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omments4.xml" ContentType="application/vnd.openxmlformats-officedocument.spreadsheetml.comments+xml"/>
  <Override PartName="/xl/threadedComments/threadedComment4.xml" ContentType="application/vnd.ms-excel.threadedcomments+xml"/>
  <Override PartName="/xl/comments5.xml" ContentType="application/vnd.openxmlformats-officedocument.spreadsheetml.comments+xml"/>
  <Override PartName="/xl/threadedComments/threadedComment5.xml" ContentType="application/vnd.ms-excel.threadedcomments+xml"/>
  <Override PartName="/xl/comments6.xml" ContentType="application/vnd.openxmlformats-officedocument.spreadsheetml.comments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omments7.xml" ContentType="application/vnd.openxmlformats-officedocument.spreadsheetml.comments+xml"/>
  <Override PartName="/xl/threadedComments/threadedComment6.xml" ContentType="application/vnd.ms-excel.threadedcomments+xml"/>
  <Override PartName="/xl/comments8.xml" ContentType="application/vnd.openxmlformats-officedocument.spreadsheetml.comments+xml"/>
  <Override PartName="/xl/threadedComments/threadedComment7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xl/volatileDependencies.xml" ContentType="application/vnd.openxmlformats-officedocument.spreadsheetml.volatileDependenc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/>
  <mc:AlternateContent xmlns:mc="http://schemas.openxmlformats.org/markup-compatibility/2006">
    <mc:Choice Requires="x15">
      <x15ac:absPath xmlns:x15ac="http://schemas.microsoft.com/office/spreadsheetml/2010/11/ac" url="F:\Economics\Mémoire FRM&amp;SF\Données mémoire\"/>
    </mc:Choice>
  </mc:AlternateContent>
  <xr:revisionPtr revIDLastSave="0" documentId="13_ncr:1_{D8C811A0-48BC-4F17-81FC-BD48D742C900}" xr6:coauthVersionLast="47" xr6:coauthVersionMax="47" xr10:uidLastSave="{00000000-0000-0000-0000-000000000000}"/>
  <bookViews>
    <workbookView xWindow="-108" yWindow="-108" windowWidth="23256" windowHeight="13176" tabRatio="826" activeTab="4" xr2:uid="{00000000-000D-0000-FFFF-FFFF00000000}"/>
  </bookViews>
  <sheets>
    <sheet name="Combined" sheetId="11" r:id="rId1"/>
    <sheet name="ESG" sheetId="16" r:id="rId2"/>
    <sheet name="SSec" sheetId="17" r:id="rId3"/>
    <sheet name="ActionScores" sheetId="23" r:id="rId4"/>
    <sheet name="STOXX600" sheetId="1" r:id="rId5"/>
    <sheet name="Top40" sheetId="24" r:id="rId6"/>
    <sheet name="Sheet7" sheetId="31" r:id="rId7"/>
    <sheet name="CData" sheetId="19" r:id="rId8"/>
    <sheet name="CChart" sheetId="15" r:id="rId9"/>
    <sheet name="CSpot" sheetId="20" r:id="rId10"/>
    <sheet name="CFut" sheetId="21" r:id="rId11"/>
    <sheet name="CorMtx" sheetId="22" r:id="rId12"/>
    <sheet name="Scope" sheetId="25" r:id="rId13"/>
    <sheet name="T40Scope" sheetId="27" r:id="rId14"/>
  </sheets>
  <definedNames>
    <definedName name="_xlnm._FilterDatabase" localSheetId="3" hidden="1">ActionScores!$A$1:$H$1</definedName>
    <definedName name="_xlnm._FilterDatabase" localSheetId="0">Combined!$A$1:$AG$1</definedName>
    <definedName name="_xlnm._FilterDatabase" localSheetId="1" hidden="1">ESG!$A$1:$V$1513</definedName>
    <definedName name="_xlnm._FilterDatabase" localSheetId="2" hidden="1">SSec!$A$1:$H$323</definedName>
    <definedName name="_xlnm._FilterDatabase" localSheetId="4" hidden="1">STOXX600!$A$1:$D$601</definedName>
    <definedName name="_xlnm._FilterDatabase" localSheetId="5" hidden="1">'Top40'!$A$1:$V$1</definedName>
    <definedName name="TRNR_05ac5dea67ec41d1b71475529c148c77_14_10" hidden="1">#REF!</definedName>
    <definedName name="TRNR_0611dd52d7f2430d93c232dead7fb23e_16_210" hidden="1">#REF!</definedName>
    <definedName name="TRNR_0aa28cdd89df4093a1d2ecbc6b4a1641_16_260" hidden="1">#REF!</definedName>
    <definedName name="TRNR_105918f7abee4c6e91397fbe27619190_16_304" hidden="1">#REF!</definedName>
    <definedName name="TRNR_15617677fe7f42f7b34dbb99ba03fce4_16_180" hidden="1">#REF!</definedName>
    <definedName name="TRNR_240ded5435754135b998da1a22a37a07_14_45" hidden="1">#REF!</definedName>
    <definedName name="TRNR_24fbe0fe7b934a17925254195fcfe9ce_14_130" hidden="1">#REF!</definedName>
    <definedName name="TRNR_33791d462bea48ce8aed1f225a8c02a3_16_288" hidden="1">#REF!</definedName>
    <definedName name="TRNR_377041e86fc04ae0943356ed9d5211dc_14_5" hidden="1">#REF!</definedName>
    <definedName name="TRNR_3d8e28c9d35540b1acdfc6f5e14a6c82_16_180" hidden="1">#REF!</definedName>
    <definedName name="TRNR_448ff965b1584bde863a8a28b5bde962_14_340" hidden="1">#REF!</definedName>
    <definedName name="TRNR_457637ec4d74432ea190d741bed074de_16_160" hidden="1">#REF!</definedName>
    <definedName name="TRNR_483bba202102432384589f6da161c80f_14_6" hidden="1">#REF!</definedName>
    <definedName name="TRNR_4a0c60816cba4595b79b418cc79003a8_1_5" hidden="1">#REF!</definedName>
    <definedName name="TRNR_4beee0bad33c4730b72250eaba56af51_14_41" hidden="1">T40Scope!$A$17</definedName>
    <definedName name="TRNR_53ad7e9a9ac343b9bb277d5419a24f88_14_345" hidden="1">#REF!</definedName>
    <definedName name="TRNR_54cf6c66587a41de8ca0c76a3b306dcb_1_15" hidden="1">#REF!</definedName>
    <definedName name="TRNR_571925d3b21a4016963b3926152a8fc4_14_345" hidden="1">#REF!</definedName>
    <definedName name="TRNR_59d089e78158476f9a9207ec9e2cd890_16_288" hidden="1">#REF!</definedName>
    <definedName name="TRNR_5ab3ee7460ca455a8bc06e8e7d49541b_14_345" hidden="1">#REF!</definedName>
    <definedName name="TRNR_5e5210651ea948ca9ede892400d54f0e_14_340" hidden="1">#REF!</definedName>
    <definedName name="TRNR_61fd8b5d75bd4840b3880b4bf3cbbd2d_15_3600" hidden="1">#REF!</definedName>
    <definedName name="TRNR_62f5baeeb0f0450c84e06103c2a5054a_14_375" hidden="1">#REF!</definedName>
    <definedName name="TRNR_6745b7eaf55843808c11bc8453e2fcd4_14_210" hidden="1">#REF!</definedName>
    <definedName name="TRNR_684628afc9b249f897a056a2a0b9a1fe_14_84" hidden="1">#REF!</definedName>
    <definedName name="TRNR_68e39d8c745143f188fac982345e03c9_14_130" hidden="1">#REF!</definedName>
    <definedName name="TRNR_6bf66d409b7e4d7eaff6a3612a93b311_14_108" hidden="1">Scope!$A$1</definedName>
    <definedName name="TRNR_6e74c3fef8a0473b950e93db2ed486b0_14_2" hidden="1">#REF!</definedName>
    <definedName name="TRNR_73576bb1234846308a6b6a6d17bfcd6a_1_5" hidden="1">#REF!</definedName>
    <definedName name="TRNR_77fe18590c584628a720eb9119cb4e78_1_5" hidden="1">#REF!</definedName>
    <definedName name="TRNR_7b2ced142b884d8eb84df59ac188ffb9_14_432" hidden="1">ActionScores!#REF!</definedName>
    <definedName name="TRNR_8ab37f7edffc48a2817ccc941569869f_14_2" hidden="1">#REF!</definedName>
    <definedName name="TRNR_8e36796783654ac4bf6ad99a91aa3856_14_41" hidden="1">Sheet7!$A$1</definedName>
    <definedName name="TRNR_97954258d04f494789a2cfc0131f3305_14_156" hidden="1">#REF!</definedName>
    <definedName name="TRNR_97a5423fa96d4dc1a124ad2f8805dc10_14_405" hidden="1">#REF!</definedName>
    <definedName name="TRNR_97ceb15e8b1241b1bc2f17c44354a5ed_14_15" hidden="1">#REF!</definedName>
    <definedName name="TRNR_98c1da6fce9940c3b6cccc407076c52c_16_399" hidden="1">#REF!</definedName>
    <definedName name="TRNR_9e10413d96404b27bfbfeef41e814866_1_1" hidden="1">#REF!</definedName>
    <definedName name="TRNR_aac84d4bd0ee49a683e9d481033e4fb1_14_41" hidden="1">T40Scope!$A$1</definedName>
    <definedName name="TRNR_aacb16ad8bc4481c802f3ec7acf51f49_14_10" hidden="1">#REF!</definedName>
    <definedName name="TRNR_ab1895aa59424f7eb551cd2d4f47d53a_14_340" hidden="1">#REF!</definedName>
    <definedName name="TRNR_bdee5a0e2da84e9bb4bfbf29803153dd_16_57" hidden="1">#REF!</definedName>
    <definedName name="TRNR_bfec32ef3f0a4e9caaec9ce38f5f3d62_16_260" hidden="1">#REF!</definedName>
    <definedName name="TRNR_c39a32e6b1ef4410a1ae48037a161982_14_162" hidden="1">'Top40'!$B$1</definedName>
    <definedName name="TRNR_c82af6873cf34e3da32e091bf7c4c518_16_6" hidden="1">#REF!</definedName>
    <definedName name="TRNR_d204dd5ac9b44a10926100b39ce1e3f5_14_5" hidden="1">#REF!</definedName>
    <definedName name="TRNR_d479492121ce4b9085b239d07a6554f8_14_156" hidden="1">#REF!</definedName>
    <definedName name="TRNR_da3b0d35bff944ed8afb8e68b954d47e_14_130" hidden="1">#REF!</definedName>
    <definedName name="TRNR_df6ae4c8b8d843199aa0f8ebf845acea_14_108" hidden="1">Scope!$A$17</definedName>
    <definedName name="TRNR_dfab9658a783473cb11a6839bbea662e_14_5" hidden="1">#REF!</definedName>
    <definedName name="TRNR_dfd54a27d8d14403a0e4877580867e0b_1_3" hidden="1">#REF!</definedName>
    <definedName name="TRNR_e0e99ee6bc3c4fca909eea0a6c2a7889_16_494" hidden="1">#REF!</definedName>
    <definedName name="TRNR_e7c2d69646b44f30a6bbbc66947f1ee2_14_648" hidden="1">ActionScores!#REF!</definedName>
    <definedName name="TRNR_eaae9bad7ef34c48b4db3532d3efa066_14_15" hidden="1">#REF!</definedName>
    <definedName name="TRNR_ee330ecf3a99495ba817e0b30aa87e31_14_41" hidden="1">T40Scope!$A$33</definedName>
    <definedName name="TRNR_f4ef5c2be4cd4426a8ddf80972f30fab_14_130" hidden="1">#REF!</definedName>
    <definedName name="TRNR_f64efdd017324fa2b18fda455488b970_14_41" hidden="1">T40Scope!$A$17</definedName>
    <definedName name="TRNR_fa4908d2917144939e39141122d27107_16_342" hidden="1">#REF!</definedName>
    <definedName name="TRNR_ffdbd22a698146edbce9e7fe9e507526_14_108" hidden="1">Scope!$A$33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H4" i="16" l="1"/>
  <c r="AH5" i="16"/>
  <c r="AH6" i="16"/>
  <c r="AH7" i="16"/>
  <c r="AH8" i="16"/>
  <c r="AH9" i="16"/>
  <c r="AH10" i="16"/>
  <c r="AH11" i="16"/>
  <c r="AH12" i="16"/>
  <c r="AH13" i="16"/>
  <c r="AH14" i="16"/>
  <c r="AH15" i="16"/>
  <c r="AH16" i="16"/>
  <c r="AH17" i="16"/>
  <c r="AP3" i="31"/>
  <c r="AP4" i="31"/>
  <c r="AP5" i="31"/>
  <c r="AP6" i="31"/>
  <c r="AP7" i="31"/>
  <c r="AP8" i="31"/>
  <c r="AP9" i="31"/>
  <c r="AP10" i="31"/>
  <c r="AP11" i="31"/>
  <c r="AP12" i="31"/>
  <c r="AP13" i="31"/>
  <c r="AP14" i="31"/>
  <c r="AP15" i="31"/>
  <c r="AP2" i="31"/>
  <c r="CX35" i="25"/>
  <c r="CW34" i="25"/>
  <c r="CV35" i="25"/>
  <c r="CV36" i="25"/>
  <c r="CV37" i="25"/>
  <c r="CV38" i="25"/>
  <c r="CV39" i="25"/>
  <c r="CX39" i="25" s="1"/>
  <c r="CV40" i="25"/>
  <c r="CX40" i="25" s="1"/>
  <c r="CV41" i="25"/>
  <c r="CV42" i="25"/>
  <c r="CX42" i="25" s="1"/>
  <c r="CV43" i="25"/>
  <c r="CV44" i="25"/>
  <c r="CV45" i="25"/>
  <c r="CX46" i="25" s="1"/>
  <c r="CV46" i="25"/>
  <c r="CV47" i="25"/>
  <c r="CV34" i="25"/>
  <c r="CX47" i="25"/>
  <c r="CW47" i="25"/>
  <c r="CW46" i="25"/>
  <c r="CX45" i="25"/>
  <c r="CW44" i="25"/>
  <c r="CX44" i="25"/>
  <c r="CW42" i="25"/>
  <c r="CW40" i="25"/>
  <c r="CW39" i="25"/>
  <c r="CW38" i="25"/>
  <c r="CX38" i="25"/>
  <c r="CX37" i="25"/>
  <c r="CW37" i="25"/>
  <c r="CW36" i="25"/>
  <c r="CX36" i="25"/>
  <c r="AO46" i="27"/>
  <c r="AN46" i="27"/>
  <c r="AN35" i="27"/>
  <c r="AN36" i="27"/>
  <c r="AP37" i="27" s="1"/>
  <c r="AN37" i="27"/>
  <c r="AN38" i="27"/>
  <c r="AN39" i="27"/>
  <c r="AN40" i="27"/>
  <c r="AN41" i="27"/>
  <c r="AO41" i="27" s="1"/>
  <c r="AN42" i="27"/>
  <c r="AP43" i="27" s="1"/>
  <c r="AN43" i="27"/>
  <c r="AN44" i="27"/>
  <c r="AP45" i="27" s="1"/>
  <c r="AN45" i="27"/>
  <c r="AN47" i="27"/>
  <c r="AN34" i="27"/>
  <c r="AP47" i="27"/>
  <c r="AP46" i="27"/>
  <c r="AO39" i="27"/>
  <c r="AP39" i="27"/>
  <c r="AO35" i="27"/>
  <c r="AN31" i="27"/>
  <c r="AN30" i="27"/>
  <c r="AP31" i="27" s="1"/>
  <c r="AN29" i="27"/>
  <c r="AN28" i="27"/>
  <c r="AO28" i="27" s="1"/>
  <c r="AN27" i="27"/>
  <c r="AN26" i="27"/>
  <c r="AN25" i="27"/>
  <c r="AN24" i="27"/>
  <c r="AP24" i="27" s="1"/>
  <c r="AN23" i="27"/>
  <c r="AN22" i="27"/>
  <c r="AN21" i="27"/>
  <c r="AN20" i="27"/>
  <c r="AP21" i="27" s="1"/>
  <c r="AN19" i="27"/>
  <c r="AN18" i="27"/>
  <c r="AN3" i="27"/>
  <c r="AN4" i="27"/>
  <c r="AP5" i="27" s="1"/>
  <c r="AN5" i="27"/>
  <c r="AN6" i="27"/>
  <c r="AN7" i="27"/>
  <c r="AN8" i="27"/>
  <c r="AP8" i="27" s="1"/>
  <c r="AN9" i="27"/>
  <c r="AN10" i="27"/>
  <c r="AP10" i="27" s="1"/>
  <c r="AN11" i="27"/>
  <c r="AO11" i="27" s="1"/>
  <c r="AN12" i="27"/>
  <c r="AP13" i="27" s="1"/>
  <c r="AN13" i="27"/>
  <c r="AN14" i="27"/>
  <c r="AP15" i="27" s="1"/>
  <c r="AN15" i="27"/>
  <c r="AN2" i="27"/>
  <c r="AP30" i="27"/>
  <c r="AP29" i="27"/>
  <c r="AO29" i="27"/>
  <c r="AO27" i="27"/>
  <c r="AO26" i="27"/>
  <c r="AP23" i="27"/>
  <c r="AP22" i="27"/>
  <c r="AO21" i="27"/>
  <c r="AO19" i="27"/>
  <c r="AO18" i="27"/>
  <c r="AO15" i="27"/>
  <c r="AO14" i="27"/>
  <c r="AO7" i="27"/>
  <c r="AP6" i="27"/>
  <c r="AO6" i="27"/>
  <c r="AP7" i="27"/>
  <c r="CW28" i="25"/>
  <c r="CW27" i="25"/>
  <c r="CW20" i="25"/>
  <c r="CW19" i="25"/>
  <c r="CW9" i="25"/>
  <c r="CW10" i="25"/>
  <c r="CX26" i="25"/>
  <c r="CV19" i="25"/>
  <c r="CV20" i="25"/>
  <c r="CX20" i="25" s="1"/>
  <c r="CV21" i="25"/>
  <c r="CX21" i="25" s="1"/>
  <c r="CV22" i="25"/>
  <c r="CX22" i="25" s="1"/>
  <c r="CV23" i="25"/>
  <c r="CW23" i="25" s="1"/>
  <c r="CV24" i="25"/>
  <c r="CX24" i="25" s="1"/>
  <c r="CV25" i="25"/>
  <c r="CW25" i="25" s="1"/>
  <c r="CV26" i="25"/>
  <c r="CW26" i="25" s="1"/>
  <c r="CV27" i="25"/>
  <c r="CX27" i="25" s="1"/>
  <c r="CV28" i="25"/>
  <c r="CX28" i="25" s="1"/>
  <c r="CV29" i="25"/>
  <c r="CX29" i="25" s="1"/>
  <c r="CV30" i="25"/>
  <c r="CX30" i="25" s="1"/>
  <c r="CV31" i="25"/>
  <c r="CW31" i="25" s="1"/>
  <c r="CV18" i="25"/>
  <c r="CW18" i="25" s="1"/>
  <c r="CV3" i="25"/>
  <c r="CW3" i="25" s="1"/>
  <c r="CV4" i="25"/>
  <c r="CX4" i="25" s="1"/>
  <c r="CV5" i="25"/>
  <c r="CX5" i="25" s="1"/>
  <c r="CV6" i="25"/>
  <c r="CX6" i="25" s="1"/>
  <c r="CV7" i="25"/>
  <c r="CX7" i="25" s="1"/>
  <c r="CV8" i="25"/>
  <c r="CX8" i="25" s="1"/>
  <c r="CV9" i="25"/>
  <c r="CV10" i="25"/>
  <c r="CX10" i="25" s="1"/>
  <c r="CV11" i="25"/>
  <c r="CV12" i="25"/>
  <c r="CX12" i="25" s="1"/>
  <c r="CV13" i="25"/>
  <c r="CW13" i="25" s="1"/>
  <c r="CV14" i="25"/>
  <c r="CW14" i="25" s="1"/>
  <c r="CV15" i="25"/>
  <c r="CX15" i="25" s="1"/>
  <c r="CV2" i="25"/>
  <c r="CX3" i="25" s="1"/>
  <c r="I3" i="24"/>
  <c r="I4" i="24"/>
  <c r="I5" i="24"/>
  <c r="I6" i="24"/>
  <c r="I7" i="24"/>
  <c r="I8" i="24"/>
  <c r="I9" i="24"/>
  <c r="I10" i="24"/>
  <c r="I11" i="24"/>
  <c r="I12" i="24"/>
  <c r="I13" i="24"/>
  <c r="I14" i="24"/>
  <c r="I15" i="24"/>
  <c r="I16" i="24"/>
  <c r="I17" i="24"/>
  <c r="I18" i="24"/>
  <c r="I19" i="24"/>
  <c r="I20" i="24"/>
  <c r="I21" i="24"/>
  <c r="I22" i="24"/>
  <c r="I23" i="24"/>
  <c r="I24" i="24"/>
  <c r="I25" i="24"/>
  <c r="I26" i="24"/>
  <c r="I27" i="24"/>
  <c r="I28" i="24"/>
  <c r="I29" i="24"/>
  <c r="I30" i="24"/>
  <c r="I31" i="24"/>
  <c r="I32" i="24"/>
  <c r="I33" i="24"/>
  <c r="I34" i="24"/>
  <c r="I35" i="24"/>
  <c r="I36" i="24"/>
  <c r="I37" i="24"/>
  <c r="I38" i="24"/>
  <c r="I39" i="24"/>
  <c r="I40" i="24"/>
  <c r="I41" i="24"/>
  <c r="I42" i="24"/>
  <c r="I43" i="24"/>
  <c r="I44" i="24"/>
  <c r="I45" i="24"/>
  <c r="I46" i="24"/>
  <c r="I47" i="24"/>
  <c r="I48" i="24"/>
  <c r="I49" i="24"/>
  <c r="I50" i="24"/>
  <c r="I51" i="24"/>
  <c r="I52" i="24"/>
  <c r="I53" i="24"/>
  <c r="I54" i="24"/>
  <c r="I55" i="24"/>
  <c r="I56" i="24"/>
  <c r="I57" i="24"/>
  <c r="I58" i="24"/>
  <c r="I59" i="24"/>
  <c r="I60" i="24"/>
  <c r="I61" i="24"/>
  <c r="I62" i="24"/>
  <c r="I63" i="24"/>
  <c r="I64" i="24"/>
  <c r="I65" i="24"/>
  <c r="I66" i="24"/>
  <c r="I67" i="24"/>
  <c r="I68" i="24"/>
  <c r="I69" i="24"/>
  <c r="I70" i="24"/>
  <c r="I71" i="24"/>
  <c r="I72" i="24"/>
  <c r="I73" i="24"/>
  <c r="I74" i="24"/>
  <c r="I75" i="24"/>
  <c r="I76" i="24"/>
  <c r="I77" i="24"/>
  <c r="I78" i="24"/>
  <c r="I79" i="24"/>
  <c r="I80" i="24"/>
  <c r="I81" i="24"/>
  <c r="I82" i="24"/>
  <c r="I83" i="24"/>
  <c r="I84" i="24"/>
  <c r="I85" i="24"/>
  <c r="I86" i="24"/>
  <c r="I87" i="24"/>
  <c r="I88" i="24"/>
  <c r="I89" i="24"/>
  <c r="I90" i="24"/>
  <c r="I91" i="24"/>
  <c r="I92" i="24"/>
  <c r="I93" i="24"/>
  <c r="I94" i="24"/>
  <c r="I95" i="24"/>
  <c r="I96" i="24"/>
  <c r="I97" i="24"/>
  <c r="I98" i="24"/>
  <c r="I99" i="24"/>
  <c r="I100" i="24"/>
  <c r="I101" i="24"/>
  <c r="I102" i="24"/>
  <c r="I103" i="24"/>
  <c r="I104" i="24"/>
  <c r="I105" i="24"/>
  <c r="I106" i="24"/>
  <c r="I107" i="24"/>
  <c r="I108" i="24"/>
  <c r="I109" i="24"/>
  <c r="I110" i="24"/>
  <c r="I111" i="24"/>
  <c r="I112" i="24"/>
  <c r="I113" i="24"/>
  <c r="I114" i="24"/>
  <c r="I115" i="24"/>
  <c r="I116" i="24"/>
  <c r="I117" i="24"/>
  <c r="I118" i="24"/>
  <c r="I119" i="24"/>
  <c r="I120" i="24"/>
  <c r="I121" i="24"/>
  <c r="I122" i="24"/>
  <c r="I123" i="24"/>
  <c r="I124" i="24"/>
  <c r="I125" i="24"/>
  <c r="I126" i="24"/>
  <c r="I127" i="24"/>
  <c r="I128" i="24"/>
  <c r="I129" i="24"/>
  <c r="I130" i="24"/>
  <c r="I131" i="24"/>
  <c r="I132" i="24"/>
  <c r="I133" i="24"/>
  <c r="I134" i="24"/>
  <c r="I135" i="24"/>
  <c r="I136" i="24"/>
  <c r="I137" i="24"/>
  <c r="I138" i="24"/>
  <c r="I139" i="24"/>
  <c r="I140" i="24"/>
  <c r="I141" i="24"/>
  <c r="I142" i="24"/>
  <c r="I143" i="24"/>
  <c r="I144" i="24"/>
  <c r="I145" i="24"/>
  <c r="I146" i="24"/>
  <c r="I147" i="24"/>
  <c r="I148" i="24"/>
  <c r="I149" i="24"/>
  <c r="I150" i="24"/>
  <c r="I151" i="24"/>
  <c r="I152" i="24"/>
  <c r="I153" i="24"/>
  <c r="I154" i="24"/>
  <c r="I155" i="24"/>
  <c r="I156" i="24"/>
  <c r="I157" i="24"/>
  <c r="I158" i="24"/>
  <c r="I159" i="24"/>
  <c r="I160" i="24"/>
  <c r="I161" i="24"/>
  <c r="I162" i="24"/>
  <c r="I163" i="24"/>
  <c r="I164" i="24"/>
  <c r="I165" i="24"/>
  <c r="I166" i="24"/>
  <c r="I167" i="24"/>
  <c r="I168" i="24"/>
  <c r="I169" i="24"/>
  <c r="I170" i="24"/>
  <c r="I171" i="24"/>
  <c r="I172" i="24"/>
  <c r="I173" i="24"/>
  <c r="I174" i="24"/>
  <c r="I175" i="24"/>
  <c r="I176" i="24"/>
  <c r="I177" i="24"/>
  <c r="I178" i="24"/>
  <c r="I179" i="24"/>
  <c r="I180" i="24"/>
  <c r="I181" i="24"/>
  <c r="I182" i="24"/>
  <c r="I183" i="24"/>
  <c r="I184" i="24"/>
  <c r="I185" i="24"/>
  <c r="I186" i="24"/>
  <c r="I187" i="24"/>
  <c r="I188" i="24"/>
  <c r="I189" i="24"/>
  <c r="I190" i="24"/>
  <c r="I191" i="24"/>
  <c r="I192" i="24"/>
  <c r="I193" i="24"/>
  <c r="I194" i="24"/>
  <c r="I195" i="24"/>
  <c r="I196" i="24"/>
  <c r="I197" i="24"/>
  <c r="I198" i="24"/>
  <c r="I199" i="24"/>
  <c r="I200" i="24"/>
  <c r="I201" i="24"/>
  <c r="I202" i="24"/>
  <c r="I203" i="24"/>
  <c r="I204" i="24"/>
  <c r="I205" i="24"/>
  <c r="I206" i="24"/>
  <c r="I207" i="24"/>
  <c r="I208" i="24"/>
  <c r="I209" i="24"/>
  <c r="I210" i="24"/>
  <c r="I211" i="24"/>
  <c r="I212" i="24"/>
  <c r="I213" i="24"/>
  <c r="I214" i="24"/>
  <c r="I215" i="24"/>
  <c r="I216" i="24"/>
  <c r="I217" i="24"/>
  <c r="I218" i="24"/>
  <c r="I219" i="24"/>
  <c r="I220" i="24"/>
  <c r="I221" i="24"/>
  <c r="I222" i="24"/>
  <c r="I223" i="24"/>
  <c r="I224" i="24"/>
  <c r="I225" i="24"/>
  <c r="I226" i="24"/>
  <c r="I227" i="24"/>
  <c r="I228" i="24"/>
  <c r="I229" i="24"/>
  <c r="I230" i="24"/>
  <c r="I231" i="24"/>
  <c r="I232" i="24"/>
  <c r="I233" i="24"/>
  <c r="I234" i="24"/>
  <c r="I235" i="24"/>
  <c r="I236" i="24"/>
  <c r="I237" i="24"/>
  <c r="I238" i="24"/>
  <c r="I239" i="24"/>
  <c r="I240" i="24"/>
  <c r="I241" i="24"/>
  <c r="I242" i="24"/>
  <c r="I243" i="24"/>
  <c r="I244" i="24"/>
  <c r="I245" i="24"/>
  <c r="I246" i="24"/>
  <c r="I247" i="24"/>
  <c r="I248" i="24"/>
  <c r="I249" i="24"/>
  <c r="I250" i="24"/>
  <c r="I251" i="24"/>
  <c r="I252" i="24"/>
  <c r="I253" i="24"/>
  <c r="I254" i="24"/>
  <c r="I255" i="24"/>
  <c r="I256" i="24"/>
  <c r="I257" i="24"/>
  <c r="I258" i="24"/>
  <c r="I259" i="24"/>
  <c r="I260" i="24"/>
  <c r="I261" i="24"/>
  <c r="I262" i="24"/>
  <c r="I263" i="24"/>
  <c r="I264" i="24"/>
  <c r="I265" i="24"/>
  <c r="I266" i="24"/>
  <c r="I267" i="24"/>
  <c r="I268" i="24"/>
  <c r="I269" i="24"/>
  <c r="I270" i="24"/>
  <c r="I271" i="24"/>
  <c r="I272" i="24"/>
  <c r="I273" i="24"/>
  <c r="I274" i="24"/>
  <c r="I275" i="24"/>
  <c r="I276" i="24"/>
  <c r="I277" i="24"/>
  <c r="I278" i="24"/>
  <c r="I279" i="24"/>
  <c r="I280" i="24"/>
  <c r="I281" i="24"/>
  <c r="I282" i="24"/>
  <c r="I283" i="24"/>
  <c r="I284" i="24"/>
  <c r="I285" i="24"/>
  <c r="I286" i="24"/>
  <c r="I287" i="24"/>
  <c r="I288" i="24"/>
  <c r="I289" i="24"/>
  <c r="I290" i="24"/>
  <c r="I291" i="24"/>
  <c r="I292" i="24"/>
  <c r="I293" i="24"/>
  <c r="I294" i="24"/>
  <c r="I295" i="24"/>
  <c r="I296" i="24"/>
  <c r="I297" i="24"/>
  <c r="I298" i="24"/>
  <c r="I299" i="24"/>
  <c r="I300" i="24"/>
  <c r="I301" i="24"/>
  <c r="I302" i="24"/>
  <c r="I303" i="24"/>
  <c r="I304" i="24"/>
  <c r="I305" i="24"/>
  <c r="I306" i="24"/>
  <c r="I307" i="24"/>
  <c r="I308" i="24"/>
  <c r="I309" i="24"/>
  <c r="I310" i="24"/>
  <c r="I311" i="24"/>
  <c r="I312" i="24"/>
  <c r="I313" i="24"/>
  <c r="I314" i="24"/>
  <c r="I315" i="24"/>
  <c r="I316" i="24"/>
  <c r="I317" i="24"/>
  <c r="I318" i="24"/>
  <c r="I319" i="24"/>
  <c r="I320" i="24"/>
  <c r="I321" i="24"/>
  <c r="I322" i="24"/>
  <c r="I323" i="24"/>
  <c r="I324" i="24"/>
  <c r="I325" i="24"/>
  <c r="I326" i="24"/>
  <c r="I327" i="24"/>
  <c r="I328" i="24"/>
  <c r="I329" i="24"/>
  <c r="I330" i="24"/>
  <c r="I331" i="24"/>
  <c r="I332" i="24"/>
  <c r="I333" i="24"/>
  <c r="I334" i="24"/>
  <c r="I335" i="24"/>
  <c r="I336" i="24"/>
  <c r="I337" i="24"/>
  <c r="I338" i="24"/>
  <c r="I339" i="24"/>
  <c r="I340" i="24"/>
  <c r="I341" i="24"/>
  <c r="I342" i="24"/>
  <c r="I343" i="24"/>
  <c r="I344" i="24"/>
  <c r="I345" i="24"/>
  <c r="I346" i="24"/>
  <c r="I347" i="24"/>
  <c r="I348" i="24"/>
  <c r="I349" i="24"/>
  <c r="I350" i="24"/>
  <c r="I351" i="24"/>
  <c r="I352" i="24"/>
  <c r="I353" i="24"/>
  <c r="I354" i="24"/>
  <c r="I355" i="24"/>
  <c r="I356" i="24"/>
  <c r="I357" i="24"/>
  <c r="I358" i="24"/>
  <c r="I359" i="24"/>
  <c r="I360" i="24"/>
  <c r="I361" i="24"/>
  <c r="I362" i="24"/>
  <c r="I363" i="24"/>
  <c r="I364" i="24"/>
  <c r="I365" i="24"/>
  <c r="I366" i="24"/>
  <c r="I367" i="24"/>
  <c r="I368" i="24"/>
  <c r="I369" i="24"/>
  <c r="I370" i="24"/>
  <c r="I371" i="24"/>
  <c r="I372" i="24"/>
  <c r="I373" i="24"/>
  <c r="I374" i="24"/>
  <c r="I375" i="24"/>
  <c r="I376" i="24"/>
  <c r="I377" i="24"/>
  <c r="I378" i="24"/>
  <c r="I379" i="24"/>
  <c r="I380" i="24"/>
  <c r="I381" i="24"/>
  <c r="I382" i="24"/>
  <c r="I383" i="24"/>
  <c r="I384" i="24"/>
  <c r="I385" i="24"/>
  <c r="I386" i="24"/>
  <c r="I387" i="24"/>
  <c r="I388" i="24"/>
  <c r="I389" i="24"/>
  <c r="I390" i="24"/>
  <c r="I391" i="24"/>
  <c r="I392" i="24"/>
  <c r="I393" i="24"/>
  <c r="I394" i="24"/>
  <c r="I395" i="24"/>
  <c r="I396" i="24"/>
  <c r="I397" i="24"/>
  <c r="I398" i="24"/>
  <c r="I399" i="24"/>
  <c r="I400" i="24"/>
  <c r="I401" i="24"/>
  <c r="I402" i="24"/>
  <c r="I403" i="24"/>
  <c r="I404" i="24"/>
  <c r="I405" i="24"/>
  <c r="I406" i="24"/>
  <c r="I407" i="24"/>
  <c r="I408" i="24"/>
  <c r="I409" i="24"/>
  <c r="I410" i="24"/>
  <c r="I411" i="24"/>
  <c r="I412" i="24"/>
  <c r="I413" i="24"/>
  <c r="I414" i="24"/>
  <c r="I415" i="24"/>
  <c r="I416" i="24"/>
  <c r="I417" i="24"/>
  <c r="I418" i="24"/>
  <c r="I419" i="24"/>
  <c r="I420" i="24"/>
  <c r="I421" i="24"/>
  <c r="I422" i="24"/>
  <c r="I423" i="24"/>
  <c r="I424" i="24"/>
  <c r="I425" i="24"/>
  <c r="I426" i="24"/>
  <c r="I427" i="24"/>
  <c r="I428" i="24"/>
  <c r="I429" i="24"/>
  <c r="I430" i="24"/>
  <c r="I431" i="24"/>
  <c r="I432" i="24"/>
  <c r="I433" i="24"/>
  <c r="I434" i="24"/>
  <c r="I435" i="24"/>
  <c r="I436" i="24"/>
  <c r="I437" i="24"/>
  <c r="I438" i="24"/>
  <c r="I439" i="24"/>
  <c r="I440" i="24"/>
  <c r="I441" i="24"/>
  <c r="I442" i="24"/>
  <c r="I443" i="24"/>
  <c r="I444" i="24"/>
  <c r="I445" i="24"/>
  <c r="I446" i="24"/>
  <c r="I447" i="24"/>
  <c r="I448" i="24"/>
  <c r="I449" i="24"/>
  <c r="I450" i="24"/>
  <c r="I451" i="24"/>
  <c r="I452" i="24"/>
  <c r="I453" i="24"/>
  <c r="I454" i="24"/>
  <c r="I455" i="24"/>
  <c r="I456" i="24"/>
  <c r="I457" i="24"/>
  <c r="I458" i="24"/>
  <c r="I459" i="24"/>
  <c r="I460" i="24"/>
  <c r="I461" i="24"/>
  <c r="I462" i="24"/>
  <c r="I463" i="24"/>
  <c r="I464" i="24"/>
  <c r="I465" i="24"/>
  <c r="I466" i="24"/>
  <c r="I467" i="24"/>
  <c r="I468" i="24"/>
  <c r="I469" i="24"/>
  <c r="I470" i="24"/>
  <c r="I471" i="24"/>
  <c r="I472" i="24"/>
  <c r="I473" i="24"/>
  <c r="I474" i="24"/>
  <c r="I475" i="24"/>
  <c r="I476" i="24"/>
  <c r="I477" i="24"/>
  <c r="I478" i="24"/>
  <c r="I479" i="24"/>
  <c r="I480" i="24"/>
  <c r="I481" i="24"/>
  <c r="I482" i="24"/>
  <c r="I483" i="24"/>
  <c r="I484" i="24"/>
  <c r="I485" i="24"/>
  <c r="I486" i="24"/>
  <c r="I487" i="24"/>
  <c r="I488" i="24"/>
  <c r="I489" i="24"/>
  <c r="I490" i="24"/>
  <c r="I491" i="24"/>
  <c r="I492" i="24"/>
  <c r="I493" i="24"/>
  <c r="I494" i="24"/>
  <c r="I495" i="24"/>
  <c r="I496" i="24"/>
  <c r="I497" i="24"/>
  <c r="I498" i="24"/>
  <c r="I499" i="24"/>
  <c r="I500" i="24"/>
  <c r="I501" i="24"/>
  <c r="I502" i="24"/>
  <c r="I503" i="24"/>
  <c r="I504" i="24"/>
  <c r="I505" i="24"/>
  <c r="I506" i="24"/>
  <c r="I507" i="24"/>
  <c r="I508" i="24"/>
  <c r="I509" i="24"/>
  <c r="I510" i="24"/>
  <c r="I511" i="24"/>
  <c r="I512" i="24"/>
  <c r="I513" i="24"/>
  <c r="I514" i="24"/>
  <c r="I515" i="24"/>
  <c r="I516" i="24"/>
  <c r="I517" i="24"/>
  <c r="I518" i="24"/>
  <c r="I519" i="24"/>
  <c r="I520" i="24"/>
  <c r="I521" i="24"/>
  <c r="I522" i="24"/>
  <c r="I523" i="24"/>
  <c r="I524" i="24"/>
  <c r="I525" i="24"/>
  <c r="I526" i="24"/>
  <c r="I527" i="24"/>
  <c r="I528" i="24"/>
  <c r="I529" i="24"/>
  <c r="I530" i="24"/>
  <c r="I531" i="24"/>
  <c r="I532" i="24"/>
  <c r="I533" i="24"/>
  <c r="I534" i="24"/>
  <c r="I535" i="24"/>
  <c r="I536" i="24"/>
  <c r="I537" i="24"/>
  <c r="I538" i="24"/>
  <c r="I539" i="24"/>
  <c r="I540" i="24"/>
  <c r="I541" i="24"/>
  <c r="I542" i="24"/>
  <c r="I543" i="24"/>
  <c r="I544" i="24"/>
  <c r="I545" i="24"/>
  <c r="I546" i="24"/>
  <c r="I547" i="24"/>
  <c r="I560" i="24"/>
  <c r="I561" i="24"/>
  <c r="I2" i="24"/>
  <c r="M3" i="24"/>
  <c r="M4" i="24"/>
  <c r="M5" i="24"/>
  <c r="M6" i="24"/>
  <c r="M7" i="24"/>
  <c r="M8" i="24"/>
  <c r="M9" i="24"/>
  <c r="M10" i="24"/>
  <c r="M11" i="24"/>
  <c r="M12" i="24"/>
  <c r="M13" i="24"/>
  <c r="M14" i="24"/>
  <c r="M15" i="24"/>
  <c r="M16" i="24"/>
  <c r="M17" i="24"/>
  <c r="M18" i="24"/>
  <c r="M19" i="24"/>
  <c r="M20" i="24"/>
  <c r="M21" i="24"/>
  <c r="M22" i="24"/>
  <c r="M23" i="24"/>
  <c r="M24" i="24"/>
  <c r="M25" i="24"/>
  <c r="M26" i="24"/>
  <c r="M27" i="24"/>
  <c r="M28" i="24"/>
  <c r="M29" i="24"/>
  <c r="M30" i="24"/>
  <c r="M31" i="24"/>
  <c r="M32" i="24"/>
  <c r="M33" i="24"/>
  <c r="M34" i="24"/>
  <c r="M35" i="24"/>
  <c r="M36" i="24"/>
  <c r="M37" i="24"/>
  <c r="M38" i="24"/>
  <c r="M39" i="24"/>
  <c r="M40" i="24"/>
  <c r="M41" i="24"/>
  <c r="M42" i="24"/>
  <c r="M43" i="24"/>
  <c r="M44" i="24"/>
  <c r="M45" i="24"/>
  <c r="M46" i="24"/>
  <c r="M47" i="24"/>
  <c r="M48" i="24"/>
  <c r="M49" i="24"/>
  <c r="M50" i="24"/>
  <c r="M51" i="24"/>
  <c r="M52" i="24"/>
  <c r="M53" i="24"/>
  <c r="M54" i="24"/>
  <c r="M55" i="24"/>
  <c r="M56" i="24"/>
  <c r="M57" i="24"/>
  <c r="M58" i="24"/>
  <c r="M59" i="24"/>
  <c r="M60" i="24"/>
  <c r="M61" i="24"/>
  <c r="M62" i="24"/>
  <c r="M63" i="24"/>
  <c r="M64" i="24"/>
  <c r="M65" i="24"/>
  <c r="M66" i="24"/>
  <c r="M67" i="24"/>
  <c r="M68" i="24"/>
  <c r="M69" i="24"/>
  <c r="M70" i="24"/>
  <c r="M71" i="24"/>
  <c r="M72" i="24"/>
  <c r="M73" i="24"/>
  <c r="M74" i="24"/>
  <c r="M75" i="24"/>
  <c r="M76" i="24"/>
  <c r="M77" i="24"/>
  <c r="M78" i="24"/>
  <c r="M79" i="24"/>
  <c r="M80" i="24"/>
  <c r="M81" i="24"/>
  <c r="M82" i="24"/>
  <c r="M83" i="24"/>
  <c r="M84" i="24"/>
  <c r="M85" i="24"/>
  <c r="M86" i="24"/>
  <c r="M87" i="24"/>
  <c r="M88" i="24"/>
  <c r="M89" i="24"/>
  <c r="M90" i="24"/>
  <c r="M91" i="24"/>
  <c r="M92" i="24"/>
  <c r="M93" i="24"/>
  <c r="M94" i="24"/>
  <c r="M95" i="24"/>
  <c r="M96" i="24"/>
  <c r="M97" i="24"/>
  <c r="M98" i="24"/>
  <c r="M99" i="24"/>
  <c r="M100" i="24"/>
  <c r="M101" i="24"/>
  <c r="M102" i="24"/>
  <c r="M103" i="24"/>
  <c r="M104" i="24"/>
  <c r="M105" i="24"/>
  <c r="M106" i="24"/>
  <c r="M107" i="24"/>
  <c r="M108" i="24"/>
  <c r="M109" i="24"/>
  <c r="M110" i="24"/>
  <c r="M111" i="24"/>
  <c r="M112" i="24"/>
  <c r="M113" i="24"/>
  <c r="M114" i="24"/>
  <c r="M115" i="24"/>
  <c r="M116" i="24"/>
  <c r="M117" i="24"/>
  <c r="M118" i="24"/>
  <c r="M119" i="24"/>
  <c r="M120" i="24"/>
  <c r="M121" i="24"/>
  <c r="M122" i="24"/>
  <c r="M123" i="24"/>
  <c r="M124" i="24"/>
  <c r="M125" i="24"/>
  <c r="M126" i="24"/>
  <c r="M127" i="24"/>
  <c r="M128" i="24"/>
  <c r="M129" i="24"/>
  <c r="M130" i="24"/>
  <c r="M131" i="24"/>
  <c r="M132" i="24"/>
  <c r="M133" i="24"/>
  <c r="M134" i="24"/>
  <c r="M135" i="24"/>
  <c r="M136" i="24"/>
  <c r="M137" i="24"/>
  <c r="M138" i="24"/>
  <c r="M139" i="24"/>
  <c r="M140" i="24"/>
  <c r="M141" i="24"/>
  <c r="M142" i="24"/>
  <c r="M143" i="24"/>
  <c r="M144" i="24"/>
  <c r="M145" i="24"/>
  <c r="M146" i="24"/>
  <c r="M147" i="24"/>
  <c r="M148" i="24"/>
  <c r="M149" i="24"/>
  <c r="M150" i="24"/>
  <c r="M151" i="24"/>
  <c r="M152" i="24"/>
  <c r="M153" i="24"/>
  <c r="M154" i="24"/>
  <c r="M155" i="24"/>
  <c r="M156" i="24"/>
  <c r="M157" i="24"/>
  <c r="M158" i="24"/>
  <c r="M159" i="24"/>
  <c r="M160" i="24"/>
  <c r="M161" i="24"/>
  <c r="M162" i="24"/>
  <c r="M163" i="24"/>
  <c r="M164" i="24"/>
  <c r="M165" i="24"/>
  <c r="M166" i="24"/>
  <c r="M167" i="24"/>
  <c r="M168" i="24"/>
  <c r="M169" i="24"/>
  <c r="M170" i="24"/>
  <c r="M171" i="24"/>
  <c r="M172" i="24"/>
  <c r="M173" i="24"/>
  <c r="M174" i="24"/>
  <c r="M175" i="24"/>
  <c r="M176" i="24"/>
  <c r="M177" i="24"/>
  <c r="M178" i="24"/>
  <c r="M179" i="24"/>
  <c r="M180" i="24"/>
  <c r="M181" i="24"/>
  <c r="M182" i="24"/>
  <c r="M183" i="24"/>
  <c r="M184" i="24"/>
  <c r="M185" i="24"/>
  <c r="M186" i="24"/>
  <c r="M187" i="24"/>
  <c r="M188" i="24"/>
  <c r="M189" i="24"/>
  <c r="M190" i="24"/>
  <c r="M191" i="24"/>
  <c r="M192" i="24"/>
  <c r="M193" i="24"/>
  <c r="M194" i="24"/>
  <c r="M195" i="24"/>
  <c r="M196" i="24"/>
  <c r="M197" i="24"/>
  <c r="M198" i="24"/>
  <c r="M199" i="24"/>
  <c r="M200" i="24"/>
  <c r="M201" i="24"/>
  <c r="M202" i="24"/>
  <c r="M203" i="24"/>
  <c r="M204" i="24"/>
  <c r="M205" i="24"/>
  <c r="M206" i="24"/>
  <c r="M207" i="24"/>
  <c r="M208" i="24"/>
  <c r="M209" i="24"/>
  <c r="M210" i="24"/>
  <c r="M211" i="24"/>
  <c r="M212" i="24"/>
  <c r="M213" i="24"/>
  <c r="M214" i="24"/>
  <c r="M215" i="24"/>
  <c r="M216" i="24"/>
  <c r="M217" i="24"/>
  <c r="M218" i="24"/>
  <c r="M219" i="24"/>
  <c r="M220" i="24"/>
  <c r="M221" i="24"/>
  <c r="M222" i="24"/>
  <c r="M223" i="24"/>
  <c r="M224" i="24"/>
  <c r="M225" i="24"/>
  <c r="M226" i="24"/>
  <c r="M227" i="24"/>
  <c r="M228" i="24"/>
  <c r="M229" i="24"/>
  <c r="M230" i="24"/>
  <c r="M231" i="24"/>
  <c r="M232" i="24"/>
  <c r="M233" i="24"/>
  <c r="M234" i="24"/>
  <c r="M235" i="24"/>
  <c r="M236" i="24"/>
  <c r="M237" i="24"/>
  <c r="M238" i="24"/>
  <c r="M239" i="24"/>
  <c r="M240" i="24"/>
  <c r="M241" i="24"/>
  <c r="M242" i="24"/>
  <c r="M243" i="24"/>
  <c r="M244" i="24"/>
  <c r="M245" i="24"/>
  <c r="M246" i="24"/>
  <c r="M247" i="24"/>
  <c r="M248" i="24"/>
  <c r="M249" i="24"/>
  <c r="M250" i="24"/>
  <c r="M251" i="24"/>
  <c r="M252" i="24"/>
  <c r="M253" i="24"/>
  <c r="M254" i="24"/>
  <c r="M255" i="24"/>
  <c r="M256" i="24"/>
  <c r="M257" i="24"/>
  <c r="M258" i="24"/>
  <c r="M259" i="24"/>
  <c r="M260" i="24"/>
  <c r="M261" i="24"/>
  <c r="M262" i="24"/>
  <c r="M263" i="24"/>
  <c r="M264" i="24"/>
  <c r="M265" i="24"/>
  <c r="M266" i="24"/>
  <c r="M267" i="24"/>
  <c r="M268" i="24"/>
  <c r="M269" i="24"/>
  <c r="M270" i="24"/>
  <c r="M271" i="24"/>
  <c r="M272" i="24"/>
  <c r="M273" i="24"/>
  <c r="M274" i="24"/>
  <c r="M275" i="24"/>
  <c r="M276" i="24"/>
  <c r="M277" i="24"/>
  <c r="M278" i="24"/>
  <c r="M279" i="24"/>
  <c r="M280" i="24"/>
  <c r="M281" i="24"/>
  <c r="M282" i="24"/>
  <c r="M283" i="24"/>
  <c r="M284" i="24"/>
  <c r="M285" i="24"/>
  <c r="M286" i="24"/>
  <c r="M287" i="24"/>
  <c r="M288" i="24"/>
  <c r="M289" i="24"/>
  <c r="M290" i="24"/>
  <c r="M291" i="24"/>
  <c r="M292" i="24"/>
  <c r="M293" i="24"/>
  <c r="M294" i="24"/>
  <c r="M295" i="24"/>
  <c r="M296" i="24"/>
  <c r="M297" i="24"/>
  <c r="M298" i="24"/>
  <c r="M299" i="24"/>
  <c r="M300" i="24"/>
  <c r="M301" i="24"/>
  <c r="M302" i="24"/>
  <c r="M303" i="24"/>
  <c r="M304" i="24"/>
  <c r="M305" i="24"/>
  <c r="M306" i="24"/>
  <c r="M307" i="24"/>
  <c r="M308" i="24"/>
  <c r="M309" i="24"/>
  <c r="M310" i="24"/>
  <c r="M311" i="24"/>
  <c r="M312" i="24"/>
  <c r="M313" i="24"/>
  <c r="M314" i="24"/>
  <c r="M315" i="24"/>
  <c r="M316" i="24"/>
  <c r="M317" i="24"/>
  <c r="M318" i="24"/>
  <c r="M319" i="24"/>
  <c r="M320" i="24"/>
  <c r="M321" i="24"/>
  <c r="M322" i="24"/>
  <c r="M323" i="24"/>
  <c r="M324" i="24"/>
  <c r="M325" i="24"/>
  <c r="M326" i="24"/>
  <c r="M327" i="24"/>
  <c r="M328" i="24"/>
  <c r="M329" i="24"/>
  <c r="M330" i="24"/>
  <c r="M331" i="24"/>
  <c r="M332" i="24"/>
  <c r="M333" i="24"/>
  <c r="M334" i="24"/>
  <c r="M335" i="24"/>
  <c r="M336" i="24"/>
  <c r="M337" i="24"/>
  <c r="M338" i="24"/>
  <c r="M339" i="24"/>
  <c r="M340" i="24"/>
  <c r="M341" i="24"/>
  <c r="M342" i="24"/>
  <c r="M343" i="24"/>
  <c r="M344" i="24"/>
  <c r="M345" i="24"/>
  <c r="M346" i="24"/>
  <c r="M347" i="24"/>
  <c r="M348" i="24"/>
  <c r="M349" i="24"/>
  <c r="M350" i="24"/>
  <c r="M351" i="24"/>
  <c r="M352" i="24"/>
  <c r="M353" i="24"/>
  <c r="M354" i="24"/>
  <c r="M355" i="24"/>
  <c r="M356" i="24"/>
  <c r="M357" i="24"/>
  <c r="M358" i="24"/>
  <c r="M359" i="24"/>
  <c r="M360" i="24"/>
  <c r="M361" i="24"/>
  <c r="M362" i="24"/>
  <c r="M363" i="24"/>
  <c r="M364" i="24"/>
  <c r="M365" i="24"/>
  <c r="M366" i="24"/>
  <c r="M367" i="24"/>
  <c r="M368" i="24"/>
  <c r="M369" i="24"/>
  <c r="M370" i="24"/>
  <c r="M371" i="24"/>
  <c r="M372" i="24"/>
  <c r="M373" i="24"/>
  <c r="M374" i="24"/>
  <c r="M375" i="24"/>
  <c r="M376" i="24"/>
  <c r="M377" i="24"/>
  <c r="M378" i="24"/>
  <c r="M379" i="24"/>
  <c r="M380" i="24"/>
  <c r="M381" i="24"/>
  <c r="M382" i="24"/>
  <c r="M383" i="24"/>
  <c r="M384" i="24"/>
  <c r="M385" i="24"/>
  <c r="M386" i="24"/>
  <c r="M387" i="24"/>
  <c r="M388" i="24"/>
  <c r="M389" i="24"/>
  <c r="M390" i="24"/>
  <c r="M391" i="24"/>
  <c r="M392" i="24"/>
  <c r="M393" i="24"/>
  <c r="M394" i="24"/>
  <c r="M395" i="24"/>
  <c r="M396" i="24"/>
  <c r="M397" i="24"/>
  <c r="M398" i="24"/>
  <c r="M399" i="24"/>
  <c r="M400" i="24"/>
  <c r="M401" i="24"/>
  <c r="M402" i="24"/>
  <c r="M403" i="24"/>
  <c r="M404" i="24"/>
  <c r="M405" i="24"/>
  <c r="M406" i="24"/>
  <c r="M407" i="24"/>
  <c r="M408" i="24"/>
  <c r="M409" i="24"/>
  <c r="M410" i="24"/>
  <c r="M411" i="24"/>
  <c r="M412" i="24"/>
  <c r="M413" i="24"/>
  <c r="M414" i="24"/>
  <c r="M415" i="24"/>
  <c r="M416" i="24"/>
  <c r="M417" i="24"/>
  <c r="M418" i="24"/>
  <c r="M419" i="24"/>
  <c r="M420" i="24"/>
  <c r="M421" i="24"/>
  <c r="M422" i="24"/>
  <c r="M423" i="24"/>
  <c r="M424" i="24"/>
  <c r="M425" i="24"/>
  <c r="M426" i="24"/>
  <c r="M427" i="24"/>
  <c r="M428" i="24"/>
  <c r="M429" i="24"/>
  <c r="M430" i="24"/>
  <c r="M431" i="24"/>
  <c r="M432" i="24"/>
  <c r="M433" i="24"/>
  <c r="M434" i="24"/>
  <c r="M435" i="24"/>
  <c r="M436" i="24"/>
  <c r="M437" i="24"/>
  <c r="M438" i="24"/>
  <c r="M439" i="24"/>
  <c r="M440" i="24"/>
  <c r="M441" i="24"/>
  <c r="M442" i="24"/>
  <c r="M443" i="24"/>
  <c r="M444" i="24"/>
  <c r="M445" i="24"/>
  <c r="M446" i="24"/>
  <c r="M447" i="24"/>
  <c r="M448" i="24"/>
  <c r="M449" i="24"/>
  <c r="M450" i="24"/>
  <c r="M451" i="24"/>
  <c r="M452" i="24"/>
  <c r="M453" i="24"/>
  <c r="M454" i="24"/>
  <c r="M455" i="24"/>
  <c r="M456" i="24"/>
  <c r="M457" i="24"/>
  <c r="M458" i="24"/>
  <c r="M459" i="24"/>
  <c r="M460" i="24"/>
  <c r="M461" i="24"/>
  <c r="M462" i="24"/>
  <c r="M463" i="24"/>
  <c r="M464" i="24"/>
  <c r="M465" i="24"/>
  <c r="M466" i="24"/>
  <c r="M467" i="24"/>
  <c r="M468" i="24"/>
  <c r="M469" i="24"/>
  <c r="M470" i="24"/>
  <c r="M471" i="24"/>
  <c r="M472" i="24"/>
  <c r="M473" i="24"/>
  <c r="M474" i="24"/>
  <c r="M475" i="24"/>
  <c r="M476" i="24"/>
  <c r="M477" i="24"/>
  <c r="M478" i="24"/>
  <c r="M479" i="24"/>
  <c r="M480" i="24"/>
  <c r="M481" i="24"/>
  <c r="M482" i="24"/>
  <c r="M483" i="24"/>
  <c r="M484" i="24"/>
  <c r="M485" i="24"/>
  <c r="M486" i="24"/>
  <c r="M487" i="24"/>
  <c r="M488" i="24"/>
  <c r="M489" i="24"/>
  <c r="M490" i="24"/>
  <c r="M491" i="24"/>
  <c r="M492" i="24"/>
  <c r="M493" i="24"/>
  <c r="M494" i="24"/>
  <c r="M495" i="24"/>
  <c r="M496" i="24"/>
  <c r="M497" i="24"/>
  <c r="M498" i="24"/>
  <c r="M499" i="24"/>
  <c r="M500" i="24"/>
  <c r="M501" i="24"/>
  <c r="M502" i="24"/>
  <c r="M503" i="24"/>
  <c r="M504" i="24"/>
  <c r="M505" i="24"/>
  <c r="M506" i="24"/>
  <c r="M507" i="24"/>
  <c r="M508" i="24"/>
  <c r="M509" i="24"/>
  <c r="M510" i="24"/>
  <c r="M511" i="24"/>
  <c r="M512" i="24"/>
  <c r="M513" i="24"/>
  <c r="M514" i="24"/>
  <c r="M515" i="24"/>
  <c r="M516" i="24"/>
  <c r="M517" i="24"/>
  <c r="M518" i="24"/>
  <c r="M519" i="24"/>
  <c r="M520" i="24"/>
  <c r="M521" i="24"/>
  <c r="M522" i="24"/>
  <c r="M523" i="24"/>
  <c r="M524" i="24"/>
  <c r="M525" i="24"/>
  <c r="M526" i="24"/>
  <c r="M527" i="24"/>
  <c r="M528" i="24"/>
  <c r="M529" i="24"/>
  <c r="M530" i="24"/>
  <c r="M531" i="24"/>
  <c r="M532" i="24"/>
  <c r="M533" i="24"/>
  <c r="M534" i="24"/>
  <c r="M535" i="24"/>
  <c r="M536" i="24"/>
  <c r="M537" i="24"/>
  <c r="M538" i="24"/>
  <c r="M539" i="24"/>
  <c r="M540" i="24"/>
  <c r="M541" i="24"/>
  <c r="M542" i="24"/>
  <c r="M543" i="24"/>
  <c r="M544" i="24"/>
  <c r="M545" i="24"/>
  <c r="M546" i="24"/>
  <c r="M547" i="24"/>
  <c r="M2" i="24"/>
  <c r="E603" i="1"/>
  <c r="E646" i="1"/>
  <c r="D620" i="1"/>
  <c r="E17" i="1"/>
  <c r="AM1513" i="11"/>
  <c r="AM1512" i="11"/>
  <c r="AM1511" i="11"/>
  <c r="AM1510" i="11"/>
  <c r="AM1509" i="11"/>
  <c r="AM1508" i="11"/>
  <c r="AM1507" i="11"/>
  <c r="AM1506" i="11"/>
  <c r="AM1505" i="11"/>
  <c r="AM1504" i="11"/>
  <c r="AM1503" i="11"/>
  <c r="AM1502" i="11"/>
  <c r="AM1501" i="11"/>
  <c r="AM1499" i="11"/>
  <c r="AM1498" i="11"/>
  <c r="AM1497" i="11"/>
  <c r="AM1496" i="11"/>
  <c r="AM1495" i="11"/>
  <c r="AM1494" i="11"/>
  <c r="AM1493" i="11"/>
  <c r="AM1492" i="11"/>
  <c r="AM1491" i="11"/>
  <c r="AM1490" i="11"/>
  <c r="AM1489" i="11"/>
  <c r="AM1488" i="11"/>
  <c r="AM1487" i="11"/>
  <c r="AM1485" i="11"/>
  <c r="AM1484" i="11"/>
  <c r="AM1483" i="11"/>
  <c r="AM1482" i="11"/>
  <c r="AM1481" i="11"/>
  <c r="AM1480" i="11"/>
  <c r="AM1479" i="11"/>
  <c r="AM1478" i="11"/>
  <c r="AM1477" i="11"/>
  <c r="AM1476" i="11"/>
  <c r="AM1475" i="11"/>
  <c r="AM1474" i="11"/>
  <c r="AM1473" i="11"/>
  <c r="AM1471" i="11"/>
  <c r="AM1470" i="11"/>
  <c r="AM1469" i="11"/>
  <c r="AM1468" i="11"/>
  <c r="AM1467" i="11"/>
  <c r="AM1466" i="11"/>
  <c r="AM1465" i="11"/>
  <c r="AM1464" i="11"/>
  <c r="AM1463" i="11"/>
  <c r="AM1462" i="11"/>
  <c r="AM1461" i="11"/>
  <c r="AM1460" i="11"/>
  <c r="AM1459" i="11"/>
  <c r="AM1457" i="11"/>
  <c r="AM1456" i="11"/>
  <c r="AM1455" i="11"/>
  <c r="AM1454" i="11"/>
  <c r="AM1453" i="11"/>
  <c r="AM1452" i="11"/>
  <c r="AM1451" i="11"/>
  <c r="AM1450" i="11"/>
  <c r="AM1449" i="11"/>
  <c r="AM1448" i="11"/>
  <c r="AM1447" i="11"/>
  <c r="AM1446" i="11"/>
  <c r="AM1445" i="11"/>
  <c r="AM1443" i="11"/>
  <c r="AM1442" i="11"/>
  <c r="AM1441" i="11"/>
  <c r="AM1440" i="11"/>
  <c r="AM1439" i="11"/>
  <c r="AM1438" i="11"/>
  <c r="AM1437" i="11"/>
  <c r="AM1436" i="11"/>
  <c r="AM1435" i="11"/>
  <c r="AM1434" i="11"/>
  <c r="AM1433" i="11"/>
  <c r="AM1432" i="11"/>
  <c r="AM1431" i="11"/>
  <c r="AM1429" i="11"/>
  <c r="AM1428" i="11"/>
  <c r="AM1427" i="11"/>
  <c r="AM1426" i="11"/>
  <c r="AM1425" i="11"/>
  <c r="AM1424" i="11"/>
  <c r="AM1423" i="11"/>
  <c r="AM1422" i="11"/>
  <c r="AM1421" i="11"/>
  <c r="AM1420" i="11"/>
  <c r="AM1419" i="11"/>
  <c r="AM1418" i="11"/>
  <c r="AM1417" i="11"/>
  <c r="AM1415" i="11"/>
  <c r="AM1414" i="11"/>
  <c r="AM1413" i="11"/>
  <c r="AM1412" i="11"/>
  <c r="AM1411" i="11"/>
  <c r="AM1410" i="11"/>
  <c r="AM1409" i="11"/>
  <c r="AM1408" i="11"/>
  <c r="AM1407" i="11"/>
  <c r="AM1406" i="11"/>
  <c r="AM1405" i="11"/>
  <c r="AM1404" i="11"/>
  <c r="AM1403" i="11"/>
  <c r="AM1401" i="11"/>
  <c r="AM1400" i="11"/>
  <c r="AM1399" i="11"/>
  <c r="AM1398" i="11"/>
  <c r="AM1397" i="11"/>
  <c r="AM1396" i="11"/>
  <c r="AM1395" i="11"/>
  <c r="AM1394" i="11"/>
  <c r="AM1393" i="11"/>
  <c r="AM1392" i="11"/>
  <c r="AM1391" i="11"/>
  <c r="AM1390" i="11"/>
  <c r="AM1389" i="11"/>
  <c r="AM1387" i="11"/>
  <c r="AM1386" i="11"/>
  <c r="AM1385" i="11"/>
  <c r="AM1384" i="11"/>
  <c r="AM1383" i="11"/>
  <c r="AM1382" i="11"/>
  <c r="AM1381" i="11"/>
  <c r="AM1380" i="11"/>
  <c r="AM1379" i="11"/>
  <c r="AM1378" i="11"/>
  <c r="AM1377" i="11"/>
  <c r="AM1376" i="11"/>
  <c r="AM1375" i="11"/>
  <c r="AM1373" i="11"/>
  <c r="AM1372" i="11"/>
  <c r="AM1371" i="11"/>
  <c r="AM1370" i="11"/>
  <c r="AM1369" i="11"/>
  <c r="AM1368" i="11"/>
  <c r="AM1367" i="11"/>
  <c r="AM1366" i="11"/>
  <c r="AM1365" i="11"/>
  <c r="AM1364" i="11"/>
  <c r="AM1363" i="11"/>
  <c r="AM1362" i="11"/>
  <c r="AM1361" i="11"/>
  <c r="AM1359" i="11"/>
  <c r="AM1358" i="11"/>
  <c r="AM1357" i="11"/>
  <c r="AM1356" i="11"/>
  <c r="AM1355" i="11"/>
  <c r="AM1354" i="11"/>
  <c r="AM1353" i="11"/>
  <c r="AM1352" i="11"/>
  <c r="AM1351" i="11"/>
  <c r="AM1350" i="11"/>
  <c r="AM1349" i="11"/>
  <c r="AM1348" i="11"/>
  <c r="AM1347" i="11"/>
  <c r="AM1345" i="11"/>
  <c r="AM1344" i="11"/>
  <c r="AM1343" i="11"/>
  <c r="AM1342" i="11"/>
  <c r="AM1341" i="11"/>
  <c r="AM1340" i="11"/>
  <c r="AM1339" i="11"/>
  <c r="AM1338" i="11"/>
  <c r="AM1337" i="11"/>
  <c r="AM1336" i="11"/>
  <c r="AM1335" i="11"/>
  <c r="AM1334" i="11"/>
  <c r="AM1333" i="11"/>
  <c r="AM1331" i="11"/>
  <c r="AM1330" i="11"/>
  <c r="AM1329" i="11"/>
  <c r="AM1328" i="11"/>
  <c r="AM1327" i="11"/>
  <c r="AM1326" i="11"/>
  <c r="AM1325" i="11"/>
  <c r="AM1324" i="11"/>
  <c r="AM1323" i="11"/>
  <c r="AM1322" i="11"/>
  <c r="AM1321" i="11"/>
  <c r="AM1320" i="11"/>
  <c r="AM1319" i="11"/>
  <c r="AM1317" i="11"/>
  <c r="AM1316" i="11"/>
  <c r="AM1315" i="11"/>
  <c r="AM1314" i="11"/>
  <c r="AM1313" i="11"/>
  <c r="AM1312" i="11"/>
  <c r="AM1311" i="11"/>
  <c r="AM1310" i="11"/>
  <c r="AM1309" i="11"/>
  <c r="AM1308" i="11"/>
  <c r="AM1307" i="11"/>
  <c r="AM1306" i="11"/>
  <c r="AM1305" i="11"/>
  <c r="AM1303" i="11"/>
  <c r="AM1302" i="11"/>
  <c r="AM1301" i="11"/>
  <c r="AM1300" i="11"/>
  <c r="AM1299" i="11"/>
  <c r="AM1298" i="11"/>
  <c r="AM1297" i="11"/>
  <c r="AM1296" i="11"/>
  <c r="AM1295" i="11"/>
  <c r="AM1294" i="11"/>
  <c r="AM1293" i="11"/>
  <c r="AM1292" i="11"/>
  <c r="AM1291" i="11"/>
  <c r="AM1289" i="11"/>
  <c r="AM1288" i="11"/>
  <c r="AM1287" i="11"/>
  <c r="AM1286" i="11"/>
  <c r="AM1285" i="11"/>
  <c r="AM1284" i="11"/>
  <c r="AM1283" i="11"/>
  <c r="AM1282" i="11"/>
  <c r="AM1281" i="11"/>
  <c r="AM1280" i="11"/>
  <c r="AM1279" i="11"/>
  <c r="AM1278" i="11"/>
  <c r="AM1277" i="11"/>
  <c r="AM1275" i="11"/>
  <c r="AM1274" i="11"/>
  <c r="AM1273" i="11"/>
  <c r="AM1272" i="11"/>
  <c r="AM1271" i="11"/>
  <c r="AM1270" i="11"/>
  <c r="AM1269" i="11"/>
  <c r="AM1268" i="11"/>
  <c r="AM1267" i="11"/>
  <c r="AM1266" i="11"/>
  <c r="AM1265" i="11"/>
  <c r="AM1264" i="11"/>
  <c r="AM1263" i="11"/>
  <c r="AM1261" i="11"/>
  <c r="AM1260" i="11"/>
  <c r="AM1259" i="11"/>
  <c r="AM1258" i="11"/>
  <c r="AM1257" i="11"/>
  <c r="AM1256" i="11"/>
  <c r="AM1255" i="11"/>
  <c r="AM1254" i="11"/>
  <c r="AM1253" i="11"/>
  <c r="AM1252" i="11"/>
  <c r="AM1251" i="11"/>
  <c r="AM1250" i="11"/>
  <c r="AM1249" i="11"/>
  <c r="AM1247" i="11"/>
  <c r="AM1246" i="11"/>
  <c r="AM1245" i="11"/>
  <c r="AM1244" i="11"/>
  <c r="AM1243" i="11"/>
  <c r="AM1242" i="11"/>
  <c r="AM1241" i="11"/>
  <c r="AM1240" i="11"/>
  <c r="AM1239" i="11"/>
  <c r="AM1238" i="11"/>
  <c r="AM1237" i="11"/>
  <c r="AM1236" i="11"/>
  <c r="AM1235" i="11"/>
  <c r="AM1233" i="11"/>
  <c r="AM1232" i="11"/>
  <c r="AM1231" i="11"/>
  <c r="AM1230" i="11"/>
  <c r="AM1229" i="11"/>
  <c r="AM1228" i="11"/>
  <c r="AM1227" i="11"/>
  <c r="AM1226" i="11"/>
  <c r="AM1225" i="11"/>
  <c r="AM1224" i="11"/>
  <c r="AM1223" i="11"/>
  <c r="AM1222" i="11"/>
  <c r="AM1221" i="11"/>
  <c r="AM1219" i="11"/>
  <c r="AM1218" i="11"/>
  <c r="AM1217" i="11"/>
  <c r="AM1216" i="11"/>
  <c r="AM1215" i="11"/>
  <c r="AM1214" i="11"/>
  <c r="AM1213" i="11"/>
  <c r="AM1212" i="11"/>
  <c r="AM1211" i="11"/>
  <c r="AM1210" i="11"/>
  <c r="AM1209" i="11"/>
  <c r="AM1208" i="11"/>
  <c r="AM1207" i="11"/>
  <c r="AM1205" i="11"/>
  <c r="AM1204" i="11"/>
  <c r="AM1203" i="11"/>
  <c r="AM1202" i="11"/>
  <c r="AM1201" i="11"/>
  <c r="AM1200" i="11"/>
  <c r="AM1199" i="11"/>
  <c r="AM1198" i="11"/>
  <c r="AM1197" i="11"/>
  <c r="AM1196" i="11"/>
  <c r="AM1195" i="11"/>
  <c r="AM1194" i="11"/>
  <c r="AM1193" i="11"/>
  <c r="AM1191" i="11"/>
  <c r="AM1190" i="11"/>
  <c r="AM1189" i="11"/>
  <c r="AM1188" i="11"/>
  <c r="AM1187" i="11"/>
  <c r="AM1186" i="11"/>
  <c r="AM1185" i="11"/>
  <c r="AM1184" i="11"/>
  <c r="AM1183" i="11"/>
  <c r="AM1182" i="11"/>
  <c r="AM1181" i="11"/>
  <c r="AM1180" i="11"/>
  <c r="AM1179" i="11"/>
  <c r="AM1177" i="11"/>
  <c r="AM1176" i="11"/>
  <c r="AM1175" i="11"/>
  <c r="AM1174" i="11"/>
  <c r="AM1173" i="11"/>
  <c r="AM1172" i="11"/>
  <c r="AM1171" i="11"/>
  <c r="AM1170" i="11"/>
  <c r="AM1169" i="11"/>
  <c r="AM1168" i="11"/>
  <c r="AM1167" i="11"/>
  <c r="AM1166" i="11"/>
  <c r="AM1165" i="11"/>
  <c r="AM1163" i="11"/>
  <c r="AM1162" i="11"/>
  <c r="AM1161" i="11"/>
  <c r="AM1160" i="11"/>
  <c r="AM1159" i="11"/>
  <c r="AM1158" i="11"/>
  <c r="AM1157" i="11"/>
  <c r="AM1156" i="11"/>
  <c r="AM1155" i="11"/>
  <c r="AM1154" i="11"/>
  <c r="AM1153" i="11"/>
  <c r="AM1152" i="11"/>
  <c r="AM1151" i="11"/>
  <c r="AM1149" i="11"/>
  <c r="AM1148" i="11"/>
  <c r="AM1147" i="11"/>
  <c r="AM1146" i="11"/>
  <c r="AM1145" i="11"/>
  <c r="AM1144" i="11"/>
  <c r="AM1143" i="11"/>
  <c r="AM1142" i="11"/>
  <c r="AM1141" i="11"/>
  <c r="AM1140" i="11"/>
  <c r="AM1139" i="11"/>
  <c r="AM1138" i="11"/>
  <c r="AM1137" i="11"/>
  <c r="AM1135" i="11"/>
  <c r="AM1134" i="11"/>
  <c r="AM1133" i="11"/>
  <c r="AM1132" i="11"/>
  <c r="AM1131" i="11"/>
  <c r="AM1130" i="11"/>
  <c r="AM1129" i="11"/>
  <c r="AM1128" i="11"/>
  <c r="AM1127" i="11"/>
  <c r="AM1126" i="11"/>
  <c r="AM1125" i="11"/>
  <c r="AM1124" i="11"/>
  <c r="AM1123" i="11"/>
  <c r="AM1121" i="11"/>
  <c r="AM1120" i="11"/>
  <c r="AM1119" i="11"/>
  <c r="AM1118" i="11"/>
  <c r="AM1117" i="11"/>
  <c r="AM1116" i="11"/>
  <c r="AM1115" i="11"/>
  <c r="AM1114" i="11"/>
  <c r="AM1113" i="11"/>
  <c r="AM1112" i="11"/>
  <c r="AM1111" i="11"/>
  <c r="AM1110" i="11"/>
  <c r="AM1109" i="11"/>
  <c r="AM1107" i="11"/>
  <c r="AM1106" i="11"/>
  <c r="AM1105" i="11"/>
  <c r="AM1104" i="11"/>
  <c r="AM1103" i="11"/>
  <c r="AM1102" i="11"/>
  <c r="AM1101" i="11"/>
  <c r="AM1100" i="11"/>
  <c r="AM1099" i="11"/>
  <c r="AM1098" i="11"/>
  <c r="AM1097" i="11"/>
  <c r="AM1096" i="11"/>
  <c r="AM1095" i="11"/>
  <c r="AM1093" i="11"/>
  <c r="AM1092" i="11"/>
  <c r="AM1091" i="11"/>
  <c r="AM1090" i="11"/>
  <c r="AM1089" i="11"/>
  <c r="AM1088" i="11"/>
  <c r="AM1087" i="11"/>
  <c r="AM1086" i="11"/>
  <c r="AM1085" i="11"/>
  <c r="AM1084" i="11"/>
  <c r="AM1083" i="11"/>
  <c r="AM1082" i="11"/>
  <c r="AM1081" i="11"/>
  <c r="AM1079" i="11"/>
  <c r="AM1078" i="11"/>
  <c r="AM1077" i="11"/>
  <c r="AM1076" i="11"/>
  <c r="AM1075" i="11"/>
  <c r="AM1074" i="11"/>
  <c r="AM1073" i="11"/>
  <c r="AM1072" i="11"/>
  <c r="AM1071" i="11"/>
  <c r="AM1070" i="11"/>
  <c r="AM1069" i="11"/>
  <c r="AM1068" i="11"/>
  <c r="AM1067" i="11"/>
  <c r="AM1065" i="11"/>
  <c r="AM1064" i="11"/>
  <c r="AM1063" i="11"/>
  <c r="AM1062" i="11"/>
  <c r="AM1061" i="11"/>
  <c r="AM1060" i="11"/>
  <c r="AM1059" i="11"/>
  <c r="AM1058" i="11"/>
  <c r="AM1057" i="11"/>
  <c r="AM1056" i="11"/>
  <c r="AM1055" i="11"/>
  <c r="AM1054" i="11"/>
  <c r="AM1053" i="11"/>
  <c r="AM1051" i="11"/>
  <c r="AM1050" i="11"/>
  <c r="AM1049" i="11"/>
  <c r="AM1048" i="11"/>
  <c r="AM1047" i="11"/>
  <c r="AM1046" i="11"/>
  <c r="AM1045" i="11"/>
  <c r="AM1044" i="11"/>
  <c r="AM1043" i="11"/>
  <c r="AM1042" i="11"/>
  <c r="AM1041" i="11"/>
  <c r="AM1040" i="11"/>
  <c r="AM1039" i="11"/>
  <c r="AM1037" i="11"/>
  <c r="AM1036" i="11"/>
  <c r="AM1035" i="11"/>
  <c r="AM1034" i="11"/>
  <c r="AM1033" i="11"/>
  <c r="AM1032" i="11"/>
  <c r="AM1031" i="11"/>
  <c r="AM1030" i="11"/>
  <c r="AM1029" i="11"/>
  <c r="AM1028" i="11"/>
  <c r="AM1027" i="11"/>
  <c r="AM1026" i="11"/>
  <c r="AM1025" i="11"/>
  <c r="AM1023" i="11"/>
  <c r="AM1022" i="11"/>
  <c r="AM1021" i="11"/>
  <c r="AM1020" i="11"/>
  <c r="AM1019" i="11"/>
  <c r="AM1018" i="11"/>
  <c r="AM1017" i="11"/>
  <c r="AM1016" i="11"/>
  <c r="AM1015" i="11"/>
  <c r="AM1014" i="11"/>
  <c r="AM1013" i="11"/>
  <c r="AM1012" i="11"/>
  <c r="AM1011" i="11"/>
  <c r="AM1009" i="11"/>
  <c r="AM1008" i="11"/>
  <c r="AM1007" i="11"/>
  <c r="AM1006" i="11"/>
  <c r="AM1005" i="11"/>
  <c r="AM1004" i="11"/>
  <c r="AM1003" i="11"/>
  <c r="AM1002" i="11"/>
  <c r="AM1001" i="11"/>
  <c r="AM1000" i="11"/>
  <c r="AM999" i="11"/>
  <c r="AM998" i="11"/>
  <c r="AM997" i="11"/>
  <c r="AM995" i="11"/>
  <c r="AM994" i="11"/>
  <c r="AM993" i="11"/>
  <c r="AM992" i="11"/>
  <c r="AM991" i="11"/>
  <c r="AM990" i="11"/>
  <c r="AM989" i="11"/>
  <c r="AM988" i="11"/>
  <c r="AM987" i="11"/>
  <c r="AM986" i="11"/>
  <c r="AM985" i="11"/>
  <c r="AM984" i="11"/>
  <c r="AM983" i="11"/>
  <c r="AM981" i="11"/>
  <c r="AM980" i="11"/>
  <c r="AM979" i="11"/>
  <c r="AM978" i="11"/>
  <c r="AM977" i="11"/>
  <c r="AM976" i="11"/>
  <c r="AM975" i="11"/>
  <c r="AM974" i="11"/>
  <c r="AM973" i="11"/>
  <c r="AM972" i="11"/>
  <c r="AM971" i="11"/>
  <c r="AM970" i="11"/>
  <c r="AM969" i="11"/>
  <c r="AM967" i="11"/>
  <c r="AM966" i="11"/>
  <c r="AM965" i="11"/>
  <c r="AM964" i="11"/>
  <c r="AM963" i="11"/>
  <c r="AM962" i="11"/>
  <c r="AM961" i="11"/>
  <c r="AM960" i="11"/>
  <c r="AM959" i="11"/>
  <c r="AM958" i="11"/>
  <c r="AM957" i="11"/>
  <c r="AM956" i="11"/>
  <c r="AM955" i="11"/>
  <c r="AM953" i="11"/>
  <c r="AM952" i="11"/>
  <c r="AM951" i="11"/>
  <c r="AM950" i="11"/>
  <c r="AM949" i="11"/>
  <c r="AM948" i="11"/>
  <c r="AM947" i="11"/>
  <c r="AM946" i="11"/>
  <c r="AM945" i="11"/>
  <c r="AM944" i="11"/>
  <c r="AM943" i="11"/>
  <c r="AM942" i="11"/>
  <c r="AM941" i="11"/>
  <c r="AM939" i="11"/>
  <c r="AM938" i="11"/>
  <c r="AM937" i="11"/>
  <c r="AM936" i="11"/>
  <c r="AM935" i="11"/>
  <c r="AM934" i="11"/>
  <c r="AM933" i="11"/>
  <c r="AM932" i="11"/>
  <c r="AM931" i="11"/>
  <c r="AM930" i="11"/>
  <c r="AM929" i="11"/>
  <c r="AM928" i="11"/>
  <c r="AM927" i="11"/>
  <c r="AM925" i="11"/>
  <c r="AM924" i="11"/>
  <c r="AM923" i="11"/>
  <c r="AM922" i="11"/>
  <c r="AM921" i="11"/>
  <c r="AM920" i="11"/>
  <c r="AM919" i="11"/>
  <c r="AM918" i="11"/>
  <c r="AM917" i="11"/>
  <c r="AM916" i="11"/>
  <c r="AM915" i="11"/>
  <c r="AM914" i="11"/>
  <c r="AM913" i="11"/>
  <c r="AM911" i="11"/>
  <c r="AM910" i="11"/>
  <c r="AM909" i="11"/>
  <c r="AM908" i="11"/>
  <c r="AM907" i="11"/>
  <c r="AM906" i="11"/>
  <c r="AM905" i="11"/>
  <c r="AM904" i="11"/>
  <c r="AM903" i="11"/>
  <c r="AM902" i="11"/>
  <c r="AM901" i="11"/>
  <c r="AM900" i="11"/>
  <c r="AM899" i="11"/>
  <c r="AM897" i="11"/>
  <c r="AM896" i="11"/>
  <c r="AM895" i="11"/>
  <c r="AM894" i="11"/>
  <c r="AM893" i="11"/>
  <c r="AM892" i="11"/>
  <c r="AM891" i="11"/>
  <c r="AM890" i="11"/>
  <c r="AM889" i="11"/>
  <c r="AM888" i="11"/>
  <c r="AM887" i="11"/>
  <c r="AM886" i="11"/>
  <c r="AM885" i="11"/>
  <c r="AM883" i="11"/>
  <c r="AM882" i="11"/>
  <c r="AM881" i="11"/>
  <c r="AM880" i="11"/>
  <c r="AM879" i="11"/>
  <c r="AM878" i="11"/>
  <c r="AM877" i="11"/>
  <c r="AM876" i="11"/>
  <c r="AM875" i="11"/>
  <c r="AM874" i="11"/>
  <c r="AM873" i="11"/>
  <c r="AM872" i="11"/>
  <c r="AM871" i="11"/>
  <c r="AM869" i="11"/>
  <c r="AM868" i="11"/>
  <c r="AM867" i="11"/>
  <c r="AM866" i="11"/>
  <c r="AM865" i="11"/>
  <c r="AM864" i="11"/>
  <c r="AM863" i="11"/>
  <c r="AM862" i="11"/>
  <c r="AM861" i="11"/>
  <c r="AM860" i="11"/>
  <c r="AM859" i="11"/>
  <c r="AM858" i="11"/>
  <c r="AM857" i="11"/>
  <c r="AM855" i="11"/>
  <c r="AM854" i="11"/>
  <c r="AM853" i="11"/>
  <c r="AM852" i="11"/>
  <c r="AM851" i="11"/>
  <c r="AM850" i="11"/>
  <c r="AM849" i="11"/>
  <c r="AM848" i="11"/>
  <c r="AM847" i="11"/>
  <c r="AM846" i="11"/>
  <c r="AM845" i="11"/>
  <c r="AM844" i="11"/>
  <c r="AM843" i="11"/>
  <c r="AM841" i="11"/>
  <c r="AM840" i="11"/>
  <c r="AM839" i="11"/>
  <c r="AM838" i="11"/>
  <c r="AM837" i="11"/>
  <c r="AM836" i="11"/>
  <c r="AM835" i="11"/>
  <c r="AM834" i="11"/>
  <c r="AM833" i="11"/>
  <c r="AM832" i="11"/>
  <c r="AM831" i="11"/>
  <c r="AM830" i="11"/>
  <c r="AM829" i="11"/>
  <c r="AM827" i="11"/>
  <c r="AM826" i="11"/>
  <c r="AM825" i="11"/>
  <c r="AM824" i="11"/>
  <c r="AM823" i="11"/>
  <c r="AM822" i="11"/>
  <c r="AM821" i="11"/>
  <c r="AM820" i="11"/>
  <c r="AM819" i="11"/>
  <c r="AM818" i="11"/>
  <c r="AM817" i="11"/>
  <c r="AM816" i="11"/>
  <c r="AM815" i="11"/>
  <c r="AM813" i="11"/>
  <c r="AM812" i="11"/>
  <c r="AM811" i="11"/>
  <c r="AM810" i="11"/>
  <c r="AM809" i="11"/>
  <c r="AM808" i="11"/>
  <c r="AM807" i="11"/>
  <c r="AM806" i="11"/>
  <c r="AM805" i="11"/>
  <c r="AM804" i="11"/>
  <c r="AM803" i="11"/>
  <c r="AM802" i="11"/>
  <c r="AM801" i="11"/>
  <c r="AM799" i="11"/>
  <c r="AM798" i="11"/>
  <c r="AM797" i="11"/>
  <c r="AM796" i="11"/>
  <c r="AM795" i="11"/>
  <c r="AM794" i="11"/>
  <c r="AM793" i="11"/>
  <c r="AM792" i="11"/>
  <c r="AM791" i="11"/>
  <c r="AM790" i="11"/>
  <c r="AM789" i="11"/>
  <c r="AM788" i="11"/>
  <c r="AM787" i="11"/>
  <c r="AM785" i="11"/>
  <c r="AM784" i="11"/>
  <c r="AM783" i="11"/>
  <c r="AM782" i="11"/>
  <c r="AM781" i="11"/>
  <c r="AM780" i="11"/>
  <c r="AM779" i="11"/>
  <c r="AM778" i="11"/>
  <c r="AM777" i="11"/>
  <c r="AM776" i="11"/>
  <c r="AM775" i="11"/>
  <c r="AM774" i="11"/>
  <c r="AM773" i="11"/>
  <c r="AM771" i="11"/>
  <c r="AM770" i="11"/>
  <c r="AM769" i="11"/>
  <c r="AM768" i="11"/>
  <c r="AM767" i="11"/>
  <c r="AM766" i="11"/>
  <c r="AM765" i="11"/>
  <c r="AM764" i="11"/>
  <c r="AM763" i="11"/>
  <c r="AM762" i="11"/>
  <c r="AM761" i="11"/>
  <c r="AM760" i="11"/>
  <c r="AM759" i="11"/>
  <c r="AM757" i="11"/>
  <c r="AM756" i="11"/>
  <c r="AM755" i="11"/>
  <c r="AM754" i="11"/>
  <c r="AM753" i="11"/>
  <c r="AM752" i="11"/>
  <c r="AM751" i="11"/>
  <c r="AM750" i="11"/>
  <c r="AM749" i="11"/>
  <c r="AM748" i="11"/>
  <c r="AM747" i="11"/>
  <c r="AM746" i="11"/>
  <c r="AM745" i="11"/>
  <c r="AM743" i="11"/>
  <c r="AM742" i="11"/>
  <c r="AM741" i="11"/>
  <c r="AM740" i="11"/>
  <c r="AM739" i="11"/>
  <c r="AM738" i="11"/>
  <c r="AM737" i="11"/>
  <c r="AM736" i="11"/>
  <c r="AM735" i="11"/>
  <c r="AM734" i="11"/>
  <c r="AM733" i="11"/>
  <c r="AM732" i="11"/>
  <c r="AM731" i="11"/>
  <c r="AM729" i="11"/>
  <c r="AM728" i="11"/>
  <c r="AM727" i="11"/>
  <c r="AM726" i="11"/>
  <c r="AM725" i="11"/>
  <c r="AM724" i="11"/>
  <c r="AM723" i="11"/>
  <c r="AM722" i="11"/>
  <c r="AM721" i="11"/>
  <c r="AM720" i="11"/>
  <c r="AM719" i="11"/>
  <c r="AM718" i="11"/>
  <c r="AM717" i="11"/>
  <c r="AM715" i="11"/>
  <c r="AM714" i="11"/>
  <c r="AM713" i="11"/>
  <c r="AM712" i="11"/>
  <c r="AM711" i="11"/>
  <c r="AM710" i="11"/>
  <c r="AM709" i="11"/>
  <c r="AM708" i="11"/>
  <c r="AM707" i="11"/>
  <c r="AM706" i="11"/>
  <c r="AM705" i="11"/>
  <c r="AM704" i="11"/>
  <c r="AM703" i="11"/>
  <c r="AM701" i="11"/>
  <c r="AM700" i="11"/>
  <c r="AM699" i="11"/>
  <c r="AM698" i="11"/>
  <c r="AM697" i="11"/>
  <c r="AM696" i="11"/>
  <c r="AM695" i="11"/>
  <c r="AM694" i="11"/>
  <c r="AM693" i="11"/>
  <c r="AM692" i="11"/>
  <c r="AM691" i="11"/>
  <c r="AM690" i="11"/>
  <c r="AM689" i="11"/>
  <c r="AM687" i="11"/>
  <c r="AM686" i="11"/>
  <c r="AM685" i="11"/>
  <c r="AM684" i="11"/>
  <c r="AM683" i="11"/>
  <c r="AM682" i="11"/>
  <c r="AM681" i="11"/>
  <c r="AM680" i="11"/>
  <c r="AM679" i="11"/>
  <c r="AM678" i="11"/>
  <c r="AM677" i="11"/>
  <c r="AM676" i="11"/>
  <c r="AM675" i="11"/>
  <c r="AM673" i="11"/>
  <c r="AM672" i="11"/>
  <c r="AM671" i="11"/>
  <c r="AM670" i="11"/>
  <c r="AM669" i="11"/>
  <c r="AM668" i="11"/>
  <c r="AM667" i="11"/>
  <c r="AM666" i="11"/>
  <c r="AM665" i="11"/>
  <c r="AM664" i="11"/>
  <c r="AM663" i="11"/>
  <c r="AM662" i="11"/>
  <c r="AM661" i="11"/>
  <c r="AM659" i="11"/>
  <c r="AM658" i="11"/>
  <c r="AM657" i="11"/>
  <c r="AM656" i="11"/>
  <c r="AM655" i="11"/>
  <c r="AM654" i="11"/>
  <c r="AM653" i="11"/>
  <c r="AM652" i="11"/>
  <c r="AM651" i="11"/>
  <c r="AM650" i="11"/>
  <c r="AM649" i="11"/>
  <c r="AM648" i="11"/>
  <c r="AM647" i="11"/>
  <c r="AM645" i="11"/>
  <c r="AM644" i="11"/>
  <c r="AM643" i="11"/>
  <c r="AM642" i="11"/>
  <c r="AM641" i="11"/>
  <c r="AM640" i="11"/>
  <c r="AM639" i="11"/>
  <c r="AM638" i="11"/>
  <c r="AM637" i="11"/>
  <c r="AM636" i="11"/>
  <c r="AM635" i="11"/>
  <c r="AM634" i="11"/>
  <c r="AM633" i="11"/>
  <c r="AM631" i="11"/>
  <c r="AM630" i="11"/>
  <c r="AM629" i="11"/>
  <c r="AM628" i="11"/>
  <c r="AM627" i="11"/>
  <c r="AM626" i="11"/>
  <c r="AM625" i="11"/>
  <c r="AM624" i="11"/>
  <c r="AM623" i="11"/>
  <c r="AM622" i="11"/>
  <c r="AM621" i="11"/>
  <c r="AM620" i="11"/>
  <c r="AM619" i="11"/>
  <c r="AM617" i="11"/>
  <c r="AM616" i="11"/>
  <c r="AM615" i="11"/>
  <c r="AM614" i="11"/>
  <c r="AM613" i="11"/>
  <c r="AM612" i="11"/>
  <c r="AM611" i="11"/>
  <c r="AM610" i="11"/>
  <c r="AM609" i="11"/>
  <c r="AM608" i="11"/>
  <c r="AM607" i="11"/>
  <c r="AM606" i="11"/>
  <c r="AM605" i="11"/>
  <c r="AM603" i="11"/>
  <c r="AM602" i="11"/>
  <c r="AM601" i="11"/>
  <c r="AM600" i="11"/>
  <c r="AM599" i="11"/>
  <c r="AM598" i="11"/>
  <c r="AM597" i="11"/>
  <c r="AM596" i="11"/>
  <c r="AM595" i="11"/>
  <c r="AM594" i="11"/>
  <c r="AM593" i="11"/>
  <c r="AM592" i="11"/>
  <c r="AM591" i="11"/>
  <c r="AM589" i="11"/>
  <c r="AM588" i="11"/>
  <c r="AM587" i="11"/>
  <c r="AM586" i="11"/>
  <c r="AM585" i="11"/>
  <c r="AM584" i="11"/>
  <c r="AM583" i="11"/>
  <c r="AM582" i="11"/>
  <c r="AM581" i="11"/>
  <c r="AM580" i="11"/>
  <c r="AM579" i="11"/>
  <c r="AM578" i="11"/>
  <c r="AM577" i="11"/>
  <c r="AM575" i="11"/>
  <c r="AM574" i="11"/>
  <c r="AM573" i="11"/>
  <c r="AM572" i="11"/>
  <c r="AM571" i="11"/>
  <c r="AM570" i="11"/>
  <c r="AM569" i="11"/>
  <c r="AM568" i="11"/>
  <c r="AM567" i="11"/>
  <c r="AM566" i="11"/>
  <c r="AM565" i="11"/>
  <c r="AM564" i="11"/>
  <c r="AM563" i="11"/>
  <c r="AM561" i="11"/>
  <c r="AM560" i="11"/>
  <c r="AM559" i="11"/>
  <c r="AM558" i="11"/>
  <c r="AM557" i="11"/>
  <c r="AM556" i="11"/>
  <c r="AM555" i="11"/>
  <c r="AM554" i="11"/>
  <c r="AM553" i="11"/>
  <c r="AM552" i="11"/>
  <c r="AM551" i="11"/>
  <c r="AM550" i="11"/>
  <c r="AM549" i="11"/>
  <c r="AM547" i="11"/>
  <c r="AM546" i="11"/>
  <c r="AM545" i="11"/>
  <c r="AM544" i="11"/>
  <c r="AM543" i="11"/>
  <c r="AM542" i="11"/>
  <c r="AM541" i="11"/>
  <c r="AM540" i="11"/>
  <c r="AM539" i="11"/>
  <c r="AM538" i="11"/>
  <c r="AM537" i="11"/>
  <c r="AM536" i="11"/>
  <c r="AM535" i="11"/>
  <c r="AM533" i="11"/>
  <c r="AM532" i="11"/>
  <c r="AM531" i="11"/>
  <c r="AM530" i="11"/>
  <c r="AM529" i="11"/>
  <c r="AM528" i="11"/>
  <c r="AM527" i="11"/>
  <c r="AM526" i="11"/>
  <c r="AM525" i="11"/>
  <c r="AM524" i="11"/>
  <c r="AM523" i="11"/>
  <c r="AM522" i="11"/>
  <c r="AM521" i="11"/>
  <c r="AM519" i="11"/>
  <c r="AM518" i="11"/>
  <c r="AM517" i="11"/>
  <c r="AM516" i="11"/>
  <c r="AM515" i="11"/>
  <c r="AM514" i="11"/>
  <c r="AM513" i="11"/>
  <c r="AM512" i="11"/>
  <c r="AM511" i="11"/>
  <c r="AM510" i="11"/>
  <c r="AM509" i="11"/>
  <c r="AM508" i="11"/>
  <c r="AM507" i="11"/>
  <c r="AM505" i="11"/>
  <c r="AM504" i="11"/>
  <c r="AM503" i="11"/>
  <c r="AM502" i="11"/>
  <c r="AM501" i="11"/>
  <c r="AM500" i="11"/>
  <c r="AM499" i="11"/>
  <c r="AM498" i="11"/>
  <c r="AM497" i="11"/>
  <c r="AM496" i="11"/>
  <c r="AM495" i="11"/>
  <c r="AM494" i="11"/>
  <c r="AM493" i="11"/>
  <c r="AM491" i="11"/>
  <c r="AM490" i="11"/>
  <c r="AM489" i="11"/>
  <c r="AM488" i="11"/>
  <c r="AM487" i="11"/>
  <c r="AM486" i="11"/>
  <c r="AM485" i="11"/>
  <c r="AM484" i="11"/>
  <c r="AM483" i="11"/>
  <c r="AM482" i="11"/>
  <c r="AM481" i="11"/>
  <c r="AM480" i="11"/>
  <c r="AM479" i="11"/>
  <c r="AM477" i="11"/>
  <c r="AM476" i="11"/>
  <c r="AM475" i="11"/>
  <c r="AM474" i="11"/>
  <c r="AM473" i="11"/>
  <c r="AM472" i="11"/>
  <c r="AM471" i="11"/>
  <c r="AM470" i="11"/>
  <c r="AM469" i="11"/>
  <c r="AM468" i="11"/>
  <c r="AM467" i="11"/>
  <c r="AM466" i="11"/>
  <c r="AM465" i="11"/>
  <c r="AM463" i="11"/>
  <c r="AM462" i="11"/>
  <c r="AM461" i="11"/>
  <c r="AM460" i="11"/>
  <c r="AM459" i="11"/>
  <c r="AM458" i="11"/>
  <c r="AM457" i="11"/>
  <c r="AM456" i="11"/>
  <c r="AM455" i="11"/>
  <c r="AM454" i="11"/>
  <c r="AM453" i="11"/>
  <c r="AM452" i="11"/>
  <c r="AM451" i="11"/>
  <c r="AM449" i="11"/>
  <c r="AM448" i="11"/>
  <c r="AM447" i="11"/>
  <c r="AM446" i="11"/>
  <c r="AM445" i="11"/>
  <c r="AM444" i="11"/>
  <c r="AM443" i="11"/>
  <c r="AM442" i="11"/>
  <c r="AM441" i="11"/>
  <c r="AM440" i="11"/>
  <c r="AM439" i="11"/>
  <c r="AM438" i="11"/>
  <c r="AM437" i="11"/>
  <c r="AM435" i="11"/>
  <c r="AM434" i="11"/>
  <c r="AM433" i="11"/>
  <c r="AM432" i="11"/>
  <c r="AM431" i="11"/>
  <c r="AM430" i="11"/>
  <c r="AM429" i="11"/>
  <c r="AM428" i="11"/>
  <c r="AM427" i="11"/>
  <c r="AM426" i="11"/>
  <c r="AM425" i="11"/>
  <c r="AM424" i="11"/>
  <c r="AM423" i="11"/>
  <c r="AM421" i="11"/>
  <c r="AM420" i="11"/>
  <c r="AM419" i="11"/>
  <c r="AM418" i="11"/>
  <c r="AM417" i="11"/>
  <c r="AM416" i="11"/>
  <c r="AM415" i="11"/>
  <c r="AM414" i="11"/>
  <c r="AM413" i="11"/>
  <c r="AM412" i="11"/>
  <c r="AM411" i="11"/>
  <c r="AM410" i="11"/>
  <c r="AM409" i="11"/>
  <c r="AM407" i="11"/>
  <c r="AM406" i="11"/>
  <c r="AM405" i="11"/>
  <c r="AM404" i="11"/>
  <c r="AM403" i="11"/>
  <c r="AM402" i="11"/>
  <c r="AM401" i="11"/>
  <c r="AM400" i="11"/>
  <c r="AM399" i="11"/>
  <c r="AM398" i="11"/>
  <c r="AM397" i="11"/>
  <c r="AM396" i="11"/>
  <c r="AM395" i="11"/>
  <c r="AM393" i="11"/>
  <c r="AM392" i="11"/>
  <c r="AM391" i="11"/>
  <c r="AM390" i="11"/>
  <c r="AM389" i="11"/>
  <c r="AM388" i="11"/>
  <c r="AM387" i="11"/>
  <c r="AM386" i="11"/>
  <c r="AM385" i="11"/>
  <c r="AM384" i="11"/>
  <c r="AM383" i="11"/>
  <c r="AM382" i="11"/>
  <c r="AM381" i="11"/>
  <c r="AM379" i="11"/>
  <c r="AM378" i="11"/>
  <c r="AM377" i="11"/>
  <c r="AM376" i="11"/>
  <c r="AM375" i="11"/>
  <c r="AM374" i="11"/>
  <c r="AM373" i="11"/>
  <c r="AM372" i="11"/>
  <c r="AM371" i="11"/>
  <c r="AM370" i="11"/>
  <c r="AM369" i="11"/>
  <c r="AM368" i="11"/>
  <c r="AM367" i="11"/>
  <c r="AM365" i="11"/>
  <c r="AM364" i="11"/>
  <c r="AM363" i="11"/>
  <c r="AM362" i="11"/>
  <c r="AM361" i="11"/>
  <c r="AM360" i="11"/>
  <c r="AM359" i="11"/>
  <c r="AM358" i="11"/>
  <c r="AM357" i="11"/>
  <c r="AM356" i="11"/>
  <c r="AM355" i="11"/>
  <c r="AM354" i="11"/>
  <c r="AM353" i="11"/>
  <c r="AM351" i="11"/>
  <c r="AM350" i="11"/>
  <c r="AM349" i="11"/>
  <c r="AM348" i="11"/>
  <c r="AM347" i="11"/>
  <c r="AM346" i="11"/>
  <c r="AM345" i="11"/>
  <c r="AM344" i="11"/>
  <c r="AM343" i="11"/>
  <c r="AM342" i="11"/>
  <c r="AM341" i="11"/>
  <c r="AM340" i="11"/>
  <c r="AM339" i="11"/>
  <c r="AM337" i="11"/>
  <c r="AM336" i="11"/>
  <c r="AM335" i="11"/>
  <c r="AM334" i="11"/>
  <c r="AM333" i="11"/>
  <c r="AM332" i="11"/>
  <c r="AM331" i="11"/>
  <c r="AM330" i="11"/>
  <c r="AM329" i="11"/>
  <c r="AM328" i="11"/>
  <c r="AM327" i="11"/>
  <c r="AM326" i="11"/>
  <c r="AM325" i="11"/>
  <c r="AM323" i="11"/>
  <c r="AM322" i="11"/>
  <c r="AM321" i="11"/>
  <c r="AM320" i="11"/>
  <c r="AM319" i="11"/>
  <c r="AM318" i="11"/>
  <c r="AM317" i="11"/>
  <c r="AM316" i="11"/>
  <c r="AM315" i="11"/>
  <c r="AM314" i="11"/>
  <c r="AM313" i="11"/>
  <c r="AM312" i="11"/>
  <c r="AM311" i="11"/>
  <c r="AM309" i="11"/>
  <c r="AM308" i="11"/>
  <c r="AM307" i="11"/>
  <c r="AM306" i="11"/>
  <c r="AM305" i="11"/>
  <c r="AM304" i="11"/>
  <c r="AM303" i="11"/>
  <c r="AM302" i="11"/>
  <c r="AM301" i="11"/>
  <c r="AM300" i="11"/>
  <c r="AM299" i="11"/>
  <c r="AM298" i="11"/>
  <c r="AM297" i="11"/>
  <c r="AM295" i="11"/>
  <c r="AM294" i="11"/>
  <c r="AM293" i="11"/>
  <c r="AM292" i="11"/>
  <c r="AM291" i="11"/>
  <c r="AM290" i="11"/>
  <c r="AM289" i="11"/>
  <c r="AM288" i="11"/>
  <c r="AM287" i="11"/>
  <c r="AM286" i="11"/>
  <c r="AM285" i="11"/>
  <c r="AM284" i="11"/>
  <c r="AM283" i="11"/>
  <c r="AM281" i="11"/>
  <c r="AM280" i="11"/>
  <c r="AM279" i="11"/>
  <c r="AM278" i="11"/>
  <c r="AM277" i="11"/>
  <c r="AM276" i="11"/>
  <c r="AM275" i="11"/>
  <c r="AM274" i="11"/>
  <c r="AM273" i="11"/>
  <c r="AM272" i="11"/>
  <c r="AM271" i="11"/>
  <c r="AM270" i="11"/>
  <c r="AM269" i="11"/>
  <c r="AM267" i="11"/>
  <c r="AM266" i="11"/>
  <c r="AM265" i="11"/>
  <c r="AM264" i="11"/>
  <c r="AM263" i="11"/>
  <c r="AM262" i="11"/>
  <c r="AM261" i="11"/>
  <c r="AM260" i="11"/>
  <c r="AM259" i="11"/>
  <c r="AM258" i="11"/>
  <c r="AM257" i="11"/>
  <c r="AM256" i="11"/>
  <c r="AM255" i="11"/>
  <c r="AM253" i="11"/>
  <c r="AM252" i="11"/>
  <c r="AM251" i="11"/>
  <c r="AM250" i="11"/>
  <c r="AM249" i="11"/>
  <c r="AM248" i="11"/>
  <c r="AM247" i="11"/>
  <c r="AM246" i="11"/>
  <c r="AM245" i="11"/>
  <c r="AM244" i="11"/>
  <c r="AM243" i="11"/>
  <c r="AM242" i="11"/>
  <c r="AM241" i="11"/>
  <c r="AM239" i="11"/>
  <c r="AM238" i="11"/>
  <c r="AM237" i="11"/>
  <c r="AM236" i="11"/>
  <c r="AM235" i="11"/>
  <c r="AM234" i="11"/>
  <c r="AM233" i="11"/>
  <c r="AM232" i="11"/>
  <c r="AM231" i="11"/>
  <c r="AM230" i="11"/>
  <c r="AM229" i="11"/>
  <c r="AM228" i="11"/>
  <c r="AM227" i="11"/>
  <c r="AM225" i="11"/>
  <c r="AM224" i="11"/>
  <c r="AM223" i="11"/>
  <c r="AM222" i="11"/>
  <c r="AM221" i="11"/>
  <c r="AM220" i="11"/>
  <c r="AM219" i="11"/>
  <c r="AM218" i="11"/>
  <c r="AM217" i="11"/>
  <c r="AM216" i="11"/>
  <c r="AM215" i="11"/>
  <c r="AM214" i="11"/>
  <c r="AM213" i="11"/>
  <c r="AM211" i="11"/>
  <c r="AM210" i="11"/>
  <c r="AM209" i="11"/>
  <c r="AM208" i="11"/>
  <c r="AM207" i="11"/>
  <c r="AM206" i="11"/>
  <c r="AM205" i="11"/>
  <c r="AM204" i="11"/>
  <c r="AM203" i="11"/>
  <c r="AM202" i="11"/>
  <c r="AM201" i="11"/>
  <c r="AM200" i="11"/>
  <c r="AM199" i="11"/>
  <c r="AM197" i="11"/>
  <c r="AM196" i="11"/>
  <c r="AM195" i="11"/>
  <c r="AM194" i="11"/>
  <c r="AM193" i="11"/>
  <c r="AM192" i="11"/>
  <c r="AM191" i="11"/>
  <c r="AM190" i="11"/>
  <c r="AM189" i="11"/>
  <c r="AM188" i="11"/>
  <c r="AM187" i="11"/>
  <c r="AM186" i="11"/>
  <c r="AM185" i="11"/>
  <c r="AM183" i="11"/>
  <c r="AM182" i="11"/>
  <c r="AM181" i="11"/>
  <c r="AM180" i="11"/>
  <c r="AM179" i="11"/>
  <c r="AM178" i="11"/>
  <c r="AM177" i="11"/>
  <c r="AM176" i="11"/>
  <c r="AM175" i="11"/>
  <c r="AM174" i="11"/>
  <c r="AM173" i="11"/>
  <c r="AM172" i="11"/>
  <c r="AM171" i="11"/>
  <c r="AM169" i="11"/>
  <c r="AM168" i="11"/>
  <c r="AM167" i="11"/>
  <c r="AM166" i="11"/>
  <c r="AM165" i="11"/>
  <c r="AM164" i="11"/>
  <c r="AM163" i="11"/>
  <c r="AM162" i="11"/>
  <c r="AM161" i="11"/>
  <c r="AM160" i="11"/>
  <c r="AM159" i="11"/>
  <c r="AM158" i="11"/>
  <c r="AM157" i="11"/>
  <c r="AM155" i="11"/>
  <c r="AM154" i="11"/>
  <c r="AM153" i="11"/>
  <c r="AM152" i="11"/>
  <c r="AM151" i="11"/>
  <c r="AM150" i="11"/>
  <c r="AM149" i="11"/>
  <c r="AM148" i="11"/>
  <c r="AM147" i="11"/>
  <c r="AM146" i="11"/>
  <c r="AM145" i="11"/>
  <c r="AM144" i="11"/>
  <c r="AM143" i="11"/>
  <c r="AM141" i="11"/>
  <c r="AM140" i="11"/>
  <c r="AM139" i="11"/>
  <c r="AM138" i="11"/>
  <c r="AM137" i="11"/>
  <c r="AM136" i="11"/>
  <c r="AM135" i="11"/>
  <c r="AM134" i="11"/>
  <c r="AM133" i="11"/>
  <c r="AM132" i="11"/>
  <c r="AM131" i="11"/>
  <c r="AM130" i="11"/>
  <c r="AM129" i="11"/>
  <c r="AM127" i="11"/>
  <c r="AM126" i="11"/>
  <c r="AM125" i="11"/>
  <c r="AM124" i="11"/>
  <c r="AM123" i="11"/>
  <c r="AM122" i="11"/>
  <c r="AM121" i="11"/>
  <c r="AM120" i="11"/>
  <c r="AM119" i="11"/>
  <c r="AM118" i="11"/>
  <c r="AM117" i="11"/>
  <c r="AM116" i="11"/>
  <c r="AM115" i="11"/>
  <c r="AM113" i="11"/>
  <c r="AM112" i="11"/>
  <c r="AM111" i="11"/>
  <c r="AM110" i="11"/>
  <c r="AM109" i="11"/>
  <c r="AM108" i="11"/>
  <c r="AM107" i="11"/>
  <c r="AM106" i="11"/>
  <c r="AM105" i="11"/>
  <c r="AM104" i="11"/>
  <c r="AM103" i="11"/>
  <c r="AM102" i="11"/>
  <c r="AM101" i="11"/>
  <c r="AM99" i="11"/>
  <c r="AM98" i="11"/>
  <c r="AM97" i="11"/>
  <c r="AM96" i="11"/>
  <c r="AM95" i="11"/>
  <c r="AM94" i="11"/>
  <c r="AM93" i="11"/>
  <c r="AM92" i="11"/>
  <c r="AM91" i="11"/>
  <c r="AM90" i="11"/>
  <c r="AM89" i="11"/>
  <c r="AM88" i="11"/>
  <c r="AM87" i="11"/>
  <c r="AM85" i="11"/>
  <c r="AM84" i="11"/>
  <c r="AM83" i="11"/>
  <c r="AM82" i="11"/>
  <c r="AM81" i="11"/>
  <c r="AM80" i="11"/>
  <c r="AM79" i="11"/>
  <c r="AM78" i="11"/>
  <c r="AM77" i="11"/>
  <c r="AM76" i="11"/>
  <c r="AM75" i="11"/>
  <c r="AM74" i="11"/>
  <c r="AM73" i="11"/>
  <c r="AM71" i="11"/>
  <c r="AM70" i="11"/>
  <c r="AM69" i="11"/>
  <c r="AM68" i="11"/>
  <c r="AM67" i="11"/>
  <c r="AM66" i="11"/>
  <c r="AM65" i="11"/>
  <c r="AM64" i="11"/>
  <c r="AM63" i="11"/>
  <c r="AM62" i="11"/>
  <c r="AM61" i="11"/>
  <c r="AM60" i="11"/>
  <c r="AM59" i="11"/>
  <c r="AM57" i="11"/>
  <c r="AM56" i="11"/>
  <c r="AM55" i="11"/>
  <c r="AM54" i="11"/>
  <c r="AM53" i="11"/>
  <c r="AM52" i="11"/>
  <c r="AM51" i="11"/>
  <c r="AM50" i="11"/>
  <c r="AM49" i="11"/>
  <c r="AM48" i="11"/>
  <c r="AM47" i="11"/>
  <c r="AM46" i="11"/>
  <c r="AM45" i="11"/>
  <c r="AM43" i="11"/>
  <c r="AM42" i="11"/>
  <c r="AM41" i="11"/>
  <c r="AM40" i="11"/>
  <c r="AM39" i="11"/>
  <c r="AM38" i="11"/>
  <c r="AM37" i="11"/>
  <c r="AM36" i="11"/>
  <c r="AM35" i="11"/>
  <c r="AM34" i="11"/>
  <c r="AM33" i="11"/>
  <c r="AM32" i="11"/>
  <c r="AM31" i="11"/>
  <c r="AM29" i="11"/>
  <c r="AM28" i="11"/>
  <c r="AM27" i="11"/>
  <c r="AM26" i="11"/>
  <c r="AM25" i="11"/>
  <c r="AM24" i="11"/>
  <c r="AM23" i="11"/>
  <c r="AM22" i="11"/>
  <c r="AM21" i="11"/>
  <c r="AM20" i="11"/>
  <c r="AM19" i="11"/>
  <c r="AM18" i="11"/>
  <c r="AM17" i="11"/>
  <c r="AM15" i="11"/>
  <c r="AM14" i="11"/>
  <c r="AM13" i="11"/>
  <c r="AM12" i="11"/>
  <c r="AM11" i="11"/>
  <c r="AM10" i="11"/>
  <c r="AM9" i="11"/>
  <c r="AM8" i="11"/>
  <c r="AM7" i="11"/>
  <c r="AM6" i="11"/>
  <c r="AM5" i="11"/>
  <c r="AM4" i="11"/>
  <c r="AM3" i="11"/>
  <c r="AE5" i="16"/>
  <c r="AE6" i="16"/>
  <c r="AE4" i="16"/>
  <c r="AF4" i="16"/>
  <c r="AF5" i="16"/>
  <c r="AF6" i="16"/>
  <c r="AE7" i="16"/>
  <c r="AF7" i="16"/>
  <c r="AE8" i="16"/>
  <c r="AF8" i="16"/>
  <c r="AE9" i="16"/>
  <c r="AF9" i="16"/>
  <c r="AE10" i="16"/>
  <c r="AF10" i="16"/>
  <c r="AE11" i="16"/>
  <c r="AF11" i="16"/>
  <c r="AE12" i="16"/>
  <c r="AF12" i="16"/>
  <c r="AE13" i="16"/>
  <c r="AF13" i="16"/>
  <c r="AE14" i="16"/>
  <c r="AF14" i="16"/>
  <c r="AE15" i="16"/>
  <c r="AF15" i="16"/>
  <c r="AE16" i="16"/>
  <c r="AF16" i="16"/>
  <c r="AE17" i="16"/>
  <c r="AF17" i="16"/>
  <c r="M3" i="11"/>
  <c r="M4" i="11"/>
  <c r="M5" i="11"/>
  <c r="M6" i="11"/>
  <c r="M7" i="11"/>
  <c r="M8" i="11"/>
  <c r="M9" i="11"/>
  <c r="M10" i="11"/>
  <c r="M11" i="11"/>
  <c r="M12" i="11"/>
  <c r="M13" i="11"/>
  <c r="M14" i="11"/>
  <c r="M15" i="11"/>
  <c r="M16" i="11"/>
  <c r="M17" i="11"/>
  <c r="M18" i="11"/>
  <c r="M19" i="11"/>
  <c r="M20" i="11"/>
  <c r="M21" i="11"/>
  <c r="M22" i="11"/>
  <c r="M23" i="11"/>
  <c r="M24" i="11"/>
  <c r="M25" i="11"/>
  <c r="M26" i="11"/>
  <c r="M27" i="11"/>
  <c r="M28" i="11"/>
  <c r="M29" i="11"/>
  <c r="M30" i="11"/>
  <c r="M31" i="11"/>
  <c r="M32" i="11"/>
  <c r="M33" i="11"/>
  <c r="M34" i="11"/>
  <c r="M35" i="11"/>
  <c r="M36" i="11"/>
  <c r="M37" i="11"/>
  <c r="M38" i="11"/>
  <c r="M39" i="11"/>
  <c r="M40" i="11"/>
  <c r="M41" i="11"/>
  <c r="M42" i="11"/>
  <c r="M43" i="11"/>
  <c r="M128" i="11"/>
  <c r="M129" i="11"/>
  <c r="M130" i="11"/>
  <c r="M131" i="11"/>
  <c r="M132" i="11"/>
  <c r="M133" i="11"/>
  <c r="M134" i="11"/>
  <c r="M135" i="11"/>
  <c r="M136" i="11"/>
  <c r="M137" i="11"/>
  <c r="M138" i="11"/>
  <c r="M139" i="11"/>
  <c r="M140" i="11"/>
  <c r="M141" i="11"/>
  <c r="M44" i="11"/>
  <c r="M45" i="11"/>
  <c r="M46" i="11"/>
  <c r="M47" i="11"/>
  <c r="M48" i="11"/>
  <c r="M49" i="11"/>
  <c r="M50" i="11"/>
  <c r="M51" i="11"/>
  <c r="M52" i="11"/>
  <c r="M53" i="11"/>
  <c r="M54" i="11"/>
  <c r="M55" i="11"/>
  <c r="M56" i="11"/>
  <c r="M57" i="11"/>
  <c r="M58" i="11"/>
  <c r="M59" i="11"/>
  <c r="M60" i="11"/>
  <c r="M61" i="11"/>
  <c r="M62" i="11"/>
  <c r="M63" i="11"/>
  <c r="M64" i="11"/>
  <c r="M65" i="11"/>
  <c r="M66" i="11"/>
  <c r="M67" i="11"/>
  <c r="M68" i="11"/>
  <c r="M69" i="11"/>
  <c r="M70" i="11"/>
  <c r="M71" i="11"/>
  <c r="M72" i="11"/>
  <c r="M73" i="11"/>
  <c r="M74" i="11"/>
  <c r="M75" i="11"/>
  <c r="M76" i="11"/>
  <c r="M77" i="11"/>
  <c r="M78" i="11"/>
  <c r="M79" i="11"/>
  <c r="M80" i="11"/>
  <c r="M81" i="11"/>
  <c r="M82" i="11"/>
  <c r="M83" i="11"/>
  <c r="M84" i="11"/>
  <c r="M85" i="11"/>
  <c r="M86" i="11"/>
  <c r="M87" i="11"/>
  <c r="M88" i="11"/>
  <c r="M89" i="11"/>
  <c r="M90" i="11"/>
  <c r="M91" i="11"/>
  <c r="M92" i="11"/>
  <c r="M93" i="11"/>
  <c r="M94" i="11"/>
  <c r="M95" i="11"/>
  <c r="M96" i="11"/>
  <c r="M97" i="11"/>
  <c r="M98" i="11"/>
  <c r="M99" i="11"/>
  <c r="M100" i="11"/>
  <c r="M101" i="11"/>
  <c r="M102" i="11"/>
  <c r="M103" i="11"/>
  <c r="M104" i="11"/>
  <c r="M105" i="11"/>
  <c r="M106" i="11"/>
  <c r="M107" i="11"/>
  <c r="M108" i="11"/>
  <c r="M109" i="11"/>
  <c r="M110" i="11"/>
  <c r="M111" i="11"/>
  <c r="M112" i="11"/>
  <c r="M113" i="11"/>
  <c r="M114" i="11"/>
  <c r="M115" i="11"/>
  <c r="M116" i="11"/>
  <c r="M117" i="11"/>
  <c r="M118" i="11"/>
  <c r="M119" i="11"/>
  <c r="M120" i="11"/>
  <c r="M121" i="11"/>
  <c r="M122" i="11"/>
  <c r="M123" i="11"/>
  <c r="M124" i="11"/>
  <c r="M125" i="11"/>
  <c r="M126" i="11"/>
  <c r="M127" i="11"/>
  <c r="M142" i="11"/>
  <c r="M143" i="11"/>
  <c r="M144" i="11"/>
  <c r="M145" i="11"/>
  <c r="M146" i="11"/>
  <c r="M147" i="11"/>
  <c r="M148" i="11"/>
  <c r="M149" i="11"/>
  <c r="M150" i="11"/>
  <c r="M151" i="11"/>
  <c r="M152" i="11"/>
  <c r="M153" i="11"/>
  <c r="M154" i="11"/>
  <c r="M155" i="11"/>
  <c r="M156" i="11"/>
  <c r="M157" i="11"/>
  <c r="M158" i="11"/>
  <c r="M159" i="11"/>
  <c r="M160" i="11"/>
  <c r="M161" i="11"/>
  <c r="M162" i="11"/>
  <c r="M163" i="11"/>
  <c r="M164" i="11"/>
  <c r="M165" i="11"/>
  <c r="M166" i="11"/>
  <c r="M167" i="11"/>
  <c r="M168" i="11"/>
  <c r="M169" i="11"/>
  <c r="M170" i="11"/>
  <c r="M171" i="11"/>
  <c r="M172" i="11"/>
  <c r="M173" i="11"/>
  <c r="M174" i="11"/>
  <c r="M175" i="11"/>
  <c r="M176" i="11"/>
  <c r="M177" i="11"/>
  <c r="M178" i="11"/>
  <c r="M179" i="11"/>
  <c r="M180" i="11"/>
  <c r="M181" i="11"/>
  <c r="M182" i="11"/>
  <c r="M183" i="11"/>
  <c r="M184" i="11"/>
  <c r="M185" i="11"/>
  <c r="M186" i="11"/>
  <c r="M187" i="11"/>
  <c r="M188" i="11"/>
  <c r="M189" i="11"/>
  <c r="M190" i="11"/>
  <c r="M191" i="11"/>
  <c r="M192" i="11"/>
  <c r="M193" i="11"/>
  <c r="M194" i="11"/>
  <c r="M195" i="11"/>
  <c r="M196" i="11"/>
  <c r="M197" i="11"/>
  <c r="M198" i="11"/>
  <c r="M199" i="11"/>
  <c r="M200" i="11"/>
  <c r="M201" i="11"/>
  <c r="M202" i="11"/>
  <c r="M203" i="11"/>
  <c r="M204" i="11"/>
  <c r="M205" i="11"/>
  <c r="M206" i="11"/>
  <c r="M207" i="11"/>
  <c r="M208" i="11"/>
  <c r="M209" i="11"/>
  <c r="M210" i="11"/>
  <c r="M211" i="11"/>
  <c r="M212" i="11"/>
  <c r="M213" i="11"/>
  <c r="M214" i="11"/>
  <c r="M215" i="11"/>
  <c r="M216" i="11"/>
  <c r="M217" i="11"/>
  <c r="M218" i="11"/>
  <c r="M219" i="11"/>
  <c r="M220" i="11"/>
  <c r="M221" i="11"/>
  <c r="M222" i="11"/>
  <c r="M223" i="11"/>
  <c r="M224" i="11"/>
  <c r="M225" i="11"/>
  <c r="M226" i="11"/>
  <c r="M227" i="11"/>
  <c r="M228" i="11"/>
  <c r="M229" i="11"/>
  <c r="M230" i="11"/>
  <c r="M231" i="11"/>
  <c r="M232" i="11"/>
  <c r="M233" i="11"/>
  <c r="M234" i="11"/>
  <c r="M235" i="11"/>
  <c r="M236" i="11"/>
  <c r="M237" i="11"/>
  <c r="M238" i="11"/>
  <c r="M239" i="11"/>
  <c r="M240" i="11"/>
  <c r="M241" i="11"/>
  <c r="M242" i="11"/>
  <c r="M243" i="11"/>
  <c r="M244" i="11"/>
  <c r="M245" i="11"/>
  <c r="M246" i="11"/>
  <c r="M247" i="11"/>
  <c r="M248" i="11"/>
  <c r="M249" i="11"/>
  <c r="M250" i="11"/>
  <c r="M251" i="11"/>
  <c r="M252" i="11"/>
  <c r="M253" i="11"/>
  <c r="M254" i="11"/>
  <c r="M255" i="11"/>
  <c r="M256" i="11"/>
  <c r="M257" i="11"/>
  <c r="M258" i="11"/>
  <c r="M259" i="11"/>
  <c r="M260" i="11"/>
  <c r="M261" i="11"/>
  <c r="M262" i="11"/>
  <c r="M263" i="11"/>
  <c r="M264" i="11"/>
  <c r="M265" i="11"/>
  <c r="M266" i="11"/>
  <c r="M267" i="11"/>
  <c r="M268" i="11"/>
  <c r="M269" i="11"/>
  <c r="M270" i="11"/>
  <c r="M271" i="11"/>
  <c r="M272" i="11"/>
  <c r="M273" i="11"/>
  <c r="M274" i="11"/>
  <c r="M275" i="11"/>
  <c r="M276" i="11"/>
  <c r="M277" i="11"/>
  <c r="M278" i="11"/>
  <c r="M279" i="11"/>
  <c r="M280" i="11"/>
  <c r="M281" i="11"/>
  <c r="M296" i="11"/>
  <c r="M297" i="11"/>
  <c r="M298" i="11"/>
  <c r="M299" i="11"/>
  <c r="M300" i="11"/>
  <c r="M301" i="11"/>
  <c r="M302" i="11"/>
  <c r="M303" i="11"/>
  <c r="M304" i="11"/>
  <c r="M305" i="11"/>
  <c r="M306" i="11"/>
  <c r="M307" i="11"/>
  <c r="M308" i="11"/>
  <c r="M309" i="11"/>
  <c r="M310" i="11"/>
  <c r="M311" i="11"/>
  <c r="M312" i="11"/>
  <c r="M313" i="11"/>
  <c r="M314" i="11"/>
  <c r="M315" i="11"/>
  <c r="M316" i="11"/>
  <c r="M317" i="11"/>
  <c r="M318" i="11"/>
  <c r="M319" i="11"/>
  <c r="M320" i="11"/>
  <c r="M321" i="11"/>
  <c r="M322" i="11"/>
  <c r="M323" i="11"/>
  <c r="M324" i="11"/>
  <c r="M325" i="11"/>
  <c r="M326" i="11"/>
  <c r="M327" i="11"/>
  <c r="M328" i="11"/>
  <c r="M329" i="11"/>
  <c r="M330" i="11"/>
  <c r="M331" i="11"/>
  <c r="M332" i="11"/>
  <c r="M333" i="11"/>
  <c r="M334" i="11"/>
  <c r="M335" i="11"/>
  <c r="M336" i="11"/>
  <c r="M337" i="11"/>
  <c r="M338" i="11"/>
  <c r="M339" i="11"/>
  <c r="M340" i="11"/>
  <c r="M341" i="11"/>
  <c r="M342" i="11"/>
  <c r="M343" i="11"/>
  <c r="M344" i="11"/>
  <c r="M345" i="11"/>
  <c r="M346" i="11"/>
  <c r="M347" i="11"/>
  <c r="M348" i="11"/>
  <c r="M349" i="11"/>
  <c r="M350" i="11"/>
  <c r="M351" i="11"/>
  <c r="M352" i="11"/>
  <c r="M353" i="11"/>
  <c r="M354" i="11"/>
  <c r="M355" i="11"/>
  <c r="M356" i="11"/>
  <c r="M357" i="11"/>
  <c r="M358" i="11"/>
  <c r="M359" i="11"/>
  <c r="M360" i="11"/>
  <c r="M361" i="11"/>
  <c r="M362" i="11"/>
  <c r="M363" i="11"/>
  <c r="M364" i="11"/>
  <c r="M365" i="11"/>
  <c r="M366" i="11"/>
  <c r="M367" i="11"/>
  <c r="M368" i="11"/>
  <c r="M369" i="11"/>
  <c r="M370" i="11"/>
  <c r="M371" i="11"/>
  <c r="M372" i="11"/>
  <c r="M373" i="11"/>
  <c r="M374" i="11"/>
  <c r="M375" i="11"/>
  <c r="M376" i="11"/>
  <c r="M377" i="11"/>
  <c r="M378" i="11"/>
  <c r="M379" i="11"/>
  <c r="M282" i="11"/>
  <c r="M283" i="11"/>
  <c r="M284" i="11"/>
  <c r="M285" i="11"/>
  <c r="M286" i="11"/>
  <c r="M287" i="11"/>
  <c r="M288" i="11"/>
  <c r="M289" i="11"/>
  <c r="M290" i="11"/>
  <c r="M291" i="11"/>
  <c r="M292" i="11"/>
  <c r="M293" i="11"/>
  <c r="M294" i="11"/>
  <c r="M295" i="11"/>
  <c r="M380" i="11"/>
  <c r="M381" i="11"/>
  <c r="M382" i="11"/>
  <c r="M383" i="11"/>
  <c r="M384" i="11"/>
  <c r="M385" i="11"/>
  <c r="M386" i="11"/>
  <c r="M387" i="11"/>
  <c r="M388" i="11"/>
  <c r="M389" i="11"/>
  <c r="M390" i="11"/>
  <c r="M391" i="11"/>
  <c r="M392" i="11"/>
  <c r="M393" i="11"/>
  <c r="M394" i="11"/>
  <c r="M395" i="11"/>
  <c r="M396" i="11"/>
  <c r="M397" i="11"/>
  <c r="M398" i="11"/>
  <c r="M399" i="11"/>
  <c r="M400" i="11"/>
  <c r="M401" i="11"/>
  <c r="M402" i="11"/>
  <c r="M403" i="11"/>
  <c r="M404" i="11"/>
  <c r="M405" i="11"/>
  <c r="M406" i="11"/>
  <c r="M407" i="11"/>
  <c r="M408" i="11"/>
  <c r="M409" i="11"/>
  <c r="M410" i="11"/>
  <c r="M411" i="11"/>
  <c r="M412" i="11"/>
  <c r="M413" i="11"/>
  <c r="M414" i="11"/>
  <c r="M415" i="11"/>
  <c r="M416" i="11"/>
  <c r="M417" i="11"/>
  <c r="M418" i="11"/>
  <c r="M419" i="11"/>
  <c r="M420" i="11"/>
  <c r="M421" i="11"/>
  <c r="M422" i="11"/>
  <c r="M423" i="11"/>
  <c r="M424" i="11"/>
  <c r="M425" i="11"/>
  <c r="M426" i="11"/>
  <c r="M427" i="11"/>
  <c r="M428" i="11"/>
  <c r="M429" i="11"/>
  <c r="M430" i="11"/>
  <c r="M431" i="11"/>
  <c r="M432" i="11"/>
  <c r="M433" i="11"/>
  <c r="M434" i="11"/>
  <c r="M435" i="11"/>
  <c r="M436" i="11"/>
  <c r="M437" i="11"/>
  <c r="M438" i="11"/>
  <c r="M439" i="11"/>
  <c r="M440" i="11"/>
  <c r="M441" i="11"/>
  <c r="M442" i="11"/>
  <c r="M443" i="11"/>
  <c r="M444" i="11"/>
  <c r="M445" i="11"/>
  <c r="M446" i="11"/>
  <c r="M447" i="11"/>
  <c r="M448" i="11"/>
  <c r="M449" i="11"/>
  <c r="M450" i="11"/>
  <c r="M451" i="11"/>
  <c r="M452" i="11"/>
  <c r="M453" i="11"/>
  <c r="M454" i="11"/>
  <c r="M455" i="11"/>
  <c r="M456" i="11"/>
  <c r="M457" i="11"/>
  <c r="M458" i="11"/>
  <c r="M459" i="11"/>
  <c r="M460" i="11"/>
  <c r="M461" i="11"/>
  <c r="M462" i="11"/>
  <c r="M463" i="11"/>
  <c r="M464" i="11"/>
  <c r="M465" i="11"/>
  <c r="M466" i="11"/>
  <c r="M467" i="11"/>
  <c r="M468" i="11"/>
  <c r="M469" i="11"/>
  <c r="M470" i="11"/>
  <c r="M471" i="11"/>
  <c r="M472" i="11"/>
  <c r="M473" i="11"/>
  <c r="M474" i="11"/>
  <c r="M475" i="11"/>
  <c r="M476" i="11"/>
  <c r="M477" i="11"/>
  <c r="M478" i="11"/>
  <c r="M479" i="11"/>
  <c r="M480" i="11"/>
  <c r="M481" i="11"/>
  <c r="M482" i="11"/>
  <c r="M483" i="11"/>
  <c r="M484" i="11"/>
  <c r="M485" i="11"/>
  <c r="M486" i="11"/>
  <c r="M487" i="11"/>
  <c r="M488" i="11"/>
  <c r="M489" i="11"/>
  <c r="M490" i="11"/>
  <c r="M491" i="11"/>
  <c r="M492" i="11"/>
  <c r="M493" i="11"/>
  <c r="M494" i="11"/>
  <c r="M495" i="11"/>
  <c r="M496" i="11"/>
  <c r="M497" i="11"/>
  <c r="M498" i="11"/>
  <c r="M499" i="11"/>
  <c r="M500" i="11"/>
  <c r="M501" i="11"/>
  <c r="M502" i="11"/>
  <c r="M503" i="11"/>
  <c r="M504" i="11"/>
  <c r="M505" i="11"/>
  <c r="M506" i="11"/>
  <c r="M507" i="11"/>
  <c r="M508" i="11"/>
  <c r="M509" i="11"/>
  <c r="M510" i="11"/>
  <c r="M511" i="11"/>
  <c r="M512" i="11"/>
  <c r="M513" i="11"/>
  <c r="M514" i="11"/>
  <c r="M515" i="11"/>
  <c r="M516" i="11"/>
  <c r="M517" i="11"/>
  <c r="M518" i="11"/>
  <c r="M519" i="11"/>
  <c r="M520" i="11"/>
  <c r="M521" i="11"/>
  <c r="M522" i="11"/>
  <c r="M523" i="11"/>
  <c r="M524" i="11"/>
  <c r="M525" i="11"/>
  <c r="M526" i="11"/>
  <c r="M527" i="11"/>
  <c r="M528" i="11"/>
  <c r="M529" i="11"/>
  <c r="M530" i="11"/>
  <c r="M531" i="11"/>
  <c r="M532" i="11"/>
  <c r="M533" i="11"/>
  <c r="M534" i="11"/>
  <c r="M535" i="11"/>
  <c r="M536" i="11"/>
  <c r="M537" i="11"/>
  <c r="M538" i="11"/>
  <c r="M539" i="11"/>
  <c r="M540" i="11"/>
  <c r="M541" i="11"/>
  <c r="M542" i="11"/>
  <c r="M543" i="11"/>
  <c r="M544" i="11"/>
  <c r="M545" i="11"/>
  <c r="M546" i="11"/>
  <c r="M547" i="11"/>
  <c r="M548" i="11"/>
  <c r="M549" i="11"/>
  <c r="M550" i="11"/>
  <c r="M551" i="11"/>
  <c r="M552" i="11"/>
  <c r="M553" i="11"/>
  <c r="M554" i="11"/>
  <c r="M555" i="11"/>
  <c r="M556" i="11"/>
  <c r="M557" i="11"/>
  <c r="M558" i="11"/>
  <c r="M559" i="11"/>
  <c r="M560" i="11"/>
  <c r="M561" i="11"/>
  <c r="M562" i="11"/>
  <c r="M563" i="11"/>
  <c r="M564" i="11"/>
  <c r="M565" i="11"/>
  <c r="M566" i="11"/>
  <c r="M567" i="11"/>
  <c r="M568" i="11"/>
  <c r="M569" i="11"/>
  <c r="M570" i="11"/>
  <c r="M571" i="11"/>
  <c r="M572" i="11"/>
  <c r="M573" i="11"/>
  <c r="M574" i="11"/>
  <c r="M575" i="11"/>
  <c r="M576" i="11"/>
  <c r="M577" i="11"/>
  <c r="M578" i="11"/>
  <c r="M579" i="11"/>
  <c r="M580" i="11"/>
  <c r="M581" i="11"/>
  <c r="M582" i="11"/>
  <c r="M583" i="11"/>
  <c r="M584" i="11"/>
  <c r="M585" i="11"/>
  <c r="M586" i="11"/>
  <c r="M587" i="11"/>
  <c r="M588" i="11"/>
  <c r="M589" i="11"/>
  <c r="M590" i="11"/>
  <c r="M591" i="11"/>
  <c r="M592" i="11"/>
  <c r="M593" i="11"/>
  <c r="M594" i="11"/>
  <c r="M595" i="11"/>
  <c r="M596" i="11"/>
  <c r="M597" i="11"/>
  <c r="M598" i="11"/>
  <c r="M599" i="11"/>
  <c r="M600" i="11"/>
  <c r="M601" i="11"/>
  <c r="M602" i="11"/>
  <c r="M603" i="11"/>
  <c r="M604" i="11"/>
  <c r="M605" i="11"/>
  <c r="M606" i="11"/>
  <c r="M607" i="11"/>
  <c r="M608" i="11"/>
  <c r="M609" i="11"/>
  <c r="M610" i="11"/>
  <c r="M611" i="11"/>
  <c r="M612" i="11"/>
  <c r="M613" i="11"/>
  <c r="M614" i="11"/>
  <c r="M615" i="11"/>
  <c r="M616" i="11"/>
  <c r="M617" i="11"/>
  <c r="M618" i="11"/>
  <c r="M619" i="11"/>
  <c r="M620" i="11"/>
  <c r="M621" i="11"/>
  <c r="M622" i="11"/>
  <c r="M623" i="11"/>
  <c r="M624" i="11"/>
  <c r="M625" i="11"/>
  <c r="M626" i="11"/>
  <c r="M627" i="11"/>
  <c r="M628" i="11"/>
  <c r="M629" i="11"/>
  <c r="M630" i="11"/>
  <c r="M631" i="11"/>
  <c r="M632" i="11"/>
  <c r="M633" i="11"/>
  <c r="M634" i="11"/>
  <c r="M635" i="11"/>
  <c r="M636" i="11"/>
  <c r="M637" i="11"/>
  <c r="M638" i="11"/>
  <c r="M639" i="11"/>
  <c r="M640" i="11"/>
  <c r="M641" i="11"/>
  <c r="M642" i="11"/>
  <c r="M643" i="11"/>
  <c r="M644" i="11"/>
  <c r="M645" i="11"/>
  <c r="M646" i="11"/>
  <c r="M647" i="11"/>
  <c r="M648" i="11"/>
  <c r="M649" i="11"/>
  <c r="M650" i="11"/>
  <c r="M651" i="11"/>
  <c r="M652" i="11"/>
  <c r="M653" i="11"/>
  <c r="M654" i="11"/>
  <c r="M655" i="11"/>
  <c r="M656" i="11"/>
  <c r="M657" i="11"/>
  <c r="M658" i="11"/>
  <c r="M659" i="11"/>
  <c r="M660" i="11"/>
  <c r="M661" i="11"/>
  <c r="M662" i="11"/>
  <c r="M663" i="11"/>
  <c r="M664" i="11"/>
  <c r="M665" i="11"/>
  <c r="M666" i="11"/>
  <c r="M667" i="11"/>
  <c r="M668" i="11"/>
  <c r="M669" i="11"/>
  <c r="M670" i="11"/>
  <c r="M671" i="11"/>
  <c r="M672" i="11"/>
  <c r="M673" i="11"/>
  <c r="M674" i="11"/>
  <c r="M675" i="11"/>
  <c r="M676" i="11"/>
  <c r="M677" i="11"/>
  <c r="M678" i="11"/>
  <c r="M679" i="11"/>
  <c r="M680" i="11"/>
  <c r="M681" i="11"/>
  <c r="M682" i="11"/>
  <c r="M683" i="11"/>
  <c r="M684" i="11"/>
  <c r="M685" i="11"/>
  <c r="M686" i="11"/>
  <c r="M687" i="11"/>
  <c r="M688" i="11"/>
  <c r="M689" i="11"/>
  <c r="M690" i="11"/>
  <c r="M691" i="11"/>
  <c r="M692" i="11"/>
  <c r="M693" i="11"/>
  <c r="M694" i="11"/>
  <c r="M695" i="11"/>
  <c r="M696" i="11"/>
  <c r="M697" i="11"/>
  <c r="M698" i="11"/>
  <c r="M699" i="11"/>
  <c r="M700" i="11"/>
  <c r="M701" i="11"/>
  <c r="M702" i="11"/>
  <c r="M703" i="11"/>
  <c r="M704" i="11"/>
  <c r="M705" i="11"/>
  <c r="M706" i="11"/>
  <c r="M707" i="11"/>
  <c r="M708" i="11"/>
  <c r="M709" i="11"/>
  <c r="M710" i="11"/>
  <c r="M711" i="11"/>
  <c r="M712" i="11"/>
  <c r="M713" i="11"/>
  <c r="M714" i="11"/>
  <c r="M715" i="11"/>
  <c r="M716" i="11"/>
  <c r="M717" i="11"/>
  <c r="M718" i="11"/>
  <c r="M719" i="11"/>
  <c r="M720" i="11"/>
  <c r="M721" i="11"/>
  <c r="M722" i="11"/>
  <c r="M723" i="11"/>
  <c r="M724" i="11"/>
  <c r="M725" i="11"/>
  <c r="M726" i="11"/>
  <c r="M727" i="11"/>
  <c r="M728" i="11"/>
  <c r="M729" i="11"/>
  <c r="M828" i="11"/>
  <c r="M829" i="11"/>
  <c r="M830" i="11"/>
  <c r="M831" i="11"/>
  <c r="M832" i="11"/>
  <c r="M833" i="11"/>
  <c r="M834" i="11"/>
  <c r="M835" i="11"/>
  <c r="M836" i="11"/>
  <c r="M837" i="11"/>
  <c r="M838" i="11"/>
  <c r="M839" i="11"/>
  <c r="M840" i="11"/>
  <c r="M841" i="11"/>
  <c r="M730" i="11"/>
  <c r="M731" i="11"/>
  <c r="M732" i="11"/>
  <c r="M733" i="11"/>
  <c r="M734" i="11"/>
  <c r="M735" i="11"/>
  <c r="M736" i="11"/>
  <c r="M737" i="11"/>
  <c r="M738" i="11"/>
  <c r="M739" i="11"/>
  <c r="M740" i="11"/>
  <c r="M741" i="11"/>
  <c r="M742" i="11"/>
  <c r="M743" i="11"/>
  <c r="M744" i="11"/>
  <c r="M745" i="11"/>
  <c r="M746" i="11"/>
  <c r="M747" i="11"/>
  <c r="M748" i="11"/>
  <c r="M749" i="11"/>
  <c r="M750" i="11"/>
  <c r="M751" i="11"/>
  <c r="M752" i="11"/>
  <c r="M753" i="11"/>
  <c r="M754" i="11"/>
  <c r="M755" i="11"/>
  <c r="M756" i="11"/>
  <c r="M757" i="11"/>
  <c r="M758" i="11"/>
  <c r="M759" i="11"/>
  <c r="M760" i="11"/>
  <c r="M761" i="11"/>
  <c r="M762" i="11"/>
  <c r="M763" i="11"/>
  <c r="M764" i="11"/>
  <c r="M765" i="11"/>
  <c r="M766" i="11"/>
  <c r="M767" i="11"/>
  <c r="M768" i="11"/>
  <c r="M769" i="11"/>
  <c r="M770" i="11"/>
  <c r="M771" i="11"/>
  <c r="M772" i="11"/>
  <c r="M773" i="11"/>
  <c r="M774" i="11"/>
  <c r="M775" i="11"/>
  <c r="M776" i="11"/>
  <c r="M777" i="11"/>
  <c r="M778" i="11"/>
  <c r="M779" i="11"/>
  <c r="M780" i="11"/>
  <c r="M781" i="11"/>
  <c r="M782" i="11"/>
  <c r="M783" i="11"/>
  <c r="M784" i="11"/>
  <c r="M785" i="11"/>
  <c r="M786" i="11"/>
  <c r="M787" i="11"/>
  <c r="M788" i="11"/>
  <c r="M789" i="11"/>
  <c r="M790" i="11"/>
  <c r="M791" i="11"/>
  <c r="M792" i="11"/>
  <c r="M793" i="11"/>
  <c r="M794" i="11"/>
  <c r="M795" i="11"/>
  <c r="M796" i="11"/>
  <c r="M797" i="11"/>
  <c r="M798" i="11"/>
  <c r="M799" i="11"/>
  <c r="M800" i="11"/>
  <c r="M801" i="11"/>
  <c r="M802" i="11"/>
  <c r="M803" i="11"/>
  <c r="M804" i="11"/>
  <c r="M805" i="11"/>
  <c r="M806" i="11"/>
  <c r="M807" i="11"/>
  <c r="M808" i="11"/>
  <c r="M809" i="11"/>
  <c r="M810" i="11"/>
  <c r="M811" i="11"/>
  <c r="M812" i="11"/>
  <c r="M813" i="11"/>
  <c r="M814" i="11"/>
  <c r="M815" i="11"/>
  <c r="M816" i="11"/>
  <c r="M817" i="11"/>
  <c r="M818" i="11"/>
  <c r="M819" i="11"/>
  <c r="M820" i="11"/>
  <c r="M821" i="11"/>
  <c r="M822" i="11"/>
  <c r="M823" i="11"/>
  <c r="M824" i="11"/>
  <c r="M825" i="11"/>
  <c r="M826" i="11"/>
  <c r="M827" i="11"/>
  <c r="M842" i="11"/>
  <c r="M843" i="11"/>
  <c r="M844" i="11"/>
  <c r="M845" i="11"/>
  <c r="M846" i="11"/>
  <c r="M847" i="11"/>
  <c r="M848" i="11"/>
  <c r="M849" i="11"/>
  <c r="M850" i="11"/>
  <c r="M851" i="11"/>
  <c r="M852" i="11"/>
  <c r="M853" i="11"/>
  <c r="M854" i="11"/>
  <c r="M855" i="11"/>
  <c r="M856" i="11"/>
  <c r="M857" i="11"/>
  <c r="M858" i="11"/>
  <c r="M859" i="11"/>
  <c r="M860" i="11"/>
  <c r="M861" i="11"/>
  <c r="M862" i="11"/>
  <c r="M863" i="11"/>
  <c r="M864" i="11"/>
  <c r="M865" i="11"/>
  <c r="M866" i="11"/>
  <c r="M867" i="11"/>
  <c r="M868" i="11"/>
  <c r="M869" i="11"/>
  <c r="M870" i="11"/>
  <c r="M871" i="11"/>
  <c r="M872" i="11"/>
  <c r="M873" i="11"/>
  <c r="M874" i="11"/>
  <c r="M875" i="11"/>
  <c r="M876" i="11"/>
  <c r="M877" i="11"/>
  <c r="M878" i="11"/>
  <c r="M879" i="11"/>
  <c r="M880" i="11"/>
  <c r="M881" i="11"/>
  <c r="M882" i="11"/>
  <c r="M883" i="11"/>
  <c r="M884" i="11"/>
  <c r="M885" i="11"/>
  <c r="M886" i="11"/>
  <c r="M887" i="11"/>
  <c r="M888" i="11"/>
  <c r="M889" i="11"/>
  <c r="M890" i="11"/>
  <c r="M891" i="11"/>
  <c r="M892" i="11"/>
  <c r="M893" i="11"/>
  <c r="M894" i="11"/>
  <c r="M895" i="11"/>
  <c r="M896" i="11"/>
  <c r="M897" i="11"/>
  <c r="M898" i="11"/>
  <c r="M899" i="11"/>
  <c r="M900" i="11"/>
  <c r="M901" i="11"/>
  <c r="M902" i="11"/>
  <c r="M903" i="11"/>
  <c r="M904" i="11"/>
  <c r="M905" i="11"/>
  <c r="M906" i="11"/>
  <c r="M907" i="11"/>
  <c r="M908" i="11"/>
  <c r="M909" i="11"/>
  <c r="M910" i="11"/>
  <c r="M911" i="11"/>
  <c r="M912" i="11"/>
  <c r="M913" i="11"/>
  <c r="M914" i="11"/>
  <c r="M915" i="11"/>
  <c r="M916" i="11"/>
  <c r="M917" i="11"/>
  <c r="M918" i="11"/>
  <c r="M919" i="11"/>
  <c r="M920" i="11"/>
  <c r="M921" i="11"/>
  <c r="M922" i="11"/>
  <c r="M923" i="11"/>
  <c r="M924" i="11"/>
  <c r="M925" i="11"/>
  <c r="M926" i="11"/>
  <c r="M927" i="11"/>
  <c r="M928" i="11"/>
  <c r="M929" i="11"/>
  <c r="M930" i="11"/>
  <c r="M931" i="11"/>
  <c r="M932" i="11"/>
  <c r="M933" i="11"/>
  <c r="M934" i="11"/>
  <c r="M935" i="11"/>
  <c r="M936" i="11"/>
  <c r="M937" i="11"/>
  <c r="M938" i="11"/>
  <c r="M939" i="11"/>
  <c r="M940" i="11"/>
  <c r="M941" i="11"/>
  <c r="M942" i="11"/>
  <c r="M943" i="11"/>
  <c r="M944" i="11"/>
  <c r="M945" i="11"/>
  <c r="M946" i="11"/>
  <c r="M947" i="11"/>
  <c r="M948" i="11"/>
  <c r="M949" i="11"/>
  <c r="M950" i="11"/>
  <c r="M951" i="11"/>
  <c r="M952" i="11"/>
  <c r="M953" i="11"/>
  <c r="M1136" i="11"/>
  <c r="M1137" i="11"/>
  <c r="M1138" i="11"/>
  <c r="M1139" i="11"/>
  <c r="M1140" i="11"/>
  <c r="M1141" i="11"/>
  <c r="M1142" i="11"/>
  <c r="M1143" i="11"/>
  <c r="M1144" i="11"/>
  <c r="M1145" i="11"/>
  <c r="M1146" i="11"/>
  <c r="M1147" i="11"/>
  <c r="M1148" i="11"/>
  <c r="M1149" i="11"/>
  <c r="M954" i="11"/>
  <c r="M955" i="11"/>
  <c r="M956" i="11"/>
  <c r="M957" i="11"/>
  <c r="M958" i="11"/>
  <c r="M959" i="11"/>
  <c r="M960" i="11"/>
  <c r="M961" i="11"/>
  <c r="M962" i="11"/>
  <c r="M963" i="11"/>
  <c r="M964" i="11"/>
  <c r="M965" i="11"/>
  <c r="M966" i="11"/>
  <c r="M967" i="11"/>
  <c r="M968" i="11"/>
  <c r="M969" i="11"/>
  <c r="M970" i="11"/>
  <c r="M971" i="11"/>
  <c r="M972" i="11"/>
  <c r="M973" i="11"/>
  <c r="M974" i="11"/>
  <c r="M975" i="11"/>
  <c r="M976" i="11"/>
  <c r="M977" i="11"/>
  <c r="M978" i="11"/>
  <c r="M979" i="11"/>
  <c r="M980" i="11"/>
  <c r="M981" i="11"/>
  <c r="M996" i="11"/>
  <c r="M997" i="11"/>
  <c r="M998" i="11"/>
  <c r="M999" i="11"/>
  <c r="M1000" i="11"/>
  <c r="M1001" i="11"/>
  <c r="M1002" i="11"/>
  <c r="M1003" i="11"/>
  <c r="M1004" i="11"/>
  <c r="M1005" i="11"/>
  <c r="M1006" i="11"/>
  <c r="M1007" i="11"/>
  <c r="M1008" i="11"/>
  <c r="M1009" i="11"/>
  <c r="M982" i="11"/>
  <c r="M983" i="11"/>
  <c r="M984" i="11"/>
  <c r="M985" i="11"/>
  <c r="M986" i="11"/>
  <c r="M987" i="11"/>
  <c r="M988" i="11"/>
  <c r="M989" i="11"/>
  <c r="M990" i="11"/>
  <c r="M991" i="11"/>
  <c r="M992" i="11"/>
  <c r="M993" i="11"/>
  <c r="M994" i="11"/>
  <c r="M995" i="11"/>
  <c r="M1010" i="11"/>
  <c r="M1011" i="11"/>
  <c r="M1012" i="11"/>
  <c r="M1013" i="11"/>
  <c r="M1014" i="11"/>
  <c r="M1015" i="11"/>
  <c r="M1016" i="11"/>
  <c r="M1017" i="11"/>
  <c r="M1018" i="11"/>
  <c r="M1019" i="11"/>
  <c r="M1020" i="11"/>
  <c r="M1021" i="11"/>
  <c r="M1022" i="11"/>
  <c r="M1023" i="11"/>
  <c r="M1024" i="11"/>
  <c r="M1025" i="11"/>
  <c r="M1026" i="11"/>
  <c r="M1027" i="11"/>
  <c r="M1028" i="11"/>
  <c r="M1029" i="11"/>
  <c r="M1030" i="11"/>
  <c r="M1031" i="11"/>
  <c r="M1032" i="11"/>
  <c r="M1033" i="11"/>
  <c r="M1034" i="11"/>
  <c r="M1035" i="11"/>
  <c r="M1036" i="11"/>
  <c r="M1037" i="11"/>
  <c r="M1038" i="11"/>
  <c r="M1039" i="11"/>
  <c r="M1040" i="11"/>
  <c r="M1041" i="11"/>
  <c r="M1042" i="11"/>
  <c r="M1043" i="11"/>
  <c r="M1044" i="11"/>
  <c r="M1045" i="11"/>
  <c r="M1046" i="11"/>
  <c r="M1047" i="11"/>
  <c r="M1048" i="11"/>
  <c r="M1049" i="11"/>
  <c r="M1050" i="11"/>
  <c r="M1051" i="11"/>
  <c r="M1052" i="11"/>
  <c r="M1053" i="11"/>
  <c r="M1054" i="11"/>
  <c r="M1055" i="11"/>
  <c r="M1056" i="11"/>
  <c r="M1057" i="11"/>
  <c r="M1058" i="11"/>
  <c r="M1059" i="11"/>
  <c r="M1060" i="11"/>
  <c r="M1061" i="11"/>
  <c r="M1062" i="11"/>
  <c r="M1063" i="11"/>
  <c r="M1064" i="11"/>
  <c r="M1065" i="11"/>
  <c r="M1066" i="11"/>
  <c r="M1067" i="11"/>
  <c r="M1068" i="11"/>
  <c r="M1069" i="11"/>
  <c r="M1070" i="11"/>
  <c r="M1071" i="11"/>
  <c r="M1072" i="11"/>
  <c r="M1073" i="11"/>
  <c r="M1074" i="11"/>
  <c r="M1075" i="11"/>
  <c r="M1076" i="11"/>
  <c r="M1077" i="11"/>
  <c r="M1078" i="11"/>
  <c r="M1079" i="11"/>
  <c r="M1080" i="11"/>
  <c r="M1081" i="11"/>
  <c r="M1082" i="11"/>
  <c r="M1083" i="11"/>
  <c r="M1084" i="11"/>
  <c r="M1085" i="11"/>
  <c r="M1086" i="11"/>
  <c r="M1087" i="11"/>
  <c r="M1088" i="11"/>
  <c r="M1089" i="11"/>
  <c r="M1090" i="11"/>
  <c r="M1091" i="11"/>
  <c r="M1092" i="11"/>
  <c r="M1093" i="11"/>
  <c r="M1094" i="11"/>
  <c r="M1095" i="11"/>
  <c r="M1096" i="11"/>
  <c r="M1097" i="11"/>
  <c r="M1098" i="11"/>
  <c r="M1099" i="11"/>
  <c r="M1100" i="11"/>
  <c r="M1101" i="11"/>
  <c r="M1102" i="11"/>
  <c r="M1103" i="11"/>
  <c r="M1104" i="11"/>
  <c r="M1105" i="11"/>
  <c r="M1106" i="11"/>
  <c r="M1107" i="11"/>
  <c r="M1108" i="11"/>
  <c r="M1109" i="11"/>
  <c r="M1110" i="11"/>
  <c r="M1111" i="11"/>
  <c r="M1112" i="11"/>
  <c r="M1113" i="11"/>
  <c r="M1114" i="11"/>
  <c r="M1115" i="11"/>
  <c r="M1116" i="11"/>
  <c r="M1117" i="11"/>
  <c r="M1118" i="11"/>
  <c r="M1119" i="11"/>
  <c r="M1120" i="11"/>
  <c r="M1121" i="11"/>
  <c r="M1122" i="11"/>
  <c r="M1123" i="11"/>
  <c r="M1124" i="11"/>
  <c r="M1125" i="11"/>
  <c r="M1126" i="11"/>
  <c r="M1127" i="11"/>
  <c r="M1128" i="11"/>
  <c r="M1129" i="11"/>
  <c r="M1130" i="11"/>
  <c r="M1131" i="11"/>
  <c r="M1132" i="11"/>
  <c r="M1133" i="11"/>
  <c r="M1134" i="11"/>
  <c r="M1135" i="11"/>
  <c r="M1150" i="11"/>
  <c r="M1151" i="11"/>
  <c r="M1152" i="11"/>
  <c r="M1153" i="11"/>
  <c r="M1154" i="11"/>
  <c r="M1155" i="11"/>
  <c r="M1156" i="11"/>
  <c r="M1157" i="11"/>
  <c r="M1158" i="11"/>
  <c r="M1159" i="11"/>
  <c r="M1160" i="11"/>
  <c r="M1161" i="11"/>
  <c r="M1162" i="11"/>
  <c r="M1163" i="11"/>
  <c r="M1164" i="11"/>
  <c r="M1165" i="11"/>
  <c r="M1166" i="11"/>
  <c r="M1167" i="11"/>
  <c r="M1168" i="11"/>
  <c r="M1169" i="11"/>
  <c r="M1170" i="11"/>
  <c r="M1171" i="11"/>
  <c r="M1172" i="11"/>
  <c r="M1173" i="11"/>
  <c r="M1174" i="11"/>
  <c r="M1175" i="11"/>
  <c r="M1176" i="11"/>
  <c r="M1177" i="11"/>
  <c r="M1178" i="11"/>
  <c r="M1179" i="11"/>
  <c r="M1180" i="11"/>
  <c r="M1181" i="11"/>
  <c r="M1182" i="11"/>
  <c r="M1183" i="11"/>
  <c r="M1184" i="11"/>
  <c r="M1185" i="11"/>
  <c r="M1186" i="11"/>
  <c r="M1187" i="11"/>
  <c r="M1188" i="11"/>
  <c r="M1189" i="11"/>
  <c r="M1190" i="11"/>
  <c r="M1191" i="11"/>
  <c r="M1192" i="11"/>
  <c r="M1193" i="11"/>
  <c r="M1194" i="11"/>
  <c r="M1195" i="11"/>
  <c r="M1196" i="11"/>
  <c r="M1197" i="11"/>
  <c r="M1198" i="11"/>
  <c r="M1199" i="11"/>
  <c r="M1200" i="11"/>
  <c r="M1201" i="11"/>
  <c r="M1202" i="11"/>
  <c r="M1203" i="11"/>
  <c r="M1204" i="11"/>
  <c r="M1205" i="11"/>
  <c r="M1206" i="11"/>
  <c r="M1207" i="11"/>
  <c r="M1208" i="11"/>
  <c r="M1209" i="11"/>
  <c r="M1210" i="11"/>
  <c r="M1211" i="11"/>
  <c r="M1212" i="11"/>
  <c r="M1213" i="11"/>
  <c r="M1214" i="11"/>
  <c r="M1215" i="11"/>
  <c r="M1216" i="11"/>
  <c r="M1217" i="11"/>
  <c r="M1218" i="11"/>
  <c r="M1219" i="11"/>
  <c r="M1220" i="11"/>
  <c r="M1221" i="11"/>
  <c r="M1222" i="11"/>
  <c r="M1223" i="11"/>
  <c r="M1224" i="11"/>
  <c r="M1225" i="11"/>
  <c r="M1226" i="11"/>
  <c r="M1227" i="11"/>
  <c r="M1228" i="11"/>
  <c r="M1229" i="11"/>
  <c r="M1230" i="11"/>
  <c r="M1231" i="11"/>
  <c r="M1232" i="11"/>
  <c r="M1233" i="11"/>
  <c r="M1234" i="11"/>
  <c r="M1235" i="11"/>
  <c r="M1236" i="11"/>
  <c r="M1237" i="11"/>
  <c r="M1238" i="11"/>
  <c r="M1239" i="11"/>
  <c r="M1240" i="11"/>
  <c r="M1241" i="11"/>
  <c r="M1242" i="11"/>
  <c r="M1243" i="11"/>
  <c r="M1244" i="11"/>
  <c r="M1245" i="11"/>
  <c r="M1246" i="11"/>
  <c r="M1247" i="11"/>
  <c r="M1248" i="11"/>
  <c r="M1249" i="11"/>
  <c r="M1250" i="11"/>
  <c r="M1251" i="11"/>
  <c r="M1252" i="11"/>
  <c r="M1253" i="11"/>
  <c r="M1254" i="11"/>
  <c r="M1255" i="11"/>
  <c r="M1256" i="11"/>
  <c r="M1257" i="11"/>
  <c r="M1258" i="11"/>
  <c r="M1259" i="11"/>
  <c r="M1260" i="11"/>
  <c r="M1261" i="11"/>
  <c r="M1262" i="11"/>
  <c r="M1263" i="11"/>
  <c r="M1264" i="11"/>
  <c r="M1265" i="11"/>
  <c r="M1266" i="11"/>
  <c r="M1267" i="11"/>
  <c r="M1268" i="11"/>
  <c r="M1269" i="11"/>
  <c r="M1270" i="11"/>
  <c r="M1271" i="11"/>
  <c r="M1272" i="11"/>
  <c r="M1273" i="11"/>
  <c r="M1274" i="11"/>
  <c r="M1275" i="11"/>
  <c r="M1276" i="11"/>
  <c r="M1277" i="11"/>
  <c r="M1278" i="11"/>
  <c r="M1279" i="11"/>
  <c r="M1280" i="11"/>
  <c r="M1281" i="11"/>
  <c r="M1282" i="11"/>
  <c r="M1283" i="11"/>
  <c r="M1284" i="11"/>
  <c r="M1285" i="11"/>
  <c r="M1286" i="11"/>
  <c r="M1287" i="11"/>
  <c r="M1288" i="11"/>
  <c r="M1289" i="11"/>
  <c r="M1290" i="11"/>
  <c r="M1291" i="11"/>
  <c r="M1292" i="11"/>
  <c r="M1293" i="11"/>
  <c r="M1294" i="11"/>
  <c r="M1295" i="11"/>
  <c r="M1296" i="11"/>
  <c r="M1297" i="11"/>
  <c r="M1298" i="11"/>
  <c r="M1299" i="11"/>
  <c r="M1300" i="11"/>
  <c r="M1301" i="11"/>
  <c r="M1302" i="11"/>
  <c r="M1303" i="11"/>
  <c r="M1304" i="11"/>
  <c r="M1305" i="11"/>
  <c r="M1306" i="11"/>
  <c r="M1307" i="11"/>
  <c r="M1308" i="11"/>
  <c r="M1309" i="11"/>
  <c r="M1310" i="11"/>
  <c r="M1311" i="11"/>
  <c r="M1312" i="11"/>
  <c r="M1313" i="11"/>
  <c r="M1314" i="11"/>
  <c r="M1315" i="11"/>
  <c r="M1316" i="11"/>
  <c r="M1317" i="11"/>
  <c r="M1318" i="11"/>
  <c r="M1319" i="11"/>
  <c r="M1320" i="11"/>
  <c r="M1321" i="11"/>
  <c r="M1322" i="11"/>
  <c r="M1323" i="11"/>
  <c r="M1324" i="11"/>
  <c r="M1325" i="11"/>
  <c r="M1326" i="11"/>
  <c r="M1327" i="11"/>
  <c r="M1328" i="11"/>
  <c r="M1329" i="11"/>
  <c r="M1330" i="11"/>
  <c r="M1331" i="11"/>
  <c r="M1332" i="11"/>
  <c r="M1333" i="11"/>
  <c r="M1334" i="11"/>
  <c r="M1335" i="11"/>
  <c r="M1336" i="11"/>
  <c r="M1337" i="11"/>
  <c r="M1338" i="11"/>
  <c r="M1339" i="11"/>
  <c r="M1340" i="11"/>
  <c r="M1341" i="11"/>
  <c r="M1342" i="11"/>
  <c r="M1343" i="11"/>
  <c r="M1344" i="11"/>
  <c r="M1345" i="11"/>
  <c r="M1346" i="11"/>
  <c r="M1347" i="11"/>
  <c r="M1348" i="11"/>
  <c r="M1349" i="11"/>
  <c r="M1350" i="11"/>
  <c r="M1351" i="11"/>
  <c r="M1352" i="11"/>
  <c r="M1353" i="11"/>
  <c r="M1354" i="11"/>
  <c r="M1355" i="11"/>
  <c r="M1356" i="11"/>
  <c r="M1357" i="11"/>
  <c r="M1358" i="11"/>
  <c r="M1359" i="11"/>
  <c r="M1360" i="11"/>
  <c r="M1361" i="11"/>
  <c r="M1362" i="11"/>
  <c r="M1363" i="11"/>
  <c r="M1364" i="11"/>
  <c r="M1365" i="11"/>
  <c r="M1366" i="11"/>
  <c r="M1367" i="11"/>
  <c r="M1368" i="11"/>
  <c r="M1369" i="11"/>
  <c r="M1370" i="11"/>
  <c r="M1371" i="11"/>
  <c r="M1372" i="11"/>
  <c r="M1373" i="11"/>
  <c r="M1374" i="11"/>
  <c r="M1375" i="11"/>
  <c r="M1376" i="11"/>
  <c r="M1377" i="11"/>
  <c r="M1378" i="11"/>
  <c r="M1379" i="11"/>
  <c r="M1380" i="11"/>
  <c r="M1381" i="11"/>
  <c r="M1382" i="11"/>
  <c r="M1383" i="11"/>
  <c r="M1384" i="11"/>
  <c r="M1385" i="11"/>
  <c r="M1386" i="11"/>
  <c r="M1387" i="11"/>
  <c r="M1388" i="11"/>
  <c r="M1389" i="11"/>
  <c r="M1390" i="11"/>
  <c r="M1391" i="11"/>
  <c r="M1392" i="11"/>
  <c r="M1393" i="11"/>
  <c r="M1394" i="11"/>
  <c r="M1395" i="11"/>
  <c r="M1396" i="11"/>
  <c r="M1397" i="11"/>
  <c r="M1398" i="11"/>
  <c r="M1399" i="11"/>
  <c r="M1400" i="11"/>
  <c r="M1401" i="11"/>
  <c r="M1402" i="11"/>
  <c r="M1403" i="11"/>
  <c r="M1404" i="11"/>
  <c r="M1405" i="11"/>
  <c r="M1406" i="11"/>
  <c r="M1407" i="11"/>
  <c r="M1408" i="11"/>
  <c r="M1409" i="11"/>
  <c r="M1410" i="11"/>
  <c r="M1411" i="11"/>
  <c r="M1412" i="11"/>
  <c r="M1413" i="11"/>
  <c r="M1414" i="11"/>
  <c r="M1415" i="11"/>
  <c r="M1444" i="11"/>
  <c r="M1445" i="11"/>
  <c r="M1446" i="11"/>
  <c r="M1447" i="11"/>
  <c r="M1448" i="11"/>
  <c r="M1449" i="11"/>
  <c r="M1450" i="11"/>
  <c r="M1451" i="11"/>
  <c r="M1452" i="11"/>
  <c r="M1453" i="11"/>
  <c r="M1454" i="11"/>
  <c r="M1455" i="11"/>
  <c r="M1456" i="11"/>
  <c r="M1457" i="11"/>
  <c r="M1416" i="11"/>
  <c r="M1417" i="11"/>
  <c r="M1418" i="11"/>
  <c r="M1419" i="11"/>
  <c r="M1420" i="11"/>
  <c r="M1421" i="11"/>
  <c r="M1422" i="11"/>
  <c r="M1423" i="11"/>
  <c r="M1424" i="11"/>
  <c r="M1425" i="11"/>
  <c r="M1426" i="11"/>
  <c r="M1427" i="11"/>
  <c r="M1428" i="11"/>
  <c r="M1429" i="11"/>
  <c r="M1430" i="11"/>
  <c r="M1431" i="11"/>
  <c r="M1432" i="11"/>
  <c r="M1433" i="11"/>
  <c r="M1434" i="11"/>
  <c r="M1435" i="11"/>
  <c r="M1436" i="11"/>
  <c r="M1437" i="11"/>
  <c r="M1438" i="11"/>
  <c r="M1439" i="11"/>
  <c r="M1440" i="11"/>
  <c r="M1441" i="11"/>
  <c r="M1442" i="11"/>
  <c r="M1443" i="11"/>
  <c r="M1458" i="11"/>
  <c r="M1459" i="11"/>
  <c r="M1460" i="11"/>
  <c r="M1461" i="11"/>
  <c r="M1462" i="11"/>
  <c r="M1463" i="11"/>
  <c r="M1464" i="11"/>
  <c r="M1465" i="11"/>
  <c r="M1466" i="11"/>
  <c r="M1467" i="11"/>
  <c r="M1468" i="11"/>
  <c r="M1469" i="11"/>
  <c r="M1470" i="11"/>
  <c r="M1472" i="11"/>
  <c r="M1473" i="11"/>
  <c r="M1474" i="11"/>
  <c r="M1475" i="11"/>
  <c r="M1476" i="11"/>
  <c r="M1477" i="11"/>
  <c r="M1478" i="11"/>
  <c r="M1479" i="11"/>
  <c r="M1480" i="11"/>
  <c r="M1481" i="11"/>
  <c r="M1482" i="11"/>
  <c r="M1483" i="11"/>
  <c r="M1484" i="11"/>
  <c r="M1485" i="11"/>
  <c r="M1486" i="11"/>
  <c r="M1487" i="11"/>
  <c r="M1488" i="11"/>
  <c r="M1489" i="11"/>
  <c r="M1490" i="11"/>
  <c r="M1491" i="11"/>
  <c r="M1492" i="11"/>
  <c r="M1493" i="11"/>
  <c r="M1494" i="11"/>
  <c r="M1495" i="11"/>
  <c r="M1496" i="11"/>
  <c r="M1497" i="11"/>
  <c r="M1498" i="11"/>
  <c r="M1499" i="11"/>
  <c r="M1500" i="11"/>
  <c r="M1501" i="11"/>
  <c r="M1502" i="11"/>
  <c r="M1503" i="11"/>
  <c r="M1504" i="11"/>
  <c r="M1505" i="11"/>
  <c r="M1506" i="11"/>
  <c r="M1507" i="11"/>
  <c r="M1508" i="11"/>
  <c r="M1509" i="11"/>
  <c r="M1510" i="11"/>
  <c r="M1511" i="11"/>
  <c r="M1512" i="11"/>
  <c r="M1513" i="11"/>
  <c r="M2" i="11"/>
  <c r="K3" i="11"/>
  <c r="K4" i="11"/>
  <c r="K5" i="11"/>
  <c r="K6" i="11"/>
  <c r="K7" i="11"/>
  <c r="K8" i="11"/>
  <c r="K9" i="11"/>
  <c r="K10" i="11"/>
  <c r="K11" i="11"/>
  <c r="K12" i="11"/>
  <c r="K13" i="11"/>
  <c r="K14" i="11"/>
  <c r="K15" i="11"/>
  <c r="K16" i="11"/>
  <c r="K17" i="11"/>
  <c r="K18" i="11"/>
  <c r="K19" i="11"/>
  <c r="K20" i="11"/>
  <c r="K21" i="11"/>
  <c r="K22" i="11"/>
  <c r="K23" i="11"/>
  <c r="K24" i="11"/>
  <c r="K25" i="11"/>
  <c r="K26" i="11"/>
  <c r="K27" i="11"/>
  <c r="K28" i="11"/>
  <c r="K29" i="11"/>
  <c r="K30" i="11"/>
  <c r="K31" i="11"/>
  <c r="K32" i="11"/>
  <c r="K33" i="11"/>
  <c r="K34" i="11"/>
  <c r="K35" i="11"/>
  <c r="K36" i="11"/>
  <c r="K37" i="11"/>
  <c r="K38" i="11"/>
  <c r="K39" i="11"/>
  <c r="K40" i="11"/>
  <c r="K41" i="11"/>
  <c r="K42" i="11"/>
  <c r="K43" i="11"/>
  <c r="K128" i="11"/>
  <c r="K129" i="11"/>
  <c r="K130" i="11"/>
  <c r="K131" i="11"/>
  <c r="K132" i="11"/>
  <c r="K133" i="11"/>
  <c r="K134" i="11"/>
  <c r="K135" i="11"/>
  <c r="K136" i="11"/>
  <c r="K137" i="11"/>
  <c r="K138" i="11"/>
  <c r="K139" i="11"/>
  <c r="K140" i="11"/>
  <c r="K141" i="11"/>
  <c r="K44" i="11"/>
  <c r="K45" i="11"/>
  <c r="K46" i="11"/>
  <c r="K47" i="11"/>
  <c r="K48" i="11"/>
  <c r="K49" i="11"/>
  <c r="K50" i="11"/>
  <c r="K51" i="11"/>
  <c r="K52" i="11"/>
  <c r="K53" i="11"/>
  <c r="K54" i="11"/>
  <c r="K55" i="11"/>
  <c r="K56" i="11"/>
  <c r="K57" i="11"/>
  <c r="K58" i="11"/>
  <c r="K59" i="11"/>
  <c r="K60" i="11"/>
  <c r="K61" i="11"/>
  <c r="K62" i="11"/>
  <c r="K63" i="11"/>
  <c r="K64" i="11"/>
  <c r="K65" i="11"/>
  <c r="K66" i="11"/>
  <c r="K67" i="11"/>
  <c r="K68" i="11"/>
  <c r="K69" i="11"/>
  <c r="K70" i="11"/>
  <c r="K71" i="11"/>
  <c r="K72" i="11"/>
  <c r="K73" i="11"/>
  <c r="K74" i="11"/>
  <c r="K75" i="11"/>
  <c r="K76" i="11"/>
  <c r="K77" i="11"/>
  <c r="K78" i="11"/>
  <c r="K79" i="11"/>
  <c r="K80" i="11"/>
  <c r="K81" i="11"/>
  <c r="K82" i="11"/>
  <c r="K83" i="11"/>
  <c r="K84" i="11"/>
  <c r="K85" i="11"/>
  <c r="K86" i="11"/>
  <c r="K87" i="11"/>
  <c r="K88" i="11"/>
  <c r="K89" i="11"/>
  <c r="K90" i="11"/>
  <c r="K91" i="11"/>
  <c r="K92" i="11"/>
  <c r="K93" i="11"/>
  <c r="K94" i="11"/>
  <c r="K95" i="11"/>
  <c r="K96" i="11"/>
  <c r="K97" i="11"/>
  <c r="K98" i="11"/>
  <c r="K99" i="11"/>
  <c r="K100" i="11"/>
  <c r="K101" i="11"/>
  <c r="K102" i="11"/>
  <c r="K103" i="11"/>
  <c r="K104" i="11"/>
  <c r="K105" i="11"/>
  <c r="K106" i="11"/>
  <c r="K107" i="11"/>
  <c r="K108" i="11"/>
  <c r="K109" i="11"/>
  <c r="K110" i="11"/>
  <c r="K111" i="11"/>
  <c r="K112" i="11"/>
  <c r="K113" i="11"/>
  <c r="K114" i="11"/>
  <c r="K115" i="11"/>
  <c r="K116" i="11"/>
  <c r="K117" i="11"/>
  <c r="K118" i="11"/>
  <c r="K119" i="11"/>
  <c r="K120" i="11"/>
  <c r="K121" i="11"/>
  <c r="K122" i="11"/>
  <c r="K123" i="11"/>
  <c r="K124" i="11"/>
  <c r="K125" i="11"/>
  <c r="K126" i="11"/>
  <c r="K127" i="11"/>
  <c r="K142" i="11"/>
  <c r="K143" i="11"/>
  <c r="K144" i="11"/>
  <c r="K145" i="11"/>
  <c r="K146" i="11"/>
  <c r="K147" i="11"/>
  <c r="K148" i="11"/>
  <c r="K149" i="11"/>
  <c r="K150" i="11"/>
  <c r="K151" i="11"/>
  <c r="K152" i="11"/>
  <c r="K153" i="11"/>
  <c r="K154" i="11"/>
  <c r="K155" i="11"/>
  <c r="K156" i="11"/>
  <c r="K157" i="11"/>
  <c r="K158" i="11"/>
  <c r="K159" i="11"/>
  <c r="K160" i="11"/>
  <c r="K161" i="11"/>
  <c r="K162" i="11"/>
  <c r="K163" i="11"/>
  <c r="K164" i="11"/>
  <c r="K165" i="11"/>
  <c r="K166" i="11"/>
  <c r="K167" i="11"/>
  <c r="K168" i="11"/>
  <c r="K169" i="11"/>
  <c r="K170" i="11"/>
  <c r="K171" i="11"/>
  <c r="K172" i="11"/>
  <c r="K173" i="11"/>
  <c r="K174" i="11"/>
  <c r="K175" i="11"/>
  <c r="K176" i="11"/>
  <c r="K177" i="11"/>
  <c r="K178" i="11"/>
  <c r="K179" i="11"/>
  <c r="K180" i="11"/>
  <c r="K181" i="11"/>
  <c r="K182" i="11"/>
  <c r="K183" i="11"/>
  <c r="K184" i="11"/>
  <c r="K185" i="11"/>
  <c r="K186" i="11"/>
  <c r="K187" i="11"/>
  <c r="K188" i="11"/>
  <c r="K189" i="11"/>
  <c r="K190" i="11"/>
  <c r="K191" i="11"/>
  <c r="K192" i="11"/>
  <c r="K193" i="11"/>
  <c r="K194" i="11"/>
  <c r="K195" i="11"/>
  <c r="K196" i="11"/>
  <c r="K197" i="11"/>
  <c r="K198" i="11"/>
  <c r="K199" i="11"/>
  <c r="K200" i="11"/>
  <c r="K201" i="11"/>
  <c r="K202" i="11"/>
  <c r="K203" i="11"/>
  <c r="K204" i="11"/>
  <c r="K205" i="11"/>
  <c r="K206" i="11"/>
  <c r="K207" i="11"/>
  <c r="K208" i="11"/>
  <c r="K209" i="11"/>
  <c r="K210" i="11"/>
  <c r="K211" i="11"/>
  <c r="K212" i="11"/>
  <c r="K213" i="11"/>
  <c r="K214" i="11"/>
  <c r="K215" i="11"/>
  <c r="K216" i="11"/>
  <c r="K217" i="11"/>
  <c r="K218" i="11"/>
  <c r="K219" i="11"/>
  <c r="K220" i="11"/>
  <c r="K221" i="11"/>
  <c r="K222" i="11"/>
  <c r="K223" i="11"/>
  <c r="K224" i="11"/>
  <c r="K225" i="11"/>
  <c r="K226" i="11"/>
  <c r="K227" i="11"/>
  <c r="K228" i="11"/>
  <c r="K229" i="11"/>
  <c r="K230" i="11"/>
  <c r="K231" i="11"/>
  <c r="K232" i="11"/>
  <c r="K233" i="11"/>
  <c r="K234" i="11"/>
  <c r="K235" i="11"/>
  <c r="K236" i="11"/>
  <c r="K237" i="11"/>
  <c r="K238" i="11"/>
  <c r="K239" i="11"/>
  <c r="K240" i="11"/>
  <c r="K241" i="11"/>
  <c r="K242" i="11"/>
  <c r="K243" i="11"/>
  <c r="K244" i="11"/>
  <c r="K245" i="11"/>
  <c r="K246" i="11"/>
  <c r="K247" i="11"/>
  <c r="K248" i="11"/>
  <c r="K249" i="11"/>
  <c r="K250" i="11"/>
  <c r="K251" i="11"/>
  <c r="K252" i="11"/>
  <c r="K253" i="11"/>
  <c r="K254" i="11"/>
  <c r="K255" i="11"/>
  <c r="K256" i="11"/>
  <c r="K257" i="11"/>
  <c r="K258" i="11"/>
  <c r="K259" i="11"/>
  <c r="K260" i="11"/>
  <c r="K261" i="11"/>
  <c r="K262" i="11"/>
  <c r="K263" i="11"/>
  <c r="K264" i="11"/>
  <c r="K265" i="11"/>
  <c r="K266" i="11"/>
  <c r="K267" i="11"/>
  <c r="K268" i="11"/>
  <c r="K269" i="11"/>
  <c r="K270" i="11"/>
  <c r="K271" i="11"/>
  <c r="K272" i="11"/>
  <c r="K273" i="11"/>
  <c r="K274" i="11"/>
  <c r="K275" i="11"/>
  <c r="K276" i="11"/>
  <c r="K277" i="11"/>
  <c r="K278" i="11"/>
  <c r="K279" i="11"/>
  <c r="K280" i="11"/>
  <c r="K281" i="11"/>
  <c r="K296" i="11"/>
  <c r="K297" i="11"/>
  <c r="K298" i="11"/>
  <c r="K299" i="11"/>
  <c r="K300" i="11"/>
  <c r="K301" i="11"/>
  <c r="K302" i="11"/>
  <c r="K303" i="11"/>
  <c r="K304" i="11"/>
  <c r="K305" i="11"/>
  <c r="K306" i="11"/>
  <c r="K307" i="11"/>
  <c r="K308" i="11"/>
  <c r="K309" i="11"/>
  <c r="K310" i="11"/>
  <c r="K311" i="11"/>
  <c r="K312" i="11"/>
  <c r="K313" i="11"/>
  <c r="K314" i="11"/>
  <c r="K315" i="11"/>
  <c r="K316" i="11"/>
  <c r="K317" i="11"/>
  <c r="K318" i="11"/>
  <c r="K319" i="11"/>
  <c r="K320" i="11"/>
  <c r="K321" i="11"/>
  <c r="K322" i="11"/>
  <c r="K323" i="11"/>
  <c r="K324" i="11"/>
  <c r="K325" i="11"/>
  <c r="K326" i="11"/>
  <c r="K327" i="11"/>
  <c r="K328" i="11"/>
  <c r="K329" i="11"/>
  <c r="K330" i="11"/>
  <c r="K331" i="11"/>
  <c r="K332" i="11"/>
  <c r="K333" i="11"/>
  <c r="K334" i="11"/>
  <c r="K335" i="11"/>
  <c r="K336" i="11"/>
  <c r="K337" i="11"/>
  <c r="K338" i="11"/>
  <c r="K339" i="11"/>
  <c r="K340" i="11"/>
  <c r="K341" i="11"/>
  <c r="K342" i="11"/>
  <c r="K343" i="11"/>
  <c r="K344" i="11"/>
  <c r="K345" i="11"/>
  <c r="K346" i="11"/>
  <c r="K347" i="11"/>
  <c r="K348" i="11"/>
  <c r="K349" i="11"/>
  <c r="K350" i="11"/>
  <c r="K351" i="11"/>
  <c r="K352" i="11"/>
  <c r="K353" i="11"/>
  <c r="K354" i="11"/>
  <c r="K355" i="11"/>
  <c r="K356" i="11"/>
  <c r="K357" i="11"/>
  <c r="K358" i="11"/>
  <c r="K359" i="11"/>
  <c r="K360" i="11"/>
  <c r="K361" i="11"/>
  <c r="K362" i="11"/>
  <c r="K363" i="11"/>
  <c r="K364" i="11"/>
  <c r="K365" i="11"/>
  <c r="K366" i="11"/>
  <c r="K367" i="11"/>
  <c r="K368" i="11"/>
  <c r="K369" i="11"/>
  <c r="K370" i="11"/>
  <c r="K371" i="11"/>
  <c r="K372" i="11"/>
  <c r="K373" i="11"/>
  <c r="K374" i="11"/>
  <c r="K375" i="11"/>
  <c r="K376" i="11"/>
  <c r="K377" i="11"/>
  <c r="K378" i="11"/>
  <c r="K379" i="11"/>
  <c r="K282" i="11"/>
  <c r="K283" i="11"/>
  <c r="K284" i="11"/>
  <c r="K285" i="11"/>
  <c r="K286" i="11"/>
  <c r="K287" i="11"/>
  <c r="K288" i="11"/>
  <c r="K289" i="11"/>
  <c r="K290" i="11"/>
  <c r="K291" i="11"/>
  <c r="K292" i="11"/>
  <c r="K293" i="11"/>
  <c r="K294" i="11"/>
  <c r="K295" i="11"/>
  <c r="K380" i="11"/>
  <c r="K381" i="11"/>
  <c r="K382" i="11"/>
  <c r="K383" i="11"/>
  <c r="K384" i="11"/>
  <c r="K385" i="11"/>
  <c r="K386" i="11"/>
  <c r="K387" i="11"/>
  <c r="K388" i="11"/>
  <c r="K389" i="11"/>
  <c r="K390" i="11"/>
  <c r="K391" i="11"/>
  <c r="K392" i="11"/>
  <c r="K393" i="11"/>
  <c r="K394" i="11"/>
  <c r="K395" i="11"/>
  <c r="K396" i="11"/>
  <c r="K397" i="11"/>
  <c r="K398" i="11"/>
  <c r="K399" i="11"/>
  <c r="K400" i="11"/>
  <c r="K401" i="11"/>
  <c r="K402" i="11"/>
  <c r="K403" i="11"/>
  <c r="K404" i="11"/>
  <c r="K405" i="11"/>
  <c r="K406" i="11"/>
  <c r="K407" i="11"/>
  <c r="K408" i="11"/>
  <c r="K409" i="11"/>
  <c r="K410" i="11"/>
  <c r="K411" i="11"/>
  <c r="K412" i="11"/>
  <c r="K413" i="11"/>
  <c r="K414" i="11"/>
  <c r="K415" i="11"/>
  <c r="K416" i="11"/>
  <c r="K417" i="11"/>
  <c r="K418" i="11"/>
  <c r="K419" i="11"/>
  <c r="K420" i="11"/>
  <c r="K421" i="11"/>
  <c r="K422" i="11"/>
  <c r="K423" i="11"/>
  <c r="K424" i="11"/>
  <c r="K425" i="11"/>
  <c r="K426" i="11"/>
  <c r="K427" i="11"/>
  <c r="K428" i="11"/>
  <c r="K429" i="11"/>
  <c r="K430" i="11"/>
  <c r="K431" i="11"/>
  <c r="K432" i="11"/>
  <c r="K433" i="11"/>
  <c r="K434" i="11"/>
  <c r="K435" i="11"/>
  <c r="K436" i="11"/>
  <c r="K437" i="11"/>
  <c r="K438" i="11"/>
  <c r="K439" i="11"/>
  <c r="K440" i="11"/>
  <c r="K441" i="11"/>
  <c r="K442" i="11"/>
  <c r="K443" i="11"/>
  <c r="K444" i="11"/>
  <c r="K445" i="11"/>
  <c r="K446" i="11"/>
  <c r="K447" i="11"/>
  <c r="K448" i="11"/>
  <c r="K449" i="11"/>
  <c r="K450" i="11"/>
  <c r="K451" i="11"/>
  <c r="K452" i="11"/>
  <c r="K453" i="11"/>
  <c r="K454" i="11"/>
  <c r="K455" i="11"/>
  <c r="K456" i="11"/>
  <c r="K457" i="11"/>
  <c r="K458" i="11"/>
  <c r="K459" i="11"/>
  <c r="K460" i="11"/>
  <c r="K461" i="11"/>
  <c r="K462" i="11"/>
  <c r="K463" i="11"/>
  <c r="K464" i="11"/>
  <c r="K465" i="11"/>
  <c r="K466" i="11"/>
  <c r="K467" i="11"/>
  <c r="K468" i="11"/>
  <c r="K469" i="11"/>
  <c r="K470" i="11"/>
  <c r="K471" i="11"/>
  <c r="K472" i="11"/>
  <c r="K473" i="11"/>
  <c r="K474" i="11"/>
  <c r="K475" i="11"/>
  <c r="K476" i="11"/>
  <c r="K477" i="11"/>
  <c r="K478" i="11"/>
  <c r="K479" i="11"/>
  <c r="K480" i="11"/>
  <c r="K481" i="11"/>
  <c r="K482" i="11"/>
  <c r="K483" i="11"/>
  <c r="K484" i="11"/>
  <c r="K485" i="11"/>
  <c r="K486" i="11"/>
  <c r="K487" i="11"/>
  <c r="K488" i="11"/>
  <c r="K489" i="11"/>
  <c r="K490" i="11"/>
  <c r="K491" i="11"/>
  <c r="K492" i="11"/>
  <c r="K493" i="11"/>
  <c r="K494" i="11"/>
  <c r="K495" i="11"/>
  <c r="K496" i="11"/>
  <c r="K497" i="11"/>
  <c r="K498" i="11"/>
  <c r="K499" i="11"/>
  <c r="K500" i="11"/>
  <c r="K501" i="11"/>
  <c r="K502" i="11"/>
  <c r="K503" i="11"/>
  <c r="K504" i="11"/>
  <c r="K505" i="11"/>
  <c r="K506" i="11"/>
  <c r="K507" i="11"/>
  <c r="K508" i="11"/>
  <c r="K509" i="11"/>
  <c r="K510" i="11"/>
  <c r="K511" i="11"/>
  <c r="K512" i="11"/>
  <c r="K513" i="11"/>
  <c r="K514" i="11"/>
  <c r="K515" i="11"/>
  <c r="K516" i="11"/>
  <c r="K517" i="11"/>
  <c r="K518" i="11"/>
  <c r="K519" i="11"/>
  <c r="K520" i="11"/>
  <c r="K521" i="11"/>
  <c r="K522" i="11"/>
  <c r="K523" i="11"/>
  <c r="K524" i="11"/>
  <c r="K525" i="11"/>
  <c r="K526" i="11"/>
  <c r="K527" i="11"/>
  <c r="K528" i="11"/>
  <c r="K529" i="11"/>
  <c r="K530" i="11"/>
  <c r="K531" i="11"/>
  <c r="K532" i="11"/>
  <c r="K533" i="11"/>
  <c r="K534" i="11"/>
  <c r="K535" i="11"/>
  <c r="K536" i="11"/>
  <c r="K537" i="11"/>
  <c r="K538" i="11"/>
  <c r="K539" i="11"/>
  <c r="K540" i="11"/>
  <c r="K541" i="11"/>
  <c r="K542" i="11"/>
  <c r="K543" i="11"/>
  <c r="K544" i="11"/>
  <c r="K545" i="11"/>
  <c r="K546" i="11"/>
  <c r="K547" i="11"/>
  <c r="K548" i="11"/>
  <c r="K549" i="11"/>
  <c r="K550" i="11"/>
  <c r="K551" i="11"/>
  <c r="K552" i="11"/>
  <c r="K553" i="11"/>
  <c r="K554" i="11"/>
  <c r="K555" i="11"/>
  <c r="K556" i="11"/>
  <c r="K557" i="11"/>
  <c r="K558" i="11"/>
  <c r="K559" i="11"/>
  <c r="K560" i="11"/>
  <c r="K561" i="11"/>
  <c r="K562" i="11"/>
  <c r="K563" i="11"/>
  <c r="K564" i="11"/>
  <c r="K565" i="11"/>
  <c r="K566" i="11"/>
  <c r="K567" i="11"/>
  <c r="K568" i="11"/>
  <c r="K569" i="11"/>
  <c r="K570" i="11"/>
  <c r="K571" i="11"/>
  <c r="K572" i="11"/>
  <c r="K573" i="11"/>
  <c r="K574" i="11"/>
  <c r="K575" i="11"/>
  <c r="K576" i="11"/>
  <c r="K577" i="11"/>
  <c r="K578" i="11"/>
  <c r="K579" i="11"/>
  <c r="K580" i="11"/>
  <c r="K581" i="11"/>
  <c r="K582" i="11"/>
  <c r="K583" i="11"/>
  <c r="K584" i="11"/>
  <c r="K585" i="11"/>
  <c r="K586" i="11"/>
  <c r="K587" i="11"/>
  <c r="K588" i="11"/>
  <c r="K589" i="11"/>
  <c r="K590" i="11"/>
  <c r="K591" i="11"/>
  <c r="K592" i="11"/>
  <c r="K593" i="11"/>
  <c r="K594" i="11"/>
  <c r="K595" i="11"/>
  <c r="K596" i="11"/>
  <c r="K597" i="11"/>
  <c r="K598" i="11"/>
  <c r="K599" i="11"/>
  <c r="K600" i="11"/>
  <c r="K601" i="11"/>
  <c r="K602" i="11"/>
  <c r="K603" i="11"/>
  <c r="K604" i="11"/>
  <c r="K605" i="11"/>
  <c r="K606" i="11"/>
  <c r="K607" i="11"/>
  <c r="K608" i="11"/>
  <c r="K609" i="11"/>
  <c r="K610" i="11"/>
  <c r="K611" i="11"/>
  <c r="K612" i="11"/>
  <c r="K613" i="11"/>
  <c r="K614" i="11"/>
  <c r="K615" i="11"/>
  <c r="K616" i="11"/>
  <c r="K617" i="11"/>
  <c r="K618" i="11"/>
  <c r="K619" i="11"/>
  <c r="K620" i="11"/>
  <c r="K621" i="11"/>
  <c r="K622" i="11"/>
  <c r="K623" i="11"/>
  <c r="K624" i="11"/>
  <c r="K625" i="11"/>
  <c r="K626" i="11"/>
  <c r="K627" i="11"/>
  <c r="K628" i="11"/>
  <c r="K629" i="11"/>
  <c r="K630" i="11"/>
  <c r="K631" i="11"/>
  <c r="K632" i="11"/>
  <c r="K633" i="11"/>
  <c r="K634" i="11"/>
  <c r="K635" i="11"/>
  <c r="K636" i="11"/>
  <c r="K637" i="11"/>
  <c r="K638" i="11"/>
  <c r="K639" i="11"/>
  <c r="K640" i="11"/>
  <c r="K641" i="11"/>
  <c r="K642" i="11"/>
  <c r="K643" i="11"/>
  <c r="K644" i="11"/>
  <c r="K645" i="11"/>
  <c r="K646" i="11"/>
  <c r="K647" i="11"/>
  <c r="K648" i="11"/>
  <c r="K649" i="11"/>
  <c r="K650" i="11"/>
  <c r="K651" i="11"/>
  <c r="K652" i="11"/>
  <c r="K653" i="11"/>
  <c r="K654" i="11"/>
  <c r="K655" i="11"/>
  <c r="K656" i="11"/>
  <c r="K657" i="11"/>
  <c r="K658" i="11"/>
  <c r="K659" i="11"/>
  <c r="K660" i="11"/>
  <c r="K661" i="11"/>
  <c r="K662" i="11"/>
  <c r="K663" i="11"/>
  <c r="K664" i="11"/>
  <c r="K665" i="11"/>
  <c r="K666" i="11"/>
  <c r="K667" i="11"/>
  <c r="K668" i="11"/>
  <c r="K669" i="11"/>
  <c r="K670" i="11"/>
  <c r="K671" i="11"/>
  <c r="K672" i="11"/>
  <c r="K673" i="11"/>
  <c r="K674" i="11"/>
  <c r="K675" i="11"/>
  <c r="K676" i="11"/>
  <c r="K677" i="11"/>
  <c r="K678" i="11"/>
  <c r="K679" i="11"/>
  <c r="K680" i="11"/>
  <c r="K681" i="11"/>
  <c r="K682" i="11"/>
  <c r="K683" i="11"/>
  <c r="K684" i="11"/>
  <c r="K685" i="11"/>
  <c r="K686" i="11"/>
  <c r="K687" i="11"/>
  <c r="K688" i="11"/>
  <c r="K689" i="11"/>
  <c r="K690" i="11"/>
  <c r="K691" i="11"/>
  <c r="K692" i="11"/>
  <c r="K693" i="11"/>
  <c r="K694" i="11"/>
  <c r="K695" i="11"/>
  <c r="K696" i="11"/>
  <c r="K697" i="11"/>
  <c r="K698" i="11"/>
  <c r="K699" i="11"/>
  <c r="K700" i="11"/>
  <c r="K701" i="11"/>
  <c r="K702" i="11"/>
  <c r="K703" i="11"/>
  <c r="K704" i="11"/>
  <c r="K705" i="11"/>
  <c r="K706" i="11"/>
  <c r="K707" i="11"/>
  <c r="K708" i="11"/>
  <c r="K709" i="11"/>
  <c r="K710" i="11"/>
  <c r="K711" i="11"/>
  <c r="K712" i="11"/>
  <c r="K713" i="11"/>
  <c r="K714" i="11"/>
  <c r="K715" i="11"/>
  <c r="K716" i="11"/>
  <c r="K717" i="11"/>
  <c r="K718" i="11"/>
  <c r="K719" i="11"/>
  <c r="K720" i="11"/>
  <c r="K721" i="11"/>
  <c r="K722" i="11"/>
  <c r="K723" i="11"/>
  <c r="K724" i="11"/>
  <c r="K725" i="11"/>
  <c r="K726" i="11"/>
  <c r="K727" i="11"/>
  <c r="K728" i="11"/>
  <c r="K729" i="11"/>
  <c r="K828" i="11"/>
  <c r="K829" i="11"/>
  <c r="K830" i="11"/>
  <c r="K831" i="11"/>
  <c r="K832" i="11"/>
  <c r="K833" i="11"/>
  <c r="K834" i="11"/>
  <c r="K835" i="11"/>
  <c r="K836" i="11"/>
  <c r="K837" i="11"/>
  <c r="K838" i="11"/>
  <c r="K839" i="11"/>
  <c r="K840" i="11"/>
  <c r="K841" i="11"/>
  <c r="K730" i="11"/>
  <c r="K731" i="11"/>
  <c r="K732" i="11"/>
  <c r="K733" i="11"/>
  <c r="K734" i="11"/>
  <c r="K735" i="11"/>
  <c r="K736" i="11"/>
  <c r="K737" i="11"/>
  <c r="K738" i="11"/>
  <c r="K739" i="11"/>
  <c r="K740" i="11"/>
  <c r="K741" i="11"/>
  <c r="K742" i="11"/>
  <c r="K743" i="11"/>
  <c r="K744" i="11"/>
  <c r="K745" i="11"/>
  <c r="K746" i="11"/>
  <c r="K747" i="11"/>
  <c r="K748" i="11"/>
  <c r="K749" i="11"/>
  <c r="K750" i="11"/>
  <c r="K751" i="11"/>
  <c r="K752" i="11"/>
  <c r="K753" i="11"/>
  <c r="K754" i="11"/>
  <c r="K755" i="11"/>
  <c r="K756" i="11"/>
  <c r="K757" i="11"/>
  <c r="K758" i="11"/>
  <c r="K759" i="11"/>
  <c r="K760" i="11"/>
  <c r="K761" i="11"/>
  <c r="K762" i="11"/>
  <c r="K763" i="11"/>
  <c r="K764" i="11"/>
  <c r="K765" i="11"/>
  <c r="K766" i="11"/>
  <c r="K767" i="11"/>
  <c r="K768" i="11"/>
  <c r="K769" i="11"/>
  <c r="K770" i="11"/>
  <c r="K771" i="11"/>
  <c r="K772" i="11"/>
  <c r="K773" i="11"/>
  <c r="K774" i="11"/>
  <c r="K775" i="11"/>
  <c r="K776" i="11"/>
  <c r="K777" i="11"/>
  <c r="K778" i="11"/>
  <c r="K779" i="11"/>
  <c r="K780" i="11"/>
  <c r="K781" i="11"/>
  <c r="K782" i="11"/>
  <c r="K783" i="11"/>
  <c r="K784" i="11"/>
  <c r="K785" i="11"/>
  <c r="K786" i="11"/>
  <c r="K787" i="11"/>
  <c r="K788" i="11"/>
  <c r="K789" i="11"/>
  <c r="K790" i="11"/>
  <c r="K791" i="11"/>
  <c r="K792" i="11"/>
  <c r="K793" i="11"/>
  <c r="K794" i="11"/>
  <c r="K795" i="11"/>
  <c r="K796" i="11"/>
  <c r="K797" i="11"/>
  <c r="K798" i="11"/>
  <c r="K799" i="11"/>
  <c r="K800" i="11"/>
  <c r="K801" i="11"/>
  <c r="K802" i="11"/>
  <c r="K803" i="11"/>
  <c r="K804" i="11"/>
  <c r="K805" i="11"/>
  <c r="K806" i="11"/>
  <c r="K807" i="11"/>
  <c r="K808" i="11"/>
  <c r="K809" i="11"/>
  <c r="K810" i="11"/>
  <c r="K811" i="11"/>
  <c r="K812" i="11"/>
  <c r="K813" i="11"/>
  <c r="K814" i="11"/>
  <c r="K815" i="11"/>
  <c r="K816" i="11"/>
  <c r="K817" i="11"/>
  <c r="K818" i="11"/>
  <c r="K819" i="11"/>
  <c r="K820" i="11"/>
  <c r="K821" i="11"/>
  <c r="K822" i="11"/>
  <c r="K823" i="11"/>
  <c r="K824" i="11"/>
  <c r="K825" i="11"/>
  <c r="K826" i="11"/>
  <c r="K827" i="11"/>
  <c r="K842" i="11"/>
  <c r="K843" i="11"/>
  <c r="K844" i="11"/>
  <c r="K845" i="11"/>
  <c r="K846" i="11"/>
  <c r="K847" i="11"/>
  <c r="K848" i="11"/>
  <c r="K849" i="11"/>
  <c r="K850" i="11"/>
  <c r="K851" i="11"/>
  <c r="K852" i="11"/>
  <c r="K853" i="11"/>
  <c r="K854" i="11"/>
  <c r="K855" i="11"/>
  <c r="K856" i="11"/>
  <c r="K857" i="11"/>
  <c r="K858" i="11"/>
  <c r="K859" i="11"/>
  <c r="K860" i="11"/>
  <c r="K861" i="11"/>
  <c r="K862" i="11"/>
  <c r="K863" i="11"/>
  <c r="K864" i="11"/>
  <c r="K865" i="11"/>
  <c r="K866" i="11"/>
  <c r="K867" i="11"/>
  <c r="K868" i="11"/>
  <c r="K869" i="11"/>
  <c r="K870" i="11"/>
  <c r="K871" i="11"/>
  <c r="K872" i="11"/>
  <c r="K873" i="11"/>
  <c r="K874" i="11"/>
  <c r="K875" i="11"/>
  <c r="K876" i="11"/>
  <c r="K877" i="11"/>
  <c r="K878" i="11"/>
  <c r="K879" i="11"/>
  <c r="K880" i="11"/>
  <c r="K881" i="11"/>
  <c r="K882" i="11"/>
  <c r="K883" i="11"/>
  <c r="K884" i="11"/>
  <c r="K885" i="11"/>
  <c r="K886" i="11"/>
  <c r="K887" i="11"/>
  <c r="K888" i="11"/>
  <c r="K889" i="11"/>
  <c r="K890" i="11"/>
  <c r="K891" i="11"/>
  <c r="K892" i="11"/>
  <c r="K893" i="11"/>
  <c r="K894" i="11"/>
  <c r="K895" i="11"/>
  <c r="K896" i="11"/>
  <c r="K897" i="11"/>
  <c r="K898" i="11"/>
  <c r="K899" i="11"/>
  <c r="K900" i="11"/>
  <c r="K901" i="11"/>
  <c r="K902" i="11"/>
  <c r="K903" i="11"/>
  <c r="K904" i="11"/>
  <c r="K905" i="11"/>
  <c r="K906" i="11"/>
  <c r="K907" i="11"/>
  <c r="K908" i="11"/>
  <c r="K909" i="11"/>
  <c r="K910" i="11"/>
  <c r="K911" i="11"/>
  <c r="K912" i="11"/>
  <c r="K913" i="11"/>
  <c r="K914" i="11"/>
  <c r="K915" i="11"/>
  <c r="K916" i="11"/>
  <c r="K917" i="11"/>
  <c r="K918" i="11"/>
  <c r="K919" i="11"/>
  <c r="K920" i="11"/>
  <c r="K921" i="11"/>
  <c r="K922" i="11"/>
  <c r="K923" i="11"/>
  <c r="K924" i="11"/>
  <c r="K925" i="11"/>
  <c r="K926" i="11"/>
  <c r="K927" i="11"/>
  <c r="K928" i="11"/>
  <c r="K929" i="11"/>
  <c r="K930" i="11"/>
  <c r="K931" i="11"/>
  <c r="K932" i="11"/>
  <c r="K933" i="11"/>
  <c r="K934" i="11"/>
  <c r="K935" i="11"/>
  <c r="K936" i="11"/>
  <c r="K937" i="11"/>
  <c r="K938" i="11"/>
  <c r="K939" i="11"/>
  <c r="K940" i="11"/>
  <c r="K941" i="11"/>
  <c r="K942" i="11"/>
  <c r="K943" i="11"/>
  <c r="K944" i="11"/>
  <c r="K945" i="11"/>
  <c r="K946" i="11"/>
  <c r="K947" i="11"/>
  <c r="K948" i="11"/>
  <c r="K949" i="11"/>
  <c r="K950" i="11"/>
  <c r="K951" i="11"/>
  <c r="K952" i="11"/>
  <c r="K953" i="11"/>
  <c r="K1136" i="11"/>
  <c r="K1137" i="11"/>
  <c r="K1138" i="11"/>
  <c r="K1139" i="11"/>
  <c r="K1140" i="11"/>
  <c r="K1141" i="11"/>
  <c r="K1142" i="11"/>
  <c r="K1143" i="11"/>
  <c r="K1144" i="11"/>
  <c r="K1145" i="11"/>
  <c r="K1146" i="11"/>
  <c r="K1147" i="11"/>
  <c r="K1148" i="11"/>
  <c r="K1149" i="11"/>
  <c r="K954" i="11"/>
  <c r="K955" i="11"/>
  <c r="K956" i="11"/>
  <c r="K957" i="11"/>
  <c r="K958" i="11"/>
  <c r="K959" i="11"/>
  <c r="K960" i="11"/>
  <c r="K961" i="11"/>
  <c r="K962" i="11"/>
  <c r="K963" i="11"/>
  <c r="K964" i="11"/>
  <c r="K965" i="11"/>
  <c r="K966" i="11"/>
  <c r="K967" i="11"/>
  <c r="K968" i="11"/>
  <c r="K969" i="11"/>
  <c r="K970" i="11"/>
  <c r="K971" i="11"/>
  <c r="K972" i="11"/>
  <c r="K973" i="11"/>
  <c r="K974" i="11"/>
  <c r="K975" i="11"/>
  <c r="K976" i="11"/>
  <c r="K977" i="11"/>
  <c r="K978" i="11"/>
  <c r="K979" i="11"/>
  <c r="K980" i="11"/>
  <c r="K981" i="11"/>
  <c r="K996" i="11"/>
  <c r="K997" i="11"/>
  <c r="K998" i="11"/>
  <c r="K999" i="11"/>
  <c r="K1000" i="11"/>
  <c r="K1001" i="11"/>
  <c r="K1002" i="11"/>
  <c r="K1003" i="11"/>
  <c r="K1004" i="11"/>
  <c r="K1005" i="11"/>
  <c r="K1006" i="11"/>
  <c r="K1007" i="11"/>
  <c r="K1008" i="11"/>
  <c r="K1009" i="11"/>
  <c r="K982" i="11"/>
  <c r="K983" i="11"/>
  <c r="K984" i="11"/>
  <c r="K985" i="11"/>
  <c r="K986" i="11"/>
  <c r="K987" i="11"/>
  <c r="K988" i="11"/>
  <c r="K989" i="11"/>
  <c r="K990" i="11"/>
  <c r="K991" i="11"/>
  <c r="K992" i="11"/>
  <c r="K993" i="11"/>
  <c r="K994" i="11"/>
  <c r="K995" i="11"/>
  <c r="K1010" i="11"/>
  <c r="K1011" i="11"/>
  <c r="K1012" i="11"/>
  <c r="K1013" i="11"/>
  <c r="K1014" i="11"/>
  <c r="K1015" i="11"/>
  <c r="K1016" i="11"/>
  <c r="K1017" i="11"/>
  <c r="K1018" i="11"/>
  <c r="K1019" i="11"/>
  <c r="K1020" i="11"/>
  <c r="K1021" i="11"/>
  <c r="K1022" i="11"/>
  <c r="K1023" i="11"/>
  <c r="K1024" i="11"/>
  <c r="K1025" i="11"/>
  <c r="K1026" i="11"/>
  <c r="K1027" i="11"/>
  <c r="K1028" i="11"/>
  <c r="K1029" i="11"/>
  <c r="K1030" i="11"/>
  <c r="K1031" i="11"/>
  <c r="K1032" i="11"/>
  <c r="K1033" i="11"/>
  <c r="K1034" i="11"/>
  <c r="K1035" i="11"/>
  <c r="K1036" i="11"/>
  <c r="K1037" i="11"/>
  <c r="K1038" i="11"/>
  <c r="K1039" i="11"/>
  <c r="K1040" i="11"/>
  <c r="K1041" i="11"/>
  <c r="K1042" i="11"/>
  <c r="K1043" i="11"/>
  <c r="K1044" i="11"/>
  <c r="K1045" i="11"/>
  <c r="K1046" i="11"/>
  <c r="K1047" i="11"/>
  <c r="K1048" i="11"/>
  <c r="K1049" i="11"/>
  <c r="K1050" i="11"/>
  <c r="K1051" i="11"/>
  <c r="K1052" i="11"/>
  <c r="K1053" i="11"/>
  <c r="K1054" i="11"/>
  <c r="K1055" i="11"/>
  <c r="K1056" i="11"/>
  <c r="K1057" i="11"/>
  <c r="K1058" i="11"/>
  <c r="K1059" i="11"/>
  <c r="K1060" i="11"/>
  <c r="K1061" i="11"/>
  <c r="K1062" i="11"/>
  <c r="K1063" i="11"/>
  <c r="K1064" i="11"/>
  <c r="K1065" i="11"/>
  <c r="K1066" i="11"/>
  <c r="K1067" i="11"/>
  <c r="K1068" i="11"/>
  <c r="K1069" i="11"/>
  <c r="K1070" i="11"/>
  <c r="K1071" i="11"/>
  <c r="K1072" i="11"/>
  <c r="K1073" i="11"/>
  <c r="K1074" i="11"/>
  <c r="K1075" i="11"/>
  <c r="K1076" i="11"/>
  <c r="K1077" i="11"/>
  <c r="K1078" i="11"/>
  <c r="K1079" i="11"/>
  <c r="K1080" i="11"/>
  <c r="K1081" i="11"/>
  <c r="K1082" i="11"/>
  <c r="K1083" i="11"/>
  <c r="K1084" i="11"/>
  <c r="K1085" i="11"/>
  <c r="K1086" i="11"/>
  <c r="K1087" i="11"/>
  <c r="K1088" i="11"/>
  <c r="K1089" i="11"/>
  <c r="K1090" i="11"/>
  <c r="K1091" i="11"/>
  <c r="K1092" i="11"/>
  <c r="K1093" i="11"/>
  <c r="K1094" i="11"/>
  <c r="K1095" i="11"/>
  <c r="K1096" i="11"/>
  <c r="K1097" i="11"/>
  <c r="K1098" i="11"/>
  <c r="K1099" i="11"/>
  <c r="K1100" i="11"/>
  <c r="K1101" i="11"/>
  <c r="K1102" i="11"/>
  <c r="K1103" i="11"/>
  <c r="K1104" i="11"/>
  <c r="K1105" i="11"/>
  <c r="K1106" i="11"/>
  <c r="K1107" i="11"/>
  <c r="K1108" i="11"/>
  <c r="K1109" i="11"/>
  <c r="K1110" i="11"/>
  <c r="K1111" i="11"/>
  <c r="K1112" i="11"/>
  <c r="K1113" i="11"/>
  <c r="K1114" i="11"/>
  <c r="K1115" i="11"/>
  <c r="K1116" i="11"/>
  <c r="K1117" i="11"/>
  <c r="K1118" i="11"/>
  <c r="K1119" i="11"/>
  <c r="K1120" i="11"/>
  <c r="K1121" i="11"/>
  <c r="K1122" i="11"/>
  <c r="K1123" i="11"/>
  <c r="K1124" i="11"/>
  <c r="K1125" i="11"/>
  <c r="K1126" i="11"/>
  <c r="K1127" i="11"/>
  <c r="K1128" i="11"/>
  <c r="K1129" i="11"/>
  <c r="K1130" i="11"/>
  <c r="K1131" i="11"/>
  <c r="K1132" i="11"/>
  <c r="K1133" i="11"/>
  <c r="K1134" i="11"/>
  <c r="K1135" i="11"/>
  <c r="K1150" i="11"/>
  <c r="K1151" i="11"/>
  <c r="K1152" i="11"/>
  <c r="K1153" i="11"/>
  <c r="K1154" i="11"/>
  <c r="K1155" i="11"/>
  <c r="K1156" i="11"/>
  <c r="K1157" i="11"/>
  <c r="K1158" i="11"/>
  <c r="K1159" i="11"/>
  <c r="K1160" i="11"/>
  <c r="K1161" i="11"/>
  <c r="K1162" i="11"/>
  <c r="K1163" i="11"/>
  <c r="K1164" i="11"/>
  <c r="K1165" i="11"/>
  <c r="K1166" i="11"/>
  <c r="K1167" i="11"/>
  <c r="K1168" i="11"/>
  <c r="K1169" i="11"/>
  <c r="K1170" i="11"/>
  <c r="K1171" i="11"/>
  <c r="K1172" i="11"/>
  <c r="K1173" i="11"/>
  <c r="K1174" i="11"/>
  <c r="K1175" i="11"/>
  <c r="K1176" i="11"/>
  <c r="K1177" i="11"/>
  <c r="K1178" i="11"/>
  <c r="K1179" i="11"/>
  <c r="K1180" i="11"/>
  <c r="K1181" i="11"/>
  <c r="K1182" i="11"/>
  <c r="K1183" i="11"/>
  <c r="K1184" i="11"/>
  <c r="K1185" i="11"/>
  <c r="K1186" i="11"/>
  <c r="K1187" i="11"/>
  <c r="K1188" i="11"/>
  <c r="K1189" i="11"/>
  <c r="K1190" i="11"/>
  <c r="K1191" i="11"/>
  <c r="K1192" i="11"/>
  <c r="K1193" i="11"/>
  <c r="K1194" i="11"/>
  <c r="K1195" i="11"/>
  <c r="K1196" i="11"/>
  <c r="K1197" i="11"/>
  <c r="K1198" i="11"/>
  <c r="K1199" i="11"/>
  <c r="K1200" i="11"/>
  <c r="K1201" i="11"/>
  <c r="K1202" i="11"/>
  <c r="K1203" i="11"/>
  <c r="K1204" i="11"/>
  <c r="K1205" i="11"/>
  <c r="K1206" i="11"/>
  <c r="K1207" i="11"/>
  <c r="K1208" i="11"/>
  <c r="K1209" i="11"/>
  <c r="K1210" i="11"/>
  <c r="K1211" i="11"/>
  <c r="K1212" i="11"/>
  <c r="K1213" i="11"/>
  <c r="K1214" i="11"/>
  <c r="K1215" i="11"/>
  <c r="K1216" i="11"/>
  <c r="K1217" i="11"/>
  <c r="K1218" i="11"/>
  <c r="K1219" i="11"/>
  <c r="K1220" i="11"/>
  <c r="K1221" i="11"/>
  <c r="K1222" i="11"/>
  <c r="K1223" i="11"/>
  <c r="K1224" i="11"/>
  <c r="K1225" i="11"/>
  <c r="K1226" i="11"/>
  <c r="K1227" i="11"/>
  <c r="K1228" i="11"/>
  <c r="K1229" i="11"/>
  <c r="K1230" i="11"/>
  <c r="K1231" i="11"/>
  <c r="K1232" i="11"/>
  <c r="K1233" i="11"/>
  <c r="K1234" i="11"/>
  <c r="K1235" i="11"/>
  <c r="K1236" i="11"/>
  <c r="K1237" i="11"/>
  <c r="K1238" i="11"/>
  <c r="K1239" i="11"/>
  <c r="K1240" i="11"/>
  <c r="K1241" i="11"/>
  <c r="K1242" i="11"/>
  <c r="K1243" i="11"/>
  <c r="K1244" i="11"/>
  <c r="K1245" i="11"/>
  <c r="K1246" i="11"/>
  <c r="K1247" i="11"/>
  <c r="K1248" i="11"/>
  <c r="K1249" i="11"/>
  <c r="K1250" i="11"/>
  <c r="K1251" i="11"/>
  <c r="K1252" i="11"/>
  <c r="K1253" i="11"/>
  <c r="K1254" i="11"/>
  <c r="K1255" i="11"/>
  <c r="K1256" i="11"/>
  <c r="K1257" i="11"/>
  <c r="K1258" i="11"/>
  <c r="K1259" i="11"/>
  <c r="K1260" i="11"/>
  <c r="K1261" i="11"/>
  <c r="K1262" i="11"/>
  <c r="K1263" i="11"/>
  <c r="K1264" i="11"/>
  <c r="K1265" i="11"/>
  <c r="K1266" i="11"/>
  <c r="K1267" i="11"/>
  <c r="K1268" i="11"/>
  <c r="K1269" i="11"/>
  <c r="K1270" i="11"/>
  <c r="K1271" i="11"/>
  <c r="K1272" i="11"/>
  <c r="K1273" i="11"/>
  <c r="K1274" i="11"/>
  <c r="K1275" i="11"/>
  <c r="K1276" i="11"/>
  <c r="K1277" i="11"/>
  <c r="K1278" i="11"/>
  <c r="K1279" i="11"/>
  <c r="K1280" i="11"/>
  <c r="K1281" i="11"/>
  <c r="K1282" i="11"/>
  <c r="K1283" i="11"/>
  <c r="K1284" i="11"/>
  <c r="K1285" i="11"/>
  <c r="K1286" i="11"/>
  <c r="K1287" i="11"/>
  <c r="K1288" i="11"/>
  <c r="K1289" i="11"/>
  <c r="K1290" i="11"/>
  <c r="K1291" i="11"/>
  <c r="K1292" i="11"/>
  <c r="K1293" i="11"/>
  <c r="K1294" i="11"/>
  <c r="K1295" i="11"/>
  <c r="K1296" i="11"/>
  <c r="K1297" i="11"/>
  <c r="K1298" i="11"/>
  <c r="K1299" i="11"/>
  <c r="K1300" i="11"/>
  <c r="K1301" i="11"/>
  <c r="K1302" i="11"/>
  <c r="K1303" i="11"/>
  <c r="K1304" i="11"/>
  <c r="K1305" i="11"/>
  <c r="K1306" i="11"/>
  <c r="K1307" i="11"/>
  <c r="K1308" i="11"/>
  <c r="K1309" i="11"/>
  <c r="K1310" i="11"/>
  <c r="K1311" i="11"/>
  <c r="K1312" i="11"/>
  <c r="K1313" i="11"/>
  <c r="K1314" i="11"/>
  <c r="K1315" i="11"/>
  <c r="K1316" i="11"/>
  <c r="K1317" i="11"/>
  <c r="K1318" i="11"/>
  <c r="K1319" i="11"/>
  <c r="K1320" i="11"/>
  <c r="K1321" i="11"/>
  <c r="K1322" i="11"/>
  <c r="K1323" i="11"/>
  <c r="K1324" i="11"/>
  <c r="K1325" i="11"/>
  <c r="K1326" i="11"/>
  <c r="K1327" i="11"/>
  <c r="K1328" i="11"/>
  <c r="K1329" i="11"/>
  <c r="K1330" i="11"/>
  <c r="K1331" i="11"/>
  <c r="K1332" i="11"/>
  <c r="K1333" i="11"/>
  <c r="K1334" i="11"/>
  <c r="K1335" i="11"/>
  <c r="K1336" i="11"/>
  <c r="K1337" i="11"/>
  <c r="K1338" i="11"/>
  <c r="K1339" i="11"/>
  <c r="K1340" i="11"/>
  <c r="K1341" i="11"/>
  <c r="K1342" i="11"/>
  <c r="K1343" i="11"/>
  <c r="K1344" i="11"/>
  <c r="K1345" i="11"/>
  <c r="K1346" i="11"/>
  <c r="K1347" i="11"/>
  <c r="K1348" i="11"/>
  <c r="K1349" i="11"/>
  <c r="K1350" i="11"/>
  <c r="K1351" i="11"/>
  <c r="K1352" i="11"/>
  <c r="K1353" i="11"/>
  <c r="K1354" i="11"/>
  <c r="K1355" i="11"/>
  <c r="K1356" i="11"/>
  <c r="K1357" i="11"/>
  <c r="K1358" i="11"/>
  <c r="K1359" i="11"/>
  <c r="K1360" i="11"/>
  <c r="K1361" i="11"/>
  <c r="K1362" i="11"/>
  <c r="K1363" i="11"/>
  <c r="K1364" i="11"/>
  <c r="K1365" i="11"/>
  <c r="K1366" i="11"/>
  <c r="K1367" i="11"/>
  <c r="K1368" i="11"/>
  <c r="K1369" i="11"/>
  <c r="K1370" i="11"/>
  <c r="K1371" i="11"/>
  <c r="K1372" i="11"/>
  <c r="K1373" i="11"/>
  <c r="K1374" i="11"/>
  <c r="K1375" i="11"/>
  <c r="K1376" i="11"/>
  <c r="K1377" i="11"/>
  <c r="K1378" i="11"/>
  <c r="K1379" i="11"/>
  <c r="K1380" i="11"/>
  <c r="K1381" i="11"/>
  <c r="K1382" i="11"/>
  <c r="K1383" i="11"/>
  <c r="K1384" i="11"/>
  <c r="K1385" i="11"/>
  <c r="K1386" i="11"/>
  <c r="K1387" i="11"/>
  <c r="K1388" i="11"/>
  <c r="K1389" i="11"/>
  <c r="K1390" i="11"/>
  <c r="K1391" i="11"/>
  <c r="K1392" i="11"/>
  <c r="K1393" i="11"/>
  <c r="K1394" i="11"/>
  <c r="K1395" i="11"/>
  <c r="K1396" i="11"/>
  <c r="K1397" i="11"/>
  <c r="K1398" i="11"/>
  <c r="K1399" i="11"/>
  <c r="K1400" i="11"/>
  <c r="K1401" i="11"/>
  <c r="K1402" i="11"/>
  <c r="K1403" i="11"/>
  <c r="K1404" i="11"/>
  <c r="K1405" i="11"/>
  <c r="K1406" i="11"/>
  <c r="K1407" i="11"/>
  <c r="K1408" i="11"/>
  <c r="K1409" i="11"/>
  <c r="K1410" i="11"/>
  <c r="K1411" i="11"/>
  <c r="K1412" i="11"/>
  <c r="K1413" i="11"/>
  <c r="K1414" i="11"/>
  <c r="K1415" i="11"/>
  <c r="K1444" i="11"/>
  <c r="K1445" i="11"/>
  <c r="K1446" i="11"/>
  <c r="K1447" i="11"/>
  <c r="K1448" i="11"/>
  <c r="K1449" i="11"/>
  <c r="K1450" i="11"/>
  <c r="K1451" i="11"/>
  <c r="K1452" i="11"/>
  <c r="K1453" i="11"/>
  <c r="K1454" i="11"/>
  <c r="K1455" i="11"/>
  <c r="K1456" i="11"/>
  <c r="K1457" i="11"/>
  <c r="K1416" i="11"/>
  <c r="K1417" i="11"/>
  <c r="K1418" i="11"/>
  <c r="K1419" i="11"/>
  <c r="K1420" i="11"/>
  <c r="K1421" i="11"/>
  <c r="K1422" i="11"/>
  <c r="K1423" i="11"/>
  <c r="K1424" i="11"/>
  <c r="K1425" i="11"/>
  <c r="K1426" i="11"/>
  <c r="K1427" i="11"/>
  <c r="K1428" i="11"/>
  <c r="K1429" i="11"/>
  <c r="K1430" i="11"/>
  <c r="K1431" i="11"/>
  <c r="K1432" i="11"/>
  <c r="K1433" i="11"/>
  <c r="K1434" i="11"/>
  <c r="K1435" i="11"/>
  <c r="K1436" i="11"/>
  <c r="K1437" i="11"/>
  <c r="K1438" i="11"/>
  <c r="K1439" i="11"/>
  <c r="K1440" i="11"/>
  <c r="K1441" i="11"/>
  <c r="K1442" i="11"/>
  <c r="K1443" i="11"/>
  <c r="K1458" i="11"/>
  <c r="K1459" i="11"/>
  <c r="K1460" i="11"/>
  <c r="K1461" i="11"/>
  <c r="K1462" i="11"/>
  <c r="K1463" i="11"/>
  <c r="K1464" i="11"/>
  <c r="K1465" i="11"/>
  <c r="K1466" i="11"/>
  <c r="K1467" i="11"/>
  <c r="K1468" i="11"/>
  <c r="K1469" i="11"/>
  <c r="K1470" i="11"/>
  <c r="J3" i="11"/>
  <c r="J4" i="11"/>
  <c r="J5" i="11"/>
  <c r="J6" i="11"/>
  <c r="J7" i="11"/>
  <c r="J8" i="11"/>
  <c r="J9" i="11"/>
  <c r="J10" i="11"/>
  <c r="J11" i="11"/>
  <c r="J12" i="11"/>
  <c r="J13" i="11"/>
  <c r="J14" i="11"/>
  <c r="J15" i="11"/>
  <c r="J16" i="11"/>
  <c r="J17" i="11"/>
  <c r="J18" i="11"/>
  <c r="J19" i="11"/>
  <c r="J20" i="11"/>
  <c r="J21" i="11"/>
  <c r="J22" i="11"/>
  <c r="J23" i="11"/>
  <c r="J24" i="11"/>
  <c r="J25" i="11"/>
  <c r="J26" i="11"/>
  <c r="J27" i="11"/>
  <c r="J28" i="11"/>
  <c r="J29" i="11"/>
  <c r="J30" i="11"/>
  <c r="J31" i="11"/>
  <c r="J32" i="11"/>
  <c r="J33" i="11"/>
  <c r="J34" i="11"/>
  <c r="J35" i="11"/>
  <c r="J36" i="11"/>
  <c r="J37" i="11"/>
  <c r="J38" i="11"/>
  <c r="J39" i="11"/>
  <c r="J40" i="11"/>
  <c r="J41" i="11"/>
  <c r="J42" i="11"/>
  <c r="J43" i="11"/>
  <c r="J128" i="11"/>
  <c r="J129" i="11"/>
  <c r="J130" i="11"/>
  <c r="J131" i="11"/>
  <c r="J132" i="11"/>
  <c r="J133" i="11"/>
  <c r="J134" i="11"/>
  <c r="J135" i="11"/>
  <c r="J136" i="11"/>
  <c r="J137" i="11"/>
  <c r="J138" i="11"/>
  <c r="J139" i="11"/>
  <c r="J140" i="11"/>
  <c r="J141" i="11"/>
  <c r="J44" i="11"/>
  <c r="J45" i="11"/>
  <c r="J46" i="11"/>
  <c r="J47" i="11"/>
  <c r="J48" i="11"/>
  <c r="J49" i="11"/>
  <c r="J50" i="11"/>
  <c r="J51" i="11"/>
  <c r="J52" i="11"/>
  <c r="J53" i="11"/>
  <c r="J54" i="11"/>
  <c r="J55" i="11"/>
  <c r="J56" i="11"/>
  <c r="J57" i="11"/>
  <c r="J58" i="11"/>
  <c r="J59" i="11"/>
  <c r="J60" i="11"/>
  <c r="J61" i="11"/>
  <c r="J62" i="11"/>
  <c r="J63" i="11"/>
  <c r="J64" i="11"/>
  <c r="J65" i="11"/>
  <c r="J66" i="11"/>
  <c r="J67" i="11"/>
  <c r="J68" i="11"/>
  <c r="J69" i="11"/>
  <c r="J70" i="11"/>
  <c r="J71" i="11"/>
  <c r="J72" i="11"/>
  <c r="J73" i="11"/>
  <c r="J74" i="11"/>
  <c r="J75" i="11"/>
  <c r="J76" i="11"/>
  <c r="J77" i="11"/>
  <c r="J78" i="11"/>
  <c r="J79" i="11"/>
  <c r="J80" i="11"/>
  <c r="J81" i="11"/>
  <c r="J82" i="11"/>
  <c r="J83" i="11"/>
  <c r="J84" i="11"/>
  <c r="J85" i="11"/>
  <c r="J86" i="11"/>
  <c r="J87" i="11"/>
  <c r="J88" i="11"/>
  <c r="J89" i="11"/>
  <c r="J90" i="11"/>
  <c r="J91" i="11"/>
  <c r="J92" i="11"/>
  <c r="J93" i="11"/>
  <c r="J94" i="11"/>
  <c r="J95" i="11"/>
  <c r="J96" i="11"/>
  <c r="J97" i="11"/>
  <c r="J98" i="11"/>
  <c r="J99" i="11"/>
  <c r="J100" i="11"/>
  <c r="J101" i="11"/>
  <c r="J102" i="11"/>
  <c r="J103" i="11"/>
  <c r="J104" i="11"/>
  <c r="J105" i="11"/>
  <c r="J106" i="11"/>
  <c r="J107" i="11"/>
  <c r="J108" i="11"/>
  <c r="J109" i="11"/>
  <c r="J110" i="11"/>
  <c r="J111" i="11"/>
  <c r="J112" i="11"/>
  <c r="J113" i="11"/>
  <c r="J114" i="11"/>
  <c r="J115" i="11"/>
  <c r="J116" i="11"/>
  <c r="J117" i="11"/>
  <c r="J118" i="11"/>
  <c r="J119" i="11"/>
  <c r="J120" i="11"/>
  <c r="J121" i="11"/>
  <c r="J122" i="11"/>
  <c r="J123" i="11"/>
  <c r="J124" i="11"/>
  <c r="J125" i="11"/>
  <c r="J126" i="11"/>
  <c r="J127" i="11"/>
  <c r="J142" i="11"/>
  <c r="J143" i="11"/>
  <c r="J144" i="11"/>
  <c r="J145" i="11"/>
  <c r="J146" i="11"/>
  <c r="J147" i="11"/>
  <c r="J148" i="11"/>
  <c r="J149" i="11"/>
  <c r="J150" i="11"/>
  <c r="J151" i="11"/>
  <c r="J152" i="11"/>
  <c r="J153" i="11"/>
  <c r="J154" i="11"/>
  <c r="J155" i="11"/>
  <c r="J156" i="11"/>
  <c r="J157" i="11"/>
  <c r="J158" i="11"/>
  <c r="J159" i="11"/>
  <c r="J160" i="11"/>
  <c r="J161" i="11"/>
  <c r="J162" i="11"/>
  <c r="J163" i="11"/>
  <c r="J164" i="11"/>
  <c r="J165" i="11"/>
  <c r="J166" i="11"/>
  <c r="J167" i="11"/>
  <c r="J168" i="11"/>
  <c r="J169" i="11"/>
  <c r="J170" i="11"/>
  <c r="J171" i="11"/>
  <c r="J172" i="11"/>
  <c r="J173" i="11"/>
  <c r="J174" i="11"/>
  <c r="J175" i="11"/>
  <c r="J176" i="11"/>
  <c r="J177" i="11"/>
  <c r="J178" i="11"/>
  <c r="J179" i="11"/>
  <c r="J180" i="11"/>
  <c r="J181" i="11"/>
  <c r="J182" i="11"/>
  <c r="J183" i="11"/>
  <c r="J184" i="11"/>
  <c r="J185" i="11"/>
  <c r="J186" i="11"/>
  <c r="J187" i="11"/>
  <c r="J188" i="11"/>
  <c r="J189" i="11"/>
  <c r="J190" i="11"/>
  <c r="J191" i="11"/>
  <c r="J192" i="11"/>
  <c r="J193" i="11"/>
  <c r="J194" i="11"/>
  <c r="J195" i="11"/>
  <c r="J196" i="11"/>
  <c r="J197" i="11"/>
  <c r="J198" i="11"/>
  <c r="J199" i="11"/>
  <c r="J200" i="11"/>
  <c r="J201" i="11"/>
  <c r="J202" i="11"/>
  <c r="J203" i="11"/>
  <c r="J204" i="11"/>
  <c r="J205" i="11"/>
  <c r="J206" i="11"/>
  <c r="J207" i="11"/>
  <c r="J208" i="11"/>
  <c r="J209" i="11"/>
  <c r="J210" i="11"/>
  <c r="J211" i="11"/>
  <c r="J212" i="11"/>
  <c r="J213" i="11"/>
  <c r="J214" i="11"/>
  <c r="J215" i="11"/>
  <c r="J216" i="11"/>
  <c r="J217" i="11"/>
  <c r="J218" i="11"/>
  <c r="J219" i="11"/>
  <c r="J220" i="11"/>
  <c r="J221" i="11"/>
  <c r="J222" i="11"/>
  <c r="J223" i="11"/>
  <c r="J224" i="11"/>
  <c r="J225" i="11"/>
  <c r="J226" i="11"/>
  <c r="J227" i="11"/>
  <c r="J228" i="11"/>
  <c r="J229" i="11"/>
  <c r="J230" i="11"/>
  <c r="J231" i="11"/>
  <c r="J232" i="11"/>
  <c r="J233" i="11"/>
  <c r="J234" i="11"/>
  <c r="J235" i="11"/>
  <c r="J236" i="11"/>
  <c r="J237" i="11"/>
  <c r="J238" i="11"/>
  <c r="J239" i="11"/>
  <c r="J240" i="11"/>
  <c r="J241" i="11"/>
  <c r="J242" i="11"/>
  <c r="J243" i="11"/>
  <c r="J244" i="11"/>
  <c r="J245" i="11"/>
  <c r="J246" i="11"/>
  <c r="J247" i="11"/>
  <c r="J248" i="11"/>
  <c r="J249" i="11"/>
  <c r="J250" i="11"/>
  <c r="J251" i="11"/>
  <c r="J252" i="11"/>
  <c r="J253" i="11"/>
  <c r="J254" i="11"/>
  <c r="J255" i="11"/>
  <c r="J256" i="11"/>
  <c r="J257" i="11"/>
  <c r="J258" i="11"/>
  <c r="J259" i="11"/>
  <c r="J260" i="11"/>
  <c r="J261" i="11"/>
  <c r="J262" i="11"/>
  <c r="J263" i="11"/>
  <c r="J264" i="11"/>
  <c r="J265" i="11"/>
  <c r="J266" i="11"/>
  <c r="J267" i="11"/>
  <c r="J268" i="11"/>
  <c r="J269" i="11"/>
  <c r="J270" i="11"/>
  <c r="J271" i="11"/>
  <c r="J272" i="11"/>
  <c r="J273" i="11"/>
  <c r="J274" i="11"/>
  <c r="J275" i="11"/>
  <c r="J276" i="11"/>
  <c r="J277" i="11"/>
  <c r="J278" i="11"/>
  <c r="J279" i="11"/>
  <c r="J280" i="11"/>
  <c r="J281" i="11"/>
  <c r="J296" i="11"/>
  <c r="J297" i="11"/>
  <c r="J298" i="11"/>
  <c r="J299" i="11"/>
  <c r="J300" i="11"/>
  <c r="J301" i="11"/>
  <c r="J302" i="11"/>
  <c r="J303" i="11"/>
  <c r="J304" i="11"/>
  <c r="J305" i="11"/>
  <c r="J306" i="11"/>
  <c r="J307" i="11"/>
  <c r="J308" i="11"/>
  <c r="J309" i="11"/>
  <c r="J310" i="11"/>
  <c r="J311" i="11"/>
  <c r="J312" i="11"/>
  <c r="J313" i="11"/>
  <c r="J314" i="11"/>
  <c r="J315" i="11"/>
  <c r="J316" i="11"/>
  <c r="J317" i="11"/>
  <c r="J318" i="11"/>
  <c r="J319" i="11"/>
  <c r="J320" i="11"/>
  <c r="J321" i="11"/>
  <c r="J322" i="11"/>
  <c r="J323" i="11"/>
  <c r="J324" i="11"/>
  <c r="J325" i="11"/>
  <c r="J326" i="11"/>
  <c r="J327" i="11"/>
  <c r="J328" i="11"/>
  <c r="J329" i="11"/>
  <c r="J330" i="11"/>
  <c r="J331" i="11"/>
  <c r="J332" i="11"/>
  <c r="J333" i="11"/>
  <c r="J334" i="11"/>
  <c r="J335" i="11"/>
  <c r="J336" i="11"/>
  <c r="J337" i="11"/>
  <c r="J338" i="11"/>
  <c r="J339" i="11"/>
  <c r="J340" i="11"/>
  <c r="J341" i="11"/>
  <c r="J342" i="11"/>
  <c r="J343" i="11"/>
  <c r="J344" i="11"/>
  <c r="J345" i="11"/>
  <c r="J346" i="11"/>
  <c r="J347" i="11"/>
  <c r="J348" i="11"/>
  <c r="J349" i="11"/>
  <c r="J350" i="11"/>
  <c r="J351" i="11"/>
  <c r="J352" i="11"/>
  <c r="J353" i="11"/>
  <c r="J354" i="11"/>
  <c r="J355" i="11"/>
  <c r="J356" i="11"/>
  <c r="J357" i="11"/>
  <c r="J358" i="11"/>
  <c r="J359" i="11"/>
  <c r="J360" i="11"/>
  <c r="J361" i="11"/>
  <c r="J362" i="11"/>
  <c r="J363" i="11"/>
  <c r="J364" i="11"/>
  <c r="J365" i="11"/>
  <c r="J366" i="11"/>
  <c r="J367" i="11"/>
  <c r="J368" i="11"/>
  <c r="J369" i="11"/>
  <c r="J370" i="11"/>
  <c r="J371" i="11"/>
  <c r="J372" i="11"/>
  <c r="J373" i="11"/>
  <c r="J374" i="11"/>
  <c r="J375" i="11"/>
  <c r="J376" i="11"/>
  <c r="J377" i="11"/>
  <c r="J378" i="11"/>
  <c r="J379" i="11"/>
  <c r="J282" i="11"/>
  <c r="J283" i="11"/>
  <c r="J284" i="11"/>
  <c r="J285" i="11"/>
  <c r="J286" i="11"/>
  <c r="J287" i="11"/>
  <c r="J288" i="11"/>
  <c r="J289" i="11"/>
  <c r="J290" i="11"/>
  <c r="J291" i="11"/>
  <c r="J292" i="11"/>
  <c r="J293" i="11"/>
  <c r="J294" i="11"/>
  <c r="J295" i="11"/>
  <c r="J380" i="11"/>
  <c r="J381" i="11"/>
  <c r="J382" i="11"/>
  <c r="J383" i="11"/>
  <c r="J384" i="11"/>
  <c r="J385" i="11"/>
  <c r="J386" i="11"/>
  <c r="J387" i="11"/>
  <c r="J388" i="11"/>
  <c r="J389" i="11"/>
  <c r="J390" i="11"/>
  <c r="J391" i="11"/>
  <c r="J392" i="11"/>
  <c r="J393" i="11"/>
  <c r="J394" i="11"/>
  <c r="J395" i="11"/>
  <c r="J396" i="11"/>
  <c r="J397" i="11"/>
  <c r="J398" i="11"/>
  <c r="J399" i="11"/>
  <c r="J400" i="11"/>
  <c r="J401" i="11"/>
  <c r="J402" i="11"/>
  <c r="J403" i="11"/>
  <c r="J404" i="11"/>
  <c r="J405" i="11"/>
  <c r="J406" i="11"/>
  <c r="J407" i="11"/>
  <c r="J408" i="11"/>
  <c r="J409" i="11"/>
  <c r="J410" i="11"/>
  <c r="J411" i="11"/>
  <c r="J412" i="11"/>
  <c r="J413" i="11"/>
  <c r="J414" i="11"/>
  <c r="J415" i="11"/>
  <c r="J416" i="11"/>
  <c r="J417" i="11"/>
  <c r="J418" i="11"/>
  <c r="J419" i="11"/>
  <c r="J420" i="11"/>
  <c r="J421" i="11"/>
  <c r="J422" i="11"/>
  <c r="J423" i="11"/>
  <c r="J424" i="11"/>
  <c r="J425" i="11"/>
  <c r="J426" i="11"/>
  <c r="J427" i="11"/>
  <c r="J428" i="11"/>
  <c r="J429" i="11"/>
  <c r="J430" i="11"/>
  <c r="J431" i="11"/>
  <c r="J432" i="11"/>
  <c r="J433" i="11"/>
  <c r="J434" i="11"/>
  <c r="J435" i="11"/>
  <c r="J436" i="11"/>
  <c r="J437" i="11"/>
  <c r="J438" i="11"/>
  <c r="J439" i="11"/>
  <c r="J440" i="11"/>
  <c r="J441" i="11"/>
  <c r="J442" i="11"/>
  <c r="J443" i="11"/>
  <c r="J444" i="11"/>
  <c r="J445" i="11"/>
  <c r="J446" i="11"/>
  <c r="J447" i="11"/>
  <c r="J448" i="11"/>
  <c r="J449" i="11"/>
  <c r="J450" i="11"/>
  <c r="J451" i="11"/>
  <c r="J452" i="11"/>
  <c r="J453" i="11"/>
  <c r="J454" i="11"/>
  <c r="J455" i="11"/>
  <c r="J456" i="11"/>
  <c r="J457" i="11"/>
  <c r="J458" i="11"/>
  <c r="J459" i="11"/>
  <c r="J460" i="11"/>
  <c r="J461" i="11"/>
  <c r="J462" i="11"/>
  <c r="J463" i="11"/>
  <c r="J464" i="11"/>
  <c r="J465" i="11"/>
  <c r="J466" i="11"/>
  <c r="J467" i="11"/>
  <c r="J468" i="11"/>
  <c r="J469" i="11"/>
  <c r="J470" i="11"/>
  <c r="J471" i="11"/>
  <c r="J472" i="11"/>
  <c r="J473" i="11"/>
  <c r="J474" i="11"/>
  <c r="J475" i="11"/>
  <c r="J476" i="11"/>
  <c r="J477" i="11"/>
  <c r="J478" i="11"/>
  <c r="J479" i="11"/>
  <c r="J480" i="11"/>
  <c r="J481" i="11"/>
  <c r="J482" i="11"/>
  <c r="J483" i="11"/>
  <c r="J484" i="11"/>
  <c r="J485" i="11"/>
  <c r="J486" i="11"/>
  <c r="J487" i="11"/>
  <c r="J488" i="11"/>
  <c r="J489" i="11"/>
  <c r="J490" i="11"/>
  <c r="J491" i="11"/>
  <c r="J492" i="11"/>
  <c r="J493" i="11"/>
  <c r="J494" i="11"/>
  <c r="J495" i="11"/>
  <c r="J496" i="11"/>
  <c r="J497" i="11"/>
  <c r="J498" i="11"/>
  <c r="J499" i="11"/>
  <c r="J500" i="11"/>
  <c r="J501" i="11"/>
  <c r="J502" i="11"/>
  <c r="J503" i="11"/>
  <c r="J504" i="11"/>
  <c r="J505" i="11"/>
  <c r="J506" i="11"/>
  <c r="J507" i="11"/>
  <c r="J508" i="11"/>
  <c r="J509" i="11"/>
  <c r="J510" i="11"/>
  <c r="J511" i="11"/>
  <c r="J512" i="11"/>
  <c r="J513" i="11"/>
  <c r="J514" i="11"/>
  <c r="J515" i="11"/>
  <c r="J516" i="11"/>
  <c r="J517" i="11"/>
  <c r="J518" i="11"/>
  <c r="J519" i="11"/>
  <c r="J520" i="11"/>
  <c r="J521" i="11"/>
  <c r="J522" i="11"/>
  <c r="J523" i="11"/>
  <c r="J524" i="11"/>
  <c r="J525" i="11"/>
  <c r="J526" i="11"/>
  <c r="J527" i="11"/>
  <c r="J528" i="11"/>
  <c r="J529" i="11"/>
  <c r="J530" i="11"/>
  <c r="J531" i="11"/>
  <c r="J532" i="11"/>
  <c r="J533" i="11"/>
  <c r="J534" i="11"/>
  <c r="J535" i="11"/>
  <c r="J536" i="11"/>
  <c r="J537" i="11"/>
  <c r="J538" i="11"/>
  <c r="J539" i="11"/>
  <c r="J540" i="11"/>
  <c r="J541" i="11"/>
  <c r="J542" i="11"/>
  <c r="J543" i="11"/>
  <c r="J544" i="11"/>
  <c r="J545" i="11"/>
  <c r="J546" i="11"/>
  <c r="J547" i="11"/>
  <c r="J548" i="11"/>
  <c r="J549" i="11"/>
  <c r="J550" i="11"/>
  <c r="J551" i="11"/>
  <c r="J552" i="11"/>
  <c r="J553" i="11"/>
  <c r="J554" i="11"/>
  <c r="J555" i="11"/>
  <c r="J556" i="11"/>
  <c r="J557" i="11"/>
  <c r="J558" i="11"/>
  <c r="J559" i="11"/>
  <c r="J560" i="11"/>
  <c r="J561" i="11"/>
  <c r="J562" i="11"/>
  <c r="J563" i="11"/>
  <c r="J564" i="11"/>
  <c r="J565" i="11"/>
  <c r="J566" i="11"/>
  <c r="J567" i="11"/>
  <c r="J568" i="11"/>
  <c r="J569" i="11"/>
  <c r="J570" i="11"/>
  <c r="J571" i="11"/>
  <c r="J572" i="11"/>
  <c r="J573" i="11"/>
  <c r="J574" i="11"/>
  <c r="J575" i="11"/>
  <c r="J576" i="11"/>
  <c r="J577" i="11"/>
  <c r="J578" i="11"/>
  <c r="J579" i="11"/>
  <c r="J580" i="11"/>
  <c r="J581" i="11"/>
  <c r="J582" i="11"/>
  <c r="J583" i="11"/>
  <c r="J584" i="11"/>
  <c r="J585" i="11"/>
  <c r="J586" i="11"/>
  <c r="J587" i="11"/>
  <c r="J588" i="11"/>
  <c r="J589" i="11"/>
  <c r="J590" i="11"/>
  <c r="J591" i="11"/>
  <c r="J592" i="11"/>
  <c r="J593" i="11"/>
  <c r="J594" i="11"/>
  <c r="J595" i="11"/>
  <c r="J596" i="11"/>
  <c r="J597" i="11"/>
  <c r="J598" i="11"/>
  <c r="J599" i="11"/>
  <c r="J600" i="11"/>
  <c r="J601" i="11"/>
  <c r="J602" i="11"/>
  <c r="J603" i="11"/>
  <c r="J604" i="11"/>
  <c r="J605" i="11"/>
  <c r="J606" i="11"/>
  <c r="J607" i="11"/>
  <c r="J608" i="11"/>
  <c r="J609" i="11"/>
  <c r="J610" i="11"/>
  <c r="J611" i="11"/>
  <c r="J612" i="11"/>
  <c r="J613" i="11"/>
  <c r="J614" i="11"/>
  <c r="J615" i="11"/>
  <c r="J616" i="11"/>
  <c r="J617" i="11"/>
  <c r="J618" i="11"/>
  <c r="J619" i="11"/>
  <c r="J620" i="11"/>
  <c r="J621" i="11"/>
  <c r="J622" i="11"/>
  <c r="J623" i="11"/>
  <c r="J624" i="11"/>
  <c r="J625" i="11"/>
  <c r="J626" i="11"/>
  <c r="J627" i="11"/>
  <c r="J628" i="11"/>
  <c r="J629" i="11"/>
  <c r="J630" i="11"/>
  <c r="J631" i="11"/>
  <c r="J632" i="11"/>
  <c r="J633" i="11"/>
  <c r="J634" i="11"/>
  <c r="J635" i="11"/>
  <c r="J636" i="11"/>
  <c r="J637" i="11"/>
  <c r="J638" i="11"/>
  <c r="J639" i="11"/>
  <c r="J640" i="11"/>
  <c r="J641" i="11"/>
  <c r="J642" i="11"/>
  <c r="J643" i="11"/>
  <c r="J644" i="11"/>
  <c r="J645" i="11"/>
  <c r="J646" i="11"/>
  <c r="J647" i="11"/>
  <c r="J648" i="11"/>
  <c r="J649" i="11"/>
  <c r="J650" i="11"/>
  <c r="J651" i="11"/>
  <c r="J652" i="11"/>
  <c r="J653" i="11"/>
  <c r="J654" i="11"/>
  <c r="J655" i="11"/>
  <c r="J656" i="11"/>
  <c r="J657" i="11"/>
  <c r="J658" i="11"/>
  <c r="J659" i="11"/>
  <c r="J660" i="11"/>
  <c r="J661" i="11"/>
  <c r="J662" i="11"/>
  <c r="J663" i="11"/>
  <c r="J664" i="11"/>
  <c r="J665" i="11"/>
  <c r="J666" i="11"/>
  <c r="J667" i="11"/>
  <c r="J668" i="11"/>
  <c r="J669" i="11"/>
  <c r="J670" i="11"/>
  <c r="J671" i="11"/>
  <c r="J672" i="11"/>
  <c r="J673" i="11"/>
  <c r="J674" i="11"/>
  <c r="J675" i="11"/>
  <c r="J676" i="11"/>
  <c r="J677" i="11"/>
  <c r="J678" i="11"/>
  <c r="J679" i="11"/>
  <c r="J680" i="11"/>
  <c r="J681" i="11"/>
  <c r="J682" i="11"/>
  <c r="J683" i="11"/>
  <c r="J684" i="11"/>
  <c r="J685" i="11"/>
  <c r="J686" i="11"/>
  <c r="J687" i="11"/>
  <c r="J688" i="11"/>
  <c r="J689" i="11"/>
  <c r="J690" i="11"/>
  <c r="J691" i="11"/>
  <c r="J692" i="11"/>
  <c r="J693" i="11"/>
  <c r="J694" i="11"/>
  <c r="J695" i="11"/>
  <c r="J696" i="11"/>
  <c r="J697" i="11"/>
  <c r="J698" i="11"/>
  <c r="J699" i="11"/>
  <c r="J700" i="11"/>
  <c r="J701" i="11"/>
  <c r="J702" i="11"/>
  <c r="J703" i="11"/>
  <c r="J704" i="11"/>
  <c r="J705" i="11"/>
  <c r="J706" i="11"/>
  <c r="J707" i="11"/>
  <c r="J708" i="11"/>
  <c r="J709" i="11"/>
  <c r="J710" i="11"/>
  <c r="J711" i="11"/>
  <c r="J712" i="11"/>
  <c r="J713" i="11"/>
  <c r="J714" i="11"/>
  <c r="J715" i="11"/>
  <c r="J716" i="11"/>
  <c r="J717" i="11"/>
  <c r="J718" i="11"/>
  <c r="J719" i="11"/>
  <c r="J720" i="11"/>
  <c r="J721" i="11"/>
  <c r="J722" i="11"/>
  <c r="J723" i="11"/>
  <c r="J724" i="11"/>
  <c r="J725" i="11"/>
  <c r="J726" i="11"/>
  <c r="J727" i="11"/>
  <c r="J728" i="11"/>
  <c r="J729" i="11"/>
  <c r="J828" i="11"/>
  <c r="J829" i="11"/>
  <c r="J830" i="11"/>
  <c r="J831" i="11"/>
  <c r="J832" i="11"/>
  <c r="J833" i="11"/>
  <c r="J834" i="11"/>
  <c r="J835" i="11"/>
  <c r="J836" i="11"/>
  <c r="J837" i="11"/>
  <c r="J838" i="11"/>
  <c r="J839" i="11"/>
  <c r="J840" i="11"/>
  <c r="J841" i="11"/>
  <c r="J730" i="11"/>
  <c r="J731" i="11"/>
  <c r="J732" i="11"/>
  <c r="J733" i="11"/>
  <c r="J734" i="11"/>
  <c r="J735" i="11"/>
  <c r="J736" i="11"/>
  <c r="J737" i="11"/>
  <c r="J738" i="11"/>
  <c r="J739" i="11"/>
  <c r="J740" i="11"/>
  <c r="J741" i="11"/>
  <c r="J742" i="11"/>
  <c r="J743" i="11"/>
  <c r="J744" i="11"/>
  <c r="J745" i="11"/>
  <c r="J746" i="11"/>
  <c r="J747" i="11"/>
  <c r="J748" i="11"/>
  <c r="J749" i="11"/>
  <c r="J750" i="11"/>
  <c r="J751" i="11"/>
  <c r="J752" i="11"/>
  <c r="J753" i="11"/>
  <c r="J754" i="11"/>
  <c r="J755" i="11"/>
  <c r="J756" i="11"/>
  <c r="J757" i="11"/>
  <c r="J758" i="11"/>
  <c r="J759" i="11"/>
  <c r="J760" i="11"/>
  <c r="J761" i="11"/>
  <c r="J762" i="11"/>
  <c r="J763" i="11"/>
  <c r="J764" i="11"/>
  <c r="J765" i="11"/>
  <c r="J766" i="11"/>
  <c r="J767" i="11"/>
  <c r="J768" i="11"/>
  <c r="J769" i="11"/>
  <c r="J770" i="11"/>
  <c r="J771" i="11"/>
  <c r="J772" i="11"/>
  <c r="J773" i="11"/>
  <c r="J774" i="11"/>
  <c r="J775" i="11"/>
  <c r="J776" i="11"/>
  <c r="J777" i="11"/>
  <c r="J778" i="11"/>
  <c r="J779" i="11"/>
  <c r="J780" i="11"/>
  <c r="J781" i="11"/>
  <c r="J782" i="11"/>
  <c r="J783" i="11"/>
  <c r="J784" i="11"/>
  <c r="J785" i="11"/>
  <c r="J786" i="11"/>
  <c r="J787" i="11"/>
  <c r="J788" i="11"/>
  <c r="J789" i="11"/>
  <c r="J790" i="11"/>
  <c r="J791" i="11"/>
  <c r="J792" i="11"/>
  <c r="J793" i="11"/>
  <c r="J794" i="11"/>
  <c r="J795" i="11"/>
  <c r="J796" i="11"/>
  <c r="J797" i="11"/>
  <c r="J798" i="11"/>
  <c r="J799" i="11"/>
  <c r="J800" i="11"/>
  <c r="J801" i="11"/>
  <c r="J802" i="11"/>
  <c r="J803" i="11"/>
  <c r="J804" i="11"/>
  <c r="J805" i="11"/>
  <c r="J806" i="11"/>
  <c r="J807" i="11"/>
  <c r="J808" i="11"/>
  <c r="J809" i="11"/>
  <c r="J810" i="11"/>
  <c r="J811" i="11"/>
  <c r="J812" i="11"/>
  <c r="J813" i="11"/>
  <c r="J814" i="11"/>
  <c r="J815" i="11"/>
  <c r="J816" i="11"/>
  <c r="J817" i="11"/>
  <c r="J818" i="11"/>
  <c r="J819" i="11"/>
  <c r="J820" i="11"/>
  <c r="J821" i="11"/>
  <c r="J822" i="11"/>
  <c r="J823" i="11"/>
  <c r="J824" i="11"/>
  <c r="J825" i="11"/>
  <c r="J826" i="11"/>
  <c r="J827" i="11"/>
  <c r="J842" i="11"/>
  <c r="J843" i="11"/>
  <c r="J844" i="11"/>
  <c r="J845" i="11"/>
  <c r="J846" i="11"/>
  <c r="J847" i="11"/>
  <c r="J848" i="11"/>
  <c r="J849" i="11"/>
  <c r="J850" i="11"/>
  <c r="J851" i="11"/>
  <c r="J852" i="11"/>
  <c r="J853" i="11"/>
  <c r="J854" i="11"/>
  <c r="J855" i="11"/>
  <c r="J856" i="11"/>
  <c r="J857" i="11"/>
  <c r="J858" i="11"/>
  <c r="J859" i="11"/>
  <c r="J860" i="11"/>
  <c r="J861" i="11"/>
  <c r="J862" i="11"/>
  <c r="J863" i="11"/>
  <c r="J864" i="11"/>
  <c r="J865" i="11"/>
  <c r="J866" i="11"/>
  <c r="J867" i="11"/>
  <c r="J868" i="11"/>
  <c r="J869" i="11"/>
  <c r="J870" i="11"/>
  <c r="J871" i="11"/>
  <c r="J872" i="11"/>
  <c r="J873" i="11"/>
  <c r="J874" i="11"/>
  <c r="J875" i="11"/>
  <c r="J876" i="11"/>
  <c r="J877" i="11"/>
  <c r="J878" i="11"/>
  <c r="J879" i="11"/>
  <c r="J880" i="11"/>
  <c r="J881" i="11"/>
  <c r="J882" i="11"/>
  <c r="J883" i="11"/>
  <c r="J884" i="11"/>
  <c r="J885" i="11"/>
  <c r="J886" i="11"/>
  <c r="J887" i="11"/>
  <c r="J888" i="11"/>
  <c r="J889" i="11"/>
  <c r="J890" i="11"/>
  <c r="J891" i="11"/>
  <c r="J892" i="11"/>
  <c r="J893" i="11"/>
  <c r="J894" i="11"/>
  <c r="J895" i="11"/>
  <c r="J896" i="11"/>
  <c r="J897" i="11"/>
  <c r="J898" i="11"/>
  <c r="J899" i="11"/>
  <c r="J900" i="11"/>
  <c r="J901" i="11"/>
  <c r="J902" i="11"/>
  <c r="J903" i="11"/>
  <c r="J904" i="11"/>
  <c r="J905" i="11"/>
  <c r="J906" i="11"/>
  <c r="J907" i="11"/>
  <c r="J908" i="11"/>
  <c r="J909" i="11"/>
  <c r="J910" i="11"/>
  <c r="J911" i="11"/>
  <c r="J912" i="11"/>
  <c r="J913" i="11"/>
  <c r="J914" i="11"/>
  <c r="J915" i="11"/>
  <c r="J916" i="11"/>
  <c r="J917" i="11"/>
  <c r="J918" i="11"/>
  <c r="J919" i="11"/>
  <c r="J920" i="11"/>
  <c r="J921" i="11"/>
  <c r="J922" i="11"/>
  <c r="J923" i="11"/>
  <c r="J924" i="11"/>
  <c r="J925" i="11"/>
  <c r="J926" i="11"/>
  <c r="J927" i="11"/>
  <c r="J928" i="11"/>
  <c r="J929" i="11"/>
  <c r="J930" i="11"/>
  <c r="J931" i="11"/>
  <c r="J932" i="11"/>
  <c r="J933" i="11"/>
  <c r="J934" i="11"/>
  <c r="J935" i="11"/>
  <c r="J936" i="11"/>
  <c r="J937" i="11"/>
  <c r="J938" i="11"/>
  <c r="J939" i="11"/>
  <c r="J940" i="11"/>
  <c r="J941" i="11"/>
  <c r="J942" i="11"/>
  <c r="J943" i="11"/>
  <c r="J944" i="11"/>
  <c r="J945" i="11"/>
  <c r="J946" i="11"/>
  <c r="J947" i="11"/>
  <c r="J948" i="11"/>
  <c r="J949" i="11"/>
  <c r="J950" i="11"/>
  <c r="J951" i="11"/>
  <c r="J952" i="11"/>
  <c r="J953" i="11"/>
  <c r="J1136" i="11"/>
  <c r="J1137" i="11"/>
  <c r="J1138" i="11"/>
  <c r="J1139" i="11"/>
  <c r="J1140" i="11"/>
  <c r="J1141" i="11"/>
  <c r="J1142" i="11"/>
  <c r="J1143" i="11"/>
  <c r="J1144" i="11"/>
  <c r="J1145" i="11"/>
  <c r="J1146" i="11"/>
  <c r="J1147" i="11"/>
  <c r="J1148" i="11"/>
  <c r="J1149" i="11"/>
  <c r="J954" i="11"/>
  <c r="J955" i="11"/>
  <c r="J956" i="11"/>
  <c r="J957" i="11"/>
  <c r="J958" i="11"/>
  <c r="J959" i="11"/>
  <c r="J960" i="11"/>
  <c r="J961" i="11"/>
  <c r="J962" i="11"/>
  <c r="J963" i="11"/>
  <c r="J964" i="11"/>
  <c r="J965" i="11"/>
  <c r="J966" i="11"/>
  <c r="J967" i="11"/>
  <c r="J968" i="11"/>
  <c r="J969" i="11"/>
  <c r="J970" i="11"/>
  <c r="J971" i="11"/>
  <c r="J972" i="11"/>
  <c r="J973" i="11"/>
  <c r="J974" i="11"/>
  <c r="J975" i="11"/>
  <c r="J976" i="11"/>
  <c r="J977" i="11"/>
  <c r="J978" i="11"/>
  <c r="J979" i="11"/>
  <c r="J980" i="11"/>
  <c r="J981" i="11"/>
  <c r="J996" i="11"/>
  <c r="J997" i="11"/>
  <c r="J998" i="11"/>
  <c r="J999" i="11"/>
  <c r="J1000" i="11"/>
  <c r="J1001" i="11"/>
  <c r="J1002" i="11"/>
  <c r="J1003" i="11"/>
  <c r="J1004" i="11"/>
  <c r="J1005" i="11"/>
  <c r="J1006" i="11"/>
  <c r="J1007" i="11"/>
  <c r="J1008" i="11"/>
  <c r="J1009" i="11"/>
  <c r="J982" i="11"/>
  <c r="J983" i="11"/>
  <c r="J984" i="11"/>
  <c r="J985" i="11"/>
  <c r="J986" i="11"/>
  <c r="J987" i="11"/>
  <c r="J988" i="11"/>
  <c r="J989" i="11"/>
  <c r="J990" i="11"/>
  <c r="J991" i="11"/>
  <c r="J992" i="11"/>
  <c r="J993" i="11"/>
  <c r="J994" i="11"/>
  <c r="J995" i="11"/>
  <c r="J1010" i="11"/>
  <c r="J1011" i="11"/>
  <c r="J1012" i="11"/>
  <c r="J1013" i="11"/>
  <c r="J1014" i="11"/>
  <c r="J1015" i="11"/>
  <c r="J1016" i="11"/>
  <c r="J1017" i="11"/>
  <c r="J1018" i="11"/>
  <c r="J1019" i="11"/>
  <c r="J1020" i="11"/>
  <c r="J1021" i="11"/>
  <c r="J1022" i="11"/>
  <c r="J1023" i="11"/>
  <c r="J1024" i="11"/>
  <c r="J1025" i="11"/>
  <c r="J1026" i="11"/>
  <c r="J1027" i="11"/>
  <c r="J1028" i="11"/>
  <c r="J1029" i="11"/>
  <c r="J1030" i="11"/>
  <c r="J1031" i="11"/>
  <c r="J1032" i="11"/>
  <c r="J1033" i="11"/>
  <c r="J1034" i="11"/>
  <c r="J1035" i="11"/>
  <c r="J1036" i="11"/>
  <c r="J1037" i="11"/>
  <c r="J1038" i="11"/>
  <c r="J1039" i="11"/>
  <c r="J1040" i="11"/>
  <c r="J1041" i="11"/>
  <c r="J1042" i="11"/>
  <c r="J1043" i="11"/>
  <c r="J1044" i="11"/>
  <c r="J1045" i="11"/>
  <c r="J1046" i="11"/>
  <c r="J1047" i="11"/>
  <c r="J1048" i="11"/>
  <c r="J1049" i="11"/>
  <c r="J1050" i="11"/>
  <c r="J1051" i="11"/>
  <c r="J1052" i="11"/>
  <c r="J1053" i="11"/>
  <c r="J1054" i="11"/>
  <c r="J1055" i="11"/>
  <c r="J1056" i="11"/>
  <c r="J1057" i="11"/>
  <c r="J1058" i="11"/>
  <c r="J1059" i="11"/>
  <c r="J1060" i="11"/>
  <c r="J1061" i="11"/>
  <c r="J1062" i="11"/>
  <c r="J1063" i="11"/>
  <c r="J1064" i="11"/>
  <c r="J1065" i="11"/>
  <c r="J1066" i="11"/>
  <c r="J1067" i="11"/>
  <c r="J1068" i="11"/>
  <c r="J1069" i="11"/>
  <c r="J1070" i="11"/>
  <c r="J1071" i="11"/>
  <c r="J1072" i="11"/>
  <c r="J1073" i="11"/>
  <c r="J1074" i="11"/>
  <c r="J1075" i="11"/>
  <c r="J1076" i="11"/>
  <c r="J1077" i="11"/>
  <c r="J1078" i="11"/>
  <c r="J1079" i="11"/>
  <c r="J1080" i="11"/>
  <c r="J1081" i="11"/>
  <c r="J1082" i="11"/>
  <c r="J1083" i="11"/>
  <c r="J1084" i="11"/>
  <c r="J1085" i="11"/>
  <c r="J1086" i="11"/>
  <c r="J1087" i="11"/>
  <c r="J1088" i="11"/>
  <c r="J1089" i="11"/>
  <c r="J1090" i="11"/>
  <c r="J1091" i="11"/>
  <c r="J1092" i="11"/>
  <c r="J1093" i="11"/>
  <c r="J1094" i="11"/>
  <c r="J1095" i="11"/>
  <c r="J1096" i="11"/>
  <c r="J1097" i="11"/>
  <c r="J1098" i="11"/>
  <c r="J1099" i="11"/>
  <c r="J1100" i="11"/>
  <c r="J1101" i="11"/>
  <c r="J1102" i="11"/>
  <c r="J1103" i="11"/>
  <c r="J1104" i="11"/>
  <c r="J1105" i="11"/>
  <c r="J1106" i="11"/>
  <c r="J1107" i="11"/>
  <c r="J1108" i="11"/>
  <c r="J1109" i="11"/>
  <c r="J1110" i="11"/>
  <c r="J1111" i="11"/>
  <c r="J1112" i="11"/>
  <c r="J1113" i="11"/>
  <c r="J1114" i="11"/>
  <c r="J1115" i="11"/>
  <c r="J1116" i="11"/>
  <c r="J1117" i="11"/>
  <c r="J1118" i="11"/>
  <c r="J1119" i="11"/>
  <c r="J1120" i="11"/>
  <c r="J1121" i="11"/>
  <c r="J1122" i="11"/>
  <c r="J1123" i="11"/>
  <c r="J1124" i="11"/>
  <c r="J1125" i="11"/>
  <c r="J1126" i="11"/>
  <c r="J1127" i="11"/>
  <c r="J1128" i="11"/>
  <c r="J1129" i="11"/>
  <c r="J1130" i="11"/>
  <c r="J1131" i="11"/>
  <c r="J1132" i="11"/>
  <c r="J1133" i="11"/>
  <c r="J1134" i="11"/>
  <c r="J1135" i="11"/>
  <c r="J1150" i="11"/>
  <c r="J1151" i="11"/>
  <c r="J1152" i="11"/>
  <c r="J1153" i="11"/>
  <c r="J1154" i="11"/>
  <c r="J1155" i="11"/>
  <c r="J1156" i="11"/>
  <c r="J1157" i="11"/>
  <c r="J1158" i="11"/>
  <c r="J1159" i="11"/>
  <c r="J1160" i="11"/>
  <c r="J1161" i="11"/>
  <c r="J1162" i="11"/>
  <c r="J1163" i="11"/>
  <c r="J1164" i="11"/>
  <c r="J1165" i="11"/>
  <c r="J1166" i="11"/>
  <c r="J1167" i="11"/>
  <c r="J1168" i="11"/>
  <c r="J1169" i="11"/>
  <c r="J1170" i="11"/>
  <c r="J1171" i="11"/>
  <c r="J1172" i="11"/>
  <c r="J1173" i="11"/>
  <c r="J1174" i="11"/>
  <c r="J1175" i="11"/>
  <c r="J1176" i="11"/>
  <c r="J1177" i="11"/>
  <c r="J1178" i="11"/>
  <c r="J1179" i="11"/>
  <c r="J1180" i="11"/>
  <c r="J1181" i="11"/>
  <c r="J1182" i="11"/>
  <c r="J1183" i="11"/>
  <c r="J1184" i="11"/>
  <c r="J1185" i="11"/>
  <c r="J1186" i="11"/>
  <c r="J1187" i="11"/>
  <c r="J1188" i="11"/>
  <c r="J1189" i="11"/>
  <c r="J1190" i="11"/>
  <c r="J1191" i="11"/>
  <c r="J1192" i="11"/>
  <c r="J1193" i="11"/>
  <c r="J1194" i="11"/>
  <c r="J1195" i="11"/>
  <c r="J1196" i="11"/>
  <c r="J1197" i="11"/>
  <c r="J1198" i="11"/>
  <c r="J1199" i="11"/>
  <c r="J1200" i="11"/>
  <c r="J1201" i="11"/>
  <c r="J1202" i="11"/>
  <c r="J1203" i="11"/>
  <c r="J1204" i="11"/>
  <c r="J1205" i="11"/>
  <c r="J1206" i="11"/>
  <c r="J1207" i="11"/>
  <c r="J1208" i="11"/>
  <c r="J1209" i="11"/>
  <c r="J1210" i="11"/>
  <c r="J1211" i="11"/>
  <c r="J1212" i="11"/>
  <c r="J1213" i="11"/>
  <c r="J1214" i="11"/>
  <c r="J1215" i="11"/>
  <c r="J1216" i="11"/>
  <c r="J1217" i="11"/>
  <c r="J1218" i="11"/>
  <c r="J1219" i="11"/>
  <c r="J1220" i="11"/>
  <c r="J1221" i="11"/>
  <c r="J1222" i="11"/>
  <c r="J1223" i="11"/>
  <c r="J1224" i="11"/>
  <c r="J1225" i="11"/>
  <c r="J1226" i="11"/>
  <c r="J1227" i="11"/>
  <c r="J1228" i="11"/>
  <c r="J1229" i="11"/>
  <c r="J1230" i="11"/>
  <c r="J1231" i="11"/>
  <c r="J1232" i="11"/>
  <c r="J1233" i="11"/>
  <c r="J1234" i="11"/>
  <c r="J1235" i="11"/>
  <c r="J1236" i="11"/>
  <c r="J1237" i="11"/>
  <c r="J1238" i="11"/>
  <c r="J1239" i="11"/>
  <c r="J1240" i="11"/>
  <c r="J1241" i="11"/>
  <c r="J1242" i="11"/>
  <c r="J1243" i="11"/>
  <c r="J1244" i="11"/>
  <c r="J1245" i="11"/>
  <c r="J1246" i="11"/>
  <c r="J1247" i="11"/>
  <c r="J1248" i="11"/>
  <c r="J1249" i="11"/>
  <c r="J1250" i="11"/>
  <c r="J1251" i="11"/>
  <c r="J1252" i="11"/>
  <c r="J1253" i="11"/>
  <c r="J1254" i="11"/>
  <c r="J1255" i="11"/>
  <c r="J1256" i="11"/>
  <c r="J1257" i="11"/>
  <c r="J1258" i="11"/>
  <c r="J1259" i="11"/>
  <c r="J1260" i="11"/>
  <c r="J1261" i="11"/>
  <c r="J1262" i="11"/>
  <c r="J1263" i="11"/>
  <c r="J1264" i="11"/>
  <c r="J1265" i="11"/>
  <c r="J1266" i="11"/>
  <c r="J1267" i="11"/>
  <c r="J1268" i="11"/>
  <c r="J1269" i="11"/>
  <c r="J1270" i="11"/>
  <c r="J1271" i="11"/>
  <c r="J1272" i="11"/>
  <c r="J1273" i="11"/>
  <c r="J1274" i="11"/>
  <c r="J1275" i="11"/>
  <c r="J1276" i="11"/>
  <c r="J1277" i="11"/>
  <c r="J1278" i="11"/>
  <c r="J1279" i="11"/>
  <c r="J1280" i="11"/>
  <c r="J1281" i="11"/>
  <c r="J1282" i="11"/>
  <c r="J1283" i="11"/>
  <c r="J1284" i="11"/>
  <c r="J1285" i="11"/>
  <c r="J1286" i="11"/>
  <c r="J1287" i="11"/>
  <c r="J1288" i="11"/>
  <c r="J1289" i="11"/>
  <c r="J1290" i="11"/>
  <c r="J1291" i="11"/>
  <c r="J1292" i="11"/>
  <c r="J1293" i="11"/>
  <c r="J1294" i="11"/>
  <c r="J1295" i="11"/>
  <c r="J1296" i="11"/>
  <c r="J1297" i="11"/>
  <c r="J1298" i="11"/>
  <c r="J1299" i="11"/>
  <c r="J1300" i="11"/>
  <c r="J1301" i="11"/>
  <c r="J1302" i="11"/>
  <c r="J1303" i="11"/>
  <c r="J1304" i="11"/>
  <c r="J1305" i="11"/>
  <c r="J1306" i="11"/>
  <c r="J1307" i="11"/>
  <c r="J1308" i="11"/>
  <c r="J1309" i="11"/>
  <c r="J1310" i="11"/>
  <c r="J1311" i="11"/>
  <c r="J1312" i="11"/>
  <c r="J1313" i="11"/>
  <c r="J1314" i="11"/>
  <c r="J1315" i="11"/>
  <c r="J1316" i="11"/>
  <c r="J1317" i="11"/>
  <c r="J1318" i="11"/>
  <c r="J1319" i="11"/>
  <c r="J1320" i="11"/>
  <c r="J1321" i="11"/>
  <c r="J1322" i="11"/>
  <c r="J1323" i="11"/>
  <c r="J1324" i="11"/>
  <c r="J1325" i="11"/>
  <c r="J1326" i="11"/>
  <c r="J1327" i="11"/>
  <c r="J1328" i="11"/>
  <c r="J1329" i="11"/>
  <c r="J1330" i="11"/>
  <c r="J1331" i="11"/>
  <c r="J1332" i="11"/>
  <c r="J1333" i="11"/>
  <c r="J1334" i="11"/>
  <c r="J1335" i="11"/>
  <c r="J1336" i="11"/>
  <c r="J1337" i="11"/>
  <c r="J1338" i="11"/>
  <c r="J1339" i="11"/>
  <c r="J1340" i="11"/>
  <c r="J1341" i="11"/>
  <c r="J1342" i="11"/>
  <c r="J1343" i="11"/>
  <c r="J1344" i="11"/>
  <c r="J1345" i="11"/>
  <c r="J1346" i="11"/>
  <c r="J1347" i="11"/>
  <c r="J1348" i="11"/>
  <c r="J1349" i="11"/>
  <c r="J1350" i="11"/>
  <c r="J1351" i="11"/>
  <c r="J1352" i="11"/>
  <c r="J1353" i="11"/>
  <c r="J1354" i="11"/>
  <c r="J1355" i="11"/>
  <c r="J1356" i="11"/>
  <c r="J1357" i="11"/>
  <c r="J1358" i="11"/>
  <c r="J1359" i="11"/>
  <c r="J1360" i="11"/>
  <c r="J1361" i="11"/>
  <c r="J1362" i="11"/>
  <c r="J1363" i="11"/>
  <c r="J1364" i="11"/>
  <c r="J1365" i="11"/>
  <c r="J1366" i="11"/>
  <c r="J1367" i="11"/>
  <c r="J1368" i="11"/>
  <c r="J1369" i="11"/>
  <c r="J1370" i="11"/>
  <c r="J1371" i="11"/>
  <c r="J1372" i="11"/>
  <c r="J1373" i="11"/>
  <c r="J1374" i="11"/>
  <c r="J1375" i="11"/>
  <c r="J1376" i="11"/>
  <c r="J1377" i="11"/>
  <c r="J1378" i="11"/>
  <c r="J1379" i="11"/>
  <c r="J1380" i="11"/>
  <c r="J1381" i="11"/>
  <c r="J1382" i="11"/>
  <c r="J1383" i="11"/>
  <c r="J1384" i="11"/>
  <c r="J1385" i="11"/>
  <c r="J1386" i="11"/>
  <c r="J1387" i="11"/>
  <c r="J1388" i="11"/>
  <c r="J1389" i="11"/>
  <c r="J1390" i="11"/>
  <c r="J1391" i="11"/>
  <c r="J1392" i="11"/>
  <c r="J1393" i="11"/>
  <c r="J1394" i="11"/>
  <c r="J1395" i="11"/>
  <c r="J1396" i="11"/>
  <c r="J1397" i="11"/>
  <c r="J1398" i="11"/>
  <c r="J1399" i="11"/>
  <c r="J1400" i="11"/>
  <c r="J1401" i="11"/>
  <c r="J1402" i="11"/>
  <c r="J1403" i="11"/>
  <c r="J1404" i="11"/>
  <c r="J1405" i="11"/>
  <c r="J1406" i="11"/>
  <c r="J1407" i="11"/>
  <c r="J1408" i="11"/>
  <c r="J1409" i="11"/>
  <c r="J1410" i="11"/>
  <c r="J1411" i="11"/>
  <c r="J1412" i="11"/>
  <c r="J1413" i="11"/>
  <c r="J1414" i="11"/>
  <c r="J1415" i="11"/>
  <c r="J1444" i="11"/>
  <c r="J1445" i="11"/>
  <c r="J1446" i="11"/>
  <c r="J1447" i="11"/>
  <c r="J1448" i="11"/>
  <c r="J1449" i="11"/>
  <c r="J1450" i="11"/>
  <c r="J1451" i="11"/>
  <c r="J1452" i="11"/>
  <c r="J1453" i="11"/>
  <c r="J1454" i="11"/>
  <c r="J1455" i="11"/>
  <c r="J1456" i="11"/>
  <c r="J1457" i="11"/>
  <c r="J1416" i="11"/>
  <c r="J1417" i="11"/>
  <c r="J1418" i="11"/>
  <c r="J1419" i="11"/>
  <c r="J1420" i="11"/>
  <c r="J1421" i="11"/>
  <c r="J1422" i="11"/>
  <c r="J1423" i="11"/>
  <c r="J1424" i="11"/>
  <c r="J1425" i="11"/>
  <c r="J1426" i="11"/>
  <c r="J1427" i="11"/>
  <c r="J1428" i="11"/>
  <c r="J1429" i="11"/>
  <c r="J1430" i="11"/>
  <c r="J1431" i="11"/>
  <c r="J1432" i="11"/>
  <c r="J1433" i="11"/>
  <c r="J1434" i="11"/>
  <c r="J1435" i="11"/>
  <c r="J1436" i="11"/>
  <c r="J1437" i="11"/>
  <c r="J1438" i="11"/>
  <c r="J1439" i="11"/>
  <c r="J1440" i="11"/>
  <c r="J1441" i="11"/>
  <c r="J1442" i="11"/>
  <c r="J1443" i="11"/>
  <c r="J2" i="11"/>
  <c r="K2" i="11"/>
  <c r="I3" i="11"/>
  <c r="I4" i="11"/>
  <c r="I5" i="11"/>
  <c r="I6" i="11"/>
  <c r="I7" i="11"/>
  <c r="I8" i="11"/>
  <c r="I9" i="11"/>
  <c r="I10" i="11"/>
  <c r="I11" i="11"/>
  <c r="I12" i="11"/>
  <c r="I13" i="11"/>
  <c r="I14" i="11"/>
  <c r="I15" i="11"/>
  <c r="I16" i="11"/>
  <c r="I17" i="11"/>
  <c r="I18" i="11"/>
  <c r="I19" i="11"/>
  <c r="I20" i="11"/>
  <c r="I21" i="11"/>
  <c r="I22" i="11"/>
  <c r="I23" i="11"/>
  <c r="I24" i="11"/>
  <c r="I25" i="11"/>
  <c r="I26" i="11"/>
  <c r="I27" i="11"/>
  <c r="I28" i="11"/>
  <c r="I29" i="11"/>
  <c r="I30" i="11"/>
  <c r="I31" i="11"/>
  <c r="I32" i="11"/>
  <c r="I33" i="11"/>
  <c r="I34" i="11"/>
  <c r="I35" i="11"/>
  <c r="I36" i="11"/>
  <c r="I37" i="11"/>
  <c r="I38" i="11"/>
  <c r="I39" i="11"/>
  <c r="I40" i="11"/>
  <c r="I41" i="11"/>
  <c r="I42" i="11"/>
  <c r="I43" i="11"/>
  <c r="I128" i="11"/>
  <c r="I129" i="11"/>
  <c r="I130" i="11"/>
  <c r="I131" i="11"/>
  <c r="I132" i="11"/>
  <c r="I133" i="11"/>
  <c r="I134" i="11"/>
  <c r="I135" i="11"/>
  <c r="I136" i="11"/>
  <c r="I137" i="11"/>
  <c r="I138" i="11"/>
  <c r="I139" i="11"/>
  <c r="I140" i="11"/>
  <c r="I141" i="11"/>
  <c r="I44" i="11"/>
  <c r="I45" i="11"/>
  <c r="I46" i="11"/>
  <c r="I47" i="11"/>
  <c r="I48" i="11"/>
  <c r="I49" i="11"/>
  <c r="I50" i="11"/>
  <c r="I51" i="11"/>
  <c r="I52" i="11"/>
  <c r="I53" i="11"/>
  <c r="I54" i="11"/>
  <c r="I55" i="11"/>
  <c r="I56" i="11"/>
  <c r="I57" i="11"/>
  <c r="I58" i="11"/>
  <c r="I59" i="11"/>
  <c r="I60" i="11"/>
  <c r="I61" i="11"/>
  <c r="I62" i="11"/>
  <c r="I63" i="11"/>
  <c r="I64" i="11"/>
  <c r="I65" i="11"/>
  <c r="I66" i="11"/>
  <c r="I67" i="11"/>
  <c r="I68" i="11"/>
  <c r="I69" i="11"/>
  <c r="I70" i="11"/>
  <c r="I71" i="11"/>
  <c r="I72" i="11"/>
  <c r="I73" i="11"/>
  <c r="I74" i="11"/>
  <c r="I75" i="11"/>
  <c r="I76" i="11"/>
  <c r="I77" i="11"/>
  <c r="I78" i="11"/>
  <c r="I79" i="11"/>
  <c r="I80" i="11"/>
  <c r="I81" i="11"/>
  <c r="I82" i="11"/>
  <c r="I83" i="11"/>
  <c r="I84" i="11"/>
  <c r="I85" i="11"/>
  <c r="I86" i="11"/>
  <c r="I87" i="11"/>
  <c r="I88" i="11"/>
  <c r="I89" i="11"/>
  <c r="I90" i="11"/>
  <c r="I91" i="11"/>
  <c r="I92" i="11"/>
  <c r="I93" i="11"/>
  <c r="I94" i="11"/>
  <c r="I95" i="11"/>
  <c r="I96" i="11"/>
  <c r="I97" i="11"/>
  <c r="I98" i="11"/>
  <c r="I99" i="11"/>
  <c r="I100" i="11"/>
  <c r="I101" i="11"/>
  <c r="I102" i="11"/>
  <c r="I103" i="11"/>
  <c r="I104" i="11"/>
  <c r="I105" i="11"/>
  <c r="I106" i="11"/>
  <c r="I107" i="11"/>
  <c r="I108" i="11"/>
  <c r="I109" i="11"/>
  <c r="I110" i="11"/>
  <c r="I111" i="11"/>
  <c r="I112" i="11"/>
  <c r="I113" i="11"/>
  <c r="I114" i="11"/>
  <c r="I115" i="11"/>
  <c r="I116" i="11"/>
  <c r="I117" i="11"/>
  <c r="I118" i="11"/>
  <c r="I119" i="11"/>
  <c r="I120" i="11"/>
  <c r="I121" i="11"/>
  <c r="I122" i="11"/>
  <c r="I123" i="11"/>
  <c r="I124" i="11"/>
  <c r="I125" i="11"/>
  <c r="I126" i="11"/>
  <c r="I127" i="11"/>
  <c r="I142" i="11"/>
  <c r="I143" i="11"/>
  <c r="I144" i="11"/>
  <c r="I145" i="11"/>
  <c r="I146" i="11"/>
  <c r="I147" i="11"/>
  <c r="I148" i="11"/>
  <c r="I149" i="11"/>
  <c r="I150" i="11"/>
  <c r="I151" i="11"/>
  <c r="I152" i="11"/>
  <c r="I153" i="11"/>
  <c r="I154" i="11"/>
  <c r="I155" i="11"/>
  <c r="I156" i="11"/>
  <c r="I157" i="11"/>
  <c r="I158" i="11"/>
  <c r="I159" i="11"/>
  <c r="I160" i="11"/>
  <c r="I161" i="11"/>
  <c r="I162" i="11"/>
  <c r="I163" i="11"/>
  <c r="I164" i="11"/>
  <c r="I165" i="11"/>
  <c r="I166" i="11"/>
  <c r="I167" i="11"/>
  <c r="I168" i="11"/>
  <c r="I169" i="11"/>
  <c r="I170" i="11"/>
  <c r="I171" i="11"/>
  <c r="I172" i="11"/>
  <c r="I173" i="11"/>
  <c r="I174" i="11"/>
  <c r="I175" i="11"/>
  <c r="I176" i="11"/>
  <c r="I177" i="11"/>
  <c r="I178" i="11"/>
  <c r="I179" i="11"/>
  <c r="I180" i="11"/>
  <c r="I181" i="11"/>
  <c r="I182" i="11"/>
  <c r="I183" i="11"/>
  <c r="I184" i="11"/>
  <c r="I185" i="11"/>
  <c r="I186" i="11"/>
  <c r="I187" i="11"/>
  <c r="I188" i="11"/>
  <c r="I189" i="11"/>
  <c r="I190" i="11"/>
  <c r="I191" i="11"/>
  <c r="I192" i="11"/>
  <c r="I193" i="11"/>
  <c r="I194" i="11"/>
  <c r="I195" i="11"/>
  <c r="I196" i="11"/>
  <c r="I197" i="11"/>
  <c r="I198" i="11"/>
  <c r="I199" i="11"/>
  <c r="I200" i="11"/>
  <c r="I201" i="11"/>
  <c r="I202" i="11"/>
  <c r="I203" i="11"/>
  <c r="I204" i="11"/>
  <c r="I205" i="11"/>
  <c r="I206" i="11"/>
  <c r="I207" i="11"/>
  <c r="I208" i="11"/>
  <c r="I209" i="11"/>
  <c r="I210" i="11"/>
  <c r="I211" i="11"/>
  <c r="I212" i="11"/>
  <c r="I213" i="11"/>
  <c r="I214" i="11"/>
  <c r="I215" i="11"/>
  <c r="I216" i="11"/>
  <c r="I217" i="11"/>
  <c r="I218" i="11"/>
  <c r="I219" i="11"/>
  <c r="I220" i="11"/>
  <c r="I221" i="11"/>
  <c r="I222" i="11"/>
  <c r="I223" i="11"/>
  <c r="I224" i="11"/>
  <c r="I225" i="11"/>
  <c r="I226" i="11"/>
  <c r="I227" i="11"/>
  <c r="I228" i="11"/>
  <c r="I229" i="11"/>
  <c r="I230" i="11"/>
  <c r="I231" i="11"/>
  <c r="I232" i="11"/>
  <c r="I233" i="11"/>
  <c r="I234" i="11"/>
  <c r="I235" i="11"/>
  <c r="I236" i="11"/>
  <c r="I237" i="11"/>
  <c r="I238" i="11"/>
  <c r="I239" i="11"/>
  <c r="I242" i="11"/>
  <c r="I243" i="11"/>
  <c r="I244" i="11"/>
  <c r="I245" i="11"/>
  <c r="I246" i="11"/>
  <c r="I247" i="11"/>
  <c r="I248" i="11"/>
  <c r="I249" i="11"/>
  <c r="I250" i="11"/>
  <c r="I251" i="11"/>
  <c r="I252" i="11"/>
  <c r="I253" i="11"/>
  <c r="I254" i="11"/>
  <c r="I255" i="11"/>
  <c r="I256" i="11"/>
  <c r="I257" i="11"/>
  <c r="I258" i="11"/>
  <c r="I259" i="11"/>
  <c r="I260" i="11"/>
  <c r="I261" i="11"/>
  <c r="I262" i="11"/>
  <c r="I263" i="11"/>
  <c r="I264" i="11"/>
  <c r="I265" i="11"/>
  <c r="I266" i="11"/>
  <c r="I267" i="11"/>
  <c r="I269" i="11"/>
  <c r="I270" i="11"/>
  <c r="I271" i="11"/>
  <c r="I272" i="11"/>
  <c r="I273" i="11"/>
  <c r="I274" i="11"/>
  <c r="I275" i="11"/>
  <c r="I276" i="11"/>
  <c r="I277" i="11"/>
  <c r="I278" i="11"/>
  <c r="I279" i="11"/>
  <c r="I280" i="11"/>
  <c r="I281" i="11"/>
  <c r="I296" i="11"/>
  <c r="I297" i="11"/>
  <c r="I298" i="11"/>
  <c r="I299" i="11"/>
  <c r="I300" i="11"/>
  <c r="I301" i="11"/>
  <c r="I302" i="11"/>
  <c r="I303" i="11"/>
  <c r="I304" i="11"/>
  <c r="I305" i="11"/>
  <c r="I306" i="11"/>
  <c r="I307" i="11"/>
  <c r="I308" i="11"/>
  <c r="I309" i="11"/>
  <c r="I310" i="11"/>
  <c r="I311" i="11"/>
  <c r="I312" i="11"/>
  <c r="I313" i="11"/>
  <c r="I314" i="11"/>
  <c r="I315" i="11"/>
  <c r="I316" i="11"/>
  <c r="I317" i="11"/>
  <c r="I318" i="11"/>
  <c r="I319" i="11"/>
  <c r="I320" i="11"/>
  <c r="I321" i="11"/>
  <c r="I322" i="11"/>
  <c r="I323" i="11"/>
  <c r="I324" i="11"/>
  <c r="I325" i="11"/>
  <c r="I326" i="11"/>
  <c r="I327" i="11"/>
  <c r="I328" i="11"/>
  <c r="I329" i="11"/>
  <c r="I330" i="11"/>
  <c r="I331" i="11"/>
  <c r="I332" i="11"/>
  <c r="I333" i="11"/>
  <c r="I334" i="11"/>
  <c r="I335" i="11"/>
  <c r="I336" i="11"/>
  <c r="I337" i="11"/>
  <c r="I338" i="11"/>
  <c r="I339" i="11"/>
  <c r="I340" i="11"/>
  <c r="I341" i="11"/>
  <c r="I342" i="11"/>
  <c r="I343" i="11"/>
  <c r="I344" i="11"/>
  <c r="I345" i="11"/>
  <c r="I346" i="11"/>
  <c r="I347" i="11"/>
  <c r="I348" i="11"/>
  <c r="I349" i="11"/>
  <c r="I350" i="11"/>
  <c r="I351" i="11"/>
  <c r="I352" i="11"/>
  <c r="I353" i="11"/>
  <c r="I354" i="11"/>
  <c r="I355" i="11"/>
  <c r="I356" i="11"/>
  <c r="I357" i="11"/>
  <c r="I358" i="11"/>
  <c r="I359" i="11"/>
  <c r="I360" i="11"/>
  <c r="I361" i="11"/>
  <c r="I362" i="11"/>
  <c r="I363" i="11"/>
  <c r="I364" i="11"/>
  <c r="I365" i="11"/>
  <c r="I366" i="11"/>
  <c r="I367" i="11"/>
  <c r="I368" i="11"/>
  <c r="I369" i="11"/>
  <c r="I370" i="11"/>
  <c r="I371" i="11"/>
  <c r="I372" i="11"/>
  <c r="I373" i="11"/>
  <c r="I374" i="11"/>
  <c r="I375" i="11"/>
  <c r="I376" i="11"/>
  <c r="I377" i="11"/>
  <c r="I378" i="11"/>
  <c r="I379" i="11"/>
  <c r="I282" i="11"/>
  <c r="I283" i="11"/>
  <c r="I284" i="11"/>
  <c r="I285" i="11"/>
  <c r="I286" i="11"/>
  <c r="I287" i="11"/>
  <c r="I288" i="11"/>
  <c r="I289" i="11"/>
  <c r="I290" i="11"/>
  <c r="I291" i="11"/>
  <c r="I292" i="11"/>
  <c r="I293" i="11"/>
  <c r="I294" i="11"/>
  <c r="I295" i="11"/>
  <c r="I380" i="11"/>
  <c r="I381" i="11"/>
  <c r="I382" i="11"/>
  <c r="I383" i="11"/>
  <c r="I384" i="11"/>
  <c r="I385" i="11"/>
  <c r="I386" i="11"/>
  <c r="I387" i="11"/>
  <c r="I388" i="11"/>
  <c r="I389" i="11"/>
  <c r="I390" i="11"/>
  <c r="I391" i="11"/>
  <c r="I392" i="11"/>
  <c r="I393" i="11"/>
  <c r="I394" i="11"/>
  <c r="I395" i="11"/>
  <c r="I396" i="11"/>
  <c r="I397" i="11"/>
  <c r="I398" i="11"/>
  <c r="I399" i="11"/>
  <c r="I400" i="11"/>
  <c r="I401" i="11"/>
  <c r="I402" i="11"/>
  <c r="I403" i="11"/>
  <c r="I404" i="11"/>
  <c r="I405" i="11"/>
  <c r="I406" i="11"/>
  <c r="I407" i="11"/>
  <c r="I408" i="11"/>
  <c r="I409" i="11"/>
  <c r="I410" i="11"/>
  <c r="I411" i="11"/>
  <c r="I412" i="11"/>
  <c r="I413" i="11"/>
  <c r="I414" i="11"/>
  <c r="I415" i="11"/>
  <c r="I416" i="11"/>
  <c r="I417" i="11"/>
  <c r="I418" i="11"/>
  <c r="I419" i="11"/>
  <c r="I420" i="11"/>
  <c r="I421" i="11"/>
  <c r="I422" i="11"/>
  <c r="I423" i="11"/>
  <c r="I424" i="11"/>
  <c r="I425" i="11"/>
  <c r="I426" i="11"/>
  <c r="I427" i="11"/>
  <c r="I428" i="11"/>
  <c r="I429" i="11"/>
  <c r="I430" i="11"/>
  <c r="I431" i="11"/>
  <c r="I432" i="11"/>
  <c r="I433" i="11"/>
  <c r="I434" i="11"/>
  <c r="I435" i="11"/>
  <c r="I436" i="11"/>
  <c r="I437" i="11"/>
  <c r="I438" i="11"/>
  <c r="I439" i="11"/>
  <c r="I440" i="11"/>
  <c r="I441" i="11"/>
  <c r="I442" i="11"/>
  <c r="I443" i="11"/>
  <c r="I444" i="11"/>
  <c r="I445" i="11"/>
  <c r="I446" i="11"/>
  <c r="I447" i="11"/>
  <c r="I448" i="11"/>
  <c r="I449" i="11"/>
  <c r="I450" i="11"/>
  <c r="I451" i="11"/>
  <c r="I452" i="11"/>
  <c r="I453" i="11"/>
  <c r="I454" i="11"/>
  <c r="I455" i="11"/>
  <c r="I456" i="11"/>
  <c r="I457" i="11"/>
  <c r="I458" i="11"/>
  <c r="I459" i="11"/>
  <c r="I460" i="11"/>
  <c r="I461" i="11"/>
  <c r="I462" i="11"/>
  <c r="I463" i="11"/>
  <c r="I464" i="11"/>
  <c r="I465" i="11"/>
  <c r="I466" i="11"/>
  <c r="I467" i="11"/>
  <c r="I468" i="11"/>
  <c r="I469" i="11"/>
  <c r="I470" i="11"/>
  <c r="I471" i="11"/>
  <c r="I472" i="11"/>
  <c r="I473" i="11"/>
  <c r="I474" i="11"/>
  <c r="I475" i="11"/>
  <c r="I476" i="11"/>
  <c r="I477" i="11"/>
  <c r="I478" i="11"/>
  <c r="I479" i="11"/>
  <c r="I480" i="11"/>
  <c r="I481" i="11"/>
  <c r="I482" i="11"/>
  <c r="I483" i="11"/>
  <c r="I484" i="11"/>
  <c r="I485" i="11"/>
  <c r="I486" i="11"/>
  <c r="I487" i="11"/>
  <c r="I488" i="11"/>
  <c r="I489" i="11"/>
  <c r="I490" i="11"/>
  <c r="I491" i="11"/>
  <c r="I492" i="11"/>
  <c r="I493" i="11"/>
  <c r="I494" i="11"/>
  <c r="I495" i="11"/>
  <c r="I496" i="11"/>
  <c r="I497" i="11"/>
  <c r="I498" i="11"/>
  <c r="I499" i="11"/>
  <c r="I500" i="11"/>
  <c r="I501" i="11"/>
  <c r="I502" i="11"/>
  <c r="I503" i="11"/>
  <c r="I504" i="11"/>
  <c r="I505" i="11"/>
  <c r="I506" i="11"/>
  <c r="I507" i="11"/>
  <c r="I508" i="11"/>
  <c r="I509" i="11"/>
  <c r="I510" i="11"/>
  <c r="I511" i="11"/>
  <c r="I512" i="11"/>
  <c r="I513" i="11"/>
  <c r="I514" i="11"/>
  <c r="I515" i="11"/>
  <c r="I516" i="11"/>
  <c r="I517" i="11"/>
  <c r="I518" i="11"/>
  <c r="I519" i="11"/>
  <c r="I520" i="11"/>
  <c r="I521" i="11"/>
  <c r="I522" i="11"/>
  <c r="I523" i="11"/>
  <c r="I524" i="11"/>
  <c r="I525" i="11"/>
  <c r="I526" i="11"/>
  <c r="I527" i="11"/>
  <c r="I528" i="11"/>
  <c r="I529" i="11"/>
  <c r="I530" i="11"/>
  <c r="I531" i="11"/>
  <c r="I532" i="11"/>
  <c r="I533" i="11"/>
  <c r="I534" i="11"/>
  <c r="I535" i="11"/>
  <c r="I536" i="11"/>
  <c r="I537" i="11"/>
  <c r="I538" i="11"/>
  <c r="I539" i="11"/>
  <c r="I540" i="11"/>
  <c r="I541" i="11"/>
  <c r="I542" i="11"/>
  <c r="I543" i="11"/>
  <c r="I544" i="11"/>
  <c r="I545" i="11"/>
  <c r="I546" i="11"/>
  <c r="I547" i="11"/>
  <c r="I548" i="11"/>
  <c r="I549" i="11"/>
  <c r="I550" i="11"/>
  <c r="I551" i="11"/>
  <c r="I552" i="11"/>
  <c r="I553" i="11"/>
  <c r="I554" i="11"/>
  <c r="I555" i="11"/>
  <c r="I556" i="11"/>
  <c r="I557" i="11"/>
  <c r="I558" i="11"/>
  <c r="I559" i="11"/>
  <c r="I560" i="11"/>
  <c r="I561" i="11"/>
  <c r="I562" i="11"/>
  <c r="I563" i="11"/>
  <c r="I564" i="11"/>
  <c r="I565" i="11"/>
  <c r="I566" i="11"/>
  <c r="I567" i="11"/>
  <c r="I568" i="11"/>
  <c r="I569" i="11"/>
  <c r="I570" i="11"/>
  <c r="I571" i="11"/>
  <c r="I572" i="11"/>
  <c r="I573" i="11"/>
  <c r="I574" i="11"/>
  <c r="I575" i="11"/>
  <c r="I576" i="11"/>
  <c r="I577" i="11"/>
  <c r="I578" i="11"/>
  <c r="I579" i="11"/>
  <c r="I580" i="11"/>
  <c r="I581" i="11"/>
  <c r="I582" i="11"/>
  <c r="I583" i="11"/>
  <c r="I584" i="11"/>
  <c r="I585" i="11"/>
  <c r="I586" i="11"/>
  <c r="I587" i="11"/>
  <c r="I588" i="11"/>
  <c r="I589" i="11"/>
  <c r="I590" i="11"/>
  <c r="I591" i="11"/>
  <c r="I592" i="11"/>
  <c r="I593" i="11"/>
  <c r="I594" i="11"/>
  <c r="I595" i="11"/>
  <c r="I596" i="11"/>
  <c r="I597" i="11"/>
  <c r="I598" i="11"/>
  <c r="I599" i="11"/>
  <c r="I600" i="11"/>
  <c r="I601" i="11"/>
  <c r="I602" i="11"/>
  <c r="I603" i="11"/>
  <c r="I604" i="11"/>
  <c r="I605" i="11"/>
  <c r="I606" i="11"/>
  <c r="I607" i="11"/>
  <c r="I608" i="11"/>
  <c r="I609" i="11"/>
  <c r="I610" i="11"/>
  <c r="I611" i="11"/>
  <c r="I612" i="11"/>
  <c r="I613" i="11"/>
  <c r="I614" i="11"/>
  <c r="I615" i="11"/>
  <c r="I616" i="11"/>
  <c r="I617" i="11"/>
  <c r="I618" i="11"/>
  <c r="I619" i="11"/>
  <c r="I620" i="11"/>
  <c r="I621" i="11"/>
  <c r="I622" i="11"/>
  <c r="I623" i="11"/>
  <c r="I624" i="11"/>
  <c r="I625" i="11"/>
  <c r="I626" i="11"/>
  <c r="I627" i="11"/>
  <c r="I628" i="11"/>
  <c r="I629" i="11"/>
  <c r="I630" i="11"/>
  <c r="I631" i="11"/>
  <c r="I632" i="11"/>
  <c r="I633" i="11"/>
  <c r="I634" i="11"/>
  <c r="I635" i="11"/>
  <c r="I636" i="11"/>
  <c r="I637" i="11"/>
  <c r="I638" i="11"/>
  <c r="I639" i="11"/>
  <c r="I640" i="11"/>
  <c r="I641" i="11"/>
  <c r="I642" i="11"/>
  <c r="I643" i="11"/>
  <c r="I644" i="11"/>
  <c r="I645" i="11"/>
  <c r="I646" i="11"/>
  <c r="I647" i="11"/>
  <c r="I648" i="11"/>
  <c r="I649" i="11"/>
  <c r="I650" i="11"/>
  <c r="I651" i="11"/>
  <c r="I652" i="11"/>
  <c r="I653" i="11"/>
  <c r="I654" i="11"/>
  <c r="I655" i="11"/>
  <c r="I656" i="11"/>
  <c r="I657" i="11"/>
  <c r="I658" i="11"/>
  <c r="I659" i="11"/>
  <c r="I660" i="11"/>
  <c r="I661" i="11"/>
  <c r="I662" i="11"/>
  <c r="I663" i="11"/>
  <c r="I664" i="11"/>
  <c r="I665" i="11"/>
  <c r="I666" i="11"/>
  <c r="I667" i="11"/>
  <c r="I668" i="11"/>
  <c r="I669" i="11"/>
  <c r="I670" i="11"/>
  <c r="I671" i="11"/>
  <c r="I672" i="11"/>
  <c r="I673" i="11"/>
  <c r="I674" i="11"/>
  <c r="I675" i="11"/>
  <c r="I676" i="11"/>
  <c r="I677" i="11"/>
  <c r="I678" i="11"/>
  <c r="I679" i="11"/>
  <c r="I680" i="11"/>
  <c r="I681" i="11"/>
  <c r="I682" i="11"/>
  <c r="I683" i="11"/>
  <c r="I684" i="11"/>
  <c r="I685" i="11"/>
  <c r="I686" i="11"/>
  <c r="I687" i="11"/>
  <c r="I688" i="11"/>
  <c r="I689" i="11"/>
  <c r="I690" i="11"/>
  <c r="I691" i="11"/>
  <c r="I692" i="11"/>
  <c r="I693" i="11"/>
  <c r="I694" i="11"/>
  <c r="I695" i="11"/>
  <c r="I696" i="11"/>
  <c r="I697" i="11"/>
  <c r="I698" i="11"/>
  <c r="I699" i="11"/>
  <c r="I700" i="11"/>
  <c r="I701" i="11"/>
  <c r="I702" i="11"/>
  <c r="I703" i="11"/>
  <c r="I704" i="11"/>
  <c r="I705" i="11"/>
  <c r="I706" i="11"/>
  <c r="I707" i="11"/>
  <c r="I708" i="11"/>
  <c r="I709" i="11"/>
  <c r="I710" i="11"/>
  <c r="I711" i="11"/>
  <c r="I712" i="11"/>
  <c r="I713" i="11"/>
  <c r="I714" i="11"/>
  <c r="I715" i="11"/>
  <c r="I716" i="11"/>
  <c r="I717" i="11"/>
  <c r="I718" i="11"/>
  <c r="I719" i="11"/>
  <c r="I720" i="11"/>
  <c r="I721" i="11"/>
  <c r="I722" i="11"/>
  <c r="I723" i="11"/>
  <c r="I724" i="11"/>
  <c r="I725" i="11"/>
  <c r="I726" i="11"/>
  <c r="I727" i="11"/>
  <c r="I728" i="11"/>
  <c r="I729" i="11"/>
  <c r="I828" i="11"/>
  <c r="I829" i="11"/>
  <c r="I830" i="11"/>
  <c r="I831" i="11"/>
  <c r="I832" i="11"/>
  <c r="I833" i="11"/>
  <c r="I834" i="11"/>
  <c r="I835" i="11"/>
  <c r="I836" i="11"/>
  <c r="I837" i="11"/>
  <c r="I838" i="11"/>
  <c r="I839" i="11"/>
  <c r="I840" i="11"/>
  <c r="I841" i="11"/>
  <c r="I730" i="11"/>
  <c r="I731" i="11"/>
  <c r="I732" i="11"/>
  <c r="I733" i="11"/>
  <c r="I734" i="11"/>
  <c r="I735" i="11"/>
  <c r="I736" i="11"/>
  <c r="I737" i="11"/>
  <c r="I738" i="11"/>
  <c r="I739" i="11"/>
  <c r="I740" i="11"/>
  <c r="I741" i="11"/>
  <c r="I742" i="11"/>
  <c r="I743" i="11"/>
  <c r="I744" i="11"/>
  <c r="I745" i="11"/>
  <c r="I746" i="11"/>
  <c r="I747" i="11"/>
  <c r="I748" i="11"/>
  <c r="I749" i="11"/>
  <c r="I750" i="11"/>
  <c r="I751" i="11"/>
  <c r="I752" i="11"/>
  <c r="I753" i="11"/>
  <c r="I754" i="11"/>
  <c r="I755" i="11"/>
  <c r="I756" i="11"/>
  <c r="I757" i="11"/>
  <c r="I758" i="11"/>
  <c r="I759" i="11"/>
  <c r="I760" i="11"/>
  <c r="I761" i="11"/>
  <c r="I762" i="11"/>
  <c r="I763" i="11"/>
  <c r="I764" i="11"/>
  <c r="I765" i="11"/>
  <c r="I766" i="11"/>
  <c r="I767" i="11"/>
  <c r="I768" i="11"/>
  <c r="I769" i="11"/>
  <c r="I770" i="11"/>
  <c r="I771" i="11"/>
  <c r="I772" i="11"/>
  <c r="I773" i="11"/>
  <c r="I774" i="11"/>
  <c r="I775" i="11"/>
  <c r="I776" i="11"/>
  <c r="I777" i="11"/>
  <c r="I778" i="11"/>
  <c r="I779" i="11"/>
  <c r="I780" i="11"/>
  <c r="I781" i="11"/>
  <c r="I782" i="11"/>
  <c r="I783" i="11"/>
  <c r="I784" i="11"/>
  <c r="I785" i="11"/>
  <c r="I786" i="11"/>
  <c r="I787" i="11"/>
  <c r="I788" i="11"/>
  <c r="I789" i="11"/>
  <c r="I790" i="11"/>
  <c r="I791" i="11"/>
  <c r="I792" i="11"/>
  <c r="I793" i="11"/>
  <c r="I794" i="11"/>
  <c r="I795" i="11"/>
  <c r="I796" i="11"/>
  <c r="I797" i="11"/>
  <c r="I798" i="11"/>
  <c r="I799" i="11"/>
  <c r="I800" i="11"/>
  <c r="I801" i="11"/>
  <c r="I802" i="11"/>
  <c r="I803" i="11"/>
  <c r="I804" i="11"/>
  <c r="I805" i="11"/>
  <c r="I806" i="11"/>
  <c r="I807" i="11"/>
  <c r="I808" i="11"/>
  <c r="I809" i="11"/>
  <c r="I810" i="11"/>
  <c r="I811" i="11"/>
  <c r="I812" i="11"/>
  <c r="I813" i="11"/>
  <c r="I814" i="11"/>
  <c r="I815" i="11"/>
  <c r="I816" i="11"/>
  <c r="I817" i="11"/>
  <c r="I818" i="11"/>
  <c r="I819" i="11"/>
  <c r="I820" i="11"/>
  <c r="I821" i="11"/>
  <c r="I822" i="11"/>
  <c r="I823" i="11"/>
  <c r="I824" i="11"/>
  <c r="I825" i="11"/>
  <c r="I826" i="11"/>
  <c r="I827" i="11"/>
  <c r="I842" i="11"/>
  <c r="I843" i="11"/>
  <c r="I844" i="11"/>
  <c r="I845" i="11"/>
  <c r="I846" i="11"/>
  <c r="I847" i="11"/>
  <c r="I848" i="11"/>
  <c r="I849" i="11"/>
  <c r="I850" i="11"/>
  <c r="I851" i="11"/>
  <c r="I852" i="11"/>
  <c r="I853" i="11"/>
  <c r="I854" i="11"/>
  <c r="I855" i="11"/>
  <c r="I856" i="11"/>
  <c r="I857" i="11"/>
  <c r="I858" i="11"/>
  <c r="I859" i="11"/>
  <c r="I860" i="11"/>
  <c r="I861" i="11"/>
  <c r="I862" i="11"/>
  <c r="I863" i="11"/>
  <c r="I864" i="11"/>
  <c r="I865" i="11"/>
  <c r="I866" i="11"/>
  <c r="I867" i="11"/>
  <c r="I868" i="11"/>
  <c r="I869" i="11"/>
  <c r="I870" i="11"/>
  <c r="I871" i="11"/>
  <c r="I872" i="11"/>
  <c r="I873" i="11"/>
  <c r="I874" i="11"/>
  <c r="I875" i="11"/>
  <c r="I876" i="11"/>
  <c r="I877" i="11"/>
  <c r="I878" i="11"/>
  <c r="I879" i="11"/>
  <c r="I880" i="11"/>
  <c r="I881" i="11"/>
  <c r="I882" i="11"/>
  <c r="I883" i="11"/>
  <c r="I884" i="11"/>
  <c r="I885" i="11"/>
  <c r="I886" i="11"/>
  <c r="I887" i="11"/>
  <c r="I888" i="11"/>
  <c r="I889" i="11"/>
  <c r="I890" i="11"/>
  <c r="I891" i="11"/>
  <c r="I892" i="11"/>
  <c r="I893" i="11"/>
  <c r="I894" i="11"/>
  <c r="I895" i="11"/>
  <c r="I896" i="11"/>
  <c r="I897" i="11"/>
  <c r="I898" i="11"/>
  <c r="I899" i="11"/>
  <c r="I900" i="11"/>
  <c r="I901" i="11"/>
  <c r="I902" i="11"/>
  <c r="I903" i="11"/>
  <c r="I904" i="11"/>
  <c r="I905" i="11"/>
  <c r="I906" i="11"/>
  <c r="I907" i="11"/>
  <c r="I908" i="11"/>
  <c r="I909" i="11"/>
  <c r="I910" i="11"/>
  <c r="I911" i="11"/>
  <c r="I912" i="11"/>
  <c r="I913" i="11"/>
  <c r="I914" i="11"/>
  <c r="I915" i="11"/>
  <c r="I916" i="11"/>
  <c r="I917" i="11"/>
  <c r="I918" i="11"/>
  <c r="I919" i="11"/>
  <c r="I920" i="11"/>
  <c r="I921" i="11"/>
  <c r="I922" i="11"/>
  <c r="I923" i="11"/>
  <c r="I924" i="11"/>
  <c r="I925" i="11"/>
  <c r="I926" i="11"/>
  <c r="I927" i="11"/>
  <c r="I928" i="11"/>
  <c r="I929" i="11"/>
  <c r="I930" i="11"/>
  <c r="I931" i="11"/>
  <c r="I932" i="11"/>
  <c r="I933" i="11"/>
  <c r="I934" i="11"/>
  <c r="I935" i="11"/>
  <c r="I936" i="11"/>
  <c r="I937" i="11"/>
  <c r="I938" i="11"/>
  <c r="I939" i="11"/>
  <c r="I940" i="11"/>
  <c r="I941" i="11"/>
  <c r="I942" i="11"/>
  <c r="I943" i="11"/>
  <c r="I944" i="11"/>
  <c r="I945" i="11"/>
  <c r="I946" i="11"/>
  <c r="I947" i="11"/>
  <c r="I948" i="11"/>
  <c r="I949" i="11"/>
  <c r="I950" i="11"/>
  <c r="I951" i="11"/>
  <c r="I952" i="11"/>
  <c r="I953" i="11"/>
  <c r="I1139" i="11"/>
  <c r="I1140" i="11"/>
  <c r="I1141" i="11"/>
  <c r="I1142" i="11"/>
  <c r="I1143" i="11"/>
  <c r="I1144" i="11"/>
  <c r="I1145" i="11"/>
  <c r="I1146" i="11"/>
  <c r="I1147" i="11"/>
  <c r="I1148" i="11"/>
  <c r="I1149" i="11"/>
  <c r="I954" i="11"/>
  <c r="I955" i="11"/>
  <c r="I956" i="11"/>
  <c r="I957" i="11"/>
  <c r="I958" i="11"/>
  <c r="I959" i="11"/>
  <c r="I960" i="11"/>
  <c r="I961" i="11"/>
  <c r="I962" i="11"/>
  <c r="I963" i="11"/>
  <c r="I964" i="11"/>
  <c r="I965" i="11"/>
  <c r="I966" i="11"/>
  <c r="I967" i="11"/>
  <c r="I968" i="11"/>
  <c r="I969" i="11"/>
  <c r="I970" i="11"/>
  <c r="I971" i="11"/>
  <c r="I972" i="11"/>
  <c r="I973" i="11"/>
  <c r="I974" i="11"/>
  <c r="I975" i="11"/>
  <c r="I976" i="11"/>
  <c r="I977" i="11"/>
  <c r="I978" i="11"/>
  <c r="I979" i="11"/>
  <c r="I980" i="11"/>
  <c r="I981" i="11"/>
  <c r="I996" i="11"/>
  <c r="I997" i="11"/>
  <c r="I998" i="11"/>
  <c r="I999" i="11"/>
  <c r="I1000" i="11"/>
  <c r="I1001" i="11"/>
  <c r="I1002" i="11"/>
  <c r="I1003" i="11"/>
  <c r="I1004" i="11"/>
  <c r="I1005" i="11"/>
  <c r="I1006" i="11"/>
  <c r="I1007" i="11"/>
  <c r="I1008" i="11"/>
  <c r="I1009" i="11"/>
  <c r="I982" i="11"/>
  <c r="I983" i="11"/>
  <c r="I984" i="11"/>
  <c r="I985" i="11"/>
  <c r="I986" i="11"/>
  <c r="I987" i="11"/>
  <c r="I988" i="11"/>
  <c r="I989" i="11"/>
  <c r="I990" i="11"/>
  <c r="I991" i="11"/>
  <c r="I992" i="11"/>
  <c r="I993" i="11"/>
  <c r="I994" i="11"/>
  <c r="I995" i="11"/>
  <c r="I1010" i="11"/>
  <c r="I1011" i="11"/>
  <c r="I1012" i="11"/>
  <c r="I1013" i="11"/>
  <c r="I1014" i="11"/>
  <c r="I1015" i="11"/>
  <c r="I1016" i="11"/>
  <c r="I1017" i="11"/>
  <c r="I1018" i="11"/>
  <c r="I1019" i="11"/>
  <c r="I1020" i="11"/>
  <c r="I1021" i="11"/>
  <c r="I1022" i="11"/>
  <c r="I1023" i="11"/>
  <c r="I1024" i="11"/>
  <c r="I1025" i="11"/>
  <c r="I1026" i="11"/>
  <c r="I1027" i="11"/>
  <c r="I1028" i="11"/>
  <c r="I1029" i="11"/>
  <c r="I1030" i="11"/>
  <c r="I1031" i="11"/>
  <c r="I1032" i="11"/>
  <c r="I1033" i="11"/>
  <c r="I1034" i="11"/>
  <c r="I1035" i="11"/>
  <c r="I1036" i="11"/>
  <c r="I1037" i="11"/>
  <c r="I1038" i="11"/>
  <c r="I1039" i="11"/>
  <c r="I1040" i="11"/>
  <c r="I1041" i="11"/>
  <c r="I1042" i="11"/>
  <c r="I1043" i="11"/>
  <c r="I1044" i="11"/>
  <c r="I1045" i="11"/>
  <c r="I1046" i="11"/>
  <c r="I1047" i="11"/>
  <c r="I1048" i="11"/>
  <c r="I1049" i="11"/>
  <c r="I1050" i="11"/>
  <c r="I1051" i="11"/>
  <c r="I1052" i="11"/>
  <c r="I1053" i="11"/>
  <c r="I1054" i="11"/>
  <c r="I1055" i="11"/>
  <c r="I1056" i="11"/>
  <c r="I1057" i="11"/>
  <c r="I1058" i="11"/>
  <c r="I1059" i="11"/>
  <c r="I1060" i="11"/>
  <c r="I1061" i="11"/>
  <c r="I1062" i="11"/>
  <c r="I1063" i="11"/>
  <c r="I1064" i="11"/>
  <c r="I1065" i="11"/>
  <c r="I1066" i="11"/>
  <c r="I1067" i="11"/>
  <c r="I1068" i="11"/>
  <c r="I1069" i="11"/>
  <c r="I1070" i="11"/>
  <c r="I1071" i="11"/>
  <c r="I1072" i="11"/>
  <c r="I1073" i="11"/>
  <c r="I1074" i="11"/>
  <c r="I1075" i="11"/>
  <c r="I1076" i="11"/>
  <c r="I1077" i="11"/>
  <c r="I1078" i="11"/>
  <c r="I1079" i="11"/>
  <c r="I1080" i="11"/>
  <c r="I1081" i="11"/>
  <c r="I1082" i="11"/>
  <c r="I1083" i="11"/>
  <c r="I1084" i="11"/>
  <c r="I1085" i="11"/>
  <c r="I1086" i="11"/>
  <c r="I1087" i="11"/>
  <c r="I1088" i="11"/>
  <c r="I1089" i="11"/>
  <c r="I1090" i="11"/>
  <c r="I1091" i="11"/>
  <c r="I1092" i="11"/>
  <c r="I1093" i="11"/>
  <c r="I1094" i="11"/>
  <c r="I1095" i="11"/>
  <c r="I1096" i="11"/>
  <c r="I1097" i="11"/>
  <c r="I1098" i="11"/>
  <c r="I1099" i="11"/>
  <c r="I1100" i="11"/>
  <c r="I1101" i="11"/>
  <c r="I1102" i="11"/>
  <c r="I1103" i="11"/>
  <c r="I1104" i="11"/>
  <c r="I1105" i="11"/>
  <c r="I1106" i="11"/>
  <c r="I1107" i="11"/>
  <c r="I1108" i="11"/>
  <c r="I1109" i="11"/>
  <c r="I1110" i="11"/>
  <c r="I1111" i="11"/>
  <c r="I1112" i="11"/>
  <c r="I1113" i="11"/>
  <c r="I1114" i="11"/>
  <c r="I1115" i="11"/>
  <c r="I1116" i="11"/>
  <c r="I1117" i="11"/>
  <c r="I1118" i="11"/>
  <c r="I1119" i="11"/>
  <c r="I1120" i="11"/>
  <c r="I1121" i="11"/>
  <c r="I1122" i="11"/>
  <c r="I1123" i="11"/>
  <c r="I1124" i="11"/>
  <c r="I1125" i="11"/>
  <c r="I1126" i="11"/>
  <c r="I1127" i="11"/>
  <c r="I1128" i="11"/>
  <c r="I1129" i="11"/>
  <c r="I1130" i="11"/>
  <c r="I1131" i="11"/>
  <c r="I1132" i="11"/>
  <c r="I1133" i="11"/>
  <c r="I1134" i="11"/>
  <c r="I1135" i="11"/>
  <c r="I1150" i="11"/>
  <c r="I1151" i="11"/>
  <c r="I1152" i="11"/>
  <c r="I1153" i="11"/>
  <c r="I1154" i="11"/>
  <c r="I1155" i="11"/>
  <c r="I1156" i="11"/>
  <c r="I1157" i="11"/>
  <c r="I1158" i="11"/>
  <c r="I1159" i="11"/>
  <c r="I1160" i="11"/>
  <c r="I1161" i="11"/>
  <c r="I1162" i="11"/>
  <c r="I1163" i="11"/>
  <c r="I1164" i="11"/>
  <c r="I1165" i="11"/>
  <c r="I1166" i="11"/>
  <c r="I1167" i="11"/>
  <c r="I1168" i="11"/>
  <c r="I1169" i="11"/>
  <c r="I1170" i="11"/>
  <c r="I1171" i="11"/>
  <c r="I1172" i="11"/>
  <c r="I1173" i="11"/>
  <c r="I1174" i="11"/>
  <c r="I1175" i="11"/>
  <c r="I1176" i="11"/>
  <c r="I1177" i="11"/>
  <c r="I1178" i="11"/>
  <c r="I1179" i="11"/>
  <c r="I1180" i="11"/>
  <c r="I1181" i="11"/>
  <c r="I1182" i="11"/>
  <c r="I1183" i="11"/>
  <c r="I1184" i="11"/>
  <c r="I1185" i="11"/>
  <c r="I1186" i="11"/>
  <c r="I1187" i="11"/>
  <c r="I1188" i="11"/>
  <c r="I1189" i="11"/>
  <c r="I1190" i="11"/>
  <c r="I1191" i="11"/>
  <c r="I1192" i="11"/>
  <c r="I1193" i="11"/>
  <c r="I1194" i="11"/>
  <c r="I1195" i="11"/>
  <c r="I1196" i="11"/>
  <c r="I1197" i="11"/>
  <c r="I1198" i="11"/>
  <c r="I1199" i="11"/>
  <c r="I1200" i="11"/>
  <c r="I1201" i="11"/>
  <c r="I1202" i="11"/>
  <c r="I1203" i="11"/>
  <c r="I1204" i="11"/>
  <c r="I1205" i="11"/>
  <c r="I1206" i="11"/>
  <c r="I1207" i="11"/>
  <c r="I1208" i="11"/>
  <c r="I1209" i="11"/>
  <c r="I1210" i="11"/>
  <c r="I1211" i="11"/>
  <c r="I1212" i="11"/>
  <c r="I1213" i="11"/>
  <c r="I1214" i="11"/>
  <c r="I1215" i="11"/>
  <c r="I1216" i="11"/>
  <c r="I1217" i="11"/>
  <c r="I1218" i="11"/>
  <c r="I1219" i="11"/>
  <c r="I1220" i="11"/>
  <c r="I1221" i="11"/>
  <c r="I1222" i="11"/>
  <c r="I1223" i="11"/>
  <c r="I1224" i="11"/>
  <c r="I1225" i="11"/>
  <c r="I1226" i="11"/>
  <c r="I1227" i="11"/>
  <c r="I1228" i="11"/>
  <c r="I1229" i="11"/>
  <c r="I1230" i="11"/>
  <c r="I1231" i="11"/>
  <c r="I1232" i="11"/>
  <c r="I1233" i="11"/>
  <c r="I1234" i="11"/>
  <c r="I1235" i="11"/>
  <c r="I1236" i="11"/>
  <c r="I1237" i="11"/>
  <c r="I1238" i="11"/>
  <c r="I1239" i="11"/>
  <c r="I1240" i="11"/>
  <c r="I1241" i="11"/>
  <c r="I1242" i="11"/>
  <c r="I1243" i="11"/>
  <c r="I1244" i="11"/>
  <c r="I1245" i="11"/>
  <c r="I1246" i="11"/>
  <c r="I1247" i="11"/>
  <c r="I1248" i="11"/>
  <c r="I1249" i="11"/>
  <c r="I1250" i="11"/>
  <c r="I1251" i="11"/>
  <c r="I1252" i="11"/>
  <c r="I1253" i="11"/>
  <c r="I1254" i="11"/>
  <c r="I1255" i="11"/>
  <c r="I1256" i="11"/>
  <c r="I1257" i="11"/>
  <c r="I1258" i="11"/>
  <c r="I1259" i="11"/>
  <c r="I1260" i="11"/>
  <c r="I1261" i="11"/>
  <c r="I1262" i="11"/>
  <c r="I1263" i="11"/>
  <c r="I1264" i="11"/>
  <c r="I1265" i="11"/>
  <c r="I1266" i="11"/>
  <c r="I1267" i="11"/>
  <c r="I1268" i="11"/>
  <c r="I1269" i="11"/>
  <c r="I1270" i="11"/>
  <c r="I1271" i="11"/>
  <c r="I1272" i="11"/>
  <c r="I1273" i="11"/>
  <c r="I1274" i="11"/>
  <c r="I1275" i="11"/>
  <c r="I1276" i="11"/>
  <c r="I1277" i="11"/>
  <c r="I1278" i="11"/>
  <c r="I1279" i="11"/>
  <c r="I1280" i="11"/>
  <c r="I1281" i="11"/>
  <c r="I1282" i="11"/>
  <c r="I1283" i="11"/>
  <c r="I1284" i="11"/>
  <c r="I1285" i="11"/>
  <c r="I1286" i="11"/>
  <c r="I1287" i="11"/>
  <c r="I1288" i="11"/>
  <c r="I1289" i="11"/>
  <c r="I1290" i="11"/>
  <c r="I1291" i="11"/>
  <c r="I1292" i="11"/>
  <c r="I1293" i="11"/>
  <c r="I1294" i="11"/>
  <c r="I1295" i="11"/>
  <c r="I1296" i="11"/>
  <c r="I1297" i="11"/>
  <c r="I1298" i="11"/>
  <c r="I1299" i="11"/>
  <c r="I1300" i="11"/>
  <c r="I1301" i="11"/>
  <c r="I1302" i="11"/>
  <c r="I1303" i="11"/>
  <c r="I1304" i="11"/>
  <c r="I1305" i="11"/>
  <c r="I1306" i="11"/>
  <c r="I1307" i="11"/>
  <c r="I1308" i="11"/>
  <c r="I1309" i="11"/>
  <c r="I1310" i="11"/>
  <c r="I1311" i="11"/>
  <c r="I1312" i="11"/>
  <c r="I1313" i="11"/>
  <c r="I1314" i="11"/>
  <c r="I1315" i="11"/>
  <c r="I1316" i="11"/>
  <c r="I1317" i="11"/>
  <c r="I1318" i="11"/>
  <c r="I1319" i="11"/>
  <c r="I1320" i="11"/>
  <c r="I1321" i="11"/>
  <c r="I1322" i="11"/>
  <c r="I1323" i="11"/>
  <c r="I1324" i="11"/>
  <c r="I1325" i="11"/>
  <c r="I1326" i="11"/>
  <c r="I1327" i="11"/>
  <c r="I1328" i="11"/>
  <c r="I1329" i="11"/>
  <c r="I1330" i="11"/>
  <c r="I1331" i="11"/>
  <c r="I1332" i="11"/>
  <c r="I1333" i="11"/>
  <c r="I1334" i="11"/>
  <c r="I1335" i="11"/>
  <c r="I1336" i="11"/>
  <c r="I1337" i="11"/>
  <c r="I1338" i="11"/>
  <c r="I1339" i="11"/>
  <c r="I1340" i="11"/>
  <c r="I1341" i="11"/>
  <c r="I1342" i="11"/>
  <c r="I1343" i="11"/>
  <c r="I1344" i="11"/>
  <c r="I1345" i="11"/>
  <c r="I1346" i="11"/>
  <c r="I1347" i="11"/>
  <c r="I1348" i="11"/>
  <c r="I1349" i="11"/>
  <c r="I1350" i="11"/>
  <c r="I1351" i="11"/>
  <c r="I1352" i="11"/>
  <c r="I1353" i="11"/>
  <c r="I1354" i="11"/>
  <c r="I1355" i="11"/>
  <c r="I1356" i="11"/>
  <c r="I1357" i="11"/>
  <c r="I1358" i="11"/>
  <c r="I1359" i="11"/>
  <c r="I1360" i="11"/>
  <c r="I1361" i="11"/>
  <c r="I1362" i="11"/>
  <c r="I1363" i="11"/>
  <c r="I1364" i="11"/>
  <c r="I1365" i="11"/>
  <c r="I1366" i="11"/>
  <c r="I1367" i="11"/>
  <c r="I1368" i="11"/>
  <c r="I1369" i="11"/>
  <c r="I1370" i="11"/>
  <c r="I1371" i="11"/>
  <c r="I1372" i="11"/>
  <c r="I1373" i="11"/>
  <c r="I1374" i="11"/>
  <c r="I1375" i="11"/>
  <c r="I1376" i="11"/>
  <c r="I1377" i="11"/>
  <c r="I1378" i="11"/>
  <c r="I1379" i="11"/>
  <c r="I1380" i="11"/>
  <c r="I1381" i="11"/>
  <c r="I1382" i="11"/>
  <c r="I1383" i="11"/>
  <c r="I1384" i="11"/>
  <c r="I1385" i="11"/>
  <c r="I1386" i="11"/>
  <c r="I1387" i="11"/>
  <c r="I1388" i="11"/>
  <c r="I1389" i="11"/>
  <c r="I1390" i="11"/>
  <c r="I1391" i="11"/>
  <c r="I1392" i="11"/>
  <c r="I1393" i="11"/>
  <c r="I1394" i="11"/>
  <c r="I1395" i="11"/>
  <c r="I1396" i="11"/>
  <c r="I1397" i="11"/>
  <c r="I1398" i="11"/>
  <c r="I1399" i="11"/>
  <c r="I1400" i="11"/>
  <c r="I1401" i="11"/>
  <c r="I1402" i="11"/>
  <c r="I1403" i="11"/>
  <c r="I1404" i="11"/>
  <c r="I1405" i="11"/>
  <c r="I1406" i="11"/>
  <c r="I1407" i="11"/>
  <c r="I1408" i="11"/>
  <c r="I1409" i="11"/>
  <c r="I1410" i="11"/>
  <c r="I1411" i="11"/>
  <c r="I1412" i="11"/>
  <c r="I1413" i="11"/>
  <c r="I1414" i="11"/>
  <c r="I1415" i="11"/>
  <c r="I1444" i="11"/>
  <c r="I1445" i="11"/>
  <c r="I1446" i="11"/>
  <c r="I1447" i="11"/>
  <c r="I1448" i="11"/>
  <c r="I1449" i="11"/>
  <c r="I1450" i="11"/>
  <c r="I1451" i="11"/>
  <c r="I1452" i="11"/>
  <c r="I1453" i="11"/>
  <c r="I1454" i="11"/>
  <c r="I1455" i="11"/>
  <c r="I1456" i="11"/>
  <c r="I1457" i="11"/>
  <c r="I1416" i="11"/>
  <c r="I1417" i="11"/>
  <c r="I1418" i="11"/>
  <c r="I1419" i="11"/>
  <c r="I1420" i="11"/>
  <c r="I1421" i="11"/>
  <c r="I1422" i="11"/>
  <c r="I1423" i="11"/>
  <c r="I1424" i="11"/>
  <c r="I1425" i="11"/>
  <c r="I1426" i="11"/>
  <c r="I1427" i="11"/>
  <c r="I1428" i="11"/>
  <c r="I1429" i="11"/>
  <c r="I1430" i="11"/>
  <c r="I1431" i="11"/>
  <c r="I1432" i="11"/>
  <c r="I1433" i="11"/>
  <c r="I1434" i="11"/>
  <c r="I1435" i="11"/>
  <c r="I1436" i="11"/>
  <c r="I1437" i="11"/>
  <c r="I1438" i="11"/>
  <c r="I1439" i="11"/>
  <c r="I1440" i="11"/>
  <c r="I1441" i="11"/>
  <c r="I1442" i="11"/>
  <c r="I1443" i="11"/>
  <c r="I2" i="11"/>
  <c r="AL1495" i="11"/>
  <c r="L1495" i="11" s="1"/>
  <c r="AL1471" i="11"/>
  <c r="L1471" i="11" s="1"/>
  <c r="AL1472" i="11"/>
  <c r="L1472" i="11" s="1"/>
  <c r="AL1473" i="11"/>
  <c r="L1473" i="11" s="1"/>
  <c r="AL1474" i="11"/>
  <c r="L1474" i="11" s="1"/>
  <c r="AL1475" i="11"/>
  <c r="L1475" i="11" s="1"/>
  <c r="AL1476" i="11"/>
  <c r="L1476" i="11" s="1"/>
  <c r="AL1477" i="11"/>
  <c r="L1477" i="11" s="1"/>
  <c r="AL1478" i="11"/>
  <c r="L1478" i="11" s="1"/>
  <c r="AL1479" i="11"/>
  <c r="L1479" i="11" s="1"/>
  <c r="AL1480" i="11"/>
  <c r="L1480" i="11" s="1"/>
  <c r="AL1481" i="11"/>
  <c r="L1481" i="11" s="1"/>
  <c r="AL1482" i="11"/>
  <c r="L1482" i="11" s="1"/>
  <c r="AL1483" i="11"/>
  <c r="L1483" i="11" s="1"/>
  <c r="AL1484" i="11"/>
  <c r="L1484" i="11" s="1"/>
  <c r="AL1485" i="11"/>
  <c r="L1485" i="11" s="1"/>
  <c r="AL1486" i="11"/>
  <c r="L1486" i="11" s="1"/>
  <c r="AL1487" i="11"/>
  <c r="L1487" i="11" s="1"/>
  <c r="AL1488" i="11"/>
  <c r="L1488" i="11" s="1"/>
  <c r="AL1489" i="11"/>
  <c r="L1489" i="11" s="1"/>
  <c r="AL1490" i="11"/>
  <c r="L1490" i="11" s="1"/>
  <c r="AL1491" i="11"/>
  <c r="L1491" i="11" s="1"/>
  <c r="AL1492" i="11"/>
  <c r="L1492" i="11" s="1"/>
  <c r="AL1493" i="11"/>
  <c r="L1493" i="11" s="1"/>
  <c r="AL1494" i="11"/>
  <c r="L1494" i="11" s="1"/>
  <c r="AL1496" i="11"/>
  <c r="L1496" i="11" s="1"/>
  <c r="AL1497" i="11"/>
  <c r="L1497" i="11" s="1"/>
  <c r="AL1498" i="11"/>
  <c r="L1498" i="11" s="1"/>
  <c r="AL1499" i="11"/>
  <c r="L1499" i="11" s="1"/>
  <c r="AL1500" i="11"/>
  <c r="L1500" i="11" s="1"/>
  <c r="AL1501" i="11"/>
  <c r="L1501" i="11" s="1"/>
  <c r="AL1502" i="11"/>
  <c r="L1502" i="11" s="1"/>
  <c r="AL1503" i="11"/>
  <c r="L1503" i="11" s="1"/>
  <c r="AL1504" i="11"/>
  <c r="L1504" i="11" s="1"/>
  <c r="AL1505" i="11"/>
  <c r="L1505" i="11" s="1"/>
  <c r="AL1506" i="11"/>
  <c r="L1506" i="11" s="1"/>
  <c r="AL1507" i="11"/>
  <c r="L1507" i="11" s="1"/>
  <c r="AL1508" i="11"/>
  <c r="L1508" i="11" s="1"/>
  <c r="AL1509" i="11"/>
  <c r="L1509" i="11" s="1"/>
  <c r="AL1510" i="11"/>
  <c r="L1510" i="11" s="1"/>
  <c r="AL1511" i="11"/>
  <c r="L1511" i="11" s="1"/>
  <c r="AL1512" i="11"/>
  <c r="L1512" i="11" s="1"/>
  <c r="AL1513" i="11"/>
  <c r="L1513" i="11" s="1"/>
  <c r="AL3" i="11"/>
  <c r="L3" i="11" s="1"/>
  <c r="AL4" i="11"/>
  <c r="L4" i="11" s="1"/>
  <c r="AL5" i="11"/>
  <c r="L5" i="11" s="1"/>
  <c r="AL6" i="11"/>
  <c r="L6" i="11" s="1"/>
  <c r="AL7" i="11"/>
  <c r="L7" i="11" s="1"/>
  <c r="AL8" i="11"/>
  <c r="L8" i="11" s="1"/>
  <c r="AL9" i="11"/>
  <c r="L9" i="11" s="1"/>
  <c r="AL10" i="11"/>
  <c r="L10" i="11" s="1"/>
  <c r="AL11" i="11"/>
  <c r="L11" i="11" s="1"/>
  <c r="AL12" i="11"/>
  <c r="L12" i="11" s="1"/>
  <c r="AL13" i="11"/>
  <c r="L13" i="11" s="1"/>
  <c r="AL14" i="11"/>
  <c r="L14" i="11" s="1"/>
  <c r="AL15" i="11"/>
  <c r="L15" i="11" s="1"/>
  <c r="AL16" i="11"/>
  <c r="L16" i="11" s="1"/>
  <c r="AL17" i="11"/>
  <c r="L17" i="11" s="1"/>
  <c r="AL18" i="11"/>
  <c r="L18" i="11" s="1"/>
  <c r="AL19" i="11"/>
  <c r="L19" i="11" s="1"/>
  <c r="AL20" i="11"/>
  <c r="L20" i="11" s="1"/>
  <c r="AL21" i="11"/>
  <c r="L21" i="11" s="1"/>
  <c r="AL22" i="11"/>
  <c r="L22" i="11" s="1"/>
  <c r="AL23" i="11"/>
  <c r="L23" i="11" s="1"/>
  <c r="AL24" i="11"/>
  <c r="L24" i="11" s="1"/>
  <c r="AL25" i="11"/>
  <c r="L25" i="11" s="1"/>
  <c r="AL26" i="11"/>
  <c r="L26" i="11" s="1"/>
  <c r="AL27" i="11"/>
  <c r="L27" i="11" s="1"/>
  <c r="AL28" i="11"/>
  <c r="L28" i="11" s="1"/>
  <c r="AL29" i="11"/>
  <c r="L29" i="11" s="1"/>
  <c r="AL30" i="11"/>
  <c r="L30" i="11" s="1"/>
  <c r="AL31" i="11"/>
  <c r="L31" i="11" s="1"/>
  <c r="AL32" i="11"/>
  <c r="L32" i="11" s="1"/>
  <c r="AL33" i="11"/>
  <c r="L33" i="11" s="1"/>
  <c r="AL34" i="11"/>
  <c r="L34" i="11" s="1"/>
  <c r="AL35" i="11"/>
  <c r="L35" i="11" s="1"/>
  <c r="AL36" i="11"/>
  <c r="L36" i="11" s="1"/>
  <c r="AL37" i="11"/>
  <c r="L37" i="11" s="1"/>
  <c r="AL38" i="11"/>
  <c r="L38" i="11" s="1"/>
  <c r="AL39" i="11"/>
  <c r="L39" i="11" s="1"/>
  <c r="AL40" i="11"/>
  <c r="L40" i="11" s="1"/>
  <c r="AL41" i="11"/>
  <c r="L41" i="11" s="1"/>
  <c r="AL42" i="11"/>
  <c r="L42" i="11" s="1"/>
  <c r="AL43" i="11"/>
  <c r="L43" i="11" s="1"/>
  <c r="AL128" i="11"/>
  <c r="L128" i="11" s="1"/>
  <c r="AL129" i="11"/>
  <c r="L129" i="11" s="1"/>
  <c r="AL130" i="11"/>
  <c r="L130" i="11" s="1"/>
  <c r="AL131" i="11"/>
  <c r="L131" i="11" s="1"/>
  <c r="AL132" i="11"/>
  <c r="L132" i="11" s="1"/>
  <c r="AL133" i="11"/>
  <c r="L133" i="11" s="1"/>
  <c r="AL134" i="11"/>
  <c r="L134" i="11" s="1"/>
  <c r="AL135" i="11"/>
  <c r="L135" i="11" s="1"/>
  <c r="AL136" i="11"/>
  <c r="L136" i="11" s="1"/>
  <c r="AL137" i="11"/>
  <c r="L137" i="11" s="1"/>
  <c r="AL138" i="11"/>
  <c r="L138" i="11" s="1"/>
  <c r="AL139" i="11"/>
  <c r="L139" i="11" s="1"/>
  <c r="AL140" i="11"/>
  <c r="L140" i="11" s="1"/>
  <c r="AL141" i="11"/>
  <c r="L141" i="11" s="1"/>
  <c r="AL44" i="11"/>
  <c r="L44" i="11" s="1"/>
  <c r="AL45" i="11"/>
  <c r="L45" i="11" s="1"/>
  <c r="AL46" i="11"/>
  <c r="L46" i="11" s="1"/>
  <c r="AL47" i="11"/>
  <c r="L47" i="11" s="1"/>
  <c r="AL48" i="11"/>
  <c r="L48" i="11" s="1"/>
  <c r="AL49" i="11"/>
  <c r="L49" i="11" s="1"/>
  <c r="AL50" i="11"/>
  <c r="L50" i="11" s="1"/>
  <c r="AL51" i="11"/>
  <c r="L51" i="11" s="1"/>
  <c r="AL52" i="11"/>
  <c r="L52" i="11" s="1"/>
  <c r="AL53" i="11"/>
  <c r="L53" i="11" s="1"/>
  <c r="AL54" i="11"/>
  <c r="L54" i="11" s="1"/>
  <c r="AL55" i="11"/>
  <c r="L55" i="11" s="1"/>
  <c r="AL56" i="11"/>
  <c r="L56" i="11" s="1"/>
  <c r="AL57" i="11"/>
  <c r="L57" i="11" s="1"/>
  <c r="AL58" i="11"/>
  <c r="L58" i="11" s="1"/>
  <c r="AL59" i="11"/>
  <c r="L59" i="11" s="1"/>
  <c r="AL60" i="11"/>
  <c r="L60" i="11" s="1"/>
  <c r="AL61" i="11"/>
  <c r="L61" i="11" s="1"/>
  <c r="AL62" i="11"/>
  <c r="L62" i="11" s="1"/>
  <c r="AL63" i="11"/>
  <c r="L63" i="11" s="1"/>
  <c r="AL64" i="11"/>
  <c r="L64" i="11" s="1"/>
  <c r="AL65" i="11"/>
  <c r="L65" i="11" s="1"/>
  <c r="AL66" i="11"/>
  <c r="L66" i="11" s="1"/>
  <c r="AL67" i="11"/>
  <c r="L67" i="11" s="1"/>
  <c r="AL68" i="11"/>
  <c r="L68" i="11" s="1"/>
  <c r="AL69" i="11"/>
  <c r="L69" i="11" s="1"/>
  <c r="AL70" i="11"/>
  <c r="L70" i="11" s="1"/>
  <c r="AL71" i="11"/>
  <c r="L71" i="11" s="1"/>
  <c r="AL72" i="11"/>
  <c r="L72" i="11" s="1"/>
  <c r="AL73" i="11"/>
  <c r="L73" i="11" s="1"/>
  <c r="AL74" i="11"/>
  <c r="L74" i="11" s="1"/>
  <c r="AL75" i="11"/>
  <c r="L75" i="11" s="1"/>
  <c r="AL76" i="11"/>
  <c r="L76" i="11" s="1"/>
  <c r="AL77" i="11"/>
  <c r="L77" i="11" s="1"/>
  <c r="AL78" i="11"/>
  <c r="L78" i="11" s="1"/>
  <c r="AL79" i="11"/>
  <c r="L79" i="11" s="1"/>
  <c r="AL80" i="11"/>
  <c r="L80" i="11" s="1"/>
  <c r="AL81" i="11"/>
  <c r="L81" i="11" s="1"/>
  <c r="AL82" i="11"/>
  <c r="L82" i="11" s="1"/>
  <c r="AL83" i="11"/>
  <c r="L83" i="11" s="1"/>
  <c r="AL84" i="11"/>
  <c r="L84" i="11" s="1"/>
  <c r="AL85" i="11"/>
  <c r="L85" i="11" s="1"/>
  <c r="AL86" i="11"/>
  <c r="L86" i="11" s="1"/>
  <c r="AL87" i="11"/>
  <c r="AL88" i="11"/>
  <c r="L88" i="11" s="1"/>
  <c r="AL89" i="11"/>
  <c r="L89" i="11" s="1"/>
  <c r="AL90" i="11"/>
  <c r="L90" i="11" s="1"/>
  <c r="AL91" i="11"/>
  <c r="L91" i="11" s="1"/>
  <c r="AL92" i="11"/>
  <c r="L92" i="11" s="1"/>
  <c r="AL93" i="11"/>
  <c r="L93" i="11" s="1"/>
  <c r="AL94" i="11"/>
  <c r="L94" i="11" s="1"/>
  <c r="AL95" i="11"/>
  <c r="L95" i="11" s="1"/>
  <c r="AL96" i="11"/>
  <c r="L96" i="11" s="1"/>
  <c r="AL97" i="11"/>
  <c r="L97" i="11" s="1"/>
  <c r="AL98" i="11"/>
  <c r="L98" i="11" s="1"/>
  <c r="AL99" i="11"/>
  <c r="L99" i="11" s="1"/>
  <c r="AL100" i="11"/>
  <c r="L100" i="11" s="1"/>
  <c r="AL101" i="11"/>
  <c r="L101" i="11" s="1"/>
  <c r="AL102" i="11"/>
  <c r="L102" i="11" s="1"/>
  <c r="AL103" i="11"/>
  <c r="L103" i="11" s="1"/>
  <c r="AL104" i="11"/>
  <c r="L104" i="11" s="1"/>
  <c r="AL105" i="11"/>
  <c r="L105" i="11" s="1"/>
  <c r="AL106" i="11"/>
  <c r="L106" i="11" s="1"/>
  <c r="AL107" i="11"/>
  <c r="L107" i="11" s="1"/>
  <c r="AL108" i="11"/>
  <c r="L108" i="11" s="1"/>
  <c r="AL109" i="11"/>
  <c r="L109" i="11" s="1"/>
  <c r="AL110" i="11"/>
  <c r="L110" i="11" s="1"/>
  <c r="AL111" i="11"/>
  <c r="L111" i="11" s="1"/>
  <c r="AL112" i="11"/>
  <c r="L112" i="11" s="1"/>
  <c r="AL113" i="11"/>
  <c r="L113" i="11" s="1"/>
  <c r="AL114" i="11"/>
  <c r="L114" i="11" s="1"/>
  <c r="AL115" i="11"/>
  <c r="L115" i="11" s="1"/>
  <c r="AL116" i="11"/>
  <c r="L116" i="11" s="1"/>
  <c r="AL117" i="11"/>
  <c r="L117" i="11" s="1"/>
  <c r="AL118" i="11"/>
  <c r="L118" i="11" s="1"/>
  <c r="AL119" i="11"/>
  <c r="L119" i="11" s="1"/>
  <c r="AL120" i="11"/>
  <c r="L120" i="11" s="1"/>
  <c r="AL121" i="11"/>
  <c r="L121" i="11" s="1"/>
  <c r="AL122" i="11"/>
  <c r="L122" i="11" s="1"/>
  <c r="AL123" i="11"/>
  <c r="L123" i="11" s="1"/>
  <c r="AL124" i="11"/>
  <c r="L124" i="11" s="1"/>
  <c r="AL125" i="11"/>
  <c r="L125" i="11" s="1"/>
  <c r="AL126" i="11"/>
  <c r="L126" i="11" s="1"/>
  <c r="AL127" i="11"/>
  <c r="L127" i="11" s="1"/>
  <c r="AL142" i="11"/>
  <c r="L142" i="11" s="1"/>
  <c r="AL143" i="11"/>
  <c r="L143" i="11" s="1"/>
  <c r="AL144" i="11"/>
  <c r="L144" i="11" s="1"/>
  <c r="AL145" i="11"/>
  <c r="L145" i="11" s="1"/>
  <c r="AL146" i="11"/>
  <c r="L146" i="11" s="1"/>
  <c r="AL147" i="11"/>
  <c r="L147" i="11" s="1"/>
  <c r="AL148" i="11"/>
  <c r="L148" i="11" s="1"/>
  <c r="AL149" i="11"/>
  <c r="L149" i="11" s="1"/>
  <c r="AL150" i="11"/>
  <c r="L150" i="11" s="1"/>
  <c r="AL151" i="11"/>
  <c r="L151" i="11" s="1"/>
  <c r="AL152" i="11"/>
  <c r="L152" i="11" s="1"/>
  <c r="AL153" i="11"/>
  <c r="L153" i="11" s="1"/>
  <c r="AL154" i="11"/>
  <c r="L154" i="11" s="1"/>
  <c r="AL155" i="11"/>
  <c r="L155" i="11" s="1"/>
  <c r="AL156" i="11"/>
  <c r="L156" i="11" s="1"/>
  <c r="AL157" i="11"/>
  <c r="AL158" i="11"/>
  <c r="L158" i="11" s="1"/>
  <c r="AL159" i="11"/>
  <c r="L159" i="11" s="1"/>
  <c r="AL160" i="11"/>
  <c r="L160" i="11" s="1"/>
  <c r="AL161" i="11"/>
  <c r="L161" i="11" s="1"/>
  <c r="AL162" i="11"/>
  <c r="L162" i="11" s="1"/>
  <c r="AL163" i="11"/>
  <c r="L163" i="11" s="1"/>
  <c r="AL164" i="11"/>
  <c r="L164" i="11" s="1"/>
  <c r="AL165" i="11"/>
  <c r="L165" i="11" s="1"/>
  <c r="AL166" i="11"/>
  <c r="L166" i="11" s="1"/>
  <c r="AL167" i="11"/>
  <c r="L167" i="11" s="1"/>
  <c r="AL168" i="11"/>
  <c r="L168" i="11" s="1"/>
  <c r="AL169" i="11"/>
  <c r="L169" i="11" s="1"/>
  <c r="AL170" i="11"/>
  <c r="L170" i="11" s="1"/>
  <c r="AL171" i="11"/>
  <c r="L171" i="11" s="1"/>
  <c r="AL172" i="11"/>
  <c r="L172" i="11" s="1"/>
  <c r="AL173" i="11"/>
  <c r="L173" i="11" s="1"/>
  <c r="AL174" i="11"/>
  <c r="L174" i="11" s="1"/>
  <c r="AL175" i="11"/>
  <c r="L175" i="11" s="1"/>
  <c r="AL176" i="11"/>
  <c r="L176" i="11" s="1"/>
  <c r="AL177" i="11"/>
  <c r="L177" i="11" s="1"/>
  <c r="AL178" i="11"/>
  <c r="L178" i="11" s="1"/>
  <c r="AL179" i="11"/>
  <c r="L179" i="11" s="1"/>
  <c r="AL180" i="11"/>
  <c r="L180" i="11" s="1"/>
  <c r="AL181" i="11"/>
  <c r="L181" i="11" s="1"/>
  <c r="AL182" i="11"/>
  <c r="L182" i="11" s="1"/>
  <c r="AL183" i="11"/>
  <c r="L183" i="11" s="1"/>
  <c r="AL184" i="11"/>
  <c r="L184" i="11" s="1"/>
  <c r="AL185" i="11"/>
  <c r="L185" i="11" s="1"/>
  <c r="AL186" i="11"/>
  <c r="L186" i="11" s="1"/>
  <c r="AL187" i="11"/>
  <c r="L187" i="11" s="1"/>
  <c r="AL188" i="11"/>
  <c r="L188" i="11" s="1"/>
  <c r="AL189" i="11"/>
  <c r="L189" i="11" s="1"/>
  <c r="AL190" i="11"/>
  <c r="L190" i="11" s="1"/>
  <c r="AL191" i="11"/>
  <c r="L191" i="11" s="1"/>
  <c r="AL192" i="11"/>
  <c r="L192" i="11" s="1"/>
  <c r="AL193" i="11"/>
  <c r="L193" i="11" s="1"/>
  <c r="AL194" i="11"/>
  <c r="L194" i="11" s="1"/>
  <c r="AL195" i="11"/>
  <c r="L195" i="11" s="1"/>
  <c r="AL196" i="11"/>
  <c r="L196" i="11" s="1"/>
  <c r="AL197" i="11"/>
  <c r="L197" i="11" s="1"/>
  <c r="AL198" i="11"/>
  <c r="L198" i="11" s="1"/>
  <c r="AL199" i="11"/>
  <c r="L199" i="11" s="1"/>
  <c r="AL200" i="11"/>
  <c r="L200" i="11" s="1"/>
  <c r="AL201" i="11"/>
  <c r="L201" i="11" s="1"/>
  <c r="AL202" i="11"/>
  <c r="L202" i="11" s="1"/>
  <c r="AL203" i="11"/>
  <c r="L203" i="11" s="1"/>
  <c r="AL204" i="11"/>
  <c r="L204" i="11" s="1"/>
  <c r="AL205" i="11"/>
  <c r="L205" i="11" s="1"/>
  <c r="AL206" i="11"/>
  <c r="L206" i="11" s="1"/>
  <c r="AL207" i="11"/>
  <c r="L207" i="11" s="1"/>
  <c r="AL208" i="11"/>
  <c r="L208" i="11" s="1"/>
  <c r="AL209" i="11"/>
  <c r="L209" i="11" s="1"/>
  <c r="AL210" i="11"/>
  <c r="L210" i="11" s="1"/>
  <c r="AL211" i="11"/>
  <c r="L211" i="11" s="1"/>
  <c r="AL212" i="11"/>
  <c r="L212" i="11" s="1"/>
  <c r="AL213" i="11"/>
  <c r="L213" i="11" s="1"/>
  <c r="AL214" i="11"/>
  <c r="L214" i="11" s="1"/>
  <c r="AL215" i="11"/>
  <c r="L215" i="11" s="1"/>
  <c r="AL216" i="11"/>
  <c r="L216" i="11" s="1"/>
  <c r="AL217" i="11"/>
  <c r="L217" i="11" s="1"/>
  <c r="AL218" i="11"/>
  <c r="L218" i="11" s="1"/>
  <c r="AL219" i="11"/>
  <c r="L219" i="11" s="1"/>
  <c r="AL220" i="11"/>
  <c r="L220" i="11" s="1"/>
  <c r="AL221" i="11"/>
  <c r="L221" i="11" s="1"/>
  <c r="AL222" i="11"/>
  <c r="L222" i="11" s="1"/>
  <c r="AL223" i="11"/>
  <c r="L223" i="11" s="1"/>
  <c r="AL224" i="11"/>
  <c r="L224" i="11" s="1"/>
  <c r="AL225" i="11"/>
  <c r="L225" i="11" s="1"/>
  <c r="AL226" i="11"/>
  <c r="L226" i="11" s="1"/>
  <c r="AL227" i="11"/>
  <c r="L227" i="11" s="1"/>
  <c r="AL228" i="11"/>
  <c r="L228" i="11" s="1"/>
  <c r="AL229" i="11"/>
  <c r="L229" i="11" s="1"/>
  <c r="AL230" i="11"/>
  <c r="L230" i="11" s="1"/>
  <c r="AL231" i="11"/>
  <c r="L231" i="11" s="1"/>
  <c r="AL232" i="11"/>
  <c r="L232" i="11" s="1"/>
  <c r="AL233" i="11"/>
  <c r="L233" i="11" s="1"/>
  <c r="AL234" i="11"/>
  <c r="L234" i="11" s="1"/>
  <c r="AL235" i="11"/>
  <c r="L235" i="11" s="1"/>
  <c r="AL236" i="11"/>
  <c r="L236" i="11" s="1"/>
  <c r="AL237" i="11"/>
  <c r="L237" i="11" s="1"/>
  <c r="AL238" i="11"/>
  <c r="L238" i="11" s="1"/>
  <c r="AL239" i="11"/>
  <c r="L239" i="11" s="1"/>
  <c r="AL240" i="11"/>
  <c r="L240" i="11" s="1"/>
  <c r="AL241" i="11"/>
  <c r="L241" i="11" s="1"/>
  <c r="AL242" i="11"/>
  <c r="L242" i="11" s="1"/>
  <c r="AL243" i="11"/>
  <c r="L243" i="11" s="1"/>
  <c r="AL244" i="11"/>
  <c r="L244" i="11" s="1"/>
  <c r="AL245" i="11"/>
  <c r="L245" i="11" s="1"/>
  <c r="AL246" i="11"/>
  <c r="L246" i="11" s="1"/>
  <c r="AL247" i="11"/>
  <c r="L247" i="11" s="1"/>
  <c r="AL248" i="11"/>
  <c r="L248" i="11" s="1"/>
  <c r="AL249" i="11"/>
  <c r="L249" i="11" s="1"/>
  <c r="AL250" i="11"/>
  <c r="L250" i="11" s="1"/>
  <c r="AL251" i="11"/>
  <c r="L251" i="11" s="1"/>
  <c r="AL252" i="11"/>
  <c r="L252" i="11" s="1"/>
  <c r="AL253" i="11"/>
  <c r="L253" i="11" s="1"/>
  <c r="AL254" i="11"/>
  <c r="L254" i="11" s="1"/>
  <c r="AL255" i="11"/>
  <c r="L255" i="11" s="1"/>
  <c r="AL256" i="11"/>
  <c r="L256" i="11" s="1"/>
  <c r="AL257" i="11"/>
  <c r="L257" i="11" s="1"/>
  <c r="AL258" i="11"/>
  <c r="L258" i="11" s="1"/>
  <c r="AL259" i="11"/>
  <c r="L259" i="11" s="1"/>
  <c r="AL260" i="11"/>
  <c r="L260" i="11" s="1"/>
  <c r="AL261" i="11"/>
  <c r="L261" i="11" s="1"/>
  <c r="AL262" i="11"/>
  <c r="L262" i="11" s="1"/>
  <c r="AL263" i="11"/>
  <c r="L263" i="11" s="1"/>
  <c r="AL264" i="11"/>
  <c r="L264" i="11" s="1"/>
  <c r="AL265" i="11"/>
  <c r="L265" i="11" s="1"/>
  <c r="AL266" i="11"/>
  <c r="L266" i="11" s="1"/>
  <c r="AL267" i="11"/>
  <c r="L267" i="11" s="1"/>
  <c r="AL268" i="11"/>
  <c r="L268" i="11" s="1"/>
  <c r="AL269" i="11"/>
  <c r="L269" i="11" s="1"/>
  <c r="AL270" i="11"/>
  <c r="L270" i="11" s="1"/>
  <c r="AL271" i="11"/>
  <c r="L271" i="11" s="1"/>
  <c r="AL272" i="11"/>
  <c r="L272" i="11" s="1"/>
  <c r="AL273" i="11"/>
  <c r="L273" i="11" s="1"/>
  <c r="AL274" i="11"/>
  <c r="L274" i="11" s="1"/>
  <c r="AL275" i="11"/>
  <c r="L275" i="11" s="1"/>
  <c r="AL276" i="11"/>
  <c r="L276" i="11" s="1"/>
  <c r="AL277" i="11"/>
  <c r="L277" i="11" s="1"/>
  <c r="AL278" i="11"/>
  <c r="L278" i="11" s="1"/>
  <c r="AL279" i="11"/>
  <c r="L279" i="11" s="1"/>
  <c r="AL280" i="11"/>
  <c r="L280" i="11" s="1"/>
  <c r="AL281" i="11"/>
  <c r="L281" i="11" s="1"/>
  <c r="AL296" i="11"/>
  <c r="L296" i="11" s="1"/>
  <c r="AL297" i="11"/>
  <c r="L297" i="11" s="1"/>
  <c r="AL298" i="11"/>
  <c r="L298" i="11" s="1"/>
  <c r="AL299" i="11"/>
  <c r="L299" i="11" s="1"/>
  <c r="AL300" i="11"/>
  <c r="L300" i="11" s="1"/>
  <c r="AL301" i="11"/>
  <c r="L301" i="11" s="1"/>
  <c r="AL302" i="11"/>
  <c r="L302" i="11" s="1"/>
  <c r="AL303" i="11"/>
  <c r="L303" i="11" s="1"/>
  <c r="AL304" i="11"/>
  <c r="L304" i="11" s="1"/>
  <c r="AL305" i="11"/>
  <c r="L305" i="11" s="1"/>
  <c r="AL306" i="11"/>
  <c r="L306" i="11" s="1"/>
  <c r="AL307" i="11"/>
  <c r="L307" i="11" s="1"/>
  <c r="AL308" i="11"/>
  <c r="L308" i="11" s="1"/>
  <c r="AL309" i="11"/>
  <c r="L309" i="11" s="1"/>
  <c r="AL310" i="11"/>
  <c r="L310" i="11" s="1"/>
  <c r="AL311" i="11"/>
  <c r="L311" i="11" s="1"/>
  <c r="AL312" i="11"/>
  <c r="L312" i="11" s="1"/>
  <c r="AL313" i="11"/>
  <c r="L313" i="11" s="1"/>
  <c r="AL314" i="11"/>
  <c r="L314" i="11" s="1"/>
  <c r="AL315" i="11"/>
  <c r="L315" i="11" s="1"/>
  <c r="AL316" i="11"/>
  <c r="L316" i="11" s="1"/>
  <c r="AL317" i="11"/>
  <c r="L317" i="11" s="1"/>
  <c r="AL318" i="11"/>
  <c r="L318" i="11" s="1"/>
  <c r="AL319" i="11"/>
  <c r="L319" i="11" s="1"/>
  <c r="AL320" i="11"/>
  <c r="L320" i="11" s="1"/>
  <c r="AL321" i="11"/>
  <c r="L321" i="11" s="1"/>
  <c r="AL322" i="11"/>
  <c r="L322" i="11" s="1"/>
  <c r="AL323" i="11"/>
  <c r="L323" i="11" s="1"/>
  <c r="AL324" i="11"/>
  <c r="L324" i="11" s="1"/>
  <c r="AL325" i="11"/>
  <c r="L325" i="11" s="1"/>
  <c r="AL326" i="11"/>
  <c r="L326" i="11" s="1"/>
  <c r="AL327" i="11"/>
  <c r="L327" i="11" s="1"/>
  <c r="AL328" i="11"/>
  <c r="L328" i="11" s="1"/>
  <c r="AL329" i="11"/>
  <c r="L329" i="11" s="1"/>
  <c r="AL330" i="11"/>
  <c r="L330" i="11" s="1"/>
  <c r="AL331" i="11"/>
  <c r="L331" i="11" s="1"/>
  <c r="AL332" i="11"/>
  <c r="L332" i="11" s="1"/>
  <c r="AL333" i="11"/>
  <c r="L333" i="11" s="1"/>
  <c r="AL334" i="11"/>
  <c r="L334" i="11" s="1"/>
  <c r="AL335" i="11"/>
  <c r="L335" i="11" s="1"/>
  <c r="AL336" i="11"/>
  <c r="L336" i="11" s="1"/>
  <c r="AL337" i="11"/>
  <c r="L337" i="11" s="1"/>
  <c r="AL338" i="11"/>
  <c r="L338" i="11" s="1"/>
  <c r="AL339" i="11"/>
  <c r="L339" i="11" s="1"/>
  <c r="AL340" i="11"/>
  <c r="L340" i="11" s="1"/>
  <c r="AL341" i="11"/>
  <c r="L341" i="11" s="1"/>
  <c r="AL342" i="11"/>
  <c r="L342" i="11" s="1"/>
  <c r="AL343" i="11"/>
  <c r="L343" i="11" s="1"/>
  <c r="AL344" i="11"/>
  <c r="L344" i="11" s="1"/>
  <c r="AL345" i="11"/>
  <c r="L345" i="11" s="1"/>
  <c r="AL346" i="11"/>
  <c r="L346" i="11" s="1"/>
  <c r="AL347" i="11"/>
  <c r="L347" i="11" s="1"/>
  <c r="AL348" i="11"/>
  <c r="L348" i="11" s="1"/>
  <c r="AL349" i="11"/>
  <c r="L349" i="11" s="1"/>
  <c r="AL350" i="11"/>
  <c r="L350" i="11" s="1"/>
  <c r="AL351" i="11"/>
  <c r="L351" i="11" s="1"/>
  <c r="AL352" i="11"/>
  <c r="L352" i="11" s="1"/>
  <c r="AL353" i="11"/>
  <c r="L353" i="11" s="1"/>
  <c r="AL354" i="11"/>
  <c r="L354" i="11" s="1"/>
  <c r="AL355" i="11"/>
  <c r="L355" i="11" s="1"/>
  <c r="AL356" i="11"/>
  <c r="L356" i="11" s="1"/>
  <c r="AL357" i="11"/>
  <c r="L357" i="11" s="1"/>
  <c r="AL358" i="11"/>
  <c r="L358" i="11" s="1"/>
  <c r="AL359" i="11"/>
  <c r="L359" i="11" s="1"/>
  <c r="AL360" i="11"/>
  <c r="L360" i="11" s="1"/>
  <c r="AL361" i="11"/>
  <c r="L361" i="11" s="1"/>
  <c r="AL362" i="11"/>
  <c r="L362" i="11" s="1"/>
  <c r="AL363" i="11"/>
  <c r="L363" i="11" s="1"/>
  <c r="AL364" i="11"/>
  <c r="L364" i="11" s="1"/>
  <c r="AL365" i="11"/>
  <c r="L365" i="11" s="1"/>
  <c r="AL366" i="11"/>
  <c r="L366" i="11" s="1"/>
  <c r="AL367" i="11"/>
  <c r="L367" i="11" s="1"/>
  <c r="AL368" i="11"/>
  <c r="L368" i="11" s="1"/>
  <c r="AL369" i="11"/>
  <c r="L369" i="11" s="1"/>
  <c r="AL370" i="11"/>
  <c r="L370" i="11" s="1"/>
  <c r="AL371" i="11"/>
  <c r="L371" i="11" s="1"/>
  <c r="AL372" i="11"/>
  <c r="L372" i="11" s="1"/>
  <c r="AL373" i="11"/>
  <c r="L373" i="11" s="1"/>
  <c r="AL374" i="11"/>
  <c r="L374" i="11" s="1"/>
  <c r="AL375" i="11"/>
  <c r="L375" i="11" s="1"/>
  <c r="AL376" i="11"/>
  <c r="L376" i="11" s="1"/>
  <c r="AL377" i="11"/>
  <c r="L377" i="11" s="1"/>
  <c r="AL378" i="11"/>
  <c r="AL379" i="11"/>
  <c r="L379" i="11" s="1"/>
  <c r="AL282" i="11"/>
  <c r="L282" i="11" s="1"/>
  <c r="AL283" i="11"/>
  <c r="L283" i="11" s="1"/>
  <c r="AL284" i="11"/>
  <c r="L284" i="11" s="1"/>
  <c r="AL285" i="11"/>
  <c r="L285" i="11" s="1"/>
  <c r="AL286" i="11"/>
  <c r="L286" i="11" s="1"/>
  <c r="AL287" i="11"/>
  <c r="L287" i="11" s="1"/>
  <c r="AL288" i="11"/>
  <c r="L288" i="11" s="1"/>
  <c r="AL289" i="11"/>
  <c r="L289" i="11" s="1"/>
  <c r="AL290" i="11"/>
  <c r="L290" i="11" s="1"/>
  <c r="AL291" i="11"/>
  <c r="L291" i="11" s="1"/>
  <c r="AL292" i="11"/>
  <c r="L292" i="11" s="1"/>
  <c r="AL293" i="11"/>
  <c r="L293" i="11" s="1"/>
  <c r="AL294" i="11"/>
  <c r="L294" i="11" s="1"/>
  <c r="AL295" i="11"/>
  <c r="L295" i="11" s="1"/>
  <c r="AL380" i="11"/>
  <c r="L380" i="11" s="1"/>
  <c r="AL381" i="11"/>
  <c r="L381" i="11" s="1"/>
  <c r="AL382" i="11"/>
  <c r="L382" i="11" s="1"/>
  <c r="AL383" i="11"/>
  <c r="L383" i="11" s="1"/>
  <c r="AL384" i="11"/>
  <c r="L384" i="11" s="1"/>
  <c r="AL385" i="11"/>
  <c r="L385" i="11" s="1"/>
  <c r="AL386" i="11"/>
  <c r="L386" i="11" s="1"/>
  <c r="AL387" i="11"/>
  <c r="L387" i="11" s="1"/>
  <c r="AL388" i="11"/>
  <c r="L388" i="11" s="1"/>
  <c r="AL389" i="11"/>
  <c r="L389" i="11" s="1"/>
  <c r="AL390" i="11"/>
  <c r="L390" i="11" s="1"/>
  <c r="AL391" i="11"/>
  <c r="L391" i="11" s="1"/>
  <c r="AL392" i="11"/>
  <c r="L392" i="11" s="1"/>
  <c r="AL393" i="11"/>
  <c r="L393" i="11" s="1"/>
  <c r="AL394" i="11"/>
  <c r="L394" i="11" s="1"/>
  <c r="AL395" i="11"/>
  <c r="L395" i="11" s="1"/>
  <c r="AL396" i="11"/>
  <c r="L396" i="11" s="1"/>
  <c r="AL397" i="11"/>
  <c r="L397" i="11" s="1"/>
  <c r="AL398" i="11"/>
  <c r="L398" i="11" s="1"/>
  <c r="AL399" i="11"/>
  <c r="L399" i="11" s="1"/>
  <c r="AL400" i="11"/>
  <c r="L400" i="11" s="1"/>
  <c r="AL401" i="11"/>
  <c r="L401" i="11" s="1"/>
  <c r="AL402" i="11"/>
  <c r="L402" i="11" s="1"/>
  <c r="AL403" i="11"/>
  <c r="L403" i="11" s="1"/>
  <c r="AL404" i="11"/>
  <c r="L404" i="11" s="1"/>
  <c r="AL405" i="11"/>
  <c r="L405" i="11" s="1"/>
  <c r="AL406" i="11"/>
  <c r="L406" i="11" s="1"/>
  <c r="AL407" i="11"/>
  <c r="L407" i="11" s="1"/>
  <c r="AL408" i="11"/>
  <c r="L408" i="11" s="1"/>
  <c r="AL409" i="11"/>
  <c r="L409" i="11" s="1"/>
  <c r="AL410" i="11"/>
  <c r="L410" i="11" s="1"/>
  <c r="AL411" i="11"/>
  <c r="L411" i="11" s="1"/>
  <c r="AL412" i="11"/>
  <c r="L412" i="11" s="1"/>
  <c r="AL413" i="11"/>
  <c r="L413" i="11" s="1"/>
  <c r="AL414" i="11"/>
  <c r="L414" i="11" s="1"/>
  <c r="AL415" i="11"/>
  <c r="L415" i="11" s="1"/>
  <c r="AL416" i="11"/>
  <c r="L416" i="11" s="1"/>
  <c r="AL417" i="11"/>
  <c r="L417" i="11" s="1"/>
  <c r="AL418" i="11"/>
  <c r="L418" i="11" s="1"/>
  <c r="AL419" i="11"/>
  <c r="L419" i="11" s="1"/>
  <c r="AL420" i="11"/>
  <c r="L420" i="11" s="1"/>
  <c r="AL421" i="11"/>
  <c r="L421" i="11" s="1"/>
  <c r="AL422" i="11"/>
  <c r="L422" i="11" s="1"/>
  <c r="AL423" i="11"/>
  <c r="L423" i="11" s="1"/>
  <c r="AL424" i="11"/>
  <c r="L424" i="11" s="1"/>
  <c r="AL425" i="11"/>
  <c r="L425" i="11" s="1"/>
  <c r="AL426" i="11"/>
  <c r="L426" i="11" s="1"/>
  <c r="AL427" i="11"/>
  <c r="L427" i="11" s="1"/>
  <c r="AL428" i="11"/>
  <c r="L428" i="11" s="1"/>
  <c r="AL429" i="11"/>
  <c r="L429" i="11" s="1"/>
  <c r="AL430" i="11"/>
  <c r="L430" i="11" s="1"/>
  <c r="AL431" i="11"/>
  <c r="L431" i="11" s="1"/>
  <c r="AL432" i="11"/>
  <c r="L432" i="11" s="1"/>
  <c r="AL433" i="11"/>
  <c r="L433" i="11" s="1"/>
  <c r="AL434" i="11"/>
  <c r="L434" i="11" s="1"/>
  <c r="AL435" i="11"/>
  <c r="L435" i="11" s="1"/>
  <c r="AL436" i="11"/>
  <c r="L436" i="11" s="1"/>
  <c r="AL437" i="11"/>
  <c r="L437" i="11" s="1"/>
  <c r="AL438" i="11"/>
  <c r="L438" i="11" s="1"/>
  <c r="AL439" i="11"/>
  <c r="L439" i="11" s="1"/>
  <c r="AL440" i="11"/>
  <c r="L440" i="11" s="1"/>
  <c r="AL441" i="11"/>
  <c r="L441" i="11" s="1"/>
  <c r="AL442" i="11"/>
  <c r="L442" i="11" s="1"/>
  <c r="AL443" i="11"/>
  <c r="L443" i="11" s="1"/>
  <c r="AL444" i="11"/>
  <c r="L444" i="11" s="1"/>
  <c r="AL445" i="11"/>
  <c r="L445" i="11" s="1"/>
  <c r="AL446" i="11"/>
  <c r="L446" i="11" s="1"/>
  <c r="AL447" i="11"/>
  <c r="L447" i="11" s="1"/>
  <c r="AL448" i="11"/>
  <c r="L448" i="11" s="1"/>
  <c r="AL449" i="11"/>
  <c r="L449" i="11" s="1"/>
  <c r="AL450" i="11"/>
  <c r="L450" i="11" s="1"/>
  <c r="AL451" i="11"/>
  <c r="L451" i="11" s="1"/>
  <c r="AL452" i="11"/>
  <c r="L452" i="11" s="1"/>
  <c r="AL453" i="11"/>
  <c r="L453" i="11" s="1"/>
  <c r="AL454" i="11"/>
  <c r="L454" i="11" s="1"/>
  <c r="AL455" i="11"/>
  <c r="L455" i="11" s="1"/>
  <c r="AL456" i="11"/>
  <c r="L456" i="11" s="1"/>
  <c r="AL457" i="11"/>
  <c r="L457" i="11" s="1"/>
  <c r="AL458" i="11"/>
  <c r="L458" i="11" s="1"/>
  <c r="AL459" i="11"/>
  <c r="L459" i="11" s="1"/>
  <c r="AL460" i="11"/>
  <c r="L460" i="11" s="1"/>
  <c r="AL461" i="11"/>
  <c r="L461" i="11" s="1"/>
  <c r="AL462" i="11"/>
  <c r="L462" i="11" s="1"/>
  <c r="AL463" i="11"/>
  <c r="L463" i="11" s="1"/>
  <c r="AL464" i="11"/>
  <c r="L464" i="11" s="1"/>
  <c r="AL465" i="11"/>
  <c r="L465" i="11" s="1"/>
  <c r="AL466" i="11"/>
  <c r="L466" i="11" s="1"/>
  <c r="AL467" i="11"/>
  <c r="L467" i="11" s="1"/>
  <c r="AL468" i="11"/>
  <c r="L468" i="11" s="1"/>
  <c r="AL469" i="11"/>
  <c r="L469" i="11" s="1"/>
  <c r="AL470" i="11"/>
  <c r="L470" i="11" s="1"/>
  <c r="AL471" i="11"/>
  <c r="L471" i="11" s="1"/>
  <c r="AL472" i="11"/>
  <c r="L472" i="11" s="1"/>
  <c r="AL473" i="11"/>
  <c r="L473" i="11" s="1"/>
  <c r="AL474" i="11"/>
  <c r="L474" i="11" s="1"/>
  <c r="AL475" i="11"/>
  <c r="L475" i="11" s="1"/>
  <c r="AL476" i="11"/>
  <c r="L476" i="11" s="1"/>
  <c r="AL477" i="11"/>
  <c r="L477" i="11" s="1"/>
  <c r="AL478" i="11"/>
  <c r="L478" i="11" s="1"/>
  <c r="AL479" i="11"/>
  <c r="L479" i="11" s="1"/>
  <c r="AL480" i="11"/>
  <c r="L480" i="11" s="1"/>
  <c r="AL481" i="11"/>
  <c r="L481" i="11" s="1"/>
  <c r="AL482" i="11"/>
  <c r="L482" i="11" s="1"/>
  <c r="AL483" i="11"/>
  <c r="L483" i="11" s="1"/>
  <c r="AL484" i="11"/>
  <c r="L484" i="11" s="1"/>
  <c r="AL485" i="11"/>
  <c r="L485" i="11" s="1"/>
  <c r="AL486" i="11"/>
  <c r="L486" i="11" s="1"/>
  <c r="AL487" i="11"/>
  <c r="L487" i="11" s="1"/>
  <c r="AL488" i="11"/>
  <c r="L488" i="11" s="1"/>
  <c r="AL489" i="11"/>
  <c r="L489" i="11" s="1"/>
  <c r="AL490" i="11"/>
  <c r="L490" i="11" s="1"/>
  <c r="AL491" i="11"/>
  <c r="L491" i="11" s="1"/>
  <c r="AL492" i="11"/>
  <c r="L492" i="11" s="1"/>
  <c r="AL493" i="11"/>
  <c r="L493" i="11" s="1"/>
  <c r="AL494" i="11"/>
  <c r="L494" i="11" s="1"/>
  <c r="AL495" i="11"/>
  <c r="L495" i="11" s="1"/>
  <c r="AL496" i="11"/>
  <c r="L496" i="11" s="1"/>
  <c r="AL497" i="11"/>
  <c r="L497" i="11" s="1"/>
  <c r="AL498" i="11"/>
  <c r="L498" i="11" s="1"/>
  <c r="AL499" i="11"/>
  <c r="L499" i="11" s="1"/>
  <c r="AL500" i="11"/>
  <c r="L500" i="11" s="1"/>
  <c r="AL501" i="11"/>
  <c r="L501" i="11" s="1"/>
  <c r="AL502" i="11"/>
  <c r="L502" i="11" s="1"/>
  <c r="AL503" i="11"/>
  <c r="L503" i="11" s="1"/>
  <c r="AL504" i="11"/>
  <c r="L504" i="11" s="1"/>
  <c r="AL505" i="11"/>
  <c r="L505" i="11" s="1"/>
  <c r="AL506" i="11"/>
  <c r="L506" i="11" s="1"/>
  <c r="AL507" i="11"/>
  <c r="L507" i="11" s="1"/>
  <c r="AL508" i="11"/>
  <c r="L508" i="11" s="1"/>
  <c r="AL509" i="11"/>
  <c r="L509" i="11" s="1"/>
  <c r="AL510" i="11"/>
  <c r="L510" i="11" s="1"/>
  <c r="AL511" i="11"/>
  <c r="L511" i="11" s="1"/>
  <c r="AL512" i="11"/>
  <c r="L512" i="11" s="1"/>
  <c r="AL513" i="11"/>
  <c r="L513" i="11" s="1"/>
  <c r="AL514" i="11"/>
  <c r="L514" i="11" s="1"/>
  <c r="AL515" i="11"/>
  <c r="L515" i="11" s="1"/>
  <c r="AL516" i="11"/>
  <c r="L516" i="11" s="1"/>
  <c r="AL517" i="11"/>
  <c r="L517" i="11" s="1"/>
  <c r="AL518" i="11"/>
  <c r="L518" i="11" s="1"/>
  <c r="AL519" i="11"/>
  <c r="L519" i="11" s="1"/>
  <c r="AL520" i="11"/>
  <c r="L520" i="11" s="1"/>
  <c r="AL521" i="11"/>
  <c r="L521" i="11" s="1"/>
  <c r="AL522" i="11"/>
  <c r="L522" i="11" s="1"/>
  <c r="AL523" i="11"/>
  <c r="L523" i="11" s="1"/>
  <c r="AL524" i="11"/>
  <c r="L524" i="11" s="1"/>
  <c r="AL525" i="11"/>
  <c r="L525" i="11" s="1"/>
  <c r="AL526" i="11"/>
  <c r="L526" i="11" s="1"/>
  <c r="AL527" i="11"/>
  <c r="L527" i="11" s="1"/>
  <c r="AL528" i="11"/>
  <c r="L528" i="11" s="1"/>
  <c r="AL529" i="11"/>
  <c r="L529" i="11" s="1"/>
  <c r="AL530" i="11"/>
  <c r="L530" i="11" s="1"/>
  <c r="AL531" i="11"/>
  <c r="L531" i="11" s="1"/>
  <c r="AL532" i="11"/>
  <c r="L532" i="11" s="1"/>
  <c r="AL533" i="11"/>
  <c r="L533" i="11" s="1"/>
  <c r="AL534" i="11"/>
  <c r="L534" i="11" s="1"/>
  <c r="AL535" i="11"/>
  <c r="L535" i="11" s="1"/>
  <c r="AL536" i="11"/>
  <c r="L536" i="11" s="1"/>
  <c r="AL537" i="11"/>
  <c r="L537" i="11" s="1"/>
  <c r="AL538" i="11"/>
  <c r="L538" i="11" s="1"/>
  <c r="AL539" i="11"/>
  <c r="L539" i="11" s="1"/>
  <c r="AL540" i="11"/>
  <c r="L540" i="11" s="1"/>
  <c r="AL541" i="11"/>
  <c r="L541" i="11" s="1"/>
  <c r="AL542" i="11"/>
  <c r="L542" i="11" s="1"/>
  <c r="AL543" i="11"/>
  <c r="L543" i="11" s="1"/>
  <c r="AL544" i="11"/>
  <c r="L544" i="11" s="1"/>
  <c r="AL545" i="11"/>
  <c r="L545" i="11" s="1"/>
  <c r="AL546" i="11"/>
  <c r="L546" i="11" s="1"/>
  <c r="AL547" i="11"/>
  <c r="L547" i="11" s="1"/>
  <c r="AL548" i="11"/>
  <c r="L548" i="11" s="1"/>
  <c r="AL549" i="11"/>
  <c r="L549" i="11" s="1"/>
  <c r="AL550" i="11"/>
  <c r="L550" i="11" s="1"/>
  <c r="AL551" i="11"/>
  <c r="L551" i="11" s="1"/>
  <c r="AL552" i="11"/>
  <c r="L552" i="11" s="1"/>
  <c r="AL553" i="11"/>
  <c r="L553" i="11" s="1"/>
  <c r="AL554" i="11"/>
  <c r="L554" i="11" s="1"/>
  <c r="AL555" i="11"/>
  <c r="L555" i="11" s="1"/>
  <c r="AL556" i="11"/>
  <c r="L556" i="11" s="1"/>
  <c r="AL557" i="11"/>
  <c r="L557" i="11" s="1"/>
  <c r="AL558" i="11"/>
  <c r="L558" i="11" s="1"/>
  <c r="AL559" i="11"/>
  <c r="L559" i="11" s="1"/>
  <c r="AL560" i="11"/>
  <c r="L560" i="11" s="1"/>
  <c r="AL561" i="11"/>
  <c r="L561" i="11" s="1"/>
  <c r="AL562" i="11"/>
  <c r="L562" i="11" s="1"/>
  <c r="AL563" i="11"/>
  <c r="L563" i="11" s="1"/>
  <c r="AL564" i="11"/>
  <c r="L564" i="11" s="1"/>
  <c r="AL565" i="11"/>
  <c r="L565" i="11" s="1"/>
  <c r="AL566" i="11"/>
  <c r="L566" i="11" s="1"/>
  <c r="AL567" i="11"/>
  <c r="L567" i="11" s="1"/>
  <c r="AL568" i="11"/>
  <c r="L568" i="11" s="1"/>
  <c r="AL569" i="11"/>
  <c r="L569" i="11" s="1"/>
  <c r="AL570" i="11"/>
  <c r="L570" i="11" s="1"/>
  <c r="AL571" i="11"/>
  <c r="L571" i="11" s="1"/>
  <c r="AL572" i="11"/>
  <c r="L572" i="11" s="1"/>
  <c r="AL573" i="11"/>
  <c r="L573" i="11" s="1"/>
  <c r="AL574" i="11"/>
  <c r="L574" i="11" s="1"/>
  <c r="AL575" i="11"/>
  <c r="L575" i="11" s="1"/>
  <c r="AL576" i="11"/>
  <c r="L576" i="11" s="1"/>
  <c r="AL577" i="11"/>
  <c r="L577" i="11" s="1"/>
  <c r="AL578" i="11"/>
  <c r="L578" i="11" s="1"/>
  <c r="AL579" i="11"/>
  <c r="L579" i="11" s="1"/>
  <c r="AL580" i="11"/>
  <c r="L580" i="11" s="1"/>
  <c r="AL581" i="11"/>
  <c r="L581" i="11" s="1"/>
  <c r="AL582" i="11"/>
  <c r="L582" i="11" s="1"/>
  <c r="AL583" i="11"/>
  <c r="L583" i="11" s="1"/>
  <c r="AL584" i="11"/>
  <c r="L584" i="11" s="1"/>
  <c r="AL585" i="11"/>
  <c r="L585" i="11" s="1"/>
  <c r="AL586" i="11"/>
  <c r="L586" i="11" s="1"/>
  <c r="AL587" i="11"/>
  <c r="L587" i="11" s="1"/>
  <c r="AL589" i="11"/>
  <c r="L589" i="11" s="1"/>
  <c r="AL590" i="11"/>
  <c r="L590" i="11" s="1"/>
  <c r="AL591" i="11"/>
  <c r="L591" i="11" s="1"/>
  <c r="AL592" i="11"/>
  <c r="L592" i="11" s="1"/>
  <c r="AL593" i="11"/>
  <c r="L593" i="11" s="1"/>
  <c r="AL594" i="11"/>
  <c r="L594" i="11" s="1"/>
  <c r="AL595" i="11"/>
  <c r="L595" i="11" s="1"/>
  <c r="AL596" i="11"/>
  <c r="L596" i="11" s="1"/>
  <c r="AL597" i="11"/>
  <c r="L597" i="11" s="1"/>
  <c r="AL598" i="11"/>
  <c r="L598" i="11" s="1"/>
  <c r="AL599" i="11"/>
  <c r="L599" i="11" s="1"/>
  <c r="AL600" i="11"/>
  <c r="L600" i="11" s="1"/>
  <c r="AL601" i="11"/>
  <c r="L601" i="11" s="1"/>
  <c r="AL602" i="11"/>
  <c r="L602" i="11" s="1"/>
  <c r="AL603" i="11"/>
  <c r="L603" i="11" s="1"/>
  <c r="AL604" i="11"/>
  <c r="L604" i="11" s="1"/>
  <c r="AL605" i="11"/>
  <c r="L605" i="11" s="1"/>
  <c r="AL606" i="11"/>
  <c r="L606" i="11" s="1"/>
  <c r="AL607" i="11"/>
  <c r="L607" i="11" s="1"/>
  <c r="AL608" i="11"/>
  <c r="L608" i="11" s="1"/>
  <c r="AL609" i="11"/>
  <c r="L609" i="11" s="1"/>
  <c r="AL610" i="11"/>
  <c r="L610" i="11" s="1"/>
  <c r="AL611" i="11"/>
  <c r="L611" i="11" s="1"/>
  <c r="AL612" i="11"/>
  <c r="L612" i="11" s="1"/>
  <c r="AL613" i="11"/>
  <c r="L613" i="11" s="1"/>
  <c r="AL614" i="11"/>
  <c r="L614" i="11" s="1"/>
  <c r="AL615" i="11"/>
  <c r="L615" i="11" s="1"/>
  <c r="AL616" i="11"/>
  <c r="L616" i="11" s="1"/>
  <c r="AL617" i="11"/>
  <c r="L617" i="11" s="1"/>
  <c r="AL618" i="11"/>
  <c r="L618" i="11" s="1"/>
  <c r="AL619" i="11"/>
  <c r="L619" i="11" s="1"/>
  <c r="AL620" i="11"/>
  <c r="L620" i="11" s="1"/>
  <c r="AL621" i="11"/>
  <c r="L621" i="11" s="1"/>
  <c r="AL622" i="11"/>
  <c r="L622" i="11" s="1"/>
  <c r="AL623" i="11"/>
  <c r="L623" i="11" s="1"/>
  <c r="AL624" i="11"/>
  <c r="L624" i="11" s="1"/>
  <c r="AL625" i="11"/>
  <c r="L625" i="11" s="1"/>
  <c r="AL626" i="11"/>
  <c r="L626" i="11" s="1"/>
  <c r="AL627" i="11"/>
  <c r="L627" i="11" s="1"/>
  <c r="AL628" i="11"/>
  <c r="L628" i="11" s="1"/>
  <c r="AL629" i="11"/>
  <c r="L629" i="11" s="1"/>
  <c r="AL630" i="11"/>
  <c r="L630" i="11" s="1"/>
  <c r="AL631" i="11"/>
  <c r="L631" i="11" s="1"/>
  <c r="AL632" i="11"/>
  <c r="L632" i="11" s="1"/>
  <c r="AL633" i="11"/>
  <c r="L633" i="11" s="1"/>
  <c r="AL634" i="11"/>
  <c r="L634" i="11" s="1"/>
  <c r="AL635" i="11"/>
  <c r="L635" i="11" s="1"/>
  <c r="AL636" i="11"/>
  <c r="L636" i="11" s="1"/>
  <c r="AL637" i="11"/>
  <c r="L637" i="11" s="1"/>
  <c r="AL638" i="11"/>
  <c r="L638" i="11" s="1"/>
  <c r="AL639" i="11"/>
  <c r="L639" i="11" s="1"/>
  <c r="AL640" i="11"/>
  <c r="L640" i="11" s="1"/>
  <c r="AL641" i="11"/>
  <c r="L641" i="11" s="1"/>
  <c r="AL642" i="11"/>
  <c r="L642" i="11" s="1"/>
  <c r="AL643" i="11"/>
  <c r="L643" i="11" s="1"/>
  <c r="AL644" i="11"/>
  <c r="L644" i="11" s="1"/>
  <c r="AL645" i="11"/>
  <c r="L645" i="11" s="1"/>
  <c r="AL646" i="11"/>
  <c r="L646" i="11" s="1"/>
  <c r="AL647" i="11"/>
  <c r="L647" i="11" s="1"/>
  <c r="AL648" i="11"/>
  <c r="L648" i="11" s="1"/>
  <c r="AL649" i="11"/>
  <c r="L649" i="11" s="1"/>
  <c r="AL650" i="11"/>
  <c r="L650" i="11" s="1"/>
  <c r="AL651" i="11"/>
  <c r="L651" i="11" s="1"/>
  <c r="AL652" i="11"/>
  <c r="L652" i="11" s="1"/>
  <c r="AL653" i="11"/>
  <c r="L653" i="11" s="1"/>
  <c r="AL654" i="11"/>
  <c r="L654" i="11" s="1"/>
  <c r="AL655" i="11"/>
  <c r="L655" i="11" s="1"/>
  <c r="AL656" i="11"/>
  <c r="L656" i="11" s="1"/>
  <c r="AL657" i="11"/>
  <c r="L657" i="11" s="1"/>
  <c r="AL658" i="11"/>
  <c r="L658" i="11" s="1"/>
  <c r="AL659" i="11"/>
  <c r="L659" i="11" s="1"/>
  <c r="AL660" i="11"/>
  <c r="L660" i="11" s="1"/>
  <c r="AL661" i="11"/>
  <c r="L661" i="11" s="1"/>
  <c r="AL662" i="11"/>
  <c r="L662" i="11" s="1"/>
  <c r="AL663" i="11"/>
  <c r="AL664" i="11"/>
  <c r="L664" i="11" s="1"/>
  <c r="AL665" i="11"/>
  <c r="L665" i="11" s="1"/>
  <c r="AL666" i="11"/>
  <c r="L666" i="11" s="1"/>
  <c r="AL667" i="11"/>
  <c r="L667" i="11" s="1"/>
  <c r="AL668" i="11"/>
  <c r="L668" i="11" s="1"/>
  <c r="AL669" i="11"/>
  <c r="L669" i="11" s="1"/>
  <c r="AL670" i="11"/>
  <c r="L670" i="11" s="1"/>
  <c r="AL671" i="11"/>
  <c r="L671" i="11" s="1"/>
  <c r="AL672" i="11"/>
  <c r="L672" i="11" s="1"/>
  <c r="AL673" i="11"/>
  <c r="L673" i="11" s="1"/>
  <c r="AL674" i="11"/>
  <c r="L674" i="11" s="1"/>
  <c r="AL675" i="11"/>
  <c r="L675" i="11" s="1"/>
  <c r="AL676" i="11"/>
  <c r="L676" i="11" s="1"/>
  <c r="AL677" i="11"/>
  <c r="L677" i="11" s="1"/>
  <c r="AL678" i="11"/>
  <c r="L678" i="11" s="1"/>
  <c r="AL679" i="11"/>
  <c r="L679" i="11" s="1"/>
  <c r="AL680" i="11"/>
  <c r="L680" i="11" s="1"/>
  <c r="AL681" i="11"/>
  <c r="L681" i="11" s="1"/>
  <c r="AL682" i="11"/>
  <c r="L682" i="11" s="1"/>
  <c r="AL683" i="11"/>
  <c r="L683" i="11" s="1"/>
  <c r="AL684" i="11"/>
  <c r="L684" i="11" s="1"/>
  <c r="AL685" i="11"/>
  <c r="L685" i="11" s="1"/>
  <c r="AL686" i="11"/>
  <c r="L686" i="11" s="1"/>
  <c r="AL687" i="11"/>
  <c r="L687" i="11" s="1"/>
  <c r="AL688" i="11"/>
  <c r="L688" i="11" s="1"/>
  <c r="AL689" i="11"/>
  <c r="L689" i="11" s="1"/>
  <c r="AL690" i="11"/>
  <c r="L690" i="11" s="1"/>
  <c r="AL691" i="11"/>
  <c r="L691" i="11" s="1"/>
  <c r="AL692" i="11"/>
  <c r="L692" i="11" s="1"/>
  <c r="AL693" i="11"/>
  <c r="L693" i="11" s="1"/>
  <c r="AL694" i="11"/>
  <c r="L694" i="11" s="1"/>
  <c r="AL695" i="11"/>
  <c r="L695" i="11" s="1"/>
  <c r="AL696" i="11"/>
  <c r="L696" i="11" s="1"/>
  <c r="AL697" i="11"/>
  <c r="L697" i="11" s="1"/>
  <c r="AL698" i="11"/>
  <c r="L698" i="11" s="1"/>
  <c r="AL699" i="11"/>
  <c r="L699" i="11" s="1"/>
  <c r="AL700" i="11"/>
  <c r="AL701" i="11"/>
  <c r="L701" i="11" s="1"/>
  <c r="AL702" i="11"/>
  <c r="L702" i="11" s="1"/>
  <c r="AL703" i="11"/>
  <c r="L703" i="11" s="1"/>
  <c r="AL704" i="11"/>
  <c r="L704" i="11" s="1"/>
  <c r="AL705" i="11"/>
  <c r="L705" i="11" s="1"/>
  <c r="AL706" i="11"/>
  <c r="L706" i="11" s="1"/>
  <c r="AL707" i="11"/>
  <c r="L707" i="11" s="1"/>
  <c r="AL708" i="11"/>
  <c r="L708" i="11" s="1"/>
  <c r="AL709" i="11"/>
  <c r="L709" i="11" s="1"/>
  <c r="AL710" i="11"/>
  <c r="L710" i="11" s="1"/>
  <c r="AL711" i="11"/>
  <c r="L711" i="11" s="1"/>
  <c r="AL712" i="11"/>
  <c r="L712" i="11" s="1"/>
  <c r="AL713" i="11"/>
  <c r="L713" i="11" s="1"/>
  <c r="AL714" i="11"/>
  <c r="L714" i="11" s="1"/>
  <c r="AL715" i="11"/>
  <c r="L715" i="11" s="1"/>
  <c r="AL716" i="11"/>
  <c r="L716" i="11" s="1"/>
  <c r="AL717" i="11"/>
  <c r="L717" i="11" s="1"/>
  <c r="AL718" i="11"/>
  <c r="L718" i="11" s="1"/>
  <c r="AL719" i="11"/>
  <c r="L719" i="11" s="1"/>
  <c r="AL720" i="11"/>
  <c r="L720" i="11" s="1"/>
  <c r="AL721" i="11"/>
  <c r="L721" i="11" s="1"/>
  <c r="AL722" i="11"/>
  <c r="L722" i="11" s="1"/>
  <c r="AL723" i="11"/>
  <c r="L723" i="11" s="1"/>
  <c r="AL724" i="11"/>
  <c r="L724" i="11" s="1"/>
  <c r="AL725" i="11"/>
  <c r="L725" i="11" s="1"/>
  <c r="AL726" i="11"/>
  <c r="L726" i="11" s="1"/>
  <c r="AL727" i="11"/>
  <c r="L727" i="11" s="1"/>
  <c r="AL728" i="11"/>
  <c r="L728" i="11" s="1"/>
  <c r="AL729" i="11"/>
  <c r="L729" i="11" s="1"/>
  <c r="AL828" i="11"/>
  <c r="L828" i="11" s="1"/>
  <c r="AL829" i="11"/>
  <c r="L829" i="11" s="1"/>
  <c r="AL830" i="11"/>
  <c r="L830" i="11" s="1"/>
  <c r="AL831" i="11"/>
  <c r="L831" i="11" s="1"/>
  <c r="AL832" i="11"/>
  <c r="L832" i="11" s="1"/>
  <c r="AL833" i="11"/>
  <c r="L833" i="11" s="1"/>
  <c r="AL834" i="11"/>
  <c r="L834" i="11" s="1"/>
  <c r="AL835" i="11"/>
  <c r="L835" i="11" s="1"/>
  <c r="AL836" i="11"/>
  <c r="L836" i="11" s="1"/>
  <c r="AL837" i="11"/>
  <c r="L837" i="11" s="1"/>
  <c r="AL838" i="11"/>
  <c r="L838" i="11" s="1"/>
  <c r="AL839" i="11"/>
  <c r="L839" i="11" s="1"/>
  <c r="AL840" i="11"/>
  <c r="L840" i="11" s="1"/>
  <c r="AL841" i="11"/>
  <c r="L841" i="11" s="1"/>
  <c r="AL730" i="11"/>
  <c r="L730" i="11" s="1"/>
  <c r="AL731" i="11"/>
  <c r="L731" i="11" s="1"/>
  <c r="AL732" i="11"/>
  <c r="L732" i="11" s="1"/>
  <c r="AL733" i="11"/>
  <c r="L733" i="11" s="1"/>
  <c r="AL734" i="11"/>
  <c r="L734" i="11" s="1"/>
  <c r="AL735" i="11"/>
  <c r="L735" i="11" s="1"/>
  <c r="AL736" i="11"/>
  <c r="L736" i="11" s="1"/>
  <c r="AL737" i="11"/>
  <c r="L737" i="11" s="1"/>
  <c r="AL738" i="11"/>
  <c r="L738" i="11" s="1"/>
  <c r="AL739" i="11"/>
  <c r="L739" i="11" s="1"/>
  <c r="AL740" i="11"/>
  <c r="L740" i="11" s="1"/>
  <c r="AL741" i="11"/>
  <c r="L741" i="11" s="1"/>
  <c r="AL742" i="11"/>
  <c r="L742" i="11" s="1"/>
  <c r="AL743" i="11"/>
  <c r="L743" i="11" s="1"/>
  <c r="AL744" i="11"/>
  <c r="L744" i="11" s="1"/>
  <c r="AL745" i="11"/>
  <c r="L745" i="11" s="1"/>
  <c r="AL746" i="11"/>
  <c r="L746" i="11" s="1"/>
  <c r="AL747" i="11"/>
  <c r="L747" i="11" s="1"/>
  <c r="AL748" i="11"/>
  <c r="L748" i="11" s="1"/>
  <c r="AL749" i="11"/>
  <c r="L749" i="11" s="1"/>
  <c r="AL750" i="11"/>
  <c r="L750" i="11" s="1"/>
  <c r="AL751" i="11"/>
  <c r="L751" i="11" s="1"/>
  <c r="AL752" i="11"/>
  <c r="L752" i="11" s="1"/>
  <c r="AL753" i="11"/>
  <c r="L753" i="11" s="1"/>
  <c r="AL754" i="11"/>
  <c r="L754" i="11" s="1"/>
  <c r="AL755" i="11"/>
  <c r="L755" i="11" s="1"/>
  <c r="AL756" i="11"/>
  <c r="L756" i="11" s="1"/>
  <c r="AL757" i="11"/>
  <c r="L757" i="11" s="1"/>
  <c r="AL758" i="11"/>
  <c r="L758" i="11" s="1"/>
  <c r="AL759" i="11"/>
  <c r="L759" i="11" s="1"/>
  <c r="AL760" i="11"/>
  <c r="L760" i="11" s="1"/>
  <c r="AL761" i="11"/>
  <c r="L761" i="11" s="1"/>
  <c r="AL762" i="11"/>
  <c r="L762" i="11" s="1"/>
  <c r="AL763" i="11"/>
  <c r="L763" i="11" s="1"/>
  <c r="AL764" i="11"/>
  <c r="L764" i="11" s="1"/>
  <c r="AL765" i="11"/>
  <c r="L765" i="11" s="1"/>
  <c r="AL766" i="11"/>
  <c r="L766" i="11" s="1"/>
  <c r="AL767" i="11"/>
  <c r="L767" i="11" s="1"/>
  <c r="AL768" i="11"/>
  <c r="L768" i="11" s="1"/>
  <c r="AL769" i="11"/>
  <c r="L769" i="11" s="1"/>
  <c r="AL770" i="11"/>
  <c r="L770" i="11" s="1"/>
  <c r="AL771" i="11"/>
  <c r="L771" i="11" s="1"/>
  <c r="AL772" i="11"/>
  <c r="L772" i="11" s="1"/>
  <c r="AL773" i="11"/>
  <c r="L773" i="11" s="1"/>
  <c r="AL774" i="11"/>
  <c r="L774" i="11" s="1"/>
  <c r="AL775" i="11"/>
  <c r="L775" i="11" s="1"/>
  <c r="AL776" i="11"/>
  <c r="L776" i="11" s="1"/>
  <c r="AL777" i="11"/>
  <c r="L777" i="11" s="1"/>
  <c r="AL778" i="11"/>
  <c r="AL779" i="11"/>
  <c r="AL780" i="11"/>
  <c r="L780" i="11" s="1"/>
  <c r="AL781" i="11"/>
  <c r="L781" i="11" s="1"/>
  <c r="AL782" i="11"/>
  <c r="L782" i="11" s="1"/>
  <c r="AL783" i="11"/>
  <c r="L783" i="11" s="1"/>
  <c r="AL784" i="11"/>
  <c r="AL785" i="11"/>
  <c r="L785" i="11" s="1"/>
  <c r="AL786" i="11"/>
  <c r="L786" i="11" s="1"/>
  <c r="AL787" i="11"/>
  <c r="L787" i="11" s="1"/>
  <c r="AL788" i="11"/>
  <c r="L788" i="11" s="1"/>
  <c r="AL789" i="11"/>
  <c r="L789" i="11" s="1"/>
  <c r="AL790" i="11"/>
  <c r="L790" i="11" s="1"/>
  <c r="AL791" i="11"/>
  <c r="L791" i="11" s="1"/>
  <c r="AL792" i="11"/>
  <c r="L792" i="11" s="1"/>
  <c r="AL793" i="11"/>
  <c r="L793" i="11" s="1"/>
  <c r="AL794" i="11"/>
  <c r="L794" i="11" s="1"/>
  <c r="AL795" i="11"/>
  <c r="L795" i="11" s="1"/>
  <c r="AL796" i="11"/>
  <c r="L796" i="11" s="1"/>
  <c r="AL797" i="11"/>
  <c r="L797" i="11" s="1"/>
  <c r="AL798" i="11"/>
  <c r="L798" i="11" s="1"/>
  <c r="AL799" i="11"/>
  <c r="L799" i="11" s="1"/>
  <c r="AL800" i="11"/>
  <c r="L800" i="11" s="1"/>
  <c r="AL801" i="11"/>
  <c r="L801" i="11" s="1"/>
  <c r="AL802" i="11"/>
  <c r="L802" i="11" s="1"/>
  <c r="AL803" i="11"/>
  <c r="L803" i="11" s="1"/>
  <c r="AL804" i="11"/>
  <c r="L804" i="11" s="1"/>
  <c r="AL805" i="11"/>
  <c r="L805" i="11" s="1"/>
  <c r="AL806" i="11"/>
  <c r="L806" i="11" s="1"/>
  <c r="AL807" i="11"/>
  <c r="L807" i="11" s="1"/>
  <c r="AL808" i="11"/>
  <c r="L808" i="11" s="1"/>
  <c r="AL809" i="11"/>
  <c r="L809" i="11" s="1"/>
  <c r="AL810" i="11"/>
  <c r="L810" i="11" s="1"/>
  <c r="AL811" i="11"/>
  <c r="L811" i="11" s="1"/>
  <c r="AL812" i="11"/>
  <c r="L812" i="11" s="1"/>
  <c r="AL813" i="11"/>
  <c r="AL814" i="11"/>
  <c r="L814" i="11" s="1"/>
  <c r="AL815" i="11"/>
  <c r="L815" i="11" s="1"/>
  <c r="AL816" i="11"/>
  <c r="L816" i="11" s="1"/>
  <c r="AL817" i="11"/>
  <c r="L817" i="11" s="1"/>
  <c r="AL818" i="11"/>
  <c r="L818" i="11" s="1"/>
  <c r="AL819" i="11"/>
  <c r="L819" i="11" s="1"/>
  <c r="AL820" i="11"/>
  <c r="L820" i="11" s="1"/>
  <c r="AL821" i="11"/>
  <c r="L821" i="11" s="1"/>
  <c r="AL822" i="11"/>
  <c r="L822" i="11" s="1"/>
  <c r="AL823" i="11"/>
  <c r="L823" i="11" s="1"/>
  <c r="AL824" i="11"/>
  <c r="L824" i="11" s="1"/>
  <c r="AL825" i="11"/>
  <c r="L825" i="11" s="1"/>
  <c r="AL826" i="11"/>
  <c r="L826" i="11" s="1"/>
  <c r="AL827" i="11"/>
  <c r="L827" i="11" s="1"/>
  <c r="AL842" i="11"/>
  <c r="L842" i="11" s="1"/>
  <c r="AL843" i="11"/>
  <c r="L843" i="11" s="1"/>
  <c r="AL844" i="11"/>
  <c r="L844" i="11" s="1"/>
  <c r="AL845" i="11"/>
  <c r="L845" i="11" s="1"/>
  <c r="AL846" i="11"/>
  <c r="L846" i="11" s="1"/>
  <c r="AL847" i="11"/>
  <c r="L847" i="11" s="1"/>
  <c r="AL848" i="11"/>
  <c r="L848" i="11" s="1"/>
  <c r="AL849" i="11"/>
  <c r="L849" i="11" s="1"/>
  <c r="AL850" i="11"/>
  <c r="L850" i="11" s="1"/>
  <c r="AL851" i="11"/>
  <c r="L851" i="11" s="1"/>
  <c r="AL852" i="11"/>
  <c r="L852" i="11" s="1"/>
  <c r="AL853" i="11"/>
  <c r="L853" i="11" s="1"/>
  <c r="AL854" i="11"/>
  <c r="L854" i="11" s="1"/>
  <c r="AL855" i="11"/>
  <c r="L855" i="11" s="1"/>
  <c r="AL856" i="11"/>
  <c r="L856" i="11" s="1"/>
  <c r="AL857" i="11"/>
  <c r="L857" i="11" s="1"/>
  <c r="AL858" i="11"/>
  <c r="L858" i="11" s="1"/>
  <c r="AL859" i="11"/>
  <c r="L859" i="11" s="1"/>
  <c r="AL860" i="11"/>
  <c r="L860" i="11" s="1"/>
  <c r="AL861" i="11"/>
  <c r="L861" i="11" s="1"/>
  <c r="AL862" i="11"/>
  <c r="L862" i="11" s="1"/>
  <c r="AL863" i="11"/>
  <c r="L863" i="11" s="1"/>
  <c r="AL864" i="11"/>
  <c r="L864" i="11" s="1"/>
  <c r="AL865" i="11"/>
  <c r="L865" i="11" s="1"/>
  <c r="AL866" i="11"/>
  <c r="L866" i="11" s="1"/>
  <c r="AL867" i="11"/>
  <c r="L867" i="11" s="1"/>
  <c r="AL868" i="11"/>
  <c r="L868" i="11" s="1"/>
  <c r="AL869" i="11"/>
  <c r="L869" i="11" s="1"/>
  <c r="AL870" i="11"/>
  <c r="L870" i="11" s="1"/>
  <c r="AL871" i="11"/>
  <c r="L871" i="11" s="1"/>
  <c r="AL872" i="11"/>
  <c r="L872" i="11" s="1"/>
  <c r="AL873" i="11"/>
  <c r="L873" i="11" s="1"/>
  <c r="AL874" i="11"/>
  <c r="L874" i="11" s="1"/>
  <c r="AL875" i="11"/>
  <c r="L875" i="11" s="1"/>
  <c r="AL876" i="11"/>
  <c r="L876" i="11" s="1"/>
  <c r="AL877" i="11"/>
  <c r="L877" i="11" s="1"/>
  <c r="AL878" i="11"/>
  <c r="L878" i="11" s="1"/>
  <c r="AL879" i="11"/>
  <c r="L879" i="11" s="1"/>
  <c r="AL880" i="11"/>
  <c r="L880" i="11" s="1"/>
  <c r="AL881" i="11"/>
  <c r="L881" i="11" s="1"/>
  <c r="AL882" i="11"/>
  <c r="L882" i="11" s="1"/>
  <c r="AL883" i="11"/>
  <c r="L883" i="11" s="1"/>
  <c r="AL884" i="11"/>
  <c r="L884" i="11" s="1"/>
  <c r="AL885" i="11"/>
  <c r="L885" i="11" s="1"/>
  <c r="AL886" i="11"/>
  <c r="L886" i="11" s="1"/>
  <c r="AL887" i="11"/>
  <c r="L887" i="11" s="1"/>
  <c r="AL888" i="11"/>
  <c r="L888" i="11" s="1"/>
  <c r="AL889" i="11"/>
  <c r="L889" i="11" s="1"/>
  <c r="AL890" i="11"/>
  <c r="L890" i="11" s="1"/>
  <c r="AL891" i="11"/>
  <c r="L891" i="11" s="1"/>
  <c r="AL892" i="11"/>
  <c r="L892" i="11" s="1"/>
  <c r="AL893" i="11"/>
  <c r="L893" i="11" s="1"/>
  <c r="AL894" i="11"/>
  <c r="L894" i="11" s="1"/>
  <c r="AL895" i="11"/>
  <c r="L895" i="11" s="1"/>
  <c r="AL896" i="11"/>
  <c r="L896" i="11" s="1"/>
  <c r="AL897" i="11"/>
  <c r="L897" i="11" s="1"/>
  <c r="AL898" i="11"/>
  <c r="L898" i="11" s="1"/>
  <c r="AL899" i="11"/>
  <c r="L899" i="11" s="1"/>
  <c r="AL900" i="11"/>
  <c r="L900" i="11" s="1"/>
  <c r="AL901" i="11"/>
  <c r="L901" i="11" s="1"/>
  <c r="AL902" i="11"/>
  <c r="L902" i="11" s="1"/>
  <c r="AL903" i="11"/>
  <c r="L903" i="11" s="1"/>
  <c r="AL904" i="11"/>
  <c r="L904" i="11" s="1"/>
  <c r="AL905" i="11"/>
  <c r="L905" i="11" s="1"/>
  <c r="AL906" i="11"/>
  <c r="L906" i="11" s="1"/>
  <c r="AL907" i="11"/>
  <c r="L907" i="11" s="1"/>
  <c r="AL908" i="11"/>
  <c r="L908" i="11" s="1"/>
  <c r="AL909" i="11"/>
  <c r="L909" i="11" s="1"/>
  <c r="AL910" i="11"/>
  <c r="L910" i="11" s="1"/>
  <c r="AL911" i="11"/>
  <c r="L911" i="11" s="1"/>
  <c r="AL912" i="11"/>
  <c r="L912" i="11" s="1"/>
  <c r="AL913" i="11"/>
  <c r="L913" i="11" s="1"/>
  <c r="AL914" i="11"/>
  <c r="L914" i="11" s="1"/>
  <c r="AL915" i="11"/>
  <c r="L915" i="11" s="1"/>
  <c r="AL916" i="11"/>
  <c r="L916" i="11" s="1"/>
  <c r="AL917" i="11"/>
  <c r="L917" i="11" s="1"/>
  <c r="AL918" i="11"/>
  <c r="L918" i="11" s="1"/>
  <c r="AL919" i="11"/>
  <c r="L919" i="11" s="1"/>
  <c r="AL920" i="11"/>
  <c r="L920" i="11" s="1"/>
  <c r="AL921" i="11"/>
  <c r="L921" i="11" s="1"/>
  <c r="AL922" i="11"/>
  <c r="L922" i="11" s="1"/>
  <c r="AL923" i="11"/>
  <c r="L923" i="11" s="1"/>
  <c r="AL924" i="11"/>
  <c r="L924" i="11" s="1"/>
  <c r="AL925" i="11"/>
  <c r="L925" i="11" s="1"/>
  <c r="AL926" i="11"/>
  <c r="L926" i="11" s="1"/>
  <c r="AL927" i="11"/>
  <c r="L927" i="11" s="1"/>
  <c r="AL928" i="11"/>
  <c r="L928" i="11" s="1"/>
  <c r="AL929" i="11"/>
  <c r="L929" i="11" s="1"/>
  <c r="AL930" i="11"/>
  <c r="L930" i="11" s="1"/>
  <c r="AL931" i="11"/>
  <c r="L931" i="11" s="1"/>
  <c r="AL932" i="11"/>
  <c r="L932" i="11" s="1"/>
  <c r="AL933" i="11"/>
  <c r="L933" i="11" s="1"/>
  <c r="AL934" i="11"/>
  <c r="L934" i="11" s="1"/>
  <c r="AL935" i="11"/>
  <c r="L935" i="11" s="1"/>
  <c r="AL936" i="11"/>
  <c r="L936" i="11" s="1"/>
  <c r="AL937" i="11"/>
  <c r="L937" i="11" s="1"/>
  <c r="AL938" i="11"/>
  <c r="L938" i="11" s="1"/>
  <c r="AL939" i="11"/>
  <c r="L939" i="11" s="1"/>
  <c r="AL940" i="11"/>
  <c r="L940" i="11" s="1"/>
  <c r="AL941" i="11"/>
  <c r="L941" i="11" s="1"/>
  <c r="AL942" i="11"/>
  <c r="L942" i="11" s="1"/>
  <c r="AL943" i="11"/>
  <c r="L943" i="11" s="1"/>
  <c r="AL944" i="11"/>
  <c r="L944" i="11" s="1"/>
  <c r="AL945" i="11"/>
  <c r="L945" i="11" s="1"/>
  <c r="AL946" i="11"/>
  <c r="L946" i="11" s="1"/>
  <c r="AL947" i="11"/>
  <c r="L947" i="11" s="1"/>
  <c r="AL948" i="11"/>
  <c r="L948" i="11" s="1"/>
  <c r="AL949" i="11"/>
  <c r="L949" i="11" s="1"/>
  <c r="AL950" i="11"/>
  <c r="L950" i="11" s="1"/>
  <c r="AL951" i="11"/>
  <c r="L951" i="11" s="1"/>
  <c r="AL952" i="11"/>
  <c r="L952" i="11" s="1"/>
  <c r="AL953" i="11"/>
  <c r="L953" i="11" s="1"/>
  <c r="AL1136" i="11"/>
  <c r="L1136" i="11" s="1"/>
  <c r="AL1137" i="11"/>
  <c r="L1137" i="11" s="1"/>
  <c r="AL1138" i="11"/>
  <c r="L1138" i="11" s="1"/>
  <c r="AL1139" i="11"/>
  <c r="L1139" i="11" s="1"/>
  <c r="AL1140" i="11"/>
  <c r="L1140" i="11" s="1"/>
  <c r="AL1141" i="11"/>
  <c r="L1141" i="11" s="1"/>
  <c r="AL1142" i="11"/>
  <c r="L1142" i="11" s="1"/>
  <c r="AL1143" i="11"/>
  <c r="L1143" i="11" s="1"/>
  <c r="AL1144" i="11"/>
  <c r="L1144" i="11" s="1"/>
  <c r="AL1145" i="11"/>
  <c r="L1145" i="11" s="1"/>
  <c r="AL1146" i="11"/>
  <c r="L1146" i="11" s="1"/>
  <c r="AL1147" i="11"/>
  <c r="L1147" i="11" s="1"/>
  <c r="AL1148" i="11"/>
  <c r="L1148" i="11" s="1"/>
  <c r="AL1149" i="11"/>
  <c r="L1149" i="11" s="1"/>
  <c r="AL954" i="11"/>
  <c r="L954" i="11" s="1"/>
  <c r="AL955" i="11"/>
  <c r="L955" i="11" s="1"/>
  <c r="AL956" i="11"/>
  <c r="L956" i="11" s="1"/>
  <c r="AL957" i="11"/>
  <c r="L957" i="11" s="1"/>
  <c r="AL958" i="11"/>
  <c r="L958" i="11" s="1"/>
  <c r="AL959" i="11"/>
  <c r="L959" i="11" s="1"/>
  <c r="AL960" i="11"/>
  <c r="L960" i="11" s="1"/>
  <c r="AL961" i="11"/>
  <c r="L961" i="11" s="1"/>
  <c r="AL962" i="11"/>
  <c r="L962" i="11" s="1"/>
  <c r="AL963" i="11"/>
  <c r="L963" i="11" s="1"/>
  <c r="AL964" i="11"/>
  <c r="L964" i="11" s="1"/>
  <c r="AL965" i="11"/>
  <c r="L965" i="11" s="1"/>
  <c r="AL966" i="11"/>
  <c r="L966" i="11" s="1"/>
  <c r="AL967" i="11"/>
  <c r="L967" i="11" s="1"/>
  <c r="AL968" i="11"/>
  <c r="L968" i="11" s="1"/>
  <c r="AL969" i="11"/>
  <c r="L969" i="11" s="1"/>
  <c r="AL970" i="11"/>
  <c r="L970" i="11" s="1"/>
  <c r="AL971" i="11"/>
  <c r="L971" i="11" s="1"/>
  <c r="AL972" i="11"/>
  <c r="L972" i="11" s="1"/>
  <c r="AL973" i="11"/>
  <c r="L973" i="11" s="1"/>
  <c r="AL974" i="11"/>
  <c r="L974" i="11" s="1"/>
  <c r="AL975" i="11"/>
  <c r="L975" i="11" s="1"/>
  <c r="AL976" i="11"/>
  <c r="L976" i="11" s="1"/>
  <c r="AL977" i="11"/>
  <c r="L977" i="11" s="1"/>
  <c r="AL978" i="11"/>
  <c r="L978" i="11" s="1"/>
  <c r="AL979" i="11"/>
  <c r="L979" i="11" s="1"/>
  <c r="AL980" i="11"/>
  <c r="L980" i="11" s="1"/>
  <c r="AL981" i="11"/>
  <c r="L981" i="11" s="1"/>
  <c r="AL996" i="11"/>
  <c r="L996" i="11" s="1"/>
  <c r="AL997" i="11"/>
  <c r="L997" i="11" s="1"/>
  <c r="AL998" i="11"/>
  <c r="L998" i="11" s="1"/>
  <c r="AL999" i="11"/>
  <c r="L999" i="11" s="1"/>
  <c r="AL1000" i="11"/>
  <c r="L1000" i="11" s="1"/>
  <c r="AL1001" i="11"/>
  <c r="L1001" i="11" s="1"/>
  <c r="AL1002" i="11"/>
  <c r="L1002" i="11" s="1"/>
  <c r="AL1003" i="11"/>
  <c r="L1003" i="11" s="1"/>
  <c r="AL1004" i="11"/>
  <c r="L1004" i="11" s="1"/>
  <c r="AL1005" i="11"/>
  <c r="L1005" i="11" s="1"/>
  <c r="AL1006" i="11"/>
  <c r="L1006" i="11" s="1"/>
  <c r="AL1007" i="11"/>
  <c r="L1007" i="11" s="1"/>
  <c r="AL1008" i="11"/>
  <c r="L1008" i="11" s="1"/>
  <c r="AL1009" i="11"/>
  <c r="L1009" i="11" s="1"/>
  <c r="AL982" i="11"/>
  <c r="L982" i="11" s="1"/>
  <c r="AL983" i="11"/>
  <c r="L983" i="11" s="1"/>
  <c r="AL984" i="11"/>
  <c r="L984" i="11" s="1"/>
  <c r="AL985" i="11"/>
  <c r="L985" i="11" s="1"/>
  <c r="AL986" i="11"/>
  <c r="L986" i="11" s="1"/>
  <c r="AL987" i="11"/>
  <c r="L987" i="11" s="1"/>
  <c r="AL988" i="11"/>
  <c r="L988" i="11" s="1"/>
  <c r="AL989" i="11"/>
  <c r="L989" i="11" s="1"/>
  <c r="AL990" i="11"/>
  <c r="L990" i="11" s="1"/>
  <c r="AL991" i="11"/>
  <c r="L991" i="11" s="1"/>
  <c r="AL992" i="11"/>
  <c r="L992" i="11" s="1"/>
  <c r="AL993" i="11"/>
  <c r="L993" i="11" s="1"/>
  <c r="AL994" i="11"/>
  <c r="L994" i="11" s="1"/>
  <c r="AL995" i="11"/>
  <c r="L995" i="11" s="1"/>
  <c r="AL1010" i="11"/>
  <c r="L1010" i="11" s="1"/>
  <c r="AL1011" i="11"/>
  <c r="L1011" i="11" s="1"/>
  <c r="AL1012" i="11"/>
  <c r="L1012" i="11" s="1"/>
  <c r="AL1013" i="11"/>
  <c r="L1013" i="11" s="1"/>
  <c r="AL1014" i="11"/>
  <c r="L1014" i="11" s="1"/>
  <c r="AL1015" i="11"/>
  <c r="L1015" i="11" s="1"/>
  <c r="AL1016" i="11"/>
  <c r="L1016" i="11" s="1"/>
  <c r="AL1017" i="11"/>
  <c r="L1017" i="11" s="1"/>
  <c r="AL1018" i="11"/>
  <c r="L1018" i="11" s="1"/>
  <c r="AL1019" i="11"/>
  <c r="L1019" i="11" s="1"/>
  <c r="AL1020" i="11"/>
  <c r="L1020" i="11" s="1"/>
  <c r="AL1021" i="11"/>
  <c r="L1021" i="11" s="1"/>
  <c r="AL1022" i="11"/>
  <c r="L1022" i="11" s="1"/>
  <c r="AL1023" i="11"/>
  <c r="L1023" i="11" s="1"/>
  <c r="AL1024" i="11"/>
  <c r="L1024" i="11" s="1"/>
  <c r="AL1025" i="11"/>
  <c r="L1025" i="11" s="1"/>
  <c r="AL1026" i="11"/>
  <c r="L1026" i="11" s="1"/>
  <c r="AL1027" i="11"/>
  <c r="L1027" i="11" s="1"/>
  <c r="AL1028" i="11"/>
  <c r="L1028" i="11" s="1"/>
  <c r="AL1029" i="11"/>
  <c r="L1029" i="11" s="1"/>
  <c r="AL1030" i="11"/>
  <c r="L1030" i="11" s="1"/>
  <c r="AL1031" i="11"/>
  <c r="L1031" i="11" s="1"/>
  <c r="AL1032" i="11"/>
  <c r="L1032" i="11" s="1"/>
  <c r="AL1033" i="11"/>
  <c r="L1033" i="11" s="1"/>
  <c r="AL1034" i="11"/>
  <c r="L1034" i="11" s="1"/>
  <c r="AL1035" i="11"/>
  <c r="L1035" i="11" s="1"/>
  <c r="AL1036" i="11"/>
  <c r="L1036" i="11" s="1"/>
  <c r="AL1037" i="11"/>
  <c r="L1037" i="11" s="1"/>
  <c r="AL1038" i="11"/>
  <c r="L1038" i="11" s="1"/>
  <c r="AL1039" i="11"/>
  <c r="L1039" i="11" s="1"/>
  <c r="AL1040" i="11"/>
  <c r="L1040" i="11" s="1"/>
  <c r="AL1041" i="11"/>
  <c r="L1041" i="11" s="1"/>
  <c r="AL1042" i="11"/>
  <c r="L1042" i="11" s="1"/>
  <c r="AL1043" i="11"/>
  <c r="L1043" i="11" s="1"/>
  <c r="AL1044" i="11"/>
  <c r="L1044" i="11" s="1"/>
  <c r="AL1045" i="11"/>
  <c r="L1045" i="11" s="1"/>
  <c r="AL1046" i="11"/>
  <c r="L1046" i="11" s="1"/>
  <c r="AL1047" i="11"/>
  <c r="L1047" i="11" s="1"/>
  <c r="AL1048" i="11"/>
  <c r="L1048" i="11" s="1"/>
  <c r="AL1049" i="11"/>
  <c r="L1049" i="11" s="1"/>
  <c r="AL1050" i="11"/>
  <c r="L1050" i="11" s="1"/>
  <c r="AL1051" i="11"/>
  <c r="L1051" i="11" s="1"/>
  <c r="AL1052" i="11"/>
  <c r="L1052" i="11" s="1"/>
  <c r="AL1053" i="11"/>
  <c r="L1053" i="11" s="1"/>
  <c r="AL1054" i="11"/>
  <c r="L1054" i="11" s="1"/>
  <c r="AL1055" i="11"/>
  <c r="L1055" i="11" s="1"/>
  <c r="AL1056" i="11"/>
  <c r="L1056" i="11" s="1"/>
  <c r="AL1057" i="11"/>
  <c r="L1057" i="11" s="1"/>
  <c r="AL1058" i="11"/>
  <c r="L1058" i="11" s="1"/>
  <c r="AL1059" i="11"/>
  <c r="L1059" i="11" s="1"/>
  <c r="AL1060" i="11"/>
  <c r="L1060" i="11" s="1"/>
  <c r="AL1061" i="11"/>
  <c r="L1061" i="11" s="1"/>
  <c r="AL1062" i="11"/>
  <c r="L1062" i="11" s="1"/>
  <c r="AL1063" i="11"/>
  <c r="L1063" i="11" s="1"/>
  <c r="AL1064" i="11"/>
  <c r="L1064" i="11" s="1"/>
  <c r="AL1065" i="11"/>
  <c r="L1065" i="11" s="1"/>
  <c r="AL1066" i="11"/>
  <c r="L1066" i="11" s="1"/>
  <c r="AL1067" i="11"/>
  <c r="L1067" i="11" s="1"/>
  <c r="AL1068" i="11"/>
  <c r="L1068" i="11" s="1"/>
  <c r="AL1069" i="11"/>
  <c r="L1069" i="11" s="1"/>
  <c r="AL1070" i="11"/>
  <c r="L1070" i="11" s="1"/>
  <c r="AL1071" i="11"/>
  <c r="L1071" i="11" s="1"/>
  <c r="AL1072" i="11"/>
  <c r="L1072" i="11" s="1"/>
  <c r="AL1073" i="11"/>
  <c r="L1073" i="11" s="1"/>
  <c r="AL1074" i="11"/>
  <c r="L1074" i="11" s="1"/>
  <c r="AL1075" i="11"/>
  <c r="L1075" i="11" s="1"/>
  <c r="AL1076" i="11"/>
  <c r="L1076" i="11" s="1"/>
  <c r="AL1077" i="11"/>
  <c r="L1077" i="11" s="1"/>
  <c r="AL1078" i="11"/>
  <c r="L1078" i="11" s="1"/>
  <c r="AL1079" i="11"/>
  <c r="L1079" i="11" s="1"/>
  <c r="AL1080" i="11"/>
  <c r="L1080" i="11" s="1"/>
  <c r="AL1081" i="11"/>
  <c r="L1081" i="11" s="1"/>
  <c r="AL1082" i="11"/>
  <c r="L1082" i="11" s="1"/>
  <c r="AL1083" i="11"/>
  <c r="L1083" i="11" s="1"/>
  <c r="AL1084" i="11"/>
  <c r="L1084" i="11" s="1"/>
  <c r="AL1085" i="11"/>
  <c r="L1085" i="11" s="1"/>
  <c r="AL1086" i="11"/>
  <c r="L1086" i="11" s="1"/>
  <c r="AL1087" i="11"/>
  <c r="L1087" i="11" s="1"/>
  <c r="AL1088" i="11"/>
  <c r="L1088" i="11" s="1"/>
  <c r="AL1089" i="11"/>
  <c r="L1089" i="11" s="1"/>
  <c r="AL1090" i="11"/>
  <c r="L1090" i="11" s="1"/>
  <c r="AL1091" i="11"/>
  <c r="L1091" i="11" s="1"/>
  <c r="AL1092" i="11"/>
  <c r="L1092" i="11" s="1"/>
  <c r="AL1093" i="11"/>
  <c r="L1093" i="11" s="1"/>
  <c r="AL1094" i="11"/>
  <c r="L1094" i="11" s="1"/>
  <c r="AL1095" i="11"/>
  <c r="L1095" i="11" s="1"/>
  <c r="AL1096" i="11"/>
  <c r="L1096" i="11" s="1"/>
  <c r="AL1097" i="11"/>
  <c r="L1097" i="11" s="1"/>
  <c r="AL1098" i="11"/>
  <c r="L1098" i="11" s="1"/>
  <c r="AL1099" i="11"/>
  <c r="L1099" i="11" s="1"/>
  <c r="AL1100" i="11"/>
  <c r="L1100" i="11" s="1"/>
  <c r="AL1101" i="11"/>
  <c r="L1101" i="11" s="1"/>
  <c r="AL1102" i="11"/>
  <c r="L1102" i="11" s="1"/>
  <c r="AL1103" i="11"/>
  <c r="L1103" i="11" s="1"/>
  <c r="AL1104" i="11"/>
  <c r="L1104" i="11" s="1"/>
  <c r="AL1105" i="11"/>
  <c r="L1105" i="11" s="1"/>
  <c r="AL1106" i="11"/>
  <c r="L1106" i="11" s="1"/>
  <c r="AL1107" i="11"/>
  <c r="L1107" i="11" s="1"/>
  <c r="AL1108" i="11"/>
  <c r="L1108" i="11" s="1"/>
  <c r="AL1109" i="11"/>
  <c r="L1109" i="11" s="1"/>
  <c r="AL1110" i="11"/>
  <c r="L1110" i="11" s="1"/>
  <c r="AL1111" i="11"/>
  <c r="L1111" i="11" s="1"/>
  <c r="AL1112" i="11"/>
  <c r="L1112" i="11" s="1"/>
  <c r="AL1113" i="11"/>
  <c r="L1113" i="11" s="1"/>
  <c r="AL1114" i="11"/>
  <c r="L1114" i="11" s="1"/>
  <c r="AL1115" i="11"/>
  <c r="L1115" i="11" s="1"/>
  <c r="AL1116" i="11"/>
  <c r="L1116" i="11" s="1"/>
  <c r="AL1117" i="11"/>
  <c r="L1117" i="11" s="1"/>
  <c r="AL1118" i="11"/>
  <c r="L1118" i="11" s="1"/>
  <c r="AL1119" i="11"/>
  <c r="L1119" i="11" s="1"/>
  <c r="AL1120" i="11"/>
  <c r="L1120" i="11" s="1"/>
  <c r="AL1121" i="11"/>
  <c r="L1121" i="11" s="1"/>
  <c r="AL1122" i="11"/>
  <c r="L1122" i="11" s="1"/>
  <c r="AL1123" i="11"/>
  <c r="L1123" i="11" s="1"/>
  <c r="AL1124" i="11"/>
  <c r="L1124" i="11" s="1"/>
  <c r="AL1125" i="11"/>
  <c r="L1125" i="11" s="1"/>
  <c r="AL1126" i="11"/>
  <c r="L1126" i="11" s="1"/>
  <c r="AL1127" i="11"/>
  <c r="L1127" i="11" s="1"/>
  <c r="AL1128" i="11"/>
  <c r="L1128" i="11" s="1"/>
  <c r="AL1129" i="11"/>
  <c r="L1129" i="11" s="1"/>
  <c r="AL1130" i="11"/>
  <c r="L1130" i="11" s="1"/>
  <c r="AL1131" i="11"/>
  <c r="L1131" i="11" s="1"/>
  <c r="AL1132" i="11"/>
  <c r="L1132" i="11" s="1"/>
  <c r="AL1133" i="11"/>
  <c r="L1133" i="11" s="1"/>
  <c r="AL1134" i="11"/>
  <c r="L1134" i="11" s="1"/>
  <c r="AL1135" i="11"/>
  <c r="L1135" i="11" s="1"/>
  <c r="AL1150" i="11"/>
  <c r="L1150" i="11" s="1"/>
  <c r="AL1151" i="11"/>
  <c r="L1151" i="11" s="1"/>
  <c r="AL1152" i="11"/>
  <c r="L1152" i="11" s="1"/>
  <c r="AL1153" i="11"/>
  <c r="L1153" i="11" s="1"/>
  <c r="AL1154" i="11"/>
  <c r="L1154" i="11" s="1"/>
  <c r="AL1155" i="11"/>
  <c r="L1155" i="11" s="1"/>
  <c r="AL1156" i="11"/>
  <c r="L1156" i="11" s="1"/>
  <c r="AL1157" i="11"/>
  <c r="L1157" i="11" s="1"/>
  <c r="AL1158" i="11"/>
  <c r="L1158" i="11" s="1"/>
  <c r="AL1159" i="11"/>
  <c r="L1159" i="11" s="1"/>
  <c r="AL1160" i="11"/>
  <c r="L1160" i="11" s="1"/>
  <c r="AL1161" i="11"/>
  <c r="L1161" i="11" s="1"/>
  <c r="AL1162" i="11"/>
  <c r="L1162" i="11" s="1"/>
  <c r="AL1163" i="11"/>
  <c r="L1163" i="11" s="1"/>
  <c r="AL1164" i="11"/>
  <c r="L1164" i="11" s="1"/>
  <c r="AL1165" i="11"/>
  <c r="L1165" i="11" s="1"/>
  <c r="AL1166" i="11"/>
  <c r="L1166" i="11" s="1"/>
  <c r="AL1167" i="11"/>
  <c r="L1167" i="11" s="1"/>
  <c r="AL1168" i="11"/>
  <c r="L1168" i="11" s="1"/>
  <c r="AL1169" i="11"/>
  <c r="L1169" i="11" s="1"/>
  <c r="AL1170" i="11"/>
  <c r="L1170" i="11" s="1"/>
  <c r="AL1171" i="11"/>
  <c r="L1171" i="11" s="1"/>
  <c r="AL1172" i="11"/>
  <c r="L1172" i="11" s="1"/>
  <c r="AL1173" i="11"/>
  <c r="L1173" i="11" s="1"/>
  <c r="AL1174" i="11"/>
  <c r="L1174" i="11" s="1"/>
  <c r="AL1175" i="11"/>
  <c r="L1175" i="11" s="1"/>
  <c r="AL1176" i="11"/>
  <c r="L1176" i="11" s="1"/>
  <c r="AL1177" i="11"/>
  <c r="L1177" i="11" s="1"/>
  <c r="AL1178" i="11"/>
  <c r="L1178" i="11" s="1"/>
  <c r="AL1179" i="11"/>
  <c r="L1179" i="11" s="1"/>
  <c r="AL1180" i="11"/>
  <c r="L1180" i="11" s="1"/>
  <c r="AL1181" i="11"/>
  <c r="L1181" i="11" s="1"/>
  <c r="AL1182" i="11"/>
  <c r="L1182" i="11" s="1"/>
  <c r="AL1183" i="11"/>
  <c r="L1183" i="11" s="1"/>
  <c r="AL1184" i="11"/>
  <c r="L1184" i="11" s="1"/>
  <c r="AL1185" i="11"/>
  <c r="L1185" i="11" s="1"/>
  <c r="AL1186" i="11"/>
  <c r="L1186" i="11" s="1"/>
  <c r="AL1187" i="11"/>
  <c r="L1187" i="11" s="1"/>
  <c r="AL1188" i="11"/>
  <c r="L1188" i="11" s="1"/>
  <c r="AL1189" i="11"/>
  <c r="L1189" i="11" s="1"/>
  <c r="AL1190" i="11"/>
  <c r="L1190" i="11" s="1"/>
  <c r="AL1191" i="11"/>
  <c r="L1191" i="11" s="1"/>
  <c r="AL1192" i="11"/>
  <c r="L1192" i="11" s="1"/>
  <c r="AL1193" i="11"/>
  <c r="L1193" i="11" s="1"/>
  <c r="AL1194" i="11"/>
  <c r="L1194" i="11" s="1"/>
  <c r="AL1195" i="11"/>
  <c r="L1195" i="11" s="1"/>
  <c r="AL1196" i="11"/>
  <c r="L1196" i="11" s="1"/>
  <c r="AL1197" i="11"/>
  <c r="L1197" i="11" s="1"/>
  <c r="AL1198" i="11"/>
  <c r="L1198" i="11" s="1"/>
  <c r="AL1199" i="11"/>
  <c r="L1199" i="11" s="1"/>
  <c r="AL1200" i="11"/>
  <c r="L1200" i="11" s="1"/>
  <c r="AL1201" i="11"/>
  <c r="L1201" i="11" s="1"/>
  <c r="AL1202" i="11"/>
  <c r="L1202" i="11" s="1"/>
  <c r="AL1203" i="11"/>
  <c r="L1203" i="11" s="1"/>
  <c r="AL1204" i="11"/>
  <c r="L1204" i="11" s="1"/>
  <c r="AL1205" i="11"/>
  <c r="L1205" i="11" s="1"/>
  <c r="AL1206" i="11"/>
  <c r="L1206" i="11" s="1"/>
  <c r="AL1207" i="11"/>
  <c r="L1207" i="11" s="1"/>
  <c r="AL1208" i="11"/>
  <c r="L1208" i="11" s="1"/>
  <c r="AL1209" i="11"/>
  <c r="L1209" i="11" s="1"/>
  <c r="AL1210" i="11"/>
  <c r="L1210" i="11" s="1"/>
  <c r="AL1211" i="11"/>
  <c r="L1211" i="11" s="1"/>
  <c r="AL1212" i="11"/>
  <c r="L1212" i="11" s="1"/>
  <c r="AL1213" i="11"/>
  <c r="L1213" i="11" s="1"/>
  <c r="AL1214" i="11"/>
  <c r="L1214" i="11" s="1"/>
  <c r="AL1215" i="11"/>
  <c r="L1215" i="11" s="1"/>
  <c r="AL1216" i="11"/>
  <c r="L1216" i="11" s="1"/>
  <c r="AL1217" i="11"/>
  <c r="L1217" i="11" s="1"/>
  <c r="AL1218" i="11"/>
  <c r="L1218" i="11" s="1"/>
  <c r="AL1219" i="11"/>
  <c r="L1219" i="11" s="1"/>
  <c r="AL1220" i="11"/>
  <c r="L1220" i="11" s="1"/>
  <c r="AL1221" i="11"/>
  <c r="L1221" i="11" s="1"/>
  <c r="AL1222" i="11"/>
  <c r="L1222" i="11" s="1"/>
  <c r="AL1223" i="11"/>
  <c r="L1223" i="11" s="1"/>
  <c r="AL1224" i="11"/>
  <c r="L1224" i="11" s="1"/>
  <c r="AL1225" i="11"/>
  <c r="L1225" i="11" s="1"/>
  <c r="AL1226" i="11"/>
  <c r="L1226" i="11" s="1"/>
  <c r="AL1227" i="11"/>
  <c r="L1227" i="11" s="1"/>
  <c r="AL1228" i="11"/>
  <c r="L1228" i="11" s="1"/>
  <c r="AL1229" i="11"/>
  <c r="L1229" i="11" s="1"/>
  <c r="AL1230" i="11"/>
  <c r="L1230" i="11" s="1"/>
  <c r="AL1231" i="11"/>
  <c r="L1231" i="11" s="1"/>
  <c r="AL1232" i="11"/>
  <c r="L1232" i="11" s="1"/>
  <c r="AL1233" i="11"/>
  <c r="L1233" i="11" s="1"/>
  <c r="AL1234" i="11"/>
  <c r="L1234" i="11" s="1"/>
  <c r="AL1235" i="11"/>
  <c r="L1235" i="11" s="1"/>
  <c r="AL1236" i="11"/>
  <c r="L1236" i="11" s="1"/>
  <c r="AL1237" i="11"/>
  <c r="L1237" i="11" s="1"/>
  <c r="AL1238" i="11"/>
  <c r="L1238" i="11" s="1"/>
  <c r="AL1239" i="11"/>
  <c r="L1239" i="11" s="1"/>
  <c r="AL1240" i="11"/>
  <c r="AL1241" i="11"/>
  <c r="AL1242" i="11"/>
  <c r="AL1243" i="11"/>
  <c r="L1243" i="11" s="1"/>
  <c r="AL1244" i="11"/>
  <c r="L1244" i="11" s="1"/>
  <c r="AL1245" i="11"/>
  <c r="L1245" i="11" s="1"/>
  <c r="AL1246" i="11"/>
  <c r="L1246" i="11" s="1"/>
  <c r="AL1247" i="11"/>
  <c r="AL1248" i="11"/>
  <c r="L1248" i="11" s="1"/>
  <c r="AL1249" i="11"/>
  <c r="L1249" i="11" s="1"/>
  <c r="AL1250" i="11"/>
  <c r="L1250" i="11" s="1"/>
  <c r="AL1251" i="11"/>
  <c r="L1251" i="11" s="1"/>
  <c r="AL1252" i="11"/>
  <c r="L1252" i="11" s="1"/>
  <c r="AL1253" i="11"/>
  <c r="L1253" i="11" s="1"/>
  <c r="AL1254" i="11"/>
  <c r="L1254" i="11" s="1"/>
  <c r="AL1255" i="11"/>
  <c r="L1255" i="11" s="1"/>
  <c r="AL1256" i="11"/>
  <c r="L1256" i="11" s="1"/>
  <c r="AL1257" i="11"/>
  <c r="AL1258" i="11"/>
  <c r="L1258" i="11" s="1"/>
  <c r="AL1259" i="11"/>
  <c r="L1259" i="11" s="1"/>
  <c r="AL1260" i="11"/>
  <c r="AL1261" i="11"/>
  <c r="L1261" i="11" s="1"/>
  <c r="AL1262" i="11"/>
  <c r="L1262" i="11" s="1"/>
  <c r="AL1263" i="11"/>
  <c r="L1263" i="11" s="1"/>
  <c r="AL1264" i="11"/>
  <c r="L1264" i="11" s="1"/>
  <c r="AL1265" i="11"/>
  <c r="L1265" i="11" s="1"/>
  <c r="AL1266" i="11"/>
  <c r="L1266" i="11" s="1"/>
  <c r="AL1267" i="11"/>
  <c r="L1267" i="11" s="1"/>
  <c r="AL1268" i="11"/>
  <c r="L1268" i="11" s="1"/>
  <c r="AL1269" i="11"/>
  <c r="L1269" i="11" s="1"/>
  <c r="AL1270" i="11"/>
  <c r="L1270" i="11" s="1"/>
  <c r="AL1271" i="11"/>
  <c r="L1271" i="11" s="1"/>
  <c r="AL1272" i="11"/>
  <c r="L1272" i="11" s="1"/>
  <c r="AL1273" i="11"/>
  <c r="L1273" i="11" s="1"/>
  <c r="AL1274" i="11"/>
  <c r="L1274" i="11" s="1"/>
  <c r="AL1275" i="11"/>
  <c r="L1275" i="11" s="1"/>
  <c r="AL1276" i="11"/>
  <c r="L1276" i="11" s="1"/>
  <c r="AL1277" i="11"/>
  <c r="L1277" i="11" s="1"/>
  <c r="AL1278" i="11"/>
  <c r="L1278" i="11" s="1"/>
  <c r="AL1279" i="11"/>
  <c r="L1279" i="11" s="1"/>
  <c r="AL1280" i="11"/>
  <c r="L1280" i="11" s="1"/>
  <c r="AL1281" i="11"/>
  <c r="L1281" i="11" s="1"/>
  <c r="AL1282" i="11"/>
  <c r="L1282" i="11" s="1"/>
  <c r="AL1283" i="11"/>
  <c r="L1283" i="11" s="1"/>
  <c r="AL1284" i="11"/>
  <c r="L1284" i="11" s="1"/>
  <c r="AL1285" i="11"/>
  <c r="L1285" i="11" s="1"/>
  <c r="AL1286" i="11"/>
  <c r="L1286" i="11" s="1"/>
  <c r="AL1287" i="11"/>
  <c r="L1287" i="11" s="1"/>
  <c r="AL1288" i="11"/>
  <c r="L1288" i="11" s="1"/>
  <c r="AL1289" i="11"/>
  <c r="L1289" i="11" s="1"/>
  <c r="AL1290" i="11"/>
  <c r="L1290" i="11" s="1"/>
  <c r="AL1291" i="11"/>
  <c r="L1291" i="11" s="1"/>
  <c r="AL1292" i="11"/>
  <c r="L1292" i="11" s="1"/>
  <c r="AL1293" i="11"/>
  <c r="L1293" i="11" s="1"/>
  <c r="AL1294" i="11"/>
  <c r="L1294" i="11" s="1"/>
  <c r="AL1295" i="11"/>
  <c r="L1295" i="11" s="1"/>
  <c r="AL1296" i="11"/>
  <c r="L1296" i="11" s="1"/>
  <c r="AL1297" i="11"/>
  <c r="L1297" i="11" s="1"/>
  <c r="AL1298" i="11"/>
  <c r="L1298" i="11" s="1"/>
  <c r="AL1299" i="11"/>
  <c r="L1299" i="11" s="1"/>
  <c r="AL1300" i="11"/>
  <c r="L1300" i="11" s="1"/>
  <c r="AL1301" i="11"/>
  <c r="L1301" i="11" s="1"/>
  <c r="AL1302" i="11"/>
  <c r="L1302" i="11" s="1"/>
  <c r="AL1303" i="11"/>
  <c r="L1303" i="11" s="1"/>
  <c r="AL1304" i="11"/>
  <c r="L1304" i="11" s="1"/>
  <c r="AL1305" i="11"/>
  <c r="L1305" i="11" s="1"/>
  <c r="AL1306" i="11"/>
  <c r="L1306" i="11" s="1"/>
  <c r="AL1307" i="11"/>
  <c r="L1307" i="11" s="1"/>
  <c r="AL1308" i="11"/>
  <c r="L1308" i="11" s="1"/>
  <c r="AL1309" i="11"/>
  <c r="L1309" i="11" s="1"/>
  <c r="AL1310" i="11"/>
  <c r="L1310" i="11" s="1"/>
  <c r="AL1311" i="11"/>
  <c r="L1311" i="11" s="1"/>
  <c r="AL1312" i="11"/>
  <c r="L1312" i="11" s="1"/>
  <c r="AL1313" i="11"/>
  <c r="L1313" i="11" s="1"/>
  <c r="AL1314" i="11"/>
  <c r="L1314" i="11" s="1"/>
  <c r="AL1315" i="11"/>
  <c r="L1315" i="11" s="1"/>
  <c r="AL1316" i="11"/>
  <c r="L1316" i="11" s="1"/>
  <c r="AL1317" i="11"/>
  <c r="L1317" i="11" s="1"/>
  <c r="AL1318" i="11"/>
  <c r="L1318" i="11" s="1"/>
  <c r="AL1319" i="11"/>
  <c r="L1319" i="11" s="1"/>
  <c r="AL1320" i="11"/>
  <c r="L1320" i="11" s="1"/>
  <c r="AL1321" i="11"/>
  <c r="L1321" i="11" s="1"/>
  <c r="AL1322" i="11"/>
  <c r="L1322" i="11" s="1"/>
  <c r="AL1323" i="11"/>
  <c r="L1323" i="11" s="1"/>
  <c r="AL1324" i="11"/>
  <c r="L1324" i="11" s="1"/>
  <c r="AL1325" i="11"/>
  <c r="L1325" i="11" s="1"/>
  <c r="AL1326" i="11"/>
  <c r="L1326" i="11" s="1"/>
  <c r="AL1327" i="11"/>
  <c r="L1327" i="11" s="1"/>
  <c r="AL1328" i="11"/>
  <c r="L1328" i="11" s="1"/>
  <c r="AL1329" i="11"/>
  <c r="L1329" i="11" s="1"/>
  <c r="AL1330" i="11"/>
  <c r="L1330" i="11" s="1"/>
  <c r="AL1331" i="11"/>
  <c r="L1331" i="11" s="1"/>
  <c r="AL1332" i="11"/>
  <c r="L1332" i="11" s="1"/>
  <c r="AL1333" i="11"/>
  <c r="L1333" i="11" s="1"/>
  <c r="AL1334" i="11"/>
  <c r="L1334" i="11" s="1"/>
  <c r="AL1335" i="11"/>
  <c r="L1335" i="11" s="1"/>
  <c r="AL1336" i="11"/>
  <c r="L1336" i="11" s="1"/>
  <c r="AL1337" i="11"/>
  <c r="L1337" i="11" s="1"/>
  <c r="AL1338" i="11"/>
  <c r="L1338" i="11" s="1"/>
  <c r="AL1339" i="11"/>
  <c r="L1339" i="11" s="1"/>
  <c r="AL1340" i="11"/>
  <c r="L1340" i="11" s="1"/>
  <c r="AL1341" i="11"/>
  <c r="L1341" i="11" s="1"/>
  <c r="AL1342" i="11"/>
  <c r="L1342" i="11" s="1"/>
  <c r="AL1343" i="11"/>
  <c r="L1343" i="11" s="1"/>
  <c r="AL1344" i="11"/>
  <c r="L1344" i="11" s="1"/>
  <c r="AL1345" i="11"/>
  <c r="L1345" i="11" s="1"/>
  <c r="AL1346" i="11"/>
  <c r="L1346" i="11" s="1"/>
  <c r="AL1347" i="11"/>
  <c r="L1347" i="11" s="1"/>
  <c r="AL1348" i="11"/>
  <c r="L1348" i="11" s="1"/>
  <c r="AL1349" i="11"/>
  <c r="L1349" i="11" s="1"/>
  <c r="AL1350" i="11"/>
  <c r="L1350" i="11" s="1"/>
  <c r="AL1351" i="11"/>
  <c r="L1351" i="11" s="1"/>
  <c r="AL1352" i="11"/>
  <c r="L1352" i="11" s="1"/>
  <c r="AL1353" i="11"/>
  <c r="L1353" i="11" s="1"/>
  <c r="AL1354" i="11"/>
  <c r="L1354" i="11" s="1"/>
  <c r="AL1355" i="11"/>
  <c r="L1355" i="11" s="1"/>
  <c r="AL1356" i="11"/>
  <c r="L1356" i="11" s="1"/>
  <c r="AL1357" i="11"/>
  <c r="L1357" i="11" s="1"/>
  <c r="AL1358" i="11"/>
  <c r="L1358" i="11" s="1"/>
  <c r="AL1359" i="11"/>
  <c r="L1359" i="11" s="1"/>
  <c r="AL1360" i="11"/>
  <c r="L1360" i="11" s="1"/>
  <c r="AL1361" i="11"/>
  <c r="L1361" i="11" s="1"/>
  <c r="AL1362" i="11"/>
  <c r="L1362" i="11" s="1"/>
  <c r="AL1363" i="11"/>
  <c r="L1363" i="11" s="1"/>
  <c r="AL1364" i="11"/>
  <c r="L1364" i="11" s="1"/>
  <c r="AL1365" i="11"/>
  <c r="L1365" i="11" s="1"/>
  <c r="AL1366" i="11"/>
  <c r="L1366" i="11" s="1"/>
  <c r="AL1367" i="11"/>
  <c r="L1367" i="11" s="1"/>
  <c r="AL1368" i="11"/>
  <c r="L1368" i="11" s="1"/>
  <c r="AL1369" i="11"/>
  <c r="L1369" i="11" s="1"/>
  <c r="AL1370" i="11"/>
  <c r="L1370" i="11" s="1"/>
  <c r="AL1371" i="11"/>
  <c r="L1371" i="11" s="1"/>
  <c r="AL1372" i="11"/>
  <c r="L1372" i="11" s="1"/>
  <c r="AL1373" i="11"/>
  <c r="L1373" i="11" s="1"/>
  <c r="AL1374" i="11"/>
  <c r="L1374" i="11" s="1"/>
  <c r="AL1375" i="11"/>
  <c r="L1375" i="11" s="1"/>
  <c r="AL1376" i="11"/>
  <c r="L1376" i="11" s="1"/>
  <c r="AL1377" i="11"/>
  <c r="L1377" i="11" s="1"/>
  <c r="AL1378" i="11"/>
  <c r="L1378" i="11" s="1"/>
  <c r="AL1379" i="11"/>
  <c r="L1379" i="11" s="1"/>
  <c r="AL1380" i="11"/>
  <c r="L1380" i="11" s="1"/>
  <c r="AL1381" i="11"/>
  <c r="L1381" i="11" s="1"/>
  <c r="AL1382" i="11"/>
  <c r="L1382" i="11" s="1"/>
  <c r="AL1383" i="11"/>
  <c r="L1383" i="11" s="1"/>
  <c r="AL1384" i="11"/>
  <c r="L1384" i="11" s="1"/>
  <c r="AL1385" i="11"/>
  <c r="L1385" i="11" s="1"/>
  <c r="AL1386" i="11"/>
  <c r="L1386" i="11" s="1"/>
  <c r="AL1387" i="11"/>
  <c r="L1387" i="11" s="1"/>
  <c r="AL1388" i="11"/>
  <c r="L1388" i="11" s="1"/>
  <c r="AL1389" i="11"/>
  <c r="L1389" i="11" s="1"/>
  <c r="AL1390" i="11"/>
  <c r="L1390" i="11" s="1"/>
  <c r="AL1391" i="11"/>
  <c r="L1391" i="11" s="1"/>
  <c r="AL1392" i="11"/>
  <c r="L1392" i="11" s="1"/>
  <c r="AL1393" i="11"/>
  <c r="L1393" i="11" s="1"/>
  <c r="AL1394" i="11"/>
  <c r="L1394" i="11" s="1"/>
  <c r="AL1395" i="11"/>
  <c r="L1395" i="11" s="1"/>
  <c r="AL1396" i="11"/>
  <c r="L1396" i="11" s="1"/>
  <c r="AL1397" i="11"/>
  <c r="L1397" i="11" s="1"/>
  <c r="AL1398" i="11"/>
  <c r="L1398" i="11" s="1"/>
  <c r="AL1399" i="11"/>
  <c r="L1399" i="11" s="1"/>
  <c r="AL1400" i="11"/>
  <c r="L1400" i="11" s="1"/>
  <c r="AL1401" i="11"/>
  <c r="L1401" i="11" s="1"/>
  <c r="AL1402" i="11"/>
  <c r="L1402" i="11" s="1"/>
  <c r="AL1403" i="11"/>
  <c r="L1403" i="11" s="1"/>
  <c r="AL1404" i="11"/>
  <c r="L1404" i="11" s="1"/>
  <c r="AL1405" i="11"/>
  <c r="L1405" i="11" s="1"/>
  <c r="AL1406" i="11"/>
  <c r="L1406" i="11" s="1"/>
  <c r="AL1407" i="11"/>
  <c r="L1407" i="11" s="1"/>
  <c r="AL1408" i="11"/>
  <c r="L1408" i="11" s="1"/>
  <c r="AL1409" i="11"/>
  <c r="L1409" i="11" s="1"/>
  <c r="AL1410" i="11"/>
  <c r="L1410" i="11" s="1"/>
  <c r="AL1411" i="11"/>
  <c r="L1411" i="11" s="1"/>
  <c r="AL1412" i="11"/>
  <c r="L1412" i="11" s="1"/>
  <c r="AL1413" i="11"/>
  <c r="AL1414" i="11"/>
  <c r="AL1415" i="11"/>
  <c r="L1415" i="11" s="1"/>
  <c r="AL1444" i="11"/>
  <c r="L1444" i="11" s="1"/>
  <c r="AL1445" i="11"/>
  <c r="L1445" i="11" s="1"/>
  <c r="AL1446" i="11"/>
  <c r="L1446" i="11" s="1"/>
  <c r="AL1447" i="11"/>
  <c r="L1447" i="11" s="1"/>
  <c r="AL1448" i="11"/>
  <c r="L1448" i="11" s="1"/>
  <c r="AL1449" i="11"/>
  <c r="L1449" i="11" s="1"/>
  <c r="AL1450" i="11"/>
  <c r="L1450" i="11" s="1"/>
  <c r="AL1451" i="11"/>
  <c r="L1451" i="11" s="1"/>
  <c r="AL1452" i="11"/>
  <c r="L1452" i="11" s="1"/>
  <c r="AL1453" i="11"/>
  <c r="L1453" i="11" s="1"/>
  <c r="AL1454" i="11"/>
  <c r="L1454" i="11" s="1"/>
  <c r="AL1455" i="11"/>
  <c r="L1455" i="11" s="1"/>
  <c r="AL1456" i="11"/>
  <c r="L1456" i="11" s="1"/>
  <c r="AL1457" i="11"/>
  <c r="L1457" i="11" s="1"/>
  <c r="AL1416" i="11"/>
  <c r="L1416" i="11" s="1"/>
  <c r="AL1417" i="11"/>
  <c r="L1417" i="11" s="1"/>
  <c r="AL1418" i="11"/>
  <c r="L1418" i="11" s="1"/>
  <c r="AL1419" i="11"/>
  <c r="L1419" i="11" s="1"/>
  <c r="AL1420" i="11"/>
  <c r="L1420" i="11" s="1"/>
  <c r="AL1421" i="11"/>
  <c r="L1421" i="11" s="1"/>
  <c r="AL1422" i="11"/>
  <c r="L1422" i="11" s="1"/>
  <c r="AL1423" i="11"/>
  <c r="L1423" i="11" s="1"/>
  <c r="AL1424" i="11"/>
  <c r="L1424" i="11" s="1"/>
  <c r="AL1425" i="11"/>
  <c r="L1425" i="11" s="1"/>
  <c r="AL1426" i="11"/>
  <c r="L1426" i="11" s="1"/>
  <c r="AL1427" i="11"/>
  <c r="L1427" i="11" s="1"/>
  <c r="AL1428" i="11"/>
  <c r="L1428" i="11" s="1"/>
  <c r="AL1429" i="11"/>
  <c r="L1429" i="11" s="1"/>
  <c r="AL1430" i="11"/>
  <c r="L1430" i="11" s="1"/>
  <c r="AL1431" i="11"/>
  <c r="L1431" i="11" s="1"/>
  <c r="AL1432" i="11"/>
  <c r="L1432" i="11" s="1"/>
  <c r="AL1433" i="11"/>
  <c r="L1433" i="11" s="1"/>
  <c r="AL1434" i="11"/>
  <c r="L1434" i="11" s="1"/>
  <c r="AL1435" i="11"/>
  <c r="L1435" i="11" s="1"/>
  <c r="AL1436" i="11"/>
  <c r="L1436" i="11" s="1"/>
  <c r="AL1437" i="11"/>
  <c r="L1437" i="11" s="1"/>
  <c r="AL1438" i="11"/>
  <c r="L1438" i="11" s="1"/>
  <c r="AL1439" i="11"/>
  <c r="L1439" i="11" s="1"/>
  <c r="AL1440" i="11"/>
  <c r="L1440" i="11" s="1"/>
  <c r="AL1441" i="11"/>
  <c r="L1441" i="11" s="1"/>
  <c r="AL1442" i="11"/>
  <c r="L1442" i="11" s="1"/>
  <c r="AL1443" i="11"/>
  <c r="L1443" i="11" s="1"/>
  <c r="AL1458" i="11"/>
  <c r="L1458" i="11" s="1"/>
  <c r="AL1459" i="11"/>
  <c r="L1459" i="11" s="1"/>
  <c r="AL1460" i="11"/>
  <c r="L1460" i="11" s="1"/>
  <c r="AL1461" i="11"/>
  <c r="L1461" i="11" s="1"/>
  <c r="AL1462" i="11"/>
  <c r="L1462" i="11" s="1"/>
  <c r="AL1463" i="11"/>
  <c r="L1463" i="11" s="1"/>
  <c r="AL1464" i="11"/>
  <c r="L1464" i="11" s="1"/>
  <c r="AL1465" i="11"/>
  <c r="L1465" i="11" s="1"/>
  <c r="AL1466" i="11"/>
  <c r="L1466" i="11" s="1"/>
  <c r="AL1467" i="11"/>
  <c r="L1467" i="11" s="1"/>
  <c r="AL1468" i="11"/>
  <c r="L1468" i="11" s="1"/>
  <c r="AL1469" i="11"/>
  <c r="L1469" i="11" s="1"/>
  <c r="AL1470" i="11"/>
  <c r="L1470" i="11" s="1"/>
  <c r="AL2" i="11"/>
  <c r="L2" i="11" s="1"/>
  <c r="O34" i="19"/>
  <c r="N34" i="19"/>
  <c r="L34" i="19"/>
  <c r="K34" i="19"/>
  <c r="E292" i="21"/>
  <c r="AD267" i="21"/>
  <c r="AD266" i="21"/>
  <c r="AD263" i="21"/>
  <c r="AD265" i="21"/>
  <c r="AD264" i="21"/>
  <c r="Z267" i="21"/>
  <c r="Z266" i="21"/>
  <c r="Z265" i="21"/>
  <c r="Z264" i="21"/>
  <c r="Z263" i="21"/>
  <c r="AB267" i="21"/>
  <c r="AB266" i="21"/>
  <c r="AB265" i="21"/>
  <c r="AB264" i="21"/>
  <c r="AB263" i="21"/>
  <c r="X267" i="21"/>
  <c r="X266" i="21"/>
  <c r="X265" i="21"/>
  <c r="X264" i="21"/>
  <c r="X263" i="21"/>
  <c r="V267" i="21"/>
  <c r="V266" i="21"/>
  <c r="V265" i="21"/>
  <c r="V264" i="21"/>
  <c r="V263" i="21"/>
  <c r="T267" i="21"/>
  <c r="T266" i="21"/>
  <c r="T265" i="21"/>
  <c r="T264" i="21"/>
  <c r="T263" i="21"/>
  <c r="R267" i="21"/>
  <c r="R266" i="21"/>
  <c r="R265" i="21"/>
  <c r="R264" i="21"/>
  <c r="R263" i="21"/>
  <c r="P267" i="21"/>
  <c r="P266" i="21"/>
  <c r="P265" i="21"/>
  <c r="P264" i="21"/>
  <c r="P263" i="21"/>
  <c r="N267" i="21"/>
  <c r="N266" i="21"/>
  <c r="N265" i="21"/>
  <c r="N264" i="21"/>
  <c r="N263" i="21"/>
  <c r="L267" i="21"/>
  <c r="L266" i="21"/>
  <c r="L265" i="21"/>
  <c r="L264" i="21"/>
  <c r="L263" i="21"/>
  <c r="J267" i="21"/>
  <c r="J266" i="21"/>
  <c r="J265" i="21"/>
  <c r="J264" i="21"/>
  <c r="J263" i="21"/>
  <c r="H267" i="21"/>
  <c r="H266" i="21"/>
  <c r="H265" i="21"/>
  <c r="H264" i="21"/>
  <c r="H263" i="21"/>
  <c r="F267" i="21"/>
  <c r="F266" i="21"/>
  <c r="F265" i="21"/>
  <c r="F264" i="21"/>
  <c r="F263" i="21"/>
  <c r="D267" i="21"/>
  <c r="D266" i="21"/>
  <c r="D265" i="21"/>
  <c r="D264" i="21"/>
  <c r="D263" i="21"/>
  <c r="I292" i="21"/>
  <c r="H292" i="21"/>
  <c r="F292" i="21"/>
  <c r="O17" i="19"/>
  <c r="N17" i="19"/>
  <c r="L17" i="19"/>
  <c r="K17" i="19"/>
  <c r="I292" i="20"/>
  <c r="H292" i="20"/>
  <c r="F292" i="20"/>
  <c r="E292" i="20"/>
  <c r="D263" i="20"/>
  <c r="AD267" i="20"/>
  <c r="AD266" i="20"/>
  <c r="AD265" i="20"/>
  <c r="AD264" i="20"/>
  <c r="AD263" i="20"/>
  <c r="AB267" i="20"/>
  <c r="AB266" i="20"/>
  <c r="AB265" i="20"/>
  <c r="AB264" i="20"/>
  <c r="AB263" i="20"/>
  <c r="Z267" i="20"/>
  <c r="Z266" i="20"/>
  <c r="Z265" i="20"/>
  <c r="Z264" i="20"/>
  <c r="Z263" i="20"/>
  <c r="X267" i="20"/>
  <c r="X266" i="20"/>
  <c r="X265" i="20"/>
  <c r="X264" i="20"/>
  <c r="X263" i="20"/>
  <c r="V267" i="20"/>
  <c r="V266" i="20"/>
  <c r="V265" i="20"/>
  <c r="V264" i="20"/>
  <c r="V263" i="20"/>
  <c r="T267" i="20"/>
  <c r="T266" i="20"/>
  <c r="T265" i="20"/>
  <c r="T264" i="20"/>
  <c r="T263" i="20"/>
  <c r="R267" i="20"/>
  <c r="R266" i="20"/>
  <c r="R265" i="20"/>
  <c r="R264" i="20"/>
  <c r="R263" i="20"/>
  <c r="P267" i="20"/>
  <c r="P266" i="20"/>
  <c r="P265" i="20"/>
  <c r="P264" i="20"/>
  <c r="P263" i="20"/>
  <c r="N267" i="20"/>
  <c r="N266" i="20"/>
  <c r="N265" i="20"/>
  <c r="N264" i="20"/>
  <c r="N263" i="20"/>
  <c r="L267" i="20"/>
  <c r="L266" i="20"/>
  <c r="L265" i="20"/>
  <c r="L264" i="20"/>
  <c r="L263" i="20"/>
  <c r="J267" i="20"/>
  <c r="J266" i="20"/>
  <c r="J265" i="20"/>
  <c r="J264" i="20"/>
  <c r="J263" i="20"/>
  <c r="H267" i="20"/>
  <c r="H266" i="20"/>
  <c r="H265" i="20"/>
  <c r="H264" i="20"/>
  <c r="H263" i="20"/>
  <c r="F267" i="20"/>
  <c r="F266" i="20"/>
  <c r="F265" i="20"/>
  <c r="F264" i="20"/>
  <c r="F263" i="20"/>
  <c r="D266" i="20"/>
  <c r="D267" i="20"/>
  <c r="D265" i="20"/>
  <c r="D264" i="20"/>
  <c r="A1" i="31"/>
  <c r="D2" i="19"/>
  <c r="CW45" i="25" l="1"/>
  <c r="CX43" i="25"/>
  <c r="CW35" i="25"/>
  <c r="CW43" i="25"/>
  <c r="CW41" i="25"/>
  <c r="CX41" i="25"/>
  <c r="CY47" i="25" s="1"/>
  <c r="CW2" i="25"/>
  <c r="CW8" i="25"/>
  <c r="CW21" i="25"/>
  <c r="CW29" i="25"/>
  <c r="CX19" i="25"/>
  <c r="CY31" i="25" s="1"/>
  <c r="CW15" i="25"/>
  <c r="CW7" i="25"/>
  <c r="CW22" i="25"/>
  <c r="CW30" i="25"/>
  <c r="CX14" i="25"/>
  <c r="CW6" i="25"/>
  <c r="CX11" i="25"/>
  <c r="CX13" i="25"/>
  <c r="CW5" i="25"/>
  <c r="CW24" i="25"/>
  <c r="CW12" i="25"/>
  <c r="CW4" i="25"/>
  <c r="CX9" i="25"/>
  <c r="CY15" i="25" s="1"/>
  <c r="CX31" i="25"/>
  <c r="CX23" i="25"/>
  <c r="CW11" i="25"/>
  <c r="AP41" i="27"/>
  <c r="AO42" i="27"/>
  <c r="AP42" i="27"/>
  <c r="AO43" i="27"/>
  <c r="AP36" i="27"/>
  <c r="AP40" i="27"/>
  <c r="AP44" i="27"/>
  <c r="AO37" i="27"/>
  <c r="AO45" i="27"/>
  <c r="AO40" i="27"/>
  <c r="AP14" i="27"/>
  <c r="AO38" i="27"/>
  <c r="AP38" i="27"/>
  <c r="AO36" i="27"/>
  <c r="AO44" i="27"/>
  <c r="AO47" i="27"/>
  <c r="AP4" i="27"/>
  <c r="AP25" i="27"/>
  <c r="AO24" i="27"/>
  <c r="AP3" i="27"/>
  <c r="AP26" i="27"/>
  <c r="AP20" i="27"/>
  <c r="AP9" i="27"/>
  <c r="AO20" i="27"/>
  <c r="AO10" i="27"/>
  <c r="AP28" i="27"/>
  <c r="AO3" i="27"/>
  <c r="AO2" i="27"/>
  <c r="AO25" i="27"/>
  <c r="AP11" i="27"/>
  <c r="AP12" i="27"/>
  <c r="AO8" i="27"/>
  <c r="AO9" i="27"/>
  <c r="AO4" i="27"/>
  <c r="AO12" i="27"/>
  <c r="AP19" i="27"/>
  <c r="AO22" i="27"/>
  <c r="AP27" i="27"/>
  <c r="AO30" i="27"/>
  <c r="AO5" i="27"/>
  <c r="AO13" i="27"/>
  <c r="AO23" i="27"/>
  <c r="AO31" i="27"/>
  <c r="CX25" i="25"/>
  <c r="E81" i="1"/>
  <c r="E64" i="1"/>
  <c r="E528" i="1"/>
  <c r="E551" i="1"/>
  <c r="E575" i="1"/>
  <c r="E601" i="1"/>
  <c r="E107" i="1"/>
  <c r="E126" i="1"/>
  <c r="E157" i="1"/>
  <c r="E179" i="1"/>
  <c r="E219" i="1"/>
  <c r="E329" i="1"/>
  <c r="E364" i="1"/>
  <c r="E393" i="1"/>
  <c r="E415" i="1"/>
  <c r="E449" i="1"/>
  <c r="E475" i="1"/>
  <c r="E506" i="1"/>
  <c r="AA7" i="16"/>
  <c r="Z4" i="16"/>
  <c r="AA4" i="16"/>
  <c r="AB4" i="16"/>
  <c r="AC4" i="16"/>
  <c r="AD4" i="16"/>
  <c r="Z5" i="16"/>
  <c r="AA5" i="16"/>
  <c r="AB5" i="16"/>
  <c r="AC5" i="16"/>
  <c r="AD5" i="16"/>
  <c r="Z6" i="16"/>
  <c r="AA6" i="16"/>
  <c r="AB6" i="16"/>
  <c r="AC6" i="16"/>
  <c r="AD6" i="16"/>
  <c r="Z7" i="16"/>
  <c r="AB7" i="16"/>
  <c r="AC7" i="16"/>
  <c r="AD7" i="16"/>
  <c r="Z8" i="16"/>
  <c r="AA8" i="16"/>
  <c r="AB8" i="16"/>
  <c r="AC8" i="16"/>
  <c r="AD8" i="16"/>
  <c r="Z9" i="16"/>
  <c r="AA9" i="16"/>
  <c r="AB9" i="16"/>
  <c r="AC9" i="16"/>
  <c r="AD9" i="16"/>
  <c r="Z10" i="16"/>
  <c r="AA10" i="16"/>
  <c r="AB10" i="16"/>
  <c r="AC10" i="16"/>
  <c r="AD10" i="16"/>
  <c r="Z11" i="16"/>
  <c r="AA11" i="16"/>
  <c r="AB11" i="16"/>
  <c r="AC11" i="16"/>
  <c r="AD11" i="16"/>
  <c r="Z12" i="16"/>
  <c r="AA12" i="16"/>
  <c r="AB12" i="16"/>
  <c r="AC12" i="16"/>
  <c r="AD12" i="16"/>
  <c r="Z13" i="16"/>
  <c r="AA13" i="16"/>
  <c r="AB13" i="16"/>
  <c r="AC13" i="16"/>
  <c r="AD13" i="16"/>
  <c r="Z14" i="16"/>
  <c r="AA14" i="16"/>
  <c r="AB14" i="16"/>
  <c r="AC14" i="16"/>
  <c r="AD14" i="16"/>
  <c r="Z15" i="16"/>
  <c r="AA15" i="16"/>
  <c r="AB15" i="16"/>
  <c r="AC15" i="16"/>
  <c r="AD15" i="16"/>
  <c r="Z16" i="16"/>
  <c r="AA16" i="16"/>
  <c r="AB16" i="16"/>
  <c r="AC16" i="16"/>
  <c r="AD16" i="16"/>
  <c r="Z17" i="16"/>
  <c r="AA17" i="16"/>
  <c r="AB17" i="16"/>
  <c r="AC17" i="16"/>
  <c r="AD17" i="16"/>
  <c r="Y17" i="16"/>
  <c r="Y16" i="16"/>
  <c r="Y15" i="16"/>
  <c r="Y14" i="16"/>
  <c r="Y13" i="16"/>
  <c r="Y12" i="16"/>
  <c r="Y11" i="16"/>
  <c r="Y10" i="16"/>
  <c r="Y9" i="16"/>
  <c r="Y8" i="16"/>
  <c r="Y7" i="16"/>
  <c r="Y6" i="16"/>
  <c r="Y5" i="16"/>
  <c r="Y4" i="16"/>
  <c r="AQ15" i="27" l="1"/>
  <c r="AQ31" i="27"/>
  <c r="AP35" i="27" l="1"/>
  <c r="AQ47" i="27" s="1"/>
  <c r="AO34" i="2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tc={3B7A8DD6-07B5-4AE3-8E8D-74A68DFD7257}</author>
    <author>tc={526C756A-1743-4BDA-9E02-970F24DFFF5B}</author>
    <author>tc={85A01C67-73B1-4CF2-B493-FE091E29FEAC}</author>
    <author>tc={9BA8FB44-680E-4819-8386-C9D59191982C}</author>
    <author>tc={1E77CB95-B6BA-4E20-8224-D9E13FCABD63}</author>
    <author>tc={780512E0-F6CB-4E96-9911-210B67F436B4}</author>
    <author>tc={F7FA7EDD-8F9C-4646-A448-4DFA70B2F1C0}</author>
    <author>tc={868CA7C9-5CC1-4149-BB95-3BDD075F8F7D}</author>
    <author>tc={6824472E-24FF-4142-959A-4272FBA78741}</author>
    <author>tc={F497D299-AF6D-46EB-92D7-60650CE09710}</author>
    <author>tc={EC19D1BA-833C-4853-9CFE-73CE93B29FBF}</author>
    <author>tc={655C06E3-529B-449E-AEB8-38116270667B}</author>
    <author>tc={6706B2A3-5D2F-4C37-A021-508C68C4AAD8}</author>
    <author>tc={DB6B66F3-3F43-4201-9C39-86B37EBCFAD1}</author>
    <author>tc={64D78EF2-43BD-424E-AA04-99405D3C7CF2}</author>
    <author>tc={6ED69C4D-37C6-4DFF-8C15-1817123DC9FB}</author>
    <author>tc={EB3DF380-9188-496B-8067-9F2B85A8976A}</author>
    <author>tc={45BD713D-5678-4EC2-BEB5-D18C8496E4A0}</author>
    <author>tc={70892952-153C-4BFE-8D5D-E459B8E5D7DC}</author>
    <author>tc={264F2C02-C532-4D77-A045-7882A1983132}</author>
    <author>tc={708A62DF-4795-405A-A4B4-2606D5AEC770}</author>
    <author>tc={2C70F2BD-E499-4A9F-9246-DAC30B65C7E1}</author>
    <author>tc={DC0306F3-2CEB-4358-AC28-20DDE02154BD}</author>
    <author>tc={4967D3FB-5F50-4BBA-80D2-481EC7FB11B7}</author>
    <author>tc={98D1EB15-74DF-4AC5-8BB0-037BD5310D9D}</author>
    <author>tc={B9917F9A-C0E6-481F-80B0-E578A1911D5E}</author>
    <author>tc={D7E4ECB4-8820-4C60-8B8E-9E16FE02825E}</author>
    <author>tc={637BFD5D-A752-4B2B-BF4F-664E625A6D94}</author>
    <author>tc={7C004A73-A70E-4BB1-8C33-FB1F9903A4B7}</author>
  </authors>
  <commentList>
    <comment ref="C1" authorId="0" shapeId="0" xr:uid="{3B7A8DD6-07B5-4AE3-8E8D-74A68DFD7257}">
      <text>
        <t>[Threaded comment]
Your version of Excel allows you to read this threaded comment; however, any edits to it will get removed if the file is opened in a newer version of Excel. Learn more: https://go.microsoft.com/fwlink/?linkid=870924
Comment:
    ESG Score</t>
      </text>
    </comment>
    <comment ref="D1" authorId="1" shapeId="0" xr:uid="{526C756A-1743-4BDA-9E02-970F24DFFF5B}">
      <text>
        <t>[Threaded comment]
Your version of Excel allows you to read this threaded comment; however, any edits to it will get removed if the file is opened in a newer version of Excel. Learn more: https://go.microsoft.com/fwlink/?linkid=870924
Comment:
    ESG Combined Score</t>
      </text>
    </comment>
    <comment ref="E1" authorId="2" shapeId="0" xr:uid="{85A01C67-73B1-4CF2-B493-FE091E29FEAC}">
      <text>
        <t>[Threaded comment]
Your version of Excel allows you to read this threaded comment; however, any edits to it will get removed if the file is opened in a newer version of Excel. Learn more: https://go.microsoft.com/fwlink/?linkid=870924
Comment:
    ESG Controversies Score</t>
      </text>
    </comment>
    <comment ref="F1" authorId="3" shapeId="0" xr:uid="{9BA8FB44-680E-4819-8386-C9D59191982C}">
      <text>
        <t>[Threaded comment]
Your version of Excel allows you to read this threaded comment; however, any edits to it will get removed if the file is opened in a newer version of Excel. Learn more: https://go.microsoft.com/fwlink/?linkid=870924
Comment:
    Environmental Pillar Score</t>
      </text>
    </comment>
    <comment ref="G1" authorId="4" shapeId="0" xr:uid="{1E77CB95-B6BA-4E20-8224-D9E13FCABD63}">
      <text>
        <t>[Threaded comment]
Your version of Excel allows you to read this threaded comment; however, any edits to it will get removed if the file is opened in a newer version of Excel. Learn more: https://go.microsoft.com/fwlink/?linkid=870924
Comment:
    Social Pillar Score</t>
      </text>
    </comment>
    <comment ref="H1" authorId="5" shapeId="0" xr:uid="{780512E0-F6CB-4E96-9911-210B67F436B4}">
      <text>
        <t>[Threaded comment]
Your version of Excel allows you to read this threaded comment; however, any edits to it will get removed if the file is opened in a newer version of Excel. Learn more: https://go.microsoft.com/fwlink/?linkid=870924
Comment:
    Governmental Pillar Score</t>
      </text>
    </comment>
    <comment ref="L1" authorId="6" shapeId="0" xr:uid="{F7FA7EDD-8F9C-4646-A448-4DFA70B2F1C0}">
      <text>
        <t>[Threaded comment]
Your version of Excel allows you to read this threaded comment; however, any edits to it will get removed if the file is opened in a newer version of Excel. Learn more: https://go.microsoft.com/fwlink/?linkid=870924
Comment:
    ln(1+OIM)</t>
      </text>
    </comment>
    <comment ref="M1" authorId="7" shapeId="0" xr:uid="{868CA7C9-5CC1-4149-BB95-3BDD075F8F7D}">
      <text>
        <t>[Threaded comment]
Your version of Excel allows you to read this threaded comment; however, any edits to it will get removed if the file is opened in a newer version of Excel. Learn more: https://go.microsoft.com/fwlink/?linkid=870924
Comment:
    Leverage = Total Assets/Total Liabilities</t>
      </text>
    </comment>
    <comment ref="N1" authorId="8" shapeId="0" xr:uid="{6824472E-24FF-4142-959A-4272FBA78741}">
      <text>
        <t>[Threaded comment]
Your version of Excel allows you to read this threaded comment; however, any edits to it will get removed if the file is opened in a newer version of Excel. Learn more: https://go.microsoft.com/fwlink/?linkid=870924
Comment:
    Return on Assets</t>
      </text>
    </comment>
    <comment ref="O1" authorId="9" shapeId="0" xr:uid="{F497D299-AF6D-46EB-92D7-60650CE09710}">
      <text>
        <t>[Threaded comment]
Your version of Excel allows you to read this threaded comment; however, any edits to it will get removed if the file is opened in a newer version of Excel. Learn more: https://go.microsoft.com/fwlink/?linkid=870924
Comment:
    Total Assets Turnover</t>
      </text>
    </comment>
    <comment ref="P1" authorId="10" shapeId="0" xr:uid="{EC19D1BA-833C-4853-9CFE-73CE93B29FBF}">
      <text>
        <t>[Threaded comment]
Your version of Excel allows you to read this threaded comment; however, any edits to it will get removed if the file is opened in a newer version of Excel. Learn more: https://go.microsoft.com/fwlink/?linkid=870924
Comment:
    Spot price of Carbon
Reply:
    Euros/ktCo2</t>
      </text>
    </comment>
    <comment ref="Q1" authorId="11" shapeId="0" xr:uid="{655C06E3-529B-449E-AEB8-38116270667B}">
      <text>
        <t>[Threaded comment]
Your version of Excel allows you to read this threaded comment; however, any edits to it will get removed if the file is opened in a newer version of Excel. Learn more: https://go.microsoft.com/fwlink/?linkid=870924
Comment:
    Future Price of Carbon
Reply:
    Euros/ktCo2</t>
      </text>
    </comment>
    <comment ref="R1" authorId="12" shapeId="0" xr:uid="{6706B2A3-5D2F-4C37-A021-508C68C4AAD8}">
      <text>
        <t>[Threaded comment]
Your version of Excel allows you to read this threaded comment; however, any edits to it will get removed if the file is opened in a newer version of Excel. Learn more: https://go.microsoft.com/fwlink/?linkid=870924
Comment:
    Maximum Future Price of Carbon
Reply:
    Euros/ktCo2</t>
      </text>
    </comment>
    <comment ref="S1" authorId="13" shapeId="0" xr:uid="{DB6B66F3-3F43-4201-9C39-86B37EBCFAD1}">
      <text>
        <t>[Threaded comment]
Your version of Excel allows you to read this threaded comment; however, any edits to it will get removed if the file is opened in a newer version of Excel. Learn more: https://go.microsoft.com/fwlink/?linkid=870924
Comment:
    Environmental Innovation Score</t>
      </text>
    </comment>
    <comment ref="T1" authorId="14" shapeId="0" xr:uid="{64D78EF2-43BD-424E-AA04-99405D3C7CF2}">
      <text>
        <t>[Threaded comment]
Your version of Excel allows you to read this threaded comment; however, any edits to it will get removed if the file is opened in a newer version of Excel. Learn more: https://go.microsoft.com/fwlink/?linkid=870924
Comment:
    Environment Management Team: yes=1 ; no=0</t>
      </text>
    </comment>
    <comment ref="U1" authorId="15" shapeId="0" xr:uid="{6ED69C4D-37C6-4DFF-8C15-1817123DC9FB}">
      <text>
        <t>[Threaded comment]
Your version of Excel allows you to read this threaded comment; however, any edits to it will get removed if the file is opened in a newer version of Excel. Learn more: https://go.microsoft.com/fwlink/?linkid=870924
Comment:
    Management Score</t>
      </text>
    </comment>
    <comment ref="V1" authorId="16" shapeId="0" xr:uid="{EB3DF380-9188-496B-8067-9F2B85A8976A}">
      <text>
        <t>[Threaded comment]
Your version of Excel allows you to read this threaded comment; however, any edits to it will get removed if the file is opened in a newer version of Excel. Learn more: https://go.microsoft.com/fwlink/?linkid=870924
Comment:
    Value - Board Structure/Independent Board Members in %</t>
      </text>
    </comment>
    <comment ref="W1" authorId="17" shapeId="0" xr:uid="{45BD713D-5678-4EC2-BEB5-D18C8496E4A0}">
      <text>
        <t>[Threaded comment]
Your version of Excel allows you to read this threaded comment; however, any edits to it will get removed if the file is opened in a newer version of Excel. Learn more: https://go.microsoft.com/fwlink/?linkid=870924
Comment:
    Super Sector</t>
      </text>
    </comment>
    <comment ref="AD1" authorId="18" shapeId="0" xr:uid="{70892952-153C-4BFE-8D5D-E459B8E5D7DC}">
      <text>
        <t>[Threaded comment]
Your version of Excel allows you to read this threaded comment; however, any edits to it will get removed if the file is opened in a newer version of Excel. Learn more: https://go.microsoft.com/fwlink/?linkid=870924
Comment:
    Environment Management Training: yes=1; no=0</t>
      </text>
    </comment>
    <comment ref="AE1" authorId="19" shapeId="0" xr:uid="{264F2C02-C532-4D77-A045-7882A1983132}">
      <text>
        <t>[Threaded comment]
Your version of Excel allows you to read this threaded comment; however, any edits to it will get removed if the file is opened in a newer version of Excel. Learn more: https://go.microsoft.com/fwlink/?linkid=870924
Comment:
    Internal Audit Department Reporting: Yes=1; No=0</t>
      </text>
    </comment>
    <comment ref="AF1" authorId="20" shapeId="0" xr:uid="{708A62DF-4795-405A-A4B4-2606D5AEC770}">
      <text>
        <t>[Threaded comment]
Your version of Excel allows you to read this threaded comment; however, any edits to it will get removed if the file is opened in a newer version of Excel. Learn more: https://go.microsoft.com/fwlink/?linkid=870924
Comment:
    Executive Members Gender Diversity in %</t>
      </text>
    </comment>
    <comment ref="AG1" authorId="21" shapeId="0" xr:uid="{2C70F2BD-E499-4A9F-9246-DAC30B65C7E1}">
      <text>
        <t>[Threaded comment]
Your version of Excel allows you to read this threaded comment; however, any edits to it will get removed if the file is opened in a newer version of Excel. Learn more: https://go.microsoft.com/fwlink/?linkid=870924
Comment:
    Board Cultural Diversity in %</t>
      </text>
    </comment>
    <comment ref="AH1" authorId="22" shapeId="0" xr:uid="{DC0306F3-2CEB-4358-AC28-20DDE02154BD}">
      <text>
        <t>[Threaded comment]
Your version of Excel allows you to read this threaded comment; however, any edits to it will get removed if the file is opened in a newer version of Excel. Learn more: https://go.microsoft.com/fwlink/?linkid=870924
Comment:
    Market Value
Reply:
    Million of Euros</t>
      </text>
    </comment>
    <comment ref="AI1" authorId="23" shapeId="0" xr:uid="{4967D3FB-5F50-4BBA-80D2-481EC7FB11B7}">
      <text>
        <t>[Threaded comment]
Your version of Excel allows you to read this threaded comment; however, any edits to it will get removed if the file is opened in a newer version of Excel. Learn more: https://go.microsoft.com/fwlink/?linkid=870924
Comment:
    Total Asset
Reply:
    Euros</t>
      </text>
    </comment>
    <comment ref="AJ1" authorId="24" shapeId="0" xr:uid="{98D1EB15-74DF-4AC5-8BB0-037BD5310D9D}">
      <text>
        <t>[Threaded comment]
Your version of Excel allows you to read this threaded comment; however, any edits to it will get removed if the file is opened in a newer version of Excel. Learn more: https://go.microsoft.com/fwlink/?linkid=870924
Comment:
    Total Liabilities
Reply:
    Euros</t>
      </text>
    </comment>
    <comment ref="AK1" authorId="25" shapeId="0" xr:uid="{B9917F9A-C0E6-481F-80B0-E578A1911D5E}">
      <text>
        <t>[Threaded comment]
Your version of Excel allows you to read this threaded comment; however, any edits to it will get removed if the file is opened in a newer version of Excel. Learn more: https://go.microsoft.com/fwlink/?linkid=870924
Comment:
    Operational Assets
Reply:
    Euros</t>
      </text>
    </comment>
    <comment ref="AL1" authorId="26" shapeId="0" xr:uid="{D7E4ECB4-8820-4C60-8B8E-9E16FE02825E}">
      <text>
        <t>[Threaded comment]
Your version of Excel allows you to read this threaded comment; however, any edits to it will get removed if the file is opened in a newer version of Excel. Learn more: https://go.microsoft.com/fwlink/?linkid=870924
Comment:
    Operating Income in Million euros</t>
      </text>
    </comment>
    <comment ref="AM1" authorId="27" shapeId="0" xr:uid="{637BFD5D-A752-4B2B-BF4F-664E625A6D94}">
      <text>
        <t>[Threaded comment]
Your version of Excel allows you to read this threaded comment; however, any edits to it will get removed if the file is opened in a newer version of Excel. Learn more: https://go.microsoft.com/fwlink/?linkid=870924
Comment:
    Growth of the OI</t>
      </text>
    </comment>
    <comment ref="AN1" authorId="28" shapeId="0" xr:uid="{7C004A73-A70E-4BB1-8C33-FB1F9903A4B7}">
      <text>
        <t>[Threaded comment]
Your version of Excel allows you to read this threaded comment; however, any edits to it will get removed if the file is opened in a newer version of Excel. Learn more: https://go.microsoft.com/fwlink/?linkid=870924
Comment:
    Total debt % Capital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tc={88175512-6F58-4389-B392-F2BCA922B227}</author>
    <author>tc={7C49B522-0FFD-4F37-8E7A-82FDEE43C459}</author>
    <author>tc={5572F24E-126D-4C45-8478-125902F1FA24}</author>
    <author>tc={66B0EB82-4DB0-4F92-A6CC-DFC5F16FE8DB}</author>
    <author>tc={AB1C4709-31C9-4F57-9E8B-938FF47443E2}</author>
    <author>tc={3E6561DE-6987-46B6-9DD0-3907A7BA771C}</author>
    <author>tc={18A9B8E3-B0F9-4FD3-B6BB-A1FDD8E37332}</author>
    <author>tc={FDC97628-97C6-45AE-BBE6-94A3A7CCC63A}</author>
    <author>tc={593B0FD5-388A-4E1A-B920-D1A8D3D843AF}</author>
    <author>tc={BD74D365-60BB-490A-BC03-B7B24572E94B}</author>
    <author>tc={4FA22E5C-205E-47B1-9A78-9DA616327DA1}</author>
    <author>tc={B4AFBB8B-C8DA-41CD-AA4E-62F343B1D533}</author>
    <author>tc={DFCB7E20-9024-4D63-A005-F41AB8098B24}</author>
    <author>tc={918B4CCC-92D3-470E-947C-9FACB976B6DD}</author>
    <author>tc={B1791860-805C-47D8-9897-48DE13A2FABC}</author>
    <author>tc={3D5DAB70-494D-4F09-93B7-1CF2F6510ED6}</author>
    <author>tc={F35F3695-3C22-45FA-8E4A-7DD9AFCFB0E0}</author>
    <author>tc={2654B992-9619-42CA-9F6A-8A7D43F39C4F}</author>
    <author>tc={B79D5496-9FDB-44CE-BF22-62CAF6B41F95}</author>
    <author>tc={CBEE44A7-4F53-4D15-8AD8-7E0DC99250D4}</author>
  </authors>
  <commentList>
    <comment ref="C1" authorId="0" shapeId="0" xr:uid="{88175512-6F58-4389-B392-F2BCA922B227}">
      <text>
        <t>[Threaded comment]
Your version of Excel allows you to read this threaded comment; however, any edits to it will get removed if the file is opened in a newer version of Excel. Learn more: https://go.microsoft.com/fwlink/?linkid=870924
Comment:
    ESG Score</t>
      </text>
    </comment>
    <comment ref="D1" authorId="1" shapeId="0" xr:uid="{7C49B522-0FFD-4F37-8E7A-82FDEE43C459}">
      <text>
        <t>[Threaded comment]
Your version of Excel allows you to read this threaded comment; however, any edits to it will get removed if the file is opened in a newer version of Excel. Learn more: https://go.microsoft.com/fwlink/?linkid=870924
Comment:
    ESG Combined Score</t>
      </text>
    </comment>
    <comment ref="E1" authorId="2" shapeId="0" xr:uid="{5572F24E-126D-4C45-8478-125902F1FA24}">
      <text>
        <t>[Threaded comment]
Your version of Excel allows you to read this threaded comment; however, any edits to it will get removed if the file is opened in a newer version of Excel. Learn more: https://go.microsoft.com/fwlink/?linkid=870924
Comment:
    ESG Controversies Score</t>
      </text>
    </comment>
    <comment ref="F1" authorId="3" shapeId="0" xr:uid="{66B0EB82-4DB0-4F92-A6CC-DFC5F16FE8DB}">
      <text>
        <t>[Threaded comment]
Your version of Excel allows you to read this threaded comment; however, any edits to it will get removed if the file is opened in a newer version of Excel. Learn more: https://go.microsoft.com/fwlink/?linkid=870924
Comment:
    Environmental Pillar Score</t>
      </text>
    </comment>
    <comment ref="G1" authorId="4" shapeId="0" xr:uid="{AB1C4709-31C9-4F57-9E8B-938FF47443E2}">
      <text>
        <t>[Threaded comment]
Your version of Excel allows you to read this threaded comment; however, any edits to it will get removed if the file is opened in a newer version of Excel. Learn more: https://go.microsoft.com/fwlink/?linkid=870924
Comment:
    Social Pillar Score</t>
      </text>
    </comment>
    <comment ref="H1" authorId="5" shapeId="0" xr:uid="{3E6561DE-6987-46B6-9DD0-3907A7BA771C}">
      <text>
        <t>[Threaded comment]
Your version of Excel allows you to read this threaded comment; however, any edits to it will get removed if the file is opened in a newer version of Excel. Learn more: https://go.microsoft.com/fwlink/?linkid=870924
Comment:
    Governmental Pillar Score</t>
      </text>
    </comment>
    <comment ref="I1" authorId="6" shapeId="0" xr:uid="{18A9B8E3-B0F9-4FD3-B6BB-A1FDD8E37332}">
      <text>
        <t>[Threaded comment]
Your version of Excel allows you to read this threaded comment; however, any edits to it will get removed if the file is opened in a newer version of Excel. Learn more: https://go.microsoft.com/fwlink/?linkid=870924
Comment:
    Environmental Innovation Score</t>
      </text>
    </comment>
    <comment ref="J1" authorId="7" shapeId="0" xr:uid="{FDC97628-97C6-45AE-BBE6-94A3A7CCC63A}">
      <text>
        <t>[Threaded comment]
Your version of Excel allows you to read this threaded comment; however, any edits to it will get removed if the file is opened in a newer version of Excel. Learn more: https://go.microsoft.com/fwlink/?linkid=870924
Comment:
    Management Score</t>
      </text>
    </comment>
    <comment ref="K1" authorId="8" shapeId="0" xr:uid="{593B0FD5-388A-4E1A-B920-D1A8D3D843AF}">
      <text>
        <t>[Threaded comment]
Your version of Excel allows you to read this threaded comment; however, any edits to it will get removed if the file is opened in a newer version of Excel. Learn more: https://go.microsoft.com/fwlink/?linkid=870924
Comment:
    Environment Management Team: yes=1 ; no=0</t>
      </text>
    </comment>
    <comment ref="L1" authorId="9" shapeId="0" xr:uid="{BD74D365-60BB-490A-BC03-B7B24572E94B}">
      <text>
        <t>[Threaded comment]
Your version of Excel allows you to read this threaded comment; however, any edits to it will get removed if the file is opened in a newer version of Excel. Learn more: https://go.microsoft.com/fwlink/?linkid=870924
Comment:
    Value - Board Structure/Independent Board Members in %</t>
      </text>
    </comment>
    <comment ref="M1" authorId="10" shapeId="0" xr:uid="{4FA22E5C-205E-47B1-9A78-9DA616327DA1}">
      <text>
        <t>[Threaded comment]
Your version of Excel allows you to read this threaded comment; however, any edits to it will get removed if the file is opened in a newer version of Excel. Learn more: https://go.microsoft.com/fwlink/?linkid=870924
Comment:
    Market Value</t>
      </text>
    </comment>
    <comment ref="N1" authorId="11" shapeId="0" xr:uid="{B4AFBB8B-C8DA-41CD-AA4E-62F343B1D533}">
      <text>
        <t>[Threaded comment]
Your version of Excel allows you to read this threaded comment; however, any edits to it will get removed if the file is opened in a newer version of Excel. Learn more: https://go.microsoft.com/fwlink/?linkid=870924
Comment:
    Total Asset</t>
      </text>
    </comment>
    <comment ref="O1" authorId="12" shapeId="0" xr:uid="{DFCB7E20-9024-4D63-A005-F41AB8098B24}">
      <text>
        <t>[Threaded comment]
Your version of Excel allows you to read this threaded comment; however, any edits to it will get removed if the file is opened in a newer version of Excel. Learn more: https://go.microsoft.com/fwlink/?linkid=870924
Comment:
    Total Liabilities</t>
      </text>
    </comment>
    <comment ref="P1" authorId="13" shapeId="0" xr:uid="{918B4CCC-92D3-470E-947C-9FACB976B6DD}">
      <text>
        <t>[Threaded comment]
Your version of Excel allows you to read this threaded comment; however, any edits to it will get removed if the file is opened in a newer version of Excel. Learn more: https://go.microsoft.com/fwlink/?linkid=870924
Comment:
    Operational Assets</t>
      </text>
    </comment>
    <comment ref="Q1" authorId="14" shapeId="0" xr:uid="{B1791860-805C-47D8-9897-48DE13A2FABC}">
      <text>
        <t>[Threaded comment]
Your version of Excel allows you to read this threaded comment; however, any edits to it will get removed if the file is opened in a newer version of Excel. Learn more: https://go.microsoft.com/fwlink/?linkid=870924
Comment:
    Return on Assets</t>
      </text>
    </comment>
    <comment ref="R1" authorId="15" shapeId="0" xr:uid="{3D5DAB70-494D-4F09-93B7-1CF2F6510ED6}">
      <text>
        <t>[Threaded comment]
Your version of Excel allows you to read this threaded comment; however, any edits to it will get removed if the file is opened in a newer version of Excel. Learn more: https://go.microsoft.com/fwlink/?linkid=870924
Comment:
    Total Assets Turnover</t>
      </text>
    </comment>
    <comment ref="S1" authorId="16" shapeId="0" xr:uid="{F35F3695-3C22-45FA-8E4A-7DD9AFCFB0E0}">
      <text>
        <t>[Threaded comment]
Your version of Excel allows you to read this threaded comment; however, any edits to it will get removed if the file is opened in a newer version of Excel. Learn more: https://go.microsoft.com/fwlink/?linkid=870924
Comment:
    Total debt % Captital</t>
      </text>
    </comment>
    <comment ref="T1" authorId="17" shapeId="0" xr:uid="{2654B992-9619-42CA-9F6A-8A7D43F39C4F}">
      <text>
        <t>[Threaded comment]
Your version of Excel allows you to read this threaded comment; however, any edits to it will get removed if the file is opened in a newer version of Excel. Learn more: https://go.microsoft.com/fwlink/?linkid=870924
Comment:
    Spot price of Carbon</t>
      </text>
    </comment>
    <comment ref="U1" authorId="18" shapeId="0" xr:uid="{B79D5496-9FDB-44CE-BF22-62CAF6B41F95}">
      <text>
        <t>[Threaded comment]
Your version of Excel allows you to read this threaded comment; however, any edits to it will get removed if the file is opened in a newer version of Excel. Learn more: https://go.microsoft.com/fwlink/?linkid=870924
Comment:
    Future Price of Carbon</t>
      </text>
    </comment>
    <comment ref="V1" authorId="19" shapeId="0" xr:uid="{CBEE44A7-4F53-4D15-8AD8-7E0DC99250D4}">
      <text>
        <t>[Threaded comment]
Your version of Excel allows you to read this threaded comment; however, any edits to it will get removed if the file is opened in a newer version of Excel. Learn more: https://go.microsoft.com/fwlink/?linkid=870924
Comment:
    Super Sector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tc={92C354C8-F1C9-465F-B8CC-822B51EDF696}</author>
    <author>tc={C38E7319-EB08-46B1-8FFF-AC160CBDA9A5}</author>
    <author>tc={E2C3BE5A-2B60-4A2D-9610-9E067CA16C0F}</author>
    <author>tc={D97D782E-0C31-495E-B8CE-08ED6042849F}</author>
    <author>tc={73A72303-574C-4D77-A286-8E67F3C10782}</author>
    <author>tc={E0E75BB5-26A6-4BED-8854-1F6A7DB2DB1A}</author>
    <author>tc={9A3AB545-ADBB-4A4E-8B01-2A1DA10E0AE8}</author>
  </authors>
  <commentList>
    <comment ref="C1" authorId="0" shapeId="0" xr:uid="{92C354C8-F1C9-465F-B8CC-822B51EDF696}">
      <text>
        <t>[Threaded comment]
Your version of Excel allows you to read this threaded comment; however, any edits to it will get removed if the file is opened in a newer version of Excel. Learn more: https://go.microsoft.com/fwlink/?linkid=870924
Comment:
    ESG Score</t>
      </text>
    </comment>
    <comment ref="D1" authorId="1" shapeId="0" xr:uid="{C38E7319-EB08-46B1-8FFF-AC160CBDA9A5}">
      <text>
        <t>[Threaded comment]
Your version of Excel allows you to read this threaded comment; however, any edits to it will get removed if the file is opened in a newer version of Excel. Learn more: https://go.microsoft.com/fwlink/?linkid=870924
Comment:
    ESG Combined Score</t>
      </text>
    </comment>
    <comment ref="E1" authorId="2" shapeId="0" xr:uid="{E2C3BE5A-2B60-4A2D-9610-9E067CA16C0F}">
      <text>
        <t>[Threaded comment]
Your version of Excel allows you to read this threaded comment; however, any edits to it will get removed if the file is opened in a newer version of Excel. Learn more: https://go.microsoft.com/fwlink/?linkid=870924
Comment:
    ESG Controversies Score</t>
      </text>
    </comment>
    <comment ref="F1" authorId="3" shapeId="0" xr:uid="{D97D782E-0C31-495E-B8CE-08ED6042849F}">
      <text>
        <t>[Threaded comment]
Your version of Excel allows you to read this threaded comment; however, any edits to it will get removed if the file is opened in a newer version of Excel. Learn more: https://go.microsoft.com/fwlink/?linkid=870924
Comment:
    Environmental Pillar Score</t>
      </text>
    </comment>
    <comment ref="G1" authorId="4" shapeId="0" xr:uid="{73A72303-574C-4D77-A286-8E67F3C10782}">
      <text>
        <t>[Threaded comment]
Your version of Excel allows you to read this threaded comment; however, any edits to it will get removed if the file is opened in a newer version of Excel. Learn more: https://go.microsoft.com/fwlink/?linkid=870924
Comment:
    Social Pillar Score</t>
      </text>
    </comment>
    <comment ref="H1" authorId="5" shapeId="0" xr:uid="{E0E75BB5-26A6-4BED-8854-1F6A7DB2DB1A}">
      <text>
        <t>[Threaded comment]
Your version of Excel allows you to read this threaded comment; however, any edits to it will get removed if the file is opened in a newer version of Excel. Learn more: https://go.microsoft.com/fwlink/?linkid=870924
Comment:
    Governmental Pillar Score</t>
      </text>
    </comment>
    <comment ref="I1" authorId="6" shapeId="0" xr:uid="{9A3AB545-ADBB-4A4E-8B01-2A1DA10E0AE8}">
      <text>
        <t>[Threaded comment]
Your version of Excel allows you to read this threaded comment; however, any edits to it will get removed if the file is opened in a newer version of Excel. Learn more: https://go.microsoft.com/fwlink/?linkid=870924
Comment:
    Super Sector</t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tc={AE92708D-A9D8-4DB3-975E-811813F70380}</author>
    <author>tc={5BB7811C-F626-451A-AA1B-7C494C469DBB}</author>
    <author>tc={84174CAB-C9CA-4E08-A8DE-B5E15FD867C2}</author>
    <author>tc={A3617050-8A7D-4598-AB45-89D13D9A82B8}</author>
    <author>tc={1870017F-1580-408B-9F9A-2B90AE0FEE67}</author>
    <author>tc={F54AC356-8A9C-49A0-85C2-865A3873FBEF}</author>
    <author>tc={CD548BA1-F476-4A67-BA60-82702EBFF82B}</author>
    <author>tc={38EA483B-0D0A-4B0B-96A4-69B855AA16B9}</author>
  </authors>
  <commentList>
    <comment ref="C1" authorId="0" shapeId="0" xr:uid="{AE92708D-A9D8-4DB3-975E-811813F70380}">
      <text>
        <t>[Threaded comment]
Your version of Excel allows you to read this threaded comment; however, any edits to it will get removed if the file is opened in a newer version of Excel. Learn more: https://go.microsoft.com/fwlink/?linkid=870924
Comment:
    Environmental Innovation Score</t>
      </text>
    </comment>
    <comment ref="D1" authorId="1" shapeId="0" xr:uid="{5BB7811C-F626-451A-AA1B-7C494C469DBB}">
      <text>
        <t>[Threaded comment]
Your version of Excel allows you to read this threaded comment; however, any edits to it will get removed if the file is opened in a newer version of Excel. Learn more: https://go.microsoft.com/fwlink/?linkid=870924
Comment:
    Environment Management Team: yes=1 ; no=0</t>
      </text>
    </comment>
    <comment ref="E1" authorId="2" shapeId="0" xr:uid="{84174CAB-C9CA-4E08-A8DE-B5E15FD867C2}">
      <text>
        <t>[Threaded comment]
Your version of Excel allows you to read this threaded comment; however, any edits to it will get removed if the file is opened in a newer version of Excel. Learn more: https://go.microsoft.com/fwlink/?linkid=870924
Comment:
    Environment Management Training: yes=1; no=0</t>
      </text>
    </comment>
    <comment ref="F1" authorId="3" shapeId="0" xr:uid="{A3617050-8A7D-4598-AB45-89D13D9A82B8}">
      <text>
        <t>[Threaded comment]
Your version of Excel allows you to read this threaded comment; however, any edits to it will get removed if the file is opened in a newer version of Excel. Learn more: https://go.microsoft.com/fwlink/?linkid=870924
Comment:
    Management Score</t>
      </text>
    </comment>
    <comment ref="G1" authorId="4" shapeId="0" xr:uid="{1870017F-1580-408B-9F9A-2B90AE0FEE67}">
      <text>
        <t>[Threaded comment]
Your version of Excel allows you to read this threaded comment; however, any edits to it will get removed if the file is opened in a newer version of Excel. Learn more: https://go.microsoft.com/fwlink/?linkid=870924
Comment:
    Value - Board Structure/Independent Board Members in %</t>
      </text>
    </comment>
    <comment ref="H1" authorId="5" shapeId="0" xr:uid="{F54AC356-8A9C-49A0-85C2-865A3873FBEF}">
      <text>
        <t>[Threaded comment]
Your version of Excel allows you to read this threaded comment; however, any edits to it will get removed if the file is opened in a newer version of Excel. Learn more: https://go.microsoft.com/fwlink/?linkid=870924
Comment:
    Internal Audit Department Reporting: Yes=1; No=0</t>
      </text>
    </comment>
    <comment ref="I1" authorId="6" shapeId="0" xr:uid="{CD548BA1-F476-4A67-BA60-82702EBFF82B}">
      <text>
        <t>[Threaded comment]
Your version of Excel allows you to read this threaded comment; however, any edits to it will get removed if the file is opened in a newer version of Excel. Learn more: https://go.microsoft.com/fwlink/?linkid=870924
Comment:
    Executive Members Gender Diversity in %</t>
      </text>
    </comment>
    <comment ref="J1" authorId="7" shapeId="0" xr:uid="{38EA483B-0D0A-4B0B-96A4-69B855AA16B9}">
      <text>
        <t>[Threaded comment]
Your version of Excel allows you to read this threaded comment; however, any edits to it will get removed if the file is opened in a newer version of Excel. Learn more: https://go.microsoft.com/fwlink/?linkid=870924
Comment:
    Board Cultural Diversity in %</t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tc={79BDE0C3-7565-4DD1-81BD-397B892E484E}</author>
    <author>tc={EDC6BDCB-AF8D-488A-B1B0-8F7058014552}</author>
    <author>tc={252C674E-7F01-4FF7-88A5-E6F3ADFEE6D2}</author>
    <author>tc={2AEF946E-7516-4B2A-9ECD-86C42EEA1FDB}</author>
    <author>tc={DF9378B0-4856-4433-8787-620618F4D0B8}</author>
    <author>tc={9114383E-CA28-458B-8CA6-898DF4DAC8B9}</author>
    <author>tc={4C783C21-7B3D-40D4-9D67-C3C641DA13AE}</author>
    <author>tc={A20D182B-2234-4EA7-8910-9001B6BA2608}</author>
    <author>tc={846BD927-A086-4BBF-BD93-62D49F9B1D43}</author>
    <author>tc={1DD21100-401E-48B4-81DB-2C2CEF9F78B6}</author>
    <author>tc={2DD52EF9-5F86-4D8E-B17C-9FC3F50242E2}</author>
    <author>tc={9F9FD187-6E41-4D72-A611-B0F67F22FAA2}</author>
    <author>tc={6BF2E072-29C5-4C9F-8699-76FDC577D0A9}</author>
    <author>tc={4DB9D345-E78D-4492-884F-2CDF68ED63C6}</author>
    <author>tc={5C8766C7-B998-44AA-B0CD-8A827AB0D922}</author>
    <author>tc={72119FD9-DD0A-4C31-BC2F-1B6DE4AAF8B2}</author>
    <author>tc={75B6685D-54B0-467C-8A1A-4B4C10E445D4}</author>
    <author>tc={57AD4AF7-4115-4096-BD75-0341965F824E}</author>
  </authors>
  <commentList>
    <comment ref="C1" authorId="0" shapeId="0" xr:uid="{79BDE0C3-7565-4DD1-81BD-397B892E484E}">
      <text>
        <t>[Threaded comment]
Your version of Excel allows you to read this threaded comment; however, any edits to it will get removed if the file is opened in a newer version of Excel. Learn more: https://go.microsoft.com/fwlink/?linkid=870924
Comment:
    ESG Score</t>
      </text>
    </comment>
    <comment ref="D1" authorId="1" shapeId="0" xr:uid="{EDC6BDCB-AF8D-488A-B1B0-8F7058014552}">
      <text>
        <t>[Threaded comment]
Your version of Excel allows you to read this threaded comment; however, any edits to it will get removed if the file is opened in a newer version of Excel. Learn more: https://go.microsoft.com/fwlink/?linkid=870924
Comment:
    ESG Combined Score</t>
      </text>
    </comment>
    <comment ref="E1" authorId="2" shapeId="0" xr:uid="{252C674E-7F01-4FF7-88A5-E6F3ADFEE6D2}">
      <text>
        <t>[Threaded comment]
Your version of Excel allows you to read this threaded comment; however, any edits to it will get removed if the file is opened in a newer version of Excel. Learn more: https://go.microsoft.com/fwlink/?linkid=870924
Comment:
    ESG Controversies Score</t>
      </text>
    </comment>
    <comment ref="F1" authorId="3" shapeId="0" xr:uid="{2AEF946E-7516-4B2A-9ECD-86C42EEA1FDB}">
      <text>
        <t>[Threaded comment]
Your version of Excel allows you to read this threaded comment; however, any edits to it will get removed if the file is opened in a newer version of Excel. Learn more: https://go.microsoft.com/fwlink/?linkid=870924
Comment:
    Environmental Pillar Score</t>
      </text>
    </comment>
    <comment ref="G1" authorId="4" shapeId="0" xr:uid="{DF9378B0-4856-4433-8787-620618F4D0B8}">
      <text>
        <t>[Threaded comment]
Your version of Excel allows you to read this threaded comment; however, any edits to it will get removed if the file is opened in a newer version of Excel. Learn more: https://go.microsoft.com/fwlink/?linkid=870924
Comment:
    Social Pillar Score</t>
      </text>
    </comment>
    <comment ref="H1" authorId="5" shapeId="0" xr:uid="{9114383E-CA28-458B-8CA6-898DF4DAC8B9}">
      <text>
        <t>[Threaded comment]
Your version of Excel allows you to read this threaded comment; however, any edits to it will get removed if the file is opened in a newer version of Excel. Learn more: https://go.microsoft.com/fwlink/?linkid=870924
Comment:
    Governmental Pillar Score</t>
      </text>
    </comment>
    <comment ref="L1" authorId="6" shapeId="0" xr:uid="{4C783C21-7B3D-40D4-9D67-C3C641DA13AE}">
      <text>
        <t>[Threaded comment]
Your version of Excel allows you to read this threaded comment; however, any edits to it will get removed if the file is opened in a newer version of Excel. Learn more: https://go.microsoft.com/fwlink/?linkid=870924
Comment:
    ln(1+OIM)</t>
      </text>
    </comment>
    <comment ref="M1" authorId="7" shapeId="0" xr:uid="{A20D182B-2234-4EA7-8910-9001B6BA2608}">
      <text>
        <t>[Threaded comment]
Your version of Excel allows you to read this threaded comment; however, any edits to it will get removed if the file is opened in a newer version of Excel. Learn more: https://go.microsoft.com/fwlink/?linkid=870924
Comment:
    Leverage = Total Assets/Total Liabilities</t>
      </text>
    </comment>
    <comment ref="N1" authorId="8" shapeId="0" xr:uid="{846BD927-A086-4BBF-BD93-62D49F9B1D43}">
      <text>
        <t>[Threaded comment]
Your version of Excel allows you to read this threaded comment; however, any edits to it will get removed if the file is opened in a newer version of Excel. Learn more: https://go.microsoft.com/fwlink/?linkid=870924
Comment:
    Return on Assets</t>
      </text>
    </comment>
    <comment ref="O1" authorId="9" shapeId="0" xr:uid="{1DD21100-401E-48B4-81DB-2C2CEF9F78B6}">
      <text>
        <t>[Threaded comment]
Your version of Excel allows you to read this threaded comment; however, any edits to it will get removed if the file is opened in a newer version of Excel. Learn more: https://go.microsoft.com/fwlink/?linkid=870924
Comment:
    Total Assets Turnover</t>
      </text>
    </comment>
    <comment ref="P1" authorId="10" shapeId="0" xr:uid="{2DD52EF9-5F86-4D8E-B17C-9FC3F50242E2}">
      <text>
        <t>[Threaded comment]
Your version of Excel allows you to read this threaded comment; however, any edits to it will get removed if the file is opened in a newer version of Excel. Learn more: https://go.microsoft.com/fwlink/?linkid=870924
Comment:
    Spot price of Carbon
Reply:
    Euros/ktCo2</t>
      </text>
    </comment>
    <comment ref="Q1" authorId="11" shapeId="0" xr:uid="{9F9FD187-6E41-4D72-A611-B0F67F22FAA2}">
      <text>
        <t>[Threaded comment]
Your version of Excel allows you to read this threaded comment; however, any edits to it will get removed if the file is opened in a newer version of Excel. Learn more: https://go.microsoft.com/fwlink/?linkid=870924
Comment:
    Future Price of Carbon
Reply:
    Euros/ktCo2</t>
      </text>
    </comment>
    <comment ref="R1" authorId="12" shapeId="0" xr:uid="{6BF2E072-29C5-4C9F-8699-76FDC577D0A9}">
      <text>
        <t>[Threaded comment]
Your version of Excel allows you to read this threaded comment; however, any edits to it will get removed if the file is opened in a newer version of Excel. Learn more: https://go.microsoft.com/fwlink/?linkid=870924
Comment:
    Maximum Future Price of Carbon
Reply:
    Euros/ktCo2</t>
      </text>
    </comment>
    <comment ref="S1" authorId="13" shapeId="0" xr:uid="{4DB9D345-E78D-4492-884F-2CDF68ED63C6}">
      <text>
        <t>[Threaded comment]
Your version of Excel allows you to read this threaded comment; however, any edits to it will get removed if the file is opened in a newer version of Excel. Learn more: https://go.microsoft.com/fwlink/?linkid=870924
Comment:
    Environmental Innovation Score</t>
      </text>
    </comment>
    <comment ref="T1" authorId="14" shapeId="0" xr:uid="{5C8766C7-B998-44AA-B0CD-8A827AB0D922}">
      <text>
        <t>[Threaded comment]
Your version of Excel allows you to read this threaded comment; however, any edits to it will get removed if the file is opened in a newer version of Excel. Learn more: https://go.microsoft.com/fwlink/?linkid=870924
Comment:
    Environment Management Team: yes=1 ; no=0</t>
      </text>
    </comment>
    <comment ref="U1" authorId="15" shapeId="0" xr:uid="{72119FD9-DD0A-4C31-BC2F-1B6DE4AAF8B2}">
      <text>
        <t>[Threaded comment]
Your version of Excel allows you to read this threaded comment; however, any edits to it will get removed if the file is opened in a newer version of Excel. Learn more: https://go.microsoft.com/fwlink/?linkid=870924
Comment:
    Management Score</t>
      </text>
    </comment>
    <comment ref="V1" authorId="16" shapeId="0" xr:uid="{75B6685D-54B0-467C-8A1A-4B4C10E445D4}">
      <text>
        <t>[Threaded comment]
Your version of Excel allows you to read this threaded comment; however, any edits to it will get removed if the file is opened in a newer version of Excel. Learn more: https://go.microsoft.com/fwlink/?linkid=870924
Comment:
    Value - Board Structure/Independent Board Members in %</t>
      </text>
    </comment>
    <comment ref="AA1" authorId="17" shapeId="0" xr:uid="{57AD4AF7-4115-4096-BD75-0341965F824E}">
      <text>
        <t>[Threaded comment]
Your version of Excel allows you to read this threaded comment; however, any edits to it will get removed if the file is opened in a newer version of Excel. Learn more: https://go.microsoft.com/fwlink/?linkid=870924
Comment:
    ln(1+OIM)</t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Utilisateur</author>
  </authors>
  <commentList>
    <comment ref="A1" authorId="0" shapeId="0" xr:uid="{9D364A21-2AB4-4BCC-90A8-8F46BACC9F92}">
      <text>
        <r>
          <rPr>
            <b/>
            <sz val="9"/>
            <color indexed="81"/>
            <rFont val="Tahoma"/>
            <family val="2"/>
          </rPr>
          <t>=DSGRID(CONCATENATE("D:NESR,D:NOT,D:RHO,D:HBC1,D:BMT,D:NOV,F:SQ@F,B:ABI,D:VODI,D:SIE,D:ALV,D:ZEG,E:SAN,D:UNVB,D:GUI,D:LLD,D:3RB,D:BRW1,D:0UB,F:BNP,BT.A,D:DTE,IMB,F:MIDI,D:PRU,H:INGA,E:TEF,D:NESR,D:NOT,D:RHO,D:HBC1,D:BMT,D:NOV,F:SQ@F,B:ABI,D:VODI,D:SIE,D:ALV,D:ZEG,E:SAN,D:UNV","B,D:GUI,D:LLD,D:3RB,D:BRW1,D:0UB,F:BNP,BT.A,D:DTE,IMB,F:MIDI,D:PRU,H:INGA,E:TEF,F:LVMH,F:OR@F,F:BSN,D:ABJ,I:ISP,F:AIRS,D:BCY,F:QT@F,H:ASML,D:RIO1,F:ORA,D:ZFIN,D:RITN,D:IXD2"),"TRESGS","2008-01-01","2021-12-31","Y","RowHeader=true;ColHeader=true;DispSeriesDescription=false;YearlyTSFormat=false;QuarterlyTSFormat=false;MonthlyTSFormat=False")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tc={362AD911-6095-49E6-B100-F8D4533CB5E2}</author>
    <author>tc={E5746821-7A12-49E9-A6C8-6BA62ECEAF55}</author>
    <author>tc={9E62873F-D537-45EA-A166-4EEB24006300}</author>
    <author>tc={3510191F-C0C9-4B2D-AAA8-7FFDF38556BD}</author>
  </authors>
  <commentList>
    <comment ref="A1" authorId="0" shapeId="0" xr:uid="{362AD911-6095-49E6-B100-F8D4533CB5E2}">
      <text>
        <t>[Threaded comment]
Your version of Excel allows you to read this threaded comment; however, any edits to it will get removed if the file is opened in a newer version of Excel. Learn more: https://go.microsoft.com/fwlink/?linkid=870924
Comment:
    Scope 1 in tCO2e/year</t>
      </text>
    </comment>
    <comment ref="CV1" authorId="1" shapeId="0" xr:uid="{E5746821-7A12-49E9-A6C8-6BA62ECEAF55}">
      <text>
        <t>[Threaded comment]
Your version of Excel allows you to read this threaded comment; however, any edits to it will get removed if the file is opened in a newer version of Excel. Learn more: https://go.microsoft.com/fwlink/?linkid=870924
Comment:
    Average in tCO2e/year</t>
      </text>
    </comment>
    <comment ref="CX1" authorId="2" shapeId="0" xr:uid="{9E62873F-D537-45EA-A166-4EEB24006300}">
      <text>
        <t>[Threaded comment]
Your version of Excel allows you to read this threaded comment; however, any edits to it will get removed if the file is opened in a newer version of Excel. Learn more: https://go.microsoft.com/fwlink/?linkid=870924
Comment:
    YOY rate of change %</t>
      </text>
    </comment>
    <comment ref="A17" authorId="3" shapeId="0" xr:uid="{3510191F-C0C9-4B2D-AAA8-7FFDF38556BD}">
      <text>
        <t>[Threaded comment]
Your version of Excel allows you to read this threaded comment; however, any edits to it will get removed if the file is opened in a newer version of Excel. Learn more: https://go.microsoft.com/fwlink/?linkid=870924
Comment:
    Scope 2 in tCO2e/year</t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tc={69E661E4-B3F6-4380-A6E6-3A0A8BA680CB}</author>
    <author>tc={BE639795-172E-4842-AE74-9DC6A3348667}</author>
    <author>tc={E084A1AC-B215-461D-A4C0-9287B8E18406}</author>
    <author>tc={9E55E7D3-C541-4F74-A65F-E83B1E46F647}</author>
  </authors>
  <commentList>
    <comment ref="A1" authorId="0" shapeId="0" xr:uid="{69E661E4-B3F6-4380-A6E6-3A0A8BA680CB}">
      <text>
        <t>[Threaded comment]
Your version of Excel allows you to read this threaded comment; however, any edits to it will get removed if the file is opened in a newer version of Excel. Learn more: https://go.microsoft.com/fwlink/?linkid=870924
Comment:
    Scope 1 in tCO2e/year</t>
      </text>
    </comment>
    <comment ref="AN1" authorId="1" shapeId="0" xr:uid="{BE639795-172E-4842-AE74-9DC6A3348667}">
      <text>
        <t>[Threaded comment]
Your version of Excel allows you to read this threaded comment; however, any edits to it will get removed if the file is opened in a newer version of Excel. Learn more: https://go.microsoft.com/fwlink/?linkid=870924
Comment:
    Average in tCO2e/year</t>
      </text>
    </comment>
    <comment ref="AP1" authorId="2" shapeId="0" xr:uid="{E084A1AC-B215-461D-A4C0-9287B8E18406}">
      <text>
        <t>[Threaded comment]
Your version of Excel allows you to read this threaded comment; however, any edits to it will get removed if the file is opened in a newer version of Excel. Learn more: https://go.microsoft.com/fwlink/?linkid=870924
Comment:
    YOY rate of change %</t>
      </text>
    </comment>
    <comment ref="A17" authorId="3" shapeId="0" xr:uid="{9E55E7D3-C541-4F74-A65F-E83B1E46F647}">
      <text>
        <t>[Threaded comment]
Your version of Excel allows you to read this threaded comment; however, any edits to it will get removed if the file is opened in a newer version of Excel. Learn more: https://go.microsoft.com/fwlink/?linkid=870924
Comment:
    Scope 2 in tCO2e/year</t>
      </text>
    </comment>
  </commentList>
</comments>
</file>

<file path=xl/sharedStrings.xml><?xml version="1.0" encoding="utf-8"?>
<sst xmlns="http://schemas.openxmlformats.org/spreadsheetml/2006/main" count="14056" uniqueCount="1198">
  <si>
    <t>NESTLE</t>
  </si>
  <si>
    <t>NOVARTIS</t>
  </si>
  <si>
    <t>ROCHE HLDG P</t>
  </si>
  <si>
    <t>HSBC</t>
  </si>
  <si>
    <t>TOTAL</t>
  </si>
  <si>
    <t>BRITISH AMERICAN TOBACCO</t>
  </si>
  <si>
    <t>NOVO NORDISK B</t>
  </si>
  <si>
    <t>GLAXOSMITHKLINE</t>
  </si>
  <si>
    <t>ROYAL DUTCH SHELL A</t>
  </si>
  <si>
    <t>SANOFI</t>
  </si>
  <si>
    <t>BP</t>
  </si>
  <si>
    <t>ANHEUSER-BUSCH INBEV</t>
  </si>
  <si>
    <t>BAYER</t>
  </si>
  <si>
    <t>VODAFONE GRP</t>
  </si>
  <si>
    <t>SIEMENS</t>
  </si>
  <si>
    <t>SAP</t>
  </si>
  <si>
    <t>DAIMLER</t>
  </si>
  <si>
    <t>ALLIANZ</t>
  </si>
  <si>
    <t>ASTRAZENECA</t>
  </si>
  <si>
    <t>UNILEVER NV</t>
  </si>
  <si>
    <t>BCO SANTANDER</t>
  </si>
  <si>
    <t>BASF</t>
  </si>
  <si>
    <t>DIAGEO</t>
  </si>
  <si>
    <t>LLOYDS BANKING GRP</t>
  </si>
  <si>
    <t>RECKITT BENCKISER GRP</t>
  </si>
  <si>
    <t>SABMILLER</t>
  </si>
  <si>
    <t>UBS GROUP</t>
  </si>
  <si>
    <t>UNILEVER PLC</t>
  </si>
  <si>
    <t>BNP PARIBAS</t>
  </si>
  <si>
    <t>BT GRP</t>
  </si>
  <si>
    <t>DEUTSCHE TELEKOM</t>
  </si>
  <si>
    <t>NATIONAL GRID</t>
  </si>
  <si>
    <t>IMPERIAL BRANDS</t>
  </si>
  <si>
    <t>AXA</t>
  </si>
  <si>
    <t>PRUDENTIAL</t>
  </si>
  <si>
    <t>ING GRP</t>
  </si>
  <si>
    <t>TELEFONICA</t>
  </si>
  <si>
    <t>LVMH MOET HENNESSY</t>
  </si>
  <si>
    <t>BCO BILBAO VIZCAYA ARGENTARIA</t>
  </si>
  <si>
    <t>L'OREAL</t>
  </si>
  <si>
    <t>DANONE</t>
  </si>
  <si>
    <t>ABB</t>
  </si>
  <si>
    <t>VINCI</t>
  </si>
  <si>
    <t>INTESA SANPAOLO</t>
  </si>
  <si>
    <t>AIRBUS GROUP SE</t>
  </si>
  <si>
    <t>BARCLAYS</t>
  </si>
  <si>
    <t>ENI</t>
  </si>
  <si>
    <t>IBERDROLA</t>
  </si>
  <si>
    <t>SYNGENTA</t>
  </si>
  <si>
    <t>AIR LIQUIDE</t>
  </si>
  <si>
    <t>SCHNEIDER ELECTRIC</t>
  </si>
  <si>
    <t>ASML HLDG</t>
  </si>
  <si>
    <t>ORANGE</t>
  </si>
  <si>
    <t>RIO TINTO</t>
  </si>
  <si>
    <t>Industria de Diseno Textil SA</t>
  </si>
  <si>
    <t>ZURICH INSURANCE GROUP</t>
  </si>
  <si>
    <t>CIE FINANCIERE RICHEMONT</t>
  </si>
  <si>
    <t>NOKIA</t>
  </si>
  <si>
    <t>GRP SOCIETE GENERALE</t>
  </si>
  <si>
    <t>NORDEA BANK</t>
  </si>
  <si>
    <t>SHIRE</t>
  </si>
  <si>
    <t>SWISS REINSURANCE COMPANY</t>
  </si>
  <si>
    <t>HENNES &amp; MAURITZ B</t>
  </si>
  <si>
    <t>ENEL</t>
  </si>
  <si>
    <t>MUENCHENER RUECK</t>
  </si>
  <si>
    <t>WPP</t>
  </si>
  <si>
    <t>ERICSSON LM B</t>
  </si>
  <si>
    <t>BMW</t>
  </si>
  <si>
    <t>COMPASS GRP</t>
  </si>
  <si>
    <t>AVIVA</t>
  </si>
  <si>
    <t>GLENCORE PLC</t>
  </si>
  <si>
    <t>FRESENIUS</t>
  </si>
  <si>
    <t>Food &amp; Beverage</t>
  </si>
  <si>
    <t>Health Care</t>
  </si>
  <si>
    <t>Banks</t>
  </si>
  <si>
    <t>Oil &amp; Gas</t>
  </si>
  <si>
    <t>Personal &amp; Household Goods</t>
  </si>
  <si>
    <t>Chemicals</t>
  </si>
  <si>
    <t>Telecommunications</t>
  </si>
  <si>
    <t>Industrial Goods &amp; Services</t>
  </si>
  <si>
    <t>Technology</t>
  </si>
  <si>
    <t>Automobiles &amp; Parts</t>
  </si>
  <si>
    <t>Insurance</t>
  </si>
  <si>
    <t>Utilities</t>
  </si>
  <si>
    <t>Construction &amp; Materials</t>
  </si>
  <si>
    <t>Basic Resources</t>
  </si>
  <si>
    <t>Retail</t>
  </si>
  <si>
    <t>Media</t>
  </si>
  <si>
    <t>Travel &amp; Leisure</t>
  </si>
  <si>
    <t>CH</t>
  </si>
  <si>
    <t>GB</t>
  </si>
  <si>
    <t>FR</t>
  </si>
  <si>
    <t>DK</t>
  </si>
  <si>
    <t>BE</t>
  </si>
  <si>
    <t>DE</t>
  </si>
  <si>
    <t>NL</t>
  </si>
  <si>
    <t>ES</t>
  </si>
  <si>
    <t>IT</t>
  </si>
  <si>
    <t>FI</t>
  </si>
  <si>
    <t>SE</t>
  </si>
  <si>
    <t>UNIBAIL-RODAMCO</t>
  </si>
  <si>
    <t>Real Estate</t>
  </si>
  <si>
    <t>PHILIPS</t>
  </si>
  <si>
    <t>DEUTSCHE BANK</t>
  </si>
  <si>
    <t>ESSILOR INTERNATIONAL</t>
  </si>
  <si>
    <t>DEUTSCHE POST</t>
  </si>
  <si>
    <t>ENGIE</t>
  </si>
  <si>
    <t>BHP BILLITON</t>
  </si>
  <si>
    <t>VIVENDI</t>
  </si>
  <si>
    <t>UNICREDIT</t>
  </si>
  <si>
    <t>LINDE</t>
  </si>
  <si>
    <t>VOLKSWAGEN PREF</t>
  </si>
  <si>
    <t>CREDIT SUISSE GRP</t>
  </si>
  <si>
    <t>PERNOD RICARD</t>
  </si>
  <si>
    <t>SAMPO</t>
  </si>
  <si>
    <t>CONTINENTAL</t>
  </si>
  <si>
    <t>ADIDAS</t>
  </si>
  <si>
    <t>SAFRAN</t>
  </si>
  <si>
    <t>CRH</t>
  </si>
  <si>
    <t>IE</t>
  </si>
  <si>
    <t>BAE SYSTEMS</t>
  </si>
  <si>
    <t>SCOTTISH &amp; SOUTHERN ENERGY</t>
  </si>
  <si>
    <t>TESCO</t>
  </si>
  <si>
    <t>SAINT GOBAIN</t>
  </si>
  <si>
    <t>LEGAL &amp; GENERAL GRP</t>
  </si>
  <si>
    <t>ASSICURAZIONI GENERALI</t>
  </si>
  <si>
    <t>SWEDBANK</t>
  </si>
  <si>
    <t>ARM</t>
  </si>
  <si>
    <t>REED ELSEVIER PLC</t>
  </si>
  <si>
    <t>RENAULT</t>
  </si>
  <si>
    <t>DANSKE BANK</t>
  </si>
  <si>
    <t>SVENSKA HANDELSBANKEN A</t>
  </si>
  <si>
    <t>LafargeHolcim</t>
  </si>
  <si>
    <t>KONE B</t>
  </si>
  <si>
    <t>STANDARD CHARTERED</t>
  </si>
  <si>
    <t>ASSA ABLOY</t>
  </si>
  <si>
    <t>HENKEL PREF</t>
  </si>
  <si>
    <t>HEINEKEN</t>
  </si>
  <si>
    <t>ROLLS ROYCE HLDG</t>
  </si>
  <si>
    <t>MICHELIN</t>
  </si>
  <si>
    <t>FRESENIUS MEDICAL CARE</t>
  </si>
  <si>
    <t>AMADEUS IT HLDG</t>
  </si>
  <si>
    <t>SVENSKA CELLULOSA B</t>
  </si>
  <si>
    <t>ASSOCIATED BRITISH FOODS</t>
  </si>
  <si>
    <t>VOLVO B</t>
  </si>
  <si>
    <t>STATOIL</t>
  </si>
  <si>
    <t>NO</t>
  </si>
  <si>
    <t>RELX NV</t>
  </si>
  <si>
    <t>SKANDINAVISKA ENSKILDA BK A</t>
  </si>
  <si>
    <t>EXPERIAN</t>
  </si>
  <si>
    <t>CENTRICA</t>
  </si>
  <si>
    <t>AHOLD</t>
  </si>
  <si>
    <t>INVESTOR B</t>
  </si>
  <si>
    <t>Financial Services</t>
  </si>
  <si>
    <t>DEUTSCHE BOERSE</t>
  </si>
  <si>
    <t>AKZO NOBEL</t>
  </si>
  <si>
    <t>ATLAS COPCO A</t>
  </si>
  <si>
    <t>VESTAS WIND SYSTEMS</t>
  </si>
  <si>
    <t>INFINEON TECHNOLOGIES</t>
  </si>
  <si>
    <t>CAP GEMINI</t>
  </si>
  <si>
    <t>SKY</t>
  </si>
  <si>
    <t>PANDORA</t>
  </si>
  <si>
    <t>GIVAUDAN</t>
  </si>
  <si>
    <t>Vonovia SE</t>
  </si>
  <si>
    <t>CARREFOUR</t>
  </si>
  <si>
    <t>SMITH &amp; NEPHEW</t>
  </si>
  <si>
    <t>WOLSELEY</t>
  </si>
  <si>
    <t>NEXT</t>
  </si>
  <si>
    <t>LEGRAND</t>
  </si>
  <si>
    <t>ACTELION</t>
  </si>
  <si>
    <t>PUBLICIS GRP</t>
  </si>
  <si>
    <t>TELIASONERA</t>
  </si>
  <si>
    <t>OLD MUTUAL</t>
  </si>
  <si>
    <t>KPN</t>
  </si>
  <si>
    <t>KERRY GRP</t>
  </si>
  <si>
    <t>KBC GRP</t>
  </si>
  <si>
    <t>GEBERIT</t>
  </si>
  <si>
    <t>SWISSCOM</t>
  </si>
  <si>
    <t>CREDIT AGRICOLE</t>
  </si>
  <si>
    <t>LONDON STOCK EXCHANGE</t>
  </si>
  <si>
    <t>Kering</t>
  </si>
  <si>
    <t>ITV</t>
  </si>
  <si>
    <t>ATLANTIA</t>
  </si>
  <si>
    <t>SNAM RETE GAS</t>
  </si>
  <si>
    <t>TELECOM ITALIA</t>
  </si>
  <si>
    <t>REPSOL</t>
  </si>
  <si>
    <t>VALEO</t>
  </si>
  <si>
    <t>LAND SECURITIES</t>
  </si>
  <si>
    <t>WOLTERS KLUWER</t>
  </si>
  <si>
    <t>KINGFISHER</t>
  </si>
  <si>
    <t>HEIDELBERGCEMENT</t>
  </si>
  <si>
    <t>SANDVIK</t>
  </si>
  <si>
    <t>ANGLO AMERICAN</t>
  </si>
  <si>
    <t>SGS</t>
  </si>
  <si>
    <t>DNB</t>
  </si>
  <si>
    <t>TELENOR</t>
  </si>
  <si>
    <t>ADECCO</t>
  </si>
  <si>
    <t>VEOLIA ENVIRONNEMENT</t>
  </si>
  <si>
    <t>SWATCH BEARER</t>
  </si>
  <si>
    <t>DELHAIZE GRP</t>
  </si>
  <si>
    <t>BOUYGUES</t>
  </si>
  <si>
    <t>PADDY POWER BETFAIR</t>
  </si>
  <si>
    <t>MERCK</t>
  </si>
  <si>
    <t>ROYAL BANK OF SCOTLAND GRP</t>
  </si>
  <si>
    <t>AEGON</t>
  </si>
  <si>
    <t>PEARSON</t>
  </si>
  <si>
    <t>DASSAULT SYSTEMS</t>
  </si>
  <si>
    <t>STANDARD LIFE</t>
  </si>
  <si>
    <t>WHITBREAD</t>
  </si>
  <si>
    <t>SODEXO</t>
  </si>
  <si>
    <t>LUXOTTICA</t>
  </si>
  <si>
    <t>CAPITA GRP</t>
  </si>
  <si>
    <t>RYANAIR</t>
  </si>
  <si>
    <t>SES</t>
  </si>
  <si>
    <t>LU</t>
  </si>
  <si>
    <t>INTERCONTINENTAL HOTELS GRP</t>
  </si>
  <si>
    <t>UCB</t>
  </si>
  <si>
    <t>BRITISH LAND COMPANY</t>
  </si>
  <si>
    <t>SAGE GRP</t>
  </si>
  <si>
    <t>MARKS &amp; SPENCER GRP</t>
  </si>
  <si>
    <t>FERROVIAL</t>
  </si>
  <si>
    <t>KONINKLIJKE DSM</t>
  </si>
  <si>
    <t>KLEPIERRE</t>
  </si>
  <si>
    <t>COMMERZBANK</t>
  </si>
  <si>
    <t>JULIUS BAER GRP</t>
  </si>
  <si>
    <t>BCO SABADELL</t>
  </si>
  <si>
    <t>BUNZL</t>
  </si>
  <si>
    <t>CARNIVAL</t>
  </si>
  <si>
    <t>HEXAGON B</t>
  </si>
  <si>
    <t>CARLSBERG B</t>
  </si>
  <si>
    <t>RED ELECTRICA CORPORATION</t>
  </si>
  <si>
    <t>DEUTSCHE WOHNEN</t>
  </si>
  <si>
    <t>AENA</t>
  </si>
  <si>
    <t>ACCOR</t>
  </si>
  <si>
    <t>PERSIMMON</t>
  </si>
  <si>
    <t>UPM KYMMENE</t>
  </si>
  <si>
    <t>EDP ENERGIAS DE PORTUGAL</t>
  </si>
  <si>
    <t>PT</t>
  </si>
  <si>
    <t>BEIERSDORF</t>
  </si>
  <si>
    <t>NOVOZYMES</t>
  </si>
  <si>
    <t>UNITED UTILITIES GRP</t>
  </si>
  <si>
    <t>COLOPLAST B</t>
  </si>
  <si>
    <t>CHRISTIAN DIOR</t>
  </si>
  <si>
    <t>TAYLOR WIMPEY</t>
  </si>
  <si>
    <t>RANDGOLD RESOURCES</t>
  </si>
  <si>
    <t>BURBERRY</t>
  </si>
  <si>
    <t>LONZA</t>
  </si>
  <si>
    <t>ERSTE GROUP BANK</t>
  </si>
  <si>
    <t>AT</t>
  </si>
  <si>
    <t>THALES</t>
  </si>
  <si>
    <t>THYSSENKRUPP</t>
  </si>
  <si>
    <t>AGEAS</t>
  </si>
  <si>
    <t>SWISS LIFE HLDG</t>
  </si>
  <si>
    <t>GEA GRP</t>
  </si>
  <si>
    <t>BRENNTAG</t>
  </si>
  <si>
    <t>IAG</t>
  </si>
  <si>
    <t>BARRATT DEVELOPMENTS</t>
  </si>
  <si>
    <t>SKANSKA B</t>
  </si>
  <si>
    <t>BANK OF IRELAND</t>
  </si>
  <si>
    <t>SIKA</t>
  </si>
  <si>
    <t>PEUGEOT</t>
  </si>
  <si>
    <t>HERMES INTERNATIONAL</t>
  </si>
  <si>
    <t>PORSCHE PREF</t>
  </si>
  <si>
    <t>SYMRISE</t>
  </si>
  <si>
    <t>NN GROUP</t>
  </si>
  <si>
    <t>LINDT &amp; SPRUENGLI REG</t>
  </si>
  <si>
    <t>ARCELORMITTAL</t>
  </si>
  <si>
    <t>KUEHNE + NAGEL</t>
  </si>
  <si>
    <t>ABERTIS INFRAESTRUCTURAS</t>
  </si>
  <si>
    <t>TERNA</t>
  </si>
  <si>
    <t>CAIXABANK</t>
  </si>
  <si>
    <t>TUI</t>
  </si>
  <si>
    <t>SCHINDLER P</t>
  </si>
  <si>
    <t>DSV B</t>
  </si>
  <si>
    <t>JOHNSON MATTHEY</t>
  </si>
  <si>
    <t>DIRECT LINE INSURANCE GROUP</t>
  </si>
  <si>
    <t>DCC</t>
  </si>
  <si>
    <t>SEVERN TRENT</t>
  </si>
  <si>
    <t>HEINEKEN HLDG</t>
  </si>
  <si>
    <t>INTERTEK GRP</t>
  </si>
  <si>
    <t>FIAT CHRYSLER AUTOMOBILES</t>
  </si>
  <si>
    <t>GKN</t>
  </si>
  <si>
    <t>SOLVAY</t>
  </si>
  <si>
    <t>PARTNERS GRP HLDG</t>
  </si>
  <si>
    <t>ATOS</t>
  </si>
  <si>
    <t>MONDI</t>
  </si>
  <si>
    <t>SONOVA</t>
  </si>
  <si>
    <t>GAS NATURAL SDG</t>
  </si>
  <si>
    <t>RSA INSURANCE GRP</t>
  </si>
  <si>
    <t>CNH Industrial NV</t>
  </si>
  <si>
    <t>ORKLA</t>
  </si>
  <si>
    <t>WARTSILA</t>
  </si>
  <si>
    <t>MORRISON (WILLIAM) SUPERMARK</t>
  </si>
  <si>
    <t>HANNOVER RUECK</t>
  </si>
  <si>
    <t>ENAGAS</t>
  </si>
  <si>
    <t>SKF B</t>
  </si>
  <si>
    <t>GRP BRUXELLES LAMBERT</t>
  </si>
  <si>
    <t>GENMAB</t>
  </si>
  <si>
    <t>FORTUM</t>
  </si>
  <si>
    <t>SWEDISH MATCH</t>
  </si>
  <si>
    <t>TRAVIS PERKINS</t>
  </si>
  <si>
    <t>RANDSTAD</t>
  </si>
  <si>
    <t>ALTICE NV A</t>
  </si>
  <si>
    <t>HAMMERSON</t>
  </si>
  <si>
    <t>DIXONS CARPHONE</t>
  </si>
  <si>
    <t>INVESTMENT KINNEVIK B</t>
  </si>
  <si>
    <t>INFORMA</t>
  </si>
  <si>
    <t>BALOISE</t>
  </si>
  <si>
    <t>ASHTEAD GRP</t>
  </si>
  <si>
    <t>ILIAD</t>
  </si>
  <si>
    <t>REXAM</t>
  </si>
  <si>
    <t>YARA</t>
  </si>
  <si>
    <t>TECHNIP</t>
  </si>
  <si>
    <t>GRIFOLS</t>
  </si>
  <si>
    <t>3I GRP</t>
  </si>
  <si>
    <t>CHR HANSEN HLDG</t>
  </si>
  <si>
    <t>PROVIDENT FINANCIAL</t>
  </si>
  <si>
    <t>SMITHS GRP</t>
  </si>
  <si>
    <t>BERKELEY GRP HLDG</t>
  </si>
  <si>
    <t>SCOR</t>
  </si>
  <si>
    <t>ENDESA</t>
  </si>
  <si>
    <t>EIFFAGE</t>
  </si>
  <si>
    <t>ADMIRAL GRP</t>
  </si>
  <si>
    <t>SWISS PRIME SITE</t>
  </si>
  <si>
    <t>UNITED INTERNET</t>
  </si>
  <si>
    <t>INMARSAT</t>
  </si>
  <si>
    <t>ELECTROLUX B</t>
  </si>
  <si>
    <t>RWE</t>
  </si>
  <si>
    <t>CRODA INTERNATIONAL</t>
  </si>
  <si>
    <t>INGENICO</t>
  </si>
  <si>
    <t>GEMALTO</t>
  </si>
  <si>
    <t>SUEZ ENVIRONNEMENT</t>
  </si>
  <si>
    <t>ACS</t>
  </si>
  <si>
    <t>RIGHTMOVE GRP</t>
  </si>
  <si>
    <t>BUREAU VERITAS</t>
  </si>
  <si>
    <t>FERRARI</t>
  </si>
  <si>
    <t>SAINSBURY (J)</t>
  </si>
  <si>
    <t>ELISA CORPORATION</t>
  </si>
  <si>
    <t>ROYAL MAIL</t>
  </si>
  <si>
    <t>DS SMITH</t>
  </si>
  <si>
    <t>TENARIS</t>
  </si>
  <si>
    <t>BCO POPULAR ESPANOL</t>
  </si>
  <si>
    <t>LEG IMMOBILIEN</t>
  </si>
  <si>
    <t>NORSK HYDRO</t>
  </si>
  <si>
    <t>SMURFIT KAPPA GRP</t>
  </si>
  <si>
    <t>MARINE HARVEST</t>
  </si>
  <si>
    <t>GALP ENERGIA</t>
  </si>
  <si>
    <t>GRP EUROTUNNEL</t>
  </si>
  <si>
    <t>GALENICA</t>
  </si>
  <si>
    <t>QIAGEN</t>
  </si>
  <si>
    <t>ISS AS</t>
  </si>
  <si>
    <t>ALFA LAVAL</t>
  </si>
  <si>
    <t>STORA ENSO R</t>
  </si>
  <si>
    <t>DERWENT LONDON</t>
  </si>
  <si>
    <t>GECINA</t>
  </si>
  <si>
    <t>CLARIANT</t>
  </si>
  <si>
    <t>ARKEMA</t>
  </si>
  <si>
    <t>SECURITAS B</t>
  </si>
  <si>
    <t>EUTELSAT COMMUNICATION</t>
  </si>
  <si>
    <t>FINMECCANICA</t>
  </si>
  <si>
    <t>TELEPERFORMANCE</t>
  </si>
  <si>
    <t>MTU AERO ENGINES</t>
  </si>
  <si>
    <t>PENNON GRP</t>
  </si>
  <si>
    <t>NATIXIS</t>
  </si>
  <si>
    <t>WILLIAM HILL</t>
  </si>
  <si>
    <t>PROXIMUS</t>
  </si>
  <si>
    <t>MERLIN ENTERTAINMENTS</t>
  </si>
  <si>
    <t>MEDA A</t>
  </si>
  <si>
    <t>NOKIAN RENKAAT</t>
  </si>
  <si>
    <t>HARGREAVES LANSDOWN</t>
  </si>
  <si>
    <t>HALMA</t>
  </si>
  <si>
    <t>MEGGITT</t>
  </si>
  <si>
    <t>BANKINTER</t>
  </si>
  <si>
    <t>DUFRY GRP</t>
  </si>
  <si>
    <t>K + S</t>
  </si>
  <si>
    <t>METRO</t>
  </si>
  <si>
    <t>TRELLEBORG B</t>
  </si>
  <si>
    <t>UMICORE</t>
  </si>
  <si>
    <t>EVONIK INDUSTRIES</t>
  </si>
  <si>
    <t>SCHRODERS</t>
  </si>
  <si>
    <t>MEDIOBANCA</t>
  </si>
  <si>
    <t>RENTOKIL INITIAL</t>
  </si>
  <si>
    <t>SEGRO</t>
  </si>
  <si>
    <t>PRYSMIAN</t>
  </si>
  <si>
    <t>HOWDEN JOINERY GRP</t>
  </si>
  <si>
    <t>GETINGE B</t>
  </si>
  <si>
    <t>OSRAM LICHT</t>
  </si>
  <si>
    <t>BOLIDEN</t>
  </si>
  <si>
    <t>EASYJET</t>
  </si>
  <si>
    <t>LANXESS</t>
  </si>
  <si>
    <t>GAMESA</t>
  </si>
  <si>
    <t>NESTE</t>
  </si>
  <si>
    <t>GRP 4 SECURICOR</t>
  </si>
  <si>
    <t>ZODIAC AEROSPACE</t>
  </si>
  <si>
    <t>BELLWAY</t>
  </si>
  <si>
    <t>INCHCAPE</t>
  </si>
  <si>
    <t>BANKIA</t>
  </si>
  <si>
    <t>HENDERSON GRP</t>
  </si>
  <si>
    <t>WIRECARD</t>
  </si>
  <si>
    <t>REXEL</t>
  </si>
  <si>
    <t>HUGO BOSS</t>
  </si>
  <si>
    <t>OMV</t>
  </si>
  <si>
    <t>ADP</t>
  </si>
  <si>
    <t>INVESTEC</t>
  </si>
  <si>
    <t>ALSTOM</t>
  </si>
  <si>
    <t>TNT EXPRESS</t>
  </si>
  <si>
    <t>COCA-COLA HBC</t>
  </si>
  <si>
    <t>Intu Properties PLC</t>
  </si>
  <si>
    <t>HISCOX</t>
  </si>
  <si>
    <t>BIC</t>
  </si>
  <si>
    <t>AGGREKO</t>
  </si>
  <si>
    <t>ABERDEEN ASSET MANAGEMENT</t>
  </si>
  <si>
    <t>IG GRP HLDG</t>
  </si>
  <si>
    <t>IMI</t>
  </si>
  <si>
    <t>AUTO TRADER GROUP</t>
  </si>
  <si>
    <t>EDENRED</t>
  </si>
  <si>
    <t>LUNDIN PETROLEUM</t>
  </si>
  <si>
    <t>NUMERICABLE-SFR</t>
  </si>
  <si>
    <t>BOOKER GRP</t>
  </si>
  <si>
    <t>GREENE KING</t>
  </si>
  <si>
    <t>UBI BCA</t>
  </si>
  <si>
    <t>ANDRITZ</t>
  </si>
  <si>
    <t>MERLIN PROPERTIES SOCIMI</t>
  </si>
  <si>
    <t>GLANBIA</t>
  </si>
  <si>
    <t>FREENET</t>
  </si>
  <si>
    <t>UBM</t>
  </si>
  <si>
    <t>TDC</t>
  </si>
  <si>
    <t>STMICROELECTRONICS</t>
  </si>
  <si>
    <t>JERONIMO MARTINS</t>
  </si>
  <si>
    <t>LUFTHANSA</t>
  </si>
  <si>
    <t>TATE &amp; LYLE</t>
  </si>
  <si>
    <t>PSP SWISS PROPERTY</t>
  </si>
  <si>
    <t>KINGSPAN GRP</t>
  </si>
  <si>
    <t>ICAP</t>
  </si>
  <si>
    <t>HIKMA PHARMACEUTICALS</t>
  </si>
  <si>
    <t>VOESTALPINE</t>
  </si>
  <si>
    <t>MAN</t>
  </si>
  <si>
    <t>SPIRAX-SARCO</t>
  </si>
  <si>
    <t>MAN GRP</t>
  </si>
  <si>
    <t>ZALANDO</t>
  </si>
  <si>
    <t>COBHAM</t>
  </si>
  <si>
    <t>EMS-CHEMIE HLDG</t>
  </si>
  <si>
    <t>MICRO FOCUS INTERNATIONAL</t>
  </si>
  <si>
    <t>HELVETIA HLDG</t>
  </si>
  <si>
    <t>ARYZTA</t>
  </si>
  <si>
    <t>INDUSTRIVARDEN A</t>
  </si>
  <si>
    <t>TELEFONICA DEUTSCHLAND</t>
  </si>
  <si>
    <t>EDF</t>
  </si>
  <si>
    <t>HUHTAMAKI</t>
  </si>
  <si>
    <t>WOOD GRP (JOHN)</t>
  </si>
  <si>
    <t>BTG</t>
  </si>
  <si>
    <t>WEIR GRP</t>
  </si>
  <si>
    <t>ETS COLRUYT</t>
  </si>
  <si>
    <t>PETROFAC</t>
  </si>
  <si>
    <t>BABCOCK INTERNATIONAL</t>
  </si>
  <si>
    <t>ORION B</t>
  </si>
  <si>
    <t>KOMERCNI BANKA</t>
  </si>
  <si>
    <t>CZ</t>
  </si>
  <si>
    <t>KION GROUP</t>
  </si>
  <si>
    <t>FINGERPRINT CARDS 'B'</t>
  </si>
  <si>
    <t>BOLLORE</t>
  </si>
  <si>
    <t>RHEINMETALL</t>
  </si>
  <si>
    <t>AMER SPORTS</t>
  </si>
  <si>
    <t>VOPAK</t>
  </si>
  <si>
    <t>MEDIASET</t>
  </si>
  <si>
    <t>EXOR</t>
  </si>
  <si>
    <t>CAPITAL &amp; COUNTIES PROPERTIES</t>
  </si>
  <si>
    <t>FLUGHAFEN ZURICH</t>
  </si>
  <si>
    <t>DISTRIBUIDORA INT ALIMENTACION</t>
  </si>
  <si>
    <t>RTL GRP</t>
  </si>
  <si>
    <t>BCA POPOLARE DI MILANO</t>
  </si>
  <si>
    <t>ENEL GREEN POWER</t>
  </si>
  <si>
    <t>SHAFTESBURY</t>
  </si>
  <si>
    <t>AALBERTS INDUSTRIES</t>
  </si>
  <si>
    <t>GREAT PORTLAND ESTATES</t>
  </si>
  <si>
    <t>JYSKE BANK</t>
  </si>
  <si>
    <t>ORPEA</t>
  </si>
  <si>
    <t>GEORG FISCHER</t>
  </si>
  <si>
    <t>SPECTRIS</t>
  </si>
  <si>
    <t>RPC GROUP</t>
  </si>
  <si>
    <t>CABLE &amp; WIRELESS COMMUNICATION</t>
  </si>
  <si>
    <t>Essentra PLC</t>
  </si>
  <si>
    <t>GJENSIDIGE FORSIKRING</t>
  </si>
  <si>
    <t>BOSKALIS WESTMINSTER</t>
  </si>
  <si>
    <t>RUBIS</t>
  </si>
  <si>
    <t>WENDEL</t>
  </si>
  <si>
    <t>CASINO GUICHARD</t>
  </si>
  <si>
    <t>GN STORE NORD</t>
  </si>
  <si>
    <t>FUCHS PETROLUB PREF</t>
  </si>
  <si>
    <t>BERENDSEN</t>
  </si>
  <si>
    <t>ACKERMANS &amp; VAN HAAREN</t>
  </si>
  <si>
    <t>EUROFINS SCIENTIFIC</t>
  </si>
  <si>
    <t>NEW WH SMITH</t>
  </si>
  <si>
    <t>TULLOW OIL</t>
  </si>
  <si>
    <t>STRAUMANN</t>
  </si>
  <si>
    <t>KESKO</t>
  </si>
  <si>
    <t>DIALOG SEMICON</t>
  </si>
  <si>
    <t>HUSQVARNA B</t>
  </si>
  <si>
    <t>NCC B</t>
  </si>
  <si>
    <t>INTERMEDIATE CAPITAL GRP</t>
  </si>
  <si>
    <t>BILLERUDKORSNAS</t>
  </si>
  <si>
    <t>TELE2 B</t>
  </si>
  <si>
    <t>TEMENOS GRP</t>
  </si>
  <si>
    <t>ANTOFAGASTA</t>
  </si>
  <si>
    <t>CLOSE BROTHERS GRP</t>
  </si>
  <si>
    <t>AMEC FOSTER WHEELER</t>
  </si>
  <si>
    <t>CEZ</t>
  </si>
  <si>
    <t>REGUS</t>
  </si>
  <si>
    <t>BCO POPOLARE</t>
  </si>
  <si>
    <t>DAILY MAIL &amp; GENERAL TRUST</t>
  </si>
  <si>
    <t>JCDECAUX</t>
  </si>
  <si>
    <t>BB BIOTECH</t>
  </si>
  <si>
    <t>BPOST SA</t>
  </si>
  <si>
    <t>PLAYTECH</t>
  </si>
  <si>
    <t>LAGARDERE</t>
  </si>
  <si>
    <t>ICADE</t>
  </si>
  <si>
    <t>BEAZLEY</t>
  </si>
  <si>
    <t>ELEKTA B</t>
  </si>
  <si>
    <t>EURAZEO</t>
  </si>
  <si>
    <t>METSO</t>
  </si>
  <si>
    <t>JUPITER FUND MANAGEMENT</t>
  </si>
  <si>
    <t>CASTELLUM</t>
  </si>
  <si>
    <t>FONCIERE DES REGIONS</t>
  </si>
  <si>
    <t>KABEL DEUTSCHLAND</t>
  </si>
  <si>
    <t>JUST EAT</t>
  </si>
  <si>
    <t>ALPHA BANK</t>
  </si>
  <si>
    <t>GR</t>
  </si>
  <si>
    <t>BRITVIC</t>
  </si>
  <si>
    <t>FRESNILLO</t>
  </si>
  <si>
    <t>HEXPOL 'B'</t>
  </si>
  <si>
    <t>BBA AVIATION</t>
  </si>
  <si>
    <t>BOLSAS Y MERCADOS ESPANOLES</t>
  </si>
  <si>
    <t>UBISOFT ENTERTAINEMENT</t>
  </si>
  <si>
    <t>TELENET GRP HLDG</t>
  </si>
  <si>
    <t>VISCOFAN</t>
  </si>
  <si>
    <t>BCA POPOLARE EMILIA ROMAGNA</t>
  </si>
  <si>
    <t>AZIMUT HLDG</t>
  </si>
  <si>
    <t>ICA GRUPPEN</t>
  </si>
  <si>
    <t>LOGITECH INTERNATIONAL</t>
  </si>
  <si>
    <t>GAM</t>
  </si>
  <si>
    <t>INTRUM JUSTITIA</t>
  </si>
  <si>
    <t>RECORDATI</t>
  </si>
  <si>
    <t>UNIPOLSAI</t>
  </si>
  <si>
    <t>BALFOUR BEATTY</t>
  </si>
  <si>
    <t>SAIPEM</t>
  </si>
  <si>
    <t>CELLNEX TELECOM</t>
  </si>
  <si>
    <t>COFINIMMO</t>
  </si>
  <si>
    <t>DOMINOS PIZZA GROUP</t>
  </si>
  <si>
    <t>SEB</t>
  </si>
  <si>
    <t>AA PLC</t>
  </si>
  <si>
    <t>SBM OFFSHORE</t>
  </si>
  <si>
    <t>B&amp;M EUROPEAN VALUE RETAIL</t>
  </si>
  <si>
    <t>HAYS</t>
  </si>
  <si>
    <t>BARRY CALLEBAUT</t>
  </si>
  <si>
    <t>GERRESHEIMER</t>
  </si>
  <si>
    <t>STADA ARZNEIMITTEL</t>
  </si>
  <si>
    <t>AIR FRANCE-KLM</t>
  </si>
  <si>
    <t>OCADO</t>
  </si>
  <si>
    <t>SUNRISE</t>
  </si>
  <si>
    <t>UNIBET GROUP SDB</t>
  </si>
  <si>
    <t>NIBE INDUSTRIER B</t>
  </si>
  <si>
    <t>ROTORK</t>
  </si>
  <si>
    <t>CNP ASSURANCES</t>
  </si>
  <si>
    <t>TECHNICOLOR</t>
  </si>
  <si>
    <t>MEDIASET ESPANA COMUNICACION</t>
  </si>
  <si>
    <t>MAPFRE</t>
  </si>
  <si>
    <t>WILLIAM DEMANT</t>
  </si>
  <si>
    <t>AMS AG</t>
  </si>
  <si>
    <t>FAURECIA</t>
  </si>
  <si>
    <t>GRAFTON GRP</t>
  </si>
  <si>
    <t>PLASTIC OMNIUM</t>
  </si>
  <si>
    <t>IMERYS</t>
  </si>
  <si>
    <t>WERELDHAVE</t>
  </si>
  <si>
    <t>ASM INTERNATIONAL</t>
  </si>
  <si>
    <t>SCHIBSTED GRUPPEN</t>
  </si>
  <si>
    <t>BCO COMERCIAL PORTUGUES</t>
  </si>
  <si>
    <t>FRAPORT</t>
  </si>
  <si>
    <t>SPRINGER (AXEL)</t>
  </si>
  <si>
    <t>TRYG</t>
  </si>
  <si>
    <t>DKSH HOLDING</t>
  </si>
  <si>
    <t>DAVIDE CAMPARI</t>
  </si>
  <si>
    <t>SYDBANK</t>
  </si>
  <si>
    <t>DASSAULT AVIATION</t>
  </si>
  <si>
    <t>PARGESA</t>
  </si>
  <si>
    <t>DEUTSCHE EUROSHOP</t>
  </si>
  <si>
    <t>UNIPOL GRUPPO FINANZIARIO</t>
  </si>
  <si>
    <t>OTE</t>
  </si>
  <si>
    <t>THOMAS COOK GRP</t>
  </si>
  <si>
    <t>BILFINGER</t>
  </si>
  <si>
    <t>MICHAEL PAGE INTERNATIONAL</t>
  </si>
  <si>
    <t>VICTREX</t>
  </si>
  <si>
    <t>QINETIQ GRP</t>
  </si>
  <si>
    <t>AAREAL BANK</t>
  </si>
  <si>
    <t>OC OERLIKON</t>
  </si>
  <si>
    <t>SWEDISH ORPHAN BIOVITRUM</t>
  </si>
  <si>
    <t>WS ATKINS</t>
  </si>
  <si>
    <t>EURONEXT</t>
  </si>
  <si>
    <t>SUBSEA7</t>
  </si>
  <si>
    <t>EUROBANK ERGASIAS</t>
  </si>
  <si>
    <t>BCA MONTE DEI PASCHI DI SIENA</t>
  </si>
  <si>
    <t>ZARDOYA OTIS</t>
  </si>
  <si>
    <t>TALKTALK TELECOM GRP</t>
  </si>
  <si>
    <t>CARILLION</t>
  </si>
  <si>
    <t>JM</t>
  </si>
  <si>
    <t>dorma+kaba</t>
  </si>
  <si>
    <t>OCI</t>
  </si>
  <si>
    <t>DUERR</t>
  </si>
  <si>
    <t>BOVIS HOMES GRP</t>
  </si>
  <si>
    <t>ULTRA ELECTRONICS</t>
  </si>
  <si>
    <t>RAIFFEISEN BANK INTERNATIONAL</t>
  </si>
  <si>
    <t>ASHMORE GRP</t>
  </si>
  <si>
    <t>FLSMIDTH &amp; COMPANY</t>
  </si>
  <si>
    <t>POSTNL</t>
  </si>
  <si>
    <t>TOPDANMARK</t>
  </si>
  <si>
    <t>BCA POPOLARE DI SONDRIO</t>
  </si>
  <si>
    <t>IMMOFINANZ</t>
  </si>
  <si>
    <t>INDIVIOR</t>
  </si>
  <si>
    <t>TGS-NOPEC GEOPHYSICAL</t>
  </si>
  <si>
    <t>FIRSTGROUP</t>
  </si>
  <si>
    <t>DRAX GRP</t>
  </si>
  <si>
    <t>LANCASHIRE HOLDINGS</t>
  </si>
  <si>
    <t>STAGECOACH GRP</t>
  </si>
  <si>
    <t>ELEMENTIS</t>
  </si>
  <si>
    <t>SPORTS DIRECT INTERNATIONAL</t>
  </si>
  <si>
    <t>OPAP</t>
  </si>
  <si>
    <t>SEADRILL</t>
  </si>
  <si>
    <t>MORPHOSYS</t>
  </si>
  <si>
    <t>SULZER</t>
  </si>
  <si>
    <t>RESTAURANT GRP</t>
  </si>
  <si>
    <t>MELROSE INDUSTRIES</t>
  </si>
  <si>
    <t>Company</t>
  </si>
  <si>
    <t>Supersector</t>
  </si>
  <si>
    <t>Country</t>
  </si>
  <si>
    <t>Percentage</t>
  </si>
  <si>
    <t>NA</t>
  </si>
  <si>
    <t>Year</t>
  </si>
  <si>
    <t>FORVIA</t>
  </si>
  <si>
    <t>STELLANTIS</t>
  </si>
  <si>
    <t>PORSCHE</t>
  </si>
  <si>
    <t>VOLKSWAGEN</t>
  </si>
  <si>
    <t>Auto&amp;Parts</t>
  </si>
  <si>
    <t>CLAIRANT</t>
  </si>
  <si>
    <t>EMS-CHEMIE</t>
  </si>
  <si>
    <t>FUCHS N</t>
  </si>
  <si>
    <t>DSM KONINKLIJKE</t>
  </si>
  <si>
    <t>Cons&amp;Mat</t>
  </si>
  <si>
    <t>ACS ACTIVE</t>
  </si>
  <si>
    <t>BALFOUR</t>
  </si>
  <si>
    <t>CRH PUBLIC LIMITED</t>
  </si>
  <si>
    <t>FLSMIDTH</t>
  </si>
  <si>
    <t>HEIDELBERG MATERIALS</t>
  </si>
  <si>
    <t>KINGSPAN</t>
  </si>
  <si>
    <t>Oil&amp;Gas</t>
  </si>
  <si>
    <t>SIEMENS GAMESA RENEWABLE</t>
  </si>
  <si>
    <t>REPSOL YPF</t>
  </si>
  <si>
    <t>ROYAL DUTCH SHELL</t>
  </si>
  <si>
    <t>TGS-NOPEC</t>
  </si>
  <si>
    <t>VESTAS WINDSYSTEMS</t>
  </si>
  <si>
    <t>WOOD GROUP (JOHN)</t>
  </si>
  <si>
    <t>ROA</t>
  </si>
  <si>
    <t>ATO</t>
  </si>
  <si>
    <t>OI</t>
  </si>
  <si>
    <t>TL</t>
  </si>
  <si>
    <t>TA</t>
  </si>
  <si>
    <t>MV</t>
  </si>
  <si>
    <t>ESG</t>
  </si>
  <si>
    <t>ESGc</t>
  </si>
  <si>
    <t>Cont</t>
  </si>
  <si>
    <t>Env</t>
  </si>
  <si>
    <t>Soc</t>
  </si>
  <si>
    <t>Gov</t>
  </si>
  <si>
    <t>Inov</t>
  </si>
  <si>
    <t>Mgt</t>
  </si>
  <si>
    <t>D/C</t>
  </si>
  <si>
    <t>Spot</t>
  </si>
  <si>
    <t>Fut</t>
  </si>
  <si>
    <t>Sector</t>
  </si>
  <si>
    <t>SUBSEA</t>
  </si>
  <si>
    <t>AIR LIQUIDE PF</t>
  </si>
  <si>
    <t xml:space="preserve"> </t>
  </si>
  <si>
    <t>RE ULT</t>
  </si>
  <si>
    <t>CRODA INTER TIO L</t>
  </si>
  <si>
    <t>YARA INTER TIO L</t>
  </si>
  <si>
    <t>BRITISH LAND</t>
  </si>
  <si>
    <t>SHAFTESBURY CAPITAL</t>
  </si>
  <si>
    <t>COVIVIO</t>
  </si>
  <si>
    <t>ICADE REIT</t>
  </si>
  <si>
    <t>KLEPIERRE REIT</t>
  </si>
  <si>
    <t>LAND SECURITIES GROUP</t>
  </si>
  <si>
    <t>PSP SWISS PROPERTY AG</t>
  </si>
  <si>
    <t>UNIBAIL RODAMCO WE</t>
  </si>
  <si>
    <t xml:space="preserve">DRAX GROUP </t>
  </si>
  <si>
    <t>E ON N</t>
  </si>
  <si>
    <t xml:space="preserve">ENEL </t>
  </si>
  <si>
    <t>PENNON GROUP</t>
  </si>
  <si>
    <t>SSE</t>
  </si>
  <si>
    <t>TERNA RETE ELETTRICA NAZ</t>
  </si>
  <si>
    <t>UNITED UTILITIES GROUP</t>
  </si>
  <si>
    <t xml:space="preserve">VEOLIA ENVIRON </t>
  </si>
  <si>
    <t>A,P,MOLLER-MAERSK B</t>
  </si>
  <si>
    <t>PHOENIX GROUP HDG,</t>
  </si>
  <si>
    <t>ST,JAMES'S PLACE CAPITAL</t>
  </si>
  <si>
    <t>MONEYSUPERMARKET COM GP,</t>
  </si>
  <si>
    <t>PROSIEBENSAT,1 MEDIA</t>
  </si>
  <si>
    <t>STEINHOFF N,V,</t>
  </si>
  <si>
    <t>E,ON</t>
  </si>
  <si>
    <t>CFI2Zc5</t>
  </si>
  <si>
    <t>Timestamp</t>
  </si>
  <si>
    <t>Trade Close</t>
  </si>
  <si>
    <t>Future price of Carbon EUA</t>
  </si>
  <si>
    <t>Spot price of Carbon EUA</t>
  </si>
  <si>
    <t>EEX-EUA-P4</t>
  </si>
  <si>
    <t>EEX EUA 4rd Phase Spot</t>
  </si>
  <si>
    <t>Line(QCFI2Zc1)</t>
  </si>
  <si>
    <t>Date</t>
  </si>
  <si>
    <t>Mean</t>
  </si>
  <si>
    <t>Median</t>
  </si>
  <si>
    <t>Std</t>
  </si>
  <si>
    <t>Min</t>
  </si>
  <si>
    <t>Max</t>
  </si>
  <si>
    <t>Total</t>
  </si>
  <si>
    <t>Future</t>
  </si>
  <si>
    <t>Carbon Price Spot 31Dec</t>
  </si>
  <si>
    <t>Original Data, Old, Spot Dec of each year Future, average daily</t>
  </si>
  <si>
    <t>NEW DATA</t>
  </si>
  <si>
    <t>l_MV</t>
  </si>
  <si>
    <t>l_TA</t>
  </si>
  <si>
    <t>l_TL</t>
  </si>
  <si>
    <t>OIM</t>
  </si>
  <si>
    <t>l_OI</t>
  </si>
  <si>
    <t>Lev</t>
  </si>
  <si>
    <t>Inno</t>
  </si>
  <si>
    <t>g_OI</t>
  </si>
  <si>
    <t>Years</t>
  </si>
  <si>
    <t>IBM</t>
  </si>
  <si>
    <t>IADR</t>
  </si>
  <si>
    <t>EMGD</t>
  </si>
  <si>
    <t>BCD</t>
  </si>
  <si>
    <t>EMT</t>
  </si>
  <si>
    <t>EMTg</t>
  </si>
  <si>
    <t>MFut</t>
  </si>
  <si>
    <t>AutoParts</t>
  </si>
  <si>
    <t>ConsMat</t>
  </si>
  <si>
    <t>OilGas</t>
  </si>
  <si>
    <t>RealEst</t>
  </si>
  <si>
    <t>ROCHE</t>
  </si>
  <si>
    <t>BRIT.AMER.TOBACCO</t>
  </si>
  <si>
    <t>NOVO NORDISK</t>
  </si>
  <si>
    <t>VODAFONE GROUP</t>
  </si>
  <si>
    <t>BANCO SANTANDER</t>
  </si>
  <si>
    <t>UNILEVER</t>
  </si>
  <si>
    <t>LLOYDS BANKING</t>
  </si>
  <si>
    <t>RECKITT BENCKISER</t>
  </si>
  <si>
    <t>UBS</t>
  </si>
  <si>
    <t>BT GROUP</t>
  </si>
  <si>
    <t>ING GROEP</t>
  </si>
  <si>
    <t>LVMH</t>
  </si>
  <si>
    <t>AIRBUS</t>
  </si>
  <si>
    <t>ASML HOLDING</t>
  </si>
  <si>
    <t>ZURICH INSURANCE</t>
  </si>
  <si>
    <t>RICHEMONT</t>
  </si>
  <si>
    <t>INDUSTRIA DE DISENO</t>
  </si>
  <si>
    <t>TOP 40 Control companies</t>
  </si>
  <si>
    <t>UNILEVER NV+PLC</t>
  </si>
  <si>
    <t>Cons. &amp; Mat.</t>
  </si>
  <si>
    <t>Auto. &amp; Parts</t>
  </si>
  <si>
    <t>Super-sectors mean ESG Scores</t>
  </si>
  <si>
    <t>BMW - CO2 Equivalents Emission Direct</t>
  </si>
  <si>
    <t>CONTINENTAL - CO2 Equivalents Emission Direct</t>
  </si>
  <si>
    <t>FORVIA - CO2 Equivalents Emission Direct</t>
  </si>
  <si>
    <t>STELLANTIS (XET) - CO2 Equivalents Emission Direct</t>
  </si>
  <si>
    <t>MICHELIN - CO2 Equivalents Emission Direct</t>
  </si>
  <si>
    <t>NOKIAN RENKAAT - CO2 Equivalents Emission Direct</t>
  </si>
  <si>
    <t>RHEINMETALL - CO2 Equivalents Emission Direct</t>
  </si>
  <si>
    <t>VALEO - CO2 Equivalents Emission Direct</t>
  </si>
  <si>
    <t>VOLKSWAGEN - CO2 Equivalents Emission Direct</t>
  </si>
  <si>
    <t>AKZO NOBEL - CO2 Equivalents Emission Direct</t>
  </si>
  <si>
    <t>ARKEMA - CO2 Equivalents Emission Direct</t>
  </si>
  <si>
    <t>BASF - CO2 Equivalents Emission Direct</t>
  </si>
  <si>
    <t>BAYER - CO2 Equivalents Emission Direct</t>
  </si>
  <si>
    <t>BRENNTAG - CO2 Equivalents Emission Direct</t>
  </si>
  <si>
    <t>CLARIANT (FRA) - CO2 Equivalents Emission Direct</t>
  </si>
  <si>
    <t>ELEMENTIS (BER) - CO2 Equivalents Emission Direct</t>
  </si>
  <si>
    <t>GIVAUDAN (FRA) - CO2 Equivalents Emission Direct</t>
  </si>
  <si>
    <t>JOHNSON MATTHEY (FRA) - CO2 Equivalents Emission Direct</t>
  </si>
  <si>
    <t>K S N - CO2 Equivalents Emission Direct</t>
  </si>
  <si>
    <t>DSM KONINKLIJKE - CO2 Equivalents Emission Direct</t>
  </si>
  <si>
    <t>LANXESS - CO2 Equivalents Emission Direct</t>
  </si>
  <si>
    <t>SOLVAY - CO2 Equivalents Emission Direct</t>
  </si>
  <si>
    <t>SYMRISE - CO2 Equivalents Emission Direct</t>
  </si>
  <si>
    <t>UMICORE - CO2 Equivalents Emission Direct</t>
  </si>
  <si>
    <t>VICTREX - CO2 Equivalents Emission Direct</t>
  </si>
  <si>
    <t>ACS ACTIV.CONSTR.Y SERV. - CO2 Equivalents Emission Direct</t>
  </si>
  <si>
    <t>BALFOUR BEATTY (FRA) - CO2 Equivalents Emission Direct</t>
  </si>
  <si>
    <t>BOSKALIS WESTMINSTER - CO2 Equivalents Emission Direct</t>
  </si>
  <si>
    <t>BOUYGUES - CO2 Equivalents Emission Direct</t>
  </si>
  <si>
    <t>CRH PUBLIC LIMITED (FRA) - CO2 Equivalents Emission Direct</t>
  </si>
  <si>
    <t>FERROVIAL - CO2 Equivalents Emission Direct</t>
  </si>
  <si>
    <t>FLSMIDTH AND (FRA) - CO2 Equivalents Emission Direct</t>
  </si>
  <si>
    <t>GEBERIT 'R' (FRA) - CO2 Equivalents Emission Direct</t>
  </si>
  <si>
    <t>HEIDELBERG MATERIALS - CO2 Equivalents Emission Direct</t>
  </si>
  <si>
    <t>KINGSPAN GROUP - CO2 Equivalents Emission Direct</t>
  </si>
  <si>
    <t>NCC B (FRA) - CO2 Equivalents Emission Direct</t>
  </si>
  <si>
    <t>SAINT GOBAIN - CO2 Equivalents Emission Direct</t>
  </si>
  <si>
    <t>SIKA (FRA) - CO2 Equivalents Emission Direct</t>
  </si>
  <si>
    <t>SKANSKA B (FRA) - CO2 Equivalents Emission Direct</t>
  </si>
  <si>
    <t>BP (FRA) - CO2 Equivalents Emission Direct</t>
  </si>
  <si>
    <t>ENI - CO2 Equivalents Emission Direct</t>
  </si>
  <si>
    <t>GALP ENERGIA SGPS - CO2 Equivalents Emission Direct</t>
  </si>
  <si>
    <t>SIEMENS GAMESA RENEWABLE - CO2 Equivalents Emission Direct</t>
  </si>
  <si>
    <t>NESTE - CO2 Equivalents Emission Direct</t>
  </si>
  <si>
    <t>OMV - CO2 Equivalents Emission Direct</t>
  </si>
  <si>
    <t>PETROFAC (FRA) - CO2 Equivalents Emission Direct</t>
  </si>
  <si>
    <t>REPSOL YPF - CO2 Equivalents Emission Direct</t>
  </si>
  <si>
    <t>ROYAL DUTCH SHELL A(DTS) - CO2 Equivalents Emission Direct</t>
  </si>
  <si>
    <t>SAIPEM - CO2 Equivalents Emission Direct</t>
  </si>
  <si>
    <t>SBM OFFSHORE - CO2 Equivalents Emission Direct</t>
  </si>
  <si>
    <t>STATOIL (XET) - CO2 Equivalents Emission Direct</t>
  </si>
  <si>
    <t>TOTAL (BRU) - CO2 Equivalents Emission Direct</t>
  </si>
  <si>
    <t>TULLOW OIL (FRA) - CO2 Equivalents Emission Direct</t>
  </si>
  <si>
    <t>VESTAS WINDSYSTEMS (FRA) - CO2 Equivalents Emission Direct</t>
  </si>
  <si>
    <t>WOOD GROUP (JOHN) (FRA) - CO2 Equivalents Emission Direct</t>
  </si>
  <si>
    <t>BRITISH LAND (FRA) - CO2 Equivalents Emission Direct</t>
  </si>
  <si>
    <t>SHAFTESBURY CAPITAL - CO2 Equivalents Emission Direct</t>
  </si>
  <si>
    <t>CASTELLUM - CO2 Equivalents Emission Direct</t>
  </si>
  <si>
    <t>COFINIMMO - CO2 Equivalents Emission Direct</t>
  </si>
  <si>
    <t>DERWENT LONDON - CO2 Equivalents Emission Direct</t>
  </si>
  <si>
    <t>COVIVIO - CO2 Equivalents Emission Direct</t>
  </si>
  <si>
    <t>GREAT PORTLAND ESTATES - CO2 Equivalents Emission Direct</t>
  </si>
  <si>
    <t>HAMMERSON - CO2 Equivalents Emission Direct</t>
  </si>
  <si>
    <t>ICADE REIT - CO2 Equivalents Emission Direct</t>
  </si>
  <si>
    <t>KLEPIERRE REIT - CO2 Equivalents Emission Direct</t>
  </si>
  <si>
    <t>LAND SECURITIES GROUP - CO2 Equivalents Emission Direct</t>
  </si>
  <si>
    <t>PSP SWISS PROPERTY AG - CO2 Equivalents Emission Direct</t>
  </si>
  <si>
    <t>SEGRO - CO2 Equivalents Emission Direct</t>
  </si>
  <si>
    <t>SWISS PRIME SITE - CO2 Equivalents Emission Direct</t>
  </si>
  <si>
    <t>UNIBAIL RODAMCO WE - CO2 Equivalents Emission Direct</t>
  </si>
  <si>
    <t>WERELDHAVE - CO2 Equivalents Emission Direct</t>
  </si>
  <si>
    <t>CENTRICA - CO2 Equivalents Emission Direct</t>
  </si>
  <si>
    <t>CEZ - CO2 Equivalents Emission Direct</t>
  </si>
  <si>
    <t>DRAX GROUP - CO2 Equivalents Emission Direct</t>
  </si>
  <si>
    <t>E ON N - CO2 Equivalents Emission Direct</t>
  </si>
  <si>
    <t>EDF - CO2 Equivalents Emission Direct</t>
  </si>
  <si>
    <t>EDP ENERGIAS DE PORTUGAL - CO2 Equivalents Emission Direct</t>
  </si>
  <si>
    <t>ENDESA - CO2 Equivalents Emission Direct</t>
  </si>
  <si>
    <t>ENEL - CO2 Equivalents Emission Direct</t>
  </si>
  <si>
    <t>ENGIE - CO2 Equivalents Emission Direct</t>
  </si>
  <si>
    <t>FORTUM - CO2 Equivalents Emission Direct</t>
  </si>
  <si>
    <t>IBERDROLA - CO2 Equivalents Emission Direct</t>
  </si>
  <si>
    <t>PENNON GROUP - CO2 Equivalents Emission Direct</t>
  </si>
  <si>
    <t>RWE - CO2 Equivalents Emission Direct</t>
  </si>
  <si>
    <t>SSE - CO2 Equivalents Emission Direct</t>
  </si>
  <si>
    <t>SEVERN TRENT - CO2 Equivalents Emission Direct</t>
  </si>
  <si>
    <t>SUEZ ENVIRONNEMENT (BRU) - CO2 Equivalents Emission Direct</t>
  </si>
  <si>
    <t>UNITED UTILITIES GROUP - CO2 Equivalents Emission Direct</t>
  </si>
  <si>
    <t>VEOLIA ENVIRON - CO2 Equivalents Emission Direct</t>
  </si>
  <si>
    <t>BMW - CO2 Equivalents Emission Indirect</t>
  </si>
  <si>
    <t>CONTINENTAL - CO2 Equivalents Emission Indirect</t>
  </si>
  <si>
    <t>FORVIA - CO2 Equivalents Emission Indirect</t>
  </si>
  <si>
    <t>STELLANTIS (XET) - CO2 Equivalents Emission Indirect</t>
  </si>
  <si>
    <t>MICHELIN - CO2 Equivalents Emission Indirect</t>
  </si>
  <si>
    <t>NOKIAN RENKAAT - CO2 Equivalents Emission Indirect</t>
  </si>
  <si>
    <t>RHEINMETALL - CO2 Equivalents Emission Indirect</t>
  </si>
  <si>
    <t>VALEO - CO2 Equivalents Emission Indirect</t>
  </si>
  <si>
    <t>VOLKSWAGEN - CO2 Equivalents Emission Indirect</t>
  </si>
  <si>
    <t>AKZO NOBEL - CO2 Equivalents Emission Indirect</t>
  </si>
  <si>
    <t>ARKEMA - CO2 Equivalents Emission Indirect</t>
  </si>
  <si>
    <t>BASF - CO2 Equivalents Emission Indirect</t>
  </si>
  <si>
    <t>BAYER - CO2 Equivalents Emission Indirect</t>
  </si>
  <si>
    <t>BRENNTAG - CO2 Equivalents Emission Indirect</t>
  </si>
  <si>
    <t>CLARIANT (FRA) - CO2 Equivalents Emission Indirect</t>
  </si>
  <si>
    <t>ELEMENTIS (BER) - CO2 Equivalents Emission Indirect</t>
  </si>
  <si>
    <t>GIVAUDAN (FRA) - CO2 Equivalents Emission Indirect</t>
  </si>
  <si>
    <t>JOHNSON MATTHEY (FRA) - CO2 Equivalents Emission Indirect</t>
  </si>
  <si>
    <t>K S N - CO2 Equivalents Emission Indirect</t>
  </si>
  <si>
    <t>DSM KONINKLIJKE - CO2 Equivalents Emission Indirect</t>
  </si>
  <si>
    <t>LANXESS - CO2 Equivalents Emission Indirect</t>
  </si>
  <si>
    <t>SOLVAY - CO2 Equivalents Emission Indirect</t>
  </si>
  <si>
    <t>SYMRISE - CO2 Equivalents Emission Indirect</t>
  </si>
  <si>
    <t>UMICORE - CO2 Equivalents Emission Indirect</t>
  </si>
  <si>
    <t>VICTREX - CO2 Equivalents Emission Indirect</t>
  </si>
  <si>
    <t>ACS ACTIV.CONSTR.Y SERV. - CO2 Equivalents Emission Indirect</t>
  </si>
  <si>
    <t>BALFOUR BEATTY (FRA) - CO2 Equivalents Emission Indirect</t>
  </si>
  <si>
    <t>BOSKALIS WESTMINSTER - CO2 Equivalents Emission Indirect</t>
  </si>
  <si>
    <t>BOUYGUES - CO2 Equivalents Emission Indirect</t>
  </si>
  <si>
    <t>CRH PUBLIC LIMITED (FRA) - CO2 Equivalents Emission Indirect</t>
  </si>
  <si>
    <t>FERROVIAL - CO2 Equivalents Emission Indirect</t>
  </si>
  <si>
    <t>FLSMIDTH AND (FRA) - CO2 Equivalents Emission Indirect</t>
  </si>
  <si>
    <t>GEBERIT 'R' (FRA) - CO2 Equivalents Emission Indirect</t>
  </si>
  <si>
    <t>HEIDELBERG MATERIALS - CO2 Equivalents Emission Indirect</t>
  </si>
  <si>
    <t>KINGSPAN GROUP - CO2 Equivalents Emission Indirect</t>
  </si>
  <si>
    <t>NCC B (FRA) - CO2 Equivalents Emission Indirect</t>
  </si>
  <si>
    <t>SAINT GOBAIN - CO2 Equivalents Emission Indirect</t>
  </si>
  <si>
    <t>SIKA (FRA) - CO2 Equivalents Emission Indirect</t>
  </si>
  <si>
    <t>SKANSKA B (FRA) - CO2 Equivalents Emission Indirect</t>
  </si>
  <si>
    <t>BP (FRA) - CO2 Equivalents Emission Indirect</t>
  </si>
  <si>
    <t>ENI - CO2 Equivalents Emission Indirect</t>
  </si>
  <si>
    <t>GALP ENERGIA SGPS - CO2 Equivalents Emission Indirect</t>
  </si>
  <si>
    <t>SIEMENS GAMESA RENEWABLE - CO2 Equivalents Emission Indirect</t>
  </si>
  <si>
    <t>NESTE - CO2 Equivalents Emission Indirect</t>
  </si>
  <si>
    <t>OMV - CO2 Equivalents Emission Indirect</t>
  </si>
  <si>
    <t>PETROFAC (FRA) - CO2 Equivalents Emission Indirect</t>
  </si>
  <si>
    <t>REPSOL YPF - CO2 Equivalents Emission Indirect</t>
  </si>
  <si>
    <t>ROYAL DUTCH SHELL A(DTS) - CO2 Equivalents Emission Indirect</t>
  </si>
  <si>
    <t>SAIPEM - CO2 Equivalents Emission Indirect</t>
  </si>
  <si>
    <t>SBM OFFSHORE - CO2 Equivalents Emission Indirect</t>
  </si>
  <si>
    <t>STATOIL (XET) - CO2 Equivalents Emission Indirect</t>
  </si>
  <si>
    <t>TOTAL (BRU) - CO2 Equivalents Emission Indirect</t>
  </si>
  <si>
    <t>TULLOW OIL (FRA) - CO2 Equivalents Emission Indirect</t>
  </si>
  <si>
    <t>VESTAS WINDSYSTEMS (FRA) - CO2 Equivalents Emission Indirect</t>
  </si>
  <si>
    <t>WOOD GROUP (JOHN) (FRA) - CO2 Equivalents Emission Indirect</t>
  </si>
  <si>
    <t>BRITISH LAND (FRA) - CO2 Equivalents Emission Indirect</t>
  </si>
  <si>
    <t>SHAFTESBURY CAPITAL - CO2 Equivalents Emission Indirect</t>
  </si>
  <si>
    <t>CASTELLUM - CO2 Equivalents Emission Indirect</t>
  </si>
  <si>
    <t>COFINIMMO - CO2 Equivalents Emission Indirect</t>
  </si>
  <si>
    <t>DERWENT LONDON - CO2 Equivalents Emission Indirect</t>
  </si>
  <si>
    <t>COVIVIO - CO2 Equivalents Emission Indirect</t>
  </si>
  <si>
    <t>GREAT PORTLAND ESTATES - CO2 Equivalents Emission Indirect</t>
  </si>
  <si>
    <t>HAMMERSON - CO2 Equivalents Emission Indirect</t>
  </si>
  <si>
    <t>ICADE REIT - CO2 Equivalents Emission Indirect</t>
  </si>
  <si>
    <t>KLEPIERRE REIT - CO2 Equivalents Emission Indirect</t>
  </si>
  <si>
    <t>LAND SECURITIES GROUP - CO2 Equivalents Emission Indirect</t>
  </si>
  <si>
    <t>PSP SWISS PROPERTY AG - CO2 Equivalents Emission Indirect</t>
  </si>
  <si>
    <t>SEGRO - CO2 Equivalents Emission Indirect</t>
  </si>
  <si>
    <t>SWISS PRIME SITE - CO2 Equivalents Emission Indirect</t>
  </si>
  <si>
    <t>UNIBAIL RODAMCO WE - CO2 Equivalents Emission Indirect</t>
  </si>
  <si>
    <t>WERELDHAVE - CO2 Equivalents Emission Indirect</t>
  </si>
  <si>
    <t>CENTRICA - CO2 Equivalents Emission Indirect</t>
  </si>
  <si>
    <t>CEZ - CO2 Equivalents Emission Indirect</t>
  </si>
  <si>
    <t>DRAX GROUP - CO2 Equivalents Emission Indirect</t>
  </si>
  <si>
    <t>E ON N - CO2 Equivalents Emission Indirect</t>
  </si>
  <si>
    <t>EDF - CO2 Equivalents Emission Indirect</t>
  </si>
  <si>
    <t>EDP ENERGIAS DE PORTUGAL - CO2 Equivalents Emission Indirect</t>
  </si>
  <si>
    <t>ENDESA - CO2 Equivalents Emission Indirect</t>
  </si>
  <si>
    <t>ENEL - CO2 Equivalents Emission Indirect</t>
  </si>
  <si>
    <t>ENGIE - CO2 Equivalents Emission Indirect</t>
  </si>
  <si>
    <t>FORTUM - CO2 Equivalents Emission Indirect</t>
  </si>
  <si>
    <t>IBERDROLA - CO2 Equivalents Emission Indirect</t>
  </si>
  <si>
    <t>PENNON GROUP - CO2 Equivalents Emission Indirect</t>
  </si>
  <si>
    <t>RWE - CO2 Equivalents Emission Indirect</t>
  </si>
  <si>
    <t>SSE - CO2 Equivalents Emission Indirect</t>
  </si>
  <si>
    <t>SEVERN TRENT - CO2 Equivalents Emission Indirect</t>
  </si>
  <si>
    <t>SUEZ ENVIRONNEMENT (BRU) - CO2 Equivalents Emission Indirect</t>
  </si>
  <si>
    <t>UNITED UTILITIES GROUP - CO2 Equivalents Emission Indirect</t>
  </si>
  <si>
    <t>VEOLIA ENVIRON - CO2 Equivalents Emission Indirect</t>
  </si>
  <si>
    <t>SCOPE 1</t>
  </si>
  <si>
    <t>SCOPE 2</t>
  </si>
  <si>
    <t>REULT - CO2 Equivalents Emission Direct</t>
  </si>
  <si>
    <t>CRODA INTERTIOL(FRA) - CO2 Equivalents Emission Direct</t>
  </si>
  <si>
    <t>YARA INTERTIOL (FRA) - CO2 Equivalents Emission Direct</t>
  </si>
  <si>
    <t>GECI - CO2 Equivalents Emission Direct</t>
  </si>
  <si>
    <t>EGAS - CO2 Equivalents Emission Direct</t>
  </si>
  <si>
    <t>GAS TURAL SDG (XET) - CO2 Equivalents Emission Direct</t>
  </si>
  <si>
    <t>TIOL GRID - CO2 Equivalents Emission Direct</t>
  </si>
  <si>
    <t>SM RETE GAS (XET) - CO2 Equivalents Emission Direct</t>
  </si>
  <si>
    <t>TER RETE ELETTRICA Z - CO2 Equivalents Emission Direct</t>
  </si>
  <si>
    <t>REULT - CO2 Equivalents Emission Indirect</t>
  </si>
  <si>
    <t>CRODA INTERTIOL(FRA) - CO2 Equivalents Emission Indirect</t>
  </si>
  <si>
    <t>YARA INTERTIOL (FRA) - CO2 Equivalents Emission Indirect</t>
  </si>
  <si>
    <t>GECI - CO2 Equivalents Emission Indirect</t>
  </si>
  <si>
    <t>EGAS - CO2 Equivalents Emission Indirect</t>
  </si>
  <si>
    <t>GAS TURAL SDG (XET) - CO2 Equivalents Emission Indirect</t>
  </si>
  <si>
    <t>TIOL GRID - CO2 Equivalents Emission Indirect</t>
  </si>
  <si>
    <t>SM RETE GAS (XET) - CO2 Equivalents Emission Indirect</t>
  </si>
  <si>
    <t>TER RETE ELETTRICA Z - CO2 Equivalents Emission Indirect</t>
  </si>
  <si>
    <t>Average Scope 1</t>
  </si>
  <si>
    <t>YoY difference</t>
  </si>
  <si>
    <t>Average in MtCO2e/year</t>
  </si>
  <si>
    <t>NESTLE 'N' (FRA) - CO2 Equivalents Emission Direct</t>
  </si>
  <si>
    <t>NOVARTIS 'R' (FRA) - CO2 Equivalents Emission Direct</t>
  </si>
  <si>
    <t>ROCHE HOLDINGS 'B' (FRA) - CO2 Equivalents Emission Direct</t>
  </si>
  <si>
    <t>BRIT.AMER.TOBACCO (FRA) - CO2 Equivalents Emission Direct</t>
  </si>
  <si>
    <t>SANOFI - CO2 Equivalents Emission Direct</t>
  </si>
  <si>
    <t>ANHEUSER-BUSCH INBEV - CO2 Equivalents Emission Direct</t>
  </si>
  <si>
    <t>VODAFONE GROUP (FRA) - CO2 Equivalents Emission Direct</t>
  </si>
  <si>
    <t>SIEMENS - CO2 Equivalents Emission Direct</t>
  </si>
  <si>
    <t>ALLIANZ - CO2 Equivalents Emission Direct</t>
  </si>
  <si>
    <t>ASTRAZENECA (FRA) - CO2 Equivalents Emission Direct</t>
  </si>
  <si>
    <t>BANCO SANTANDER - CO2 Equivalents Emission Direct</t>
  </si>
  <si>
    <t>UNILEVER (UK) (FRA) - CO2 Equivalents Emission Direct</t>
  </si>
  <si>
    <t>DIAGEO (FRA) - CO2 Equivalents Emission Direct</t>
  </si>
  <si>
    <t>LLOYDS BANKING GP. (FRA) - CO2 Equivalents Emission Direct</t>
  </si>
  <si>
    <t>RECKITT BENCKISER (FRA) - CO2 Equivalents Emission Direct</t>
  </si>
  <si>
    <t>UBS GROUP (FRA) - CO2 Equivalents Emission Direct</t>
  </si>
  <si>
    <t>BNP PARIBAS - CO2 Equivalents Emission Direct</t>
  </si>
  <si>
    <t>BT GROUP - CO2 Equivalents Emission Direct</t>
  </si>
  <si>
    <t>DEUTSCHE TELEKOM - CO2 Equivalents Emission Direct</t>
  </si>
  <si>
    <t>IMPERIAL BRANDS - CO2 Equivalents Emission Direct</t>
  </si>
  <si>
    <t>AXA - CO2 Equivalents Emission Direct</t>
  </si>
  <si>
    <t>PRUDENTIAL (FRA) - CO2 Equivalents Emission Direct</t>
  </si>
  <si>
    <t>ING GROEP - CO2 Equivalents Emission Direct</t>
  </si>
  <si>
    <t>TELEFONICA - CO2 Equivalents Emission Direct</t>
  </si>
  <si>
    <t>LVMH - CO2 Equivalents Emission Direct</t>
  </si>
  <si>
    <t>L'OREAL - CO2 Equivalents Emission Direct</t>
  </si>
  <si>
    <t>DANONE - CO2 Equivalents Emission Direct</t>
  </si>
  <si>
    <t>ABB 'N' (FRA) - CO2 Equivalents Emission Direct</t>
  </si>
  <si>
    <t>INTESA SANPAOLO - CO2 Equivalents Emission Direct</t>
  </si>
  <si>
    <t>AIRBUS - CO2 Equivalents Emission Direct</t>
  </si>
  <si>
    <t>BARCLAYS (FRA) - CO2 Equivalents Emission Direct</t>
  </si>
  <si>
    <t>SCHNEIDER ELECTRIC - CO2 Equivalents Emission Direct</t>
  </si>
  <si>
    <t>ASML HOLDING - CO2 Equivalents Emission Direct</t>
  </si>
  <si>
    <t>RIO TINTO (FRA) - CO2 Equivalents Emission Direct</t>
  </si>
  <si>
    <t>ORANGE - CO2 Equivalents Emission Direct</t>
  </si>
  <si>
    <t>ZURICH IN.GP. (FRA) - CO2 Equivalents Emission Direct</t>
  </si>
  <si>
    <t>RICHEMONT N (FRA) - CO2 Equivalents Emission Direct</t>
  </si>
  <si>
    <t>INDUSTRIA DE DISENO(BER) - CO2 Equivalents Emission Direct</t>
  </si>
  <si>
    <t>NESTLE 'N' (FRA) - CO2 Equivalents Emission Indirect</t>
  </si>
  <si>
    <t>NOVARTIS 'R' (FRA) - CO2 Equivalents Emission Indirect</t>
  </si>
  <si>
    <t>ROCHE HOLDINGS 'B' (FRA) - CO2 Equivalents Emission Indirect</t>
  </si>
  <si>
    <t>BRIT.AMER.TOBACCO (FRA) - CO2 Equivalents Emission Indirect</t>
  </si>
  <si>
    <t>SANOFI - CO2 Equivalents Emission Indirect</t>
  </si>
  <si>
    <t>ANHEUSER-BUSCH INBEV - CO2 Equivalents Emission Indirect</t>
  </si>
  <si>
    <t>VODAFONE GROUP (FRA) - CO2 Equivalents Emission Indirect</t>
  </si>
  <si>
    <t>SIEMENS - CO2 Equivalents Emission Indirect</t>
  </si>
  <si>
    <t>ALLIANZ - CO2 Equivalents Emission Indirect</t>
  </si>
  <si>
    <t>ASTRAZENECA (FRA) - CO2 Equivalents Emission Indirect</t>
  </si>
  <si>
    <t>BANCO SANTANDER - CO2 Equivalents Emission Indirect</t>
  </si>
  <si>
    <t>UNILEVER (UK) (FRA) - CO2 Equivalents Emission Indirect</t>
  </si>
  <si>
    <t>DIAGEO (FRA) - CO2 Equivalents Emission Indirect</t>
  </si>
  <si>
    <t>LLOYDS BANKING GP. (FRA) - CO2 Equivalents Emission Indirect</t>
  </si>
  <si>
    <t>RECKITT BENCKISER (FRA) - CO2 Equivalents Emission Indirect</t>
  </si>
  <si>
    <t>UBS GROUP (FRA) - CO2 Equivalents Emission Indirect</t>
  </si>
  <si>
    <t>BNP PARIBAS - CO2 Equivalents Emission Indirect</t>
  </si>
  <si>
    <t>BT GROUP - CO2 Equivalents Emission Indirect</t>
  </si>
  <si>
    <t>DEUTSCHE TELEKOM - CO2 Equivalents Emission Indirect</t>
  </si>
  <si>
    <t>IMPERIAL BRANDS - CO2 Equivalents Emission Indirect</t>
  </si>
  <si>
    <t>AXA - CO2 Equivalents Emission Indirect</t>
  </si>
  <si>
    <t>PRUDENTIAL (FRA) - CO2 Equivalents Emission Indirect</t>
  </si>
  <si>
    <t>ING GROEP - CO2 Equivalents Emission Indirect</t>
  </si>
  <si>
    <t>TELEFONICA - CO2 Equivalents Emission Indirect</t>
  </si>
  <si>
    <t>LVMH - CO2 Equivalents Emission Indirect</t>
  </si>
  <si>
    <t>L'OREAL - CO2 Equivalents Emission Indirect</t>
  </si>
  <si>
    <t>DANONE - CO2 Equivalents Emission Indirect</t>
  </si>
  <si>
    <t>ABB 'N' (FRA) - CO2 Equivalents Emission Indirect</t>
  </si>
  <si>
    <t>INTESA SANPAOLO - CO2 Equivalents Emission Indirect</t>
  </si>
  <si>
    <t>AIRBUS - CO2 Equivalents Emission Indirect</t>
  </si>
  <si>
    <t>BARCLAYS (FRA) - CO2 Equivalents Emission Indirect</t>
  </si>
  <si>
    <t>SCHNEIDER ELECTRIC - CO2 Equivalents Emission Indirect</t>
  </si>
  <si>
    <t>ASML HOLDING - CO2 Equivalents Emission Indirect</t>
  </si>
  <si>
    <t>RIO TINTO (FRA) - CO2 Equivalents Emission Indirect</t>
  </si>
  <si>
    <t>ORANGE - CO2 Equivalents Emission Indirect</t>
  </si>
  <si>
    <t>ZURICH IN.GP. (FRA) - CO2 Equivalents Emission Indirect</t>
  </si>
  <si>
    <t>RICHEMONT N (FRA) - CO2 Equivalents Emission Indirect</t>
  </si>
  <si>
    <t>INDUSTRIA DE DISENO(BER) - CO2 Equivalents Emission Indirect</t>
  </si>
  <si>
    <t>BMW - CO2e Indirect Emissions Scope 3</t>
  </si>
  <si>
    <t>CONTINENTAL - CO2e Indirect Emissions Scope 3</t>
  </si>
  <si>
    <t>STELLANTIS (XET) - CO2e Indirect Emissions Scope 3</t>
  </si>
  <si>
    <t>VALEO - CO2e Indirect Emissions Scope 3</t>
  </si>
  <si>
    <t>VOLKSWAGEN - CO2e Indirect Emissions Scope 3</t>
  </si>
  <si>
    <t>AKZO NOBEL - CO2e Indirect Emissions Scope 3</t>
  </si>
  <si>
    <t>ARKEMA - CO2e Indirect Emissions Scope 3</t>
  </si>
  <si>
    <t>BASF - CO2e Indirect Emissions Scope 3</t>
  </si>
  <si>
    <t>BAYER - CO2e Indirect Emissions Scope 3</t>
  </si>
  <si>
    <t>CLARIANT (FRA) - CO2e Indirect Emissions Scope 3</t>
  </si>
  <si>
    <t>GIVAUDAN (FRA) - CO2e Indirect Emissions Scope 3</t>
  </si>
  <si>
    <t>JOHNSON MATTHEY (FRA) - CO2e Indirect Emissions Scope 3</t>
  </si>
  <si>
    <t>K S N - CO2e Indirect Emissions Scope 3</t>
  </si>
  <si>
    <t>DSM KONINKLIJKE - CO2e Indirect Emissions Scope 3</t>
  </si>
  <si>
    <t>LANXESS - CO2e Indirect Emissions Scope 3</t>
  </si>
  <si>
    <t>SOLVAY - CO2e Indirect Emissions Scope 3</t>
  </si>
  <si>
    <t>SYMRISE - CO2e Indirect Emissions Scope 3</t>
  </si>
  <si>
    <t>VICTREX - CO2e Indirect Emissions Scope 3</t>
  </si>
  <si>
    <t>ACS ACTIV.CONSTR.Y SERV. - CO2e Indirect Emissions Scope 3</t>
  </si>
  <si>
    <t>BOUYGUES - CO2e Indirect Emissions Scope 3</t>
  </si>
  <si>
    <t>CRH PUBLIC LIMITED (FRA) - CO2e Indirect Emissions Scope 3</t>
  </si>
  <si>
    <t>FERROVIAL - CO2e Indirect Emissions Scope 3</t>
  </si>
  <si>
    <t>FLSMIDTH AND (FRA) - CO2e Indirect Emissions Scope 3</t>
  </si>
  <si>
    <t>GEBERIT 'R' (FRA) - CO2e Indirect Emissions Scope 3</t>
  </si>
  <si>
    <t>HEIDELBERG MATERIALS - CO2e Indirect Emissions Scope 3</t>
  </si>
  <si>
    <t>SAINT GOBAIN - CO2e Indirect Emissions Scope 3</t>
  </si>
  <si>
    <t>SIKA (FRA) - CO2e Indirect Emissions Scope 3</t>
  </si>
  <si>
    <t>SKANSKA B (FRA) - CO2e Indirect Emissions Scope 3</t>
  </si>
  <si>
    <t>VINCI - CO2e Indirect Emissions Scope 3</t>
  </si>
  <si>
    <t>BP (FRA) - CO2e Indirect Emissions Scope 3</t>
  </si>
  <si>
    <t>ENI - CO2e Indirect Emissions Scope 3</t>
  </si>
  <si>
    <t>GALP ENERGIA SGPS - CO2e Indirect Emissions Scope 3</t>
  </si>
  <si>
    <t>SIEMENS GAMESA RENEWABLE - CO2e Indirect Emissions Scope 3</t>
  </si>
  <si>
    <t>NESTE - CO2e Indirect Emissions Scope 3</t>
  </si>
  <si>
    <t>OMV - CO2e Indirect Emissions Scope 3</t>
  </si>
  <si>
    <t>REPSOL YPF - CO2e Indirect Emissions Scope 3</t>
  </si>
  <si>
    <t>ROYAL DUTCH SHELL A(DTS) - CO2e Indirect Emissions Scope 3</t>
  </si>
  <si>
    <t>STATOIL (XET) - CO2e Indirect Emissions Scope 3</t>
  </si>
  <si>
    <t>TOTAL (BRU) - CO2e Indirect Emissions Scope 3</t>
  </si>
  <si>
    <t>BRITISH LAND (FRA) - CO2e Indirect Emissions Scope 3</t>
  </si>
  <si>
    <t>CASTELLUM - CO2e Indirect Emissions Scope 3</t>
  </si>
  <si>
    <t>DERWENT LONDON - CO2e Indirect Emissions Scope 3</t>
  </si>
  <si>
    <t>COVIVIO - CO2e Indirect Emissions Scope 3</t>
  </si>
  <si>
    <t>GREAT PORTLAND ESTATES - CO2e Indirect Emissions Scope 3</t>
  </si>
  <si>
    <t>HAMMERSON - CO2e Indirect Emissions Scope 3</t>
  </si>
  <si>
    <t>ICADE REIT - CO2e Indirect Emissions Scope 3</t>
  </si>
  <si>
    <t>KLEPIERRE REIT - CO2e Indirect Emissions Scope 3</t>
  </si>
  <si>
    <t>LAND SECURITIES GROUP - CO2e Indirect Emissions Scope 3</t>
  </si>
  <si>
    <t>SEGRO - CO2e Indirect Emissions Scope 3</t>
  </si>
  <si>
    <t>UNIBAIL RODAMCO WE - CO2e Indirect Emissions Scope 3</t>
  </si>
  <si>
    <t>WERELDHAVE - CO2e Indirect Emissions Scope 3</t>
  </si>
  <si>
    <t>CENTRICA - CO2e Indirect Emissions Scope 3</t>
  </si>
  <si>
    <t>CEZ - CO2e Indirect Emissions Scope 3</t>
  </si>
  <si>
    <t>E ON N - CO2e Indirect Emissions Scope 3</t>
  </si>
  <si>
    <t>EDF - CO2e Indirect Emissions Scope 3</t>
  </si>
  <si>
    <t>EDP ENERGIAS DE PORTUGAL - CO2e Indirect Emissions Scope 3</t>
  </si>
  <si>
    <t>ENDESA - CO2e Indirect Emissions Scope 3</t>
  </si>
  <si>
    <t>ENEL - CO2e Indirect Emissions Scope 3</t>
  </si>
  <si>
    <t>ENGIE - CO2e Indirect Emissions Scope 3</t>
  </si>
  <si>
    <t>FORTUM - CO2e Indirect Emissions Scope 3</t>
  </si>
  <si>
    <t>IBERDROLA - CO2e Indirect Emissions Scope 3</t>
  </si>
  <si>
    <t>PENNON GROUP - CO2e Indirect Emissions Scope 3</t>
  </si>
  <si>
    <t>RWE - CO2e Indirect Emissions Scope 3</t>
  </si>
  <si>
    <t>SSE - CO2e Indirect Emissions Scope 3</t>
  </si>
  <si>
    <t>UNITED UTILITIES GROUP - CO2e Indirect Emissions Scope 3</t>
  </si>
  <si>
    <t>VEOLIA ENVIRON - CO2e Indirect Emissions Scope 3</t>
  </si>
  <si>
    <t>NESTLE 'N' (FRA) - CO2e Indirect Emissions Scope 3</t>
  </si>
  <si>
    <t>NOVARTIS 'R' (FRA) - CO2e Indirect Emissions Scope 3</t>
  </si>
  <si>
    <t>ROCHE HOLDINGS 'B' (FRA) - CO2e Indirect Emissions Scope 3</t>
  </si>
  <si>
    <t>HSBC HDG. (FRA) - CO2e Indirect Emissions Scope 3</t>
  </si>
  <si>
    <t>BRIT.AMER.TOBACCO (FRA) - CO2e Indirect Emissions Scope 3</t>
  </si>
  <si>
    <t>NOVO NORDISK 'B' (FRA) - CO2e Indirect Emissions Scope 3</t>
  </si>
  <si>
    <t>SANOFI - CO2e Indirect Emissions Scope 3</t>
  </si>
  <si>
    <t>ANHEUSER-BUSCH INBEV - CO2e Indirect Emissions Scope 3</t>
  </si>
  <si>
    <t>VODAFONE GROUP (FRA) - CO2e Indirect Emissions Scope 3</t>
  </si>
  <si>
    <t>SIEMENS - CO2e Indirect Emissions Scope 3</t>
  </si>
  <si>
    <t>ALLIANZ - CO2e Indirect Emissions Scope 3</t>
  </si>
  <si>
    <t>ASTRAZENECA (FRA) - CO2e Indirect Emissions Scope 3</t>
  </si>
  <si>
    <t>BANCO SANTANDER - CO2e Indirect Emissions Scope 3</t>
  </si>
  <si>
    <t>UNILEVER (UK) (FRA) - CO2e Indirect Emissions Scope 3</t>
  </si>
  <si>
    <t>DIAGEO (FRA) - CO2e Indirect Emissions Scope 3</t>
  </si>
  <si>
    <t>LLOYDS BANKING GP. (FRA) - CO2e Indirect Emissions Scope 3</t>
  </si>
  <si>
    <t>RECKITT BENCKISER (FRA) - CO2e Indirect Emissions Scope 3</t>
  </si>
  <si>
    <t>UBS GROUP (FRA) - CO2e Indirect Emissions Scope 3</t>
  </si>
  <si>
    <t>BNP PARIBAS - CO2e Indirect Emissions Scope 3</t>
  </si>
  <si>
    <t>BT GROUP - CO2e Indirect Emissions Scope 3</t>
  </si>
  <si>
    <t>DEUTSCHE TELEKOM - CO2e Indirect Emissions Scope 3</t>
  </si>
  <si>
    <t>AXA - CO2e Indirect Emissions Scope 3</t>
  </si>
  <si>
    <t>PRUDENTIAL (FRA) - CO2e Indirect Emissions Scope 3</t>
  </si>
  <si>
    <t>ING GROEP - CO2e Indirect Emissions Scope 3</t>
  </si>
  <si>
    <t>TELEFONICA - CO2e Indirect Emissions Scope 3</t>
  </si>
  <si>
    <t>LVMH - CO2e Indirect Emissions Scope 3</t>
  </si>
  <si>
    <t>L'OREAL - CO2e Indirect Emissions Scope 3</t>
  </si>
  <si>
    <t>DANONE - CO2e Indirect Emissions Scope 3</t>
  </si>
  <si>
    <t>ABB 'N' (FRA) - CO2e Indirect Emissions Scope 3</t>
  </si>
  <si>
    <t>INTESA SANPAOLO - CO2e Indirect Emissions Scope 3</t>
  </si>
  <si>
    <t>BARCLAYS (FRA) - CO2e Indirect Emissions Scope 3</t>
  </si>
  <si>
    <t>SCHNEIDER ELECTRIC - CO2e Indirect Emissions Scope 3</t>
  </si>
  <si>
    <t>RIO TINTO (FRA) - CO2e Indirect Emissions Scope 3</t>
  </si>
  <si>
    <t>ORANGE - CO2e Indirect Emissions Scope 3</t>
  </si>
  <si>
    <t>ZURICH IN.GP. (FRA) - CO2e Indirect Emissions Scope 3</t>
  </si>
  <si>
    <t>RICHEMONT N (FRA) - CO2e Indirect Emissions Scope 3</t>
  </si>
  <si>
    <t>INDUSTRIA DE DISENO(BER) - CO2e Indirect Emissions Scope 3</t>
  </si>
  <si>
    <t>Average Scope 2</t>
  </si>
  <si>
    <t>CRODA INTERTIOL(FRA) - CO2e Indirect Emissions Scope 3</t>
  </si>
  <si>
    <t>YARA INTERTIOL (FRA) - CO2e Indirect Emissions Scope 3</t>
  </si>
  <si>
    <t>GECI - CO2e Indirect Emissions Scope 3</t>
  </si>
  <si>
    <t>EGAS - CO2e Indirect Emissions Scope 3</t>
  </si>
  <si>
    <t>GAS TURAL SDG (XET) - CO2e Indirect Emissions Scope 3</t>
  </si>
  <si>
    <t>TIOL GRID - CO2e Indirect Emissions Scope 3</t>
  </si>
  <si>
    <t>SM RETE GAS (XET) - CO2e Indirect Emissions Scope 3</t>
  </si>
  <si>
    <t>TER RETE ELETTRICA Z - CO2e Indirect Emissions Scope 3</t>
  </si>
  <si>
    <t>NESTLE 'N' (FRA) - ESG Score</t>
  </si>
  <si>
    <t>NOVARTIS 'R' (FRA) - ESG Score</t>
  </si>
  <si>
    <t>ROCHE HOLDINGS 'B' (FRA) - ESG Score</t>
  </si>
  <si>
    <t>HSBC HDG. (FRA) - ESG Score</t>
  </si>
  <si>
    <t>BRIT.AMER.TOBACCO (FRA) - ESG Score</t>
  </si>
  <si>
    <t>NOVO NORDISK 'B' (FRA) - ESG Score</t>
  </si>
  <si>
    <t>SANOFI - ESG Score</t>
  </si>
  <si>
    <t>ANHEUSER-BUSCH INBEV - ESG Score</t>
  </si>
  <si>
    <t>VODAFONE GROUP (FRA) - ESG Score</t>
  </si>
  <si>
    <t>SIEMENS - ESG Score</t>
  </si>
  <si>
    <t>ALLIANZ - ESG Score</t>
  </si>
  <si>
    <t>ASTRAZENECA (FRA) - ESG Score</t>
  </si>
  <si>
    <t>BANCO SANTANDER - ESG Score</t>
  </si>
  <si>
    <t>UNILEVER (UK) (FRA) - ESG Score</t>
  </si>
  <si>
    <t>DIAGEO (FRA) - ESG Score</t>
  </si>
  <si>
    <t>LLOYDS BANKING GP. (FRA) - ESG Score</t>
  </si>
  <si>
    <t>RECKITT BENCKISER (FRA) - ESG Score</t>
  </si>
  <si>
    <t>UBS GROUP (FRA) - ESG Score</t>
  </si>
  <si>
    <t>BNP PARIBAS - ESG Score</t>
  </si>
  <si>
    <t>BT GROUP - ESG Score</t>
  </si>
  <si>
    <t>DEUTSCHE TELEKOM - ESG Score</t>
  </si>
  <si>
    <t>IMPERIAL BRANDS - ESG Score</t>
  </si>
  <si>
    <t>AXA - ESG Score</t>
  </si>
  <si>
    <t>PRUDENTIAL (FRA) - ESG Score</t>
  </si>
  <si>
    <t>ING GROEP - ESG Score</t>
  </si>
  <si>
    <t>TELEFONICA - ESG Score</t>
  </si>
  <si>
    <t>LVMH - ESG Score</t>
  </si>
  <si>
    <t>L'OREAL - ESG Score</t>
  </si>
  <si>
    <t>DANONE - ESG Score</t>
  </si>
  <si>
    <t>ABB 'N' (FRA) - ESG Score</t>
  </si>
  <si>
    <t>INTESA SANPAOLO - ESG Score</t>
  </si>
  <si>
    <t>AIRBUS - ESG Score</t>
  </si>
  <si>
    <t>BARCLAYS (FRA) - ESG Score</t>
  </si>
  <si>
    <t>SCHNEIDER ELECTRIC - ESG Score</t>
  </si>
  <si>
    <t>ASML HOLDING - ESG Score</t>
  </si>
  <si>
    <t>RIO TINTO (FRA) - ESG Score</t>
  </si>
  <si>
    <t>ORANGE - ESG Score</t>
  </si>
  <si>
    <t>ZURICH IN.GP. (FRA) - ESG Score</t>
  </si>
  <si>
    <t>RICHEMONT N (FRA) - ESG Score</t>
  </si>
  <si>
    <t>INDUSTRIA DE DISENO(BER) - ESG Score</t>
  </si>
  <si>
    <t>Average ESG score</t>
  </si>
  <si>
    <t>TOP 40 companies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</si>
</sst>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%"/>
  </numFmts>
  <fonts count="13" x14ac:knownFonts="1">
    <font>
      <sz val="11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u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6D6F77"/>
      <name val="Courier New"/>
      <family val="3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9"/>
      <color indexed="81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</fills>
  <borders count="29">
    <border>
      <left/>
      <right/>
      <top/>
      <bottom/>
      <diagonal/>
    </border>
    <border>
      <left/>
      <right/>
      <top style="thick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 style="thick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9" fontId="6" fillId="0" borderId="0" applyFont="0" applyFill="0" applyBorder="0" applyAlignment="0" applyProtection="0"/>
  </cellStyleXfs>
  <cellXfs count="117">
    <xf numFmtId="0" fontId="0" fillId="0" borderId="0" xfId="0"/>
    <xf numFmtId="0" fontId="1" fillId="0" borderId="1" xfId="0" applyFont="1" applyBorder="1" applyAlignment="1">
      <alignment vertical="center" wrapText="1"/>
    </xf>
    <xf numFmtId="0" fontId="1" fillId="0" borderId="2" xfId="0" applyFont="1" applyBorder="1" applyAlignment="1">
      <alignment vertical="center" wrapText="1"/>
    </xf>
    <xf numFmtId="0" fontId="3" fillId="0" borderId="1" xfId="0" applyFont="1" applyBorder="1" applyAlignment="1">
      <alignment vertical="center" wrapText="1"/>
    </xf>
    <xf numFmtId="0" fontId="3" fillId="0" borderId="2" xfId="0" applyFont="1" applyBorder="1" applyAlignment="1">
      <alignment vertical="center" wrapText="1"/>
    </xf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1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1" fontId="0" fillId="0" borderId="0" xfId="0" applyNumberFormat="1" applyAlignment="1">
      <alignment horizontal="right"/>
    </xf>
    <xf numFmtId="164" fontId="0" fillId="0" borderId="0" xfId="0" applyNumberFormat="1"/>
    <xf numFmtId="9" fontId="0" fillId="0" borderId="0" xfId="1" applyFont="1"/>
    <xf numFmtId="2" fontId="0" fillId="0" borderId="0" xfId="0" applyNumberFormat="1"/>
    <xf numFmtId="0" fontId="5" fillId="0" borderId="0" xfId="0" applyFont="1"/>
    <xf numFmtId="14" fontId="5" fillId="0" borderId="0" xfId="0" applyNumberFormat="1" applyFont="1"/>
    <xf numFmtId="14" fontId="0" fillId="0" borderId="0" xfId="0" applyNumberFormat="1"/>
    <xf numFmtId="17" fontId="0" fillId="0" borderId="0" xfId="0" applyNumberFormat="1"/>
    <xf numFmtId="0" fontId="3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 indent="1"/>
    </xf>
    <xf numFmtId="17" fontId="0" fillId="2" borderId="0" xfId="0" applyNumberFormat="1" applyFill="1"/>
    <xf numFmtId="0" fontId="0" fillId="2" borderId="0" xfId="0" applyFill="1"/>
    <xf numFmtId="0" fontId="7" fillId="2" borderId="0" xfId="0" applyFont="1" applyFill="1" applyAlignment="1">
      <alignment horizontal="left" vertical="center" indent="1"/>
    </xf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1" xfId="0" applyBorder="1"/>
    <xf numFmtId="0" fontId="0" fillId="0" borderId="13" xfId="0" applyBorder="1"/>
    <xf numFmtId="0" fontId="0" fillId="0" borderId="14" xfId="0" applyBorder="1"/>
    <xf numFmtId="164" fontId="0" fillId="0" borderId="10" xfId="0" applyNumberFormat="1" applyBorder="1"/>
    <xf numFmtId="164" fontId="0" fillId="0" borderId="12" xfId="0" applyNumberFormat="1" applyBorder="1"/>
    <xf numFmtId="164" fontId="0" fillId="0" borderId="15" xfId="0" applyNumberFormat="1" applyBorder="1"/>
    <xf numFmtId="164" fontId="0" fillId="0" borderId="14" xfId="0" applyNumberFormat="1" applyBorder="1"/>
    <xf numFmtId="0" fontId="0" fillId="0" borderId="4" xfId="0" applyBorder="1"/>
    <xf numFmtId="0" fontId="0" fillId="0" borderId="18" xfId="0" applyBorder="1"/>
    <xf numFmtId="0" fontId="0" fillId="0" borderId="4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164" fontId="0" fillId="0" borderId="18" xfId="0" applyNumberFormat="1" applyBorder="1"/>
    <xf numFmtId="164" fontId="0" fillId="0" borderId="19" xfId="0" applyNumberFormat="1" applyBorder="1"/>
    <xf numFmtId="164" fontId="0" fillId="0" borderId="8" xfId="0" applyNumberFormat="1" applyBorder="1"/>
    <xf numFmtId="164" fontId="0" fillId="0" borderId="9" xfId="0" applyNumberFormat="1" applyBorder="1"/>
    <xf numFmtId="164" fontId="0" fillId="0" borderId="11" xfId="0" applyNumberFormat="1" applyBorder="1"/>
    <xf numFmtId="164" fontId="0" fillId="0" borderId="20" xfId="0" applyNumberFormat="1" applyBorder="1"/>
    <xf numFmtId="0" fontId="8" fillId="0" borderId="0" xfId="0" applyFont="1" applyAlignment="1">
      <alignment horizontal="center" vertical="center" wrapText="1"/>
    </xf>
    <xf numFmtId="9" fontId="0" fillId="0" borderId="0" xfId="1" applyFont="1" applyAlignment="1">
      <alignment horizontal="center" vertical="center" wrapText="1"/>
    </xf>
    <xf numFmtId="0" fontId="8" fillId="0" borderId="21" xfId="0" applyFont="1" applyBorder="1" applyAlignment="1">
      <alignment horizontal="center" vertical="center" wrapText="1"/>
    </xf>
    <xf numFmtId="0" fontId="8" fillId="0" borderId="23" xfId="0" applyFont="1" applyBorder="1" applyAlignment="1">
      <alignment horizontal="center" vertical="center" wrapText="1"/>
    </xf>
    <xf numFmtId="0" fontId="8" fillId="0" borderId="22" xfId="0" applyFont="1" applyBorder="1" applyAlignment="1">
      <alignment horizontal="center" vertical="center" wrapText="1"/>
    </xf>
    <xf numFmtId="9" fontId="0" fillId="0" borderId="0" xfId="1" applyFont="1" applyFill="1" applyAlignment="1">
      <alignment horizontal="center" vertical="center" wrapText="1"/>
    </xf>
    <xf numFmtId="0" fontId="8" fillId="0" borderId="0" xfId="0" applyFont="1"/>
    <xf numFmtId="0" fontId="9" fillId="0" borderId="0" xfId="0" applyFont="1" applyAlignment="1">
      <alignment horizontal="left" vertical="center"/>
    </xf>
    <xf numFmtId="0" fontId="9" fillId="0" borderId="0" xfId="0" applyFont="1"/>
    <xf numFmtId="0" fontId="10" fillId="0" borderId="0" xfId="0" applyFont="1"/>
    <xf numFmtId="0" fontId="10" fillId="0" borderId="0" xfId="0" applyFont="1" applyAlignment="1">
      <alignment horizontal="right"/>
    </xf>
    <xf numFmtId="2" fontId="10" fillId="0" borderId="0" xfId="0" applyNumberFormat="1" applyFont="1" applyAlignment="1">
      <alignment horizontal="right"/>
    </xf>
    <xf numFmtId="1" fontId="10" fillId="0" borderId="0" xfId="0" applyNumberFormat="1" applyFont="1" applyAlignment="1">
      <alignment horizontal="right"/>
    </xf>
    <xf numFmtId="164" fontId="10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1" fillId="2" borderId="2" xfId="0" applyFont="1" applyFill="1" applyBorder="1" applyAlignment="1">
      <alignment vertical="center" wrapText="1"/>
    </xf>
    <xf numFmtId="0" fontId="3" fillId="2" borderId="2" xfId="0" applyFont="1" applyFill="1" applyBorder="1" applyAlignment="1">
      <alignment vertical="center" wrapText="1"/>
    </xf>
    <xf numFmtId="2" fontId="2" fillId="0" borderId="3" xfId="1" applyNumberFormat="1" applyFont="1" applyBorder="1" applyAlignment="1">
      <alignment horizontal="right" vertical="center" wrapText="1"/>
    </xf>
    <xf numFmtId="2" fontId="2" fillId="0" borderId="0" xfId="1" applyNumberFormat="1" applyFont="1" applyAlignment="1">
      <alignment horizontal="right" vertical="center" wrapText="1"/>
    </xf>
    <xf numFmtId="2" fontId="2" fillId="0" borderId="0" xfId="1" applyNumberFormat="1" applyFont="1" applyBorder="1" applyAlignment="1">
      <alignment horizontal="right" vertical="center" wrapText="1"/>
    </xf>
    <xf numFmtId="2" fontId="2" fillId="0" borderId="0" xfId="0" applyNumberFormat="1" applyFont="1" applyAlignment="1">
      <alignment horizontal="right" vertical="center" wrapText="1"/>
    </xf>
    <xf numFmtId="2" fontId="2" fillId="2" borderId="0" xfId="0" applyNumberFormat="1" applyFont="1" applyFill="1" applyAlignment="1">
      <alignment horizontal="right" vertical="center" wrapText="1"/>
    </xf>
    <xf numFmtId="2" fontId="2" fillId="0" borderId="3" xfId="0" applyNumberFormat="1" applyFont="1" applyBorder="1" applyAlignment="1">
      <alignment horizontal="right" vertical="center" wrapText="1"/>
    </xf>
    <xf numFmtId="2" fontId="3" fillId="0" borderId="0" xfId="0" applyNumberFormat="1" applyFont="1" applyAlignment="1">
      <alignment horizontal="right" vertical="center" wrapText="1"/>
    </xf>
    <xf numFmtId="2" fontId="2" fillId="0" borderId="2" xfId="0" applyNumberFormat="1" applyFont="1" applyBorder="1" applyAlignment="1">
      <alignment horizontal="right" vertical="center" wrapText="1"/>
    </xf>
    <xf numFmtId="10" fontId="0" fillId="0" borderId="0" xfId="1" applyNumberFormat="1" applyFont="1"/>
    <xf numFmtId="0" fontId="1" fillId="0" borderId="24" xfId="0" applyFont="1" applyBorder="1" applyAlignment="1">
      <alignment vertical="center" wrapText="1"/>
    </xf>
    <xf numFmtId="0" fontId="3" fillId="0" borderId="24" xfId="0" applyFont="1" applyBorder="1" applyAlignment="1">
      <alignment vertical="center" wrapText="1"/>
    </xf>
    <xf numFmtId="2" fontId="2" fillId="0" borderId="24" xfId="0" applyNumberFormat="1" applyFont="1" applyBorder="1" applyAlignment="1">
      <alignment horizontal="right" vertical="center" wrapText="1"/>
    </xf>
    <xf numFmtId="0" fontId="8" fillId="0" borderId="24" xfId="0" applyFont="1" applyBorder="1"/>
    <xf numFmtId="0" fontId="8" fillId="0" borderId="21" xfId="0" applyFont="1" applyBorder="1" applyAlignment="1">
      <alignment horizontal="center" vertical="center"/>
    </xf>
    <xf numFmtId="2" fontId="10" fillId="0" borderId="0" xfId="0" applyNumberFormat="1" applyFont="1"/>
    <xf numFmtId="0" fontId="10" fillId="3" borderId="24" xfId="0" applyFont="1" applyFill="1" applyBorder="1"/>
    <xf numFmtId="1" fontId="10" fillId="3" borderId="24" xfId="0" applyNumberFormat="1" applyFont="1" applyFill="1" applyBorder="1"/>
    <xf numFmtId="2" fontId="10" fillId="3" borderId="24" xfId="0" applyNumberFormat="1" applyFont="1" applyFill="1" applyBorder="1"/>
    <xf numFmtId="165" fontId="10" fillId="3" borderId="24" xfId="1" applyNumberFormat="1" applyFont="1" applyFill="1" applyBorder="1"/>
    <xf numFmtId="165" fontId="10" fillId="3" borderId="24" xfId="0" applyNumberFormat="1" applyFont="1" applyFill="1" applyBorder="1"/>
    <xf numFmtId="0" fontId="8" fillId="0" borderId="5" xfId="0" applyFont="1" applyBorder="1" applyAlignment="1">
      <alignment horizontal="center" vertical="center"/>
    </xf>
    <xf numFmtId="0" fontId="8" fillId="0" borderId="25" xfId="0" applyFont="1" applyBorder="1" applyAlignment="1">
      <alignment horizontal="center" vertical="center"/>
    </xf>
    <xf numFmtId="0" fontId="8" fillId="0" borderId="26" xfId="0" applyFon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2" xfId="0" applyBorder="1"/>
    <xf numFmtId="0" fontId="0" fillId="0" borderId="15" xfId="0" applyBorder="1"/>
    <xf numFmtId="0" fontId="8" fillId="0" borderId="5" xfId="0" applyFont="1" applyBorder="1"/>
    <xf numFmtId="0" fontId="8" fillId="0" borderId="25" xfId="0" applyFont="1" applyBorder="1"/>
    <xf numFmtId="0" fontId="8" fillId="0" borderId="26" xfId="0" applyFont="1" applyBorder="1"/>
    <xf numFmtId="0" fontId="8" fillId="0" borderId="27" xfId="0" applyFont="1" applyBorder="1" applyAlignment="1">
      <alignment horizontal="center" vertical="center"/>
    </xf>
    <xf numFmtId="0" fontId="8" fillId="0" borderId="28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2" fontId="0" fillId="0" borderId="12" xfId="0" applyNumberFormat="1" applyBorder="1"/>
    <xf numFmtId="0" fontId="8" fillId="0" borderId="13" xfId="0" applyFont="1" applyBorder="1" applyAlignment="1">
      <alignment horizontal="center" vertical="center"/>
    </xf>
    <xf numFmtId="2" fontId="0" fillId="0" borderId="14" xfId="0" applyNumberFormat="1" applyBorder="1"/>
    <xf numFmtId="2" fontId="0" fillId="0" borderId="15" xfId="0" applyNumberFormat="1" applyBorder="1"/>
    <xf numFmtId="2" fontId="0" fillId="0" borderId="0" xfId="1" applyNumberFormat="1" applyFont="1" applyBorder="1"/>
    <xf numFmtId="2" fontId="0" fillId="0" borderId="14" xfId="1" applyNumberFormat="1" applyFont="1" applyBorder="1"/>
    <xf numFmtId="0" fontId="0" fillId="0" borderId="0" xfId="0" applyAlignment="1">
      <alignment horizontal="center" vertical="center"/>
    </xf>
    <xf numFmtId="0" fontId="11" fillId="0" borderId="8" xfId="0" applyFont="1" applyBorder="1" applyAlignment="1">
      <alignment horizontal="center"/>
    </xf>
    <xf numFmtId="0" fontId="11" fillId="0" borderId="9" xfId="0" applyFont="1" applyBorder="1" applyAlignment="1">
      <alignment horizontal="center"/>
    </xf>
    <xf numFmtId="0" fontId="11" fillId="0" borderId="10" xfId="0" applyFont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0" fontId="8" fillId="0" borderId="25" xfId="0" applyFont="1" applyBorder="1" applyAlignment="1">
      <alignment horizontal="center" vertical="center"/>
    </xf>
    <xf numFmtId="0" fontId="8" fillId="0" borderId="26" xfId="0" applyFont="1" applyBorder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14" xfId="0" applyBorder="1" applyAlignment="1">
      <alignment horizontal="center"/>
    </xf>
    <xf numFmtId="0" fontId="0" fillId="0" borderId="0" xfId="0" applyAlignment="1">
      <alignment horizontal="center"/>
    </xf>
  </cellXfs>
  <cellStyles count="2">
    <cellStyle name="Normal" xfId="0" builtinId="0"/>
    <cellStyle name="Per 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volatileDependencies.xml><?xml version="1.0" encoding="utf-8"?>
<volTypes xmlns="http://schemas.openxmlformats.org/spreadsheetml/2006/main">
  <volType type="realTimeData">
    <main first="refinitiveikonshim.dfortdformula">
      <tp t="e">
        <v>#N/A</v>
        <stp/>
        <stp>99f93920-fd85-4e5c-a707-6ece9f204596</stp>
        <tr r="A1" s="31"/>
      </tp>
    </main>
    <main first="pldatasource.rtgetrtdserver">
      <tp t="s">
        <v>#N/A Not Signed In</v>
        <stp/>
        <stp>_x0007_CFI2Zc5	CF_EXCHNG_x0003_IDNÿ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</stp>
        <tr r="D2" s="19"/>
      </tp>
      <tp t="s">
        <v>#N/A Not Signed In</v>
        <stp/>
        <stp>_x0007_CFI2Zc5_x0007_CF_NAME_x0003_IDNÿ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</stp>
        <tr r="D2" s="19"/>
      </tp>
    </main>
  </volType>
</volType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volatileDependencies" Target="volatileDependenci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ESG!$Y$3</c:f>
              <c:strCache>
                <c:ptCount val="1"/>
                <c:pt idx="0">
                  <c:v>ESG</c:v>
                </c:pt>
              </c:strCache>
            </c:strRef>
          </c:tx>
          <c:spPr>
            <a:ln w="2540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  <a:round/>
              </a:ln>
              <a:effectLst/>
            </c:spPr>
          </c:marker>
          <c:xVal>
            <c:numRef>
              <c:f>ESG!$X$4:$X$17</c:f>
              <c:numCache>
                <c:formatCode>General</c:formatCode>
                <c:ptCount val="1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</c:numCache>
            </c:numRef>
          </c:xVal>
          <c:yVal>
            <c:numRef>
              <c:f>ESG!$Y$4:$Y$17</c:f>
              <c:numCache>
                <c:formatCode>0.0</c:formatCode>
                <c:ptCount val="14"/>
                <c:pt idx="0">
                  <c:v>57.08725490196079</c:v>
                </c:pt>
                <c:pt idx="1">
                  <c:v>59.200784313725492</c:v>
                </c:pt>
                <c:pt idx="2">
                  <c:v>61.005887850467289</c:v>
                </c:pt>
                <c:pt idx="3">
                  <c:v>62.031944444444434</c:v>
                </c:pt>
                <c:pt idx="4">
                  <c:v>63.017777777777773</c:v>
                </c:pt>
                <c:pt idx="5">
                  <c:v>63.41620370370368</c:v>
                </c:pt>
                <c:pt idx="6">
                  <c:v>63.856944444444416</c:v>
                </c:pt>
                <c:pt idx="7">
                  <c:v>66.54185185185186</c:v>
                </c:pt>
                <c:pt idx="8">
                  <c:v>67.561388888888914</c:v>
                </c:pt>
                <c:pt idx="9">
                  <c:v>69.003518518518547</c:v>
                </c:pt>
                <c:pt idx="10">
                  <c:v>71.665833333333353</c:v>
                </c:pt>
                <c:pt idx="11">
                  <c:v>72.785833333333329</c:v>
                </c:pt>
                <c:pt idx="12">
                  <c:v>74.224953271028056</c:v>
                </c:pt>
                <c:pt idx="13">
                  <c:v>74.824190476190452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846-4B0E-85A3-D648DC725931}"/>
            </c:ext>
          </c:extLst>
        </c:ser>
        <c:ser>
          <c:idx val="3"/>
          <c:order val="3"/>
          <c:tx>
            <c:strRef>
              <c:f>ESG!$AB$3</c:f>
              <c:strCache>
                <c:ptCount val="1"/>
                <c:pt idx="0">
                  <c:v>Env</c:v>
                </c:pt>
              </c:strCache>
            </c:strRef>
          </c:tx>
          <c:spPr>
            <a:ln w="2222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  <a:round/>
              </a:ln>
              <a:effectLst/>
            </c:spPr>
          </c:marker>
          <c:xVal>
            <c:numRef>
              <c:f>ESG!$X$4:$X$17</c:f>
              <c:numCache>
                <c:formatCode>General</c:formatCode>
                <c:ptCount val="1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</c:numCache>
            </c:numRef>
          </c:xVal>
          <c:yVal>
            <c:numRef>
              <c:f>ESG!$AB$4:$AB$17</c:f>
              <c:numCache>
                <c:formatCode>0.0</c:formatCode>
                <c:ptCount val="14"/>
                <c:pt idx="0">
                  <c:v>61.2008823529412</c:v>
                </c:pt>
                <c:pt idx="1">
                  <c:v>64.379411764705878</c:v>
                </c:pt>
                <c:pt idx="2">
                  <c:v>65.641401869158869</c:v>
                </c:pt>
                <c:pt idx="3">
                  <c:v>66.421481481481493</c:v>
                </c:pt>
                <c:pt idx="4">
                  <c:v>68.018518518518533</c:v>
                </c:pt>
                <c:pt idx="5">
                  <c:v>67.613518518518504</c:v>
                </c:pt>
                <c:pt idx="6">
                  <c:v>67.602962962962948</c:v>
                </c:pt>
                <c:pt idx="7">
                  <c:v>69.664074074074065</c:v>
                </c:pt>
                <c:pt idx="8">
                  <c:v>70.415833333333367</c:v>
                </c:pt>
                <c:pt idx="9">
                  <c:v>71.06879629629627</c:v>
                </c:pt>
                <c:pt idx="10">
                  <c:v>72.609537037037015</c:v>
                </c:pt>
                <c:pt idx="11">
                  <c:v>73.508333333333354</c:v>
                </c:pt>
                <c:pt idx="12">
                  <c:v>74.049626168224265</c:v>
                </c:pt>
                <c:pt idx="13">
                  <c:v>74.892476190476202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846-4B0E-85A3-D648DC725931}"/>
            </c:ext>
          </c:extLst>
        </c:ser>
        <c:ser>
          <c:idx val="4"/>
          <c:order val="4"/>
          <c:tx>
            <c:strRef>
              <c:f>ESG!$AC$3</c:f>
              <c:strCache>
                <c:ptCount val="1"/>
                <c:pt idx="0">
                  <c:v>Soc</c:v>
                </c:pt>
              </c:strCache>
            </c:strRef>
          </c:tx>
          <c:spPr>
            <a:ln w="22225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75000"/>
                </a:schemeClr>
              </a:soli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/>
            </c:spPr>
          </c:marker>
          <c:xVal>
            <c:numRef>
              <c:f>ESG!$X$4:$X$17</c:f>
              <c:numCache>
                <c:formatCode>General</c:formatCode>
                <c:ptCount val="1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</c:numCache>
            </c:numRef>
          </c:xVal>
          <c:yVal>
            <c:numRef>
              <c:f>ESG!$AC$4:$AC$17</c:f>
              <c:numCache>
                <c:formatCode>0.0</c:formatCode>
                <c:ptCount val="14"/>
                <c:pt idx="0">
                  <c:v>56.091470588235296</c:v>
                </c:pt>
                <c:pt idx="1">
                  <c:v>58.171568627450952</c:v>
                </c:pt>
                <c:pt idx="2">
                  <c:v>60.186822429906535</c:v>
                </c:pt>
                <c:pt idx="3">
                  <c:v>62.17638888888888</c:v>
                </c:pt>
                <c:pt idx="4">
                  <c:v>62.843240740740747</c:v>
                </c:pt>
                <c:pt idx="5">
                  <c:v>63.860555555555543</c:v>
                </c:pt>
                <c:pt idx="6">
                  <c:v>65.211203703703703</c:v>
                </c:pt>
                <c:pt idx="7">
                  <c:v>68.664259259259225</c:v>
                </c:pt>
                <c:pt idx="8">
                  <c:v>70.454629629629636</c:v>
                </c:pt>
                <c:pt idx="9">
                  <c:v>74.077500000000001</c:v>
                </c:pt>
                <c:pt idx="10">
                  <c:v>75.247592592592582</c:v>
                </c:pt>
                <c:pt idx="11">
                  <c:v>76.863518518518575</c:v>
                </c:pt>
                <c:pt idx="12">
                  <c:v>77.06915887850468</c:v>
                </c:pt>
                <c:pt idx="13">
                  <c:v>77.683047619047613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846-4B0E-85A3-D648DC725931}"/>
            </c:ext>
          </c:extLst>
        </c:ser>
        <c:ser>
          <c:idx val="5"/>
          <c:order val="5"/>
          <c:tx>
            <c:strRef>
              <c:f>ESG!$AD$3</c:f>
              <c:strCache>
                <c:ptCount val="1"/>
                <c:pt idx="0">
                  <c:v>Gov</c:v>
                </c:pt>
              </c:strCache>
            </c:strRef>
          </c:tx>
          <c:spPr>
            <a:ln w="22225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7030A0"/>
              </a:solidFill>
              <a:ln w="9525">
                <a:solidFill>
                  <a:srgbClr val="7030A0"/>
                </a:solidFill>
                <a:round/>
              </a:ln>
              <a:effectLst/>
            </c:spPr>
          </c:marker>
          <c:xVal>
            <c:numRef>
              <c:f>ESG!$X$4:$X$17</c:f>
              <c:numCache>
                <c:formatCode>General</c:formatCode>
                <c:ptCount val="1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</c:numCache>
            </c:numRef>
          </c:xVal>
          <c:yVal>
            <c:numRef>
              <c:f>ESG!$AD$4:$AD$17</c:f>
              <c:numCache>
                <c:formatCode>0.0</c:formatCode>
                <c:ptCount val="14"/>
                <c:pt idx="0">
                  <c:v>52.530392156862732</c:v>
                </c:pt>
                <c:pt idx="1">
                  <c:v>53.27558823529413</c:v>
                </c:pt>
                <c:pt idx="2">
                  <c:v>55.729439252336427</c:v>
                </c:pt>
                <c:pt idx="3">
                  <c:v>55.818425925925943</c:v>
                </c:pt>
                <c:pt idx="4">
                  <c:v>56.199722222222235</c:v>
                </c:pt>
                <c:pt idx="5">
                  <c:v>56.738796296296286</c:v>
                </c:pt>
                <c:pt idx="6">
                  <c:v>56.608611111111109</c:v>
                </c:pt>
                <c:pt idx="7">
                  <c:v>59.019166666666692</c:v>
                </c:pt>
                <c:pt idx="8">
                  <c:v>59.556111111111086</c:v>
                </c:pt>
                <c:pt idx="9">
                  <c:v>59.246111111111119</c:v>
                </c:pt>
                <c:pt idx="10">
                  <c:v>65.441944444444488</c:v>
                </c:pt>
                <c:pt idx="11">
                  <c:v>66.191388888888881</c:v>
                </c:pt>
                <c:pt idx="12">
                  <c:v>70.555794392523353</c:v>
                </c:pt>
                <c:pt idx="13">
                  <c:v>70.675428571428554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846-4B0E-85A3-D648DC725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0889368"/>
        <c:axId val="1120886848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ESG!$Z$3</c15:sqref>
                        </c15:formulaRef>
                      </c:ext>
                    </c:extLst>
                    <c:strCache>
                      <c:ptCount val="1"/>
                      <c:pt idx="0">
                        <c:v>ESGc</c:v>
                      </c:pt>
                    </c:strCache>
                  </c:strRef>
                </c:tx>
                <c:spPr>
                  <a:ln w="9525" cap="rnd">
                    <a:solidFill>
                      <a:srgbClr val="7030A0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gradFill rotWithShape="1">
                      <a:gsLst>
                        <a:gs pos="0">
                          <a:schemeClr val="accent2">
                            <a:satMod val="103000"/>
                            <a:lumMod val="102000"/>
                            <a:tint val="94000"/>
                          </a:schemeClr>
                        </a:gs>
                        <a:gs pos="50000">
                          <a:schemeClr val="accent2">
                            <a:satMod val="110000"/>
                            <a:lumMod val="100000"/>
                            <a:shade val="100000"/>
                          </a:schemeClr>
                        </a:gs>
                        <a:gs pos="100000">
                          <a:schemeClr val="accent2">
                            <a:lumMod val="99000"/>
                            <a:satMod val="120000"/>
                            <a:shade val="78000"/>
                          </a:schemeClr>
                        </a:gs>
                      </a:gsLst>
                      <a:lin ang="5400000" scaled="0"/>
                    </a:gradFill>
                    <a:ln w="9525">
                      <a:solidFill>
                        <a:schemeClr val="accent2"/>
                      </a:solidFill>
                      <a:round/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ESG!$X$4:$X$17</c15:sqref>
                        </c15:formulaRef>
                      </c:ext>
                    </c:extLst>
                    <c:numCache>
                      <c:formatCode>General</c:formatCode>
                      <c:ptCount val="14"/>
                      <c:pt idx="0">
                        <c:v>2008</c:v>
                      </c:pt>
                      <c:pt idx="1">
                        <c:v>2009</c:v>
                      </c:pt>
                      <c:pt idx="2">
                        <c:v>2010</c:v>
                      </c:pt>
                      <c:pt idx="3">
                        <c:v>2011</c:v>
                      </c:pt>
                      <c:pt idx="4">
                        <c:v>2012</c:v>
                      </c:pt>
                      <c:pt idx="5">
                        <c:v>2013</c:v>
                      </c:pt>
                      <c:pt idx="6">
                        <c:v>2014</c:v>
                      </c:pt>
                      <c:pt idx="7">
                        <c:v>2015</c:v>
                      </c:pt>
                      <c:pt idx="8">
                        <c:v>2016</c:v>
                      </c:pt>
                      <c:pt idx="9">
                        <c:v>2017</c:v>
                      </c:pt>
                      <c:pt idx="10">
                        <c:v>2018</c:v>
                      </c:pt>
                      <c:pt idx="11">
                        <c:v>2019</c:v>
                      </c:pt>
                      <c:pt idx="12">
                        <c:v>2020</c:v>
                      </c:pt>
                      <c:pt idx="13">
                        <c:v>2021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ESG!$Z$4:$Z$17</c15:sqref>
                        </c15:formulaRef>
                      </c:ext>
                    </c:extLst>
                    <c:numCache>
                      <c:formatCode>0.0</c:formatCode>
                      <c:ptCount val="14"/>
                      <c:pt idx="0">
                        <c:v>53.193823529411759</c:v>
                      </c:pt>
                      <c:pt idx="1">
                        <c:v>55.509215686274509</c:v>
                      </c:pt>
                      <c:pt idx="2">
                        <c:v>57.357009345794403</c:v>
                      </c:pt>
                      <c:pt idx="3">
                        <c:v>58.698611111111113</c:v>
                      </c:pt>
                      <c:pt idx="4">
                        <c:v>58.790648148148129</c:v>
                      </c:pt>
                      <c:pt idx="5">
                        <c:v>59.057685185185193</c:v>
                      </c:pt>
                      <c:pt idx="6">
                        <c:v>59.772592592592574</c:v>
                      </c:pt>
                      <c:pt idx="7">
                        <c:v>63.826481481481494</c:v>
                      </c:pt>
                      <c:pt idx="8">
                        <c:v>62.612777777777801</c:v>
                      </c:pt>
                      <c:pt idx="9">
                        <c:v>64.989351851851865</c:v>
                      </c:pt>
                      <c:pt idx="10">
                        <c:v>66.580092592592607</c:v>
                      </c:pt>
                      <c:pt idx="11">
                        <c:v>65.099537037037052</c:v>
                      </c:pt>
                      <c:pt idx="12">
                        <c:v>66.567102803738337</c:v>
                      </c:pt>
                      <c:pt idx="13">
                        <c:v>68.233047619047611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1-3846-4B0E-85A3-D648DC725931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ESG!$AA$3</c15:sqref>
                        </c15:formulaRef>
                      </c:ext>
                    </c:extLst>
                    <c:strCache>
                      <c:ptCount val="1"/>
                      <c:pt idx="0">
                        <c:v>Cont</c:v>
                      </c:pt>
                    </c:strCache>
                  </c:strRef>
                </c:tx>
                <c:spPr>
                  <a:ln w="9525" cap="rnd">
                    <a:solidFill>
                      <a:srgbClr val="FF0000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gradFill rotWithShape="1">
                      <a:gsLst>
                        <a:gs pos="0">
                          <a:schemeClr val="accent3">
                            <a:satMod val="103000"/>
                            <a:lumMod val="102000"/>
                            <a:tint val="94000"/>
                          </a:schemeClr>
                        </a:gs>
                        <a:gs pos="50000">
                          <a:schemeClr val="accent3">
                            <a:satMod val="110000"/>
                            <a:lumMod val="100000"/>
                            <a:shade val="100000"/>
                          </a:schemeClr>
                        </a:gs>
                        <a:gs pos="100000">
                          <a:schemeClr val="accent3">
                            <a:lumMod val="99000"/>
                            <a:satMod val="120000"/>
                            <a:shade val="78000"/>
                          </a:schemeClr>
                        </a:gs>
                      </a:gsLst>
                      <a:lin ang="5400000" scaled="0"/>
                    </a:gradFill>
                    <a:ln w="9525">
                      <a:solidFill>
                        <a:schemeClr val="accent3"/>
                      </a:solidFill>
                      <a:round/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ESG!$X$4:$X$17</c15:sqref>
                        </c15:formulaRef>
                      </c:ext>
                    </c:extLst>
                    <c:numCache>
                      <c:formatCode>General</c:formatCode>
                      <c:ptCount val="14"/>
                      <c:pt idx="0">
                        <c:v>2008</c:v>
                      </c:pt>
                      <c:pt idx="1">
                        <c:v>2009</c:v>
                      </c:pt>
                      <c:pt idx="2">
                        <c:v>2010</c:v>
                      </c:pt>
                      <c:pt idx="3">
                        <c:v>2011</c:v>
                      </c:pt>
                      <c:pt idx="4">
                        <c:v>2012</c:v>
                      </c:pt>
                      <c:pt idx="5">
                        <c:v>2013</c:v>
                      </c:pt>
                      <c:pt idx="6">
                        <c:v>2014</c:v>
                      </c:pt>
                      <c:pt idx="7">
                        <c:v>2015</c:v>
                      </c:pt>
                      <c:pt idx="8">
                        <c:v>2016</c:v>
                      </c:pt>
                      <c:pt idx="9">
                        <c:v>2017</c:v>
                      </c:pt>
                      <c:pt idx="10">
                        <c:v>2018</c:v>
                      </c:pt>
                      <c:pt idx="11">
                        <c:v>2019</c:v>
                      </c:pt>
                      <c:pt idx="12">
                        <c:v>2020</c:v>
                      </c:pt>
                      <c:pt idx="13">
                        <c:v>2021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ESG!$AA$4:$AA$17</c15:sqref>
                        </c15:formulaRef>
                      </c:ext>
                    </c:extLst>
                    <c:numCache>
                      <c:formatCode>0.0</c:formatCode>
                      <c:ptCount val="14"/>
                      <c:pt idx="0">
                        <c:v>82.912352941176451</c:v>
                      </c:pt>
                      <c:pt idx="1">
                        <c:v>85.050490196078428</c:v>
                      </c:pt>
                      <c:pt idx="2">
                        <c:v>83.476635514018696</c:v>
                      </c:pt>
                      <c:pt idx="3">
                        <c:v>84.994537037037034</c:v>
                      </c:pt>
                      <c:pt idx="4">
                        <c:v>83.044629629629625</c:v>
                      </c:pt>
                      <c:pt idx="5">
                        <c:v>82.9652777777778</c:v>
                      </c:pt>
                      <c:pt idx="6">
                        <c:v>84.056666666666658</c:v>
                      </c:pt>
                      <c:pt idx="7">
                        <c:v>88.667962962962974</c:v>
                      </c:pt>
                      <c:pt idx="8">
                        <c:v>81.24935185185187</c:v>
                      </c:pt>
                      <c:pt idx="9">
                        <c:v>85.239722222222227</c:v>
                      </c:pt>
                      <c:pt idx="10">
                        <c:v>81.81194444444445</c:v>
                      </c:pt>
                      <c:pt idx="11">
                        <c:v>75.944074074074067</c:v>
                      </c:pt>
                      <c:pt idx="12">
                        <c:v>77.005607476635518</c:v>
                      </c:pt>
                      <c:pt idx="13">
                        <c:v>80.170095238095243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3846-4B0E-85A3-D648DC725931}"/>
                  </c:ext>
                </c:extLst>
              </c15:ser>
            </c15:filteredScatterSeries>
          </c:ext>
        </c:extLst>
      </c:scatterChart>
      <c:valAx>
        <c:axId val="1120889368"/>
        <c:scaling>
          <c:orientation val="minMax"/>
          <c:max val="2021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4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400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4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886848"/>
        <c:crosses val="autoZero"/>
        <c:crossBetween val="midCat"/>
        <c:majorUnit val="1"/>
      </c:valAx>
      <c:valAx>
        <c:axId val="1120886848"/>
        <c:scaling>
          <c:orientation val="minMax"/>
          <c:max val="80"/>
          <c:min val="5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4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BE" sz="2400"/>
                  <a:t>Score</a:t>
                </a:r>
              </a:p>
            </c:rich>
          </c:tx>
          <c:layout>
            <c:manualLayout>
              <c:xMode val="edge"/>
              <c:yMode val="edge"/>
              <c:x val="1.5863203545000173E-2"/>
              <c:y val="0.3359693543803919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4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low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889368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legend>
      <c:legendPos val="t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2400" b="0" i="0" u="none" strike="noStrike" kern="1200" baseline="0">
                <a:solidFill>
                  <a:srgbClr val="00B0F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2400" b="0" i="0" u="none" strike="noStrike" kern="1200" baseline="0">
                <a:solidFill>
                  <a:srgbClr val="00B05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2400" b="0" i="0" u="none" strike="noStrike" kern="1200" baseline="0">
                <a:solidFill>
                  <a:schemeClr val="accent2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2400" b="0" i="0" u="none" strike="noStrike" kern="1200" baseline="0">
                <a:solidFill>
                  <a:srgbClr val="7030A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ESG!$Y$3</c:f>
              <c:strCache>
                <c:ptCount val="1"/>
                <c:pt idx="0">
                  <c:v>ESG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  <a:round/>
              </a:ln>
              <a:effectLst/>
            </c:spPr>
          </c:marker>
          <c:xVal>
            <c:numRef>
              <c:f>ESG!$X$4:$X$17</c:f>
              <c:numCache>
                <c:formatCode>General</c:formatCode>
                <c:ptCount val="1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</c:numCache>
            </c:numRef>
          </c:xVal>
          <c:yVal>
            <c:numRef>
              <c:f>ESG!$Y$4:$Y$17</c:f>
              <c:numCache>
                <c:formatCode>#,#00</c:formatCode>
                <c:ptCount val="14"/>
                <c:pt idx="0">
                  <c:v>57.08725490196079</c:v>
                </c:pt>
                <c:pt idx="1">
                  <c:v>59.200784313725492</c:v>
                </c:pt>
                <c:pt idx="2">
                  <c:v>61.005887850467289</c:v>
                </c:pt>
                <c:pt idx="3">
                  <c:v>62.031944444444434</c:v>
                </c:pt>
                <c:pt idx="4">
                  <c:v>63.017777777777773</c:v>
                </c:pt>
                <c:pt idx="5">
                  <c:v>63.41620370370368</c:v>
                </c:pt>
                <c:pt idx="6">
                  <c:v>63.856944444444416</c:v>
                </c:pt>
                <c:pt idx="7">
                  <c:v>66.54185185185186</c:v>
                </c:pt>
                <c:pt idx="8">
                  <c:v>67.561388888888914</c:v>
                </c:pt>
                <c:pt idx="9">
                  <c:v>69.003518518518547</c:v>
                </c:pt>
                <c:pt idx="10">
                  <c:v>71.665833333333353</c:v>
                </c:pt>
                <c:pt idx="11">
                  <c:v>72.785833333333329</c:v>
                </c:pt>
                <c:pt idx="12">
                  <c:v>74.224953271028056</c:v>
                </c:pt>
                <c:pt idx="13">
                  <c:v>74.824190476190452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FB4-4569-B39E-20BE38E4B8F0}"/>
            </c:ext>
          </c:extLst>
        </c:ser>
        <c:ser>
          <c:idx val="1"/>
          <c:order val="1"/>
          <c:tx>
            <c:strRef>
              <c:f>ESG!$Z$3</c:f>
              <c:strCache>
                <c:ptCount val="1"/>
                <c:pt idx="0">
                  <c:v>ESGc</c:v>
                </c:pt>
              </c:strCache>
            </c:strRef>
          </c:tx>
          <c:spPr>
            <a:ln w="22225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7030A0"/>
              </a:solidFill>
              <a:ln w="9525">
                <a:solidFill>
                  <a:srgbClr val="7030A0"/>
                </a:solidFill>
                <a:round/>
              </a:ln>
              <a:effectLst/>
            </c:spPr>
          </c:marker>
          <c:xVal>
            <c:numRef>
              <c:f>ESG!$X$4:$X$17</c:f>
              <c:numCache>
                <c:formatCode>General</c:formatCode>
                <c:ptCount val="1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</c:numCache>
            </c:numRef>
          </c:xVal>
          <c:yVal>
            <c:numRef>
              <c:f>ESG!$Z$4:$Z$17</c:f>
              <c:numCache>
                <c:formatCode>#,#00</c:formatCode>
                <c:ptCount val="14"/>
                <c:pt idx="0">
                  <c:v>53.193823529411759</c:v>
                </c:pt>
                <c:pt idx="1">
                  <c:v>55.509215686274509</c:v>
                </c:pt>
                <c:pt idx="2">
                  <c:v>57.357009345794403</c:v>
                </c:pt>
                <c:pt idx="3">
                  <c:v>58.698611111111113</c:v>
                </c:pt>
                <c:pt idx="4">
                  <c:v>58.790648148148129</c:v>
                </c:pt>
                <c:pt idx="5">
                  <c:v>59.057685185185193</c:v>
                </c:pt>
                <c:pt idx="6">
                  <c:v>59.772592592592574</c:v>
                </c:pt>
                <c:pt idx="7">
                  <c:v>63.826481481481494</c:v>
                </c:pt>
                <c:pt idx="8">
                  <c:v>62.612777777777801</c:v>
                </c:pt>
                <c:pt idx="9">
                  <c:v>64.989351851851865</c:v>
                </c:pt>
                <c:pt idx="10">
                  <c:v>66.580092592592607</c:v>
                </c:pt>
                <c:pt idx="11">
                  <c:v>65.099537037037052</c:v>
                </c:pt>
                <c:pt idx="12">
                  <c:v>66.567102803738337</c:v>
                </c:pt>
                <c:pt idx="13">
                  <c:v>68.233047619047611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FB4-4569-B39E-20BE38E4B8F0}"/>
            </c:ext>
          </c:extLst>
        </c:ser>
        <c:ser>
          <c:idx val="2"/>
          <c:order val="2"/>
          <c:tx>
            <c:strRef>
              <c:f>ESG!$AA$3</c:f>
              <c:strCache>
                <c:ptCount val="1"/>
                <c:pt idx="0">
                  <c:v>Cont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  <a:round/>
              </a:ln>
              <a:effectLst/>
            </c:spPr>
          </c:marker>
          <c:xVal>
            <c:numRef>
              <c:f>ESG!$X$4:$X$17</c:f>
              <c:numCache>
                <c:formatCode>General</c:formatCode>
                <c:ptCount val="1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</c:numCache>
            </c:numRef>
          </c:xVal>
          <c:yVal>
            <c:numRef>
              <c:f>ESG!$AA$4:$AA$17</c:f>
              <c:numCache>
                <c:formatCode>#,#00</c:formatCode>
                <c:ptCount val="14"/>
                <c:pt idx="0">
                  <c:v>82.912352941176451</c:v>
                </c:pt>
                <c:pt idx="1">
                  <c:v>85.050490196078428</c:v>
                </c:pt>
                <c:pt idx="2">
                  <c:v>83.476635514018696</c:v>
                </c:pt>
                <c:pt idx="3">
                  <c:v>84.994537037037034</c:v>
                </c:pt>
                <c:pt idx="4">
                  <c:v>83.044629629629625</c:v>
                </c:pt>
                <c:pt idx="5">
                  <c:v>82.9652777777778</c:v>
                </c:pt>
                <c:pt idx="6">
                  <c:v>84.056666666666658</c:v>
                </c:pt>
                <c:pt idx="7">
                  <c:v>88.667962962962974</c:v>
                </c:pt>
                <c:pt idx="8">
                  <c:v>81.24935185185187</c:v>
                </c:pt>
                <c:pt idx="9">
                  <c:v>85.239722222222227</c:v>
                </c:pt>
                <c:pt idx="10">
                  <c:v>81.81194444444445</c:v>
                </c:pt>
                <c:pt idx="11">
                  <c:v>75.944074074074067</c:v>
                </c:pt>
                <c:pt idx="12">
                  <c:v>77.005607476635518</c:v>
                </c:pt>
                <c:pt idx="13">
                  <c:v>80.170095238095243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FB4-4569-B39E-20BE38E4B8F0}"/>
            </c:ext>
          </c:extLst>
        </c:ser>
        <c:ser>
          <c:idx val="6"/>
          <c:order val="6"/>
          <c:tx>
            <c:strRef>
              <c:f>ESG!$AJ$2</c:f>
              <c:strCache>
                <c:ptCount val="1"/>
                <c:pt idx="0">
                  <c:v>TOP 40 companies</c:v>
                </c:pt>
              </c:strCache>
            </c:strRef>
          </c:tx>
          <c:spPr>
            <a:ln w="22225" cap="rnd">
              <a:solidFill>
                <a:schemeClr val="accent2">
                  <a:alpha val="96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>
                    <a:alpha val="96000"/>
                  </a:schemeClr>
                </a:solidFill>
                <a:round/>
              </a:ln>
              <a:effectLst/>
            </c:spPr>
          </c:marker>
          <c:xVal>
            <c:numRef>
              <c:f>ESG!$AJ$4:$AJ$17</c:f>
              <c:numCache>
                <c:formatCode>General</c:formatCode>
                <c:ptCount val="1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</c:numCache>
            </c:numRef>
          </c:xVal>
          <c:yVal>
            <c:numRef>
              <c:f>ESG!$AK$4:$AK$17</c:f>
              <c:numCache>
                <c:formatCode>General</c:formatCode>
                <c:ptCount val="14"/>
                <c:pt idx="0">
                  <c:v>74.537999999999982</c:v>
                </c:pt>
                <c:pt idx="1">
                  <c:v>75.301249999999996</c:v>
                </c:pt>
                <c:pt idx="2">
                  <c:v>75.821999999999989</c:v>
                </c:pt>
                <c:pt idx="3">
                  <c:v>76.338249999999988</c:v>
                </c:pt>
                <c:pt idx="4">
                  <c:v>76.667750000000026</c:v>
                </c:pt>
                <c:pt idx="5">
                  <c:v>76.61099999999999</c:v>
                </c:pt>
                <c:pt idx="6">
                  <c:v>77.570999999999998</c:v>
                </c:pt>
                <c:pt idx="7">
                  <c:v>78.368750000000006</c:v>
                </c:pt>
                <c:pt idx="8">
                  <c:v>78.24199999999999</c:v>
                </c:pt>
                <c:pt idx="9">
                  <c:v>79.459749999999971</c:v>
                </c:pt>
                <c:pt idx="10">
                  <c:v>81.923249999999982</c:v>
                </c:pt>
                <c:pt idx="11">
                  <c:v>82.294749999999993</c:v>
                </c:pt>
                <c:pt idx="12">
                  <c:v>82.996250000000003</c:v>
                </c:pt>
                <c:pt idx="13">
                  <c:v>83.870499999999993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75A-4C2A-A951-D8060CE91E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0889368"/>
        <c:axId val="1120886848"/>
        <c:extLst>
          <c:ext xmlns:c15="http://schemas.microsoft.com/office/drawing/2012/chart" uri="{02D57815-91ED-43cb-92C2-25804820EDAC}">
            <c15:filteredScatter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ESG!$AB$3</c15:sqref>
                        </c15:formulaRef>
                      </c:ext>
                    </c:extLst>
                    <c:strCache>
                      <c:ptCount val="1"/>
                      <c:pt idx="0">
                        <c:v>Env</c:v>
                      </c:pt>
                    </c:strCache>
                  </c:strRef>
                </c:tx>
                <c:spPr>
                  <a:ln w="9525" cap="rnd">
                    <a:solidFill>
                      <a:srgbClr val="00B050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B050"/>
                    </a:solidFill>
                    <a:ln w="9525">
                      <a:solidFill>
                        <a:schemeClr val="accent4"/>
                      </a:solidFill>
                      <a:round/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ESG!$X$4:$X$17</c15:sqref>
                        </c15:formulaRef>
                      </c:ext>
                    </c:extLst>
                    <c:numCache>
                      <c:formatCode>General</c:formatCode>
                      <c:ptCount val="14"/>
                      <c:pt idx="0">
                        <c:v>2008</c:v>
                      </c:pt>
                      <c:pt idx="1">
                        <c:v>2009</c:v>
                      </c:pt>
                      <c:pt idx="2">
                        <c:v>2010</c:v>
                      </c:pt>
                      <c:pt idx="3">
                        <c:v>2011</c:v>
                      </c:pt>
                      <c:pt idx="4">
                        <c:v>2012</c:v>
                      </c:pt>
                      <c:pt idx="5">
                        <c:v>2013</c:v>
                      </c:pt>
                      <c:pt idx="6">
                        <c:v>2014</c:v>
                      </c:pt>
                      <c:pt idx="7">
                        <c:v>2015</c:v>
                      </c:pt>
                      <c:pt idx="8">
                        <c:v>2016</c:v>
                      </c:pt>
                      <c:pt idx="9">
                        <c:v>2017</c:v>
                      </c:pt>
                      <c:pt idx="10">
                        <c:v>2018</c:v>
                      </c:pt>
                      <c:pt idx="11">
                        <c:v>2019</c:v>
                      </c:pt>
                      <c:pt idx="12">
                        <c:v>2020</c:v>
                      </c:pt>
                      <c:pt idx="13">
                        <c:v>2021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ESG!$AB$4:$AB$17</c15:sqref>
                        </c15:formulaRef>
                      </c:ext>
                    </c:extLst>
                    <c:numCache>
                      <c:formatCode>#,#00</c:formatCode>
                      <c:ptCount val="14"/>
                      <c:pt idx="0">
                        <c:v>61.2008823529412</c:v>
                      </c:pt>
                      <c:pt idx="1">
                        <c:v>64.379411764705878</c:v>
                      </c:pt>
                      <c:pt idx="2">
                        <c:v>65.641401869158869</c:v>
                      </c:pt>
                      <c:pt idx="3">
                        <c:v>66.421481481481493</c:v>
                      </c:pt>
                      <c:pt idx="4">
                        <c:v>68.018518518518533</c:v>
                      </c:pt>
                      <c:pt idx="5">
                        <c:v>67.613518518518504</c:v>
                      </c:pt>
                      <c:pt idx="6">
                        <c:v>67.602962962962948</c:v>
                      </c:pt>
                      <c:pt idx="7">
                        <c:v>69.664074074074065</c:v>
                      </c:pt>
                      <c:pt idx="8">
                        <c:v>70.415833333333367</c:v>
                      </c:pt>
                      <c:pt idx="9">
                        <c:v>71.06879629629627</c:v>
                      </c:pt>
                      <c:pt idx="10">
                        <c:v>72.609537037037015</c:v>
                      </c:pt>
                      <c:pt idx="11">
                        <c:v>73.508333333333354</c:v>
                      </c:pt>
                      <c:pt idx="12">
                        <c:v>74.049626168224265</c:v>
                      </c:pt>
                      <c:pt idx="13">
                        <c:v>74.892476190476202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3-2FB4-4569-B39E-20BE38E4B8F0}"/>
                  </c:ext>
                </c:extLst>
              </c15:ser>
            </c15:filteredScatterSeries>
            <c15:filteredScatte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ESG!$AC$3</c15:sqref>
                        </c15:formulaRef>
                      </c:ext>
                    </c:extLst>
                    <c:strCache>
                      <c:ptCount val="1"/>
                      <c:pt idx="0">
                        <c:v>Soc</c:v>
                      </c:pt>
                    </c:strCache>
                  </c:strRef>
                </c:tx>
                <c:spPr>
                  <a:ln w="9525" cap="rnd">
                    <a:solidFill>
                      <a:schemeClr val="accent2">
                        <a:lumMod val="75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75000"/>
                      </a:schemeClr>
                    </a:solidFill>
                    <a:ln w="9525">
                      <a:solidFill>
                        <a:schemeClr val="accent5"/>
                      </a:solidFill>
                      <a:round/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ESG!$X$4:$X$17</c15:sqref>
                        </c15:formulaRef>
                      </c:ext>
                    </c:extLst>
                    <c:numCache>
                      <c:formatCode>General</c:formatCode>
                      <c:ptCount val="14"/>
                      <c:pt idx="0">
                        <c:v>2008</c:v>
                      </c:pt>
                      <c:pt idx="1">
                        <c:v>2009</c:v>
                      </c:pt>
                      <c:pt idx="2">
                        <c:v>2010</c:v>
                      </c:pt>
                      <c:pt idx="3">
                        <c:v>2011</c:v>
                      </c:pt>
                      <c:pt idx="4">
                        <c:v>2012</c:v>
                      </c:pt>
                      <c:pt idx="5">
                        <c:v>2013</c:v>
                      </c:pt>
                      <c:pt idx="6">
                        <c:v>2014</c:v>
                      </c:pt>
                      <c:pt idx="7">
                        <c:v>2015</c:v>
                      </c:pt>
                      <c:pt idx="8">
                        <c:v>2016</c:v>
                      </c:pt>
                      <c:pt idx="9">
                        <c:v>2017</c:v>
                      </c:pt>
                      <c:pt idx="10">
                        <c:v>2018</c:v>
                      </c:pt>
                      <c:pt idx="11">
                        <c:v>2019</c:v>
                      </c:pt>
                      <c:pt idx="12">
                        <c:v>2020</c:v>
                      </c:pt>
                      <c:pt idx="13">
                        <c:v>2021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ESG!$AC$4:$AC$17</c15:sqref>
                        </c15:formulaRef>
                      </c:ext>
                    </c:extLst>
                    <c:numCache>
                      <c:formatCode>#,#00</c:formatCode>
                      <c:ptCount val="14"/>
                      <c:pt idx="0">
                        <c:v>56.091470588235296</c:v>
                      </c:pt>
                      <c:pt idx="1">
                        <c:v>58.171568627450952</c:v>
                      </c:pt>
                      <c:pt idx="2">
                        <c:v>60.186822429906535</c:v>
                      </c:pt>
                      <c:pt idx="3">
                        <c:v>62.17638888888888</c:v>
                      </c:pt>
                      <c:pt idx="4">
                        <c:v>62.843240740740747</c:v>
                      </c:pt>
                      <c:pt idx="5">
                        <c:v>63.860555555555543</c:v>
                      </c:pt>
                      <c:pt idx="6">
                        <c:v>65.211203703703703</c:v>
                      </c:pt>
                      <c:pt idx="7">
                        <c:v>68.664259259259225</c:v>
                      </c:pt>
                      <c:pt idx="8">
                        <c:v>70.454629629629636</c:v>
                      </c:pt>
                      <c:pt idx="9">
                        <c:v>74.077500000000001</c:v>
                      </c:pt>
                      <c:pt idx="10">
                        <c:v>75.247592592592582</c:v>
                      </c:pt>
                      <c:pt idx="11">
                        <c:v>76.863518518518575</c:v>
                      </c:pt>
                      <c:pt idx="12">
                        <c:v>77.06915887850468</c:v>
                      </c:pt>
                      <c:pt idx="13">
                        <c:v>77.683047619047613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2FB4-4569-B39E-20BE38E4B8F0}"/>
                  </c:ext>
                </c:extLst>
              </c15:ser>
            </c15:filteredScatterSeries>
            <c15:filteredScatte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ESG!$AD$3</c15:sqref>
                        </c15:formulaRef>
                      </c:ext>
                    </c:extLst>
                    <c:strCache>
                      <c:ptCount val="1"/>
                      <c:pt idx="0">
                        <c:v>Gov</c:v>
                      </c:pt>
                    </c:strCache>
                  </c:strRef>
                </c:tx>
                <c:spPr>
                  <a:ln w="952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gradFill rotWithShape="1">
                      <a:gsLst>
                        <a:gs pos="0">
                          <a:schemeClr val="accent6">
                            <a:satMod val="103000"/>
                            <a:lumMod val="102000"/>
                            <a:tint val="94000"/>
                          </a:schemeClr>
                        </a:gs>
                        <a:gs pos="50000">
                          <a:schemeClr val="accent6">
                            <a:satMod val="110000"/>
                            <a:lumMod val="100000"/>
                            <a:shade val="100000"/>
                          </a:schemeClr>
                        </a:gs>
                        <a:gs pos="100000">
                          <a:schemeClr val="accent6">
                            <a:lumMod val="99000"/>
                            <a:satMod val="120000"/>
                            <a:shade val="78000"/>
                          </a:schemeClr>
                        </a:gs>
                      </a:gsLst>
                      <a:lin ang="5400000" scaled="0"/>
                    </a:gradFill>
                    <a:ln w="9525">
                      <a:solidFill>
                        <a:schemeClr val="accent6"/>
                      </a:solidFill>
                      <a:round/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ESG!$X$4:$X$17</c15:sqref>
                        </c15:formulaRef>
                      </c:ext>
                    </c:extLst>
                    <c:numCache>
                      <c:formatCode>General</c:formatCode>
                      <c:ptCount val="14"/>
                      <c:pt idx="0">
                        <c:v>2008</c:v>
                      </c:pt>
                      <c:pt idx="1">
                        <c:v>2009</c:v>
                      </c:pt>
                      <c:pt idx="2">
                        <c:v>2010</c:v>
                      </c:pt>
                      <c:pt idx="3">
                        <c:v>2011</c:v>
                      </c:pt>
                      <c:pt idx="4">
                        <c:v>2012</c:v>
                      </c:pt>
                      <c:pt idx="5">
                        <c:v>2013</c:v>
                      </c:pt>
                      <c:pt idx="6">
                        <c:v>2014</c:v>
                      </c:pt>
                      <c:pt idx="7">
                        <c:v>2015</c:v>
                      </c:pt>
                      <c:pt idx="8">
                        <c:v>2016</c:v>
                      </c:pt>
                      <c:pt idx="9">
                        <c:v>2017</c:v>
                      </c:pt>
                      <c:pt idx="10">
                        <c:v>2018</c:v>
                      </c:pt>
                      <c:pt idx="11">
                        <c:v>2019</c:v>
                      </c:pt>
                      <c:pt idx="12">
                        <c:v>2020</c:v>
                      </c:pt>
                      <c:pt idx="13">
                        <c:v>2021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ESG!$AD$4:$AD$17</c15:sqref>
                        </c15:formulaRef>
                      </c:ext>
                    </c:extLst>
                    <c:numCache>
                      <c:formatCode>#,#00</c:formatCode>
                      <c:ptCount val="14"/>
                      <c:pt idx="0">
                        <c:v>52.530392156862732</c:v>
                      </c:pt>
                      <c:pt idx="1">
                        <c:v>53.27558823529413</c:v>
                      </c:pt>
                      <c:pt idx="2">
                        <c:v>55.729439252336427</c:v>
                      </c:pt>
                      <c:pt idx="3">
                        <c:v>55.818425925925943</c:v>
                      </c:pt>
                      <c:pt idx="4">
                        <c:v>56.199722222222235</c:v>
                      </c:pt>
                      <c:pt idx="5">
                        <c:v>56.738796296296286</c:v>
                      </c:pt>
                      <c:pt idx="6">
                        <c:v>56.608611111111109</c:v>
                      </c:pt>
                      <c:pt idx="7">
                        <c:v>59.019166666666692</c:v>
                      </c:pt>
                      <c:pt idx="8">
                        <c:v>59.556111111111086</c:v>
                      </c:pt>
                      <c:pt idx="9">
                        <c:v>59.246111111111119</c:v>
                      </c:pt>
                      <c:pt idx="10">
                        <c:v>65.441944444444488</c:v>
                      </c:pt>
                      <c:pt idx="11">
                        <c:v>66.191388888888881</c:v>
                      </c:pt>
                      <c:pt idx="12">
                        <c:v>70.555794392523353</c:v>
                      </c:pt>
                      <c:pt idx="13">
                        <c:v>70.675428571428554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FB4-4569-B39E-20BE38E4B8F0}"/>
                  </c:ext>
                </c:extLst>
              </c15:ser>
            </c15:filteredScatterSeries>
          </c:ext>
        </c:extLst>
      </c:scatterChart>
      <c:valAx>
        <c:axId val="1120889368"/>
        <c:scaling>
          <c:orientation val="minMax"/>
          <c:max val="2021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4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400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4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886848"/>
        <c:crosses val="autoZero"/>
        <c:crossBetween val="midCat"/>
        <c:majorUnit val="1"/>
      </c:valAx>
      <c:valAx>
        <c:axId val="1120886848"/>
        <c:scaling>
          <c:orientation val="minMax"/>
          <c:max val="90"/>
          <c:min val="5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4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BE" sz="2400"/>
                  <a:t>Score</a:t>
                </a:r>
              </a:p>
            </c:rich>
          </c:tx>
          <c:layout>
            <c:manualLayout>
              <c:xMode val="edge"/>
              <c:yMode val="edge"/>
              <c:x val="1.5863203545000173E-2"/>
              <c:y val="0.3359693543803919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4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00" sourceLinked="1"/>
        <c:majorTickMark val="none"/>
        <c:minorTickMark val="none"/>
        <c:tickLblPos val="low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889368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legend>
      <c:legendPos val="t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2400" b="0" i="0" u="none" strike="noStrike" kern="1200" baseline="0">
                <a:solidFill>
                  <a:srgbClr val="00B0F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2400" b="0" i="0" u="none" strike="noStrike" kern="1200" baseline="0">
                <a:solidFill>
                  <a:srgbClr val="7030A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2400" b="0" i="0" u="none" strike="noStrike" kern="120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23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6"/>
          <c:order val="6"/>
          <c:tx>
            <c:strRef>
              <c:f>ESG!$AE$3</c:f>
              <c:strCache>
                <c:ptCount val="1"/>
                <c:pt idx="0">
                  <c:v>Inno</c:v>
                </c:pt>
              </c:strCache>
            </c:strRef>
          </c:tx>
          <c:spPr>
            <a:ln w="2222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  <a:round/>
              </a:ln>
              <a:effectLst/>
            </c:spPr>
          </c:marker>
          <c:xVal>
            <c:numRef>
              <c:f>ESG!$X$4:$X$17</c:f>
              <c:numCache>
                <c:formatCode>General</c:formatCode>
                <c:ptCount val="1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</c:numCache>
            </c:numRef>
          </c:xVal>
          <c:yVal>
            <c:numRef>
              <c:f>ESG!$AE$4:$AE$17</c:f>
              <c:numCache>
                <c:formatCode>#,#00</c:formatCode>
                <c:ptCount val="14"/>
                <c:pt idx="0">
                  <c:v>41.831320754716977</c:v>
                </c:pt>
                <c:pt idx="1">
                  <c:v>47.133396226415087</c:v>
                </c:pt>
                <c:pt idx="2">
                  <c:v>49.61759259259258</c:v>
                </c:pt>
                <c:pt idx="3">
                  <c:v>49.800925925925924</c:v>
                </c:pt>
                <c:pt idx="4">
                  <c:v>52.180185185185167</c:v>
                </c:pt>
                <c:pt idx="5">
                  <c:v>51.872222222222206</c:v>
                </c:pt>
                <c:pt idx="6">
                  <c:v>51.251481481481505</c:v>
                </c:pt>
                <c:pt idx="7">
                  <c:v>54.22351851851851</c:v>
                </c:pt>
                <c:pt idx="8">
                  <c:v>54.732129629629625</c:v>
                </c:pt>
                <c:pt idx="9">
                  <c:v>56.069722222222197</c:v>
                </c:pt>
                <c:pt idx="10">
                  <c:v>57.310648148148132</c:v>
                </c:pt>
                <c:pt idx="11">
                  <c:v>58.711388888888905</c:v>
                </c:pt>
                <c:pt idx="12">
                  <c:v>58.167222222222215</c:v>
                </c:pt>
                <c:pt idx="13">
                  <c:v>60.815283018867902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09D7-46FA-99D0-165188E3F017}"/>
            </c:ext>
          </c:extLst>
        </c:ser>
        <c:ser>
          <c:idx val="8"/>
          <c:order val="7"/>
          <c:tx>
            <c:strRef>
              <c:f>ESG!$AG$3</c:f>
              <c:strCache>
                <c:ptCount val="1"/>
                <c:pt idx="0">
                  <c:v>EMT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  <a:round/>
              </a:ln>
              <a:effectLst/>
            </c:spPr>
          </c:marker>
          <c:xVal>
            <c:numRef>
              <c:f>ESG!$X$4:$X$17</c:f>
              <c:numCache>
                <c:formatCode>General</c:formatCode>
                <c:ptCount val="1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</c:numCache>
            </c:numRef>
          </c:xVal>
          <c:yVal>
            <c:numRef>
              <c:f>ESG!$AG$4:$AG$17</c:f>
              <c:numCache>
                <c:formatCode>0.00</c:formatCode>
                <c:ptCount val="14"/>
                <c:pt idx="0">
                  <c:v>86.597938144329902</c:v>
                </c:pt>
                <c:pt idx="1">
                  <c:v>85.567010309278345</c:v>
                </c:pt>
                <c:pt idx="2">
                  <c:v>84.536082474226802</c:v>
                </c:pt>
                <c:pt idx="3">
                  <c:v>83.505154639175259</c:v>
                </c:pt>
                <c:pt idx="4">
                  <c:v>82.474226804123703</c:v>
                </c:pt>
                <c:pt idx="5">
                  <c:v>82.474226804123703</c:v>
                </c:pt>
                <c:pt idx="6">
                  <c:v>82.474226804123703</c:v>
                </c:pt>
                <c:pt idx="7">
                  <c:v>82.474226804123703</c:v>
                </c:pt>
                <c:pt idx="8">
                  <c:v>82.474226804123703</c:v>
                </c:pt>
                <c:pt idx="9">
                  <c:v>82.474226804123703</c:v>
                </c:pt>
                <c:pt idx="10">
                  <c:v>82.474226804123703</c:v>
                </c:pt>
                <c:pt idx="11">
                  <c:v>82.474226804123703</c:v>
                </c:pt>
                <c:pt idx="12">
                  <c:v>82.474226804123703</c:v>
                </c:pt>
                <c:pt idx="13">
                  <c:v>82.474226804123703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433-4B7E-9521-7F89D00F7527}"/>
            </c:ext>
          </c:extLst>
        </c:ser>
        <c:ser>
          <c:idx val="7"/>
          <c:order val="8"/>
          <c:tx>
            <c:strRef>
              <c:f>ESG!$AF$3</c:f>
              <c:strCache>
                <c:ptCount val="1"/>
                <c:pt idx="0">
                  <c:v>Mgt</c:v>
                </c:pt>
              </c:strCache>
            </c:strRef>
          </c:tx>
          <c:spPr>
            <a:ln w="22225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7030A0"/>
              </a:solidFill>
              <a:ln w="9525">
                <a:solidFill>
                  <a:srgbClr val="7030A0"/>
                </a:solidFill>
                <a:round/>
              </a:ln>
              <a:effectLst/>
            </c:spPr>
          </c:marker>
          <c:xVal>
            <c:numRef>
              <c:f>ESG!$X$4:$X$17</c:f>
              <c:numCache>
                <c:formatCode>General</c:formatCode>
                <c:ptCount val="1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</c:numCache>
            </c:numRef>
          </c:xVal>
          <c:yVal>
            <c:numRef>
              <c:f>ESG!$AF$4:$AF$17</c:f>
              <c:numCache>
                <c:formatCode>#,#00</c:formatCode>
                <c:ptCount val="14"/>
                <c:pt idx="0">
                  <c:v>50.259813084112125</c:v>
                </c:pt>
                <c:pt idx="1">
                  <c:v>50.410654205607479</c:v>
                </c:pt>
                <c:pt idx="2">
                  <c:v>54.999814814814833</c:v>
                </c:pt>
                <c:pt idx="3">
                  <c:v>56.118518518518535</c:v>
                </c:pt>
                <c:pt idx="4">
                  <c:v>55.830092592592578</c:v>
                </c:pt>
                <c:pt idx="5">
                  <c:v>56.786759259259263</c:v>
                </c:pt>
                <c:pt idx="6">
                  <c:v>56.543981481481474</c:v>
                </c:pt>
                <c:pt idx="7">
                  <c:v>59.65620370370371</c:v>
                </c:pt>
                <c:pt idx="8">
                  <c:v>60.776296296296309</c:v>
                </c:pt>
                <c:pt idx="9">
                  <c:v>60.143333333333352</c:v>
                </c:pt>
                <c:pt idx="10">
                  <c:v>66.57953703703707</c:v>
                </c:pt>
                <c:pt idx="11">
                  <c:v>67.170925925925928</c:v>
                </c:pt>
                <c:pt idx="12">
                  <c:v>71.706203703703736</c:v>
                </c:pt>
                <c:pt idx="13">
                  <c:v>72.611981132075499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9D7-46FA-99D0-165188E3F017}"/>
            </c:ext>
          </c:extLst>
        </c:ser>
        <c:ser>
          <c:idx val="9"/>
          <c:order val="9"/>
          <c:tx>
            <c:strRef>
              <c:f>ESG!$AH$3</c:f>
              <c:strCache>
                <c:ptCount val="1"/>
                <c:pt idx="0">
                  <c:v>IBM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round/>
              </a:ln>
              <a:effectLst/>
            </c:spPr>
          </c:marker>
          <c:xVal>
            <c:numRef>
              <c:f>ESG!$X$4:$X$17</c:f>
              <c:numCache>
                <c:formatCode>General</c:formatCode>
                <c:ptCount val="1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</c:numCache>
            </c:numRef>
          </c:xVal>
          <c:yVal>
            <c:numRef>
              <c:f>ESG!$AH$4:$AH$17</c:f>
              <c:numCache>
                <c:formatCode>#,#00</c:formatCode>
                <c:ptCount val="14"/>
                <c:pt idx="0">
                  <c:v>58.647252747252736</c:v>
                </c:pt>
                <c:pt idx="1">
                  <c:v>58.118478260869551</c:v>
                </c:pt>
                <c:pt idx="2">
                  <c:v>57.584891304347821</c:v>
                </c:pt>
                <c:pt idx="3">
                  <c:v>57.227717391304338</c:v>
                </c:pt>
                <c:pt idx="4">
                  <c:v>57.119021739130424</c:v>
                </c:pt>
                <c:pt idx="5">
                  <c:v>57.347142857142842</c:v>
                </c:pt>
                <c:pt idx="6">
                  <c:v>57.366263736263726</c:v>
                </c:pt>
                <c:pt idx="7">
                  <c:v>57.066593406593391</c:v>
                </c:pt>
                <c:pt idx="8">
                  <c:v>56.667032967032952</c:v>
                </c:pt>
                <c:pt idx="9">
                  <c:v>56.155824175824158</c:v>
                </c:pt>
                <c:pt idx="10">
                  <c:v>55.632527472527457</c:v>
                </c:pt>
                <c:pt idx="11">
                  <c:v>55.109230769230741</c:v>
                </c:pt>
                <c:pt idx="12">
                  <c:v>54.609780219780205</c:v>
                </c:pt>
                <c:pt idx="13">
                  <c:v>54.060329670329658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433-4B7E-9521-7F89D00F7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0889368"/>
        <c:axId val="1120886848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ESG!$Y$3</c15:sqref>
                        </c15:formulaRef>
                      </c:ext>
                    </c:extLst>
                    <c:strCache>
                      <c:ptCount val="1"/>
                      <c:pt idx="0">
                        <c:v>ESG</c:v>
                      </c:pt>
                    </c:strCache>
                  </c:strRef>
                </c:tx>
                <c:spPr>
                  <a:ln w="22225" cap="rnd">
                    <a:solidFill>
                      <a:srgbClr val="00B0F0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B0F0"/>
                    </a:solidFill>
                    <a:ln w="9525">
                      <a:solidFill>
                        <a:srgbClr val="00B0F0"/>
                      </a:solidFill>
                      <a:round/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ESG!$X$4:$X$17</c15:sqref>
                        </c15:formulaRef>
                      </c:ext>
                    </c:extLst>
                    <c:numCache>
                      <c:formatCode>General</c:formatCode>
                      <c:ptCount val="14"/>
                      <c:pt idx="0">
                        <c:v>2008</c:v>
                      </c:pt>
                      <c:pt idx="1">
                        <c:v>2009</c:v>
                      </c:pt>
                      <c:pt idx="2">
                        <c:v>2010</c:v>
                      </c:pt>
                      <c:pt idx="3">
                        <c:v>2011</c:v>
                      </c:pt>
                      <c:pt idx="4">
                        <c:v>2012</c:v>
                      </c:pt>
                      <c:pt idx="5">
                        <c:v>2013</c:v>
                      </c:pt>
                      <c:pt idx="6">
                        <c:v>2014</c:v>
                      </c:pt>
                      <c:pt idx="7">
                        <c:v>2015</c:v>
                      </c:pt>
                      <c:pt idx="8">
                        <c:v>2016</c:v>
                      </c:pt>
                      <c:pt idx="9">
                        <c:v>2017</c:v>
                      </c:pt>
                      <c:pt idx="10">
                        <c:v>2018</c:v>
                      </c:pt>
                      <c:pt idx="11">
                        <c:v>2019</c:v>
                      </c:pt>
                      <c:pt idx="12">
                        <c:v>2020</c:v>
                      </c:pt>
                      <c:pt idx="13">
                        <c:v>2021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ESG!$Y$4:$Y$17</c15:sqref>
                        </c15:formulaRef>
                      </c:ext>
                    </c:extLst>
                    <c:numCache>
                      <c:formatCode>#,#00</c:formatCode>
                      <c:ptCount val="14"/>
                      <c:pt idx="0">
                        <c:v>57.08725490196079</c:v>
                      </c:pt>
                      <c:pt idx="1">
                        <c:v>59.200784313725492</c:v>
                      </c:pt>
                      <c:pt idx="2">
                        <c:v>61.005887850467289</c:v>
                      </c:pt>
                      <c:pt idx="3">
                        <c:v>62.031944444444434</c:v>
                      </c:pt>
                      <c:pt idx="4">
                        <c:v>63.017777777777773</c:v>
                      </c:pt>
                      <c:pt idx="5">
                        <c:v>63.41620370370368</c:v>
                      </c:pt>
                      <c:pt idx="6">
                        <c:v>63.856944444444416</c:v>
                      </c:pt>
                      <c:pt idx="7">
                        <c:v>66.54185185185186</c:v>
                      </c:pt>
                      <c:pt idx="8">
                        <c:v>67.561388888888914</c:v>
                      </c:pt>
                      <c:pt idx="9">
                        <c:v>69.003518518518547</c:v>
                      </c:pt>
                      <c:pt idx="10">
                        <c:v>71.665833333333353</c:v>
                      </c:pt>
                      <c:pt idx="11">
                        <c:v>72.785833333333329</c:v>
                      </c:pt>
                      <c:pt idx="12">
                        <c:v>74.224953271028056</c:v>
                      </c:pt>
                      <c:pt idx="13">
                        <c:v>74.824190476190452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0-09D7-46FA-99D0-165188E3F017}"/>
                  </c:ext>
                </c:extLst>
              </c15:ser>
            </c15:filteredScatterSeries>
            <c15:filteredScatte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ESG!$Z$3</c15:sqref>
                        </c15:formulaRef>
                      </c:ext>
                    </c:extLst>
                    <c:strCache>
                      <c:ptCount val="1"/>
                      <c:pt idx="0">
                        <c:v>ESGc</c:v>
                      </c:pt>
                    </c:strCache>
                  </c:strRef>
                </c:tx>
                <c:spPr>
                  <a:ln w="22225" cap="rnd">
                    <a:solidFill>
                      <a:srgbClr val="7030A0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7030A0"/>
                    </a:solidFill>
                    <a:ln w="9525">
                      <a:solidFill>
                        <a:srgbClr val="7030A0"/>
                      </a:solidFill>
                      <a:round/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ESG!$X$4:$X$17</c15:sqref>
                        </c15:formulaRef>
                      </c:ext>
                    </c:extLst>
                    <c:numCache>
                      <c:formatCode>General</c:formatCode>
                      <c:ptCount val="14"/>
                      <c:pt idx="0">
                        <c:v>2008</c:v>
                      </c:pt>
                      <c:pt idx="1">
                        <c:v>2009</c:v>
                      </c:pt>
                      <c:pt idx="2">
                        <c:v>2010</c:v>
                      </c:pt>
                      <c:pt idx="3">
                        <c:v>2011</c:v>
                      </c:pt>
                      <c:pt idx="4">
                        <c:v>2012</c:v>
                      </c:pt>
                      <c:pt idx="5">
                        <c:v>2013</c:v>
                      </c:pt>
                      <c:pt idx="6">
                        <c:v>2014</c:v>
                      </c:pt>
                      <c:pt idx="7">
                        <c:v>2015</c:v>
                      </c:pt>
                      <c:pt idx="8">
                        <c:v>2016</c:v>
                      </c:pt>
                      <c:pt idx="9">
                        <c:v>2017</c:v>
                      </c:pt>
                      <c:pt idx="10">
                        <c:v>2018</c:v>
                      </c:pt>
                      <c:pt idx="11">
                        <c:v>2019</c:v>
                      </c:pt>
                      <c:pt idx="12">
                        <c:v>2020</c:v>
                      </c:pt>
                      <c:pt idx="13">
                        <c:v>2021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ESG!$Z$4:$Z$17</c15:sqref>
                        </c15:formulaRef>
                      </c:ext>
                    </c:extLst>
                    <c:numCache>
                      <c:formatCode>#,#00</c:formatCode>
                      <c:ptCount val="14"/>
                      <c:pt idx="0">
                        <c:v>53.193823529411759</c:v>
                      </c:pt>
                      <c:pt idx="1">
                        <c:v>55.509215686274509</c:v>
                      </c:pt>
                      <c:pt idx="2">
                        <c:v>57.357009345794403</c:v>
                      </c:pt>
                      <c:pt idx="3">
                        <c:v>58.698611111111113</c:v>
                      </c:pt>
                      <c:pt idx="4">
                        <c:v>58.790648148148129</c:v>
                      </c:pt>
                      <c:pt idx="5">
                        <c:v>59.057685185185193</c:v>
                      </c:pt>
                      <c:pt idx="6">
                        <c:v>59.772592592592574</c:v>
                      </c:pt>
                      <c:pt idx="7">
                        <c:v>63.826481481481494</c:v>
                      </c:pt>
                      <c:pt idx="8">
                        <c:v>62.612777777777801</c:v>
                      </c:pt>
                      <c:pt idx="9">
                        <c:v>64.989351851851865</c:v>
                      </c:pt>
                      <c:pt idx="10">
                        <c:v>66.580092592592607</c:v>
                      </c:pt>
                      <c:pt idx="11">
                        <c:v>65.099537037037052</c:v>
                      </c:pt>
                      <c:pt idx="12">
                        <c:v>66.567102803738337</c:v>
                      </c:pt>
                      <c:pt idx="13">
                        <c:v>68.233047619047611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09D7-46FA-99D0-165188E3F017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ESG!$AA$3</c15:sqref>
                        </c15:formulaRef>
                      </c:ext>
                    </c:extLst>
                    <c:strCache>
                      <c:ptCount val="1"/>
                      <c:pt idx="0">
                        <c:v>Cont</c:v>
                      </c:pt>
                    </c:strCache>
                  </c:strRef>
                </c:tx>
                <c:spPr>
                  <a:ln w="22225" cap="rnd">
                    <a:solidFill>
                      <a:srgbClr val="FF0000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FF0000"/>
                    </a:solidFill>
                    <a:ln w="9525">
                      <a:solidFill>
                        <a:srgbClr val="FF0000"/>
                      </a:solidFill>
                      <a:round/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ESG!$X$4:$X$17</c15:sqref>
                        </c15:formulaRef>
                      </c:ext>
                    </c:extLst>
                    <c:numCache>
                      <c:formatCode>General</c:formatCode>
                      <c:ptCount val="14"/>
                      <c:pt idx="0">
                        <c:v>2008</c:v>
                      </c:pt>
                      <c:pt idx="1">
                        <c:v>2009</c:v>
                      </c:pt>
                      <c:pt idx="2">
                        <c:v>2010</c:v>
                      </c:pt>
                      <c:pt idx="3">
                        <c:v>2011</c:v>
                      </c:pt>
                      <c:pt idx="4">
                        <c:v>2012</c:v>
                      </c:pt>
                      <c:pt idx="5">
                        <c:v>2013</c:v>
                      </c:pt>
                      <c:pt idx="6">
                        <c:v>2014</c:v>
                      </c:pt>
                      <c:pt idx="7">
                        <c:v>2015</c:v>
                      </c:pt>
                      <c:pt idx="8">
                        <c:v>2016</c:v>
                      </c:pt>
                      <c:pt idx="9">
                        <c:v>2017</c:v>
                      </c:pt>
                      <c:pt idx="10">
                        <c:v>2018</c:v>
                      </c:pt>
                      <c:pt idx="11">
                        <c:v>2019</c:v>
                      </c:pt>
                      <c:pt idx="12">
                        <c:v>2020</c:v>
                      </c:pt>
                      <c:pt idx="13">
                        <c:v>2021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ESG!$AA$4:$AA$17</c15:sqref>
                        </c15:formulaRef>
                      </c:ext>
                    </c:extLst>
                    <c:numCache>
                      <c:formatCode>#,#00</c:formatCode>
                      <c:ptCount val="14"/>
                      <c:pt idx="0">
                        <c:v>82.912352941176451</c:v>
                      </c:pt>
                      <c:pt idx="1">
                        <c:v>85.050490196078428</c:v>
                      </c:pt>
                      <c:pt idx="2">
                        <c:v>83.476635514018696</c:v>
                      </c:pt>
                      <c:pt idx="3">
                        <c:v>84.994537037037034</c:v>
                      </c:pt>
                      <c:pt idx="4">
                        <c:v>83.044629629629625</c:v>
                      </c:pt>
                      <c:pt idx="5">
                        <c:v>82.9652777777778</c:v>
                      </c:pt>
                      <c:pt idx="6">
                        <c:v>84.056666666666658</c:v>
                      </c:pt>
                      <c:pt idx="7">
                        <c:v>88.667962962962974</c:v>
                      </c:pt>
                      <c:pt idx="8">
                        <c:v>81.24935185185187</c:v>
                      </c:pt>
                      <c:pt idx="9">
                        <c:v>85.239722222222227</c:v>
                      </c:pt>
                      <c:pt idx="10">
                        <c:v>81.81194444444445</c:v>
                      </c:pt>
                      <c:pt idx="11">
                        <c:v>75.944074074074067</c:v>
                      </c:pt>
                      <c:pt idx="12">
                        <c:v>77.005607476635518</c:v>
                      </c:pt>
                      <c:pt idx="13">
                        <c:v>80.170095238095243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09D7-46FA-99D0-165188E3F017}"/>
                  </c:ext>
                </c:extLst>
              </c15:ser>
            </c15:filteredScatterSeries>
            <c15:filteredScatte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ESG!$AB$3</c15:sqref>
                        </c15:formulaRef>
                      </c:ext>
                    </c:extLst>
                    <c:strCache>
                      <c:ptCount val="1"/>
                      <c:pt idx="0">
                        <c:v>Env</c:v>
                      </c:pt>
                    </c:strCache>
                  </c:strRef>
                </c:tx>
                <c:spPr>
                  <a:ln w="9525" cap="rnd">
                    <a:solidFill>
                      <a:srgbClr val="00B050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B050"/>
                    </a:solidFill>
                    <a:ln w="9525">
                      <a:solidFill>
                        <a:schemeClr val="accent4"/>
                      </a:solidFill>
                      <a:round/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ESG!$X$4:$X$17</c15:sqref>
                        </c15:formulaRef>
                      </c:ext>
                    </c:extLst>
                    <c:numCache>
                      <c:formatCode>General</c:formatCode>
                      <c:ptCount val="14"/>
                      <c:pt idx="0">
                        <c:v>2008</c:v>
                      </c:pt>
                      <c:pt idx="1">
                        <c:v>2009</c:v>
                      </c:pt>
                      <c:pt idx="2">
                        <c:v>2010</c:v>
                      </c:pt>
                      <c:pt idx="3">
                        <c:v>2011</c:v>
                      </c:pt>
                      <c:pt idx="4">
                        <c:v>2012</c:v>
                      </c:pt>
                      <c:pt idx="5">
                        <c:v>2013</c:v>
                      </c:pt>
                      <c:pt idx="6">
                        <c:v>2014</c:v>
                      </c:pt>
                      <c:pt idx="7">
                        <c:v>2015</c:v>
                      </c:pt>
                      <c:pt idx="8">
                        <c:v>2016</c:v>
                      </c:pt>
                      <c:pt idx="9">
                        <c:v>2017</c:v>
                      </c:pt>
                      <c:pt idx="10">
                        <c:v>2018</c:v>
                      </c:pt>
                      <c:pt idx="11">
                        <c:v>2019</c:v>
                      </c:pt>
                      <c:pt idx="12">
                        <c:v>2020</c:v>
                      </c:pt>
                      <c:pt idx="13">
                        <c:v>2021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ESG!$AB$4:$AB$17</c15:sqref>
                        </c15:formulaRef>
                      </c:ext>
                    </c:extLst>
                    <c:numCache>
                      <c:formatCode>#,#00</c:formatCode>
                      <c:ptCount val="14"/>
                      <c:pt idx="0">
                        <c:v>61.2008823529412</c:v>
                      </c:pt>
                      <c:pt idx="1">
                        <c:v>64.379411764705878</c:v>
                      </c:pt>
                      <c:pt idx="2">
                        <c:v>65.641401869158869</c:v>
                      </c:pt>
                      <c:pt idx="3">
                        <c:v>66.421481481481493</c:v>
                      </c:pt>
                      <c:pt idx="4">
                        <c:v>68.018518518518533</c:v>
                      </c:pt>
                      <c:pt idx="5">
                        <c:v>67.613518518518504</c:v>
                      </c:pt>
                      <c:pt idx="6">
                        <c:v>67.602962962962948</c:v>
                      </c:pt>
                      <c:pt idx="7">
                        <c:v>69.664074074074065</c:v>
                      </c:pt>
                      <c:pt idx="8">
                        <c:v>70.415833333333367</c:v>
                      </c:pt>
                      <c:pt idx="9">
                        <c:v>71.06879629629627</c:v>
                      </c:pt>
                      <c:pt idx="10">
                        <c:v>72.609537037037015</c:v>
                      </c:pt>
                      <c:pt idx="11">
                        <c:v>73.508333333333354</c:v>
                      </c:pt>
                      <c:pt idx="12">
                        <c:v>74.049626168224265</c:v>
                      </c:pt>
                      <c:pt idx="13">
                        <c:v>74.892476190476202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09D7-46FA-99D0-165188E3F017}"/>
                  </c:ext>
                </c:extLst>
              </c15:ser>
            </c15:filteredScatterSeries>
            <c15:filteredScatte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ESG!$AC$3</c15:sqref>
                        </c15:formulaRef>
                      </c:ext>
                    </c:extLst>
                    <c:strCache>
                      <c:ptCount val="1"/>
                      <c:pt idx="0">
                        <c:v>Soc</c:v>
                      </c:pt>
                    </c:strCache>
                  </c:strRef>
                </c:tx>
                <c:spPr>
                  <a:ln w="9525" cap="rnd">
                    <a:solidFill>
                      <a:schemeClr val="accent2">
                        <a:lumMod val="75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75000"/>
                      </a:schemeClr>
                    </a:solidFill>
                    <a:ln w="9525">
                      <a:solidFill>
                        <a:schemeClr val="accent5"/>
                      </a:solidFill>
                      <a:round/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ESG!$X$4:$X$17</c15:sqref>
                        </c15:formulaRef>
                      </c:ext>
                    </c:extLst>
                    <c:numCache>
                      <c:formatCode>General</c:formatCode>
                      <c:ptCount val="14"/>
                      <c:pt idx="0">
                        <c:v>2008</c:v>
                      </c:pt>
                      <c:pt idx="1">
                        <c:v>2009</c:v>
                      </c:pt>
                      <c:pt idx="2">
                        <c:v>2010</c:v>
                      </c:pt>
                      <c:pt idx="3">
                        <c:v>2011</c:v>
                      </c:pt>
                      <c:pt idx="4">
                        <c:v>2012</c:v>
                      </c:pt>
                      <c:pt idx="5">
                        <c:v>2013</c:v>
                      </c:pt>
                      <c:pt idx="6">
                        <c:v>2014</c:v>
                      </c:pt>
                      <c:pt idx="7">
                        <c:v>2015</c:v>
                      </c:pt>
                      <c:pt idx="8">
                        <c:v>2016</c:v>
                      </c:pt>
                      <c:pt idx="9">
                        <c:v>2017</c:v>
                      </c:pt>
                      <c:pt idx="10">
                        <c:v>2018</c:v>
                      </c:pt>
                      <c:pt idx="11">
                        <c:v>2019</c:v>
                      </c:pt>
                      <c:pt idx="12">
                        <c:v>2020</c:v>
                      </c:pt>
                      <c:pt idx="13">
                        <c:v>2021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ESG!$AC$4:$AC$17</c15:sqref>
                        </c15:formulaRef>
                      </c:ext>
                    </c:extLst>
                    <c:numCache>
                      <c:formatCode>#,#00</c:formatCode>
                      <c:ptCount val="14"/>
                      <c:pt idx="0">
                        <c:v>56.091470588235296</c:v>
                      </c:pt>
                      <c:pt idx="1">
                        <c:v>58.171568627450952</c:v>
                      </c:pt>
                      <c:pt idx="2">
                        <c:v>60.186822429906535</c:v>
                      </c:pt>
                      <c:pt idx="3">
                        <c:v>62.17638888888888</c:v>
                      </c:pt>
                      <c:pt idx="4">
                        <c:v>62.843240740740747</c:v>
                      </c:pt>
                      <c:pt idx="5">
                        <c:v>63.860555555555543</c:v>
                      </c:pt>
                      <c:pt idx="6">
                        <c:v>65.211203703703703</c:v>
                      </c:pt>
                      <c:pt idx="7">
                        <c:v>68.664259259259225</c:v>
                      </c:pt>
                      <c:pt idx="8">
                        <c:v>70.454629629629636</c:v>
                      </c:pt>
                      <c:pt idx="9">
                        <c:v>74.077500000000001</c:v>
                      </c:pt>
                      <c:pt idx="10">
                        <c:v>75.247592592592582</c:v>
                      </c:pt>
                      <c:pt idx="11">
                        <c:v>76.863518518518575</c:v>
                      </c:pt>
                      <c:pt idx="12">
                        <c:v>77.06915887850468</c:v>
                      </c:pt>
                      <c:pt idx="13">
                        <c:v>77.683047619047613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09D7-46FA-99D0-165188E3F017}"/>
                  </c:ext>
                </c:extLst>
              </c15:ser>
            </c15:filteredScatterSeries>
            <c15:filteredScatte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ESG!$AD$3</c15:sqref>
                        </c15:formulaRef>
                      </c:ext>
                    </c:extLst>
                    <c:strCache>
                      <c:ptCount val="1"/>
                      <c:pt idx="0">
                        <c:v>Gov</c:v>
                      </c:pt>
                    </c:strCache>
                  </c:strRef>
                </c:tx>
                <c:spPr>
                  <a:ln w="952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gradFill rotWithShape="1">
                      <a:gsLst>
                        <a:gs pos="0">
                          <a:schemeClr val="accent6">
                            <a:satMod val="103000"/>
                            <a:lumMod val="102000"/>
                            <a:tint val="94000"/>
                          </a:schemeClr>
                        </a:gs>
                        <a:gs pos="50000">
                          <a:schemeClr val="accent6">
                            <a:satMod val="110000"/>
                            <a:lumMod val="100000"/>
                            <a:shade val="100000"/>
                          </a:schemeClr>
                        </a:gs>
                        <a:gs pos="100000">
                          <a:schemeClr val="accent6">
                            <a:lumMod val="99000"/>
                            <a:satMod val="120000"/>
                            <a:shade val="78000"/>
                          </a:schemeClr>
                        </a:gs>
                      </a:gsLst>
                      <a:lin ang="5400000" scaled="0"/>
                    </a:gradFill>
                    <a:ln w="9525">
                      <a:solidFill>
                        <a:schemeClr val="accent6"/>
                      </a:solidFill>
                      <a:round/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ESG!$X$4:$X$17</c15:sqref>
                        </c15:formulaRef>
                      </c:ext>
                    </c:extLst>
                    <c:numCache>
                      <c:formatCode>General</c:formatCode>
                      <c:ptCount val="14"/>
                      <c:pt idx="0">
                        <c:v>2008</c:v>
                      </c:pt>
                      <c:pt idx="1">
                        <c:v>2009</c:v>
                      </c:pt>
                      <c:pt idx="2">
                        <c:v>2010</c:v>
                      </c:pt>
                      <c:pt idx="3">
                        <c:v>2011</c:v>
                      </c:pt>
                      <c:pt idx="4">
                        <c:v>2012</c:v>
                      </c:pt>
                      <c:pt idx="5">
                        <c:v>2013</c:v>
                      </c:pt>
                      <c:pt idx="6">
                        <c:v>2014</c:v>
                      </c:pt>
                      <c:pt idx="7">
                        <c:v>2015</c:v>
                      </c:pt>
                      <c:pt idx="8">
                        <c:v>2016</c:v>
                      </c:pt>
                      <c:pt idx="9">
                        <c:v>2017</c:v>
                      </c:pt>
                      <c:pt idx="10">
                        <c:v>2018</c:v>
                      </c:pt>
                      <c:pt idx="11">
                        <c:v>2019</c:v>
                      </c:pt>
                      <c:pt idx="12">
                        <c:v>2020</c:v>
                      </c:pt>
                      <c:pt idx="13">
                        <c:v>2021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ESG!$AD$4:$AD$17</c15:sqref>
                        </c15:formulaRef>
                      </c:ext>
                    </c:extLst>
                    <c:numCache>
                      <c:formatCode>#,#00</c:formatCode>
                      <c:ptCount val="14"/>
                      <c:pt idx="0">
                        <c:v>52.530392156862732</c:v>
                      </c:pt>
                      <c:pt idx="1">
                        <c:v>53.27558823529413</c:v>
                      </c:pt>
                      <c:pt idx="2">
                        <c:v>55.729439252336427</c:v>
                      </c:pt>
                      <c:pt idx="3">
                        <c:v>55.818425925925943</c:v>
                      </c:pt>
                      <c:pt idx="4">
                        <c:v>56.199722222222235</c:v>
                      </c:pt>
                      <c:pt idx="5">
                        <c:v>56.738796296296286</c:v>
                      </c:pt>
                      <c:pt idx="6">
                        <c:v>56.608611111111109</c:v>
                      </c:pt>
                      <c:pt idx="7">
                        <c:v>59.019166666666692</c:v>
                      </c:pt>
                      <c:pt idx="8">
                        <c:v>59.556111111111086</c:v>
                      </c:pt>
                      <c:pt idx="9">
                        <c:v>59.246111111111119</c:v>
                      </c:pt>
                      <c:pt idx="10">
                        <c:v>65.441944444444488</c:v>
                      </c:pt>
                      <c:pt idx="11">
                        <c:v>66.191388888888881</c:v>
                      </c:pt>
                      <c:pt idx="12">
                        <c:v>70.555794392523353</c:v>
                      </c:pt>
                      <c:pt idx="13">
                        <c:v>70.675428571428554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09D7-46FA-99D0-165188E3F017}"/>
                  </c:ext>
                </c:extLst>
              </c15:ser>
            </c15:filteredScatterSeries>
          </c:ext>
        </c:extLst>
      </c:scatterChart>
      <c:valAx>
        <c:axId val="1120889368"/>
        <c:scaling>
          <c:orientation val="minMax"/>
          <c:max val="2021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4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400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4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886848"/>
        <c:crosses val="autoZero"/>
        <c:crossBetween val="midCat"/>
        <c:majorUnit val="1"/>
      </c:valAx>
      <c:valAx>
        <c:axId val="1120886848"/>
        <c:scaling>
          <c:orientation val="minMax"/>
          <c:max val="90"/>
          <c:min val="4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4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BE" sz="2400"/>
                  <a:t>Score</a:t>
                </a:r>
              </a:p>
            </c:rich>
          </c:tx>
          <c:layout>
            <c:manualLayout>
              <c:xMode val="edge"/>
              <c:yMode val="edge"/>
              <c:x val="1.5863203545000173E-2"/>
              <c:y val="0.3359693543803919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4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00" sourceLinked="1"/>
        <c:majorTickMark val="none"/>
        <c:minorTickMark val="none"/>
        <c:tickLblPos val="low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889368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SSec!$L$4</c:f>
              <c:strCache>
                <c:ptCount val="1"/>
                <c:pt idx="0">
                  <c:v>Auto. &amp; Parts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SSec!$K$5:$K$18</c:f>
              <c:numCache>
                <c:formatCode>General</c:formatCode>
                <c:ptCount val="1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</c:numCache>
            </c:numRef>
          </c:xVal>
          <c:yVal>
            <c:numRef>
              <c:f>SSec!$L$5:$L$18</c:f>
              <c:numCache>
                <c:formatCode>0.00</c:formatCode>
                <c:ptCount val="14"/>
                <c:pt idx="0">
                  <c:v>55.513636363636401</c:v>
                </c:pt>
                <c:pt idx="1">
                  <c:v>57.690909090909095</c:v>
                </c:pt>
                <c:pt idx="2">
                  <c:v>60.589166666666678</c:v>
                </c:pt>
                <c:pt idx="3">
                  <c:v>64.125833333333318</c:v>
                </c:pt>
                <c:pt idx="4">
                  <c:v>64.680833333333339</c:v>
                </c:pt>
                <c:pt idx="5">
                  <c:v>64.599999999999994</c:v>
                </c:pt>
                <c:pt idx="6">
                  <c:v>65.667500000000004</c:v>
                </c:pt>
                <c:pt idx="7">
                  <c:v>67.42</c:v>
                </c:pt>
                <c:pt idx="8">
                  <c:v>68.475833333333327</c:v>
                </c:pt>
                <c:pt idx="9">
                  <c:v>69.405833333333348</c:v>
                </c:pt>
                <c:pt idx="10">
                  <c:v>70.091666666666669</c:v>
                </c:pt>
                <c:pt idx="11">
                  <c:v>74.277500000000018</c:v>
                </c:pt>
                <c:pt idx="12">
                  <c:v>73.88272727272728</c:v>
                </c:pt>
                <c:pt idx="13">
                  <c:v>73.187272727272727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FCD-4AF3-BE16-57EA6AB8D658}"/>
            </c:ext>
          </c:extLst>
        </c:ser>
        <c:ser>
          <c:idx val="1"/>
          <c:order val="1"/>
          <c:tx>
            <c:strRef>
              <c:f>SSec!$M$4</c:f>
              <c:strCache>
                <c:ptCount val="1"/>
                <c:pt idx="0">
                  <c:v>Chemicals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SSec!$K$5:$K$18</c:f>
              <c:numCache>
                <c:formatCode>General</c:formatCode>
                <c:ptCount val="1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</c:numCache>
            </c:numRef>
          </c:xVal>
          <c:yVal>
            <c:numRef>
              <c:f>SSec!$M$5:$M$18</c:f>
              <c:numCache>
                <c:formatCode>0.00</c:formatCode>
                <c:ptCount val="14"/>
                <c:pt idx="0">
                  <c:v>54.917777777777772</c:v>
                </c:pt>
                <c:pt idx="1">
                  <c:v>54.828888888888891</c:v>
                </c:pt>
                <c:pt idx="2">
                  <c:v>55.637999999999991</c:v>
                </c:pt>
                <c:pt idx="3">
                  <c:v>56.102857142857147</c:v>
                </c:pt>
                <c:pt idx="4">
                  <c:v>58.065714285714279</c:v>
                </c:pt>
                <c:pt idx="5">
                  <c:v>59.057142857142857</c:v>
                </c:pt>
                <c:pt idx="6">
                  <c:v>59.326190476190483</c:v>
                </c:pt>
                <c:pt idx="7">
                  <c:v>61.717619047619046</c:v>
                </c:pt>
                <c:pt idx="8">
                  <c:v>61.281904761904777</c:v>
                </c:pt>
                <c:pt idx="9">
                  <c:v>63.255238095238099</c:v>
                </c:pt>
                <c:pt idx="10">
                  <c:v>68.253333333333345</c:v>
                </c:pt>
                <c:pt idx="11">
                  <c:v>69.246666666666655</c:v>
                </c:pt>
                <c:pt idx="12">
                  <c:v>71.320000000000007</c:v>
                </c:pt>
                <c:pt idx="13">
                  <c:v>72.203333333333333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FCD-4AF3-BE16-57EA6AB8D658}"/>
            </c:ext>
          </c:extLst>
        </c:ser>
        <c:ser>
          <c:idx val="2"/>
          <c:order val="2"/>
          <c:tx>
            <c:strRef>
              <c:f>SSec!$N$4</c:f>
              <c:strCache>
                <c:ptCount val="1"/>
                <c:pt idx="0">
                  <c:v>Cons. &amp; Mat.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SSec!$K$5:$K$18</c:f>
              <c:numCache>
                <c:formatCode>General</c:formatCode>
                <c:ptCount val="1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</c:numCache>
            </c:numRef>
          </c:xVal>
          <c:yVal>
            <c:numRef>
              <c:f>SSec!$N$5:$N$18</c:f>
              <c:numCache>
                <c:formatCode>0.00</c:formatCode>
                <c:ptCount val="14"/>
                <c:pt idx="0">
                  <c:v>56.215333333333326</c:v>
                </c:pt>
                <c:pt idx="1">
                  <c:v>59.130666666666663</c:v>
                </c:pt>
                <c:pt idx="2">
                  <c:v>60.582499999999989</c:v>
                </c:pt>
                <c:pt idx="3">
                  <c:v>59.97625</c:v>
                </c:pt>
                <c:pt idx="4">
                  <c:v>62.864999999999995</c:v>
                </c:pt>
                <c:pt idx="5">
                  <c:v>63.164999999999999</c:v>
                </c:pt>
                <c:pt idx="6">
                  <c:v>63.903750000000016</c:v>
                </c:pt>
                <c:pt idx="7">
                  <c:v>66.61</c:v>
                </c:pt>
                <c:pt idx="8">
                  <c:v>68.371874999999989</c:v>
                </c:pt>
                <c:pt idx="9">
                  <c:v>71.027500000000003</c:v>
                </c:pt>
                <c:pt idx="10">
                  <c:v>72.404375000000002</c:v>
                </c:pt>
                <c:pt idx="11">
                  <c:v>73.346874999999997</c:v>
                </c:pt>
                <c:pt idx="12">
                  <c:v>76.710624999999993</c:v>
                </c:pt>
                <c:pt idx="13">
                  <c:v>75.735000000000014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FCD-4AF3-BE16-57EA6AB8D658}"/>
            </c:ext>
          </c:extLst>
        </c:ser>
        <c:ser>
          <c:idx val="3"/>
          <c:order val="3"/>
          <c:tx>
            <c:strRef>
              <c:f>SSec!$O$4</c:f>
              <c:strCache>
                <c:ptCount val="1"/>
                <c:pt idx="0">
                  <c:v>Oil &amp; Gas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SSec!$K$5:$K$18</c:f>
              <c:numCache>
                <c:formatCode>General</c:formatCode>
                <c:ptCount val="1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</c:numCache>
            </c:numRef>
          </c:xVal>
          <c:yVal>
            <c:numRef>
              <c:f>SSec!$O$5:$O$18</c:f>
              <c:numCache>
                <c:formatCode>0.00</c:formatCode>
                <c:ptCount val="14"/>
                <c:pt idx="0">
                  <c:v>61.940555555555562</c:v>
                </c:pt>
                <c:pt idx="1">
                  <c:v>63.12722222222223</c:v>
                </c:pt>
                <c:pt idx="2">
                  <c:v>65.835555555555572</c:v>
                </c:pt>
                <c:pt idx="3">
                  <c:v>68.61944444444444</c:v>
                </c:pt>
                <c:pt idx="4">
                  <c:v>67.178333333333327</c:v>
                </c:pt>
                <c:pt idx="5">
                  <c:v>66.657222222222217</c:v>
                </c:pt>
                <c:pt idx="6">
                  <c:v>66.801111111111112</c:v>
                </c:pt>
                <c:pt idx="7">
                  <c:v>69.051666666666677</c:v>
                </c:pt>
                <c:pt idx="8">
                  <c:v>71.104444444444439</c:v>
                </c:pt>
                <c:pt idx="9">
                  <c:v>72.616666666666674</c:v>
                </c:pt>
                <c:pt idx="10">
                  <c:v>76.071666666666673</c:v>
                </c:pt>
                <c:pt idx="11">
                  <c:v>76.335000000000008</c:v>
                </c:pt>
                <c:pt idx="12">
                  <c:v>76.534444444444432</c:v>
                </c:pt>
                <c:pt idx="13">
                  <c:v>78.249411764705869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FCD-4AF3-BE16-57EA6AB8D658}"/>
            </c:ext>
          </c:extLst>
        </c:ser>
        <c:ser>
          <c:idx val="4"/>
          <c:order val="4"/>
          <c:tx>
            <c:strRef>
              <c:f>SSec!$P$4</c:f>
              <c:strCache>
                <c:ptCount val="1"/>
                <c:pt idx="0">
                  <c:v>Real Estate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SSec!$K$5:$K$18</c:f>
              <c:numCache>
                <c:formatCode>General</c:formatCode>
                <c:ptCount val="1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</c:numCache>
            </c:numRef>
          </c:xVal>
          <c:yVal>
            <c:numRef>
              <c:f>SSec!$P$5:$P$18</c:f>
              <c:numCache>
                <c:formatCode>0.00</c:formatCode>
                <c:ptCount val="14"/>
                <c:pt idx="0">
                  <c:v>47.058235294117651</c:v>
                </c:pt>
                <c:pt idx="1">
                  <c:v>50.586470588235294</c:v>
                </c:pt>
                <c:pt idx="2">
                  <c:v>53.352777777777789</c:v>
                </c:pt>
                <c:pt idx="3">
                  <c:v>55.223333333333329</c:v>
                </c:pt>
                <c:pt idx="4">
                  <c:v>57.311111111111117</c:v>
                </c:pt>
                <c:pt idx="5">
                  <c:v>57.451666666666661</c:v>
                </c:pt>
                <c:pt idx="6">
                  <c:v>59.665555555555571</c:v>
                </c:pt>
                <c:pt idx="7">
                  <c:v>64.63944444444445</c:v>
                </c:pt>
                <c:pt idx="8">
                  <c:v>66.929444444444442</c:v>
                </c:pt>
                <c:pt idx="9">
                  <c:v>68.12833333333333</c:v>
                </c:pt>
                <c:pt idx="10">
                  <c:v>70.55</c:v>
                </c:pt>
                <c:pt idx="11">
                  <c:v>71.998888888888871</c:v>
                </c:pt>
                <c:pt idx="12">
                  <c:v>72.621666666666655</c:v>
                </c:pt>
                <c:pt idx="13">
                  <c:v>73.73555555555555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FCD-4AF3-BE16-57EA6AB8D658}"/>
            </c:ext>
          </c:extLst>
        </c:ser>
        <c:ser>
          <c:idx val="5"/>
          <c:order val="5"/>
          <c:tx>
            <c:strRef>
              <c:f>SSec!$Q$4</c:f>
              <c:strCache>
                <c:ptCount val="1"/>
                <c:pt idx="0">
                  <c:v>Utilities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SSec!$K$5:$K$18</c:f>
              <c:numCache>
                <c:formatCode>General</c:formatCode>
                <c:ptCount val="1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</c:numCache>
            </c:numRef>
          </c:xVal>
          <c:yVal>
            <c:numRef>
              <c:f>SSec!$Q$5:$Q$18</c:f>
              <c:numCache>
                <c:formatCode>0.00</c:formatCode>
                <c:ptCount val="14"/>
                <c:pt idx="0">
                  <c:v>63.720869565217399</c:v>
                </c:pt>
                <c:pt idx="1">
                  <c:v>66.684347826086949</c:v>
                </c:pt>
                <c:pt idx="2">
                  <c:v>68.395217391304328</c:v>
                </c:pt>
                <c:pt idx="3">
                  <c:v>67.95608695652173</c:v>
                </c:pt>
                <c:pt idx="4">
                  <c:v>67.987826086956517</c:v>
                </c:pt>
                <c:pt idx="5">
                  <c:v>69.084782608695647</c:v>
                </c:pt>
                <c:pt idx="6">
                  <c:v>67.992608695652166</c:v>
                </c:pt>
                <c:pt idx="7">
                  <c:v>69.965652173913057</c:v>
                </c:pt>
                <c:pt idx="8">
                  <c:v>69.975652173913062</c:v>
                </c:pt>
                <c:pt idx="9">
                  <c:v>70.491304347826087</c:v>
                </c:pt>
                <c:pt idx="10">
                  <c:v>72.514347826086976</c:v>
                </c:pt>
                <c:pt idx="11">
                  <c:v>72.686956521739134</c:v>
                </c:pt>
                <c:pt idx="12">
                  <c:v>74.759130434782605</c:v>
                </c:pt>
                <c:pt idx="13">
                  <c:v>75.72590909090907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FCD-4AF3-BE16-57EA6AB8D6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1399744"/>
        <c:axId val="1211397584"/>
        <c:extLst>
          <c:ext xmlns:c15="http://schemas.microsoft.com/office/drawing/2012/chart" uri="{02D57815-91ED-43cb-92C2-25804820EDAC}">
            <c15:filteredScatterSeries>
              <c15:ser>
                <c:idx val="6"/>
                <c:order val="6"/>
                <c:tx>
                  <c:strRef>
                    <c:extLst>
                      <c:ext uri="{02D57815-91ED-43cb-92C2-25804820EDAC}">
                        <c15:formulaRef>
                          <c15:sqref>SSec!$U$4</c15:sqref>
                        </c15:formulaRef>
                      </c:ext>
                    </c:extLst>
                    <c:strCache>
                      <c:ptCount val="1"/>
                      <c:pt idx="0">
                        <c:v>Average ESG score</c:v>
                      </c:pt>
                    </c:strCache>
                  </c:strRef>
                </c:tx>
                <c:spPr>
                  <a:ln w="19050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60000"/>
                      </a:schemeClr>
                    </a:solidFill>
                    <a:ln w="9525">
                      <a:solidFill>
                        <a:schemeClr val="accent1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SSec!$T$5:$T$18</c15:sqref>
                        </c15:formulaRef>
                      </c:ext>
                    </c:extLst>
                    <c:numCache>
                      <c:formatCode>General</c:formatCode>
                      <c:ptCount val="14"/>
                      <c:pt idx="0">
                        <c:v>2008</c:v>
                      </c:pt>
                      <c:pt idx="1">
                        <c:v>2009</c:v>
                      </c:pt>
                      <c:pt idx="2">
                        <c:v>2010</c:v>
                      </c:pt>
                      <c:pt idx="3">
                        <c:v>2011</c:v>
                      </c:pt>
                      <c:pt idx="4">
                        <c:v>2012</c:v>
                      </c:pt>
                      <c:pt idx="5">
                        <c:v>2013</c:v>
                      </c:pt>
                      <c:pt idx="6">
                        <c:v>2014</c:v>
                      </c:pt>
                      <c:pt idx="7">
                        <c:v>2015</c:v>
                      </c:pt>
                      <c:pt idx="8">
                        <c:v>2016</c:v>
                      </c:pt>
                      <c:pt idx="9">
                        <c:v>2017</c:v>
                      </c:pt>
                      <c:pt idx="10">
                        <c:v>2018</c:v>
                      </c:pt>
                      <c:pt idx="11">
                        <c:v>2019</c:v>
                      </c:pt>
                      <c:pt idx="12">
                        <c:v>2020</c:v>
                      </c:pt>
                      <c:pt idx="13">
                        <c:v>2021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SSec!$U$5:$U$18</c15:sqref>
                        </c15:formulaRef>
                      </c:ext>
                    </c:extLst>
                    <c:numCache>
                      <c:formatCode>General</c:formatCode>
                      <c:ptCount val="14"/>
                      <c:pt idx="0">
                        <c:v>74.537999999999982</c:v>
                      </c:pt>
                      <c:pt idx="1">
                        <c:v>75.301249999999996</c:v>
                      </c:pt>
                      <c:pt idx="2">
                        <c:v>75.821999999999989</c:v>
                      </c:pt>
                      <c:pt idx="3">
                        <c:v>76.338249999999988</c:v>
                      </c:pt>
                      <c:pt idx="4">
                        <c:v>76.667750000000026</c:v>
                      </c:pt>
                      <c:pt idx="5">
                        <c:v>76.61099999999999</c:v>
                      </c:pt>
                      <c:pt idx="6">
                        <c:v>77.570999999999998</c:v>
                      </c:pt>
                      <c:pt idx="7">
                        <c:v>78.368750000000006</c:v>
                      </c:pt>
                      <c:pt idx="8">
                        <c:v>78.24199999999999</c:v>
                      </c:pt>
                      <c:pt idx="9">
                        <c:v>79.459749999999971</c:v>
                      </c:pt>
                      <c:pt idx="10">
                        <c:v>81.923249999999982</c:v>
                      </c:pt>
                      <c:pt idx="11">
                        <c:v>82.294749999999993</c:v>
                      </c:pt>
                      <c:pt idx="12">
                        <c:v>82.996250000000003</c:v>
                      </c:pt>
                      <c:pt idx="13">
                        <c:v>83.870499999999993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0-1B2F-4115-8DC0-A40E346DF2DD}"/>
                  </c:ext>
                </c:extLst>
              </c15:ser>
            </c15:filteredScatterSeries>
          </c:ext>
        </c:extLst>
      </c:scatterChart>
      <c:valAx>
        <c:axId val="1211399744"/>
        <c:scaling>
          <c:orientation val="minMax"/>
          <c:max val="2021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1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1397584"/>
        <c:crosses val="autoZero"/>
        <c:crossBetween val="midCat"/>
      </c:valAx>
      <c:valAx>
        <c:axId val="1211397584"/>
        <c:scaling>
          <c:orientation val="minMax"/>
          <c:min val="4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1"/>
                  <a:t>ESG Scores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13997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CChart!$B$1</c:f>
              <c:strCache>
                <c:ptCount val="1"/>
                <c:pt idx="0">
                  <c:v>Spot price of Carbon EUA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CChart!$A$2:$A$3907</c:f>
              <c:numCache>
                <c:formatCode>m/d/yyyy</c:formatCode>
                <c:ptCount val="3906"/>
                <c:pt idx="0">
                  <c:v>45378</c:v>
                </c:pt>
                <c:pt idx="1">
                  <c:v>45377</c:v>
                </c:pt>
                <c:pt idx="2">
                  <c:v>45376</c:v>
                </c:pt>
                <c:pt idx="3">
                  <c:v>45373</c:v>
                </c:pt>
                <c:pt idx="4">
                  <c:v>45372</c:v>
                </c:pt>
                <c:pt idx="5">
                  <c:v>45371</c:v>
                </c:pt>
                <c:pt idx="6">
                  <c:v>45370</c:v>
                </c:pt>
                <c:pt idx="7">
                  <c:v>45369</c:v>
                </c:pt>
                <c:pt idx="8">
                  <c:v>45366</c:v>
                </c:pt>
                <c:pt idx="9">
                  <c:v>45365</c:v>
                </c:pt>
                <c:pt idx="10">
                  <c:v>45364</c:v>
                </c:pt>
                <c:pt idx="11">
                  <c:v>45363</c:v>
                </c:pt>
                <c:pt idx="12">
                  <c:v>45362</c:v>
                </c:pt>
                <c:pt idx="13">
                  <c:v>45359</c:v>
                </c:pt>
                <c:pt idx="14">
                  <c:v>45358</c:v>
                </c:pt>
                <c:pt idx="15">
                  <c:v>45357</c:v>
                </c:pt>
                <c:pt idx="16">
                  <c:v>45356</c:v>
                </c:pt>
                <c:pt idx="17">
                  <c:v>45355</c:v>
                </c:pt>
                <c:pt idx="18">
                  <c:v>45352</c:v>
                </c:pt>
                <c:pt idx="19">
                  <c:v>45351</c:v>
                </c:pt>
                <c:pt idx="20">
                  <c:v>45350</c:v>
                </c:pt>
                <c:pt idx="21">
                  <c:v>45349</c:v>
                </c:pt>
                <c:pt idx="22">
                  <c:v>45348</c:v>
                </c:pt>
                <c:pt idx="23">
                  <c:v>45345</c:v>
                </c:pt>
                <c:pt idx="24">
                  <c:v>45344</c:v>
                </c:pt>
                <c:pt idx="25">
                  <c:v>45343</c:v>
                </c:pt>
                <c:pt idx="26">
                  <c:v>45342</c:v>
                </c:pt>
                <c:pt idx="27">
                  <c:v>45341</c:v>
                </c:pt>
                <c:pt idx="28">
                  <c:v>45338</c:v>
                </c:pt>
                <c:pt idx="29">
                  <c:v>45337</c:v>
                </c:pt>
                <c:pt idx="30">
                  <c:v>45336</c:v>
                </c:pt>
                <c:pt idx="31">
                  <c:v>45335</c:v>
                </c:pt>
                <c:pt idx="32">
                  <c:v>45334</c:v>
                </c:pt>
                <c:pt idx="33">
                  <c:v>45331</c:v>
                </c:pt>
                <c:pt idx="34">
                  <c:v>45330</c:v>
                </c:pt>
                <c:pt idx="35">
                  <c:v>45329</c:v>
                </c:pt>
                <c:pt idx="36">
                  <c:v>45328</c:v>
                </c:pt>
                <c:pt idx="37">
                  <c:v>45327</c:v>
                </c:pt>
                <c:pt idx="38">
                  <c:v>45324</c:v>
                </c:pt>
                <c:pt idx="39">
                  <c:v>45323</c:v>
                </c:pt>
                <c:pt idx="40">
                  <c:v>45322</c:v>
                </c:pt>
                <c:pt idx="41">
                  <c:v>45321</c:v>
                </c:pt>
                <c:pt idx="42">
                  <c:v>45320</c:v>
                </c:pt>
                <c:pt idx="43">
                  <c:v>45317</c:v>
                </c:pt>
                <c:pt idx="44">
                  <c:v>45316</c:v>
                </c:pt>
                <c:pt idx="45">
                  <c:v>45315</c:v>
                </c:pt>
                <c:pt idx="46">
                  <c:v>45314</c:v>
                </c:pt>
                <c:pt idx="47">
                  <c:v>45313</c:v>
                </c:pt>
                <c:pt idx="48">
                  <c:v>45310</c:v>
                </c:pt>
                <c:pt idx="49">
                  <c:v>45309</c:v>
                </c:pt>
                <c:pt idx="50">
                  <c:v>45308</c:v>
                </c:pt>
                <c:pt idx="51">
                  <c:v>45307</c:v>
                </c:pt>
                <c:pt idx="52">
                  <c:v>45306</c:v>
                </c:pt>
                <c:pt idx="53">
                  <c:v>45303</c:v>
                </c:pt>
                <c:pt idx="54">
                  <c:v>45302</c:v>
                </c:pt>
                <c:pt idx="55">
                  <c:v>45301</c:v>
                </c:pt>
                <c:pt idx="56">
                  <c:v>45300</c:v>
                </c:pt>
                <c:pt idx="57">
                  <c:v>45299</c:v>
                </c:pt>
                <c:pt idx="58">
                  <c:v>45296</c:v>
                </c:pt>
                <c:pt idx="59">
                  <c:v>45295</c:v>
                </c:pt>
                <c:pt idx="60">
                  <c:v>45294</c:v>
                </c:pt>
                <c:pt idx="61">
                  <c:v>45293</c:v>
                </c:pt>
                <c:pt idx="62">
                  <c:v>45289</c:v>
                </c:pt>
                <c:pt idx="63">
                  <c:v>45288</c:v>
                </c:pt>
                <c:pt idx="64">
                  <c:v>45287</c:v>
                </c:pt>
                <c:pt idx="65">
                  <c:v>45282</c:v>
                </c:pt>
                <c:pt idx="66">
                  <c:v>45281</c:v>
                </c:pt>
                <c:pt idx="67">
                  <c:v>45280</c:v>
                </c:pt>
                <c:pt idx="68">
                  <c:v>45279</c:v>
                </c:pt>
                <c:pt idx="69">
                  <c:v>45278</c:v>
                </c:pt>
                <c:pt idx="70">
                  <c:v>45275</c:v>
                </c:pt>
                <c:pt idx="71">
                  <c:v>45274</c:v>
                </c:pt>
                <c:pt idx="72">
                  <c:v>45273</c:v>
                </c:pt>
                <c:pt idx="73">
                  <c:v>45272</c:v>
                </c:pt>
                <c:pt idx="74">
                  <c:v>45271</c:v>
                </c:pt>
                <c:pt idx="75">
                  <c:v>45268</c:v>
                </c:pt>
                <c:pt idx="76">
                  <c:v>45267</c:v>
                </c:pt>
                <c:pt idx="77">
                  <c:v>45266</c:v>
                </c:pt>
                <c:pt idx="78">
                  <c:v>45265</c:v>
                </c:pt>
                <c:pt idx="79">
                  <c:v>45264</c:v>
                </c:pt>
                <c:pt idx="80">
                  <c:v>45261</c:v>
                </c:pt>
                <c:pt idx="81">
                  <c:v>45260</c:v>
                </c:pt>
                <c:pt idx="82">
                  <c:v>45259</c:v>
                </c:pt>
                <c:pt idx="83">
                  <c:v>45258</c:v>
                </c:pt>
                <c:pt idx="84">
                  <c:v>45257</c:v>
                </c:pt>
                <c:pt idx="85">
                  <c:v>45254</c:v>
                </c:pt>
                <c:pt idx="86">
                  <c:v>45253</c:v>
                </c:pt>
                <c:pt idx="87">
                  <c:v>45252</c:v>
                </c:pt>
                <c:pt idx="88">
                  <c:v>45251</c:v>
                </c:pt>
                <c:pt idx="89">
                  <c:v>45250</c:v>
                </c:pt>
                <c:pt idx="90">
                  <c:v>45247</c:v>
                </c:pt>
                <c:pt idx="91">
                  <c:v>45246</c:v>
                </c:pt>
                <c:pt idx="92">
                  <c:v>45245</c:v>
                </c:pt>
                <c:pt idx="93">
                  <c:v>45244</c:v>
                </c:pt>
                <c:pt idx="94">
                  <c:v>45243</c:v>
                </c:pt>
                <c:pt idx="95">
                  <c:v>45240</c:v>
                </c:pt>
                <c:pt idx="96">
                  <c:v>45239</c:v>
                </c:pt>
                <c:pt idx="97">
                  <c:v>45238</c:v>
                </c:pt>
                <c:pt idx="98">
                  <c:v>45237</c:v>
                </c:pt>
                <c:pt idx="99">
                  <c:v>45236</c:v>
                </c:pt>
                <c:pt idx="100">
                  <c:v>45233</c:v>
                </c:pt>
                <c:pt idx="101">
                  <c:v>45232</c:v>
                </c:pt>
                <c:pt idx="102">
                  <c:v>45231</c:v>
                </c:pt>
                <c:pt idx="103">
                  <c:v>45230</c:v>
                </c:pt>
                <c:pt idx="104">
                  <c:v>45229</c:v>
                </c:pt>
                <c:pt idx="105">
                  <c:v>45226</c:v>
                </c:pt>
                <c:pt idx="106">
                  <c:v>45225</c:v>
                </c:pt>
                <c:pt idx="107">
                  <c:v>45224</c:v>
                </c:pt>
                <c:pt idx="108">
                  <c:v>45223</c:v>
                </c:pt>
                <c:pt idx="109">
                  <c:v>45222</c:v>
                </c:pt>
                <c:pt idx="110">
                  <c:v>45219</c:v>
                </c:pt>
                <c:pt idx="111">
                  <c:v>45218</c:v>
                </c:pt>
                <c:pt idx="112">
                  <c:v>45217</c:v>
                </c:pt>
                <c:pt idx="113">
                  <c:v>45216</c:v>
                </c:pt>
                <c:pt idx="114">
                  <c:v>45215</c:v>
                </c:pt>
                <c:pt idx="115">
                  <c:v>45212</c:v>
                </c:pt>
                <c:pt idx="116">
                  <c:v>45211</c:v>
                </c:pt>
                <c:pt idx="117">
                  <c:v>45210</c:v>
                </c:pt>
                <c:pt idx="118">
                  <c:v>45209</c:v>
                </c:pt>
                <c:pt idx="119">
                  <c:v>45208</c:v>
                </c:pt>
                <c:pt idx="120">
                  <c:v>45205</c:v>
                </c:pt>
                <c:pt idx="121">
                  <c:v>45204</c:v>
                </c:pt>
                <c:pt idx="122">
                  <c:v>45203</c:v>
                </c:pt>
                <c:pt idx="123">
                  <c:v>45202</c:v>
                </c:pt>
                <c:pt idx="124">
                  <c:v>45201</c:v>
                </c:pt>
                <c:pt idx="125">
                  <c:v>45198</c:v>
                </c:pt>
                <c:pt idx="126">
                  <c:v>45197</c:v>
                </c:pt>
                <c:pt idx="127">
                  <c:v>45196</c:v>
                </c:pt>
                <c:pt idx="128">
                  <c:v>45195</c:v>
                </c:pt>
                <c:pt idx="129">
                  <c:v>45194</c:v>
                </c:pt>
                <c:pt idx="130">
                  <c:v>45191</c:v>
                </c:pt>
                <c:pt idx="131">
                  <c:v>45190</c:v>
                </c:pt>
                <c:pt idx="132">
                  <c:v>45189</c:v>
                </c:pt>
                <c:pt idx="133">
                  <c:v>45188</c:v>
                </c:pt>
                <c:pt idx="134">
                  <c:v>45187</c:v>
                </c:pt>
                <c:pt idx="135">
                  <c:v>45184</c:v>
                </c:pt>
                <c:pt idx="136">
                  <c:v>45183</c:v>
                </c:pt>
                <c:pt idx="137">
                  <c:v>45182</c:v>
                </c:pt>
                <c:pt idx="138">
                  <c:v>45181</c:v>
                </c:pt>
                <c:pt idx="139">
                  <c:v>45180</c:v>
                </c:pt>
                <c:pt idx="140">
                  <c:v>45177</c:v>
                </c:pt>
                <c:pt idx="141">
                  <c:v>45176</c:v>
                </c:pt>
                <c:pt idx="142">
                  <c:v>45175</c:v>
                </c:pt>
                <c:pt idx="143">
                  <c:v>45174</c:v>
                </c:pt>
                <c:pt idx="144">
                  <c:v>45173</c:v>
                </c:pt>
                <c:pt idx="145">
                  <c:v>45170</c:v>
                </c:pt>
                <c:pt idx="146">
                  <c:v>45169</c:v>
                </c:pt>
                <c:pt idx="147">
                  <c:v>45168</c:v>
                </c:pt>
                <c:pt idx="148">
                  <c:v>45167</c:v>
                </c:pt>
                <c:pt idx="149">
                  <c:v>45166</c:v>
                </c:pt>
                <c:pt idx="150">
                  <c:v>45163</c:v>
                </c:pt>
                <c:pt idx="151">
                  <c:v>45162</c:v>
                </c:pt>
                <c:pt idx="152">
                  <c:v>45161</c:v>
                </c:pt>
                <c:pt idx="153">
                  <c:v>45160</c:v>
                </c:pt>
                <c:pt idx="154">
                  <c:v>45159</c:v>
                </c:pt>
                <c:pt idx="155">
                  <c:v>45156</c:v>
                </c:pt>
                <c:pt idx="156">
                  <c:v>45155</c:v>
                </c:pt>
                <c:pt idx="157">
                  <c:v>45154</c:v>
                </c:pt>
                <c:pt idx="158">
                  <c:v>45153</c:v>
                </c:pt>
                <c:pt idx="159">
                  <c:v>45152</c:v>
                </c:pt>
                <c:pt idx="160">
                  <c:v>45149</c:v>
                </c:pt>
                <c:pt idx="161">
                  <c:v>45148</c:v>
                </c:pt>
                <c:pt idx="162">
                  <c:v>45147</c:v>
                </c:pt>
                <c:pt idx="163">
                  <c:v>45146</c:v>
                </c:pt>
                <c:pt idx="164">
                  <c:v>45145</c:v>
                </c:pt>
                <c:pt idx="165">
                  <c:v>45142</c:v>
                </c:pt>
                <c:pt idx="166">
                  <c:v>45141</c:v>
                </c:pt>
                <c:pt idx="167">
                  <c:v>45140</c:v>
                </c:pt>
                <c:pt idx="168">
                  <c:v>45139</c:v>
                </c:pt>
                <c:pt idx="169">
                  <c:v>45138</c:v>
                </c:pt>
                <c:pt idx="170">
                  <c:v>45135</c:v>
                </c:pt>
                <c:pt idx="171">
                  <c:v>45134</c:v>
                </c:pt>
                <c:pt idx="172">
                  <c:v>45133</c:v>
                </c:pt>
                <c:pt idx="173">
                  <c:v>45132</c:v>
                </c:pt>
                <c:pt idx="174">
                  <c:v>45131</c:v>
                </c:pt>
                <c:pt idx="175">
                  <c:v>45128</c:v>
                </c:pt>
                <c:pt idx="176">
                  <c:v>45127</c:v>
                </c:pt>
                <c:pt idx="177">
                  <c:v>45126</c:v>
                </c:pt>
                <c:pt idx="178">
                  <c:v>45125</c:v>
                </c:pt>
                <c:pt idx="179">
                  <c:v>45124</c:v>
                </c:pt>
                <c:pt idx="180">
                  <c:v>45121</c:v>
                </c:pt>
                <c:pt idx="181">
                  <c:v>45120</c:v>
                </c:pt>
                <c:pt idx="182">
                  <c:v>45119</c:v>
                </c:pt>
                <c:pt idx="183">
                  <c:v>45118</c:v>
                </c:pt>
                <c:pt idx="184">
                  <c:v>45117</c:v>
                </c:pt>
                <c:pt idx="185">
                  <c:v>45114</c:v>
                </c:pt>
                <c:pt idx="186">
                  <c:v>45113</c:v>
                </c:pt>
                <c:pt idx="187">
                  <c:v>45112</c:v>
                </c:pt>
                <c:pt idx="188">
                  <c:v>45111</c:v>
                </c:pt>
                <c:pt idx="189">
                  <c:v>45110</c:v>
                </c:pt>
                <c:pt idx="190">
                  <c:v>45107</c:v>
                </c:pt>
                <c:pt idx="191">
                  <c:v>45106</c:v>
                </c:pt>
                <c:pt idx="192">
                  <c:v>45105</c:v>
                </c:pt>
                <c:pt idx="193">
                  <c:v>45104</c:v>
                </c:pt>
                <c:pt idx="194">
                  <c:v>45103</c:v>
                </c:pt>
                <c:pt idx="195">
                  <c:v>45100</c:v>
                </c:pt>
                <c:pt idx="196">
                  <c:v>45099</c:v>
                </c:pt>
                <c:pt idx="197">
                  <c:v>45098</c:v>
                </c:pt>
                <c:pt idx="198">
                  <c:v>45097</c:v>
                </c:pt>
                <c:pt idx="199">
                  <c:v>45096</c:v>
                </c:pt>
                <c:pt idx="200">
                  <c:v>45093</c:v>
                </c:pt>
                <c:pt idx="201">
                  <c:v>45092</c:v>
                </c:pt>
                <c:pt idx="202">
                  <c:v>45091</c:v>
                </c:pt>
                <c:pt idx="203">
                  <c:v>45090</c:v>
                </c:pt>
                <c:pt idx="204">
                  <c:v>45089</c:v>
                </c:pt>
                <c:pt idx="205">
                  <c:v>45086</c:v>
                </c:pt>
                <c:pt idx="206">
                  <c:v>45085</c:v>
                </c:pt>
                <c:pt idx="207">
                  <c:v>45084</c:v>
                </c:pt>
                <c:pt idx="208">
                  <c:v>45083</c:v>
                </c:pt>
                <c:pt idx="209">
                  <c:v>45082</c:v>
                </c:pt>
                <c:pt idx="210">
                  <c:v>45079</c:v>
                </c:pt>
                <c:pt idx="211">
                  <c:v>45078</c:v>
                </c:pt>
                <c:pt idx="212">
                  <c:v>45077</c:v>
                </c:pt>
                <c:pt idx="213">
                  <c:v>45076</c:v>
                </c:pt>
                <c:pt idx="214">
                  <c:v>45075</c:v>
                </c:pt>
                <c:pt idx="215">
                  <c:v>45072</c:v>
                </c:pt>
                <c:pt idx="216">
                  <c:v>45071</c:v>
                </c:pt>
                <c:pt idx="217">
                  <c:v>45070</c:v>
                </c:pt>
                <c:pt idx="218">
                  <c:v>45069</c:v>
                </c:pt>
                <c:pt idx="219">
                  <c:v>45068</c:v>
                </c:pt>
                <c:pt idx="220">
                  <c:v>45065</c:v>
                </c:pt>
                <c:pt idx="221">
                  <c:v>45064</c:v>
                </c:pt>
                <c:pt idx="222">
                  <c:v>45063</c:v>
                </c:pt>
                <c:pt idx="223">
                  <c:v>45062</c:v>
                </c:pt>
                <c:pt idx="224">
                  <c:v>45061</c:v>
                </c:pt>
                <c:pt idx="225">
                  <c:v>45058</c:v>
                </c:pt>
                <c:pt idx="226">
                  <c:v>45057</c:v>
                </c:pt>
                <c:pt idx="227">
                  <c:v>45056</c:v>
                </c:pt>
                <c:pt idx="228">
                  <c:v>45055</c:v>
                </c:pt>
                <c:pt idx="229">
                  <c:v>45054</c:v>
                </c:pt>
                <c:pt idx="230">
                  <c:v>45051</c:v>
                </c:pt>
                <c:pt idx="231">
                  <c:v>45050</c:v>
                </c:pt>
                <c:pt idx="232">
                  <c:v>45049</c:v>
                </c:pt>
                <c:pt idx="233">
                  <c:v>45048</c:v>
                </c:pt>
                <c:pt idx="234">
                  <c:v>45044</c:v>
                </c:pt>
                <c:pt idx="235">
                  <c:v>45043</c:v>
                </c:pt>
                <c:pt idx="236">
                  <c:v>45042</c:v>
                </c:pt>
                <c:pt idx="237">
                  <c:v>45041</c:v>
                </c:pt>
                <c:pt idx="238">
                  <c:v>45040</c:v>
                </c:pt>
                <c:pt idx="239">
                  <c:v>45037</c:v>
                </c:pt>
                <c:pt idx="240">
                  <c:v>45036</c:v>
                </c:pt>
                <c:pt idx="241">
                  <c:v>45035</c:v>
                </c:pt>
                <c:pt idx="242">
                  <c:v>45034</c:v>
                </c:pt>
                <c:pt idx="243">
                  <c:v>45033</c:v>
                </c:pt>
                <c:pt idx="244">
                  <c:v>45030</c:v>
                </c:pt>
                <c:pt idx="245">
                  <c:v>45029</c:v>
                </c:pt>
                <c:pt idx="246">
                  <c:v>45028</c:v>
                </c:pt>
                <c:pt idx="247">
                  <c:v>45027</c:v>
                </c:pt>
                <c:pt idx="248">
                  <c:v>45022</c:v>
                </c:pt>
                <c:pt idx="249">
                  <c:v>45021</c:v>
                </c:pt>
                <c:pt idx="250">
                  <c:v>45020</c:v>
                </c:pt>
                <c:pt idx="251">
                  <c:v>45019</c:v>
                </c:pt>
                <c:pt idx="252">
                  <c:v>45016</c:v>
                </c:pt>
                <c:pt idx="253">
                  <c:v>45015</c:v>
                </c:pt>
                <c:pt idx="254">
                  <c:v>45014</c:v>
                </c:pt>
                <c:pt idx="255">
                  <c:v>45013</c:v>
                </c:pt>
                <c:pt idx="256">
                  <c:v>45012</c:v>
                </c:pt>
                <c:pt idx="257">
                  <c:v>45009</c:v>
                </c:pt>
                <c:pt idx="258">
                  <c:v>45008</c:v>
                </c:pt>
                <c:pt idx="259">
                  <c:v>45007</c:v>
                </c:pt>
                <c:pt idx="260">
                  <c:v>45006</c:v>
                </c:pt>
                <c:pt idx="261">
                  <c:v>45005</c:v>
                </c:pt>
                <c:pt idx="262">
                  <c:v>45002</c:v>
                </c:pt>
                <c:pt idx="263">
                  <c:v>45001</c:v>
                </c:pt>
                <c:pt idx="264">
                  <c:v>45000</c:v>
                </c:pt>
                <c:pt idx="265">
                  <c:v>44999</c:v>
                </c:pt>
                <c:pt idx="266">
                  <c:v>44998</c:v>
                </c:pt>
                <c:pt idx="267">
                  <c:v>44995</c:v>
                </c:pt>
                <c:pt idx="268">
                  <c:v>44994</c:v>
                </c:pt>
                <c:pt idx="269">
                  <c:v>44993</c:v>
                </c:pt>
                <c:pt idx="270">
                  <c:v>44992</c:v>
                </c:pt>
                <c:pt idx="271">
                  <c:v>44991</c:v>
                </c:pt>
                <c:pt idx="272">
                  <c:v>44988</c:v>
                </c:pt>
                <c:pt idx="273">
                  <c:v>44987</c:v>
                </c:pt>
                <c:pt idx="274">
                  <c:v>44986</c:v>
                </c:pt>
                <c:pt idx="275">
                  <c:v>44985</c:v>
                </c:pt>
                <c:pt idx="276">
                  <c:v>44984</c:v>
                </c:pt>
                <c:pt idx="277">
                  <c:v>44981</c:v>
                </c:pt>
                <c:pt idx="278">
                  <c:v>44980</c:v>
                </c:pt>
                <c:pt idx="279">
                  <c:v>44979</c:v>
                </c:pt>
                <c:pt idx="280">
                  <c:v>44978</c:v>
                </c:pt>
                <c:pt idx="281">
                  <c:v>44977</c:v>
                </c:pt>
                <c:pt idx="282">
                  <c:v>44974</c:v>
                </c:pt>
                <c:pt idx="283">
                  <c:v>44973</c:v>
                </c:pt>
                <c:pt idx="284">
                  <c:v>44972</c:v>
                </c:pt>
                <c:pt idx="285">
                  <c:v>44971</c:v>
                </c:pt>
                <c:pt idx="286">
                  <c:v>44970</c:v>
                </c:pt>
                <c:pt idx="287">
                  <c:v>44967</c:v>
                </c:pt>
                <c:pt idx="288">
                  <c:v>44966</c:v>
                </c:pt>
                <c:pt idx="289">
                  <c:v>44965</c:v>
                </c:pt>
                <c:pt idx="290">
                  <c:v>44964</c:v>
                </c:pt>
                <c:pt idx="291">
                  <c:v>44963</c:v>
                </c:pt>
                <c:pt idx="292">
                  <c:v>44960</c:v>
                </c:pt>
                <c:pt idx="293">
                  <c:v>44959</c:v>
                </c:pt>
                <c:pt idx="294">
                  <c:v>44958</c:v>
                </c:pt>
                <c:pt idx="295">
                  <c:v>44957</c:v>
                </c:pt>
                <c:pt idx="296">
                  <c:v>44956</c:v>
                </c:pt>
                <c:pt idx="297">
                  <c:v>44953</c:v>
                </c:pt>
                <c:pt idx="298">
                  <c:v>44952</c:v>
                </c:pt>
                <c:pt idx="299">
                  <c:v>44951</c:v>
                </c:pt>
                <c:pt idx="300">
                  <c:v>44950</c:v>
                </c:pt>
                <c:pt idx="301">
                  <c:v>44949</c:v>
                </c:pt>
                <c:pt idx="302">
                  <c:v>44946</c:v>
                </c:pt>
                <c:pt idx="303">
                  <c:v>44945</c:v>
                </c:pt>
                <c:pt idx="304">
                  <c:v>44944</c:v>
                </c:pt>
                <c:pt idx="305">
                  <c:v>44943</c:v>
                </c:pt>
                <c:pt idx="306">
                  <c:v>44942</c:v>
                </c:pt>
                <c:pt idx="307">
                  <c:v>44939</c:v>
                </c:pt>
                <c:pt idx="308">
                  <c:v>44938</c:v>
                </c:pt>
                <c:pt idx="309">
                  <c:v>44937</c:v>
                </c:pt>
                <c:pt idx="310">
                  <c:v>44936</c:v>
                </c:pt>
                <c:pt idx="311">
                  <c:v>44935</c:v>
                </c:pt>
                <c:pt idx="312">
                  <c:v>44932</c:v>
                </c:pt>
                <c:pt idx="313">
                  <c:v>44931</c:v>
                </c:pt>
                <c:pt idx="314">
                  <c:v>44930</c:v>
                </c:pt>
                <c:pt idx="315">
                  <c:v>44929</c:v>
                </c:pt>
                <c:pt idx="316">
                  <c:v>44928</c:v>
                </c:pt>
                <c:pt idx="317">
                  <c:v>44925</c:v>
                </c:pt>
                <c:pt idx="318">
                  <c:v>44924</c:v>
                </c:pt>
                <c:pt idx="319">
                  <c:v>44923</c:v>
                </c:pt>
                <c:pt idx="320">
                  <c:v>44922</c:v>
                </c:pt>
                <c:pt idx="321">
                  <c:v>44918</c:v>
                </c:pt>
                <c:pt idx="322">
                  <c:v>44917</c:v>
                </c:pt>
                <c:pt idx="323">
                  <c:v>44916</c:v>
                </c:pt>
                <c:pt idx="324">
                  <c:v>44915</c:v>
                </c:pt>
                <c:pt idx="325">
                  <c:v>44914</c:v>
                </c:pt>
                <c:pt idx="326">
                  <c:v>44911</c:v>
                </c:pt>
                <c:pt idx="327">
                  <c:v>44910</c:v>
                </c:pt>
                <c:pt idx="328">
                  <c:v>44909</c:v>
                </c:pt>
                <c:pt idx="329">
                  <c:v>44908</c:v>
                </c:pt>
                <c:pt idx="330">
                  <c:v>44907</c:v>
                </c:pt>
                <c:pt idx="331">
                  <c:v>44904</c:v>
                </c:pt>
                <c:pt idx="332">
                  <c:v>44903</c:v>
                </c:pt>
                <c:pt idx="333">
                  <c:v>44902</c:v>
                </c:pt>
                <c:pt idx="334">
                  <c:v>44901</c:v>
                </c:pt>
                <c:pt idx="335">
                  <c:v>44900</c:v>
                </c:pt>
                <c:pt idx="336">
                  <c:v>44897</c:v>
                </c:pt>
                <c:pt idx="337">
                  <c:v>44896</c:v>
                </c:pt>
                <c:pt idx="338">
                  <c:v>44895</c:v>
                </c:pt>
                <c:pt idx="339">
                  <c:v>44894</c:v>
                </c:pt>
                <c:pt idx="340">
                  <c:v>44893</c:v>
                </c:pt>
                <c:pt idx="341">
                  <c:v>44890</c:v>
                </c:pt>
                <c:pt idx="342">
                  <c:v>44889</c:v>
                </c:pt>
                <c:pt idx="343">
                  <c:v>44888</c:v>
                </c:pt>
                <c:pt idx="344">
                  <c:v>44887</c:v>
                </c:pt>
                <c:pt idx="345">
                  <c:v>44886</c:v>
                </c:pt>
                <c:pt idx="346">
                  <c:v>44883</c:v>
                </c:pt>
                <c:pt idx="347">
                  <c:v>44882</c:v>
                </c:pt>
                <c:pt idx="348">
                  <c:v>44881</c:v>
                </c:pt>
                <c:pt idx="349">
                  <c:v>44880</c:v>
                </c:pt>
                <c:pt idx="350">
                  <c:v>44879</c:v>
                </c:pt>
                <c:pt idx="351">
                  <c:v>44876</c:v>
                </c:pt>
                <c:pt idx="352">
                  <c:v>44875</c:v>
                </c:pt>
                <c:pt idx="353">
                  <c:v>44874</c:v>
                </c:pt>
                <c:pt idx="354">
                  <c:v>44873</c:v>
                </c:pt>
                <c:pt idx="355">
                  <c:v>44872</c:v>
                </c:pt>
                <c:pt idx="356">
                  <c:v>44869</c:v>
                </c:pt>
                <c:pt idx="357">
                  <c:v>44868</c:v>
                </c:pt>
                <c:pt idx="358">
                  <c:v>44867</c:v>
                </c:pt>
                <c:pt idx="359">
                  <c:v>44866</c:v>
                </c:pt>
                <c:pt idx="360">
                  <c:v>44865</c:v>
                </c:pt>
                <c:pt idx="361">
                  <c:v>44862</c:v>
                </c:pt>
                <c:pt idx="362">
                  <c:v>44861</c:v>
                </c:pt>
                <c:pt idx="363">
                  <c:v>44860</c:v>
                </c:pt>
                <c:pt idx="364">
                  <c:v>44859</c:v>
                </c:pt>
                <c:pt idx="365">
                  <c:v>44858</c:v>
                </c:pt>
                <c:pt idx="366">
                  <c:v>44855</c:v>
                </c:pt>
                <c:pt idx="367">
                  <c:v>44854</c:v>
                </c:pt>
                <c:pt idx="368">
                  <c:v>44853</c:v>
                </c:pt>
                <c:pt idx="369">
                  <c:v>44852</c:v>
                </c:pt>
                <c:pt idx="370">
                  <c:v>44851</c:v>
                </c:pt>
                <c:pt idx="371">
                  <c:v>44848</c:v>
                </c:pt>
                <c:pt idx="372">
                  <c:v>44847</c:v>
                </c:pt>
                <c:pt idx="373">
                  <c:v>44846</c:v>
                </c:pt>
                <c:pt idx="374">
                  <c:v>44845</c:v>
                </c:pt>
                <c:pt idx="375">
                  <c:v>44844</c:v>
                </c:pt>
                <c:pt idx="376">
                  <c:v>44841</c:v>
                </c:pt>
                <c:pt idx="377">
                  <c:v>44840</c:v>
                </c:pt>
                <c:pt idx="378">
                  <c:v>44839</c:v>
                </c:pt>
                <c:pt idx="379">
                  <c:v>44838</c:v>
                </c:pt>
                <c:pt idx="380">
                  <c:v>44837</c:v>
                </c:pt>
                <c:pt idx="381">
                  <c:v>44834</c:v>
                </c:pt>
                <c:pt idx="382">
                  <c:v>44833</c:v>
                </c:pt>
                <c:pt idx="383">
                  <c:v>44832</c:v>
                </c:pt>
                <c:pt idx="384">
                  <c:v>44831</c:v>
                </c:pt>
                <c:pt idx="385">
                  <c:v>44830</c:v>
                </c:pt>
                <c:pt idx="386">
                  <c:v>44827</c:v>
                </c:pt>
                <c:pt idx="387">
                  <c:v>44826</c:v>
                </c:pt>
                <c:pt idx="388">
                  <c:v>44825</c:v>
                </c:pt>
                <c:pt idx="389">
                  <c:v>44824</c:v>
                </c:pt>
                <c:pt idx="390">
                  <c:v>44823</c:v>
                </c:pt>
                <c:pt idx="391">
                  <c:v>44820</c:v>
                </c:pt>
                <c:pt idx="392">
                  <c:v>44819</c:v>
                </c:pt>
                <c:pt idx="393">
                  <c:v>44818</c:v>
                </c:pt>
                <c:pt idx="394">
                  <c:v>44817</c:v>
                </c:pt>
                <c:pt idx="395">
                  <c:v>44816</c:v>
                </c:pt>
                <c:pt idx="396">
                  <c:v>44813</c:v>
                </c:pt>
                <c:pt idx="397">
                  <c:v>44812</c:v>
                </c:pt>
                <c:pt idx="398">
                  <c:v>44811</c:v>
                </c:pt>
                <c:pt idx="399">
                  <c:v>44810</c:v>
                </c:pt>
                <c:pt idx="400">
                  <c:v>44809</c:v>
                </c:pt>
                <c:pt idx="401">
                  <c:v>44806</c:v>
                </c:pt>
                <c:pt idx="402">
                  <c:v>44805</c:v>
                </c:pt>
                <c:pt idx="403">
                  <c:v>44804</c:v>
                </c:pt>
                <c:pt idx="404">
                  <c:v>44803</c:v>
                </c:pt>
                <c:pt idx="405">
                  <c:v>44802</c:v>
                </c:pt>
                <c:pt idx="406">
                  <c:v>44799</c:v>
                </c:pt>
                <c:pt idx="407">
                  <c:v>44798</c:v>
                </c:pt>
                <c:pt idx="408">
                  <c:v>44797</c:v>
                </c:pt>
                <c:pt idx="409">
                  <c:v>44796</c:v>
                </c:pt>
                <c:pt idx="410">
                  <c:v>44795</c:v>
                </c:pt>
                <c:pt idx="411">
                  <c:v>44792</c:v>
                </c:pt>
                <c:pt idx="412">
                  <c:v>44791</c:v>
                </c:pt>
                <c:pt idx="413">
                  <c:v>44790</c:v>
                </c:pt>
                <c:pt idx="414">
                  <c:v>44789</c:v>
                </c:pt>
                <c:pt idx="415">
                  <c:v>44788</c:v>
                </c:pt>
                <c:pt idx="416">
                  <c:v>44785</c:v>
                </c:pt>
                <c:pt idx="417">
                  <c:v>44784</c:v>
                </c:pt>
                <c:pt idx="418">
                  <c:v>44783</c:v>
                </c:pt>
                <c:pt idx="419">
                  <c:v>44782</c:v>
                </c:pt>
                <c:pt idx="420">
                  <c:v>44781</c:v>
                </c:pt>
                <c:pt idx="421">
                  <c:v>44778</c:v>
                </c:pt>
                <c:pt idx="422">
                  <c:v>44777</c:v>
                </c:pt>
                <c:pt idx="423">
                  <c:v>44776</c:v>
                </c:pt>
                <c:pt idx="424">
                  <c:v>44775</c:v>
                </c:pt>
                <c:pt idx="425">
                  <c:v>44774</c:v>
                </c:pt>
                <c:pt idx="426">
                  <c:v>44771</c:v>
                </c:pt>
                <c:pt idx="427">
                  <c:v>44770</c:v>
                </c:pt>
                <c:pt idx="428">
                  <c:v>44769</c:v>
                </c:pt>
                <c:pt idx="429">
                  <c:v>44768</c:v>
                </c:pt>
                <c:pt idx="430">
                  <c:v>44767</c:v>
                </c:pt>
                <c:pt idx="431">
                  <c:v>44764</c:v>
                </c:pt>
                <c:pt idx="432">
                  <c:v>44763</c:v>
                </c:pt>
                <c:pt idx="433">
                  <c:v>44762</c:v>
                </c:pt>
                <c:pt idx="434">
                  <c:v>44761</c:v>
                </c:pt>
                <c:pt idx="435">
                  <c:v>44760</c:v>
                </c:pt>
                <c:pt idx="436">
                  <c:v>44757</c:v>
                </c:pt>
                <c:pt idx="437">
                  <c:v>44756</c:v>
                </c:pt>
                <c:pt idx="438">
                  <c:v>44755</c:v>
                </c:pt>
                <c:pt idx="439">
                  <c:v>44754</c:v>
                </c:pt>
                <c:pt idx="440">
                  <c:v>44753</c:v>
                </c:pt>
                <c:pt idx="441">
                  <c:v>44750</c:v>
                </c:pt>
                <c:pt idx="442">
                  <c:v>44749</c:v>
                </c:pt>
                <c:pt idx="443">
                  <c:v>44748</c:v>
                </c:pt>
                <c:pt idx="444">
                  <c:v>44747</c:v>
                </c:pt>
                <c:pt idx="445">
                  <c:v>44746</c:v>
                </c:pt>
                <c:pt idx="446">
                  <c:v>44743</c:v>
                </c:pt>
                <c:pt idx="447">
                  <c:v>44742</c:v>
                </c:pt>
                <c:pt idx="448">
                  <c:v>44741</c:v>
                </c:pt>
                <c:pt idx="449">
                  <c:v>44740</c:v>
                </c:pt>
                <c:pt idx="450">
                  <c:v>44739</c:v>
                </c:pt>
                <c:pt idx="451">
                  <c:v>44736</c:v>
                </c:pt>
                <c:pt idx="452">
                  <c:v>44735</c:v>
                </c:pt>
                <c:pt idx="453">
                  <c:v>44734</c:v>
                </c:pt>
                <c:pt idx="454">
                  <c:v>44733</c:v>
                </c:pt>
                <c:pt idx="455">
                  <c:v>44732</c:v>
                </c:pt>
                <c:pt idx="456">
                  <c:v>44729</c:v>
                </c:pt>
                <c:pt idx="457">
                  <c:v>44728</c:v>
                </c:pt>
                <c:pt idx="458">
                  <c:v>44727</c:v>
                </c:pt>
                <c:pt idx="459">
                  <c:v>44726</c:v>
                </c:pt>
                <c:pt idx="460">
                  <c:v>44725</c:v>
                </c:pt>
                <c:pt idx="461">
                  <c:v>44722</c:v>
                </c:pt>
                <c:pt idx="462">
                  <c:v>44721</c:v>
                </c:pt>
                <c:pt idx="463">
                  <c:v>44720</c:v>
                </c:pt>
                <c:pt idx="464">
                  <c:v>44719</c:v>
                </c:pt>
                <c:pt idx="465">
                  <c:v>44718</c:v>
                </c:pt>
                <c:pt idx="466">
                  <c:v>44715</c:v>
                </c:pt>
                <c:pt idx="467">
                  <c:v>44714</c:v>
                </c:pt>
                <c:pt idx="468">
                  <c:v>44713</c:v>
                </c:pt>
                <c:pt idx="469">
                  <c:v>44712</c:v>
                </c:pt>
                <c:pt idx="470">
                  <c:v>44711</c:v>
                </c:pt>
                <c:pt idx="471">
                  <c:v>44708</c:v>
                </c:pt>
                <c:pt idx="472">
                  <c:v>44707</c:v>
                </c:pt>
                <c:pt idx="473">
                  <c:v>44706</c:v>
                </c:pt>
                <c:pt idx="474">
                  <c:v>44705</c:v>
                </c:pt>
                <c:pt idx="475">
                  <c:v>44704</c:v>
                </c:pt>
                <c:pt idx="476">
                  <c:v>44701</c:v>
                </c:pt>
                <c:pt idx="477">
                  <c:v>44700</c:v>
                </c:pt>
                <c:pt idx="478">
                  <c:v>44699</c:v>
                </c:pt>
                <c:pt idx="479">
                  <c:v>44698</c:v>
                </c:pt>
                <c:pt idx="480">
                  <c:v>44697</c:v>
                </c:pt>
                <c:pt idx="481">
                  <c:v>44694</c:v>
                </c:pt>
                <c:pt idx="482">
                  <c:v>44693</c:v>
                </c:pt>
                <c:pt idx="483">
                  <c:v>44692</c:v>
                </c:pt>
                <c:pt idx="484">
                  <c:v>44691</c:v>
                </c:pt>
                <c:pt idx="485">
                  <c:v>44690</c:v>
                </c:pt>
                <c:pt idx="486">
                  <c:v>44687</c:v>
                </c:pt>
                <c:pt idx="487">
                  <c:v>44686</c:v>
                </c:pt>
                <c:pt idx="488">
                  <c:v>44685</c:v>
                </c:pt>
                <c:pt idx="489">
                  <c:v>44684</c:v>
                </c:pt>
                <c:pt idx="490">
                  <c:v>44683</c:v>
                </c:pt>
                <c:pt idx="491">
                  <c:v>44680</c:v>
                </c:pt>
                <c:pt idx="492">
                  <c:v>44679</c:v>
                </c:pt>
                <c:pt idx="493">
                  <c:v>44678</c:v>
                </c:pt>
                <c:pt idx="494">
                  <c:v>44677</c:v>
                </c:pt>
                <c:pt idx="495">
                  <c:v>44676</c:v>
                </c:pt>
                <c:pt idx="496">
                  <c:v>44673</c:v>
                </c:pt>
                <c:pt idx="497">
                  <c:v>44672</c:v>
                </c:pt>
                <c:pt idx="498">
                  <c:v>44671</c:v>
                </c:pt>
                <c:pt idx="499">
                  <c:v>44670</c:v>
                </c:pt>
                <c:pt idx="500">
                  <c:v>44665</c:v>
                </c:pt>
                <c:pt idx="501">
                  <c:v>44664</c:v>
                </c:pt>
                <c:pt idx="502">
                  <c:v>44663</c:v>
                </c:pt>
                <c:pt idx="503">
                  <c:v>44662</c:v>
                </c:pt>
                <c:pt idx="504">
                  <c:v>44659</c:v>
                </c:pt>
                <c:pt idx="505">
                  <c:v>44658</c:v>
                </c:pt>
                <c:pt idx="506">
                  <c:v>44657</c:v>
                </c:pt>
                <c:pt idx="507">
                  <c:v>44656</c:v>
                </c:pt>
                <c:pt idx="508">
                  <c:v>44655</c:v>
                </c:pt>
                <c:pt idx="509">
                  <c:v>44652</c:v>
                </c:pt>
                <c:pt idx="510">
                  <c:v>44651</c:v>
                </c:pt>
                <c:pt idx="511">
                  <c:v>44650</c:v>
                </c:pt>
                <c:pt idx="512">
                  <c:v>44649</c:v>
                </c:pt>
                <c:pt idx="513">
                  <c:v>44648</c:v>
                </c:pt>
                <c:pt idx="514">
                  <c:v>44645</c:v>
                </c:pt>
                <c:pt idx="515">
                  <c:v>44644</c:v>
                </c:pt>
                <c:pt idx="516">
                  <c:v>44643</c:v>
                </c:pt>
                <c:pt idx="517">
                  <c:v>44642</c:v>
                </c:pt>
                <c:pt idx="518">
                  <c:v>44641</c:v>
                </c:pt>
                <c:pt idx="519">
                  <c:v>44638</c:v>
                </c:pt>
                <c:pt idx="520">
                  <c:v>44637</c:v>
                </c:pt>
                <c:pt idx="521">
                  <c:v>44636</c:v>
                </c:pt>
                <c:pt idx="522">
                  <c:v>44635</c:v>
                </c:pt>
                <c:pt idx="523">
                  <c:v>44634</c:v>
                </c:pt>
                <c:pt idx="524">
                  <c:v>44631</c:v>
                </c:pt>
                <c:pt idx="525">
                  <c:v>44630</c:v>
                </c:pt>
                <c:pt idx="526">
                  <c:v>44629</c:v>
                </c:pt>
                <c:pt idx="527">
                  <c:v>44628</c:v>
                </c:pt>
                <c:pt idx="528">
                  <c:v>44627</c:v>
                </c:pt>
                <c:pt idx="529">
                  <c:v>44624</c:v>
                </c:pt>
                <c:pt idx="530">
                  <c:v>44623</c:v>
                </c:pt>
                <c:pt idx="531">
                  <c:v>44622</c:v>
                </c:pt>
                <c:pt idx="532">
                  <c:v>44621</c:v>
                </c:pt>
                <c:pt idx="533">
                  <c:v>44620</c:v>
                </c:pt>
                <c:pt idx="534">
                  <c:v>44617</c:v>
                </c:pt>
                <c:pt idx="535">
                  <c:v>44616</c:v>
                </c:pt>
                <c:pt idx="536">
                  <c:v>44615</c:v>
                </c:pt>
                <c:pt idx="537">
                  <c:v>44614</c:v>
                </c:pt>
                <c:pt idx="538">
                  <c:v>44613</c:v>
                </c:pt>
                <c:pt idx="539">
                  <c:v>44610</c:v>
                </c:pt>
                <c:pt idx="540">
                  <c:v>44609</c:v>
                </c:pt>
                <c:pt idx="541">
                  <c:v>44608</c:v>
                </c:pt>
                <c:pt idx="542">
                  <c:v>44607</c:v>
                </c:pt>
                <c:pt idx="543">
                  <c:v>44606</c:v>
                </c:pt>
                <c:pt idx="544">
                  <c:v>44603</c:v>
                </c:pt>
                <c:pt idx="545">
                  <c:v>44602</c:v>
                </c:pt>
                <c:pt idx="546">
                  <c:v>44601</c:v>
                </c:pt>
                <c:pt idx="547">
                  <c:v>44600</c:v>
                </c:pt>
                <c:pt idx="548">
                  <c:v>44599</c:v>
                </c:pt>
                <c:pt idx="549">
                  <c:v>44596</c:v>
                </c:pt>
                <c:pt idx="550">
                  <c:v>44595</c:v>
                </c:pt>
                <c:pt idx="551">
                  <c:v>44594</c:v>
                </c:pt>
                <c:pt idx="552">
                  <c:v>44593</c:v>
                </c:pt>
                <c:pt idx="553">
                  <c:v>44592</c:v>
                </c:pt>
                <c:pt idx="554">
                  <c:v>44589</c:v>
                </c:pt>
                <c:pt idx="555">
                  <c:v>44588</c:v>
                </c:pt>
                <c:pt idx="556">
                  <c:v>44587</c:v>
                </c:pt>
                <c:pt idx="557">
                  <c:v>44586</c:v>
                </c:pt>
                <c:pt idx="558">
                  <c:v>44585</c:v>
                </c:pt>
                <c:pt idx="559">
                  <c:v>44582</c:v>
                </c:pt>
                <c:pt idx="560">
                  <c:v>44581</c:v>
                </c:pt>
                <c:pt idx="561">
                  <c:v>44580</c:v>
                </c:pt>
                <c:pt idx="562">
                  <c:v>44579</c:v>
                </c:pt>
                <c:pt idx="563">
                  <c:v>44578</c:v>
                </c:pt>
                <c:pt idx="564">
                  <c:v>44575</c:v>
                </c:pt>
                <c:pt idx="565">
                  <c:v>44574</c:v>
                </c:pt>
                <c:pt idx="566">
                  <c:v>44573</c:v>
                </c:pt>
                <c:pt idx="567">
                  <c:v>44572</c:v>
                </c:pt>
                <c:pt idx="568">
                  <c:v>44571</c:v>
                </c:pt>
                <c:pt idx="569">
                  <c:v>44568</c:v>
                </c:pt>
                <c:pt idx="570">
                  <c:v>44567</c:v>
                </c:pt>
                <c:pt idx="571">
                  <c:v>44566</c:v>
                </c:pt>
                <c:pt idx="572">
                  <c:v>44565</c:v>
                </c:pt>
                <c:pt idx="573">
                  <c:v>44564</c:v>
                </c:pt>
                <c:pt idx="574">
                  <c:v>44561</c:v>
                </c:pt>
                <c:pt idx="575">
                  <c:v>44560</c:v>
                </c:pt>
                <c:pt idx="576">
                  <c:v>44559</c:v>
                </c:pt>
                <c:pt idx="577">
                  <c:v>44558</c:v>
                </c:pt>
                <c:pt idx="578">
                  <c:v>44557</c:v>
                </c:pt>
                <c:pt idx="579">
                  <c:v>44554</c:v>
                </c:pt>
                <c:pt idx="580">
                  <c:v>44553</c:v>
                </c:pt>
                <c:pt idx="581">
                  <c:v>44552</c:v>
                </c:pt>
                <c:pt idx="582">
                  <c:v>44551</c:v>
                </c:pt>
                <c:pt idx="583">
                  <c:v>44550</c:v>
                </c:pt>
                <c:pt idx="584">
                  <c:v>44547</c:v>
                </c:pt>
                <c:pt idx="585">
                  <c:v>44546</c:v>
                </c:pt>
                <c:pt idx="586">
                  <c:v>44545</c:v>
                </c:pt>
                <c:pt idx="587">
                  <c:v>44544</c:v>
                </c:pt>
                <c:pt idx="588">
                  <c:v>44543</c:v>
                </c:pt>
                <c:pt idx="589">
                  <c:v>44540</c:v>
                </c:pt>
                <c:pt idx="590">
                  <c:v>44539</c:v>
                </c:pt>
                <c:pt idx="591">
                  <c:v>44538</c:v>
                </c:pt>
                <c:pt idx="592">
                  <c:v>44537</c:v>
                </c:pt>
                <c:pt idx="593">
                  <c:v>44536</c:v>
                </c:pt>
                <c:pt idx="594">
                  <c:v>44533</c:v>
                </c:pt>
                <c:pt idx="595">
                  <c:v>44532</c:v>
                </c:pt>
                <c:pt idx="596">
                  <c:v>44531</c:v>
                </c:pt>
                <c:pt idx="597">
                  <c:v>44530</c:v>
                </c:pt>
                <c:pt idx="598">
                  <c:v>44529</c:v>
                </c:pt>
                <c:pt idx="599">
                  <c:v>44526</c:v>
                </c:pt>
                <c:pt idx="600">
                  <c:v>44525</c:v>
                </c:pt>
                <c:pt idx="601">
                  <c:v>44524</c:v>
                </c:pt>
                <c:pt idx="602">
                  <c:v>44523</c:v>
                </c:pt>
                <c:pt idx="603">
                  <c:v>44522</c:v>
                </c:pt>
                <c:pt idx="604">
                  <c:v>44519</c:v>
                </c:pt>
                <c:pt idx="605">
                  <c:v>44518</c:v>
                </c:pt>
                <c:pt idx="606">
                  <c:v>44517</c:v>
                </c:pt>
                <c:pt idx="607">
                  <c:v>44516</c:v>
                </c:pt>
                <c:pt idx="608">
                  <c:v>44515</c:v>
                </c:pt>
                <c:pt idx="609">
                  <c:v>44512</c:v>
                </c:pt>
                <c:pt idx="610">
                  <c:v>44511</c:v>
                </c:pt>
                <c:pt idx="611">
                  <c:v>44510</c:v>
                </c:pt>
                <c:pt idx="612">
                  <c:v>44509</c:v>
                </c:pt>
                <c:pt idx="613">
                  <c:v>44508</c:v>
                </c:pt>
                <c:pt idx="614">
                  <c:v>44505</c:v>
                </c:pt>
                <c:pt idx="615">
                  <c:v>44504</c:v>
                </c:pt>
                <c:pt idx="616">
                  <c:v>44503</c:v>
                </c:pt>
                <c:pt idx="617">
                  <c:v>44502</c:v>
                </c:pt>
                <c:pt idx="618">
                  <c:v>44501</c:v>
                </c:pt>
                <c:pt idx="619">
                  <c:v>44498</c:v>
                </c:pt>
                <c:pt idx="620">
                  <c:v>44497</c:v>
                </c:pt>
                <c:pt idx="621">
                  <c:v>44496</c:v>
                </c:pt>
                <c:pt idx="622">
                  <c:v>44495</c:v>
                </c:pt>
                <c:pt idx="623">
                  <c:v>44494</c:v>
                </c:pt>
                <c:pt idx="624">
                  <c:v>44491</c:v>
                </c:pt>
                <c:pt idx="625">
                  <c:v>44490</c:v>
                </c:pt>
                <c:pt idx="626">
                  <c:v>44489</c:v>
                </c:pt>
                <c:pt idx="627">
                  <c:v>44488</c:v>
                </c:pt>
                <c:pt idx="628">
                  <c:v>44487</c:v>
                </c:pt>
                <c:pt idx="629">
                  <c:v>44484</c:v>
                </c:pt>
                <c:pt idx="630">
                  <c:v>44483</c:v>
                </c:pt>
                <c:pt idx="631">
                  <c:v>44482</c:v>
                </c:pt>
                <c:pt idx="632">
                  <c:v>44481</c:v>
                </c:pt>
                <c:pt idx="633">
                  <c:v>44480</c:v>
                </c:pt>
                <c:pt idx="634">
                  <c:v>44477</c:v>
                </c:pt>
                <c:pt idx="635">
                  <c:v>44476</c:v>
                </c:pt>
                <c:pt idx="636">
                  <c:v>44475</c:v>
                </c:pt>
                <c:pt idx="637">
                  <c:v>44474</c:v>
                </c:pt>
                <c:pt idx="638">
                  <c:v>44473</c:v>
                </c:pt>
                <c:pt idx="639">
                  <c:v>44470</c:v>
                </c:pt>
                <c:pt idx="640">
                  <c:v>44469</c:v>
                </c:pt>
                <c:pt idx="641">
                  <c:v>44468</c:v>
                </c:pt>
                <c:pt idx="642">
                  <c:v>44467</c:v>
                </c:pt>
                <c:pt idx="643">
                  <c:v>44466</c:v>
                </c:pt>
                <c:pt idx="644">
                  <c:v>44463</c:v>
                </c:pt>
                <c:pt idx="645">
                  <c:v>44462</c:v>
                </c:pt>
                <c:pt idx="646">
                  <c:v>44461</c:v>
                </c:pt>
                <c:pt idx="647">
                  <c:v>44460</c:v>
                </c:pt>
                <c:pt idx="648">
                  <c:v>44459</c:v>
                </c:pt>
                <c:pt idx="649">
                  <c:v>44456</c:v>
                </c:pt>
                <c:pt idx="650">
                  <c:v>44455</c:v>
                </c:pt>
                <c:pt idx="651">
                  <c:v>44454</c:v>
                </c:pt>
                <c:pt idx="652">
                  <c:v>44453</c:v>
                </c:pt>
                <c:pt idx="653">
                  <c:v>44452</c:v>
                </c:pt>
                <c:pt idx="654">
                  <c:v>44449</c:v>
                </c:pt>
                <c:pt idx="655">
                  <c:v>44448</c:v>
                </c:pt>
                <c:pt idx="656">
                  <c:v>44447</c:v>
                </c:pt>
                <c:pt idx="657">
                  <c:v>44446</c:v>
                </c:pt>
                <c:pt idx="658">
                  <c:v>44445</c:v>
                </c:pt>
                <c:pt idx="659">
                  <c:v>44442</c:v>
                </c:pt>
                <c:pt idx="660">
                  <c:v>44441</c:v>
                </c:pt>
                <c:pt idx="661">
                  <c:v>44440</c:v>
                </c:pt>
                <c:pt idx="662">
                  <c:v>44439</c:v>
                </c:pt>
                <c:pt idx="663">
                  <c:v>44438</c:v>
                </c:pt>
                <c:pt idx="664">
                  <c:v>44435</c:v>
                </c:pt>
                <c:pt idx="665">
                  <c:v>44434</c:v>
                </c:pt>
                <c:pt idx="666">
                  <c:v>44433</c:v>
                </c:pt>
                <c:pt idx="667">
                  <c:v>44432</c:v>
                </c:pt>
                <c:pt idx="668">
                  <c:v>44431</c:v>
                </c:pt>
                <c:pt idx="669">
                  <c:v>44428</c:v>
                </c:pt>
                <c:pt idx="670">
                  <c:v>44427</c:v>
                </c:pt>
                <c:pt idx="671">
                  <c:v>44426</c:v>
                </c:pt>
                <c:pt idx="672">
                  <c:v>44425</c:v>
                </c:pt>
                <c:pt idx="673">
                  <c:v>44424</c:v>
                </c:pt>
                <c:pt idx="674">
                  <c:v>44421</c:v>
                </c:pt>
                <c:pt idx="675">
                  <c:v>44420</c:v>
                </c:pt>
                <c:pt idx="676">
                  <c:v>44419</c:v>
                </c:pt>
                <c:pt idx="677">
                  <c:v>44418</c:v>
                </c:pt>
                <c:pt idx="678">
                  <c:v>44417</c:v>
                </c:pt>
                <c:pt idx="679">
                  <c:v>44414</c:v>
                </c:pt>
                <c:pt idx="680">
                  <c:v>44413</c:v>
                </c:pt>
                <c:pt idx="681">
                  <c:v>44412</c:v>
                </c:pt>
                <c:pt idx="682">
                  <c:v>44411</c:v>
                </c:pt>
                <c:pt idx="683">
                  <c:v>44410</c:v>
                </c:pt>
                <c:pt idx="684">
                  <c:v>44407</c:v>
                </c:pt>
                <c:pt idx="685">
                  <c:v>44406</c:v>
                </c:pt>
                <c:pt idx="686">
                  <c:v>44405</c:v>
                </c:pt>
                <c:pt idx="687">
                  <c:v>44404</c:v>
                </c:pt>
                <c:pt idx="688">
                  <c:v>44403</c:v>
                </c:pt>
                <c:pt idx="689">
                  <c:v>44400</c:v>
                </c:pt>
                <c:pt idx="690">
                  <c:v>44399</c:v>
                </c:pt>
                <c:pt idx="691">
                  <c:v>44398</c:v>
                </c:pt>
                <c:pt idx="692">
                  <c:v>44397</c:v>
                </c:pt>
                <c:pt idx="693">
                  <c:v>44396</c:v>
                </c:pt>
                <c:pt idx="694">
                  <c:v>44393</c:v>
                </c:pt>
                <c:pt idx="695">
                  <c:v>44392</c:v>
                </c:pt>
                <c:pt idx="696">
                  <c:v>44391</c:v>
                </c:pt>
                <c:pt idx="697">
                  <c:v>44390</c:v>
                </c:pt>
                <c:pt idx="698">
                  <c:v>44389</c:v>
                </c:pt>
                <c:pt idx="699">
                  <c:v>44386</c:v>
                </c:pt>
                <c:pt idx="700">
                  <c:v>44385</c:v>
                </c:pt>
                <c:pt idx="701">
                  <c:v>44384</c:v>
                </c:pt>
                <c:pt idx="702">
                  <c:v>44383</c:v>
                </c:pt>
                <c:pt idx="703">
                  <c:v>44382</c:v>
                </c:pt>
                <c:pt idx="704">
                  <c:v>44379</c:v>
                </c:pt>
                <c:pt idx="705">
                  <c:v>44378</c:v>
                </c:pt>
                <c:pt idx="706">
                  <c:v>44377</c:v>
                </c:pt>
                <c:pt idx="707">
                  <c:v>44376</c:v>
                </c:pt>
                <c:pt idx="708">
                  <c:v>44375</c:v>
                </c:pt>
                <c:pt idx="709">
                  <c:v>44372</c:v>
                </c:pt>
                <c:pt idx="710">
                  <c:v>44371</c:v>
                </c:pt>
                <c:pt idx="711">
                  <c:v>44370</c:v>
                </c:pt>
                <c:pt idx="712">
                  <c:v>44369</c:v>
                </c:pt>
                <c:pt idx="713">
                  <c:v>44368</c:v>
                </c:pt>
                <c:pt idx="714">
                  <c:v>44365</c:v>
                </c:pt>
                <c:pt idx="715">
                  <c:v>44364</c:v>
                </c:pt>
                <c:pt idx="716">
                  <c:v>44363</c:v>
                </c:pt>
                <c:pt idx="717">
                  <c:v>44362</c:v>
                </c:pt>
                <c:pt idx="718">
                  <c:v>44361</c:v>
                </c:pt>
                <c:pt idx="719">
                  <c:v>44358</c:v>
                </c:pt>
                <c:pt idx="720">
                  <c:v>44357</c:v>
                </c:pt>
                <c:pt idx="721">
                  <c:v>44356</c:v>
                </c:pt>
                <c:pt idx="722">
                  <c:v>44355</c:v>
                </c:pt>
                <c:pt idx="723">
                  <c:v>44354</c:v>
                </c:pt>
                <c:pt idx="724">
                  <c:v>44351</c:v>
                </c:pt>
                <c:pt idx="725">
                  <c:v>44350</c:v>
                </c:pt>
                <c:pt idx="726">
                  <c:v>44349</c:v>
                </c:pt>
                <c:pt idx="727">
                  <c:v>44348</c:v>
                </c:pt>
                <c:pt idx="728">
                  <c:v>44347</c:v>
                </c:pt>
                <c:pt idx="729">
                  <c:v>44344</c:v>
                </c:pt>
                <c:pt idx="730">
                  <c:v>44343</c:v>
                </c:pt>
                <c:pt idx="731">
                  <c:v>44342</c:v>
                </c:pt>
                <c:pt idx="732">
                  <c:v>44341</c:v>
                </c:pt>
                <c:pt idx="733">
                  <c:v>44340</c:v>
                </c:pt>
                <c:pt idx="734">
                  <c:v>44337</c:v>
                </c:pt>
                <c:pt idx="735">
                  <c:v>44336</c:v>
                </c:pt>
                <c:pt idx="736">
                  <c:v>44335</c:v>
                </c:pt>
                <c:pt idx="737">
                  <c:v>44334</c:v>
                </c:pt>
                <c:pt idx="738">
                  <c:v>44333</c:v>
                </c:pt>
                <c:pt idx="739">
                  <c:v>44330</c:v>
                </c:pt>
                <c:pt idx="740">
                  <c:v>44329</c:v>
                </c:pt>
                <c:pt idx="741">
                  <c:v>44328</c:v>
                </c:pt>
                <c:pt idx="742">
                  <c:v>44327</c:v>
                </c:pt>
                <c:pt idx="743">
                  <c:v>44326</c:v>
                </c:pt>
                <c:pt idx="744">
                  <c:v>44323</c:v>
                </c:pt>
                <c:pt idx="745">
                  <c:v>44322</c:v>
                </c:pt>
                <c:pt idx="746">
                  <c:v>44321</c:v>
                </c:pt>
                <c:pt idx="747">
                  <c:v>44320</c:v>
                </c:pt>
                <c:pt idx="748">
                  <c:v>44319</c:v>
                </c:pt>
                <c:pt idx="749">
                  <c:v>44316</c:v>
                </c:pt>
                <c:pt idx="750">
                  <c:v>44315</c:v>
                </c:pt>
                <c:pt idx="751">
                  <c:v>44314</c:v>
                </c:pt>
                <c:pt idx="752">
                  <c:v>44313</c:v>
                </c:pt>
                <c:pt idx="753">
                  <c:v>44312</c:v>
                </c:pt>
                <c:pt idx="754">
                  <c:v>44309</c:v>
                </c:pt>
                <c:pt idx="755">
                  <c:v>44308</c:v>
                </c:pt>
                <c:pt idx="756">
                  <c:v>44307</c:v>
                </c:pt>
                <c:pt idx="757">
                  <c:v>44306</c:v>
                </c:pt>
                <c:pt idx="758">
                  <c:v>44305</c:v>
                </c:pt>
                <c:pt idx="759">
                  <c:v>44302</c:v>
                </c:pt>
                <c:pt idx="760">
                  <c:v>44301</c:v>
                </c:pt>
                <c:pt idx="761">
                  <c:v>44300</c:v>
                </c:pt>
                <c:pt idx="762">
                  <c:v>44299</c:v>
                </c:pt>
                <c:pt idx="763">
                  <c:v>44298</c:v>
                </c:pt>
                <c:pt idx="764">
                  <c:v>44295</c:v>
                </c:pt>
                <c:pt idx="765">
                  <c:v>44294</c:v>
                </c:pt>
                <c:pt idx="766">
                  <c:v>44293</c:v>
                </c:pt>
                <c:pt idx="767">
                  <c:v>44292</c:v>
                </c:pt>
                <c:pt idx="768">
                  <c:v>44287</c:v>
                </c:pt>
                <c:pt idx="769">
                  <c:v>44286</c:v>
                </c:pt>
                <c:pt idx="770">
                  <c:v>44285</c:v>
                </c:pt>
                <c:pt idx="771">
                  <c:v>44284</c:v>
                </c:pt>
                <c:pt idx="772">
                  <c:v>44281</c:v>
                </c:pt>
                <c:pt idx="773">
                  <c:v>44280</c:v>
                </c:pt>
                <c:pt idx="774">
                  <c:v>44279</c:v>
                </c:pt>
                <c:pt idx="775">
                  <c:v>44278</c:v>
                </c:pt>
                <c:pt idx="776">
                  <c:v>44277</c:v>
                </c:pt>
                <c:pt idx="777">
                  <c:v>44274</c:v>
                </c:pt>
                <c:pt idx="778">
                  <c:v>44273</c:v>
                </c:pt>
                <c:pt idx="779">
                  <c:v>44272</c:v>
                </c:pt>
                <c:pt idx="780">
                  <c:v>44271</c:v>
                </c:pt>
                <c:pt idx="781">
                  <c:v>44270</c:v>
                </c:pt>
                <c:pt idx="782">
                  <c:v>44267</c:v>
                </c:pt>
                <c:pt idx="783">
                  <c:v>44266</c:v>
                </c:pt>
                <c:pt idx="784">
                  <c:v>44265</c:v>
                </c:pt>
                <c:pt idx="785">
                  <c:v>44264</c:v>
                </c:pt>
                <c:pt idx="786">
                  <c:v>44263</c:v>
                </c:pt>
                <c:pt idx="787">
                  <c:v>44260</c:v>
                </c:pt>
                <c:pt idx="788">
                  <c:v>44259</c:v>
                </c:pt>
                <c:pt idx="789">
                  <c:v>44258</c:v>
                </c:pt>
                <c:pt idx="790">
                  <c:v>44257</c:v>
                </c:pt>
                <c:pt idx="791">
                  <c:v>44256</c:v>
                </c:pt>
                <c:pt idx="792">
                  <c:v>44253</c:v>
                </c:pt>
                <c:pt idx="793">
                  <c:v>44252</c:v>
                </c:pt>
                <c:pt idx="794">
                  <c:v>44251</c:v>
                </c:pt>
                <c:pt idx="795">
                  <c:v>44250</c:v>
                </c:pt>
                <c:pt idx="796">
                  <c:v>44249</c:v>
                </c:pt>
                <c:pt idx="797">
                  <c:v>44246</c:v>
                </c:pt>
                <c:pt idx="798">
                  <c:v>44245</c:v>
                </c:pt>
                <c:pt idx="799">
                  <c:v>44244</c:v>
                </c:pt>
                <c:pt idx="800">
                  <c:v>44243</c:v>
                </c:pt>
                <c:pt idx="801">
                  <c:v>44242</c:v>
                </c:pt>
                <c:pt idx="802">
                  <c:v>44239</c:v>
                </c:pt>
                <c:pt idx="803">
                  <c:v>44238</c:v>
                </c:pt>
                <c:pt idx="804">
                  <c:v>44237</c:v>
                </c:pt>
                <c:pt idx="805">
                  <c:v>44236</c:v>
                </c:pt>
                <c:pt idx="806">
                  <c:v>44235</c:v>
                </c:pt>
                <c:pt idx="807">
                  <c:v>44232</c:v>
                </c:pt>
                <c:pt idx="808">
                  <c:v>44231</c:v>
                </c:pt>
                <c:pt idx="809">
                  <c:v>44230</c:v>
                </c:pt>
                <c:pt idx="810">
                  <c:v>44229</c:v>
                </c:pt>
                <c:pt idx="811">
                  <c:v>44228</c:v>
                </c:pt>
                <c:pt idx="812">
                  <c:v>44225</c:v>
                </c:pt>
                <c:pt idx="813">
                  <c:v>44224</c:v>
                </c:pt>
                <c:pt idx="814">
                  <c:v>44223</c:v>
                </c:pt>
                <c:pt idx="815">
                  <c:v>44222</c:v>
                </c:pt>
                <c:pt idx="816">
                  <c:v>44221</c:v>
                </c:pt>
                <c:pt idx="817">
                  <c:v>44223</c:v>
                </c:pt>
                <c:pt idx="818">
                  <c:v>44222</c:v>
                </c:pt>
                <c:pt idx="819">
                  <c:v>44221</c:v>
                </c:pt>
                <c:pt idx="820">
                  <c:v>44218</c:v>
                </c:pt>
                <c:pt idx="821">
                  <c:v>44217</c:v>
                </c:pt>
                <c:pt idx="822">
                  <c:v>44216</c:v>
                </c:pt>
                <c:pt idx="823">
                  <c:v>44215</c:v>
                </c:pt>
                <c:pt idx="824">
                  <c:v>44214</c:v>
                </c:pt>
                <c:pt idx="825">
                  <c:v>44211</c:v>
                </c:pt>
                <c:pt idx="826">
                  <c:v>44210</c:v>
                </c:pt>
                <c:pt idx="827">
                  <c:v>44209</c:v>
                </c:pt>
                <c:pt idx="828">
                  <c:v>44208</c:v>
                </c:pt>
                <c:pt idx="829">
                  <c:v>44207</c:v>
                </c:pt>
                <c:pt idx="830">
                  <c:v>44204</c:v>
                </c:pt>
                <c:pt idx="831">
                  <c:v>44203</c:v>
                </c:pt>
                <c:pt idx="832">
                  <c:v>44202</c:v>
                </c:pt>
                <c:pt idx="833">
                  <c:v>44201</c:v>
                </c:pt>
                <c:pt idx="834">
                  <c:v>44196</c:v>
                </c:pt>
                <c:pt idx="835">
                  <c:v>44195</c:v>
                </c:pt>
                <c:pt idx="836">
                  <c:v>44194</c:v>
                </c:pt>
                <c:pt idx="837">
                  <c:v>44193</c:v>
                </c:pt>
                <c:pt idx="838">
                  <c:v>44189</c:v>
                </c:pt>
                <c:pt idx="839">
                  <c:v>44188</c:v>
                </c:pt>
                <c:pt idx="840">
                  <c:v>44187</c:v>
                </c:pt>
                <c:pt idx="841">
                  <c:v>44186</c:v>
                </c:pt>
                <c:pt idx="842">
                  <c:v>44183</c:v>
                </c:pt>
                <c:pt idx="843">
                  <c:v>44182</c:v>
                </c:pt>
                <c:pt idx="844">
                  <c:v>44181</c:v>
                </c:pt>
                <c:pt idx="845">
                  <c:v>44180</c:v>
                </c:pt>
                <c:pt idx="846">
                  <c:v>44179</c:v>
                </c:pt>
                <c:pt idx="847">
                  <c:v>44176</c:v>
                </c:pt>
                <c:pt idx="848">
                  <c:v>44175</c:v>
                </c:pt>
                <c:pt idx="849">
                  <c:v>44174</c:v>
                </c:pt>
                <c:pt idx="850">
                  <c:v>44173</c:v>
                </c:pt>
                <c:pt idx="851">
                  <c:v>44172</c:v>
                </c:pt>
                <c:pt idx="852">
                  <c:v>44169</c:v>
                </c:pt>
                <c:pt idx="853">
                  <c:v>44168</c:v>
                </c:pt>
                <c:pt idx="854">
                  <c:v>44167</c:v>
                </c:pt>
                <c:pt idx="855">
                  <c:v>44166</c:v>
                </c:pt>
                <c:pt idx="856">
                  <c:v>44165</c:v>
                </c:pt>
                <c:pt idx="857">
                  <c:v>44162</c:v>
                </c:pt>
                <c:pt idx="858">
                  <c:v>44161</c:v>
                </c:pt>
                <c:pt idx="859">
                  <c:v>44160</c:v>
                </c:pt>
                <c:pt idx="860">
                  <c:v>44159</c:v>
                </c:pt>
                <c:pt idx="861">
                  <c:v>44158</c:v>
                </c:pt>
                <c:pt idx="862">
                  <c:v>44155</c:v>
                </c:pt>
                <c:pt idx="863">
                  <c:v>44154</c:v>
                </c:pt>
                <c:pt idx="864">
                  <c:v>44153</c:v>
                </c:pt>
                <c:pt idx="865">
                  <c:v>44152</c:v>
                </c:pt>
                <c:pt idx="866">
                  <c:v>44151</c:v>
                </c:pt>
                <c:pt idx="867">
                  <c:v>44148</c:v>
                </c:pt>
                <c:pt idx="868">
                  <c:v>44147</c:v>
                </c:pt>
                <c:pt idx="869">
                  <c:v>44146</c:v>
                </c:pt>
                <c:pt idx="870">
                  <c:v>44145</c:v>
                </c:pt>
                <c:pt idx="871">
                  <c:v>44144</c:v>
                </c:pt>
                <c:pt idx="872">
                  <c:v>44141</c:v>
                </c:pt>
                <c:pt idx="873">
                  <c:v>44140</c:v>
                </c:pt>
                <c:pt idx="874">
                  <c:v>44139</c:v>
                </c:pt>
                <c:pt idx="875">
                  <c:v>44138</c:v>
                </c:pt>
                <c:pt idx="876">
                  <c:v>44137</c:v>
                </c:pt>
                <c:pt idx="877">
                  <c:v>44134</c:v>
                </c:pt>
                <c:pt idx="878">
                  <c:v>44133</c:v>
                </c:pt>
                <c:pt idx="879">
                  <c:v>44132</c:v>
                </c:pt>
                <c:pt idx="880">
                  <c:v>44131</c:v>
                </c:pt>
                <c:pt idx="881">
                  <c:v>44130</c:v>
                </c:pt>
                <c:pt idx="882">
                  <c:v>44127</c:v>
                </c:pt>
                <c:pt idx="883">
                  <c:v>44126</c:v>
                </c:pt>
                <c:pt idx="884">
                  <c:v>44125</c:v>
                </c:pt>
                <c:pt idx="885">
                  <c:v>44124</c:v>
                </c:pt>
                <c:pt idx="886">
                  <c:v>44123</c:v>
                </c:pt>
                <c:pt idx="887">
                  <c:v>44120</c:v>
                </c:pt>
                <c:pt idx="888">
                  <c:v>44119</c:v>
                </c:pt>
                <c:pt idx="889">
                  <c:v>44118</c:v>
                </c:pt>
                <c:pt idx="890">
                  <c:v>44117</c:v>
                </c:pt>
                <c:pt idx="891">
                  <c:v>44116</c:v>
                </c:pt>
                <c:pt idx="892">
                  <c:v>44113</c:v>
                </c:pt>
                <c:pt idx="893">
                  <c:v>44112</c:v>
                </c:pt>
                <c:pt idx="894">
                  <c:v>44111</c:v>
                </c:pt>
                <c:pt idx="895">
                  <c:v>44110</c:v>
                </c:pt>
                <c:pt idx="896">
                  <c:v>44109</c:v>
                </c:pt>
                <c:pt idx="897">
                  <c:v>44106</c:v>
                </c:pt>
                <c:pt idx="898">
                  <c:v>44105</c:v>
                </c:pt>
                <c:pt idx="899">
                  <c:v>44104</c:v>
                </c:pt>
                <c:pt idx="900">
                  <c:v>44103</c:v>
                </c:pt>
                <c:pt idx="901">
                  <c:v>44102</c:v>
                </c:pt>
                <c:pt idx="902">
                  <c:v>44099</c:v>
                </c:pt>
                <c:pt idx="903">
                  <c:v>44098</c:v>
                </c:pt>
                <c:pt idx="904">
                  <c:v>44097</c:v>
                </c:pt>
                <c:pt idx="905">
                  <c:v>44096</c:v>
                </c:pt>
                <c:pt idx="906">
                  <c:v>44095</c:v>
                </c:pt>
                <c:pt idx="907">
                  <c:v>44092</c:v>
                </c:pt>
                <c:pt idx="908">
                  <c:v>44091</c:v>
                </c:pt>
                <c:pt idx="909">
                  <c:v>44090</c:v>
                </c:pt>
                <c:pt idx="910">
                  <c:v>44089</c:v>
                </c:pt>
                <c:pt idx="911">
                  <c:v>44088</c:v>
                </c:pt>
                <c:pt idx="912">
                  <c:v>44085</c:v>
                </c:pt>
                <c:pt idx="913">
                  <c:v>44084</c:v>
                </c:pt>
                <c:pt idx="914">
                  <c:v>44083</c:v>
                </c:pt>
                <c:pt idx="915">
                  <c:v>44082</c:v>
                </c:pt>
                <c:pt idx="916">
                  <c:v>44081</c:v>
                </c:pt>
                <c:pt idx="917">
                  <c:v>44079</c:v>
                </c:pt>
                <c:pt idx="918">
                  <c:v>44078</c:v>
                </c:pt>
                <c:pt idx="919">
                  <c:v>44077</c:v>
                </c:pt>
                <c:pt idx="920">
                  <c:v>44076</c:v>
                </c:pt>
                <c:pt idx="921">
                  <c:v>44075</c:v>
                </c:pt>
                <c:pt idx="922">
                  <c:v>44074</c:v>
                </c:pt>
                <c:pt idx="923">
                  <c:v>44071</c:v>
                </c:pt>
                <c:pt idx="924">
                  <c:v>44070</c:v>
                </c:pt>
                <c:pt idx="925">
                  <c:v>44069</c:v>
                </c:pt>
                <c:pt idx="926">
                  <c:v>44068</c:v>
                </c:pt>
                <c:pt idx="927">
                  <c:v>44067</c:v>
                </c:pt>
                <c:pt idx="928">
                  <c:v>44065</c:v>
                </c:pt>
                <c:pt idx="929">
                  <c:v>44063</c:v>
                </c:pt>
                <c:pt idx="930">
                  <c:v>44062</c:v>
                </c:pt>
                <c:pt idx="931">
                  <c:v>44061</c:v>
                </c:pt>
                <c:pt idx="932">
                  <c:v>44060</c:v>
                </c:pt>
                <c:pt idx="933">
                  <c:v>44057</c:v>
                </c:pt>
                <c:pt idx="934">
                  <c:v>44056</c:v>
                </c:pt>
                <c:pt idx="935">
                  <c:v>44055</c:v>
                </c:pt>
                <c:pt idx="936">
                  <c:v>44054</c:v>
                </c:pt>
                <c:pt idx="937">
                  <c:v>44053</c:v>
                </c:pt>
                <c:pt idx="938">
                  <c:v>44050</c:v>
                </c:pt>
                <c:pt idx="939">
                  <c:v>44049</c:v>
                </c:pt>
                <c:pt idx="940">
                  <c:v>44048</c:v>
                </c:pt>
                <c:pt idx="941">
                  <c:v>44047</c:v>
                </c:pt>
                <c:pt idx="942">
                  <c:v>44046</c:v>
                </c:pt>
                <c:pt idx="943">
                  <c:v>44043</c:v>
                </c:pt>
                <c:pt idx="944">
                  <c:v>44042</c:v>
                </c:pt>
                <c:pt idx="945">
                  <c:v>44041</c:v>
                </c:pt>
                <c:pt idx="946">
                  <c:v>44040</c:v>
                </c:pt>
                <c:pt idx="947">
                  <c:v>44039</c:v>
                </c:pt>
                <c:pt idx="948">
                  <c:v>44036</c:v>
                </c:pt>
                <c:pt idx="949">
                  <c:v>44035</c:v>
                </c:pt>
                <c:pt idx="950">
                  <c:v>44034</c:v>
                </c:pt>
                <c:pt idx="951">
                  <c:v>44033</c:v>
                </c:pt>
                <c:pt idx="952">
                  <c:v>44032</c:v>
                </c:pt>
                <c:pt idx="953">
                  <c:v>44029</c:v>
                </c:pt>
                <c:pt idx="954">
                  <c:v>44028</c:v>
                </c:pt>
                <c:pt idx="955">
                  <c:v>44027</c:v>
                </c:pt>
                <c:pt idx="956">
                  <c:v>44026</c:v>
                </c:pt>
                <c:pt idx="957">
                  <c:v>44025</c:v>
                </c:pt>
                <c:pt idx="958">
                  <c:v>44022</c:v>
                </c:pt>
                <c:pt idx="959">
                  <c:v>44021</c:v>
                </c:pt>
                <c:pt idx="960">
                  <c:v>44020</c:v>
                </c:pt>
                <c:pt idx="961">
                  <c:v>44019</c:v>
                </c:pt>
                <c:pt idx="962">
                  <c:v>44018</c:v>
                </c:pt>
                <c:pt idx="963">
                  <c:v>44015</c:v>
                </c:pt>
                <c:pt idx="964">
                  <c:v>44014</c:v>
                </c:pt>
                <c:pt idx="965">
                  <c:v>44013</c:v>
                </c:pt>
                <c:pt idx="966">
                  <c:v>44012</c:v>
                </c:pt>
                <c:pt idx="967">
                  <c:v>44011</c:v>
                </c:pt>
                <c:pt idx="968">
                  <c:v>44008</c:v>
                </c:pt>
                <c:pt idx="969">
                  <c:v>44007</c:v>
                </c:pt>
                <c:pt idx="970">
                  <c:v>44006</c:v>
                </c:pt>
                <c:pt idx="971">
                  <c:v>44005</c:v>
                </c:pt>
                <c:pt idx="972">
                  <c:v>44004</c:v>
                </c:pt>
                <c:pt idx="973">
                  <c:v>44001</c:v>
                </c:pt>
                <c:pt idx="974">
                  <c:v>44000</c:v>
                </c:pt>
                <c:pt idx="975">
                  <c:v>43999</c:v>
                </c:pt>
                <c:pt idx="976">
                  <c:v>43998</c:v>
                </c:pt>
                <c:pt idx="977">
                  <c:v>43997</c:v>
                </c:pt>
                <c:pt idx="978">
                  <c:v>43994</c:v>
                </c:pt>
                <c:pt idx="979">
                  <c:v>43993</c:v>
                </c:pt>
                <c:pt idx="980">
                  <c:v>43992</c:v>
                </c:pt>
                <c:pt idx="981">
                  <c:v>43991</c:v>
                </c:pt>
                <c:pt idx="982">
                  <c:v>43990</c:v>
                </c:pt>
                <c:pt idx="983">
                  <c:v>43987</c:v>
                </c:pt>
                <c:pt idx="984">
                  <c:v>43986</c:v>
                </c:pt>
                <c:pt idx="985">
                  <c:v>43985</c:v>
                </c:pt>
                <c:pt idx="986">
                  <c:v>43984</c:v>
                </c:pt>
                <c:pt idx="987">
                  <c:v>43983</c:v>
                </c:pt>
                <c:pt idx="988">
                  <c:v>43980</c:v>
                </c:pt>
                <c:pt idx="989">
                  <c:v>43979</c:v>
                </c:pt>
                <c:pt idx="990">
                  <c:v>43978</c:v>
                </c:pt>
                <c:pt idx="991">
                  <c:v>43977</c:v>
                </c:pt>
                <c:pt idx="992">
                  <c:v>43976</c:v>
                </c:pt>
                <c:pt idx="993">
                  <c:v>43973</c:v>
                </c:pt>
                <c:pt idx="994">
                  <c:v>43972</c:v>
                </c:pt>
                <c:pt idx="995">
                  <c:v>43971</c:v>
                </c:pt>
                <c:pt idx="996">
                  <c:v>43970</c:v>
                </c:pt>
                <c:pt idx="997">
                  <c:v>43969</c:v>
                </c:pt>
                <c:pt idx="998">
                  <c:v>43966</c:v>
                </c:pt>
                <c:pt idx="999">
                  <c:v>43965</c:v>
                </c:pt>
                <c:pt idx="1000">
                  <c:v>43964</c:v>
                </c:pt>
                <c:pt idx="1001">
                  <c:v>43963</c:v>
                </c:pt>
                <c:pt idx="1002">
                  <c:v>43962</c:v>
                </c:pt>
                <c:pt idx="1003">
                  <c:v>43959</c:v>
                </c:pt>
                <c:pt idx="1004">
                  <c:v>43958</c:v>
                </c:pt>
                <c:pt idx="1005">
                  <c:v>43957</c:v>
                </c:pt>
                <c:pt idx="1006">
                  <c:v>43956</c:v>
                </c:pt>
                <c:pt idx="1007">
                  <c:v>43955</c:v>
                </c:pt>
                <c:pt idx="1008">
                  <c:v>43951</c:v>
                </c:pt>
                <c:pt idx="1009">
                  <c:v>43950</c:v>
                </c:pt>
                <c:pt idx="1010">
                  <c:v>43949</c:v>
                </c:pt>
                <c:pt idx="1011">
                  <c:v>43948</c:v>
                </c:pt>
                <c:pt idx="1012">
                  <c:v>43945</c:v>
                </c:pt>
                <c:pt idx="1013">
                  <c:v>43944</c:v>
                </c:pt>
                <c:pt idx="1014">
                  <c:v>43943</c:v>
                </c:pt>
                <c:pt idx="1015">
                  <c:v>43942</c:v>
                </c:pt>
                <c:pt idx="1016">
                  <c:v>43941</c:v>
                </c:pt>
                <c:pt idx="1017">
                  <c:v>43938</c:v>
                </c:pt>
                <c:pt idx="1018">
                  <c:v>43937</c:v>
                </c:pt>
                <c:pt idx="1019">
                  <c:v>43936</c:v>
                </c:pt>
                <c:pt idx="1020">
                  <c:v>43935</c:v>
                </c:pt>
                <c:pt idx="1021">
                  <c:v>43930</c:v>
                </c:pt>
                <c:pt idx="1022">
                  <c:v>43929</c:v>
                </c:pt>
                <c:pt idx="1023">
                  <c:v>43928</c:v>
                </c:pt>
                <c:pt idx="1024">
                  <c:v>43927</c:v>
                </c:pt>
                <c:pt idx="1025">
                  <c:v>43924</c:v>
                </c:pt>
                <c:pt idx="1026">
                  <c:v>43923</c:v>
                </c:pt>
                <c:pt idx="1027">
                  <c:v>43922</c:v>
                </c:pt>
                <c:pt idx="1028">
                  <c:v>43921</c:v>
                </c:pt>
                <c:pt idx="1029">
                  <c:v>43920</c:v>
                </c:pt>
                <c:pt idx="1030">
                  <c:v>43917</c:v>
                </c:pt>
                <c:pt idx="1031">
                  <c:v>43916</c:v>
                </c:pt>
                <c:pt idx="1032">
                  <c:v>43915</c:v>
                </c:pt>
                <c:pt idx="1033">
                  <c:v>43914</c:v>
                </c:pt>
                <c:pt idx="1034">
                  <c:v>43913</c:v>
                </c:pt>
                <c:pt idx="1035">
                  <c:v>43910</c:v>
                </c:pt>
                <c:pt idx="1036">
                  <c:v>43909</c:v>
                </c:pt>
                <c:pt idx="1037">
                  <c:v>43908</c:v>
                </c:pt>
                <c:pt idx="1038">
                  <c:v>43907</c:v>
                </c:pt>
                <c:pt idx="1039">
                  <c:v>43906</c:v>
                </c:pt>
                <c:pt idx="1040">
                  <c:v>43903</c:v>
                </c:pt>
                <c:pt idx="1041">
                  <c:v>43902</c:v>
                </c:pt>
                <c:pt idx="1042">
                  <c:v>43901</c:v>
                </c:pt>
                <c:pt idx="1043">
                  <c:v>43900</c:v>
                </c:pt>
                <c:pt idx="1044">
                  <c:v>43899</c:v>
                </c:pt>
                <c:pt idx="1045">
                  <c:v>43896</c:v>
                </c:pt>
                <c:pt idx="1046">
                  <c:v>43895</c:v>
                </c:pt>
                <c:pt idx="1047">
                  <c:v>43894</c:v>
                </c:pt>
                <c:pt idx="1048">
                  <c:v>43893</c:v>
                </c:pt>
                <c:pt idx="1049">
                  <c:v>43892</c:v>
                </c:pt>
                <c:pt idx="1050">
                  <c:v>43889</c:v>
                </c:pt>
                <c:pt idx="1051">
                  <c:v>43888</c:v>
                </c:pt>
                <c:pt idx="1052">
                  <c:v>43887</c:v>
                </c:pt>
                <c:pt idx="1053">
                  <c:v>43886</c:v>
                </c:pt>
                <c:pt idx="1054">
                  <c:v>43885</c:v>
                </c:pt>
                <c:pt idx="1055">
                  <c:v>43882</c:v>
                </c:pt>
                <c:pt idx="1056">
                  <c:v>43881</c:v>
                </c:pt>
                <c:pt idx="1057">
                  <c:v>43880</c:v>
                </c:pt>
                <c:pt idx="1058">
                  <c:v>43879</c:v>
                </c:pt>
                <c:pt idx="1059">
                  <c:v>43878</c:v>
                </c:pt>
                <c:pt idx="1060">
                  <c:v>43875</c:v>
                </c:pt>
                <c:pt idx="1061">
                  <c:v>43874</c:v>
                </c:pt>
                <c:pt idx="1062">
                  <c:v>43873</c:v>
                </c:pt>
                <c:pt idx="1063">
                  <c:v>43872</c:v>
                </c:pt>
                <c:pt idx="1064">
                  <c:v>43871</c:v>
                </c:pt>
                <c:pt idx="1065">
                  <c:v>43868</c:v>
                </c:pt>
                <c:pt idx="1066">
                  <c:v>43867</c:v>
                </c:pt>
                <c:pt idx="1067">
                  <c:v>43866</c:v>
                </c:pt>
                <c:pt idx="1068">
                  <c:v>43865</c:v>
                </c:pt>
                <c:pt idx="1069">
                  <c:v>43864</c:v>
                </c:pt>
                <c:pt idx="1070">
                  <c:v>43861</c:v>
                </c:pt>
                <c:pt idx="1071">
                  <c:v>43860</c:v>
                </c:pt>
                <c:pt idx="1072">
                  <c:v>43859</c:v>
                </c:pt>
                <c:pt idx="1073">
                  <c:v>43858</c:v>
                </c:pt>
                <c:pt idx="1074">
                  <c:v>43857</c:v>
                </c:pt>
                <c:pt idx="1075">
                  <c:v>43854</c:v>
                </c:pt>
                <c:pt idx="1076">
                  <c:v>43853</c:v>
                </c:pt>
                <c:pt idx="1077">
                  <c:v>43852</c:v>
                </c:pt>
                <c:pt idx="1078">
                  <c:v>43851</c:v>
                </c:pt>
                <c:pt idx="1079">
                  <c:v>43850</c:v>
                </c:pt>
                <c:pt idx="1080">
                  <c:v>43847</c:v>
                </c:pt>
                <c:pt idx="1081">
                  <c:v>43846</c:v>
                </c:pt>
                <c:pt idx="1082">
                  <c:v>43845</c:v>
                </c:pt>
                <c:pt idx="1083">
                  <c:v>43844</c:v>
                </c:pt>
                <c:pt idx="1084">
                  <c:v>43843</c:v>
                </c:pt>
                <c:pt idx="1085">
                  <c:v>43840</c:v>
                </c:pt>
                <c:pt idx="1086">
                  <c:v>43839</c:v>
                </c:pt>
                <c:pt idx="1087">
                  <c:v>43838</c:v>
                </c:pt>
                <c:pt idx="1088">
                  <c:v>43837</c:v>
                </c:pt>
                <c:pt idx="1089">
                  <c:v>43836</c:v>
                </c:pt>
                <c:pt idx="1090">
                  <c:v>43833</c:v>
                </c:pt>
                <c:pt idx="1091">
                  <c:v>43832</c:v>
                </c:pt>
                <c:pt idx="1092">
                  <c:v>43829</c:v>
                </c:pt>
                <c:pt idx="1093">
                  <c:v>43826</c:v>
                </c:pt>
                <c:pt idx="1094">
                  <c:v>43822</c:v>
                </c:pt>
                <c:pt idx="1095">
                  <c:v>43819</c:v>
                </c:pt>
                <c:pt idx="1096">
                  <c:v>43816</c:v>
                </c:pt>
                <c:pt idx="1097">
                  <c:v>43815</c:v>
                </c:pt>
                <c:pt idx="1098">
                  <c:v>43812</c:v>
                </c:pt>
                <c:pt idx="1099">
                  <c:v>43811</c:v>
                </c:pt>
                <c:pt idx="1100">
                  <c:v>43810</c:v>
                </c:pt>
                <c:pt idx="1101">
                  <c:v>43809</c:v>
                </c:pt>
                <c:pt idx="1102">
                  <c:v>43808</c:v>
                </c:pt>
                <c:pt idx="1103">
                  <c:v>43805</c:v>
                </c:pt>
                <c:pt idx="1104">
                  <c:v>43804</c:v>
                </c:pt>
                <c:pt idx="1105">
                  <c:v>43803</c:v>
                </c:pt>
                <c:pt idx="1106">
                  <c:v>43802</c:v>
                </c:pt>
                <c:pt idx="1107">
                  <c:v>43801</c:v>
                </c:pt>
                <c:pt idx="1108">
                  <c:v>43798</c:v>
                </c:pt>
                <c:pt idx="1109">
                  <c:v>43797</c:v>
                </c:pt>
                <c:pt idx="1110">
                  <c:v>43796</c:v>
                </c:pt>
                <c:pt idx="1111">
                  <c:v>43795</c:v>
                </c:pt>
                <c:pt idx="1112">
                  <c:v>43794</c:v>
                </c:pt>
                <c:pt idx="1113">
                  <c:v>43791</c:v>
                </c:pt>
                <c:pt idx="1114">
                  <c:v>43790</c:v>
                </c:pt>
                <c:pt idx="1115">
                  <c:v>43789</c:v>
                </c:pt>
                <c:pt idx="1116">
                  <c:v>43788</c:v>
                </c:pt>
                <c:pt idx="1117">
                  <c:v>43787</c:v>
                </c:pt>
                <c:pt idx="1118">
                  <c:v>43784</c:v>
                </c:pt>
                <c:pt idx="1119">
                  <c:v>43783</c:v>
                </c:pt>
                <c:pt idx="1120">
                  <c:v>43782</c:v>
                </c:pt>
                <c:pt idx="1121">
                  <c:v>43781</c:v>
                </c:pt>
                <c:pt idx="1122">
                  <c:v>43777</c:v>
                </c:pt>
                <c:pt idx="1123">
                  <c:v>43776</c:v>
                </c:pt>
                <c:pt idx="1124">
                  <c:v>43775</c:v>
                </c:pt>
                <c:pt idx="1125">
                  <c:v>43774</c:v>
                </c:pt>
                <c:pt idx="1126">
                  <c:v>43773</c:v>
                </c:pt>
                <c:pt idx="1127">
                  <c:v>43770</c:v>
                </c:pt>
                <c:pt idx="1128">
                  <c:v>43769</c:v>
                </c:pt>
                <c:pt idx="1129">
                  <c:v>43768</c:v>
                </c:pt>
                <c:pt idx="1130">
                  <c:v>43767</c:v>
                </c:pt>
                <c:pt idx="1131">
                  <c:v>43766</c:v>
                </c:pt>
                <c:pt idx="1132">
                  <c:v>43763</c:v>
                </c:pt>
                <c:pt idx="1133">
                  <c:v>43762</c:v>
                </c:pt>
                <c:pt idx="1134">
                  <c:v>43761</c:v>
                </c:pt>
                <c:pt idx="1135">
                  <c:v>43760</c:v>
                </c:pt>
                <c:pt idx="1136">
                  <c:v>43759</c:v>
                </c:pt>
                <c:pt idx="1137">
                  <c:v>43756</c:v>
                </c:pt>
                <c:pt idx="1138">
                  <c:v>43755</c:v>
                </c:pt>
                <c:pt idx="1139">
                  <c:v>43754</c:v>
                </c:pt>
                <c:pt idx="1140">
                  <c:v>43753</c:v>
                </c:pt>
                <c:pt idx="1141">
                  <c:v>43752</c:v>
                </c:pt>
                <c:pt idx="1142">
                  <c:v>43749</c:v>
                </c:pt>
                <c:pt idx="1143">
                  <c:v>43748</c:v>
                </c:pt>
                <c:pt idx="1144">
                  <c:v>43747</c:v>
                </c:pt>
                <c:pt idx="1145">
                  <c:v>43746</c:v>
                </c:pt>
                <c:pt idx="1146">
                  <c:v>43745</c:v>
                </c:pt>
                <c:pt idx="1147">
                  <c:v>43742</c:v>
                </c:pt>
                <c:pt idx="1148">
                  <c:v>43741</c:v>
                </c:pt>
                <c:pt idx="1149">
                  <c:v>43740</c:v>
                </c:pt>
                <c:pt idx="1150">
                  <c:v>43739</c:v>
                </c:pt>
                <c:pt idx="1151">
                  <c:v>43738</c:v>
                </c:pt>
                <c:pt idx="1152">
                  <c:v>43735</c:v>
                </c:pt>
                <c:pt idx="1153">
                  <c:v>43734</c:v>
                </c:pt>
                <c:pt idx="1154">
                  <c:v>43733</c:v>
                </c:pt>
                <c:pt idx="1155">
                  <c:v>43732</c:v>
                </c:pt>
                <c:pt idx="1156">
                  <c:v>43731</c:v>
                </c:pt>
                <c:pt idx="1157">
                  <c:v>43728</c:v>
                </c:pt>
                <c:pt idx="1158">
                  <c:v>43727</c:v>
                </c:pt>
                <c:pt idx="1159">
                  <c:v>43726</c:v>
                </c:pt>
                <c:pt idx="1160">
                  <c:v>43725</c:v>
                </c:pt>
                <c:pt idx="1161">
                  <c:v>43724</c:v>
                </c:pt>
                <c:pt idx="1162">
                  <c:v>43721</c:v>
                </c:pt>
                <c:pt idx="1163">
                  <c:v>43720</c:v>
                </c:pt>
                <c:pt idx="1164">
                  <c:v>43719</c:v>
                </c:pt>
                <c:pt idx="1165">
                  <c:v>43718</c:v>
                </c:pt>
                <c:pt idx="1166">
                  <c:v>43717</c:v>
                </c:pt>
                <c:pt idx="1167">
                  <c:v>43714</c:v>
                </c:pt>
                <c:pt idx="1168">
                  <c:v>43713</c:v>
                </c:pt>
                <c:pt idx="1169">
                  <c:v>43712</c:v>
                </c:pt>
                <c:pt idx="1170">
                  <c:v>43711</c:v>
                </c:pt>
                <c:pt idx="1171">
                  <c:v>43710</c:v>
                </c:pt>
                <c:pt idx="1172">
                  <c:v>43707</c:v>
                </c:pt>
                <c:pt idx="1173">
                  <c:v>43706</c:v>
                </c:pt>
                <c:pt idx="1174">
                  <c:v>43705</c:v>
                </c:pt>
                <c:pt idx="1175">
                  <c:v>43704</c:v>
                </c:pt>
                <c:pt idx="1176">
                  <c:v>43703</c:v>
                </c:pt>
                <c:pt idx="1177">
                  <c:v>43700</c:v>
                </c:pt>
                <c:pt idx="1178">
                  <c:v>43699</c:v>
                </c:pt>
                <c:pt idx="1179">
                  <c:v>43698</c:v>
                </c:pt>
                <c:pt idx="1180">
                  <c:v>43697</c:v>
                </c:pt>
                <c:pt idx="1181">
                  <c:v>43696</c:v>
                </c:pt>
                <c:pt idx="1182">
                  <c:v>43693</c:v>
                </c:pt>
                <c:pt idx="1183">
                  <c:v>43692</c:v>
                </c:pt>
                <c:pt idx="1184">
                  <c:v>43691</c:v>
                </c:pt>
                <c:pt idx="1185">
                  <c:v>43690</c:v>
                </c:pt>
                <c:pt idx="1186">
                  <c:v>43689</c:v>
                </c:pt>
                <c:pt idx="1187">
                  <c:v>43686</c:v>
                </c:pt>
                <c:pt idx="1188">
                  <c:v>43685</c:v>
                </c:pt>
                <c:pt idx="1189">
                  <c:v>43684</c:v>
                </c:pt>
                <c:pt idx="1190">
                  <c:v>43683</c:v>
                </c:pt>
                <c:pt idx="1191">
                  <c:v>43682</c:v>
                </c:pt>
                <c:pt idx="1192">
                  <c:v>43679</c:v>
                </c:pt>
                <c:pt idx="1193">
                  <c:v>43678</c:v>
                </c:pt>
                <c:pt idx="1194">
                  <c:v>43677</c:v>
                </c:pt>
                <c:pt idx="1195">
                  <c:v>43676</c:v>
                </c:pt>
                <c:pt idx="1196">
                  <c:v>43675</c:v>
                </c:pt>
                <c:pt idx="1197">
                  <c:v>43672</c:v>
                </c:pt>
                <c:pt idx="1198">
                  <c:v>43671</c:v>
                </c:pt>
                <c:pt idx="1199">
                  <c:v>43670</c:v>
                </c:pt>
                <c:pt idx="1200">
                  <c:v>43669</c:v>
                </c:pt>
                <c:pt idx="1201">
                  <c:v>43668</c:v>
                </c:pt>
                <c:pt idx="1202">
                  <c:v>43665</c:v>
                </c:pt>
                <c:pt idx="1203">
                  <c:v>43664</c:v>
                </c:pt>
                <c:pt idx="1204">
                  <c:v>43663</c:v>
                </c:pt>
                <c:pt idx="1205">
                  <c:v>43662</c:v>
                </c:pt>
                <c:pt idx="1206">
                  <c:v>43661</c:v>
                </c:pt>
                <c:pt idx="1207">
                  <c:v>43658</c:v>
                </c:pt>
                <c:pt idx="1208">
                  <c:v>43657</c:v>
                </c:pt>
                <c:pt idx="1209">
                  <c:v>43656</c:v>
                </c:pt>
                <c:pt idx="1210">
                  <c:v>43655</c:v>
                </c:pt>
                <c:pt idx="1211">
                  <c:v>43654</c:v>
                </c:pt>
                <c:pt idx="1212">
                  <c:v>43651</c:v>
                </c:pt>
                <c:pt idx="1213">
                  <c:v>43650</c:v>
                </c:pt>
                <c:pt idx="1214">
                  <c:v>43649</c:v>
                </c:pt>
                <c:pt idx="1215">
                  <c:v>43648</c:v>
                </c:pt>
                <c:pt idx="1216">
                  <c:v>43647</c:v>
                </c:pt>
                <c:pt idx="1217">
                  <c:v>43644</c:v>
                </c:pt>
                <c:pt idx="1218">
                  <c:v>43643</c:v>
                </c:pt>
                <c:pt idx="1219">
                  <c:v>43642</c:v>
                </c:pt>
                <c:pt idx="1220">
                  <c:v>43641</c:v>
                </c:pt>
                <c:pt idx="1221">
                  <c:v>43640</c:v>
                </c:pt>
                <c:pt idx="1222">
                  <c:v>43637</c:v>
                </c:pt>
                <c:pt idx="1223">
                  <c:v>43636</c:v>
                </c:pt>
                <c:pt idx="1224">
                  <c:v>43635</c:v>
                </c:pt>
                <c:pt idx="1225">
                  <c:v>43634</c:v>
                </c:pt>
                <c:pt idx="1226">
                  <c:v>43633</c:v>
                </c:pt>
                <c:pt idx="1227">
                  <c:v>43630</c:v>
                </c:pt>
                <c:pt idx="1228">
                  <c:v>43629</c:v>
                </c:pt>
                <c:pt idx="1229">
                  <c:v>43628</c:v>
                </c:pt>
                <c:pt idx="1230">
                  <c:v>43627</c:v>
                </c:pt>
                <c:pt idx="1231">
                  <c:v>43626</c:v>
                </c:pt>
                <c:pt idx="1232">
                  <c:v>43623</c:v>
                </c:pt>
                <c:pt idx="1233">
                  <c:v>43622</c:v>
                </c:pt>
                <c:pt idx="1234">
                  <c:v>43621</c:v>
                </c:pt>
                <c:pt idx="1235">
                  <c:v>43620</c:v>
                </c:pt>
                <c:pt idx="1236">
                  <c:v>43619</c:v>
                </c:pt>
                <c:pt idx="1237">
                  <c:v>43616</c:v>
                </c:pt>
                <c:pt idx="1238">
                  <c:v>43615</c:v>
                </c:pt>
                <c:pt idx="1239">
                  <c:v>43614</c:v>
                </c:pt>
                <c:pt idx="1240">
                  <c:v>43613</c:v>
                </c:pt>
                <c:pt idx="1241">
                  <c:v>43612</c:v>
                </c:pt>
                <c:pt idx="1242">
                  <c:v>43609</c:v>
                </c:pt>
                <c:pt idx="1243">
                  <c:v>43608</c:v>
                </c:pt>
                <c:pt idx="1244">
                  <c:v>43607</c:v>
                </c:pt>
                <c:pt idx="1245">
                  <c:v>43606</c:v>
                </c:pt>
                <c:pt idx="1246">
                  <c:v>43605</c:v>
                </c:pt>
                <c:pt idx="1247">
                  <c:v>43602</c:v>
                </c:pt>
                <c:pt idx="1248">
                  <c:v>43601</c:v>
                </c:pt>
                <c:pt idx="1249">
                  <c:v>43600</c:v>
                </c:pt>
                <c:pt idx="1250">
                  <c:v>43599</c:v>
                </c:pt>
                <c:pt idx="1251">
                  <c:v>43598</c:v>
                </c:pt>
                <c:pt idx="1252">
                  <c:v>43595</c:v>
                </c:pt>
                <c:pt idx="1253">
                  <c:v>43594</c:v>
                </c:pt>
                <c:pt idx="1254">
                  <c:v>43593</c:v>
                </c:pt>
                <c:pt idx="1255">
                  <c:v>43592</c:v>
                </c:pt>
                <c:pt idx="1256">
                  <c:v>43591</c:v>
                </c:pt>
                <c:pt idx="1257">
                  <c:v>43588</c:v>
                </c:pt>
                <c:pt idx="1258">
                  <c:v>43587</c:v>
                </c:pt>
                <c:pt idx="1259">
                  <c:v>43585</c:v>
                </c:pt>
                <c:pt idx="1260">
                  <c:v>43584</c:v>
                </c:pt>
                <c:pt idx="1261">
                  <c:v>43581</c:v>
                </c:pt>
                <c:pt idx="1262">
                  <c:v>43580</c:v>
                </c:pt>
                <c:pt idx="1263">
                  <c:v>43579</c:v>
                </c:pt>
                <c:pt idx="1264">
                  <c:v>43578</c:v>
                </c:pt>
                <c:pt idx="1265">
                  <c:v>43573</c:v>
                </c:pt>
                <c:pt idx="1266">
                  <c:v>43572</c:v>
                </c:pt>
                <c:pt idx="1267">
                  <c:v>43571</c:v>
                </c:pt>
                <c:pt idx="1268">
                  <c:v>43570</c:v>
                </c:pt>
                <c:pt idx="1269">
                  <c:v>43567</c:v>
                </c:pt>
                <c:pt idx="1270">
                  <c:v>43566</c:v>
                </c:pt>
                <c:pt idx="1271">
                  <c:v>43565</c:v>
                </c:pt>
                <c:pt idx="1272">
                  <c:v>43564</c:v>
                </c:pt>
                <c:pt idx="1273">
                  <c:v>43563</c:v>
                </c:pt>
                <c:pt idx="1274">
                  <c:v>43560</c:v>
                </c:pt>
                <c:pt idx="1275">
                  <c:v>43559</c:v>
                </c:pt>
                <c:pt idx="1276">
                  <c:v>43558</c:v>
                </c:pt>
                <c:pt idx="1277">
                  <c:v>43557</c:v>
                </c:pt>
                <c:pt idx="1278">
                  <c:v>43556</c:v>
                </c:pt>
                <c:pt idx="1279">
                  <c:v>43553</c:v>
                </c:pt>
                <c:pt idx="1280">
                  <c:v>43552</c:v>
                </c:pt>
                <c:pt idx="1281">
                  <c:v>43551</c:v>
                </c:pt>
                <c:pt idx="1282">
                  <c:v>43550</c:v>
                </c:pt>
                <c:pt idx="1283">
                  <c:v>43549</c:v>
                </c:pt>
                <c:pt idx="1284">
                  <c:v>43546</c:v>
                </c:pt>
                <c:pt idx="1285">
                  <c:v>43545</c:v>
                </c:pt>
                <c:pt idx="1286">
                  <c:v>43544</c:v>
                </c:pt>
                <c:pt idx="1287">
                  <c:v>43543</c:v>
                </c:pt>
                <c:pt idx="1288">
                  <c:v>43542</c:v>
                </c:pt>
                <c:pt idx="1289">
                  <c:v>43539</c:v>
                </c:pt>
                <c:pt idx="1290">
                  <c:v>43538</c:v>
                </c:pt>
                <c:pt idx="1291">
                  <c:v>43537</c:v>
                </c:pt>
                <c:pt idx="1292">
                  <c:v>43536</c:v>
                </c:pt>
                <c:pt idx="1293">
                  <c:v>43535</c:v>
                </c:pt>
                <c:pt idx="1294">
                  <c:v>43532</c:v>
                </c:pt>
                <c:pt idx="1295">
                  <c:v>43531</c:v>
                </c:pt>
                <c:pt idx="1296">
                  <c:v>43530</c:v>
                </c:pt>
                <c:pt idx="1297">
                  <c:v>43529</c:v>
                </c:pt>
                <c:pt idx="1298">
                  <c:v>43528</c:v>
                </c:pt>
                <c:pt idx="1299">
                  <c:v>43525</c:v>
                </c:pt>
                <c:pt idx="1300">
                  <c:v>43524</c:v>
                </c:pt>
                <c:pt idx="1301">
                  <c:v>43523</c:v>
                </c:pt>
                <c:pt idx="1302">
                  <c:v>43522</c:v>
                </c:pt>
                <c:pt idx="1303">
                  <c:v>43521</c:v>
                </c:pt>
                <c:pt idx="1304">
                  <c:v>43518</c:v>
                </c:pt>
                <c:pt idx="1305">
                  <c:v>43517</c:v>
                </c:pt>
                <c:pt idx="1306">
                  <c:v>43516</c:v>
                </c:pt>
                <c:pt idx="1307">
                  <c:v>43515</c:v>
                </c:pt>
                <c:pt idx="1308">
                  <c:v>43514</c:v>
                </c:pt>
                <c:pt idx="1309">
                  <c:v>43511</c:v>
                </c:pt>
                <c:pt idx="1310">
                  <c:v>43510</c:v>
                </c:pt>
                <c:pt idx="1311">
                  <c:v>43509</c:v>
                </c:pt>
                <c:pt idx="1312">
                  <c:v>43508</c:v>
                </c:pt>
                <c:pt idx="1313">
                  <c:v>43507</c:v>
                </c:pt>
                <c:pt idx="1314">
                  <c:v>43504</c:v>
                </c:pt>
                <c:pt idx="1315">
                  <c:v>43503</c:v>
                </c:pt>
                <c:pt idx="1316">
                  <c:v>43502</c:v>
                </c:pt>
                <c:pt idx="1317">
                  <c:v>43501</c:v>
                </c:pt>
                <c:pt idx="1318">
                  <c:v>43500</c:v>
                </c:pt>
                <c:pt idx="1319">
                  <c:v>43497</c:v>
                </c:pt>
                <c:pt idx="1320">
                  <c:v>43496</c:v>
                </c:pt>
                <c:pt idx="1321">
                  <c:v>43495</c:v>
                </c:pt>
                <c:pt idx="1322">
                  <c:v>43494</c:v>
                </c:pt>
                <c:pt idx="1323">
                  <c:v>43493</c:v>
                </c:pt>
                <c:pt idx="1324">
                  <c:v>43490</c:v>
                </c:pt>
                <c:pt idx="1325">
                  <c:v>43489</c:v>
                </c:pt>
                <c:pt idx="1326">
                  <c:v>43488</c:v>
                </c:pt>
                <c:pt idx="1327">
                  <c:v>43487</c:v>
                </c:pt>
                <c:pt idx="1328">
                  <c:v>43486</c:v>
                </c:pt>
                <c:pt idx="1329">
                  <c:v>43483</c:v>
                </c:pt>
                <c:pt idx="1330">
                  <c:v>43482</c:v>
                </c:pt>
                <c:pt idx="1331">
                  <c:v>43481</c:v>
                </c:pt>
                <c:pt idx="1332">
                  <c:v>43480</c:v>
                </c:pt>
                <c:pt idx="1333">
                  <c:v>43479</c:v>
                </c:pt>
                <c:pt idx="1334">
                  <c:v>43476</c:v>
                </c:pt>
                <c:pt idx="1335">
                  <c:v>43475</c:v>
                </c:pt>
                <c:pt idx="1336">
                  <c:v>43474</c:v>
                </c:pt>
                <c:pt idx="1337">
                  <c:v>43473</c:v>
                </c:pt>
                <c:pt idx="1338">
                  <c:v>43472</c:v>
                </c:pt>
                <c:pt idx="1339">
                  <c:v>43469</c:v>
                </c:pt>
                <c:pt idx="1340">
                  <c:v>43468</c:v>
                </c:pt>
                <c:pt idx="1341">
                  <c:v>43467</c:v>
                </c:pt>
                <c:pt idx="1342">
                  <c:v>43462</c:v>
                </c:pt>
                <c:pt idx="1343">
                  <c:v>43461</c:v>
                </c:pt>
                <c:pt idx="1344">
                  <c:v>43455</c:v>
                </c:pt>
                <c:pt idx="1345">
                  <c:v>43454</c:v>
                </c:pt>
                <c:pt idx="1346">
                  <c:v>43452</c:v>
                </c:pt>
                <c:pt idx="1347">
                  <c:v>43451</c:v>
                </c:pt>
                <c:pt idx="1348">
                  <c:v>43446</c:v>
                </c:pt>
                <c:pt idx="1349">
                  <c:v>43445</c:v>
                </c:pt>
                <c:pt idx="1350">
                  <c:v>43444</c:v>
                </c:pt>
                <c:pt idx="1351">
                  <c:v>43441</c:v>
                </c:pt>
                <c:pt idx="1352">
                  <c:v>43440</c:v>
                </c:pt>
                <c:pt idx="1353">
                  <c:v>43439</c:v>
                </c:pt>
                <c:pt idx="1354">
                  <c:v>43438</c:v>
                </c:pt>
                <c:pt idx="1355">
                  <c:v>43437</c:v>
                </c:pt>
                <c:pt idx="1356">
                  <c:v>43434</c:v>
                </c:pt>
                <c:pt idx="1357">
                  <c:v>43433</c:v>
                </c:pt>
                <c:pt idx="1358">
                  <c:v>43431</c:v>
                </c:pt>
                <c:pt idx="1359">
                  <c:v>43430</c:v>
                </c:pt>
                <c:pt idx="1360">
                  <c:v>43426</c:v>
                </c:pt>
                <c:pt idx="1361">
                  <c:v>43425</c:v>
                </c:pt>
                <c:pt idx="1362">
                  <c:v>43424</c:v>
                </c:pt>
                <c:pt idx="1363">
                  <c:v>43420</c:v>
                </c:pt>
                <c:pt idx="1364">
                  <c:v>43419</c:v>
                </c:pt>
                <c:pt idx="1365">
                  <c:v>43418</c:v>
                </c:pt>
                <c:pt idx="1366">
                  <c:v>43417</c:v>
                </c:pt>
                <c:pt idx="1367">
                  <c:v>43413</c:v>
                </c:pt>
                <c:pt idx="1368">
                  <c:v>43412</c:v>
                </c:pt>
                <c:pt idx="1369">
                  <c:v>43411</c:v>
                </c:pt>
                <c:pt idx="1370">
                  <c:v>43410</c:v>
                </c:pt>
                <c:pt idx="1371">
                  <c:v>43409</c:v>
                </c:pt>
                <c:pt idx="1372">
                  <c:v>43406</c:v>
                </c:pt>
                <c:pt idx="1373">
                  <c:v>43405</c:v>
                </c:pt>
                <c:pt idx="1374">
                  <c:v>43404</c:v>
                </c:pt>
                <c:pt idx="1375">
                  <c:v>43403</c:v>
                </c:pt>
                <c:pt idx="1376">
                  <c:v>43402</c:v>
                </c:pt>
                <c:pt idx="1377">
                  <c:v>43399</c:v>
                </c:pt>
                <c:pt idx="1378">
                  <c:v>43398</c:v>
                </c:pt>
                <c:pt idx="1379">
                  <c:v>43397</c:v>
                </c:pt>
                <c:pt idx="1380">
                  <c:v>43396</c:v>
                </c:pt>
                <c:pt idx="1381">
                  <c:v>43395</c:v>
                </c:pt>
                <c:pt idx="1382">
                  <c:v>43392</c:v>
                </c:pt>
                <c:pt idx="1383">
                  <c:v>43391</c:v>
                </c:pt>
                <c:pt idx="1384">
                  <c:v>43390</c:v>
                </c:pt>
                <c:pt idx="1385">
                  <c:v>43389</c:v>
                </c:pt>
                <c:pt idx="1386">
                  <c:v>43388</c:v>
                </c:pt>
                <c:pt idx="1387">
                  <c:v>43385</c:v>
                </c:pt>
                <c:pt idx="1388">
                  <c:v>43384</c:v>
                </c:pt>
                <c:pt idx="1389">
                  <c:v>43383</c:v>
                </c:pt>
                <c:pt idx="1390">
                  <c:v>43382</c:v>
                </c:pt>
                <c:pt idx="1391">
                  <c:v>43381</c:v>
                </c:pt>
                <c:pt idx="1392">
                  <c:v>43378</c:v>
                </c:pt>
                <c:pt idx="1393">
                  <c:v>43377</c:v>
                </c:pt>
                <c:pt idx="1394">
                  <c:v>43376</c:v>
                </c:pt>
                <c:pt idx="1395">
                  <c:v>43375</c:v>
                </c:pt>
                <c:pt idx="1396">
                  <c:v>43374</c:v>
                </c:pt>
                <c:pt idx="1397">
                  <c:v>43371</c:v>
                </c:pt>
                <c:pt idx="1398">
                  <c:v>43370</c:v>
                </c:pt>
                <c:pt idx="1399">
                  <c:v>43369</c:v>
                </c:pt>
                <c:pt idx="1400">
                  <c:v>43368</c:v>
                </c:pt>
                <c:pt idx="1401">
                  <c:v>43367</c:v>
                </c:pt>
                <c:pt idx="1402">
                  <c:v>43364</c:v>
                </c:pt>
                <c:pt idx="1403">
                  <c:v>43363</c:v>
                </c:pt>
                <c:pt idx="1404">
                  <c:v>43362</c:v>
                </c:pt>
                <c:pt idx="1405">
                  <c:v>43361</c:v>
                </c:pt>
                <c:pt idx="1406">
                  <c:v>43360</c:v>
                </c:pt>
                <c:pt idx="1407">
                  <c:v>43357</c:v>
                </c:pt>
                <c:pt idx="1408">
                  <c:v>43356</c:v>
                </c:pt>
                <c:pt idx="1409">
                  <c:v>43355</c:v>
                </c:pt>
                <c:pt idx="1410">
                  <c:v>43354</c:v>
                </c:pt>
                <c:pt idx="1411">
                  <c:v>43353</c:v>
                </c:pt>
                <c:pt idx="1412">
                  <c:v>43350</c:v>
                </c:pt>
                <c:pt idx="1413">
                  <c:v>43349</c:v>
                </c:pt>
                <c:pt idx="1414">
                  <c:v>43348</c:v>
                </c:pt>
                <c:pt idx="1415">
                  <c:v>43347</c:v>
                </c:pt>
                <c:pt idx="1416">
                  <c:v>43346</c:v>
                </c:pt>
                <c:pt idx="1417">
                  <c:v>43343</c:v>
                </c:pt>
                <c:pt idx="1418">
                  <c:v>43342</c:v>
                </c:pt>
                <c:pt idx="1419">
                  <c:v>43341</c:v>
                </c:pt>
                <c:pt idx="1420">
                  <c:v>43340</c:v>
                </c:pt>
                <c:pt idx="1421">
                  <c:v>43339</c:v>
                </c:pt>
                <c:pt idx="1422">
                  <c:v>43336</c:v>
                </c:pt>
                <c:pt idx="1423">
                  <c:v>43335</c:v>
                </c:pt>
                <c:pt idx="1424">
                  <c:v>43334</c:v>
                </c:pt>
                <c:pt idx="1425">
                  <c:v>43333</c:v>
                </c:pt>
                <c:pt idx="1426">
                  <c:v>43332</c:v>
                </c:pt>
                <c:pt idx="1427">
                  <c:v>43329</c:v>
                </c:pt>
                <c:pt idx="1428">
                  <c:v>43328</c:v>
                </c:pt>
                <c:pt idx="1429">
                  <c:v>43327</c:v>
                </c:pt>
                <c:pt idx="1430">
                  <c:v>43326</c:v>
                </c:pt>
                <c:pt idx="1431">
                  <c:v>43325</c:v>
                </c:pt>
                <c:pt idx="1432">
                  <c:v>43322</c:v>
                </c:pt>
                <c:pt idx="1433">
                  <c:v>43321</c:v>
                </c:pt>
                <c:pt idx="1434">
                  <c:v>43320</c:v>
                </c:pt>
                <c:pt idx="1435">
                  <c:v>43319</c:v>
                </c:pt>
                <c:pt idx="1436">
                  <c:v>43318</c:v>
                </c:pt>
                <c:pt idx="1437">
                  <c:v>43315</c:v>
                </c:pt>
                <c:pt idx="1438">
                  <c:v>43314</c:v>
                </c:pt>
                <c:pt idx="1439">
                  <c:v>43313</c:v>
                </c:pt>
                <c:pt idx="1440">
                  <c:v>43312</c:v>
                </c:pt>
                <c:pt idx="1441">
                  <c:v>43311</c:v>
                </c:pt>
                <c:pt idx="1442">
                  <c:v>43308</c:v>
                </c:pt>
                <c:pt idx="1443">
                  <c:v>43307</c:v>
                </c:pt>
                <c:pt idx="1444">
                  <c:v>43306</c:v>
                </c:pt>
                <c:pt idx="1445">
                  <c:v>43305</c:v>
                </c:pt>
                <c:pt idx="1446">
                  <c:v>43304</c:v>
                </c:pt>
                <c:pt idx="1447">
                  <c:v>43301</c:v>
                </c:pt>
                <c:pt idx="1448">
                  <c:v>43300</c:v>
                </c:pt>
                <c:pt idx="1449">
                  <c:v>43299</c:v>
                </c:pt>
                <c:pt idx="1450">
                  <c:v>43298</c:v>
                </c:pt>
                <c:pt idx="1451">
                  <c:v>43297</c:v>
                </c:pt>
                <c:pt idx="1452">
                  <c:v>43294</c:v>
                </c:pt>
                <c:pt idx="1453">
                  <c:v>43293</c:v>
                </c:pt>
                <c:pt idx="1454">
                  <c:v>43292</c:v>
                </c:pt>
                <c:pt idx="1455">
                  <c:v>43291</c:v>
                </c:pt>
                <c:pt idx="1456">
                  <c:v>43290</c:v>
                </c:pt>
                <c:pt idx="1457">
                  <c:v>43287</c:v>
                </c:pt>
                <c:pt idx="1458">
                  <c:v>43286</c:v>
                </c:pt>
                <c:pt idx="1459">
                  <c:v>43285</c:v>
                </c:pt>
                <c:pt idx="1460">
                  <c:v>43284</c:v>
                </c:pt>
                <c:pt idx="1461">
                  <c:v>43283</c:v>
                </c:pt>
                <c:pt idx="1462">
                  <c:v>43280</c:v>
                </c:pt>
                <c:pt idx="1463">
                  <c:v>43279</c:v>
                </c:pt>
                <c:pt idx="1464">
                  <c:v>43278</c:v>
                </c:pt>
                <c:pt idx="1465">
                  <c:v>43277</c:v>
                </c:pt>
                <c:pt idx="1466">
                  <c:v>43276</c:v>
                </c:pt>
                <c:pt idx="1467">
                  <c:v>43273</c:v>
                </c:pt>
                <c:pt idx="1468">
                  <c:v>43272</c:v>
                </c:pt>
                <c:pt idx="1469">
                  <c:v>43271</c:v>
                </c:pt>
                <c:pt idx="1470">
                  <c:v>43270</c:v>
                </c:pt>
                <c:pt idx="1471">
                  <c:v>43269</c:v>
                </c:pt>
                <c:pt idx="1472">
                  <c:v>43266</c:v>
                </c:pt>
                <c:pt idx="1473">
                  <c:v>43265</c:v>
                </c:pt>
                <c:pt idx="1474">
                  <c:v>43264</c:v>
                </c:pt>
                <c:pt idx="1475">
                  <c:v>43263</c:v>
                </c:pt>
                <c:pt idx="1476">
                  <c:v>43262</c:v>
                </c:pt>
                <c:pt idx="1477">
                  <c:v>43259</c:v>
                </c:pt>
                <c:pt idx="1478">
                  <c:v>43258</c:v>
                </c:pt>
                <c:pt idx="1479">
                  <c:v>43257</c:v>
                </c:pt>
                <c:pt idx="1480">
                  <c:v>43256</c:v>
                </c:pt>
                <c:pt idx="1481">
                  <c:v>43255</c:v>
                </c:pt>
                <c:pt idx="1482">
                  <c:v>43252</c:v>
                </c:pt>
                <c:pt idx="1483">
                  <c:v>43251</c:v>
                </c:pt>
                <c:pt idx="1484">
                  <c:v>43250</c:v>
                </c:pt>
                <c:pt idx="1485">
                  <c:v>43249</c:v>
                </c:pt>
                <c:pt idx="1486">
                  <c:v>43248</c:v>
                </c:pt>
                <c:pt idx="1487">
                  <c:v>43245</c:v>
                </c:pt>
                <c:pt idx="1488">
                  <c:v>43244</c:v>
                </c:pt>
                <c:pt idx="1489">
                  <c:v>43243</c:v>
                </c:pt>
                <c:pt idx="1490">
                  <c:v>43242</c:v>
                </c:pt>
                <c:pt idx="1491">
                  <c:v>43241</c:v>
                </c:pt>
                <c:pt idx="1492">
                  <c:v>43238</c:v>
                </c:pt>
                <c:pt idx="1493">
                  <c:v>43237</c:v>
                </c:pt>
                <c:pt idx="1494">
                  <c:v>43236</c:v>
                </c:pt>
                <c:pt idx="1495">
                  <c:v>43235</c:v>
                </c:pt>
                <c:pt idx="1496">
                  <c:v>43234</c:v>
                </c:pt>
                <c:pt idx="1497">
                  <c:v>43231</c:v>
                </c:pt>
                <c:pt idx="1498">
                  <c:v>43230</c:v>
                </c:pt>
                <c:pt idx="1499">
                  <c:v>43229</c:v>
                </c:pt>
                <c:pt idx="1500">
                  <c:v>43228</c:v>
                </c:pt>
                <c:pt idx="1501">
                  <c:v>43227</c:v>
                </c:pt>
                <c:pt idx="1502">
                  <c:v>43224</c:v>
                </c:pt>
                <c:pt idx="1503">
                  <c:v>43223</c:v>
                </c:pt>
                <c:pt idx="1504">
                  <c:v>43222</c:v>
                </c:pt>
                <c:pt idx="1505">
                  <c:v>43220</c:v>
                </c:pt>
                <c:pt idx="1506">
                  <c:v>43217</c:v>
                </c:pt>
                <c:pt idx="1507">
                  <c:v>43216</c:v>
                </c:pt>
                <c:pt idx="1508">
                  <c:v>43215</c:v>
                </c:pt>
                <c:pt idx="1509">
                  <c:v>43214</c:v>
                </c:pt>
                <c:pt idx="1510">
                  <c:v>43213</c:v>
                </c:pt>
                <c:pt idx="1511">
                  <c:v>43210</c:v>
                </c:pt>
                <c:pt idx="1512">
                  <c:v>43209</c:v>
                </c:pt>
                <c:pt idx="1513">
                  <c:v>43208</c:v>
                </c:pt>
                <c:pt idx="1514">
                  <c:v>43207</c:v>
                </c:pt>
                <c:pt idx="1515">
                  <c:v>43206</c:v>
                </c:pt>
                <c:pt idx="1516">
                  <c:v>43203</c:v>
                </c:pt>
                <c:pt idx="1517">
                  <c:v>43202</c:v>
                </c:pt>
                <c:pt idx="1518">
                  <c:v>43201</c:v>
                </c:pt>
                <c:pt idx="1519">
                  <c:v>43200</c:v>
                </c:pt>
                <c:pt idx="1520">
                  <c:v>43199</c:v>
                </c:pt>
                <c:pt idx="1521">
                  <c:v>43196</c:v>
                </c:pt>
                <c:pt idx="1522">
                  <c:v>43195</c:v>
                </c:pt>
                <c:pt idx="1523">
                  <c:v>43194</c:v>
                </c:pt>
                <c:pt idx="1524">
                  <c:v>43193</c:v>
                </c:pt>
                <c:pt idx="1525">
                  <c:v>43188</c:v>
                </c:pt>
                <c:pt idx="1526">
                  <c:v>43187</c:v>
                </c:pt>
                <c:pt idx="1527">
                  <c:v>43186</c:v>
                </c:pt>
                <c:pt idx="1528">
                  <c:v>43185</c:v>
                </c:pt>
                <c:pt idx="1529">
                  <c:v>43182</c:v>
                </c:pt>
                <c:pt idx="1530">
                  <c:v>43181</c:v>
                </c:pt>
                <c:pt idx="1531">
                  <c:v>43180</c:v>
                </c:pt>
                <c:pt idx="1532">
                  <c:v>43179</c:v>
                </c:pt>
                <c:pt idx="1533">
                  <c:v>43178</c:v>
                </c:pt>
                <c:pt idx="1534">
                  <c:v>43175</c:v>
                </c:pt>
                <c:pt idx="1535">
                  <c:v>43174</c:v>
                </c:pt>
                <c:pt idx="1536">
                  <c:v>43173</c:v>
                </c:pt>
                <c:pt idx="1537">
                  <c:v>43172</c:v>
                </c:pt>
                <c:pt idx="1538">
                  <c:v>43171</c:v>
                </c:pt>
                <c:pt idx="1539">
                  <c:v>43168</c:v>
                </c:pt>
                <c:pt idx="1540">
                  <c:v>43167</c:v>
                </c:pt>
                <c:pt idx="1541">
                  <c:v>43166</c:v>
                </c:pt>
                <c:pt idx="1542">
                  <c:v>43165</c:v>
                </c:pt>
                <c:pt idx="1543">
                  <c:v>43164</c:v>
                </c:pt>
                <c:pt idx="1544">
                  <c:v>43161</c:v>
                </c:pt>
                <c:pt idx="1545">
                  <c:v>43160</c:v>
                </c:pt>
                <c:pt idx="1546">
                  <c:v>43159</c:v>
                </c:pt>
                <c:pt idx="1547">
                  <c:v>43158</c:v>
                </c:pt>
                <c:pt idx="1548">
                  <c:v>43157</c:v>
                </c:pt>
                <c:pt idx="1549">
                  <c:v>43154</c:v>
                </c:pt>
                <c:pt idx="1550">
                  <c:v>43153</c:v>
                </c:pt>
                <c:pt idx="1551">
                  <c:v>43152</c:v>
                </c:pt>
                <c:pt idx="1552">
                  <c:v>43151</c:v>
                </c:pt>
                <c:pt idx="1553">
                  <c:v>43150</c:v>
                </c:pt>
                <c:pt idx="1554">
                  <c:v>43147</c:v>
                </c:pt>
                <c:pt idx="1555">
                  <c:v>43146</c:v>
                </c:pt>
                <c:pt idx="1556">
                  <c:v>43145</c:v>
                </c:pt>
                <c:pt idx="1557">
                  <c:v>43144</c:v>
                </c:pt>
                <c:pt idx="1558">
                  <c:v>43143</c:v>
                </c:pt>
                <c:pt idx="1559">
                  <c:v>43140</c:v>
                </c:pt>
                <c:pt idx="1560">
                  <c:v>43139</c:v>
                </c:pt>
                <c:pt idx="1561">
                  <c:v>43138</c:v>
                </c:pt>
                <c:pt idx="1562">
                  <c:v>43137</c:v>
                </c:pt>
                <c:pt idx="1563">
                  <c:v>43136</c:v>
                </c:pt>
                <c:pt idx="1564">
                  <c:v>43133</c:v>
                </c:pt>
                <c:pt idx="1565">
                  <c:v>43132</c:v>
                </c:pt>
                <c:pt idx="1566">
                  <c:v>43131</c:v>
                </c:pt>
                <c:pt idx="1567">
                  <c:v>43130</c:v>
                </c:pt>
                <c:pt idx="1568">
                  <c:v>43129</c:v>
                </c:pt>
                <c:pt idx="1569">
                  <c:v>43126</c:v>
                </c:pt>
                <c:pt idx="1570">
                  <c:v>43125</c:v>
                </c:pt>
                <c:pt idx="1571">
                  <c:v>43124</c:v>
                </c:pt>
                <c:pt idx="1572">
                  <c:v>43123</c:v>
                </c:pt>
                <c:pt idx="1573">
                  <c:v>43122</c:v>
                </c:pt>
                <c:pt idx="1574">
                  <c:v>43119</c:v>
                </c:pt>
                <c:pt idx="1575">
                  <c:v>43118</c:v>
                </c:pt>
                <c:pt idx="1576">
                  <c:v>43117</c:v>
                </c:pt>
                <c:pt idx="1577">
                  <c:v>43116</c:v>
                </c:pt>
                <c:pt idx="1578">
                  <c:v>43115</c:v>
                </c:pt>
                <c:pt idx="1579">
                  <c:v>43112</c:v>
                </c:pt>
                <c:pt idx="1580">
                  <c:v>43111</c:v>
                </c:pt>
                <c:pt idx="1581">
                  <c:v>43110</c:v>
                </c:pt>
                <c:pt idx="1582">
                  <c:v>43109</c:v>
                </c:pt>
                <c:pt idx="1583">
                  <c:v>43108</c:v>
                </c:pt>
                <c:pt idx="1584">
                  <c:v>43105</c:v>
                </c:pt>
                <c:pt idx="1585">
                  <c:v>43104</c:v>
                </c:pt>
                <c:pt idx="1586">
                  <c:v>43103</c:v>
                </c:pt>
                <c:pt idx="1587">
                  <c:v>43102</c:v>
                </c:pt>
                <c:pt idx="1588">
                  <c:v>43098</c:v>
                </c:pt>
                <c:pt idx="1589">
                  <c:v>43097</c:v>
                </c:pt>
                <c:pt idx="1590">
                  <c:v>43096</c:v>
                </c:pt>
                <c:pt idx="1591">
                  <c:v>43091</c:v>
                </c:pt>
                <c:pt idx="1592">
                  <c:v>43090</c:v>
                </c:pt>
                <c:pt idx="1593">
                  <c:v>43089</c:v>
                </c:pt>
                <c:pt idx="1594">
                  <c:v>43088</c:v>
                </c:pt>
                <c:pt idx="1595">
                  <c:v>43087</c:v>
                </c:pt>
                <c:pt idx="1596">
                  <c:v>43084</c:v>
                </c:pt>
                <c:pt idx="1597">
                  <c:v>43083</c:v>
                </c:pt>
                <c:pt idx="1598">
                  <c:v>43082</c:v>
                </c:pt>
                <c:pt idx="1599">
                  <c:v>43081</c:v>
                </c:pt>
                <c:pt idx="1600">
                  <c:v>43080</c:v>
                </c:pt>
                <c:pt idx="1601">
                  <c:v>43077</c:v>
                </c:pt>
                <c:pt idx="1602">
                  <c:v>43076</c:v>
                </c:pt>
                <c:pt idx="1603">
                  <c:v>43075</c:v>
                </c:pt>
                <c:pt idx="1604">
                  <c:v>43074</c:v>
                </c:pt>
                <c:pt idx="1605">
                  <c:v>43073</c:v>
                </c:pt>
                <c:pt idx="1606">
                  <c:v>43070</c:v>
                </c:pt>
                <c:pt idx="1607">
                  <c:v>43069</c:v>
                </c:pt>
                <c:pt idx="1608">
                  <c:v>43068</c:v>
                </c:pt>
                <c:pt idx="1609">
                  <c:v>43067</c:v>
                </c:pt>
                <c:pt idx="1610">
                  <c:v>43066</c:v>
                </c:pt>
                <c:pt idx="1611">
                  <c:v>43063</c:v>
                </c:pt>
                <c:pt idx="1612">
                  <c:v>43062</c:v>
                </c:pt>
                <c:pt idx="1613">
                  <c:v>43061</c:v>
                </c:pt>
                <c:pt idx="1614">
                  <c:v>43060</c:v>
                </c:pt>
                <c:pt idx="1615">
                  <c:v>43059</c:v>
                </c:pt>
                <c:pt idx="1616">
                  <c:v>43056</c:v>
                </c:pt>
                <c:pt idx="1617">
                  <c:v>43055</c:v>
                </c:pt>
                <c:pt idx="1618">
                  <c:v>43054</c:v>
                </c:pt>
                <c:pt idx="1619">
                  <c:v>43053</c:v>
                </c:pt>
                <c:pt idx="1620">
                  <c:v>43052</c:v>
                </c:pt>
                <c:pt idx="1621">
                  <c:v>43049</c:v>
                </c:pt>
                <c:pt idx="1622">
                  <c:v>43048</c:v>
                </c:pt>
                <c:pt idx="1623">
                  <c:v>43047</c:v>
                </c:pt>
                <c:pt idx="1624">
                  <c:v>43046</c:v>
                </c:pt>
                <c:pt idx="1625">
                  <c:v>43045</c:v>
                </c:pt>
                <c:pt idx="1626">
                  <c:v>43042</c:v>
                </c:pt>
                <c:pt idx="1627">
                  <c:v>43041</c:v>
                </c:pt>
                <c:pt idx="1628">
                  <c:v>43040</c:v>
                </c:pt>
                <c:pt idx="1629">
                  <c:v>43039</c:v>
                </c:pt>
                <c:pt idx="1630">
                  <c:v>43038</c:v>
                </c:pt>
                <c:pt idx="1631">
                  <c:v>43035</c:v>
                </c:pt>
                <c:pt idx="1632">
                  <c:v>43034</c:v>
                </c:pt>
                <c:pt idx="1633">
                  <c:v>43033</c:v>
                </c:pt>
                <c:pt idx="1634">
                  <c:v>43032</c:v>
                </c:pt>
                <c:pt idx="1635">
                  <c:v>43031</c:v>
                </c:pt>
                <c:pt idx="1636">
                  <c:v>43028</c:v>
                </c:pt>
                <c:pt idx="1637">
                  <c:v>43027</c:v>
                </c:pt>
                <c:pt idx="1638">
                  <c:v>43026</c:v>
                </c:pt>
                <c:pt idx="1639">
                  <c:v>43025</c:v>
                </c:pt>
                <c:pt idx="1640">
                  <c:v>43024</c:v>
                </c:pt>
                <c:pt idx="1641">
                  <c:v>43021</c:v>
                </c:pt>
                <c:pt idx="1642">
                  <c:v>43020</c:v>
                </c:pt>
                <c:pt idx="1643">
                  <c:v>43019</c:v>
                </c:pt>
                <c:pt idx="1644">
                  <c:v>43018</c:v>
                </c:pt>
                <c:pt idx="1645">
                  <c:v>43017</c:v>
                </c:pt>
                <c:pt idx="1646">
                  <c:v>43014</c:v>
                </c:pt>
                <c:pt idx="1647">
                  <c:v>43013</c:v>
                </c:pt>
                <c:pt idx="1648">
                  <c:v>43012</c:v>
                </c:pt>
                <c:pt idx="1649">
                  <c:v>43011</c:v>
                </c:pt>
                <c:pt idx="1650">
                  <c:v>43010</c:v>
                </c:pt>
                <c:pt idx="1651">
                  <c:v>43007</c:v>
                </c:pt>
                <c:pt idx="1652">
                  <c:v>43006</c:v>
                </c:pt>
                <c:pt idx="1653">
                  <c:v>43005</c:v>
                </c:pt>
                <c:pt idx="1654">
                  <c:v>43004</c:v>
                </c:pt>
                <c:pt idx="1655">
                  <c:v>43003</c:v>
                </c:pt>
                <c:pt idx="1656">
                  <c:v>43000</c:v>
                </c:pt>
                <c:pt idx="1657">
                  <c:v>42999</c:v>
                </c:pt>
                <c:pt idx="1658">
                  <c:v>42998</c:v>
                </c:pt>
                <c:pt idx="1659">
                  <c:v>42997</c:v>
                </c:pt>
                <c:pt idx="1660">
                  <c:v>42996</c:v>
                </c:pt>
                <c:pt idx="1661">
                  <c:v>42993</c:v>
                </c:pt>
                <c:pt idx="1662">
                  <c:v>42992</c:v>
                </c:pt>
                <c:pt idx="1663">
                  <c:v>42991</c:v>
                </c:pt>
                <c:pt idx="1664">
                  <c:v>42990</c:v>
                </c:pt>
                <c:pt idx="1665">
                  <c:v>42989</c:v>
                </c:pt>
                <c:pt idx="1666">
                  <c:v>42986</c:v>
                </c:pt>
                <c:pt idx="1667">
                  <c:v>42985</c:v>
                </c:pt>
                <c:pt idx="1668">
                  <c:v>42984</c:v>
                </c:pt>
                <c:pt idx="1669">
                  <c:v>42983</c:v>
                </c:pt>
                <c:pt idx="1670">
                  <c:v>42982</c:v>
                </c:pt>
                <c:pt idx="1671">
                  <c:v>42979</c:v>
                </c:pt>
                <c:pt idx="1672">
                  <c:v>42978</c:v>
                </c:pt>
                <c:pt idx="1673">
                  <c:v>42977</c:v>
                </c:pt>
                <c:pt idx="1674">
                  <c:v>42976</c:v>
                </c:pt>
                <c:pt idx="1675">
                  <c:v>42975</c:v>
                </c:pt>
                <c:pt idx="1676">
                  <c:v>42972</c:v>
                </c:pt>
                <c:pt idx="1677">
                  <c:v>42971</c:v>
                </c:pt>
                <c:pt idx="1678">
                  <c:v>42970</c:v>
                </c:pt>
                <c:pt idx="1679">
                  <c:v>42969</c:v>
                </c:pt>
                <c:pt idx="1680">
                  <c:v>42968</c:v>
                </c:pt>
                <c:pt idx="1681">
                  <c:v>42965</c:v>
                </c:pt>
                <c:pt idx="1682">
                  <c:v>42964</c:v>
                </c:pt>
                <c:pt idx="1683">
                  <c:v>42963</c:v>
                </c:pt>
                <c:pt idx="1684">
                  <c:v>42962</c:v>
                </c:pt>
                <c:pt idx="1685">
                  <c:v>42961</c:v>
                </c:pt>
                <c:pt idx="1686">
                  <c:v>42958</c:v>
                </c:pt>
                <c:pt idx="1687">
                  <c:v>42957</c:v>
                </c:pt>
                <c:pt idx="1688">
                  <c:v>42956</c:v>
                </c:pt>
                <c:pt idx="1689">
                  <c:v>42955</c:v>
                </c:pt>
                <c:pt idx="1690">
                  <c:v>42954</c:v>
                </c:pt>
                <c:pt idx="1691">
                  <c:v>42951</c:v>
                </c:pt>
                <c:pt idx="1692">
                  <c:v>42950</c:v>
                </c:pt>
                <c:pt idx="1693">
                  <c:v>42949</c:v>
                </c:pt>
                <c:pt idx="1694">
                  <c:v>42948</c:v>
                </c:pt>
                <c:pt idx="1695">
                  <c:v>42947</c:v>
                </c:pt>
                <c:pt idx="1696">
                  <c:v>42944</c:v>
                </c:pt>
                <c:pt idx="1697">
                  <c:v>42943</c:v>
                </c:pt>
                <c:pt idx="1698">
                  <c:v>42942</c:v>
                </c:pt>
                <c:pt idx="1699">
                  <c:v>42941</c:v>
                </c:pt>
                <c:pt idx="1700">
                  <c:v>42940</c:v>
                </c:pt>
                <c:pt idx="1701">
                  <c:v>42937</c:v>
                </c:pt>
                <c:pt idx="1702">
                  <c:v>42936</c:v>
                </c:pt>
                <c:pt idx="1703">
                  <c:v>42935</c:v>
                </c:pt>
                <c:pt idx="1704">
                  <c:v>42934</c:v>
                </c:pt>
                <c:pt idx="1705">
                  <c:v>42933</c:v>
                </c:pt>
                <c:pt idx="1706">
                  <c:v>42930</c:v>
                </c:pt>
                <c:pt idx="1707">
                  <c:v>42929</c:v>
                </c:pt>
                <c:pt idx="1708">
                  <c:v>42928</c:v>
                </c:pt>
                <c:pt idx="1709">
                  <c:v>42927</c:v>
                </c:pt>
                <c:pt idx="1710">
                  <c:v>42926</c:v>
                </c:pt>
                <c:pt idx="1711">
                  <c:v>42923</c:v>
                </c:pt>
                <c:pt idx="1712">
                  <c:v>42922</c:v>
                </c:pt>
                <c:pt idx="1713">
                  <c:v>42921</c:v>
                </c:pt>
                <c:pt idx="1714">
                  <c:v>42920</c:v>
                </c:pt>
                <c:pt idx="1715">
                  <c:v>42919</c:v>
                </c:pt>
                <c:pt idx="1716">
                  <c:v>42916</c:v>
                </c:pt>
                <c:pt idx="1717">
                  <c:v>42915</c:v>
                </c:pt>
                <c:pt idx="1718">
                  <c:v>42914</c:v>
                </c:pt>
                <c:pt idx="1719">
                  <c:v>42913</c:v>
                </c:pt>
                <c:pt idx="1720">
                  <c:v>42912</c:v>
                </c:pt>
                <c:pt idx="1721">
                  <c:v>42909</c:v>
                </c:pt>
                <c:pt idx="1722">
                  <c:v>42908</c:v>
                </c:pt>
                <c:pt idx="1723">
                  <c:v>42907</c:v>
                </c:pt>
                <c:pt idx="1724">
                  <c:v>42906</c:v>
                </c:pt>
                <c:pt idx="1725">
                  <c:v>42905</c:v>
                </c:pt>
                <c:pt idx="1726">
                  <c:v>42902</c:v>
                </c:pt>
                <c:pt idx="1727">
                  <c:v>42901</c:v>
                </c:pt>
                <c:pt idx="1728">
                  <c:v>42900</c:v>
                </c:pt>
                <c:pt idx="1729">
                  <c:v>42899</c:v>
                </c:pt>
                <c:pt idx="1730">
                  <c:v>42898</c:v>
                </c:pt>
                <c:pt idx="1731">
                  <c:v>42895</c:v>
                </c:pt>
                <c:pt idx="1732">
                  <c:v>42894</c:v>
                </c:pt>
                <c:pt idx="1733">
                  <c:v>42893</c:v>
                </c:pt>
                <c:pt idx="1734">
                  <c:v>42892</c:v>
                </c:pt>
                <c:pt idx="1735">
                  <c:v>42891</c:v>
                </c:pt>
                <c:pt idx="1736">
                  <c:v>42888</c:v>
                </c:pt>
                <c:pt idx="1737">
                  <c:v>42887</c:v>
                </c:pt>
                <c:pt idx="1738">
                  <c:v>42886</c:v>
                </c:pt>
                <c:pt idx="1739">
                  <c:v>42885</c:v>
                </c:pt>
                <c:pt idx="1740">
                  <c:v>42884</c:v>
                </c:pt>
                <c:pt idx="1741">
                  <c:v>42881</c:v>
                </c:pt>
                <c:pt idx="1742">
                  <c:v>42880</c:v>
                </c:pt>
                <c:pt idx="1743">
                  <c:v>42879</c:v>
                </c:pt>
                <c:pt idx="1744">
                  <c:v>42878</c:v>
                </c:pt>
                <c:pt idx="1745">
                  <c:v>42877</c:v>
                </c:pt>
                <c:pt idx="1746">
                  <c:v>42874</c:v>
                </c:pt>
                <c:pt idx="1747">
                  <c:v>42873</c:v>
                </c:pt>
                <c:pt idx="1748">
                  <c:v>42872</c:v>
                </c:pt>
                <c:pt idx="1749">
                  <c:v>42871</c:v>
                </c:pt>
                <c:pt idx="1750">
                  <c:v>42870</c:v>
                </c:pt>
                <c:pt idx="1751">
                  <c:v>42867</c:v>
                </c:pt>
                <c:pt idx="1752">
                  <c:v>42866</c:v>
                </c:pt>
                <c:pt idx="1753">
                  <c:v>42865</c:v>
                </c:pt>
                <c:pt idx="1754">
                  <c:v>42864</c:v>
                </c:pt>
                <c:pt idx="1755">
                  <c:v>42863</c:v>
                </c:pt>
                <c:pt idx="1756">
                  <c:v>42860</c:v>
                </c:pt>
                <c:pt idx="1757">
                  <c:v>42859</c:v>
                </c:pt>
                <c:pt idx="1758">
                  <c:v>42858</c:v>
                </c:pt>
                <c:pt idx="1759">
                  <c:v>42857</c:v>
                </c:pt>
                <c:pt idx="1760">
                  <c:v>42853</c:v>
                </c:pt>
                <c:pt idx="1761">
                  <c:v>42852</c:v>
                </c:pt>
                <c:pt idx="1762">
                  <c:v>42851</c:v>
                </c:pt>
                <c:pt idx="1763">
                  <c:v>42850</c:v>
                </c:pt>
                <c:pt idx="1764">
                  <c:v>42849</c:v>
                </c:pt>
                <c:pt idx="1765">
                  <c:v>42846</c:v>
                </c:pt>
                <c:pt idx="1766">
                  <c:v>42845</c:v>
                </c:pt>
                <c:pt idx="1767">
                  <c:v>42844</c:v>
                </c:pt>
                <c:pt idx="1768">
                  <c:v>42843</c:v>
                </c:pt>
                <c:pt idx="1769">
                  <c:v>42838</c:v>
                </c:pt>
                <c:pt idx="1770">
                  <c:v>42837</c:v>
                </c:pt>
                <c:pt idx="1771">
                  <c:v>42836</c:v>
                </c:pt>
                <c:pt idx="1772">
                  <c:v>42835</c:v>
                </c:pt>
                <c:pt idx="1773">
                  <c:v>42832</c:v>
                </c:pt>
                <c:pt idx="1774">
                  <c:v>42831</c:v>
                </c:pt>
                <c:pt idx="1775">
                  <c:v>42830</c:v>
                </c:pt>
                <c:pt idx="1776">
                  <c:v>42829</c:v>
                </c:pt>
                <c:pt idx="1777">
                  <c:v>42828</c:v>
                </c:pt>
                <c:pt idx="1778">
                  <c:v>42825</c:v>
                </c:pt>
                <c:pt idx="1779">
                  <c:v>42824</c:v>
                </c:pt>
                <c:pt idx="1780">
                  <c:v>42823</c:v>
                </c:pt>
                <c:pt idx="1781">
                  <c:v>42822</c:v>
                </c:pt>
                <c:pt idx="1782">
                  <c:v>42821</c:v>
                </c:pt>
                <c:pt idx="1783">
                  <c:v>42818</c:v>
                </c:pt>
                <c:pt idx="1784">
                  <c:v>42817</c:v>
                </c:pt>
                <c:pt idx="1785">
                  <c:v>42816</c:v>
                </c:pt>
                <c:pt idx="1786">
                  <c:v>42815</c:v>
                </c:pt>
                <c:pt idx="1787">
                  <c:v>42814</c:v>
                </c:pt>
                <c:pt idx="1788">
                  <c:v>42811</c:v>
                </c:pt>
                <c:pt idx="1789">
                  <c:v>42810</c:v>
                </c:pt>
                <c:pt idx="1790">
                  <c:v>42809</c:v>
                </c:pt>
                <c:pt idx="1791">
                  <c:v>42808</c:v>
                </c:pt>
                <c:pt idx="1792">
                  <c:v>42807</c:v>
                </c:pt>
                <c:pt idx="1793">
                  <c:v>42804</c:v>
                </c:pt>
                <c:pt idx="1794">
                  <c:v>42803</c:v>
                </c:pt>
                <c:pt idx="1795">
                  <c:v>42802</c:v>
                </c:pt>
                <c:pt idx="1796">
                  <c:v>42801</c:v>
                </c:pt>
                <c:pt idx="1797">
                  <c:v>42800</c:v>
                </c:pt>
                <c:pt idx="1798">
                  <c:v>42797</c:v>
                </c:pt>
                <c:pt idx="1799">
                  <c:v>42796</c:v>
                </c:pt>
                <c:pt idx="1800">
                  <c:v>42795</c:v>
                </c:pt>
                <c:pt idx="1801">
                  <c:v>42794</c:v>
                </c:pt>
                <c:pt idx="1802">
                  <c:v>42793</c:v>
                </c:pt>
                <c:pt idx="1803">
                  <c:v>42790</c:v>
                </c:pt>
                <c:pt idx="1804">
                  <c:v>42789</c:v>
                </c:pt>
                <c:pt idx="1805">
                  <c:v>42788</c:v>
                </c:pt>
                <c:pt idx="1806">
                  <c:v>42787</c:v>
                </c:pt>
                <c:pt idx="1807">
                  <c:v>42786</c:v>
                </c:pt>
                <c:pt idx="1808">
                  <c:v>42783</c:v>
                </c:pt>
                <c:pt idx="1809">
                  <c:v>42782</c:v>
                </c:pt>
                <c:pt idx="1810">
                  <c:v>42781</c:v>
                </c:pt>
                <c:pt idx="1811">
                  <c:v>42780</c:v>
                </c:pt>
                <c:pt idx="1812">
                  <c:v>42779</c:v>
                </c:pt>
                <c:pt idx="1813">
                  <c:v>42776</c:v>
                </c:pt>
                <c:pt idx="1814">
                  <c:v>42775</c:v>
                </c:pt>
                <c:pt idx="1815">
                  <c:v>42774</c:v>
                </c:pt>
                <c:pt idx="1816">
                  <c:v>42773</c:v>
                </c:pt>
                <c:pt idx="1817">
                  <c:v>42772</c:v>
                </c:pt>
                <c:pt idx="1818">
                  <c:v>42769</c:v>
                </c:pt>
                <c:pt idx="1819">
                  <c:v>42768</c:v>
                </c:pt>
                <c:pt idx="1820">
                  <c:v>42767</c:v>
                </c:pt>
                <c:pt idx="1821">
                  <c:v>42766</c:v>
                </c:pt>
                <c:pt idx="1822">
                  <c:v>42765</c:v>
                </c:pt>
                <c:pt idx="1823">
                  <c:v>42762</c:v>
                </c:pt>
                <c:pt idx="1824">
                  <c:v>42761</c:v>
                </c:pt>
                <c:pt idx="1825">
                  <c:v>42760</c:v>
                </c:pt>
                <c:pt idx="1826">
                  <c:v>42759</c:v>
                </c:pt>
                <c:pt idx="1827">
                  <c:v>42758</c:v>
                </c:pt>
                <c:pt idx="1828">
                  <c:v>42755</c:v>
                </c:pt>
                <c:pt idx="1829">
                  <c:v>42754</c:v>
                </c:pt>
                <c:pt idx="1830">
                  <c:v>42753</c:v>
                </c:pt>
                <c:pt idx="1831">
                  <c:v>42752</c:v>
                </c:pt>
                <c:pt idx="1832">
                  <c:v>42751</c:v>
                </c:pt>
                <c:pt idx="1833">
                  <c:v>42748</c:v>
                </c:pt>
                <c:pt idx="1834">
                  <c:v>42747</c:v>
                </c:pt>
                <c:pt idx="1835">
                  <c:v>42746</c:v>
                </c:pt>
                <c:pt idx="1836">
                  <c:v>42745</c:v>
                </c:pt>
                <c:pt idx="1837">
                  <c:v>42744</c:v>
                </c:pt>
                <c:pt idx="1838">
                  <c:v>42741</c:v>
                </c:pt>
                <c:pt idx="1839">
                  <c:v>42740</c:v>
                </c:pt>
                <c:pt idx="1840">
                  <c:v>42739</c:v>
                </c:pt>
                <c:pt idx="1841">
                  <c:v>42738</c:v>
                </c:pt>
                <c:pt idx="1842">
                  <c:v>42737</c:v>
                </c:pt>
                <c:pt idx="1843">
                  <c:v>42734</c:v>
                </c:pt>
                <c:pt idx="1844">
                  <c:v>42733</c:v>
                </c:pt>
                <c:pt idx="1845">
                  <c:v>42732</c:v>
                </c:pt>
                <c:pt idx="1846">
                  <c:v>42731</c:v>
                </c:pt>
                <c:pt idx="1847">
                  <c:v>42727</c:v>
                </c:pt>
                <c:pt idx="1848">
                  <c:v>42726</c:v>
                </c:pt>
                <c:pt idx="1849">
                  <c:v>42725</c:v>
                </c:pt>
                <c:pt idx="1850">
                  <c:v>42724</c:v>
                </c:pt>
                <c:pt idx="1851">
                  <c:v>42723</c:v>
                </c:pt>
                <c:pt idx="1852">
                  <c:v>42720</c:v>
                </c:pt>
                <c:pt idx="1853">
                  <c:v>42719</c:v>
                </c:pt>
                <c:pt idx="1854">
                  <c:v>42718</c:v>
                </c:pt>
                <c:pt idx="1855">
                  <c:v>42717</c:v>
                </c:pt>
                <c:pt idx="1856">
                  <c:v>42716</c:v>
                </c:pt>
                <c:pt idx="1857">
                  <c:v>42713</c:v>
                </c:pt>
                <c:pt idx="1858">
                  <c:v>42712</c:v>
                </c:pt>
                <c:pt idx="1859">
                  <c:v>42711</c:v>
                </c:pt>
                <c:pt idx="1860">
                  <c:v>42710</c:v>
                </c:pt>
                <c:pt idx="1861">
                  <c:v>42709</c:v>
                </c:pt>
                <c:pt idx="1862">
                  <c:v>42706</c:v>
                </c:pt>
                <c:pt idx="1863">
                  <c:v>42705</c:v>
                </c:pt>
                <c:pt idx="1864">
                  <c:v>42704</c:v>
                </c:pt>
                <c:pt idx="1865">
                  <c:v>42703</c:v>
                </c:pt>
                <c:pt idx="1866">
                  <c:v>42702</c:v>
                </c:pt>
                <c:pt idx="1867">
                  <c:v>42699</c:v>
                </c:pt>
                <c:pt idx="1868">
                  <c:v>42698</c:v>
                </c:pt>
                <c:pt idx="1869">
                  <c:v>42697</c:v>
                </c:pt>
                <c:pt idx="1870">
                  <c:v>42696</c:v>
                </c:pt>
                <c:pt idx="1871">
                  <c:v>42695</c:v>
                </c:pt>
                <c:pt idx="1872">
                  <c:v>42692</c:v>
                </c:pt>
                <c:pt idx="1873">
                  <c:v>42691</c:v>
                </c:pt>
                <c:pt idx="1874">
                  <c:v>42690</c:v>
                </c:pt>
                <c:pt idx="1875">
                  <c:v>42689</c:v>
                </c:pt>
                <c:pt idx="1876">
                  <c:v>42688</c:v>
                </c:pt>
                <c:pt idx="1877">
                  <c:v>42685</c:v>
                </c:pt>
                <c:pt idx="1878">
                  <c:v>42684</c:v>
                </c:pt>
                <c:pt idx="1879">
                  <c:v>42683</c:v>
                </c:pt>
                <c:pt idx="1880">
                  <c:v>42682</c:v>
                </c:pt>
                <c:pt idx="1881">
                  <c:v>42681</c:v>
                </c:pt>
                <c:pt idx="1882">
                  <c:v>42678</c:v>
                </c:pt>
                <c:pt idx="1883">
                  <c:v>42677</c:v>
                </c:pt>
                <c:pt idx="1884">
                  <c:v>42676</c:v>
                </c:pt>
                <c:pt idx="1885">
                  <c:v>42675</c:v>
                </c:pt>
                <c:pt idx="1886">
                  <c:v>42674</c:v>
                </c:pt>
                <c:pt idx="1887">
                  <c:v>42671</c:v>
                </c:pt>
                <c:pt idx="1888">
                  <c:v>42670</c:v>
                </c:pt>
                <c:pt idx="1889">
                  <c:v>42669</c:v>
                </c:pt>
                <c:pt idx="1890">
                  <c:v>42668</c:v>
                </c:pt>
                <c:pt idx="1891">
                  <c:v>42667</c:v>
                </c:pt>
                <c:pt idx="1892">
                  <c:v>42664</c:v>
                </c:pt>
                <c:pt idx="1893">
                  <c:v>42663</c:v>
                </c:pt>
                <c:pt idx="1894">
                  <c:v>42662</c:v>
                </c:pt>
                <c:pt idx="1895">
                  <c:v>42661</c:v>
                </c:pt>
                <c:pt idx="1896">
                  <c:v>42660</c:v>
                </c:pt>
                <c:pt idx="1897">
                  <c:v>42657</c:v>
                </c:pt>
                <c:pt idx="1898">
                  <c:v>42656</c:v>
                </c:pt>
                <c:pt idx="1899">
                  <c:v>42655</c:v>
                </c:pt>
                <c:pt idx="1900">
                  <c:v>42654</c:v>
                </c:pt>
                <c:pt idx="1901">
                  <c:v>42653</c:v>
                </c:pt>
                <c:pt idx="1902">
                  <c:v>42650</c:v>
                </c:pt>
                <c:pt idx="1903">
                  <c:v>42649</c:v>
                </c:pt>
                <c:pt idx="1904">
                  <c:v>42648</c:v>
                </c:pt>
                <c:pt idx="1905">
                  <c:v>42647</c:v>
                </c:pt>
                <c:pt idx="1906">
                  <c:v>42646</c:v>
                </c:pt>
                <c:pt idx="1907">
                  <c:v>42643</c:v>
                </c:pt>
                <c:pt idx="1908">
                  <c:v>42642</c:v>
                </c:pt>
                <c:pt idx="1909">
                  <c:v>42641</c:v>
                </c:pt>
                <c:pt idx="1910">
                  <c:v>42640</c:v>
                </c:pt>
                <c:pt idx="1911">
                  <c:v>42639</c:v>
                </c:pt>
                <c:pt idx="1912">
                  <c:v>42636</c:v>
                </c:pt>
                <c:pt idx="1913">
                  <c:v>42635</c:v>
                </c:pt>
                <c:pt idx="1914">
                  <c:v>42634</c:v>
                </c:pt>
                <c:pt idx="1915">
                  <c:v>42633</c:v>
                </c:pt>
                <c:pt idx="1916">
                  <c:v>42632</c:v>
                </c:pt>
                <c:pt idx="1917">
                  <c:v>42629</c:v>
                </c:pt>
                <c:pt idx="1918">
                  <c:v>42628</c:v>
                </c:pt>
                <c:pt idx="1919">
                  <c:v>42627</c:v>
                </c:pt>
                <c:pt idx="1920">
                  <c:v>42626</c:v>
                </c:pt>
                <c:pt idx="1921">
                  <c:v>42625</c:v>
                </c:pt>
                <c:pt idx="1922">
                  <c:v>42622</c:v>
                </c:pt>
                <c:pt idx="1923">
                  <c:v>42621</c:v>
                </c:pt>
                <c:pt idx="1924">
                  <c:v>42620</c:v>
                </c:pt>
                <c:pt idx="1925">
                  <c:v>42619</c:v>
                </c:pt>
                <c:pt idx="1926">
                  <c:v>42618</c:v>
                </c:pt>
                <c:pt idx="1927">
                  <c:v>42615</c:v>
                </c:pt>
                <c:pt idx="1928">
                  <c:v>42614</c:v>
                </c:pt>
                <c:pt idx="1929">
                  <c:v>42613</c:v>
                </c:pt>
                <c:pt idx="1930">
                  <c:v>42612</c:v>
                </c:pt>
                <c:pt idx="1931">
                  <c:v>42611</c:v>
                </c:pt>
                <c:pt idx="1932">
                  <c:v>42608</c:v>
                </c:pt>
                <c:pt idx="1933">
                  <c:v>42607</c:v>
                </c:pt>
                <c:pt idx="1934">
                  <c:v>42606</c:v>
                </c:pt>
                <c:pt idx="1935">
                  <c:v>42605</c:v>
                </c:pt>
                <c:pt idx="1936">
                  <c:v>42604</c:v>
                </c:pt>
                <c:pt idx="1937">
                  <c:v>42601</c:v>
                </c:pt>
                <c:pt idx="1938">
                  <c:v>42600</c:v>
                </c:pt>
                <c:pt idx="1939">
                  <c:v>42599</c:v>
                </c:pt>
                <c:pt idx="1940">
                  <c:v>42598</c:v>
                </c:pt>
                <c:pt idx="1941">
                  <c:v>42597</c:v>
                </c:pt>
                <c:pt idx="1942">
                  <c:v>42594</c:v>
                </c:pt>
                <c:pt idx="1943">
                  <c:v>42593</c:v>
                </c:pt>
                <c:pt idx="1944">
                  <c:v>42592</c:v>
                </c:pt>
                <c:pt idx="1945">
                  <c:v>42591</c:v>
                </c:pt>
                <c:pt idx="1946">
                  <c:v>42590</c:v>
                </c:pt>
                <c:pt idx="1947">
                  <c:v>42587</c:v>
                </c:pt>
                <c:pt idx="1948">
                  <c:v>42586</c:v>
                </c:pt>
                <c:pt idx="1949">
                  <c:v>42585</c:v>
                </c:pt>
                <c:pt idx="1950">
                  <c:v>42584</c:v>
                </c:pt>
                <c:pt idx="1951">
                  <c:v>42583</c:v>
                </c:pt>
                <c:pt idx="1952">
                  <c:v>42580</c:v>
                </c:pt>
                <c:pt idx="1953">
                  <c:v>42579</c:v>
                </c:pt>
                <c:pt idx="1954">
                  <c:v>42578</c:v>
                </c:pt>
                <c:pt idx="1955">
                  <c:v>42577</c:v>
                </c:pt>
                <c:pt idx="1956">
                  <c:v>42576</c:v>
                </c:pt>
                <c:pt idx="1957">
                  <c:v>42573</c:v>
                </c:pt>
                <c:pt idx="1958">
                  <c:v>42572</c:v>
                </c:pt>
                <c:pt idx="1959">
                  <c:v>42571</c:v>
                </c:pt>
                <c:pt idx="1960">
                  <c:v>42570</c:v>
                </c:pt>
                <c:pt idx="1961">
                  <c:v>42569</c:v>
                </c:pt>
                <c:pt idx="1962">
                  <c:v>42566</c:v>
                </c:pt>
                <c:pt idx="1963">
                  <c:v>42565</c:v>
                </c:pt>
                <c:pt idx="1964">
                  <c:v>42564</c:v>
                </c:pt>
                <c:pt idx="1965">
                  <c:v>42563</c:v>
                </c:pt>
                <c:pt idx="1966">
                  <c:v>42562</c:v>
                </c:pt>
                <c:pt idx="1967">
                  <c:v>42559</c:v>
                </c:pt>
                <c:pt idx="1968">
                  <c:v>42558</c:v>
                </c:pt>
                <c:pt idx="1969">
                  <c:v>42557</c:v>
                </c:pt>
                <c:pt idx="1970">
                  <c:v>42556</c:v>
                </c:pt>
                <c:pt idx="1971">
                  <c:v>42555</c:v>
                </c:pt>
                <c:pt idx="1972">
                  <c:v>42552</c:v>
                </c:pt>
                <c:pt idx="1973">
                  <c:v>42551</c:v>
                </c:pt>
                <c:pt idx="1974">
                  <c:v>42550</c:v>
                </c:pt>
                <c:pt idx="1975">
                  <c:v>42549</c:v>
                </c:pt>
                <c:pt idx="1976">
                  <c:v>42548</c:v>
                </c:pt>
                <c:pt idx="1977">
                  <c:v>42545</c:v>
                </c:pt>
                <c:pt idx="1978">
                  <c:v>42544</c:v>
                </c:pt>
                <c:pt idx="1979">
                  <c:v>42543</c:v>
                </c:pt>
                <c:pt idx="1980">
                  <c:v>42542</c:v>
                </c:pt>
                <c:pt idx="1981">
                  <c:v>42541</c:v>
                </c:pt>
                <c:pt idx="1982">
                  <c:v>42538</c:v>
                </c:pt>
                <c:pt idx="1983">
                  <c:v>42537</c:v>
                </c:pt>
                <c:pt idx="1984">
                  <c:v>42536</c:v>
                </c:pt>
                <c:pt idx="1985">
                  <c:v>42535</c:v>
                </c:pt>
                <c:pt idx="1986">
                  <c:v>42534</c:v>
                </c:pt>
                <c:pt idx="1987">
                  <c:v>42531</c:v>
                </c:pt>
                <c:pt idx="1988">
                  <c:v>42530</c:v>
                </c:pt>
                <c:pt idx="1989">
                  <c:v>42529</c:v>
                </c:pt>
                <c:pt idx="1990">
                  <c:v>42528</c:v>
                </c:pt>
                <c:pt idx="1991">
                  <c:v>42527</c:v>
                </c:pt>
                <c:pt idx="1992">
                  <c:v>42524</c:v>
                </c:pt>
                <c:pt idx="1993">
                  <c:v>42523</c:v>
                </c:pt>
                <c:pt idx="1994">
                  <c:v>42522</c:v>
                </c:pt>
                <c:pt idx="1995">
                  <c:v>42521</c:v>
                </c:pt>
                <c:pt idx="1996">
                  <c:v>42520</c:v>
                </c:pt>
                <c:pt idx="1997">
                  <c:v>42517</c:v>
                </c:pt>
                <c:pt idx="1998">
                  <c:v>42516</c:v>
                </c:pt>
                <c:pt idx="1999">
                  <c:v>42515</c:v>
                </c:pt>
                <c:pt idx="2000">
                  <c:v>42514</c:v>
                </c:pt>
                <c:pt idx="2001">
                  <c:v>42513</c:v>
                </c:pt>
                <c:pt idx="2002">
                  <c:v>42510</c:v>
                </c:pt>
                <c:pt idx="2003">
                  <c:v>42509</c:v>
                </c:pt>
                <c:pt idx="2004">
                  <c:v>42508</c:v>
                </c:pt>
                <c:pt idx="2005">
                  <c:v>42507</c:v>
                </c:pt>
                <c:pt idx="2006">
                  <c:v>42506</c:v>
                </c:pt>
                <c:pt idx="2007">
                  <c:v>42503</c:v>
                </c:pt>
                <c:pt idx="2008">
                  <c:v>42502</c:v>
                </c:pt>
                <c:pt idx="2009">
                  <c:v>42501</c:v>
                </c:pt>
                <c:pt idx="2010">
                  <c:v>42500</c:v>
                </c:pt>
                <c:pt idx="2011">
                  <c:v>42499</c:v>
                </c:pt>
                <c:pt idx="2012">
                  <c:v>42496</c:v>
                </c:pt>
                <c:pt idx="2013">
                  <c:v>42495</c:v>
                </c:pt>
                <c:pt idx="2014">
                  <c:v>42494</c:v>
                </c:pt>
                <c:pt idx="2015">
                  <c:v>42493</c:v>
                </c:pt>
                <c:pt idx="2016">
                  <c:v>42492</c:v>
                </c:pt>
                <c:pt idx="2017">
                  <c:v>42489</c:v>
                </c:pt>
                <c:pt idx="2018">
                  <c:v>42488</c:v>
                </c:pt>
                <c:pt idx="2019">
                  <c:v>42487</c:v>
                </c:pt>
                <c:pt idx="2020">
                  <c:v>42486</c:v>
                </c:pt>
                <c:pt idx="2021">
                  <c:v>42485</c:v>
                </c:pt>
                <c:pt idx="2022">
                  <c:v>42482</c:v>
                </c:pt>
                <c:pt idx="2023">
                  <c:v>42481</c:v>
                </c:pt>
                <c:pt idx="2024">
                  <c:v>42480</c:v>
                </c:pt>
                <c:pt idx="2025">
                  <c:v>42479</c:v>
                </c:pt>
                <c:pt idx="2026">
                  <c:v>42478</c:v>
                </c:pt>
                <c:pt idx="2027">
                  <c:v>42475</c:v>
                </c:pt>
                <c:pt idx="2028">
                  <c:v>42474</c:v>
                </c:pt>
                <c:pt idx="2029">
                  <c:v>42473</c:v>
                </c:pt>
                <c:pt idx="2030">
                  <c:v>42472</c:v>
                </c:pt>
                <c:pt idx="2031">
                  <c:v>42471</c:v>
                </c:pt>
                <c:pt idx="2032">
                  <c:v>42468</c:v>
                </c:pt>
                <c:pt idx="2033">
                  <c:v>42467</c:v>
                </c:pt>
                <c:pt idx="2034">
                  <c:v>42466</c:v>
                </c:pt>
                <c:pt idx="2035">
                  <c:v>42465</c:v>
                </c:pt>
                <c:pt idx="2036">
                  <c:v>42464</c:v>
                </c:pt>
                <c:pt idx="2037">
                  <c:v>42461</c:v>
                </c:pt>
                <c:pt idx="2038">
                  <c:v>42460</c:v>
                </c:pt>
                <c:pt idx="2039">
                  <c:v>42459</c:v>
                </c:pt>
                <c:pt idx="2040">
                  <c:v>42458</c:v>
                </c:pt>
                <c:pt idx="2041">
                  <c:v>42453</c:v>
                </c:pt>
                <c:pt idx="2042">
                  <c:v>42452</c:v>
                </c:pt>
                <c:pt idx="2043">
                  <c:v>42451</c:v>
                </c:pt>
                <c:pt idx="2044">
                  <c:v>42450</c:v>
                </c:pt>
                <c:pt idx="2045">
                  <c:v>42447</c:v>
                </c:pt>
                <c:pt idx="2046">
                  <c:v>42446</c:v>
                </c:pt>
                <c:pt idx="2047">
                  <c:v>42445</c:v>
                </c:pt>
                <c:pt idx="2048">
                  <c:v>42444</c:v>
                </c:pt>
                <c:pt idx="2049">
                  <c:v>42443</c:v>
                </c:pt>
                <c:pt idx="2050">
                  <c:v>42440</c:v>
                </c:pt>
                <c:pt idx="2051">
                  <c:v>42439</c:v>
                </c:pt>
                <c:pt idx="2052">
                  <c:v>42438</c:v>
                </c:pt>
                <c:pt idx="2053">
                  <c:v>42437</c:v>
                </c:pt>
                <c:pt idx="2054">
                  <c:v>42436</c:v>
                </c:pt>
                <c:pt idx="2055">
                  <c:v>42433</c:v>
                </c:pt>
                <c:pt idx="2056">
                  <c:v>42432</c:v>
                </c:pt>
                <c:pt idx="2057">
                  <c:v>42431</c:v>
                </c:pt>
                <c:pt idx="2058">
                  <c:v>42430</c:v>
                </c:pt>
                <c:pt idx="2059">
                  <c:v>42429</c:v>
                </c:pt>
                <c:pt idx="2060">
                  <c:v>42426</c:v>
                </c:pt>
                <c:pt idx="2061">
                  <c:v>42425</c:v>
                </c:pt>
                <c:pt idx="2062">
                  <c:v>42424</c:v>
                </c:pt>
                <c:pt idx="2063">
                  <c:v>42423</c:v>
                </c:pt>
                <c:pt idx="2064">
                  <c:v>42422</c:v>
                </c:pt>
                <c:pt idx="2065">
                  <c:v>42419</c:v>
                </c:pt>
                <c:pt idx="2066">
                  <c:v>42418</c:v>
                </c:pt>
                <c:pt idx="2067">
                  <c:v>42417</c:v>
                </c:pt>
                <c:pt idx="2068">
                  <c:v>42416</c:v>
                </c:pt>
                <c:pt idx="2069">
                  <c:v>42415</c:v>
                </c:pt>
                <c:pt idx="2070">
                  <c:v>42412</c:v>
                </c:pt>
                <c:pt idx="2071">
                  <c:v>42411</c:v>
                </c:pt>
                <c:pt idx="2072">
                  <c:v>42410</c:v>
                </c:pt>
                <c:pt idx="2073">
                  <c:v>42409</c:v>
                </c:pt>
                <c:pt idx="2074">
                  <c:v>42408</c:v>
                </c:pt>
                <c:pt idx="2075">
                  <c:v>42405</c:v>
                </c:pt>
                <c:pt idx="2076">
                  <c:v>42404</c:v>
                </c:pt>
                <c:pt idx="2077">
                  <c:v>42403</c:v>
                </c:pt>
                <c:pt idx="2078">
                  <c:v>42402</c:v>
                </c:pt>
                <c:pt idx="2079">
                  <c:v>42401</c:v>
                </c:pt>
                <c:pt idx="2080">
                  <c:v>42398</c:v>
                </c:pt>
                <c:pt idx="2081">
                  <c:v>42397</c:v>
                </c:pt>
                <c:pt idx="2082">
                  <c:v>42396</c:v>
                </c:pt>
                <c:pt idx="2083">
                  <c:v>42395</c:v>
                </c:pt>
                <c:pt idx="2084">
                  <c:v>42394</c:v>
                </c:pt>
                <c:pt idx="2085">
                  <c:v>42391</c:v>
                </c:pt>
                <c:pt idx="2086">
                  <c:v>42390</c:v>
                </c:pt>
                <c:pt idx="2087">
                  <c:v>42389</c:v>
                </c:pt>
                <c:pt idx="2088">
                  <c:v>42388</c:v>
                </c:pt>
                <c:pt idx="2089">
                  <c:v>42387</c:v>
                </c:pt>
                <c:pt idx="2090">
                  <c:v>42384</c:v>
                </c:pt>
                <c:pt idx="2091">
                  <c:v>42383</c:v>
                </c:pt>
                <c:pt idx="2092">
                  <c:v>42382</c:v>
                </c:pt>
                <c:pt idx="2093">
                  <c:v>42381</c:v>
                </c:pt>
                <c:pt idx="2094">
                  <c:v>42380</c:v>
                </c:pt>
                <c:pt idx="2095">
                  <c:v>42377</c:v>
                </c:pt>
                <c:pt idx="2096">
                  <c:v>42376</c:v>
                </c:pt>
                <c:pt idx="2097">
                  <c:v>42375</c:v>
                </c:pt>
                <c:pt idx="2098">
                  <c:v>42374</c:v>
                </c:pt>
                <c:pt idx="2099">
                  <c:v>42373</c:v>
                </c:pt>
                <c:pt idx="2100">
                  <c:v>42368</c:v>
                </c:pt>
                <c:pt idx="2101">
                  <c:v>42367</c:v>
                </c:pt>
                <c:pt idx="2102">
                  <c:v>42366</c:v>
                </c:pt>
                <c:pt idx="2103">
                  <c:v>42361</c:v>
                </c:pt>
                <c:pt idx="2104">
                  <c:v>42360</c:v>
                </c:pt>
                <c:pt idx="2105">
                  <c:v>42359</c:v>
                </c:pt>
                <c:pt idx="2106">
                  <c:v>42356</c:v>
                </c:pt>
                <c:pt idx="2107">
                  <c:v>42355</c:v>
                </c:pt>
                <c:pt idx="2108">
                  <c:v>42354</c:v>
                </c:pt>
                <c:pt idx="2109">
                  <c:v>42353</c:v>
                </c:pt>
                <c:pt idx="2110">
                  <c:v>42352</c:v>
                </c:pt>
                <c:pt idx="2111">
                  <c:v>42349</c:v>
                </c:pt>
                <c:pt idx="2112">
                  <c:v>42348</c:v>
                </c:pt>
                <c:pt idx="2113">
                  <c:v>42347</c:v>
                </c:pt>
                <c:pt idx="2114">
                  <c:v>42346</c:v>
                </c:pt>
                <c:pt idx="2115">
                  <c:v>42345</c:v>
                </c:pt>
                <c:pt idx="2116">
                  <c:v>42342</c:v>
                </c:pt>
                <c:pt idx="2117">
                  <c:v>42341</c:v>
                </c:pt>
                <c:pt idx="2118">
                  <c:v>42340</c:v>
                </c:pt>
                <c:pt idx="2119">
                  <c:v>42339</c:v>
                </c:pt>
                <c:pt idx="2120">
                  <c:v>42338</c:v>
                </c:pt>
                <c:pt idx="2121">
                  <c:v>42335</c:v>
                </c:pt>
                <c:pt idx="2122">
                  <c:v>42334</c:v>
                </c:pt>
                <c:pt idx="2123">
                  <c:v>42333</c:v>
                </c:pt>
                <c:pt idx="2124">
                  <c:v>42332</c:v>
                </c:pt>
                <c:pt idx="2125">
                  <c:v>42331</c:v>
                </c:pt>
                <c:pt idx="2126">
                  <c:v>42328</c:v>
                </c:pt>
                <c:pt idx="2127">
                  <c:v>42327</c:v>
                </c:pt>
                <c:pt idx="2128">
                  <c:v>42326</c:v>
                </c:pt>
                <c:pt idx="2129">
                  <c:v>42325</c:v>
                </c:pt>
                <c:pt idx="2130">
                  <c:v>42324</c:v>
                </c:pt>
                <c:pt idx="2131">
                  <c:v>42321</c:v>
                </c:pt>
                <c:pt idx="2132">
                  <c:v>42320</c:v>
                </c:pt>
                <c:pt idx="2133">
                  <c:v>42319</c:v>
                </c:pt>
                <c:pt idx="2134">
                  <c:v>42318</c:v>
                </c:pt>
                <c:pt idx="2135">
                  <c:v>42317</c:v>
                </c:pt>
                <c:pt idx="2136">
                  <c:v>42314</c:v>
                </c:pt>
                <c:pt idx="2137">
                  <c:v>42313</c:v>
                </c:pt>
                <c:pt idx="2138">
                  <c:v>42312</c:v>
                </c:pt>
                <c:pt idx="2139">
                  <c:v>42311</c:v>
                </c:pt>
                <c:pt idx="2140">
                  <c:v>42310</c:v>
                </c:pt>
                <c:pt idx="2141">
                  <c:v>42307</c:v>
                </c:pt>
                <c:pt idx="2142">
                  <c:v>42306</c:v>
                </c:pt>
                <c:pt idx="2143">
                  <c:v>42305</c:v>
                </c:pt>
                <c:pt idx="2144">
                  <c:v>42304</c:v>
                </c:pt>
                <c:pt idx="2145">
                  <c:v>42303</c:v>
                </c:pt>
                <c:pt idx="2146">
                  <c:v>42300</c:v>
                </c:pt>
                <c:pt idx="2147">
                  <c:v>42299</c:v>
                </c:pt>
                <c:pt idx="2148">
                  <c:v>42298</c:v>
                </c:pt>
                <c:pt idx="2149">
                  <c:v>42297</c:v>
                </c:pt>
                <c:pt idx="2150">
                  <c:v>42296</c:v>
                </c:pt>
                <c:pt idx="2151">
                  <c:v>42293</c:v>
                </c:pt>
                <c:pt idx="2152">
                  <c:v>42292</c:v>
                </c:pt>
                <c:pt idx="2153">
                  <c:v>42291</c:v>
                </c:pt>
                <c:pt idx="2154">
                  <c:v>42290</c:v>
                </c:pt>
                <c:pt idx="2155">
                  <c:v>42289</c:v>
                </c:pt>
                <c:pt idx="2156">
                  <c:v>42286</c:v>
                </c:pt>
                <c:pt idx="2157">
                  <c:v>42285</c:v>
                </c:pt>
                <c:pt idx="2158">
                  <c:v>42284</c:v>
                </c:pt>
                <c:pt idx="2159">
                  <c:v>42283</c:v>
                </c:pt>
                <c:pt idx="2160">
                  <c:v>42282</c:v>
                </c:pt>
                <c:pt idx="2161">
                  <c:v>42279</c:v>
                </c:pt>
                <c:pt idx="2162">
                  <c:v>42278</c:v>
                </c:pt>
                <c:pt idx="2163">
                  <c:v>42277</c:v>
                </c:pt>
                <c:pt idx="2164">
                  <c:v>42276</c:v>
                </c:pt>
                <c:pt idx="2165">
                  <c:v>42275</c:v>
                </c:pt>
                <c:pt idx="2166">
                  <c:v>42272</c:v>
                </c:pt>
                <c:pt idx="2167">
                  <c:v>42271</c:v>
                </c:pt>
                <c:pt idx="2168">
                  <c:v>42270</c:v>
                </c:pt>
                <c:pt idx="2169">
                  <c:v>42269</c:v>
                </c:pt>
                <c:pt idx="2170">
                  <c:v>42268</c:v>
                </c:pt>
                <c:pt idx="2171">
                  <c:v>42265</c:v>
                </c:pt>
                <c:pt idx="2172">
                  <c:v>42264</c:v>
                </c:pt>
                <c:pt idx="2173">
                  <c:v>42263</c:v>
                </c:pt>
                <c:pt idx="2174">
                  <c:v>42262</c:v>
                </c:pt>
                <c:pt idx="2175">
                  <c:v>42261</c:v>
                </c:pt>
                <c:pt idx="2176">
                  <c:v>42258</c:v>
                </c:pt>
                <c:pt idx="2177">
                  <c:v>42257</c:v>
                </c:pt>
                <c:pt idx="2178">
                  <c:v>42256</c:v>
                </c:pt>
                <c:pt idx="2179">
                  <c:v>42255</c:v>
                </c:pt>
                <c:pt idx="2180">
                  <c:v>42254</c:v>
                </c:pt>
                <c:pt idx="2181">
                  <c:v>42251</c:v>
                </c:pt>
                <c:pt idx="2182">
                  <c:v>42250</c:v>
                </c:pt>
                <c:pt idx="2183">
                  <c:v>42249</c:v>
                </c:pt>
                <c:pt idx="2184">
                  <c:v>42248</c:v>
                </c:pt>
                <c:pt idx="2185">
                  <c:v>42247</c:v>
                </c:pt>
                <c:pt idx="2186">
                  <c:v>42244</c:v>
                </c:pt>
                <c:pt idx="2187">
                  <c:v>42243</c:v>
                </c:pt>
                <c:pt idx="2188">
                  <c:v>42242</c:v>
                </c:pt>
                <c:pt idx="2189">
                  <c:v>42241</c:v>
                </c:pt>
                <c:pt idx="2190">
                  <c:v>42240</c:v>
                </c:pt>
                <c:pt idx="2191">
                  <c:v>42237</c:v>
                </c:pt>
                <c:pt idx="2192">
                  <c:v>42236</c:v>
                </c:pt>
                <c:pt idx="2193">
                  <c:v>42235</c:v>
                </c:pt>
                <c:pt idx="2194">
                  <c:v>42234</c:v>
                </c:pt>
                <c:pt idx="2195">
                  <c:v>42233</c:v>
                </c:pt>
                <c:pt idx="2196">
                  <c:v>42230</c:v>
                </c:pt>
                <c:pt idx="2197">
                  <c:v>42229</c:v>
                </c:pt>
                <c:pt idx="2198">
                  <c:v>42228</c:v>
                </c:pt>
                <c:pt idx="2199">
                  <c:v>42227</c:v>
                </c:pt>
                <c:pt idx="2200">
                  <c:v>42226</c:v>
                </c:pt>
                <c:pt idx="2201">
                  <c:v>42223</c:v>
                </c:pt>
                <c:pt idx="2202">
                  <c:v>42222</c:v>
                </c:pt>
                <c:pt idx="2203">
                  <c:v>42221</c:v>
                </c:pt>
                <c:pt idx="2204">
                  <c:v>42220</c:v>
                </c:pt>
                <c:pt idx="2205">
                  <c:v>42219</c:v>
                </c:pt>
                <c:pt idx="2206">
                  <c:v>42216</c:v>
                </c:pt>
                <c:pt idx="2207">
                  <c:v>42215</c:v>
                </c:pt>
                <c:pt idx="2208">
                  <c:v>42214</c:v>
                </c:pt>
                <c:pt idx="2209">
                  <c:v>42213</c:v>
                </c:pt>
                <c:pt idx="2210">
                  <c:v>42212</c:v>
                </c:pt>
                <c:pt idx="2211">
                  <c:v>42209</c:v>
                </c:pt>
                <c:pt idx="2212">
                  <c:v>42208</c:v>
                </c:pt>
                <c:pt idx="2213">
                  <c:v>42207</c:v>
                </c:pt>
                <c:pt idx="2214">
                  <c:v>42206</c:v>
                </c:pt>
                <c:pt idx="2215">
                  <c:v>42205</c:v>
                </c:pt>
                <c:pt idx="2216">
                  <c:v>42202</c:v>
                </c:pt>
                <c:pt idx="2217">
                  <c:v>42201</c:v>
                </c:pt>
                <c:pt idx="2218">
                  <c:v>42200</c:v>
                </c:pt>
                <c:pt idx="2219">
                  <c:v>42199</c:v>
                </c:pt>
                <c:pt idx="2220">
                  <c:v>42198</c:v>
                </c:pt>
                <c:pt idx="2221">
                  <c:v>42195</c:v>
                </c:pt>
                <c:pt idx="2222">
                  <c:v>42194</c:v>
                </c:pt>
                <c:pt idx="2223">
                  <c:v>42193</c:v>
                </c:pt>
                <c:pt idx="2224">
                  <c:v>42192</c:v>
                </c:pt>
                <c:pt idx="2225">
                  <c:v>42191</c:v>
                </c:pt>
                <c:pt idx="2226">
                  <c:v>42188</c:v>
                </c:pt>
                <c:pt idx="2227">
                  <c:v>42187</c:v>
                </c:pt>
                <c:pt idx="2228">
                  <c:v>42186</c:v>
                </c:pt>
                <c:pt idx="2229">
                  <c:v>42185</c:v>
                </c:pt>
                <c:pt idx="2230">
                  <c:v>42184</c:v>
                </c:pt>
                <c:pt idx="2231">
                  <c:v>42181</c:v>
                </c:pt>
                <c:pt idx="2232">
                  <c:v>42180</c:v>
                </c:pt>
                <c:pt idx="2233">
                  <c:v>42179</c:v>
                </c:pt>
                <c:pt idx="2234">
                  <c:v>42178</c:v>
                </c:pt>
                <c:pt idx="2235">
                  <c:v>42177</c:v>
                </c:pt>
                <c:pt idx="2236">
                  <c:v>42174</c:v>
                </c:pt>
                <c:pt idx="2237">
                  <c:v>42173</c:v>
                </c:pt>
                <c:pt idx="2238">
                  <c:v>42172</c:v>
                </c:pt>
                <c:pt idx="2239">
                  <c:v>42171</c:v>
                </c:pt>
                <c:pt idx="2240">
                  <c:v>42170</c:v>
                </c:pt>
                <c:pt idx="2241">
                  <c:v>42167</c:v>
                </c:pt>
                <c:pt idx="2242">
                  <c:v>42166</c:v>
                </c:pt>
                <c:pt idx="2243">
                  <c:v>42165</c:v>
                </c:pt>
                <c:pt idx="2244">
                  <c:v>42164</c:v>
                </c:pt>
                <c:pt idx="2245">
                  <c:v>42163</c:v>
                </c:pt>
                <c:pt idx="2246">
                  <c:v>42160</c:v>
                </c:pt>
                <c:pt idx="2247">
                  <c:v>42159</c:v>
                </c:pt>
                <c:pt idx="2248">
                  <c:v>42158</c:v>
                </c:pt>
                <c:pt idx="2249">
                  <c:v>42157</c:v>
                </c:pt>
                <c:pt idx="2250">
                  <c:v>42156</c:v>
                </c:pt>
                <c:pt idx="2251">
                  <c:v>42153</c:v>
                </c:pt>
                <c:pt idx="2252">
                  <c:v>42152</c:v>
                </c:pt>
                <c:pt idx="2253">
                  <c:v>42151</c:v>
                </c:pt>
                <c:pt idx="2254">
                  <c:v>42150</c:v>
                </c:pt>
                <c:pt idx="2255">
                  <c:v>42146</c:v>
                </c:pt>
                <c:pt idx="2256">
                  <c:v>42145</c:v>
                </c:pt>
                <c:pt idx="2257">
                  <c:v>42144</c:v>
                </c:pt>
                <c:pt idx="2258">
                  <c:v>42143</c:v>
                </c:pt>
                <c:pt idx="2259">
                  <c:v>42142</c:v>
                </c:pt>
                <c:pt idx="2260">
                  <c:v>42139</c:v>
                </c:pt>
                <c:pt idx="2261">
                  <c:v>42138</c:v>
                </c:pt>
                <c:pt idx="2262">
                  <c:v>42137</c:v>
                </c:pt>
                <c:pt idx="2263">
                  <c:v>42136</c:v>
                </c:pt>
                <c:pt idx="2264">
                  <c:v>42135</c:v>
                </c:pt>
                <c:pt idx="2265">
                  <c:v>42132</c:v>
                </c:pt>
                <c:pt idx="2266">
                  <c:v>42131</c:v>
                </c:pt>
                <c:pt idx="2267">
                  <c:v>42130</c:v>
                </c:pt>
                <c:pt idx="2268">
                  <c:v>42129</c:v>
                </c:pt>
                <c:pt idx="2269">
                  <c:v>42128</c:v>
                </c:pt>
                <c:pt idx="2270">
                  <c:v>42124</c:v>
                </c:pt>
                <c:pt idx="2271">
                  <c:v>42123</c:v>
                </c:pt>
                <c:pt idx="2272">
                  <c:v>42122</c:v>
                </c:pt>
                <c:pt idx="2273">
                  <c:v>42121</c:v>
                </c:pt>
                <c:pt idx="2274">
                  <c:v>42118</c:v>
                </c:pt>
                <c:pt idx="2275">
                  <c:v>42117</c:v>
                </c:pt>
                <c:pt idx="2276">
                  <c:v>42116</c:v>
                </c:pt>
                <c:pt idx="2277">
                  <c:v>42115</c:v>
                </c:pt>
                <c:pt idx="2278">
                  <c:v>42114</c:v>
                </c:pt>
                <c:pt idx="2279">
                  <c:v>42111</c:v>
                </c:pt>
                <c:pt idx="2280">
                  <c:v>42110</c:v>
                </c:pt>
                <c:pt idx="2281">
                  <c:v>42109</c:v>
                </c:pt>
                <c:pt idx="2282">
                  <c:v>42108</c:v>
                </c:pt>
                <c:pt idx="2283">
                  <c:v>42107</c:v>
                </c:pt>
                <c:pt idx="2284">
                  <c:v>42104</c:v>
                </c:pt>
                <c:pt idx="2285">
                  <c:v>42103</c:v>
                </c:pt>
                <c:pt idx="2286">
                  <c:v>42102</c:v>
                </c:pt>
                <c:pt idx="2287">
                  <c:v>42101</c:v>
                </c:pt>
                <c:pt idx="2288">
                  <c:v>42096</c:v>
                </c:pt>
                <c:pt idx="2289">
                  <c:v>42095</c:v>
                </c:pt>
                <c:pt idx="2290">
                  <c:v>42094</c:v>
                </c:pt>
                <c:pt idx="2291">
                  <c:v>42093</c:v>
                </c:pt>
                <c:pt idx="2292">
                  <c:v>42090</c:v>
                </c:pt>
                <c:pt idx="2293">
                  <c:v>42089</c:v>
                </c:pt>
                <c:pt idx="2294">
                  <c:v>42088</c:v>
                </c:pt>
                <c:pt idx="2295">
                  <c:v>42087</c:v>
                </c:pt>
                <c:pt idx="2296">
                  <c:v>42086</c:v>
                </c:pt>
                <c:pt idx="2297">
                  <c:v>42083</c:v>
                </c:pt>
                <c:pt idx="2298">
                  <c:v>42082</c:v>
                </c:pt>
                <c:pt idx="2299">
                  <c:v>42081</c:v>
                </c:pt>
                <c:pt idx="2300">
                  <c:v>42080</c:v>
                </c:pt>
                <c:pt idx="2301">
                  <c:v>42079</c:v>
                </c:pt>
                <c:pt idx="2302">
                  <c:v>42076</c:v>
                </c:pt>
                <c:pt idx="2303">
                  <c:v>42075</c:v>
                </c:pt>
                <c:pt idx="2304">
                  <c:v>42074</c:v>
                </c:pt>
                <c:pt idx="2305">
                  <c:v>42073</c:v>
                </c:pt>
                <c:pt idx="2306">
                  <c:v>42072</c:v>
                </c:pt>
                <c:pt idx="2307">
                  <c:v>42069</c:v>
                </c:pt>
                <c:pt idx="2308">
                  <c:v>42068</c:v>
                </c:pt>
                <c:pt idx="2309">
                  <c:v>42067</c:v>
                </c:pt>
                <c:pt idx="2310">
                  <c:v>42066</c:v>
                </c:pt>
                <c:pt idx="2311">
                  <c:v>42065</c:v>
                </c:pt>
                <c:pt idx="2312">
                  <c:v>42062</c:v>
                </c:pt>
                <c:pt idx="2313">
                  <c:v>42061</c:v>
                </c:pt>
                <c:pt idx="2314">
                  <c:v>42060</c:v>
                </c:pt>
                <c:pt idx="2315">
                  <c:v>42059</c:v>
                </c:pt>
                <c:pt idx="2316">
                  <c:v>42058</c:v>
                </c:pt>
                <c:pt idx="2317">
                  <c:v>42055</c:v>
                </c:pt>
                <c:pt idx="2318">
                  <c:v>42054</c:v>
                </c:pt>
                <c:pt idx="2319">
                  <c:v>42053</c:v>
                </c:pt>
                <c:pt idx="2320">
                  <c:v>42052</c:v>
                </c:pt>
                <c:pt idx="2321">
                  <c:v>42051</c:v>
                </c:pt>
                <c:pt idx="2322">
                  <c:v>42048</c:v>
                </c:pt>
                <c:pt idx="2323">
                  <c:v>42047</c:v>
                </c:pt>
                <c:pt idx="2324">
                  <c:v>42046</c:v>
                </c:pt>
                <c:pt idx="2325">
                  <c:v>42045</c:v>
                </c:pt>
                <c:pt idx="2326">
                  <c:v>42044</c:v>
                </c:pt>
                <c:pt idx="2327">
                  <c:v>42041</c:v>
                </c:pt>
                <c:pt idx="2328">
                  <c:v>42040</c:v>
                </c:pt>
                <c:pt idx="2329">
                  <c:v>42039</c:v>
                </c:pt>
                <c:pt idx="2330">
                  <c:v>42038</c:v>
                </c:pt>
                <c:pt idx="2331">
                  <c:v>42037</c:v>
                </c:pt>
                <c:pt idx="2332">
                  <c:v>42034</c:v>
                </c:pt>
                <c:pt idx="2333">
                  <c:v>42033</c:v>
                </c:pt>
                <c:pt idx="2334">
                  <c:v>42032</c:v>
                </c:pt>
                <c:pt idx="2335">
                  <c:v>42031</c:v>
                </c:pt>
                <c:pt idx="2336">
                  <c:v>42030</c:v>
                </c:pt>
                <c:pt idx="2337">
                  <c:v>42027</c:v>
                </c:pt>
                <c:pt idx="2338">
                  <c:v>42026</c:v>
                </c:pt>
                <c:pt idx="2339">
                  <c:v>42025</c:v>
                </c:pt>
                <c:pt idx="2340">
                  <c:v>42024</c:v>
                </c:pt>
                <c:pt idx="2341">
                  <c:v>42023</c:v>
                </c:pt>
                <c:pt idx="2342">
                  <c:v>42020</c:v>
                </c:pt>
                <c:pt idx="2343">
                  <c:v>42019</c:v>
                </c:pt>
                <c:pt idx="2344">
                  <c:v>42018</c:v>
                </c:pt>
                <c:pt idx="2345">
                  <c:v>42017</c:v>
                </c:pt>
                <c:pt idx="2346">
                  <c:v>42016</c:v>
                </c:pt>
                <c:pt idx="2347">
                  <c:v>42013</c:v>
                </c:pt>
                <c:pt idx="2348">
                  <c:v>42012</c:v>
                </c:pt>
                <c:pt idx="2349">
                  <c:v>42011</c:v>
                </c:pt>
                <c:pt idx="2350">
                  <c:v>42010</c:v>
                </c:pt>
                <c:pt idx="2351">
                  <c:v>42009</c:v>
                </c:pt>
                <c:pt idx="2352">
                  <c:v>42006</c:v>
                </c:pt>
                <c:pt idx="2353">
                  <c:v>42003</c:v>
                </c:pt>
                <c:pt idx="2354">
                  <c:v>41996</c:v>
                </c:pt>
                <c:pt idx="2355">
                  <c:v>41995</c:v>
                </c:pt>
                <c:pt idx="2356">
                  <c:v>41992</c:v>
                </c:pt>
                <c:pt idx="2357">
                  <c:v>41991</c:v>
                </c:pt>
                <c:pt idx="2358">
                  <c:v>41990</c:v>
                </c:pt>
                <c:pt idx="2359">
                  <c:v>41989</c:v>
                </c:pt>
                <c:pt idx="2360">
                  <c:v>41988</c:v>
                </c:pt>
                <c:pt idx="2361">
                  <c:v>41985</c:v>
                </c:pt>
                <c:pt idx="2362">
                  <c:v>41984</c:v>
                </c:pt>
                <c:pt idx="2363">
                  <c:v>41983</c:v>
                </c:pt>
                <c:pt idx="2364">
                  <c:v>41982</c:v>
                </c:pt>
                <c:pt idx="2365">
                  <c:v>41981</c:v>
                </c:pt>
                <c:pt idx="2366">
                  <c:v>41978</c:v>
                </c:pt>
                <c:pt idx="2367">
                  <c:v>41977</c:v>
                </c:pt>
                <c:pt idx="2368">
                  <c:v>41976</c:v>
                </c:pt>
                <c:pt idx="2369">
                  <c:v>41975</c:v>
                </c:pt>
                <c:pt idx="2370">
                  <c:v>41974</c:v>
                </c:pt>
                <c:pt idx="2371">
                  <c:v>41971</c:v>
                </c:pt>
                <c:pt idx="2372">
                  <c:v>41970</c:v>
                </c:pt>
                <c:pt idx="2373">
                  <c:v>41969</c:v>
                </c:pt>
                <c:pt idx="2374">
                  <c:v>41968</c:v>
                </c:pt>
                <c:pt idx="2375">
                  <c:v>41967</c:v>
                </c:pt>
                <c:pt idx="2376">
                  <c:v>41964</c:v>
                </c:pt>
                <c:pt idx="2377">
                  <c:v>41963</c:v>
                </c:pt>
                <c:pt idx="2378">
                  <c:v>41962</c:v>
                </c:pt>
                <c:pt idx="2379">
                  <c:v>41961</c:v>
                </c:pt>
                <c:pt idx="2380">
                  <c:v>41960</c:v>
                </c:pt>
                <c:pt idx="2381">
                  <c:v>41957</c:v>
                </c:pt>
                <c:pt idx="2382">
                  <c:v>41956</c:v>
                </c:pt>
                <c:pt idx="2383">
                  <c:v>41955</c:v>
                </c:pt>
                <c:pt idx="2384">
                  <c:v>41954</c:v>
                </c:pt>
                <c:pt idx="2385">
                  <c:v>41953</c:v>
                </c:pt>
                <c:pt idx="2386">
                  <c:v>41950</c:v>
                </c:pt>
                <c:pt idx="2387">
                  <c:v>41949</c:v>
                </c:pt>
                <c:pt idx="2388">
                  <c:v>41948</c:v>
                </c:pt>
                <c:pt idx="2389">
                  <c:v>41947</c:v>
                </c:pt>
                <c:pt idx="2390">
                  <c:v>41946</c:v>
                </c:pt>
                <c:pt idx="2391">
                  <c:v>41943</c:v>
                </c:pt>
                <c:pt idx="2392">
                  <c:v>41942</c:v>
                </c:pt>
                <c:pt idx="2393">
                  <c:v>41941</c:v>
                </c:pt>
                <c:pt idx="2394">
                  <c:v>41940</c:v>
                </c:pt>
                <c:pt idx="2395">
                  <c:v>41939</c:v>
                </c:pt>
                <c:pt idx="2396">
                  <c:v>41936</c:v>
                </c:pt>
                <c:pt idx="2397">
                  <c:v>41935</c:v>
                </c:pt>
                <c:pt idx="2398">
                  <c:v>41934</c:v>
                </c:pt>
                <c:pt idx="2399">
                  <c:v>41933</c:v>
                </c:pt>
                <c:pt idx="2400">
                  <c:v>41932</c:v>
                </c:pt>
                <c:pt idx="2401">
                  <c:v>41929</c:v>
                </c:pt>
                <c:pt idx="2402">
                  <c:v>41928</c:v>
                </c:pt>
                <c:pt idx="2403">
                  <c:v>41927</c:v>
                </c:pt>
                <c:pt idx="2404">
                  <c:v>41926</c:v>
                </c:pt>
                <c:pt idx="2405">
                  <c:v>41925</c:v>
                </c:pt>
                <c:pt idx="2406">
                  <c:v>41922</c:v>
                </c:pt>
                <c:pt idx="2407">
                  <c:v>41921</c:v>
                </c:pt>
                <c:pt idx="2408">
                  <c:v>41920</c:v>
                </c:pt>
                <c:pt idx="2409">
                  <c:v>41919</c:v>
                </c:pt>
                <c:pt idx="2410">
                  <c:v>41918</c:v>
                </c:pt>
                <c:pt idx="2411">
                  <c:v>41915</c:v>
                </c:pt>
                <c:pt idx="2412">
                  <c:v>41914</c:v>
                </c:pt>
                <c:pt idx="2413">
                  <c:v>41913</c:v>
                </c:pt>
                <c:pt idx="2414">
                  <c:v>41912</c:v>
                </c:pt>
                <c:pt idx="2415">
                  <c:v>41911</c:v>
                </c:pt>
                <c:pt idx="2416">
                  <c:v>41908</c:v>
                </c:pt>
                <c:pt idx="2417">
                  <c:v>41907</c:v>
                </c:pt>
                <c:pt idx="2418">
                  <c:v>41906</c:v>
                </c:pt>
                <c:pt idx="2419">
                  <c:v>41905</c:v>
                </c:pt>
                <c:pt idx="2420">
                  <c:v>41904</c:v>
                </c:pt>
                <c:pt idx="2421">
                  <c:v>41901</c:v>
                </c:pt>
                <c:pt idx="2422">
                  <c:v>41900</c:v>
                </c:pt>
                <c:pt idx="2423">
                  <c:v>41899</c:v>
                </c:pt>
                <c:pt idx="2424">
                  <c:v>41898</c:v>
                </c:pt>
                <c:pt idx="2425">
                  <c:v>41897</c:v>
                </c:pt>
                <c:pt idx="2426">
                  <c:v>41894</c:v>
                </c:pt>
                <c:pt idx="2427">
                  <c:v>41893</c:v>
                </c:pt>
                <c:pt idx="2428">
                  <c:v>41892</c:v>
                </c:pt>
                <c:pt idx="2429">
                  <c:v>41891</c:v>
                </c:pt>
                <c:pt idx="2430">
                  <c:v>41890</c:v>
                </c:pt>
                <c:pt idx="2431">
                  <c:v>41887</c:v>
                </c:pt>
                <c:pt idx="2432">
                  <c:v>41886</c:v>
                </c:pt>
                <c:pt idx="2433">
                  <c:v>41885</c:v>
                </c:pt>
                <c:pt idx="2434">
                  <c:v>41884</c:v>
                </c:pt>
                <c:pt idx="2435">
                  <c:v>41883</c:v>
                </c:pt>
                <c:pt idx="2436">
                  <c:v>41880</c:v>
                </c:pt>
                <c:pt idx="2437">
                  <c:v>41879</c:v>
                </c:pt>
                <c:pt idx="2438">
                  <c:v>41878</c:v>
                </c:pt>
                <c:pt idx="2439">
                  <c:v>41877</c:v>
                </c:pt>
                <c:pt idx="2440">
                  <c:v>41876</c:v>
                </c:pt>
                <c:pt idx="2441">
                  <c:v>41873</c:v>
                </c:pt>
                <c:pt idx="2442">
                  <c:v>41872</c:v>
                </c:pt>
                <c:pt idx="2443">
                  <c:v>41871</c:v>
                </c:pt>
                <c:pt idx="2444">
                  <c:v>41870</c:v>
                </c:pt>
                <c:pt idx="2445">
                  <c:v>41869</c:v>
                </c:pt>
                <c:pt idx="2446">
                  <c:v>41866</c:v>
                </c:pt>
                <c:pt idx="2447">
                  <c:v>41865</c:v>
                </c:pt>
                <c:pt idx="2448">
                  <c:v>41864</c:v>
                </c:pt>
                <c:pt idx="2449">
                  <c:v>41863</c:v>
                </c:pt>
                <c:pt idx="2450">
                  <c:v>41862</c:v>
                </c:pt>
                <c:pt idx="2451">
                  <c:v>41859</c:v>
                </c:pt>
                <c:pt idx="2452">
                  <c:v>41858</c:v>
                </c:pt>
                <c:pt idx="2453">
                  <c:v>41857</c:v>
                </c:pt>
                <c:pt idx="2454">
                  <c:v>41856</c:v>
                </c:pt>
                <c:pt idx="2455">
                  <c:v>41855</c:v>
                </c:pt>
                <c:pt idx="2456">
                  <c:v>41852</c:v>
                </c:pt>
                <c:pt idx="2457">
                  <c:v>41851</c:v>
                </c:pt>
                <c:pt idx="2458">
                  <c:v>41850</c:v>
                </c:pt>
                <c:pt idx="2459">
                  <c:v>41849</c:v>
                </c:pt>
                <c:pt idx="2460">
                  <c:v>41848</c:v>
                </c:pt>
                <c:pt idx="2461">
                  <c:v>41845</c:v>
                </c:pt>
                <c:pt idx="2462">
                  <c:v>41844</c:v>
                </c:pt>
                <c:pt idx="2463">
                  <c:v>41843</c:v>
                </c:pt>
                <c:pt idx="2464">
                  <c:v>41842</c:v>
                </c:pt>
                <c:pt idx="2465">
                  <c:v>41841</c:v>
                </c:pt>
                <c:pt idx="2466">
                  <c:v>41838</c:v>
                </c:pt>
                <c:pt idx="2467">
                  <c:v>41837</c:v>
                </c:pt>
                <c:pt idx="2468">
                  <c:v>41836</c:v>
                </c:pt>
                <c:pt idx="2469">
                  <c:v>41835</c:v>
                </c:pt>
                <c:pt idx="2470">
                  <c:v>41834</c:v>
                </c:pt>
                <c:pt idx="2471">
                  <c:v>41831</c:v>
                </c:pt>
                <c:pt idx="2472">
                  <c:v>41830</c:v>
                </c:pt>
                <c:pt idx="2473">
                  <c:v>41829</c:v>
                </c:pt>
                <c:pt idx="2474">
                  <c:v>41828</c:v>
                </c:pt>
                <c:pt idx="2475">
                  <c:v>41827</c:v>
                </c:pt>
                <c:pt idx="2476">
                  <c:v>41824</c:v>
                </c:pt>
                <c:pt idx="2477">
                  <c:v>41823</c:v>
                </c:pt>
                <c:pt idx="2478">
                  <c:v>41822</c:v>
                </c:pt>
                <c:pt idx="2479">
                  <c:v>41821</c:v>
                </c:pt>
                <c:pt idx="2480">
                  <c:v>41820</c:v>
                </c:pt>
                <c:pt idx="2481">
                  <c:v>41817</c:v>
                </c:pt>
                <c:pt idx="2482">
                  <c:v>41816</c:v>
                </c:pt>
                <c:pt idx="2483">
                  <c:v>41815</c:v>
                </c:pt>
                <c:pt idx="2484">
                  <c:v>41814</c:v>
                </c:pt>
                <c:pt idx="2485">
                  <c:v>41813</c:v>
                </c:pt>
                <c:pt idx="2486">
                  <c:v>41810</c:v>
                </c:pt>
                <c:pt idx="2487">
                  <c:v>41809</c:v>
                </c:pt>
                <c:pt idx="2488">
                  <c:v>41808</c:v>
                </c:pt>
                <c:pt idx="2489">
                  <c:v>41807</c:v>
                </c:pt>
                <c:pt idx="2490">
                  <c:v>41806</c:v>
                </c:pt>
                <c:pt idx="2491">
                  <c:v>41803</c:v>
                </c:pt>
                <c:pt idx="2492">
                  <c:v>41802</c:v>
                </c:pt>
                <c:pt idx="2493">
                  <c:v>41801</c:v>
                </c:pt>
                <c:pt idx="2494">
                  <c:v>41800</c:v>
                </c:pt>
                <c:pt idx="2495">
                  <c:v>41799</c:v>
                </c:pt>
                <c:pt idx="2496">
                  <c:v>41796</c:v>
                </c:pt>
                <c:pt idx="2497">
                  <c:v>41795</c:v>
                </c:pt>
                <c:pt idx="2498">
                  <c:v>41794</c:v>
                </c:pt>
                <c:pt idx="2499">
                  <c:v>41793</c:v>
                </c:pt>
                <c:pt idx="2500">
                  <c:v>41792</c:v>
                </c:pt>
                <c:pt idx="2501">
                  <c:v>41789</c:v>
                </c:pt>
                <c:pt idx="2502">
                  <c:v>41788</c:v>
                </c:pt>
                <c:pt idx="2503">
                  <c:v>41787</c:v>
                </c:pt>
                <c:pt idx="2504">
                  <c:v>41786</c:v>
                </c:pt>
                <c:pt idx="2505">
                  <c:v>41785</c:v>
                </c:pt>
                <c:pt idx="2506">
                  <c:v>41782</c:v>
                </c:pt>
                <c:pt idx="2507">
                  <c:v>41781</c:v>
                </c:pt>
                <c:pt idx="2508">
                  <c:v>41780</c:v>
                </c:pt>
                <c:pt idx="2509">
                  <c:v>41779</c:v>
                </c:pt>
                <c:pt idx="2510">
                  <c:v>41778</c:v>
                </c:pt>
                <c:pt idx="2511">
                  <c:v>41775</c:v>
                </c:pt>
                <c:pt idx="2512">
                  <c:v>41774</c:v>
                </c:pt>
                <c:pt idx="2513">
                  <c:v>41773</c:v>
                </c:pt>
                <c:pt idx="2514">
                  <c:v>41772</c:v>
                </c:pt>
                <c:pt idx="2515">
                  <c:v>41771</c:v>
                </c:pt>
                <c:pt idx="2516">
                  <c:v>41768</c:v>
                </c:pt>
                <c:pt idx="2517">
                  <c:v>41767</c:v>
                </c:pt>
                <c:pt idx="2518">
                  <c:v>41766</c:v>
                </c:pt>
                <c:pt idx="2519">
                  <c:v>41765</c:v>
                </c:pt>
                <c:pt idx="2520">
                  <c:v>41764</c:v>
                </c:pt>
                <c:pt idx="2521">
                  <c:v>41761</c:v>
                </c:pt>
                <c:pt idx="2522">
                  <c:v>41759</c:v>
                </c:pt>
                <c:pt idx="2523">
                  <c:v>41758</c:v>
                </c:pt>
                <c:pt idx="2524">
                  <c:v>41757</c:v>
                </c:pt>
                <c:pt idx="2525">
                  <c:v>41754</c:v>
                </c:pt>
                <c:pt idx="2526">
                  <c:v>41753</c:v>
                </c:pt>
                <c:pt idx="2527">
                  <c:v>41752</c:v>
                </c:pt>
                <c:pt idx="2528">
                  <c:v>41751</c:v>
                </c:pt>
                <c:pt idx="2529">
                  <c:v>41746</c:v>
                </c:pt>
                <c:pt idx="2530">
                  <c:v>41745</c:v>
                </c:pt>
                <c:pt idx="2531">
                  <c:v>41744</c:v>
                </c:pt>
                <c:pt idx="2532">
                  <c:v>41743</c:v>
                </c:pt>
                <c:pt idx="2533">
                  <c:v>41740</c:v>
                </c:pt>
                <c:pt idx="2534">
                  <c:v>41739</c:v>
                </c:pt>
                <c:pt idx="2535">
                  <c:v>41738</c:v>
                </c:pt>
                <c:pt idx="2536">
                  <c:v>41737</c:v>
                </c:pt>
                <c:pt idx="2537">
                  <c:v>41736</c:v>
                </c:pt>
                <c:pt idx="2538">
                  <c:v>41733</c:v>
                </c:pt>
                <c:pt idx="2539">
                  <c:v>41732</c:v>
                </c:pt>
                <c:pt idx="2540">
                  <c:v>41731</c:v>
                </c:pt>
                <c:pt idx="2541">
                  <c:v>41730</c:v>
                </c:pt>
                <c:pt idx="2542">
                  <c:v>41729</c:v>
                </c:pt>
                <c:pt idx="2543">
                  <c:v>41726</c:v>
                </c:pt>
                <c:pt idx="2544">
                  <c:v>41725</c:v>
                </c:pt>
                <c:pt idx="2545">
                  <c:v>41724</c:v>
                </c:pt>
                <c:pt idx="2546">
                  <c:v>41723</c:v>
                </c:pt>
                <c:pt idx="2547">
                  <c:v>41722</c:v>
                </c:pt>
                <c:pt idx="2548">
                  <c:v>41719</c:v>
                </c:pt>
                <c:pt idx="2549">
                  <c:v>41718</c:v>
                </c:pt>
                <c:pt idx="2550">
                  <c:v>41717</c:v>
                </c:pt>
                <c:pt idx="2551">
                  <c:v>41716</c:v>
                </c:pt>
                <c:pt idx="2552">
                  <c:v>41715</c:v>
                </c:pt>
                <c:pt idx="2553">
                  <c:v>41712</c:v>
                </c:pt>
                <c:pt idx="2554">
                  <c:v>41711</c:v>
                </c:pt>
                <c:pt idx="2555">
                  <c:v>41710</c:v>
                </c:pt>
                <c:pt idx="2556">
                  <c:v>41709</c:v>
                </c:pt>
                <c:pt idx="2557">
                  <c:v>41708</c:v>
                </c:pt>
                <c:pt idx="2558">
                  <c:v>41705</c:v>
                </c:pt>
                <c:pt idx="2559">
                  <c:v>41704</c:v>
                </c:pt>
                <c:pt idx="2560">
                  <c:v>41703</c:v>
                </c:pt>
                <c:pt idx="2561">
                  <c:v>41702</c:v>
                </c:pt>
                <c:pt idx="2562">
                  <c:v>41701</c:v>
                </c:pt>
                <c:pt idx="2563">
                  <c:v>41698</c:v>
                </c:pt>
                <c:pt idx="2564">
                  <c:v>41697</c:v>
                </c:pt>
                <c:pt idx="2565">
                  <c:v>41696</c:v>
                </c:pt>
                <c:pt idx="2566">
                  <c:v>41695</c:v>
                </c:pt>
                <c:pt idx="2567">
                  <c:v>41694</c:v>
                </c:pt>
                <c:pt idx="2568">
                  <c:v>41691</c:v>
                </c:pt>
                <c:pt idx="2569">
                  <c:v>41690</c:v>
                </c:pt>
                <c:pt idx="2570">
                  <c:v>41689</c:v>
                </c:pt>
                <c:pt idx="2571">
                  <c:v>41688</c:v>
                </c:pt>
                <c:pt idx="2572">
                  <c:v>41684</c:v>
                </c:pt>
                <c:pt idx="2573">
                  <c:v>41683</c:v>
                </c:pt>
                <c:pt idx="2574">
                  <c:v>41682</c:v>
                </c:pt>
                <c:pt idx="2575">
                  <c:v>41681</c:v>
                </c:pt>
                <c:pt idx="2576">
                  <c:v>41680</c:v>
                </c:pt>
                <c:pt idx="2577">
                  <c:v>41677</c:v>
                </c:pt>
                <c:pt idx="2578">
                  <c:v>41676</c:v>
                </c:pt>
                <c:pt idx="2579">
                  <c:v>41675</c:v>
                </c:pt>
                <c:pt idx="2580">
                  <c:v>41674</c:v>
                </c:pt>
                <c:pt idx="2581">
                  <c:v>41673</c:v>
                </c:pt>
                <c:pt idx="2582">
                  <c:v>41670</c:v>
                </c:pt>
                <c:pt idx="2583">
                  <c:v>41669</c:v>
                </c:pt>
                <c:pt idx="2584">
                  <c:v>41668</c:v>
                </c:pt>
                <c:pt idx="2585">
                  <c:v>41667</c:v>
                </c:pt>
                <c:pt idx="2586">
                  <c:v>41666</c:v>
                </c:pt>
                <c:pt idx="2587">
                  <c:v>41663</c:v>
                </c:pt>
                <c:pt idx="2588">
                  <c:v>41662</c:v>
                </c:pt>
                <c:pt idx="2589">
                  <c:v>41661</c:v>
                </c:pt>
                <c:pt idx="2590">
                  <c:v>41660</c:v>
                </c:pt>
                <c:pt idx="2591">
                  <c:v>41659</c:v>
                </c:pt>
                <c:pt idx="2592">
                  <c:v>41656</c:v>
                </c:pt>
                <c:pt idx="2593">
                  <c:v>41655</c:v>
                </c:pt>
                <c:pt idx="2594">
                  <c:v>41654</c:v>
                </c:pt>
                <c:pt idx="2595">
                  <c:v>41653</c:v>
                </c:pt>
                <c:pt idx="2596">
                  <c:v>41652</c:v>
                </c:pt>
                <c:pt idx="2597">
                  <c:v>41649</c:v>
                </c:pt>
                <c:pt idx="2598">
                  <c:v>41648</c:v>
                </c:pt>
                <c:pt idx="2599">
                  <c:v>41647</c:v>
                </c:pt>
                <c:pt idx="2600">
                  <c:v>41646</c:v>
                </c:pt>
                <c:pt idx="2601">
                  <c:v>41645</c:v>
                </c:pt>
                <c:pt idx="2602">
                  <c:v>41642</c:v>
                </c:pt>
                <c:pt idx="2603">
                  <c:v>41641</c:v>
                </c:pt>
                <c:pt idx="2604">
                  <c:v>41638</c:v>
                </c:pt>
                <c:pt idx="2605">
                  <c:v>41635</c:v>
                </c:pt>
                <c:pt idx="2606">
                  <c:v>41631</c:v>
                </c:pt>
                <c:pt idx="2607">
                  <c:v>41628</c:v>
                </c:pt>
                <c:pt idx="2608">
                  <c:v>41627</c:v>
                </c:pt>
                <c:pt idx="2609">
                  <c:v>41626</c:v>
                </c:pt>
                <c:pt idx="2610">
                  <c:v>41625</c:v>
                </c:pt>
                <c:pt idx="2611">
                  <c:v>41624</c:v>
                </c:pt>
                <c:pt idx="2612">
                  <c:v>41621</c:v>
                </c:pt>
                <c:pt idx="2613">
                  <c:v>41620</c:v>
                </c:pt>
                <c:pt idx="2614">
                  <c:v>41619</c:v>
                </c:pt>
                <c:pt idx="2615">
                  <c:v>41618</c:v>
                </c:pt>
                <c:pt idx="2616">
                  <c:v>41617</c:v>
                </c:pt>
                <c:pt idx="2617">
                  <c:v>41614</c:v>
                </c:pt>
                <c:pt idx="2618">
                  <c:v>41613</c:v>
                </c:pt>
                <c:pt idx="2619">
                  <c:v>41612</c:v>
                </c:pt>
                <c:pt idx="2620">
                  <c:v>41611</c:v>
                </c:pt>
                <c:pt idx="2621">
                  <c:v>41610</c:v>
                </c:pt>
                <c:pt idx="2622">
                  <c:v>41607</c:v>
                </c:pt>
                <c:pt idx="2623">
                  <c:v>41606</c:v>
                </c:pt>
                <c:pt idx="2624">
                  <c:v>41605</c:v>
                </c:pt>
                <c:pt idx="2625">
                  <c:v>41604</c:v>
                </c:pt>
                <c:pt idx="2626">
                  <c:v>41603</c:v>
                </c:pt>
                <c:pt idx="2627">
                  <c:v>41600</c:v>
                </c:pt>
                <c:pt idx="2628">
                  <c:v>41599</c:v>
                </c:pt>
                <c:pt idx="2629">
                  <c:v>41598</c:v>
                </c:pt>
                <c:pt idx="2630">
                  <c:v>41597</c:v>
                </c:pt>
                <c:pt idx="2631">
                  <c:v>41596</c:v>
                </c:pt>
                <c:pt idx="2632">
                  <c:v>41593</c:v>
                </c:pt>
                <c:pt idx="2633">
                  <c:v>41592</c:v>
                </c:pt>
                <c:pt idx="2634">
                  <c:v>41591</c:v>
                </c:pt>
                <c:pt idx="2635">
                  <c:v>41590</c:v>
                </c:pt>
                <c:pt idx="2636">
                  <c:v>41589</c:v>
                </c:pt>
                <c:pt idx="2637">
                  <c:v>41586</c:v>
                </c:pt>
                <c:pt idx="2638">
                  <c:v>41585</c:v>
                </c:pt>
                <c:pt idx="2639">
                  <c:v>41584</c:v>
                </c:pt>
                <c:pt idx="2640">
                  <c:v>41583</c:v>
                </c:pt>
                <c:pt idx="2641">
                  <c:v>41582</c:v>
                </c:pt>
                <c:pt idx="2642">
                  <c:v>41579</c:v>
                </c:pt>
                <c:pt idx="2643">
                  <c:v>41578</c:v>
                </c:pt>
                <c:pt idx="2644">
                  <c:v>41577</c:v>
                </c:pt>
                <c:pt idx="2645">
                  <c:v>41576</c:v>
                </c:pt>
                <c:pt idx="2646">
                  <c:v>41575</c:v>
                </c:pt>
                <c:pt idx="2647">
                  <c:v>41572</c:v>
                </c:pt>
                <c:pt idx="2648">
                  <c:v>41571</c:v>
                </c:pt>
                <c:pt idx="2649">
                  <c:v>41570</c:v>
                </c:pt>
                <c:pt idx="2650">
                  <c:v>41569</c:v>
                </c:pt>
                <c:pt idx="2651">
                  <c:v>41568</c:v>
                </c:pt>
                <c:pt idx="2652">
                  <c:v>41565</c:v>
                </c:pt>
                <c:pt idx="2653">
                  <c:v>41564</c:v>
                </c:pt>
                <c:pt idx="2654">
                  <c:v>41563</c:v>
                </c:pt>
                <c:pt idx="2655">
                  <c:v>41562</c:v>
                </c:pt>
                <c:pt idx="2656">
                  <c:v>41561</c:v>
                </c:pt>
                <c:pt idx="2657">
                  <c:v>41558</c:v>
                </c:pt>
                <c:pt idx="2658">
                  <c:v>41557</c:v>
                </c:pt>
                <c:pt idx="2659">
                  <c:v>41556</c:v>
                </c:pt>
                <c:pt idx="2660">
                  <c:v>41555</c:v>
                </c:pt>
                <c:pt idx="2661">
                  <c:v>41554</c:v>
                </c:pt>
                <c:pt idx="2662">
                  <c:v>41551</c:v>
                </c:pt>
                <c:pt idx="2663">
                  <c:v>41550</c:v>
                </c:pt>
                <c:pt idx="2664">
                  <c:v>41549</c:v>
                </c:pt>
                <c:pt idx="2665">
                  <c:v>41548</c:v>
                </c:pt>
                <c:pt idx="2666">
                  <c:v>41547</c:v>
                </c:pt>
                <c:pt idx="2667">
                  <c:v>41544</c:v>
                </c:pt>
                <c:pt idx="2668">
                  <c:v>41543</c:v>
                </c:pt>
                <c:pt idx="2669">
                  <c:v>41542</c:v>
                </c:pt>
                <c:pt idx="2670">
                  <c:v>41541</c:v>
                </c:pt>
                <c:pt idx="2671">
                  <c:v>41540</c:v>
                </c:pt>
                <c:pt idx="2672">
                  <c:v>41537</c:v>
                </c:pt>
                <c:pt idx="2673">
                  <c:v>41536</c:v>
                </c:pt>
                <c:pt idx="2674">
                  <c:v>41535</c:v>
                </c:pt>
                <c:pt idx="2675">
                  <c:v>41534</c:v>
                </c:pt>
                <c:pt idx="2676">
                  <c:v>41533</c:v>
                </c:pt>
                <c:pt idx="2677">
                  <c:v>41530</c:v>
                </c:pt>
                <c:pt idx="2678">
                  <c:v>41529</c:v>
                </c:pt>
                <c:pt idx="2679">
                  <c:v>41528</c:v>
                </c:pt>
                <c:pt idx="2680">
                  <c:v>41527</c:v>
                </c:pt>
                <c:pt idx="2681">
                  <c:v>41526</c:v>
                </c:pt>
                <c:pt idx="2682">
                  <c:v>41523</c:v>
                </c:pt>
                <c:pt idx="2683">
                  <c:v>41522</c:v>
                </c:pt>
                <c:pt idx="2684">
                  <c:v>41521</c:v>
                </c:pt>
                <c:pt idx="2685">
                  <c:v>41520</c:v>
                </c:pt>
                <c:pt idx="2686">
                  <c:v>41519</c:v>
                </c:pt>
                <c:pt idx="2687">
                  <c:v>41516</c:v>
                </c:pt>
                <c:pt idx="2688">
                  <c:v>41515</c:v>
                </c:pt>
                <c:pt idx="2689">
                  <c:v>41514</c:v>
                </c:pt>
                <c:pt idx="2690">
                  <c:v>41513</c:v>
                </c:pt>
                <c:pt idx="2691">
                  <c:v>41512</c:v>
                </c:pt>
                <c:pt idx="2692">
                  <c:v>41509</c:v>
                </c:pt>
                <c:pt idx="2693">
                  <c:v>41508</c:v>
                </c:pt>
                <c:pt idx="2694">
                  <c:v>41507</c:v>
                </c:pt>
                <c:pt idx="2695">
                  <c:v>41506</c:v>
                </c:pt>
                <c:pt idx="2696">
                  <c:v>41505</c:v>
                </c:pt>
                <c:pt idx="2697">
                  <c:v>41502</c:v>
                </c:pt>
                <c:pt idx="2698">
                  <c:v>41501</c:v>
                </c:pt>
                <c:pt idx="2699">
                  <c:v>41500</c:v>
                </c:pt>
                <c:pt idx="2700">
                  <c:v>41499</c:v>
                </c:pt>
                <c:pt idx="2701">
                  <c:v>41498</c:v>
                </c:pt>
                <c:pt idx="2702">
                  <c:v>41495</c:v>
                </c:pt>
                <c:pt idx="2703">
                  <c:v>41494</c:v>
                </c:pt>
                <c:pt idx="2704">
                  <c:v>41493</c:v>
                </c:pt>
                <c:pt idx="2705">
                  <c:v>41492</c:v>
                </c:pt>
                <c:pt idx="2706">
                  <c:v>41491</c:v>
                </c:pt>
                <c:pt idx="2707">
                  <c:v>41488</c:v>
                </c:pt>
                <c:pt idx="2708">
                  <c:v>41487</c:v>
                </c:pt>
                <c:pt idx="2709">
                  <c:v>41486</c:v>
                </c:pt>
                <c:pt idx="2710">
                  <c:v>41485</c:v>
                </c:pt>
                <c:pt idx="2711">
                  <c:v>41484</c:v>
                </c:pt>
                <c:pt idx="2712">
                  <c:v>41481</c:v>
                </c:pt>
                <c:pt idx="2713">
                  <c:v>41480</c:v>
                </c:pt>
                <c:pt idx="2714">
                  <c:v>41479</c:v>
                </c:pt>
                <c:pt idx="2715">
                  <c:v>41478</c:v>
                </c:pt>
                <c:pt idx="2716">
                  <c:v>41477</c:v>
                </c:pt>
                <c:pt idx="2717">
                  <c:v>41474</c:v>
                </c:pt>
                <c:pt idx="2718">
                  <c:v>41473</c:v>
                </c:pt>
                <c:pt idx="2719">
                  <c:v>41472</c:v>
                </c:pt>
                <c:pt idx="2720">
                  <c:v>41471</c:v>
                </c:pt>
                <c:pt idx="2721">
                  <c:v>41470</c:v>
                </c:pt>
                <c:pt idx="2722">
                  <c:v>41467</c:v>
                </c:pt>
                <c:pt idx="2723">
                  <c:v>41466</c:v>
                </c:pt>
                <c:pt idx="2724">
                  <c:v>41465</c:v>
                </c:pt>
                <c:pt idx="2725">
                  <c:v>41464</c:v>
                </c:pt>
                <c:pt idx="2726">
                  <c:v>41463</c:v>
                </c:pt>
                <c:pt idx="2727">
                  <c:v>41460</c:v>
                </c:pt>
                <c:pt idx="2728">
                  <c:v>41459</c:v>
                </c:pt>
                <c:pt idx="2729">
                  <c:v>41458</c:v>
                </c:pt>
                <c:pt idx="2730">
                  <c:v>41457</c:v>
                </c:pt>
                <c:pt idx="2731">
                  <c:v>41456</c:v>
                </c:pt>
                <c:pt idx="2732">
                  <c:v>41453</c:v>
                </c:pt>
                <c:pt idx="2733">
                  <c:v>41452</c:v>
                </c:pt>
                <c:pt idx="2734">
                  <c:v>41451</c:v>
                </c:pt>
                <c:pt idx="2735">
                  <c:v>41450</c:v>
                </c:pt>
                <c:pt idx="2736">
                  <c:v>41449</c:v>
                </c:pt>
                <c:pt idx="2737">
                  <c:v>41446</c:v>
                </c:pt>
                <c:pt idx="2738">
                  <c:v>41445</c:v>
                </c:pt>
                <c:pt idx="2739">
                  <c:v>41444</c:v>
                </c:pt>
                <c:pt idx="2740">
                  <c:v>41443</c:v>
                </c:pt>
                <c:pt idx="2741">
                  <c:v>41442</c:v>
                </c:pt>
                <c:pt idx="2742">
                  <c:v>41439</c:v>
                </c:pt>
                <c:pt idx="2743">
                  <c:v>41438</c:v>
                </c:pt>
                <c:pt idx="2744">
                  <c:v>41437</c:v>
                </c:pt>
                <c:pt idx="2745">
                  <c:v>41436</c:v>
                </c:pt>
                <c:pt idx="2746">
                  <c:v>41435</c:v>
                </c:pt>
                <c:pt idx="2747">
                  <c:v>41432</c:v>
                </c:pt>
                <c:pt idx="2748">
                  <c:v>41431</c:v>
                </c:pt>
                <c:pt idx="2749">
                  <c:v>41430</c:v>
                </c:pt>
                <c:pt idx="2750">
                  <c:v>41429</c:v>
                </c:pt>
                <c:pt idx="2751">
                  <c:v>41428</c:v>
                </c:pt>
                <c:pt idx="2752">
                  <c:v>41425</c:v>
                </c:pt>
                <c:pt idx="2753">
                  <c:v>41424</c:v>
                </c:pt>
                <c:pt idx="2754">
                  <c:v>41423</c:v>
                </c:pt>
                <c:pt idx="2755">
                  <c:v>41422</c:v>
                </c:pt>
                <c:pt idx="2756">
                  <c:v>41421</c:v>
                </c:pt>
                <c:pt idx="2757">
                  <c:v>41418</c:v>
                </c:pt>
                <c:pt idx="2758">
                  <c:v>41417</c:v>
                </c:pt>
                <c:pt idx="2759">
                  <c:v>41416</c:v>
                </c:pt>
                <c:pt idx="2760">
                  <c:v>41415</c:v>
                </c:pt>
                <c:pt idx="2761">
                  <c:v>41414</c:v>
                </c:pt>
                <c:pt idx="2762">
                  <c:v>41411</c:v>
                </c:pt>
                <c:pt idx="2763">
                  <c:v>41410</c:v>
                </c:pt>
                <c:pt idx="2764">
                  <c:v>41409</c:v>
                </c:pt>
                <c:pt idx="2765">
                  <c:v>41408</c:v>
                </c:pt>
                <c:pt idx="2766">
                  <c:v>41407</c:v>
                </c:pt>
                <c:pt idx="2767">
                  <c:v>41404</c:v>
                </c:pt>
                <c:pt idx="2768">
                  <c:v>41403</c:v>
                </c:pt>
                <c:pt idx="2769">
                  <c:v>41402</c:v>
                </c:pt>
                <c:pt idx="2770">
                  <c:v>41401</c:v>
                </c:pt>
                <c:pt idx="2771">
                  <c:v>41400</c:v>
                </c:pt>
                <c:pt idx="2772">
                  <c:v>41397</c:v>
                </c:pt>
                <c:pt idx="2773">
                  <c:v>41396</c:v>
                </c:pt>
                <c:pt idx="2774">
                  <c:v>41395</c:v>
                </c:pt>
                <c:pt idx="2775">
                  <c:v>41394</c:v>
                </c:pt>
                <c:pt idx="2776">
                  <c:v>41393</c:v>
                </c:pt>
                <c:pt idx="2777">
                  <c:v>41390</c:v>
                </c:pt>
                <c:pt idx="2778">
                  <c:v>41389</c:v>
                </c:pt>
                <c:pt idx="2779">
                  <c:v>41388</c:v>
                </c:pt>
                <c:pt idx="2780">
                  <c:v>41387</c:v>
                </c:pt>
                <c:pt idx="2781">
                  <c:v>41386</c:v>
                </c:pt>
                <c:pt idx="2782">
                  <c:v>41383</c:v>
                </c:pt>
                <c:pt idx="2783">
                  <c:v>41382</c:v>
                </c:pt>
                <c:pt idx="2784">
                  <c:v>41381</c:v>
                </c:pt>
                <c:pt idx="2785">
                  <c:v>41380</c:v>
                </c:pt>
                <c:pt idx="2786">
                  <c:v>41379</c:v>
                </c:pt>
                <c:pt idx="2787">
                  <c:v>41376</c:v>
                </c:pt>
                <c:pt idx="2788">
                  <c:v>41375</c:v>
                </c:pt>
                <c:pt idx="2789">
                  <c:v>41374</c:v>
                </c:pt>
                <c:pt idx="2790">
                  <c:v>41373</c:v>
                </c:pt>
                <c:pt idx="2791">
                  <c:v>41372</c:v>
                </c:pt>
                <c:pt idx="2792">
                  <c:v>41369</c:v>
                </c:pt>
                <c:pt idx="2793">
                  <c:v>41368</c:v>
                </c:pt>
                <c:pt idx="2794">
                  <c:v>41367</c:v>
                </c:pt>
                <c:pt idx="2795">
                  <c:v>41366</c:v>
                </c:pt>
                <c:pt idx="2796">
                  <c:v>41361</c:v>
                </c:pt>
                <c:pt idx="2797">
                  <c:v>41360</c:v>
                </c:pt>
                <c:pt idx="2798">
                  <c:v>41359</c:v>
                </c:pt>
                <c:pt idx="2799">
                  <c:v>41358</c:v>
                </c:pt>
                <c:pt idx="2800">
                  <c:v>41355</c:v>
                </c:pt>
                <c:pt idx="2801">
                  <c:v>41354</c:v>
                </c:pt>
                <c:pt idx="2802">
                  <c:v>41353</c:v>
                </c:pt>
                <c:pt idx="2803">
                  <c:v>41352</c:v>
                </c:pt>
                <c:pt idx="2804">
                  <c:v>41351</c:v>
                </c:pt>
                <c:pt idx="2805">
                  <c:v>41348</c:v>
                </c:pt>
                <c:pt idx="2806">
                  <c:v>41347</c:v>
                </c:pt>
                <c:pt idx="2807">
                  <c:v>41346</c:v>
                </c:pt>
                <c:pt idx="2808">
                  <c:v>41345</c:v>
                </c:pt>
                <c:pt idx="2809">
                  <c:v>41344</c:v>
                </c:pt>
                <c:pt idx="2810">
                  <c:v>41341</c:v>
                </c:pt>
                <c:pt idx="2811">
                  <c:v>41340</c:v>
                </c:pt>
                <c:pt idx="2812">
                  <c:v>41339</c:v>
                </c:pt>
                <c:pt idx="2813">
                  <c:v>41338</c:v>
                </c:pt>
                <c:pt idx="2814">
                  <c:v>41337</c:v>
                </c:pt>
                <c:pt idx="2815">
                  <c:v>41334</c:v>
                </c:pt>
                <c:pt idx="2816">
                  <c:v>41333</c:v>
                </c:pt>
                <c:pt idx="2817">
                  <c:v>41332</c:v>
                </c:pt>
                <c:pt idx="2818">
                  <c:v>41331</c:v>
                </c:pt>
                <c:pt idx="2819">
                  <c:v>41330</c:v>
                </c:pt>
                <c:pt idx="2820">
                  <c:v>41327</c:v>
                </c:pt>
                <c:pt idx="2821">
                  <c:v>41326</c:v>
                </c:pt>
                <c:pt idx="2822">
                  <c:v>41325</c:v>
                </c:pt>
                <c:pt idx="2823">
                  <c:v>41324</c:v>
                </c:pt>
                <c:pt idx="2824">
                  <c:v>41323</c:v>
                </c:pt>
                <c:pt idx="2825">
                  <c:v>41320</c:v>
                </c:pt>
                <c:pt idx="2826">
                  <c:v>41319</c:v>
                </c:pt>
                <c:pt idx="2827">
                  <c:v>41318</c:v>
                </c:pt>
                <c:pt idx="2828">
                  <c:v>41317</c:v>
                </c:pt>
                <c:pt idx="2829">
                  <c:v>41316</c:v>
                </c:pt>
                <c:pt idx="2830">
                  <c:v>41313</c:v>
                </c:pt>
                <c:pt idx="2831">
                  <c:v>41312</c:v>
                </c:pt>
                <c:pt idx="2832">
                  <c:v>41311</c:v>
                </c:pt>
                <c:pt idx="2833">
                  <c:v>41310</c:v>
                </c:pt>
                <c:pt idx="2834">
                  <c:v>41309</c:v>
                </c:pt>
                <c:pt idx="2835">
                  <c:v>41306</c:v>
                </c:pt>
                <c:pt idx="2836">
                  <c:v>41305</c:v>
                </c:pt>
                <c:pt idx="2837">
                  <c:v>41304</c:v>
                </c:pt>
                <c:pt idx="2838">
                  <c:v>41303</c:v>
                </c:pt>
                <c:pt idx="2839">
                  <c:v>41302</c:v>
                </c:pt>
                <c:pt idx="2840">
                  <c:v>41299</c:v>
                </c:pt>
                <c:pt idx="2841">
                  <c:v>41298</c:v>
                </c:pt>
                <c:pt idx="2842">
                  <c:v>41297</c:v>
                </c:pt>
                <c:pt idx="2843">
                  <c:v>41296</c:v>
                </c:pt>
                <c:pt idx="2844">
                  <c:v>41295</c:v>
                </c:pt>
                <c:pt idx="2845">
                  <c:v>41292</c:v>
                </c:pt>
                <c:pt idx="2846">
                  <c:v>41291</c:v>
                </c:pt>
                <c:pt idx="2847">
                  <c:v>41290</c:v>
                </c:pt>
                <c:pt idx="2848">
                  <c:v>41289</c:v>
                </c:pt>
                <c:pt idx="2849">
                  <c:v>41288</c:v>
                </c:pt>
                <c:pt idx="2850">
                  <c:v>41285</c:v>
                </c:pt>
                <c:pt idx="2851">
                  <c:v>41284</c:v>
                </c:pt>
                <c:pt idx="2852">
                  <c:v>41283</c:v>
                </c:pt>
                <c:pt idx="2853">
                  <c:v>41282</c:v>
                </c:pt>
                <c:pt idx="2854">
                  <c:v>41281</c:v>
                </c:pt>
                <c:pt idx="2855">
                  <c:v>41278</c:v>
                </c:pt>
                <c:pt idx="2856">
                  <c:v>41277</c:v>
                </c:pt>
                <c:pt idx="2857">
                  <c:v>41276</c:v>
                </c:pt>
                <c:pt idx="2858">
                  <c:v>41274</c:v>
                </c:pt>
                <c:pt idx="2859">
                  <c:v>41271</c:v>
                </c:pt>
                <c:pt idx="2860">
                  <c:v>41270</c:v>
                </c:pt>
                <c:pt idx="2861">
                  <c:v>41267</c:v>
                </c:pt>
                <c:pt idx="2862">
                  <c:v>41264</c:v>
                </c:pt>
                <c:pt idx="2863">
                  <c:v>41263</c:v>
                </c:pt>
                <c:pt idx="2864">
                  <c:v>41262</c:v>
                </c:pt>
                <c:pt idx="2865">
                  <c:v>41261</c:v>
                </c:pt>
                <c:pt idx="2866">
                  <c:v>41260</c:v>
                </c:pt>
                <c:pt idx="2867">
                  <c:v>41257</c:v>
                </c:pt>
                <c:pt idx="2868">
                  <c:v>41256</c:v>
                </c:pt>
                <c:pt idx="2869">
                  <c:v>41255</c:v>
                </c:pt>
                <c:pt idx="2870">
                  <c:v>41254</c:v>
                </c:pt>
                <c:pt idx="2871">
                  <c:v>41253</c:v>
                </c:pt>
                <c:pt idx="2872">
                  <c:v>41250</c:v>
                </c:pt>
                <c:pt idx="2873">
                  <c:v>41249</c:v>
                </c:pt>
                <c:pt idx="2874">
                  <c:v>41248</c:v>
                </c:pt>
                <c:pt idx="2875">
                  <c:v>41247</c:v>
                </c:pt>
                <c:pt idx="2876">
                  <c:v>41246</c:v>
                </c:pt>
                <c:pt idx="2877">
                  <c:v>41243</c:v>
                </c:pt>
                <c:pt idx="2878">
                  <c:v>41242</c:v>
                </c:pt>
                <c:pt idx="2879">
                  <c:v>41241</c:v>
                </c:pt>
                <c:pt idx="2880">
                  <c:v>41240</c:v>
                </c:pt>
                <c:pt idx="2881">
                  <c:v>41239</c:v>
                </c:pt>
                <c:pt idx="2882">
                  <c:v>41236</c:v>
                </c:pt>
                <c:pt idx="2883">
                  <c:v>41235</c:v>
                </c:pt>
                <c:pt idx="2884">
                  <c:v>41234</c:v>
                </c:pt>
                <c:pt idx="2885">
                  <c:v>41233</c:v>
                </c:pt>
                <c:pt idx="2886">
                  <c:v>41232</c:v>
                </c:pt>
                <c:pt idx="2887">
                  <c:v>41229</c:v>
                </c:pt>
                <c:pt idx="2888">
                  <c:v>41228</c:v>
                </c:pt>
                <c:pt idx="2889">
                  <c:v>41227</c:v>
                </c:pt>
                <c:pt idx="2890">
                  <c:v>41226</c:v>
                </c:pt>
                <c:pt idx="2891">
                  <c:v>41225</c:v>
                </c:pt>
                <c:pt idx="2892">
                  <c:v>41222</c:v>
                </c:pt>
                <c:pt idx="2893">
                  <c:v>41221</c:v>
                </c:pt>
                <c:pt idx="2894">
                  <c:v>41220</c:v>
                </c:pt>
                <c:pt idx="2895">
                  <c:v>41219</c:v>
                </c:pt>
                <c:pt idx="2896">
                  <c:v>41218</c:v>
                </c:pt>
                <c:pt idx="2897">
                  <c:v>41215</c:v>
                </c:pt>
                <c:pt idx="2898">
                  <c:v>41214</c:v>
                </c:pt>
                <c:pt idx="2899">
                  <c:v>41213</c:v>
                </c:pt>
                <c:pt idx="2900">
                  <c:v>41212</c:v>
                </c:pt>
                <c:pt idx="2901">
                  <c:v>41211</c:v>
                </c:pt>
                <c:pt idx="2902">
                  <c:v>41208</c:v>
                </c:pt>
                <c:pt idx="2903">
                  <c:v>41207</c:v>
                </c:pt>
                <c:pt idx="2904">
                  <c:v>41206</c:v>
                </c:pt>
                <c:pt idx="2905">
                  <c:v>41205</c:v>
                </c:pt>
                <c:pt idx="2906">
                  <c:v>41204</c:v>
                </c:pt>
                <c:pt idx="2907">
                  <c:v>41201</c:v>
                </c:pt>
                <c:pt idx="2908">
                  <c:v>41200</c:v>
                </c:pt>
                <c:pt idx="2909">
                  <c:v>41199</c:v>
                </c:pt>
                <c:pt idx="2910">
                  <c:v>41198</c:v>
                </c:pt>
                <c:pt idx="2911">
                  <c:v>41197</c:v>
                </c:pt>
                <c:pt idx="2912">
                  <c:v>41194</c:v>
                </c:pt>
                <c:pt idx="2913">
                  <c:v>41193</c:v>
                </c:pt>
                <c:pt idx="2914">
                  <c:v>41192</c:v>
                </c:pt>
                <c:pt idx="2915">
                  <c:v>41191</c:v>
                </c:pt>
                <c:pt idx="2916">
                  <c:v>41190</c:v>
                </c:pt>
                <c:pt idx="2917">
                  <c:v>41187</c:v>
                </c:pt>
                <c:pt idx="2918">
                  <c:v>41186</c:v>
                </c:pt>
                <c:pt idx="2919">
                  <c:v>41185</c:v>
                </c:pt>
                <c:pt idx="2920">
                  <c:v>41184</c:v>
                </c:pt>
                <c:pt idx="2921">
                  <c:v>41183</c:v>
                </c:pt>
                <c:pt idx="2922">
                  <c:v>41180</c:v>
                </c:pt>
                <c:pt idx="2923">
                  <c:v>41179</c:v>
                </c:pt>
                <c:pt idx="2924">
                  <c:v>41178</c:v>
                </c:pt>
                <c:pt idx="2925">
                  <c:v>41177</c:v>
                </c:pt>
                <c:pt idx="2926">
                  <c:v>41176</c:v>
                </c:pt>
                <c:pt idx="2927">
                  <c:v>41173</c:v>
                </c:pt>
                <c:pt idx="2928">
                  <c:v>41172</c:v>
                </c:pt>
                <c:pt idx="2929">
                  <c:v>41171</c:v>
                </c:pt>
                <c:pt idx="2930">
                  <c:v>41170</c:v>
                </c:pt>
                <c:pt idx="2931">
                  <c:v>41169</c:v>
                </c:pt>
                <c:pt idx="2932">
                  <c:v>41166</c:v>
                </c:pt>
                <c:pt idx="2933">
                  <c:v>41165</c:v>
                </c:pt>
                <c:pt idx="2934">
                  <c:v>41164</c:v>
                </c:pt>
                <c:pt idx="2935">
                  <c:v>41163</c:v>
                </c:pt>
                <c:pt idx="2936">
                  <c:v>41162</c:v>
                </c:pt>
                <c:pt idx="2937">
                  <c:v>41159</c:v>
                </c:pt>
                <c:pt idx="2938">
                  <c:v>41158</c:v>
                </c:pt>
                <c:pt idx="2939">
                  <c:v>41157</c:v>
                </c:pt>
                <c:pt idx="2940">
                  <c:v>41156</c:v>
                </c:pt>
                <c:pt idx="2941">
                  <c:v>41155</c:v>
                </c:pt>
                <c:pt idx="2942">
                  <c:v>41152</c:v>
                </c:pt>
                <c:pt idx="2943">
                  <c:v>41151</c:v>
                </c:pt>
                <c:pt idx="2944">
                  <c:v>41150</c:v>
                </c:pt>
                <c:pt idx="2945">
                  <c:v>41149</c:v>
                </c:pt>
                <c:pt idx="2946">
                  <c:v>41148</c:v>
                </c:pt>
                <c:pt idx="2947">
                  <c:v>41145</c:v>
                </c:pt>
                <c:pt idx="2948">
                  <c:v>41144</c:v>
                </c:pt>
                <c:pt idx="2949">
                  <c:v>41143</c:v>
                </c:pt>
                <c:pt idx="2950">
                  <c:v>41142</c:v>
                </c:pt>
                <c:pt idx="2951">
                  <c:v>41141</c:v>
                </c:pt>
                <c:pt idx="2952">
                  <c:v>41138</c:v>
                </c:pt>
                <c:pt idx="2953">
                  <c:v>41137</c:v>
                </c:pt>
                <c:pt idx="2954">
                  <c:v>41136</c:v>
                </c:pt>
                <c:pt idx="2955">
                  <c:v>41135</c:v>
                </c:pt>
                <c:pt idx="2956">
                  <c:v>41134</c:v>
                </c:pt>
                <c:pt idx="2957">
                  <c:v>41131</c:v>
                </c:pt>
                <c:pt idx="2958">
                  <c:v>41130</c:v>
                </c:pt>
                <c:pt idx="2959">
                  <c:v>41129</c:v>
                </c:pt>
                <c:pt idx="2960">
                  <c:v>41128</c:v>
                </c:pt>
                <c:pt idx="2961">
                  <c:v>41127</c:v>
                </c:pt>
                <c:pt idx="2962">
                  <c:v>41124</c:v>
                </c:pt>
                <c:pt idx="2963">
                  <c:v>41123</c:v>
                </c:pt>
                <c:pt idx="2964">
                  <c:v>41122</c:v>
                </c:pt>
                <c:pt idx="2965">
                  <c:v>41121</c:v>
                </c:pt>
                <c:pt idx="2966">
                  <c:v>41120</c:v>
                </c:pt>
                <c:pt idx="2967">
                  <c:v>41117</c:v>
                </c:pt>
                <c:pt idx="2968">
                  <c:v>41116</c:v>
                </c:pt>
                <c:pt idx="2969">
                  <c:v>41115</c:v>
                </c:pt>
                <c:pt idx="2970">
                  <c:v>41114</c:v>
                </c:pt>
                <c:pt idx="2971">
                  <c:v>41113</c:v>
                </c:pt>
                <c:pt idx="2972">
                  <c:v>41110</c:v>
                </c:pt>
                <c:pt idx="2973">
                  <c:v>41109</c:v>
                </c:pt>
                <c:pt idx="2974">
                  <c:v>41108</c:v>
                </c:pt>
                <c:pt idx="2975">
                  <c:v>41107</c:v>
                </c:pt>
                <c:pt idx="2976">
                  <c:v>41106</c:v>
                </c:pt>
                <c:pt idx="2977">
                  <c:v>41103</c:v>
                </c:pt>
                <c:pt idx="2978">
                  <c:v>41102</c:v>
                </c:pt>
                <c:pt idx="2979">
                  <c:v>41101</c:v>
                </c:pt>
                <c:pt idx="2980">
                  <c:v>41100</c:v>
                </c:pt>
                <c:pt idx="2981">
                  <c:v>41099</c:v>
                </c:pt>
                <c:pt idx="2982">
                  <c:v>41096</c:v>
                </c:pt>
                <c:pt idx="2983">
                  <c:v>41095</c:v>
                </c:pt>
                <c:pt idx="2984">
                  <c:v>41094</c:v>
                </c:pt>
                <c:pt idx="2985">
                  <c:v>41093</c:v>
                </c:pt>
                <c:pt idx="2986">
                  <c:v>41092</c:v>
                </c:pt>
                <c:pt idx="2987">
                  <c:v>41089</c:v>
                </c:pt>
                <c:pt idx="2988">
                  <c:v>41088</c:v>
                </c:pt>
                <c:pt idx="2989">
                  <c:v>41087</c:v>
                </c:pt>
                <c:pt idx="2990">
                  <c:v>41086</c:v>
                </c:pt>
                <c:pt idx="2991">
                  <c:v>41085</c:v>
                </c:pt>
                <c:pt idx="2992">
                  <c:v>41082</c:v>
                </c:pt>
                <c:pt idx="2993">
                  <c:v>41081</c:v>
                </c:pt>
                <c:pt idx="2994">
                  <c:v>41080</c:v>
                </c:pt>
                <c:pt idx="2995">
                  <c:v>41079</c:v>
                </c:pt>
                <c:pt idx="2996">
                  <c:v>41078</c:v>
                </c:pt>
                <c:pt idx="2997">
                  <c:v>41075</c:v>
                </c:pt>
                <c:pt idx="2998">
                  <c:v>41074</c:v>
                </c:pt>
                <c:pt idx="2999">
                  <c:v>41073</c:v>
                </c:pt>
                <c:pt idx="3000">
                  <c:v>41072</c:v>
                </c:pt>
                <c:pt idx="3001">
                  <c:v>41071</c:v>
                </c:pt>
                <c:pt idx="3002">
                  <c:v>41068</c:v>
                </c:pt>
                <c:pt idx="3003">
                  <c:v>41067</c:v>
                </c:pt>
                <c:pt idx="3004">
                  <c:v>41066</c:v>
                </c:pt>
                <c:pt idx="3005">
                  <c:v>41065</c:v>
                </c:pt>
                <c:pt idx="3006">
                  <c:v>41064</c:v>
                </c:pt>
                <c:pt idx="3007">
                  <c:v>41061</c:v>
                </c:pt>
                <c:pt idx="3008">
                  <c:v>41060</c:v>
                </c:pt>
                <c:pt idx="3009">
                  <c:v>41059</c:v>
                </c:pt>
                <c:pt idx="3010">
                  <c:v>41058</c:v>
                </c:pt>
                <c:pt idx="3011">
                  <c:v>41057</c:v>
                </c:pt>
                <c:pt idx="3012">
                  <c:v>41054</c:v>
                </c:pt>
                <c:pt idx="3013">
                  <c:v>41053</c:v>
                </c:pt>
                <c:pt idx="3014">
                  <c:v>41052</c:v>
                </c:pt>
                <c:pt idx="3015">
                  <c:v>41051</c:v>
                </c:pt>
                <c:pt idx="3016">
                  <c:v>41050</c:v>
                </c:pt>
                <c:pt idx="3017">
                  <c:v>41047</c:v>
                </c:pt>
                <c:pt idx="3018">
                  <c:v>41046</c:v>
                </c:pt>
                <c:pt idx="3019">
                  <c:v>41045</c:v>
                </c:pt>
                <c:pt idx="3020">
                  <c:v>41044</c:v>
                </c:pt>
                <c:pt idx="3021">
                  <c:v>41043</c:v>
                </c:pt>
                <c:pt idx="3022">
                  <c:v>41040</c:v>
                </c:pt>
                <c:pt idx="3023">
                  <c:v>41039</c:v>
                </c:pt>
                <c:pt idx="3024">
                  <c:v>41038</c:v>
                </c:pt>
                <c:pt idx="3025">
                  <c:v>41037</c:v>
                </c:pt>
                <c:pt idx="3026">
                  <c:v>41036</c:v>
                </c:pt>
                <c:pt idx="3027">
                  <c:v>41033</c:v>
                </c:pt>
                <c:pt idx="3028">
                  <c:v>41032</c:v>
                </c:pt>
                <c:pt idx="3029">
                  <c:v>41031</c:v>
                </c:pt>
                <c:pt idx="3030">
                  <c:v>41030</c:v>
                </c:pt>
                <c:pt idx="3031">
                  <c:v>41029</c:v>
                </c:pt>
                <c:pt idx="3032">
                  <c:v>41026</c:v>
                </c:pt>
                <c:pt idx="3033">
                  <c:v>41025</c:v>
                </c:pt>
                <c:pt idx="3034">
                  <c:v>41024</c:v>
                </c:pt>
                <c:pt idx="3035">
                  <c:v>41023</c:v>
                </c:pt>
                <c:pt idx="3036">
                  <c:v>41022</c:v>
                </c:pt>
                <c:pt idx="3037">
                  <c:v>41019</c:v>
                </c:pt>
                <c:pt idx="3038">
                  <c:v>41018</c:v>
                </c:pt>
                <c:pt idx="3039">
                  <c:v>41017</c:v>
                </c:pt>
                <c:pt idx="3040">
                  <c:v>41016</c:v>
                </c:pt>
                <c:pt idx="3041">
                  <c:v>41015</c:v>
                </c:pt>
                <c:pt idx="3042">
                  <c:v>41012</c:v>
                </c:pt>
                <c:pt idx="3043">
                  <c:v>41011</c:v>
                </c:pt>
                <c:pt idx="3044">
                  <c:v>41010</c:v>
                </c:pt>
                <c:pt idx="3045">
                  <c:v>41009</c:v>
                </c:pt>
                <c:pt idx="3046">
                  <c:v>41004</c:v>
                </c:pt>
                <c:pt idx="3047">
                  <c:v>41003</c:v>
                </c:pt>
                <c:pt idx="3048">
                  <c:v>41002</c:v>
                </c:pt>
                <c:pt idx="3049">
                  <c:v>41001</c:v>
                </c:pt>
                <c:pt idx="3050">
                  <c:v>40998</c:v>
                </c:pt>
                <c:pt idx="3051">
                  <c:v>40997</c:v>
                </c:pt>
                <c:pt idx="3052">
                  <c:v>40996</c:v>
                </c:pt>
                <c:pt idx="3053">
                  <c:v>40995</c:v>
                </c:pt>
                <c:pt idx="3054">
                  <c:v>40994</c:v>
                </c:pt>
                <c:pt idx="3055">
                  <c:v>40991</c:v>
                </c:pt>
                <c:pt idx="3056">
                  <c:v>40990</c:v>
                </c:pt>
                <c:pt idx="3057">
                  <c:v>40989</c:v>
                </c:pt>
                <c:pt idx="3058">
                  <c:v>40988</c:v>
                </c:pt>
                <c:pt idx="3059">
                  <c:v>40987</c:v>
                </c:pt>
                <c:pt idx="3060">
                  <c:v>40984</c:v>
                </c:pt>
                <c:pt idx="3061">
                  <c:v>40983</c:v>
                </c:pt>
                <c:pt idx="3062">
                  <c:v>40982</c:v>
                </c:pt>
                <c:pt idx="3063">
                  <c:v>40981</c:v>
                </c:pt>
                <c:pt idx="3064">
                  <c:v>40980</c:v>
                </c:pt>
                <c:pt idx="3065">
                  <c:v>40977</c:v>
                </c:pt>
                <c:pt idx="3066">
                  <c:v>40976</c:v>
                </c:pt>
                <c:pt idx="3067">
                  <c:v>40975</c:v>
                </c:pt>
                <c:pt idx="3068">
                  <c:v>40974</c:v>
                </c:pt>
                <c:pt idx="3069">
                  <c:v>40973</c:v>
                </c:pt>
                <c:pt idx="3070">
                  <c:v>40970</c:v>
                </c:pt>
                <c:pt idx="3071">
                  <c:v>40969</c:v>
                </c:pt>
                <c:pt idx="3072">
                  <c:v>40968</c:v>
                </c:pt>
                <c:pt idx="3073">
                  <c:v>40967</c:v>
                </c:pt>
                <c:pt idx="3074">
                  <c:v>40966</c:v>
                </c:pt>
                <c:pt idx="3075">
                  <c:v>40963</c:v>
                </c:pt>
                <c:pt idx="3076">
                  <c:v>40962</c:v>
                </c:pt>
                <c:pt idx="3077">
                  <c:v>40961</c:v>
                </c:pt>
                <c:pt idx="3078">
                  <c:v>40960</c:v>
                </c:pt>
                <c:pt idx="3079">
                  <c:v>40959</c:v>
                </c:pt>
                <c:pt idx="3080">
                  <c:v>40956</c:v>
                </c:pt>
                <c:pt idx="3081">
                  <c:v>40955</c:v>
                </c:pt>
                <c:pt idx="3082">
                  <c:v>40954</c:v>
                </c:pt>
                <c:pt idx="3083">
                  <c:v>40953</c:v>
                </c:pt>
                <c:pt idx="3084">
                  <c:v>40952</c:v>
                </c:pt>
                <c:pt idx="3085">
                  <c:v>40949</c:v>
                </c:pt>
                <c:pt idx="3086">
                  <c:v>40948</c:v>
                </c:pt>
                <c:pt idx="3087">
                  <c:v>40947</c:v>
                </c:pt>
                <c:pt idx="3088">
                  <c:v>40946</c:v>
                </c:pt>
                <c:pt idx="3089">
                  <c:v>40945</c:v>
                </c:pt>
                <c:pt idx="3090">
                  <c:v>40942</c:v>
                </c:pt>
                <c:pt idx="3091">
                  <c:v>40941</c:v>
                </c:pt>
                <c:pt idx="3092">
                  <c:v>40940</c:v>
                </c:pt>
                <c:pt idx="3093">
                  <c:v>40939</c:v>
                </c:pt>
                <c:pt idx="3094">
                  <c:v>40938</c:v>
                </c:pt>
                <c:pt idx="3095">
                  <c:v>40935</c:v>
                </c:pt>
                <c:pt idx="3096">
                  <c:v>40934</c:v>
                </c:pt>
                <c:pt idx="3097">
                  <c:v>40933</c:v>
                </c:pt>
                <c:pt idx="3098">
                  <c:v>40932</c:v>
                </c:pt>
                <c:pt idx="3099">
                  <c:v>40931</c:v>
                </c:pt>
                <c:pt idx="3100">
                  <c:v>40928</c:v>
                </c:pt>
                <c:pt idx="3101">
                  <c:v>40927</c:v>
                </c:pt>
                <c:pt idx="3102">
                  <c:v>40926</c:v>
                </c:pt>
                <c:pt idx="3103">
                  <c:v>40925</c:v>
                </c:pt>
                <c:pt idx="3104">
                  <c:v>40924</c:v>
                </c:pt>
                <c:pt idx="3105">
                  <c:v>40921</c:v>
                </c:pt>
                <c:pt idx="3106">
                  <c:v>40920</c:v>
                </c:pt>
                <c:pt idx="3107">
                  <c:v>40919</c:v>
                </c:pt>
                <c:pt idx="3108">
                  <c:v>40918</c:v>
                </c:pt>
                <c:pt idx="3109">
                  <c:v>40917</c:v>
                </c:pt>
                <c:pt idx="3110">
                  <c:v>40914</c:v>
                </c:pt>
                <c:pt idx="3111">
                  <c:v>40913</c:v>
                </c:pt>
                <c:pt idx="3112">
                  <c:v>40912</c:v>
                </c:pt>
                <c:pt idx="3113">
                  <c:v>40911</c:v>
                </c:pt>
                <c:pt idx="3114">
                  <c:v>40907</c:v>
                </c:pt>
                <c:pt idx="3115">
                  <c:v>40906</c:v>
                </c:pt>
                <c:pt idx="3116">
                  <c:v>40905</c:v>
                </c:pt>
                <c:pt idx="3117">
                  <c:v>40900</c:v>
                </c:pt>
                <c:pt idx="3118">
                  <c:v>40899</c:v>
                </c:pt>
                <c:pt idx="3119">
                  <c:v>40898</c:v>
                </c:pt>
                <c:pt idx="3120">
                  <c:v>40897</c:v>
                </c:pt>
                <c:pt idx="3121">
                  <c:v>40896</c:v>
                </c:pt>
                <c:pt idx="3122">
                  <c:v>40893</c:v>
                </c:pt>
                <c:pt idx="3123">
                  <c:v>40892</c:v>
                </c:pt>
                <c:pt idx="3124">
                  <c:v>40891</c:v>
                </c:pt>
                <c:pt idx="3125">
                  <c:v>40890</c:v>
                </c:pt>
                <c:pt idx="3126">
                  <c:v>40889</c:v>
                </c:pt>
                <c:pt idx="3127">
                  <c:v>40886</c:v>
                </c:pt>
                <c:pt idx="3128">
                  <c:v>40885</c:v>
                </c:pt>
                <c:pt idx="3129">
                  <c:v>40884</c:v>
                </c:pt>
                <c:pt idx="3130">
                  <c:v>40883</c:v>
                </c:pt>
                <c:pt idx="3131">
                  <c:v>40882</c:v>
                </c:pt>
                <c:pt idx="3132">
                  <c:v>40879</c:v>
                </c:pt>
                <c:pt idx="3133">
                  <c:v>40878</c:v>
                </c:pt>
                <c:pt idx="3134">
                  <c:v>40877</c:v>
                </c:pt>
                <c:pt idx="3135">
                  <c:v>40876</c:v>
                </c:pt>
                <c:pt idx="3136">
                  <c:v>40875</c:v>
                </c:pt>
                <c:pt idx="3137">
                  <c:v>40872</c:v>
                </c:pt>
                <c:pt idx="3138">
                  <c:v>40871</c:v>
                </c:pt>
                <c:pt idx="3139">
                  <c:v>40870</c:v>
                </c:pt>
                <c:pt idx="3140">
                  <c:v>40869</c:v>
                </c:pt>
                <c:pt idx="3141">
                  <c:v>40868</c:v>
                </c:pt>
                <c:pt idx="3142">
                  <c:v>40865</c:v>
                </c:pt>
                <c:pt idx="3143">
                  <c:v>40864</c:v>
                </c:pt>
                <c:pt idx="3144">
                  <c:v>40863</c:v>
                </c:pt>
                <c:pt idx="3145">
                  <c:v>40862</c:v>
                </c:pt>
                <c:pt idx="3146">
                  <c:v>40861</c:v>
                </c:pt>
                <c:pt idx="3147">
                  <c:v>40858</c:v>
                </c:pt>
                <c:pt idx="3148">
                  <c:v>40857</c:v>
                </c:pt>
                <c:pt idx="3149">
                  <c:v>40856</c:v>
                </c:pt>
                <c:pt idx="3150">
                  <c:v>40855</c:v>
                </c:pt>
                <c:pt idx="3151">
                  <c:v>40854</c:v>
                </c:pt>
                <c:pt idx="3152">
                  <c:v>40851</c:v>
                </c:pt>
                <c:pt idx="3153">
                  <c:v>40850</c:v>
                </c:pt>
                <c:pt idx="3154">
                  <c:v>40849</c:v>
                </c:pt>
                <c:pt idx="3155">
                  <c:v>40848</c:v>
                </c:pt>
                <c:pt idx="3156">
                  <c:v>40847</c:v>
                </c:pt>
                <c:pt idx="3157">
                  <c:v>40844</c:v>
                </c:pt>
                <c:pt idx="3158">
                  <c:v>40843</c:v>
                </c:pt>
                <c:pt idx="3159">
                  <c:v>40842</c:v>
                </c:pt>
                <c:pt idx="3160">
                  <c:v>40841</c:v>
                </c:pt>
                <c:pt idx="3161">
                  <c:v>40840</c:v>
                </c:pt>
                <c:pt idx="3162">
                  <c:v>40837</c:v>
                </c:pt>
                <c:pt idx="3163">
                  <c:v>40836</c:v>
                </c:pt>
                <c:pt idx="3164">
                  <c:v>40835</c:v>
                </c:pt>
                <c:pt idx="3165">
                  <c:v>40834</c:v>
                </c:pt>
                <c:pt idx="3166">
                  <c:v>40833</c:v>
                </c:pt>
                <c:pt idx="3167">
                  <c:v>40830</c:v>
                </c:pt>
                <c:pt idx="3168">
                  <c:v>40829</c:v>
                </c:pt>
                <c:pt idx="3169">
                  <c:v>40828</c:v>
                </c:pt>
                <c:pt idx="3170">
                  <c:v>40827</c:v>
                </c:pt>
                <c:pt idx="3171">
                  <c:v>40826</c:v>
                </c:pt>
                <c:pt idx="3172">
                  <c:v>40823</c:v>
                </c:pt>
                <c:pt idx="3173">
                  <c:v>40822</c:v>
                </c:pt>
                <c:pt idx="3174">
                  <c:v>40821</c:v>
                </c:pt>
                <c:pt idx="3175">
                  <c:v>40820</c:v>
                </c:pt>
                <c:pt idx="3176">
                  <c:v>40819</c:v>
                </c:pt>
                <c:pt idx="3177">
                  <c:v>40816</c:v>
                </c:pt>
                <c:pt idx="3178">
                  <c:v>40815</c:v>
                </c:pt>
                <c:pt idx="3179">
                  <c:v>40814</c:v>
                </c:pt>
                <c:pt idx="3180">
                  <c:v>40813</c:v>
                </c:pt>
                <c:pt idx="3181">
                  <c:v>40812</c:v>
                </c:pt>
                <c:pt idx="3182">
                  <c:v>40809</c:v>
                </c:pt>
                <c:pt idx="3183">
                  <c:v>40808</c:v>
                </c:pt>
                <c:pt idx="3184">
                  <c:v>40807</c:v>
                </c:pt>
                <c:pt idx="3185">
                  <c:v>40806</c:v>
                </c:pt>
                <c:pt idx="3186">
                  <c:v>40805</c:v>
                </c:pt>
                <c:pt idx="3187">
                  <c:v>40802</c:v>
                </c:pt>
                <c:pt idx="3188">
                  <c:v>40801</c:v>
                </c:pt>
                <c:pt idx="3189">
                  <c:v>40800</c:v>
                </c:pt>
                <c:pt idx="3190">
                  <c:v>40799</c:v>
                </c:pt>
                <c:pt idx="3191">
                  <c:v>40798</c:v>
                </c:pt>
                <c:pt idx="3192">
                  <c:v>40795</c:v>
                </c:pt>
                <c:pt idx="3193">
                  <c:v>40794</c:v>
                </c:pt>
                <c:pt idx="3194">
                  <c:v>40793</c:v>
                </c:pt>
                <c:pt idx="3195">
                  <c:v>40792</c:v>
                </c:pt>
                <c:pt idx="3196">
                  <c:v>40791</c:v>
                </c:pt>
                <c:pt idx="3197">
                  <c:v>40788</c:v>
                </c:pt>
                <c:pt idx="3198">
                  <c:v>40787</c:v>
                </c:pt>
                <c:pt idx="3199">
                  <c:v>40786</c:v>
                </c:pt>
                <c:pt idx="3200">
                  <c:v>40785</c:v>
                </c:pt>
                <c:pt idx="3201">
                  <c:v>40784</c:v>
                </c:pt>
                <c:pt idx="3202">
                  <c:v>40781</c:v>
                </c:pt>
                <c:pt idx="3203">
                  <c:v>40780</c:v>
                </c:pt>
                <c:pt idx="3204">
                  <c:v>40779</c:v>
                </c:pt>
                <c:pt idx="3205">
                  <c:v>40778</c:v>
                </c:pt>
                <c:pt idx="3206">
                  <c:v>40777</c:v>
                </c:pt>
                <c:pt idx="3207">
                  <c:v>40774</c:v>
                </c:pt>
                <c:pt idx="3208">
                  <c:v>40773</c:v>
                </c:pt>
                <c:pt idx="3209">
                  <c:v>40772</c:v>
                </c:pt>
                <c:pt idx="3210">
                  <c:v>40771</c:v>
                </c:pt>
                <c:pt idx="3211">
                  <c:v>40770</c:v>
                </c:pt>
                <c:pt idx="3212">
                  <c:v>40767</c:v>
                </c:pt>
                <c:pt idx="3213">
                  <c:v>40766</c:v>
                </c:pt>
                <c:pt idx="3214">
                  <c:v>40765</c:v>
                </c:pt>
                <c:pt idx="3215">
                  <c:v>40764</c:v>
                </c:pt>
                <c:pt idx="3216">
                  <c:v>40763</c:v>
                </c:pt>
                <c:pt idx="3217">
                  <c:v>40760</c:v>
                </c:pt>
                <c:pt idx="3218">
                  <c:v>40759</c:v>
                </c:pt>
                <c:pt idx="3219">
                  <c:v>40758</c:v>
                </c:pt>
                <c:pt idx="3220">
                  <c:v>40757</c:v>
                </c:pt>
                <c:pt idx="3221">
                  <c:v>40756</c:v>
                </c:pt>
                <c:pt idx="3222">
                  <c:v>40753</c:v>
                </c:pt>
                <c:pt idx="3223">
                  <c:v>40752</c:v>
                </c:pt>
                <c:pt idx="3224">
                  <c:v>40751</c:v>
                </c:pt>
                <c:pt idx="3225">
                  <c:v>40750</c:v>
                </c:pt>
                <c:pt idx="3226">
                  <c:v>40749</c:v>
                </c:pt>
                <c:pt idx="3227">
                  <c:v>40746</c:v>
                </c:pt>
                <c:pt idx="3228">
                  <c:v>40745</c:v>
                </c:pt>
                <c:pt idx="3229">
                  <c:v>40744</c:v>
                </c:pt>
                <c:pt idx="3230">
                  <c:v>40743</c:v>
                </c:pt>
                <c:pt idx="3231">
                  <c:v>40742</c:v>
                </c:pt>
                <c:pt idx="3232">
                  <c:v>40739</c:v>
                </c:pt>
                <c:pt idx="3233">
                  <c:v>40738</c:v>
                </c:pt>
                <c:pt idx="3234">
                  <c:v>40737</c:v>
                </c:pt>
                <c:pt idx="3235">
                  <c:v>40736</c:v>
                </c:pt>
                <c:pt idx="3236">
                  <c:v>40735</c:v>
                </c:pt>
                <c:pt idx="3237">
                  <c:v>40732</c:v>
                </c:pt>
                <c:pt idx="3238">
                  <c:v>40731</c:v>
                </c:pt>
                <c:pt idx="3239">
                  <c:v>40730</c:v>
                </c:pt>
                <c:pt idx="3240">
                  <c:v>40729</c:v>
                </c:pt>
                <c:pt idx="3241">
                  <c:v>40728</c:v>
                </c:pt>
                <c:pt idx="3242">
                  <c:v>40725</c:v>
                </c:pt>
                <c:pt idx="3243">
                  <c:v>40724</c:v>
                </c:pt>
                <c:pt idx="3244">
                  <c:v>40723</c:v>
                </c:pt>
                <c:pt idx="3245">
                  <c:v>40722</c:v>
                </c:pt>
                <c:pt idx="3246">
                  <c:v>40721</c:v>
                </c:pt>
                <c:pt idx="3247">
                  <c:v>40718</c:v>
                </c:pt>
                <c:pt idx="3248">
                  <c:v>40717</c:v>
                </c:pt>
                <c:pt idx="3249">
                  <c:v>40716</c:v>
                </c:pt>
                <c:pt idx="3250">
                  <c:v>40715</c:v>
                </c:pt>
                <c:pt idx="3251">
                  <c:v>40714</c:v>
                </c:pt>
                <c:pt idx="3252">
                  <c:v>40711</c:v>
                </c:pt>
                <c:pt idx="3253">
                  <c:v>40710</c:v>
                </c:pt>
                <c:pt idx="3254">
                  <c:v>40709</c:v>
                </c:pt>
                <c:pt idx="3255">
                  <c:v>40708</c:v>
                </c:pt>
                <c:pt idx="3256">
                  <c:v>40707</c:v>
                </c:pt>
                <c:pt idx="3257">
                  <c:v>40704</c:v>
                </c:pt>
                <c:pt idx="3258">
                  <c:v>40703</c:v>
                </c:pt>
                <c:pt idx="3259">
                  <c:v>40702</c:v>
                </c:pt>
                <c:pt idx="3260">
                  <c:v>40701</c:v>
                </c:pt>
                <c:pt idx="3261">
                  <c:v>40700</c:v>
                </c:pt>
                <c:pt idx="3262">
                  <c:v>40697</c:v>
                </c:pt>
                <c:pt idx="3263">
                  <c:v>40696</c:v>
                </c:pt>
                <c:pt idx="3264">
                  <c:v>40695</c:v>
                </c:pt>
                <c:pt idx="3265">
                  <c:v>40694</c:v>
                </c:pt>
                <c:pt idx="3266">
                  <c:v>40690</c:v>
                </c:pt>
                <c:pt idx="3267">
                  <c:v>40689</c:v>
                </c:pt>
                <c:pt idx="3268">
                  <c:v>40688</c:v>
                </c:pt>
                <c:pt idx="3269">
                  <c:v>40687</c:v>
                </c:pt>
                <c:pt idx="3270">
                  <c:v>40686</c:v>
                </c:pt>
                <c:pt idx="3271">
                  <c:v>40683</c:v>
                </c:pt>
                <c:pt idx="3272">
                  <c:v>40682</c:v>
                </c:pt>
                <c:pt idx="3273">
                  <c:v>40681</c:v>
                </c:pt>
                <c:pt idx="3274">
                  <c:v>40680</c:v>
                </c:pt>
                <c:pt idx="3275">
                  <c:v>40679</c:v>
                </c:pt>
                <c:pt idx="3276">
                  <c:v>40676</c:v>
                </c:pt>
                <c:pt idx="3277">
                  <c:v>40675</c:v>
                </c:pt>
                <c:pt idx="3278">
                  <c:v>40674</c:v>
                </c:pt>
                <c:pt idx="3279">
                  <c:v>40673</c:v>
                </c:pt>
                <c:pt idx="3280">
                  <c:v>40672</c:v>
                </c:pt>
                <c:pt idx="3281">
                  <c:v>40669</c:v>
                </c:pt>
                <c:pt idx="3282">
                  <c:v>40668</c:v>
                </c:pt>
                <c:pt idx="3283">
                  <c:v>40667</c:v>
                </c:pt>
                <c:pt idx="3284">
                  <c:v>40666</c:v>
                </c:pt>
                <c:pt idx="3285">
                  <c:v>40665</c:v>
                </c:pt>
                <c:pt idx="3286">
                  <c:v>40662</c:v>
                </c:pt>
                <c:pt idx="3287">
                  <c:v>40661</c:v>
                </c:pt>
                <c:pt idx="3288">
                  <c:v>40660</c:v>
                </c:pt>
                <c:pt idx="3289">
                  <c:v>40659</c:v>
                </c:pt>
                <c:pt idx="3290">
                  <c:v>40654</c:v>
                </c:pt>
                <c:pt idx="3291">
                  <c:v>40653</c:v>
                </c:pt>
                <c:pt idx="3292">
                  <c:v>40652</c:v>
                </c:pt>
                <c:pt idx="3293">
                  <c:v>40651</c:v>
                </c:pt>
                <c:pt idx="3294">
                  <c:v>40648</c:v>
                </c:pt>
                <c:pt idx="3295">
                  <c:v>40647</c:v>
                </c:pt>
                <c:pt idx="3296">
                  <c:v>40646</c:v>
                </c:pt>
                <c:pt idx="3297">
                  <c:v>40645</c:v>
                </c:pt>
                <c:pt idx="3298">
                  <c:v>40644</c:v>
                </c:pt>
                <c:pt idx="3299">
                  <c:v>40641</c:v>
                </c:pt>
                <c:pt idx="3300">
                  <c:v>40640</c:v>
                </c:pt>
                <c:pt idx="3301">
                  <c:v>40639</c:v>
                </c:pt>
                <c:pt idx="3302">
                  <c:v>40638</c:v>
                </c:pt>
                <c:pt idx="3303">
                  <c:v>40637</c:v>
                </c:pt>
                <c:pt idx="3304">
                  <c:v>40634</c:v>
                </c:pt>
                <c:pt idx="3305">
                  <c:v>40633</c:v>
                </c:pt>
                <c:pt idx="3306">
                  <c:v>40632</c:v>
                </c:pt>
                <c:pt idx="3307">
                  <c:v>40631</c:v>
                </c:pt>
                <c:pt idx="3308">
                  <c:v>40630</c:v>
                </c:pt>
                <c:pt idx="3309">
                  <c:v>40627</c:v>
                </c:pt>
                <c:pt idx="3310">
                  <c:v>40626</c:v>
                </c:pt>
                <c:pt idx="3311">
                  <c:v>40625</c:v>
                </c:pt>
                <c:pt idx="3312">
                  <c:v>40624</c:v>
                </c:pt>
                <c:pt idx="3313">
                  <c:v>40623</c:v>
                </c:pt>
                <c:pt idx="3314">
                  <c:v>40620</c:v>
                </c:pt>
                <c:pt idx="3315">
                  <c:v>40619</c:v>
                </c:pt>
                <c:pt idx="3316">
                  <c:v>40618</c:v>
                </c:pt>
                <c:pt idx="3317">
                  <c:v>40617</c:v>
                </c:pt>
                <c:pt idx="3318">
                  <c:v>40616</c:v>
                </c:pt>
                <c:pt idx="3319">
                  <c:v>40613</c:v>
                </c:pt>
                <c:pt idx="3320">
                  <c:v>40612</c:v>
                </c:pt>
                <c:pt idx="3321">
                  <c:v>40611</c:v>
                </c:pt>
                <c:pt idx="3322">
                  <c:v>40610</c:v>
                </c:pt>
                <c:pt idx="3323">
                  <c:v>40609</c:v>
                </c:pt>
                <c:pt idx="3324">
                  <c:v>40606</c:v>
                </c:pt>
                <c:pt idx="3325">
                  <c:v>40605</c:v>
                </c:pt>
                <c:pt idx="3326">
                  <c:v>40604</c:v>
                </c:pt>
                <c:pt idx="3327">
                  <c:v>40603</c:v>
                </c:pt>
                <c:pt idx="3328">
                  <c:v>40602</c:v>
                </c:pt>
                <c:pt idx="3329">
                  <c:v>40599</c:v>
                </c:pt>
                <c:pt idx="3330">
                  <c:v>40598</c:v>
                </c:pt>
                <c:pt idx="3331">
                  <c:v>40597</c:v>
                </c:pt>
                <c:pt idx="3332">
                  <c:v>40596</c:v>
                </c:pt>
                <c:pt idx="3333">
                  <c:v>40595</c:v>
                </c:pt>
                <c:pt idx="3334">
                  <c:v>40592</c:v>
                </c:pt>
                <c:pt idx="3335">
                  <c:v>40591</c:v>
                </c:pt>
                <c:pt idx="3336">
                  <c:v>40590</c:v>
                </c:pt>
                <c:pt idx="3337">
                  <c:v>40589</c:v>
                </c:pt>
                <c:pt idx="3338">
                  <c:v>40588</c:v>
                </c:pt>
                <c:pt idx="3339">
                  <c:v>40585</c:v>
                </c:pt>
                <c:pt idx="3340">
                  <c:v>40584</c:v>
                </c:pt>
                <c:pt idx="3341">
                  <c:v>40583</c:v>
                </c:pt>
                <c:pt idx="3342">
                  <c:v>40582</c:v>
                </c:pt>
                <c:pt idx="3343">
                  <c:v>40581</c:v>
                </c:pt>
                <c:pt idx="3344">
                  <c:v>40578</c:v>
                </c:pt>
                <c:pt idx="3345">
                  <c:v>40577</c:v>
                </c:pt>
                <c:pt idx="3346">
                  <c:v>40576</c:v>
                </c:pt>
                <c:pt idx="3347">
                  <c:v>40575</c:v>
                </c:pt>
                <c:pt idx="3348">
                  <c:v>40574</c:v>
                </c:pt>
                <c:pt idx="3349">
                  <c:v>40571</c:v>
                </c:pt>
                <c:pt idx="3350">
                  <c:v>40570</c:v>
                </c:pt>
                <c:pt idx="3351">
                  <c:v>40569</c:v>
                </c:pt>
                <c:pt idx="3352">
                  <c:v>40568</c:v>
                </c:pt>
                <c:pt idx="3353">
                  <c:v>40567</c:v>
                </c:pt>
                <c:pt idx="3354">
                  <c:v>40564</c:v>
                </c:pt>
                <c:pt idx="3355">
                  <c:v>40563</c:v>
                </c:pt>
                <c:pt idx="3356">
                  <c:v>40562</c:v>
                </c:pt>
                <c:pt idx="3357">
                  <c:v>40561</c:v>
                </c:pt>
                <c:pt idx="3358">
                  <c:v>40560</c:v>
                </c:pt>
                <c:pt idx="3359">
                  <c:v>40557</c:v>
                </c:pt>
                <c:pt idx="3360">
                  <c:v>40556</c:v>
                </c:pt>
                <c:pt idx="3361">
                  <c:v>40555</c:v>
                </c:pt>
                <c:pt idx="3362">
                  <c:v>40554</c:v>
                </c:pt>
                <c:pt idx="3363">
                  <c:v>40553</c:v>
                </c:pt>
                <c:pt idx="3364">
                  <c:v>40550</c:v>
                </c:pt>
                <c:pt idx="3365">
                  <c:v>40549</c:v>
                </c:pt>
                <c:pt idx="3366">
                  <c:v>40548</c:v>
                </c:pt>
                <c:pt idx="3367">
                  <c:v>40547</c:v>
                </c:pt>
                <c:pt idx="3368">
                  <c:v>40546</c:v>
                </c:pt>
                <c:pt idx="3369">
                  <c:v>40543</c:v>
                </c:pt>
                <c:pt idx="3370">
                  <c:v>40542</c:v>
                </c:pt>
                <c:pt idx="3371">
                  <c:v>40541</c:v>
                </c:pt>
                <c:pt idx="3372">
                  <c:v>40536</c:v>
                </c:pt>
                <c:pt idx="3373">
                  <c:v>40535</c:v>
                </c:pt>
                <c:pt idx="3374">
                  <c:v>40534</c:v>
                </c:pt>
                <c:pt idx="3375">
                  <c:v>40533</c:v>
                </c:pt>
                <c:pt idx="3376">
                  <c:v>40532</c:v>
                </c:pt>
                <c:pt idx="3377">
                  <c:v>40529</c:v>
                </c:pt>
                <c:pt idx="3378">
                  <c:v>40528</c:v>
                </c:pt>
                <c:pt idx="3379">
                  <c:v>40527</c:v>
                </c:pt>
                <c:pt idx="3380">
                  <c:v>40526</c:v>
                </c:pt>
                <c:pt idx="3381">
                  <c:v>40525</c:v>
                </c:pt>
                <c:pt idx="3382">
                  <c:v>40522</c:v>
                </c:pt>
                <c:pt idx="3383">
                  <c:v>40521</c:v>
                </c:pt>
                <c:pt idx="3384">
                  <c:v>40520</c:v>
                </c:pt>
                <c:pt idx="3385">
                  <c:v>40519</c:v>
                </c:pt>
                <c:pt idx="3386">
                  <c:v>40518</c:v>
                </c:pt>
                <c:pt idx="3387">
                  <c:v>40515</c:v>
                </c:pt>
                <c:pt idx="3388">
                  <c:v>40514</c:v>
                </c:pt>
                <c:pt idx="3389">
                  <c:v>40513</c:v>
                </c:pt>
                <c:pt idx="3390">
                  <c:v>40512</c:v>
                </c:pt>
                <c:pt idx="3391">
                  <c:v>40511</c:v>
                </c:pt>
                <c:pt idx="3392">
                  <c:v>40508</c:v>
                </c:pt>
                <c:pt idx="3393">
                  <c:v>40507</c:v>
                </c:pt>
                <c:pt idx="3394">
                  <c:v>40506</c:v>
                </c:pt>
                <c:pt idx="3395">
                  <c:v>40505</c:v>
                </c:pt>
                <c:pt idx="3396">
                  <c:v>40504</c:v>
                </c:pt>
                <c:pt idx="3397">
                  <c:v>40501</c:v>
                </c:pt>
                <c:pt idx="3398">
                  <c:v>40500</c:v>
                </c:pt>
                <c:pt idx="3399">
                  <c:v>40499</c:v>
                </c:pt>
                <c:pt idx="3400">
                  <c:v>40498</c:v>
                </c:pt>
                <c:pt idx="3401">
                  <c:v>40497</c:v>
                </c:pt>
                <c:pt idx="3402">
                  <c:v>40494</c:v>
                </c:pt>
                <c:pt idx="3403">
                  <c:v>40493</c:v>
                </c:pt>
                <c:pt idx="3404">
                  <c:v>40492</c:v>
                </c:pt>
                <c:pt idx="3405">
                  <c:v>40491</c:v>
                </c:pt>
                <c:pt idx="3406">
                  <c:v>40490</c:v>
                </c:pt>
                <c:pt idx="3407">
                  <c:v>40487</c:v>
                </c:pt>
                <c:pt idx="3408">
                  <c:v>40486</c:v>
                </c:pt>
                <c:pt idx="3409">
                  <c:v>40485</c:v>
                </c:pt>
                <c:pt idx="3410">
                  <c:v>40484</c:v>
                </c:pt>
                <c:pt idx="3411">
                  <c:v>40483</c:v>
                </c:pt>
                <c:pt idx="3412">
                  <c:v>40480</c:v>
                </c:pt>
                <c:pt idx="3413">
                  <c:v>40479</c:v>
                </c:pt>
                <c:pt idx="3414">
                  <c:v>40478</c:v>
                </c:pt>
                <c:pt idx="3415">
                  <c:v>40477</c:v>
                </c:pt>
                <c:pt idx="3416">
                  <c:v>40476</c:v>
                </c:pt>
                <c:pt idx="3417">
                  <c:v>40473</c:v>
                </c:pt>
                <c:pt idx="3418">
                  <c:v>40472</c:v>
                </c:pt>
                <c:pt idx="3419">
                  <c:v>40471</c:v>
                </c:pt>
                <c:pt idx="3420">
                  <c:v>40470</c:v>
                </c:pt>
                <c:pt idx="3421">
                  <c:v>40469</c:v>
                </c:pt>
                <c:pt idx="3422">
                  <c:v>40466</c:v>
                </c:pt>
                <c:pt idx="3423">
                  <c:v>40465</c:v>
                </c:pt>
                <c:pt idx="3424">
                  <c:v>40464</c:v>
                </c:pt>
                <c:pt idx="3425">
                  <c:v>40463</c:v>
                </c:pt>
                <c:pt idx="3426">
                  <c:v>40462</c:v>
                </c:pt>
                <c:pt idx="3427">
                  <c:v>40459</c:v>
                </c:pt>
                <c:pt idx="3428">
                  <c:v>40458</c:v>
                </c:pt>
                <c:pt idx="3429">
                  <c:v>40457</c:v>
                </c:pt>
                <c:pt idx="3430">
                  <c:v>40456</c:v>
                </c:pt>
                <c:pt idx="3431">
                  <c:v>40455</c:v>
                </c:pt>
                <c:pt idx="3432">
                  <c:v>40452</c:v>
                </c:pt>
                <c:pt idx="3433">
                  <c:v>40451</c:v>
                </c:pt>
                <c:pt idx="3434">
                  <c:v>40450</c:v>
                </c:pt>
                <c:pt idx="3435">
                  <c:v>40449</c:v>
                </c:pt>
                <c:pt idx="3436">
                  <c:v>40448</c:v>
                </c:pt>
                <c:pt idx="3437">
                  <c:v>40445</c:v>
                </c:pt>
                <c:pt idx="3438">
                  <c:v>40444</c:v>
                </c:pt>
                <c:pt idx="3439">
                  <c:v>40443</c:v>
                </c:pt>
                <c:pt idx="3440">
                  <c:v>40442</c:v>
                </c:pt>
                <c:pt idx="3441">
                  <c:v>40441</c:v>
                </c:pt>
                <c:pt idx="3442">
                  <c:v>40438</c:v>
                </c:pt>
                <c:pt idx="3443">
                  <c:v>40437</c:v>
                </c:pt>
                <c:pt idx="3444">
                  <c:v>40436</c:v>
                </c:pt>
                <c:pt idx="3445">
                  <c:v>40435</c:v>
                </c:pt>
                <c:pt idx="3446">
                  <c:v>40434</c:v>
                </c:pt>
                <c:pt idx="3447">
                  <c:v>40431</c:v>
                </c:pt>
                <c:pt idx="3448">
                  <c:v>40430</c:v>
                </c:pt>
                <c:pt idx="3449">
                  <c:v>40429</c:v>
                </c:pt>
                <c:pt idx="3450">
                  <c:v>40428</c:v>
                </c:pt>
                <c:pt idx="3451">
                  <c:v>40427</c:v>
                </c:pt>
                <c:pt idx="3452">
                  <c:v>40424</c:v>
                </c:pt>
                <c:pt idx="3453">
                  <c:v>40423</c:v>
                </c:pt>
                <c:pt idx="3454">
                  <c:v>40422</c:v>
                </c:pt>
                <c:pt idx="3455">
                  <c:v>40421</c:v>
                </c:pt>
                <c:pt idx="3456">
                  <c:v>40420</c:v>
                </c:pt>
                <c:pt idx="3457">
                  <c:v>40417</c:v>
                </c:pt>
                <c:pt idx="3458">
                  <c:v>40416</c:v>
                </c:pt>
                <c:pt idx="3459">
                  <c:v>40415</c:v>
                </c:pt>
                <c:pt idx="3460">
                  <c:v>40414</c:v>
                </c:pt>
                <c:pt idx="3461">
                  <c:v>40413</c:v>
                </c:pt>
                <c:pt idx="3462">
                  <c:v>40410</c:v>
                </c:pt>
                <c:pt idx="3463">
                  <c:v>40409</c:v>
                </c:pt>
                <c:pt idx="3464">
                  <c:v>40408</c:v>
                </c:pt>
                <c:pt idx="3465">
                  <c:v>40407</c:v>
                </c:pt>
                <c:pt idx="3466">
                  <c:v>40406</c:v>
                </c:pt>
                <c:pt idx="3467">
                  <c:v>40403</c:v>
                </c:pt>
                <c:pt idx="3468">
                  <c:v>40402</c:v>
                </c:pt>
                <c:pt idx="3469">
                  <c:v>40401</c:v>
                </c:pt>
                <c:pt idx="3470">
                  <c:v>40400</c:v>
                </c:pt>
                <c:pt idx="3471">
                  <c:v>40399</c:v>
                </c:pt>
                <c:pt idx="3472">
                  <c:v>40396</c:v>
                </c:pt>
                <c:pt idx="3473">
                  <c:v>40395</c:v>
                </c:pt>
                <c:pt idx="3474">
                  <c:v>40394</c:v>
                </c:pt>
                <c:pt idx="3475">
                  <c:v>40393</c:v>
                </c:pt>
                <c:pt idx="3476">
                  <c:v>40392</c:v>
                </c:pt>
                <c:pt idx="3477">
                  <c:v>40389</c:v>
                </c:pt>
                <c:pt idx="3478">
                  <c:v>40388</c:v>
                </c:pt>
                <c:pt idx="3479">
                  <c:v>40387</c:v>
                </c:pt>
                <c:pt idx="3480">
                  <c:v>40386</c:v>
                </c:pt>
                <c:pt idx="3481">
                  <c:v>40385</c:v>
                </c:pt>
                <c:pt idx="3482">
                  <c:v>40382</c:v>
                </c:pt>
                <c:pt idx="3483">
                  <c:v>40381</c:v>
                </c:pt>
                <c:pt idx="3484">
                  <c:v>40380</c:v>
                </c:pt>
                <c:pt idx="3485">
                  <c:v>40379</c:v>
                </c:pt>
                <c:pt idx="3486">
                  <c:v>40378</c:v>
                </c:pt>
                <c:pt idx="3487">
                  <c:v>40375</c:v>
                </c:pt>
                <c:pt idx="3488">
                  <c:v>40374</c:v>
                </c:pt>
                <c:pt idx="3489">
                  <c:v>40373</c:v>
                </c:pt>
                <c:pt idx="3490">
                  <c:v>40372</c:v>
                </c:pt>
                <c:pt idx="3491">
                  <c:v>40371</c:v>
                </c:pt>
                <c:pt idx="3492">
                  <c:v>40368</c:v>
                </c:pt>
                <c:pt idx="3493">
                  <c:v>40367</c:v>
                </c:pt>
                <c:pt idx="3494">
                  <c:v>40366</c:v>
                </c:pt>
                <c:pt idx="3495">
                  <c:v>40365</c:v>
                </c:pt>
                <c:pt idx="3496">
                  <c:v>40364</c:v>
                </c:pt>
                <c:pt idx="3497">
                  <c:v>40361</c:v>
                </c:pt>
                <c:pt idx="3498">
                  <c:v>40360</c:v>
                </c:pt>
                <c:pt idx="3499">
                  <c:v>40359</c:v>
                </c:pt>
                <c:pt idx="3500">
                  <c:v>40358</c:v>
                </c:pt>
                <c:pt idx="3501">
                  <c:v>40357</c:v>
                </c:pt>
                <c:pt idx="3502">
                  <c:v>40354</c:v>
                </c:pt>
                <c:pt idx="3503">
                  <c:v>40353</c:v>
                </c:pt>
                <c:pt idx="3504">
                  <c:v>40352</c:v>
                </c:pt>
                <c:pt idx="3505">
                  <c:v>40351</c:v>
                </c:pt>
                <c:pt idx="3506">
                  <c:v>40350</c:v>
                </c:pt>
                <c:pt idx="3507">
                  <c:v>40347</c:v>
                </c:pt>
                <c:pt idx="3508">
                  <c:v>40346</c:v>
                </c:pt>
                <c:pt idx="3509">
                  <c:v>40345</c:v>
                </c:pt>
                <c:pt idx="3510">
                  <c:v>40344</c:v>
                </c:pt>
                <c:pt idx="3511">
                  <c:v>40343</c:v>
                </c:pt>
                <c:pt idx="3512">
                  <c:v>40340</c:v>
                </c:pt>
                <c:pt idx="3513">
                  <c:v>40339</c:v>
                </c:pt>
                <c:pt idx="3514">
                  <c:v>40338</c:v>
                </c:pt>
                <c:pt idx="3515">
                  <c:v>40337</c:v>
                </c:pt>
                <c:pt idx="3516">
                  <c:v>40336</c:v>
                </c:pt>
                <c:pt idx="3517">
                  <c:v>40333</c:v>
                </c:pt>
                <c:pt idx="3518">
                  <c:v>40332</c:v>
                </c:pt>
                <c:pt idx="3519">
                  <c:v>40331</c:v>
                </c:pt>
                <c:pt idx="3520">
                  <c:v>40330</c:v>
                </c:pt>
                <c:pt idx="3521">
                  <c:v>40329</c:v>
                </c:pt>
                <c:pt idx="3522">
                  <c:v>40326</c:v>
                </c:pt>
                <c:pt idx="3523">
                  <c:v>40325</c:v>
                </c:pt>
                <c:pt idx="3524">
                  <c:v>40324</c:v>
                </c:pt>
                <c:pt idx="3525">
                  <c:v>40323</c:v>
                </c:pt>
                <c:pt idx="3526">
                  <c:v>40322</c:v>
                </c:pt>
                <c:pt idx="3527">
                  <c:v>40319</c:v>
                </c:pt>
                <c:pt idx="3528">
                  <c:v>40318</c:v>
                </c:pt>
                <c:pt idx="3529">
                  <c:v>40317</c:v>
                </c:pt>
                <c:pt idx="3530">
                  <c:v>40316</c:v>
                </c:pt>
                <c:pt idx="3531">
                  <c:v>40315</c:v>
                </c:pt>
                <c:pt idx="3532">
                  <c:v>40312</c:v>
                </c:pt>
                <c:pt idx="3533">
                  <c:v>40311</c:v>
                </c:pt>
                <c:pt idx="3534">
                  <c:v>40310</c:v>
                </c:pt>
                <c:pt idx="3535">
                  <c:v>40309</c:v>
                </c:pt>
                <c:pt idx="3536">
                  <c:v>40308</c:v>
                </c:pt>
                <c:pt idx="3537">
                  <c:v>40305</c:v>
                </c:pt>
                <c:pt idx="3538">
                  <c:v>40304</c:v>
                </c:pt>
                <c:pt idx="3539">
                  <c:v>40303</c:v>
                </c:pt>
                <c:pt idx="3540">
                  <c:v>40302</c:v>
                </c:pt>
                <c:pt idx="3541">
                  <c:v>40301</c:v>
                </c:pt>
                <c:pt idx="3542">
                  <c:v>40298</c:v>
                </c:pt>
                <c:pt idx="3543">
                  <c:v>40297</c:v>
                </c:pt>
                <c:pt idx="3544">
                  <c:v>40296</c:v>
                </c:pt>
                <c:pt idx="3545">
                  <c:v>40295</c:v>
                </c:pt>
                <c:pt idx="3546">
                  <c:v>40294</c:v>
                </c:pt>
                <c:pt idx="3547">
                  <c:v>40291</c:v>
                </c:pt>
                <c:pt idx="3548">
                  <c:v>40290</c:v>
                </c:pt>
                <c:pt idx="3549">
                  <c:v>40289</c:v>
                </c:pt>
                <c:pt idx="3550">
                  <c:v>40288</c:v>
                </c:pt>
                <c:pt idx="3551">
                  <c:v>40287</c:v>
                </c:pt>
                <c:pt idx="3552">
                  <c:v>40284</c:v>
                </c:pt>
                <c:pt idx="3553">
                  <c:v>40283</c:v>
                </c:pt>
                <c:pt idx="3554">
                  <c:v>40282</c:v>
                </c:pt>
                <c:pt idx="3555">
                  <c:v>40281</c:v>
                </c:pt>
                <c:pt idx="3556">
                  <c:v>40280</c:v>
                </c:pt>
                <c:pt idx="3557">
                  <c:v>40277</c:v>
                </c:pt>
                <c:pt idx="3558">
                  <c:v>40276</c:v>
                </c:pt>
                <c:pt idx="3559">
                  <c:v>40275</c:v>
                </c:pt>
                <c:pt idx="3560">
                  <c:v>40274</c:v>
                </c:pt>
                <c:pt idx="3561">
                  <c:v>40273</c:v>
                </c:pt>
                <c:pt idx="3562">
                  <c:v>40269</c:v>
                </c:pt>
                <c:pt idx="3563">
                  <c:v>40268</c:v>
                </c:pt>
                <c:pt idx="3564">
                  <c:v>40267</c:v>
                </c:pt>
                <c:pt idx="3565">
                  <c:v>40266</c:v>
                </c:pt>
                <c:pt idx="3566">
                  <c:v>40263</c:v>
                </c:pt>
                <c:pt idx="3567">
                  <c:v>40262</c:v>
                </c:pt>
                <c:pt idx="3568">
                  <c:v>40261</c:v>
                </c:pt>
                <c:pt idx="3569">
                  <c:v>40260</c:v>
                </c:pt>
                <c:pt idx="3570">
                  <c:v>40259</c:v>
                </c:pt>
                <c:pt idx="3571">
                  <c:v>40256</c:v>
                </c:pt>
                <c:pt idx="3572">
                  <c:v>40255</c:v>
                </c:pt>
                <c:pt idx="3573">
                  <c:v>40254</c:v>
                </c:pt>
                <c:pt idx="3574">
                  <c:v>40253</c:v>
                </c:pt>
                <c:pt idx="3575">
                  <c:v>40252</c:v>
                </c:pt>
                <c:pt idx="3576">
                  <c:v>40249</c:v>
                </c:pt>
                <c:pt idx="3577">
                  <c:v>40248</c:v>
                </c:pt>
                <c:pt idx="3578">
                  <c:v>40247</c:v>
                </c:pt>
                <c:pt idx="3579">
                  <c:v>40246</c:v>
                </c:pt>
                <c:pt idx="3580">
                  <c:v>40245</c:v>
                </c:pt>
                <c:pt idx="3581">
                  <c:v>40242</c:v>
                </c:pt>
                <c:pt idx="3582">
                  <c:v>40241</c:v>
                </c:pt>
                <c:pt idx="3583">
                  <c:v>40240</c:v>
                </c:pt>
                <c:pt idx="3584">
                  <c:v>40239</c:v>
                </c:pt>
                <c:pt idx="3585">
                  <c:v>40238</c:v>
                </c:pt>
                <c:pt idx="3586">
                  <c:v>40235</c:v>
                </c:pt>
                <c:pt idx="3587">
                  <c:v>40234</c:v>
                </c:pt>
                <c:pt idx="3588">
                  <c:v>40233</c:v>
                </c:pt>
                <c:pt idx="3589">
                  <c:v>40232</c:v>
                </c:pt>
                <c:pt idx="3590">
                  <c:v>40231</c:v>
                </c:pt>
                <c:pt idx="3591">
                  <c:v>40228</c:v>
                </c:pt>
                <c:pt idx="3592">
                  <c:v>40227</c:v>
                </c:pt>
                <c:pt idx="3593">
                  <c:v>40226</c:v>
                </c:pt>
                <c:pt idx="3594">
                  <c:v>40225</c:v>
                </c:pt>
                <c:pt idx="3595">
                  <c:v>40224</c:v>
                </c:pt>
                <c:pt idx="3596">
                  <c:v>40221</c:v>
                </c:pt>
                <c:pt idx="3597">
                  <c:v>40220</c:v>
                </c:pt>
                <c:pt idx="3598">
                  <c:v>40219</c:v>
                </c:pt>
                <c:pt idx="3599">
                  <c:v>40218</c:v>
                </c:pt>
                <c:pt idx="3600">
                  <c:v>40217</c:v>
                </c:pt>
                <c:pt idx="3601">
                  <c:v>40214</c:v>
                </c:pt>
                <c:pt idx="3602">
                  <c:v>40213</c:v>
                </c:pt>
                <c:pt idx="3603">
                  <c:v>40212</c:v>
                </c:pt>
                <c:pt idx="3604">
                  <c:v>40211</c:v>
                </c:pt>
                <c:pt idx="3605">
                  <c:v>40210</c:v>
                </c:pt>
                <c:pt idx="3606">
                  <c:v>40207</c:v>
                </c:pt>
                <c:pt idx="3607">
                  <c:v>40206</c:v>
                </c:pt>
                <c:pt idx="3608">
                  <c:v>40205</c:v>
                </c:pt>
                <c:pt idx="3609">
                  <c:v>40204</c:v>
                </c:pt>
                <c:pt idx="3610">
                  <c:v>40203</c:v>
                </c:pt>
                <c:pt idx="3611">
                  <c:v>40200</c:v>
                </c:pt>
                <c:pt idx="3612">
                  <c:v>40199</c:v>
                </c:pt>
                <c:pt idx="3613">
                  <c:v>40198</c:v>
                </c:pt>
                <c:pt idx="3614">
                  <c:v>40197</c:v>
                </c:pt>
                <c:pt idx="3615">
                  <c:v>40196</c:v>
                </c:pt>
                <c:pt idx="3616">
                  <c:v>40193</c:v>
                </c:pt>
                <c:pt idx="3617">
                  <c:v>40192</c:v>
                </c:pt>
                <c:pt idx="3618">
                  <c:v>40191</c:v>
                </c:pt>
                <c:pt idx="3619">
                  <c:v>40190</c:v>
                </c:pt>
                <c:pt idx="3620">
                  <c:v>40189</c:v>
                </c:pt>
                <c:pt idx="3621">
                  <c:v>40186</c:v>
                </c:pt>
                <c:pt idx="3622">
                  <c:v>40185</c:v>
                </c:pt>
                <c:pt idx="3623">
                  <c:v>40184</c:v>
                </c:pt>
                <c:pt idx="3624">
                  <c:v>40183</c:v>
                </c:pt>
                <c:pt idx="3625">
                  <c:v>40182</c:v>
                </c:pt>
                <c:pt idx="3626">
                  <c:v>40178</c:v>
                </c:pt>
                <c:pt idx="3627">
                  <c:v>40177</c:v>
                </c:pt>
                <c:pt idx="3628">
                  <c:v>40176</c:v>
                </c:pt>
                <c:pt idx="3629">
                  <c:v>40175</c:v>
                </c:pt>
                <c:pt idx="3630">
                  <c:v>40171</c:v>
                </c:pt>
                <c:pt idx="3631">
                  <c:v>40170</c:v>
                </c:pt>
                <c:pt idx="3632">
                  <c:v>40169</c:v>
                </c:pt>
                <c:pt idx="3633">
                  <c:v>40168</c:v>
                </c:pt>
                <c:pt idx="3634">
                  <c:v>40165</c:v>
                </c:pt>
                <c:pt idx="3635">
                  <c:v>40164</c:v>
                </c:pt>
                <c:pt idx="3636">
                  <c:v>40163</c:v>
                </c:pt>
                <c:pt idx="3637">
                  <c:v>40162</c:v>
                </c:pt>
                <c:pt idx="3638">
                  <c:v>40161</c:v>
                </c:pt>
                <c:pt idx="3639">
                  <c:v>40158</c:v>
                </c:pt>
                <c:pt idx="3640">
                  <c:v>40157</c:v>
                </c:pt>
                <c:pt idx="3641">
                  <c:v>40156</c:v>
                </c:pt>
                <c:pt idx="3642">
                  <c:v>40155</c:v>
                </c:pt>
                <c:pt idx="3643">
                  <c:v>40154</c:v>
                </c:pt>
                <c:pt idx="3644">
                  <c:v>40151</c:v>
                </c:pt>
                <c:pt idx="3645">
                  <c:v>40150</c:v>
                </c:pt>
                <c:pt idx="3646">
                  <c:v>40149</c:v>
                </c:pt>
                <c:pt idx="3647">
                  <c:v>40148</c:v>
                </c:pt>
                <c:pt idx="3648">
                  <c:v>40147</c:v>
                </c:pt>
                <c:pt idx="3649">
                  <c:v>40144</c:v>
                </c:pt>
                <c:pt idx="3650">
                  <c:v>40143</c:v>
                </c:pt>
                <c:pt idx="3651">
                  <c:v>40142</c:v>
                </c:pt>
                <c:pt idx="3652">
                  <c:v>40141</c:v>
                </c:pt>
                <c:pt idx="3653">
                  <c:v>40140</c:v>
                </c:pt>
                <c:pt idx="3654">
                  <c:v>40137</c:v>
                </c:pt>
                <c:pt idx="3655">
                  <c:v>40136</c:v>
                </c:pt>
                <c:pt idx="3656">
                  <c:v>40135</c:v>
                </c:pt>
                <c:pt idx="3657">
                  <c:v>40134</c:v>
                </c:pt>
                <c:pt idx="3658">
                  <c:v>40133</c:v>
                </c:pt>
                <c:pt idx="3659">
                  <c:v>40130</c:v>
                </c:pt>
                <c:pt idx="3660">
                  <c:v>40129</c:v>
                </c:pt>
                <c:pt idx="3661">
                  <c:v>40128</c:v>
                </c:pt>
                <c:pt idx="3662">
                  <c:v>40127</c:v>
                </c:pt>
                <c:pt idx="3663">
                  <c:v>40126</c:v>
                </c:pt>
                <c:pt idx="3664">
                  <c:v>40123</c:v>
                </c:pt>
                <c:pt idx="3665">
                  <c:v>40122</c:v>
                </c:pt>
                <c:pt idx="3666">
                  <c:v>40121</c:v>
                </c:pt>
                <c:pt idx="3667">
                  <c:v>40120</c:v>
                </c:pt>
                <c:pt idx="3668">
                  <c:v>40119</c:v>
                </c:pt>
                <c:pt idx="3669">
                  <c:v>40116</c:v>
                </c:pt>
                <c:pt idx="3670">
                  <c:v>40115</c:v>
                </c:pt>
                <c:pt idx="3671">
                  <c:v>40114</c:v>
                </c:pt>
                <c:pt idx="3672">
                  <c:v>40113</c:v>
                </c:pt>
                <c:pt idx="3673">
                  <c:v>40112</c:v>
                </c:pt>
                <c:pt idx="3674">
                  <c:v>40109</c:v>
                </c:pt>
                <c:pt idx="3675">
                  <c:v>40108</c:v>
                </c:pt>
                <c:pt idx="3676">
                  <c:v>40107</c:v>
                </c:pt>
                <c:pt idx="3677">
                  <c:v>40106</c:v>
                </c:pt>
                <c:pt idx="3678">
                  <c:v>40105</c:v>
                </c:pt>
                <c:pt idx="3679">
                  <c:v>40102</c:v>
                </c:pt>
                <c:pt idx="3680">
                  <c:v>40101</c:v>
                </c:pt>
                <c:pt idx="3681">
                  <c:v>40100</c:v>
                </c:pt>
                <c:pt idx="3682">
                  <c:v>40099</c:v>
                </c:pt>
                <c:pt idx="3683">
                  <c:v>40098</c:v>
                </c:pt>
                <c:pt idx="3684">
                  <c:v>40095</c:v>
                </c:pt>
                <c:pt idx="3685">
                  <c:v>40094</c:v>
                </c:pt>
                <c:pt idx="3686">
                  <c:v>40093</c:v>
                </c:pt>
                <c:pt idx="3687">
                  <c:v>40092</c:v>
                </c:pt>
                <c:pt idx="3688">
                  <c:v>40091</c:v>
                </c:pt>
                <c:pt idx="3689">
                  <c:v>40088</c:v>
                </c:pt>
                <c:pt idx="3690">
                  <c:v>40087</c:v>
                </c:pt>
                <c:pt idx="3691">
                  <c:v>40086</c:v>
                </c:pt>
                <c:pt idx="3692">
                  <c:v>40085</c:v>
                </c:pt>
                <c:pt idx="3693">
                  <c:v>40084</c:v>
                </c:pt>
                <c:pt idx="3694">
                  <c:v>40081</c:v>
                </c:pt>
                <c:pt idx="3695">
                  <c:v>40080</c:v>
                </c:pt>
                <c:pt idx="3696">
                  <c:v>40079</c:v>
                </c:pt>
                <c:pt idx="3697">
                  <c:v>40078</c:v>
                </c:pt>
                <c:pt idx="3698">
                  <c:v>40077</c:v>
                </c:pt>
                <c:pt idx="3699">
                  <c:v>40074</c:v>
                </c:pt>
                <c:pt idx="3700">
                  <c:v>40073</c:v>
                </c:pt>
                <c:pt idx="3701">
                  <c:v>40072</c:v>
                </c:pt>
                <c:pt idx="3702">
                  <c:v>40071</c:v>
                </c:pt>
                <c:pt idx="3703">
                  <c:v>40070</c:v>
                </c:pt>
                <c:pt idx="3704">
                  <c:v>40067</c:v>
                </c:pt>
                <c:pt idx="3705">
                  <c:v>40066</c:v>
                </c:pt>
                <c:pt idx="3706">
                  <c:v>40065</c:v>
                </c:pt>
                <c:pt idx="3707">
                  <c:v>40064</c:v>
                </c:pt>
                <c:pt idx="3708">
                  <c:v>40063</c:v>
                </c:pt>
                <c:pt idx="3709">
                  <c:v>40060</c:v>
                </c:pt>
                <c:pt idx="3710">
                  <c:v>40059</c:v>
                </c:pt>
                <c:pt idx="3711">
                  <c:v>40058</c:v>
                </c:pt>
                <c:pt idx="3712">
                  <c:v>40057</c:v>
                </c:pt>
                <c:pt idx="3713">
                  <c:v>40056</c:v>
                </c:pt>
                <c:pt idx="3714">
                  <c:v>40053</c:v>
                </c:pt>
                <c:pt idx="3715">
                  <c:v>40052</c:v>
                </c:pt>
                <c:pt idx="3716">
                  <c:v>40051</c:v>
                </c:pt>
                <c:pt idx="3717">
                  <c:v>40050</c:v>
                </c:pt>
                <c:pt idx="3718">
                  <c:v>40049</c:v>
                </c:pt>
                <c:pt idx="3719">
                  <c:v>40046</c:v>
                </c:pt>
                <c:pt idx="3720">
                  <c:v>40045</c:v>
                </c:pt>
                <c:pt idx="3721">
                  <c:v>40044</c:v>
                </c:pt>
                <c:pt idx="3722">
                  <c:v>40043</c:v>
                </c:pt>
                <c:pt idx="3723">
                  <c:v>40042</c:v>
                </c:pt>
                <c:pt idx="3724">
                  <c:v>40039</c:v>
                </c:pt>
                <c:pt idx="3725">
                  <c:v>40038</c:v>
                </c:pt>
                <c:pt idx="3726">
                  <c:v>40037</c:v>
                </c:pt>
                <c:pt idx="3727">
                  <c:v>40036</c:v>
                </c:pt>
                <c:pt idx="3728">
                  <c:v>40035</c:v>
                </c:pt>
                <c:pt idx="3729">
                  <c:v>40032</c:v>
                </c:pt>
                <c:pt idx="3730">
                  <c:v>40031</c:v>
                </c:pt>
                <c:pt idx="3731">
                  <c:v>40030</c:v>
                </c:pt>
                <c:pt idx="3732">
                  <c:v>40029</c:v>
                </c:pt>
                <c:pt idx="3733">
                  <c:v>40028</c:v>
                </c:pt>
                <c:pt idx="3734">
                  <c:v>40025</c:v>
                </c:pt>
                <c:pt idx="3735">
                  <c:v>40024</c:v>
                </c:pt>
                <c:pt idx="3736">
                  <c:v>40023</c:v>
                </c:pt>
                <c:pt idx="3737">
                  <c:v>40022</c:v>
                </c:pt>
                <c:pt idx="3738">
                  <c:v>40021</c:v>
                </c:pt>
                <c:pt idx="3739">
                  <c:v>40018</c:v>
                </c:pt>
                <c:pt idx="3740">
                  <c:v>40017</c:v>
                </c:pt>
                <c:pt idx="3741">
                  <c:v>40016</c:v>
                </c:pt>
                <c:pt idx="3742">
                  <c:v>40015</c:v>
                </c:pt>
                <c:pt idx="3743">
                  <c:v>40014</c:v>
                </c:pt>
                <c:pt idx="3744">
                  <c:v>40011</c:v>
                </c:pt>
                <c:pt idx="3745">
                  <c:v>40010</c:v>
                </c:pt>
                <c:pt idx="3746">
                  <c:v>40009</c:v>
                </c:pt>
                <c:pt idx="3747">
                  <c:v>40008</c:v>
                </c:pt>
                <c:pt idx="3748">
                  <c:v>40007</c:v>
                </c:pt>
                <c:pt idx="3749">
                  <c:v>40004</c:v>
                </c:pt>
                <c:pt idx="3750">
                  <c:v>40003</c:v>
                </c:pt>
                <c:pt idx="3751">
                  <c:v>40002</c:v>
                </c:pt>
                <c:pt idx="3752">
                  <c:v>40001</c:v>
                </c:pt>
                <c:pt idx="3753">
                  <c:v>40000</c:v>
                </c:pt>
                <c:pt idx="3754">
                  <c:v>39997</c:v>
                </c:pt>
                <c:pt idx="3755">
                  <c:v>39996</c:v>
                </c:pt>
                <c:pt idx="3756">
                  <c:v>39995</c:v>
                </c:pt>
                <c:pt idx="3757">
                  <c:v>39994</c:v>
                </c:pt>
                <c:pt idx="3758">
                  <c:v>39993</c:v>
                </c:pt>
                <c:pt idx="3759">
                  <c:v>39990</c:v>
                </c:pt>
                <c:pt idx="3760">
                  <c:v>39989</c:v>
                </c:pt>
                <c:pt idx="3761">
                  <c:v>39988</c:v>
                </c:pt>
                <c:pt idx="3762">
                  <c:v>39987</c:v>
                </c:pt>
                <c:pt idx="3763">
                  <c:v>39986</c:v>
                </c:pt>
                <c:pt idx="3764">
                  <c:v>39983</c:v>
                </c:pt>
                <c:pt idx="3765">
                  <c:v>39982</c:v>
                </c:pt>
                <c:pt idx="3766">
                  <c:v>39981</c:v>
                </c:pt>
                <c:pt idx="3767">
                  <c:v>39980</c:v>
                </c:pt>
                <c:pt idx="3768">
                  <c:v>39979</c:v>
                </c:pt>
                <c:pt idx="3769">
                  <c:v>39976</c:v>
                </c:pt>
                <c:pt idx="3770">
                  <c:v>39975</c:v>
                </c:pt>
                <c:pt idx="3771">
                  <c:v>39974</c:v>
                </c:pt>
                <c:pt idx="3772">
                  <c:v>39973</c:v>
                </c:pt>
                <c:pt idx="3773">
                  <c:v>39972</c:v>
                </c:pt>
                <c:pt idx="3774">
                  <c:v>39969</c:v>
                </c:pt>
                <c:pt idx="3775">
                  <c:v>39968</c:v>
                </c:pt>
                <c:pt idx="3776">
                  <c:v>39967</c:v>
                </c:pt>
                <c:pt idx="3777">
                  <c:v>39966</c:v>
                </c:pt>
                <c:pt idx="3778">
                  <c:v>39965</c:v>
                </c:pt>
                <c:pt idx="3779">
                  <c:v>39962</c:v>
                </c:pt>
                <c:pt idx="3780">
                  <c:v>39961</c:v>
                </c:pt>
                <c:pt idx="3781">
                  <c:v>39960</c:v>
                </c:pt>
                <c:pt idx="3782">
                  <c:v>39959</c:v>
                </c:pt>
                <c:pt idx="3783">
                  <c:v>39958</c:v>
                </c:pt>
                <c:pt idx="3784">
                  <c:v>39955</c:v>
                </c:pt>
                <c:pt idx="3785">
                  <c:v>39954</c:v>
                </c:pt>
                <c:pt idx="3786">
                  <c:v>39953</c:v>
                </c:pt>
                <c:pt idx="3787">
                  <c:v>39952</c:v>
                </c:pt>
                <c:pt idx="3788">
                  <c:v>39951</c:v>
                </c:pt>
                <c:pt idx="3789">
                  <c:v>39948</c:v>
                </c:pt>
                <c:pt idx="3790">
                  <c:v>39947</c:v>
                </c:pt>
                <c:pt idx="3791">
                  <c:v>39946</c:v>
                </c:pt>
                <c:pt idx="3792">
                  <c:v>39945</c:v>
                </c:pt>
                <c:pt idx="3793">
                  <c:v>39944</c:v>
                </c:pt>
                <c:pt idx="3794">
                  <c:v>39941</c:v>
                </c:pt>
                <c:pt idx="3795">
                  <c:v>39940</c:v>
                </c:pt>
                <c:pt idx="3796">
                  <c:v>39939</c:v>
                </c:pt>
                <c:pt idx="3797">
                  <c:v>39938</c:v>
                </c:pt>
                <c:pt idx="3798">
                  <c:v>39937</c:v>
                </c:pt>
                <c:pt idx="3799">
                  <c:v>39934</c:v>
                </c:pt>
                <c:pt idx="3800">
                  <c:v>39933</c:v>
                </c:pt>
                <c:pt idx="3801">
                  <c:v>39932</c:v>
                </c:pt>
                <c:pt idx="3802">
                  <c:v>39931</c:v>
                </c:pt>
                <c:pt idx="3803">
                  <c:v>39930</c:v>
                </c:pt>
                <c:pt idx="3804">
                  <c:v>39927</c:v>
                </c:pt>
                <c:pt idx="3805">
                  <c:v>39926</c:v>
                </c:pt>
                <c:pt idx="3806">
                  <c:v>39925</c:v>
                </c:pt>
                <c:pt idx="3807">
                  <c:v>39924</c:v>
                </c:pt>
                <c:pt idx="3808">
                  <c:v>39923</c:v>
                </c:pt>
                <c:pt idx="3809">
                  <c:v>39920</c:v>
                </c:pt>
                <c:pt idx="3810">
                  <c:v>39919</c:v>
                </c:pt>
                <c:pt idx="3811">
                  <c:v>39918</c:v>
                </c:pt>
                <c:pt idx="3812">
                  <c:v>39917</c:v>
                </c:pt>
                <c:pt idx="3813">
                  <c:v>39916</c:v>
                </c:pt>
                <c:pt idx="3814">
                  <c:v>39912</c:v>
                </c:pt>
                <c:pt idx="3815">
                  <c:v>39911</c:v>
                </c:pt>
                <c:pt idx="3816">
                  <c:v>39910</c:v>
                </c:pt>
                <c:pt idx="3817">
                  <c:v>39909</c:v>
                </c:pt>
                <c:pt idx="3818">
                  <c:v>39906</c:v>
                </c:pt>
                <c:pt idx="3819">
                  <c:v>39905</c:v>
                </c:pt>
                <c:pt idx="3820">
                  <c:v>39904</c:v>
                </c:pt>
                <c:pt idx="3821">
                  <c:v>39903</c:v>
                </c:pt>
                <c:pt idx="3822">
                  <c:v>39902</c:v>
                </c:pt>
                <c:pt idx="3823">
                  <c:v>39899</c:v>
                </c:pt>
                <c:pt idx="3824">
                  <c:v>39898</c:v>
                </c:pt>
                <c:pt idx="3825">
                  <c:v>39897</c:v>
                </c:pt>
                <c:pt idx="3826">
                  <c:v>39896</c:v>
                </c:pt>
                <c:pt idx="3827">
                  <c:v>39895</c:v>
                </c:pt>
                <c:pt idx="3828">
                  <c:v>39892</c:v>
                </c:pt>
                <c:pt idx="3829">
                  <c:v>39891</c:v>
                </c:pt>
                <c:pt idx="3830">
                  <c:v>39890</c:v>
                </c:pt>
                <c:pt idx="3831">
                  <c:v>39889</c:v>
                </c:pt>
                <c:pt idx="3832">
                  <c:v>39888</c:v>
                </c:pt>
                <c:pt idx="3833">
                  <c:v>39885</c:v>
                </c:pt>
                <c:pt idx="3834">
                  <c:v>39884</c:v>
                </c:pt>
                <c:pt idx="3835">
                  <c:v>39883</c:v>
                </c:pt>
                <c:pt idx="3836">
                  <c:v>39882</c:v>
                </c:pt>
                <c:pt idx="3837">
                  <c:v>39881</c:v>
                </c:pt>
                <c:pt idx="3838">
                  <c:v>39878</c:v>
                </c:pt>
                <c:pt idx="3839">
                  <c:v>39877</c:v>
                </c:pt>
                <c:pt idx="3840">
                  <c:v>39876</c:v>
                </c:pt>
                <c:pt idx="3841">
                  <c:v>39875</c:v>
                </c:pt>
                <c:pt idx="3842">
                  <c:v>39874</c:v>
                </c:pt>
                <c:pt idx="3843">
                  <c:v>39871</c:v>
                </c:pt>
                <c:pt idx="3844">
                  <c:v>39870</c:v>
                </c:pt>
                <c:pt idx="3845">
                  <c:v>39869</c:v>
                </c:pt>
                <c:pt idx="3846">
                  <c:v>39868</c:v>
                </c:pt>
                <c:pt idx="3847">
                  <c:v>39867</c:v>
                </c:pt>
                <c:pt idx="3848">
                  <c:v>39864</c:v>
                </c:pt>
                <c:pt idx="3849">
                  <c:v>39863</c:v>
                </c:pt>
                <c:pt idx="3850">
                  <c:v>39862</c:v>
                </c:pt>
                <c:pt idx="3851">
                  <c:v>39861</c:v>
                </c:pt>
                <c:pt idx="3852">
                  <c:v>39860</c:v>
                </c:pt>
                <c:pt idx="3853">
                  <c:v>39857</c:v>
                </c:pt>
                <c:pt idx="3854">
                  <c:v>39856</c:v>
                </c:pt>
                <c:pt idx="3855">
                  <c:v>39855</c:v>
                </c:pt>
                <c:pt idx="3856">
                  <c:v>39854</c:v>
                </c:pt>
                <c:pt idx="3857">
                  <c:v>39853</c:v>
                </c:pt>
                <c:pt idx="3858">
                  <c:v>39850</c:v>
                </c:pt>
                <c:pt idx="3859">
                  <c:v>39849</c:v>
                </c:pt>
                <c:pt idx="3860">
                  <c:v>39848</c:v>
                </c:pt>
                <c:pt idx="3861">
                  <c:v>39847</c:v>
                </c:pt>
                <c:pt idx="3862">
                  <c:v>39846</c:v>
                </c:pt>
                <c:pt idx="3863">
                  <c:v>39843</c:v>
                </c:pt>
                <c:pt idx="3864">
                  <c:v>39842</c:v>
                </c:pt>
                <c:pt idx="3865">
                  <c:v>39841</c:v>
                </c:pt>
                <c:pt idx="3866">
                  <c:v>39840</c:v>
                </c:pt>
                <c:pt idx="3867">
                  <c:v>39839</c:v>
                </c:pt>
                <c:pt idx="3868">
                  <c:v>39836</c:v>
                </c:pt>
                <c:pt idx="3869">
                  <c:v>39835</c:v>
                </c:pt>
                <c:pt idx="3870">
                  <c:v>39834</c:v>
                </c:pt>
                <c:pt idx="3871">
                  <c:v>39833</c:v>
                </c:pt>
                <c:pt idx="3872">
                  <c:v>39832</c:v>
                </c:pt>
                <c:pt idx="3873">
                  <c:v>39829</c:v>
                </c:pt>
                <c:pt idx="3874">
                  <c:v>39828</c:v>
                </c:pt>
                <c:pt idx="3875">
                  <c:v>39827</c:v>
                </c:pt>
                <c:pt idx="3876">
                  <c:v>39826</c:v>
                </c:pt>
                <c:pt idx="3877">
                  <c:v>39825</c:v>
                </c:pt>
                <c:pt idx="3878">
                  <c:v>39822</c:v>
                </c:pt>
                <c:pt idx="3879">
                  <c:v>39821</c:v>
                </c:pt>
                <c:pt idx="3880">
                  <c:v>39820</c:v>
                </c:pt>
                <c:pt idx="3881">
                  <c:v>39819</c:v>
                </c:pt>
                <c:pt idx="3882">
                  <c:v>39818</c:v>
                </c:pt>
                <c:pt idx="3883">
                  <c:v>39815</c:v>
                </c:pt>
                <c:pt idx="3884">
                  <c:v>39813</c:v>
                </c:pt>
                <c:pt idx="3885">
                  <c:v>39812</c:v>
                </c:pt>
                <c:pt idx="3886">
                  <c:v>39811</c:v>
                </c:pt>
                <c:pt idx="3887">
                  <c:v>39808</c:v>
                </c:pt>
                <c:pt idx="3888">
                  <c:v>39806</c:v>
                </c:pt>
                <c:pt idx="3889">
                  <c:v>39805</c:v>
                </c:pt>
                <c:pt idx="3890">
                  <c:v>39804</c:v>
                </c:pt>
                <c:pt idx="3891">
                  <c:v>39801</c:v>
                </c:pt>
                <c:pt idx="3892">
                  <c:v>39800</c:v>
                </c:pt>
                <c:pt idx="3893">
                  <c:v>39799</c:v>
                </c:pt>
                <c:pt idx="3894">
                  <c:v>39798</c:v>
                </c:pt>
                <c:pt idx="3895">
                  <c:v>39797</c:v>
                </c:pt>
                <c:pt idx="3896">
                  <c:v>39794</c:v>
                </c:pt>
                <c:pt idx="3897">
                  <c:v>39793</c:v>
                </c:pt>
                <c:pt idx="3898">
                  <c:v>39792</c:v>
                </c:pt>
                <c:pt idx="3899">
                  <c:v>39791</c:v>
                </c:pt>
                <c:pt idx="3900">
                  <c:v>39790</c:v>
                </c:pt>
                <c:pt idx="3901">
                  <c:v>39787</c:v>
                </c:pt>
                <c:pt idx="3902">
                  <c:v>39786</c:v>
                </c:pt>
                <c:pt idx="3903">
                  <c:v>39785</c:v>
                </c:pt>
                <c:pt idx="3904">
                  <c:v>39784</c:v>
                </c:pt>
                <c:pt idx="3905">
                  <c:v>39783</c:v>
                </c:pt>
              </c:numCache>
            </c:numRef>
          </c:cat>
          <c:val>
            <c:numRef>
              <c:f>CChart!$B$2:$B$3907</c:f>
              <c:numCache>
                <c:formatCode>General</c:formatCode>
                <c:ptCount val="3906"/>
                <c:pt idx="0">
                  <c:v>60.05</c:v>
                </c:pt>
                <c:pt idx="1">
                  <c:v>60.4</c:v>
                </c:pt>
                <c:pt idx="2">
                  <c:v>63.08</c:v>
                </c:pt>
                <c:pt idx="3">
                  <c:v>59.66</c:v>
                </c:pt>
                <c:pt idx="4">
                  <c:v>57.28</c:v>
                </c:pt>
                <c:pt idx="5">
                  <c:v>58.8</c:v>
                </c:pt>
                <c:pt idx="6">
                  <c:v>59</c:v>
                </c:pt>
                <c:pt idx="7">
                  <c:v>59.56</c:v>
                </c:pt>
                <c:pt idx="8">
                  <c:v>57.56</c:v>
                </c:pt>
                <c:pt idx="9">
                  <c:v>56.67</c:v>
                </c:pt>
                <c:pt idx="10">
                  <c:v>54.29</c:v>
                </c:pt>
                <c:pt idx="11">
                  <c:v>54.75</c:v>
                </c:pt>
                <c:pt idx="12">
                  <c:v>54.42</c:v>
                </c:pt>
                <c:pt idx="13">
                  <c:v>56.53</c:v>
                </c:pt>
                <c:pt idx="14">
                  <c:v>57.26</c:v>
                </c:pt>
                <c:pt idx="15">
                  <c:v>57.36</c:v>
                </c:pt>
                <c:pt idx="16">
                  <c:v>58.63</c:v>
                </c:pt>
                <c:pt idx="17">
                  <c:v>55.2</c:v>
                </c:pt>
                <c:pt idx="18">
                  <c:v>54.54</c:v>
                </c:pt>
                <c:pt idx="19">
                  <c:v>54.16</c:v>
                </c:pt>
                <c:pt idx="20">
                  <c:v>55.95</c:v>
                </c:pt>
                <c:pt idx="21">
                  <c:v>53.9</c:v>
                </c:pt>
                <c:pt idx="22">
                  <c:v>52.21</c:v>
                </c:pt>
                <c:pt idx="23">
                  <c:v>50.5</c:v>
                </c:pt>
                <c:pt idx="24">
                  <c:v>51.03</c:v>
                </c:pt>
                <c:pt idx="25">
                  <c:v>52.76</c:v>
                </c:pt>
                <c:pt idx="26">
                  <c:v>52.51</c:v>
                </c:pt>
                <c:pt idx="27">
                  <c:v>51.76</c:v>
                </c:pt>
                <c:pt idx="28">
                  <c:v>55.26</c:v>
                </c:pt>
                <c:pt idx="29">
                  <c:v>55.98</c:v>
                </c:pt>
                <c:pt idx="30">
                  <c:v>54.74</c:v>
                </c:pt>
                <c:pt idx="31">
                  <c:v>54.53</c:v>
                </c:pt>
                <c:pt idx="32">
                  <c:v>54.96</c:v>
                </c:pt>
                <c:pt idx="33">
                  <c:v>56.79</c:v>
                </c:pt>
                <c:pt idx="34">
                  <c:v>58.71</c:v>
                </c:pt>
                <c:pt idx="35">
                  <c:v>60.3</c:v>
                </c:pt>
                <c:pt idx="36">
                  <c:v>61.44</c:v>
                </c:pt>
                <c:pt idx="37">
                  <c:v>60.55</c:v>
                </c:pt>
                <c:pt idx="38">
                  <c:v>61.27</c:v>
                </c:pt>
                <c:pt idx="39">
                  <c:v>60.07</c:v>
                </c:pt>
                <c:pt idx="40">
                  <c:v>61.96</c:v>
                </c:pt>
                <c:pt idx="41">
                  <c:v>61.33</c:v>
                </c:pt>
                <c:pt idx="42">
                  <c:v>59.6</c:v>
                </c:pt>
                <c:pt idx="43">
                  <c:v>61.36</c:v>
                </c:pt>
                <c:pt idx="44">
                  <c:v>60.97</c:v>
                </c:pt>
                <c:pt idx="45">
                  <c:v>63.48</c:v>
                </c:pt>
                <c:pt idx="46">
                  <c:v>60.78</c:v>
                </c:pt>
                <c:pt idx="47">
                  <c:v>59.79</c:v>
                </c:pt>
                <c:pt idx="48">
                  <c:v>61.3</c:v>
                </c:pt>
                <c:pt idx="49">
                  <c:v>60.7</c:v>
                </c:pt>
                <c:pt idx="50">
                  <c:v>60.85</c:v>
                </c:pt>
                <c:pt idx="51">
                  <c:v>63.24</c:v>
                </c:pt>
                <c:pt idx="52">
                  <c:v>64.849999999999994</c:v>
                </c:pt>
                <c:pt idx="53">
                  <c:v>63.44</c:v>
                </c:pt>
                <c:pt idx="54">
                  <c:v>65.42</c:v>
                </c:pt>
                <c:pt idx="55">
                  <c:v>67.39</c:v>
                </c:pt>
                <c:pt idx="56">
                  <c:v>69.3</c:v>
                </c:pt>
                <c:pt idx="57">
                  <c:v>69.739999999999995</c:v>
                </c:pt>
                <c:pt idx="58">
                  <c:v>73.56</c:v>
                </c:pt>
                <c:pt idx="59">
                  <c:v>73.05</c:v>
                </c:pt>
                <c:pt idx="60">
                  <c:v>74.569999999999993</c:v>
                </c:pt>
                <c:pt idx="61">
                  <c:v>73.17</c:v>
                </c:pt>
                <c:pt idx="62">
                  <c:v>77.25</c:v>
                </c:pt>
                <c:pt idx="63">
                  <c:v>77.13</c:v>
                </c:pt>
                <c:pt idx="64">
                  <c:v>76.91</c:v>
                </c:pt>
                <c:pt idx="65">
                  <c:v>76.13</c:v>
                </c:pt>
                <c:pt idx="66">
                  <c:v>74.819999999999993</c:v>
                </c:pt>
                <c:pt idx="67">
                  <c:v>72.569999999999993</c:v>
                </c:pt>
                <c:pt idx="68">
                  <c:v>68.87</c:v>
                </c:pt>
                <c:pt idx="69">
                  <c:v>69.08</c:v>
                </c:pt>
                <c:pt idx="70">
                  <c:v>66.33</c:v>
                </c:pt>
                <c:pt idx="71">
                  <c:v>66.760000000000005</c:v>
                </c:pt>
                <c:pt idx="72">
                  <c:v>68.86</c:v>
                </c:pt>
                <c:pt idx="73">
                  <c:v>68.150000000000006</c:v>
                </c:pt>
                <c:pt idx="74">
                  <c:v>67.22</c:v>
                </c:pt>
                <c:pt idx="75">
                  <c:v>68.56</c:v>
                </c:pt>
                <c:pt idx="76">
                  <c:v>69.58</c:v>
                </c:pt>
                <c:pt idx="77">
                  <c:v>68.73</c:v>
                </c:pt>
                <c:pt idx="78">
                  <c:v>68.540000000000006</c:v>
                </c:pt>
                <c:pt idx="79">
                  <c:v>70.260000000000005</c:v>
                </c:pt>
                <c:pt idx="80">
                  <c:v>72.38</c:v>
                </c:pt>
                <c:pt idx="81">
                  <c:v>70.69</c:v>
                </c:pt>
                <c:pt idx="82">
                  <c:v>70.87</c:v>
                </c:pt>
                <c:pt idx="83">
                  <c:v>72.78</c:v>
                </c:pt>
                <c:pt idx="84">
                  <c:v>73.45</c:v>
                </c:pt>
                <c:pt idx="85">
                  <c:v>76.37</c:v>
                </c:pt>
                <c:pt idx="86">
                  <c:v>76.349999999999994</c:v>
                </c:pt>
                <c:pt idx="87">
                  <c:v>74.959999999999994</c:v>
                </c:pt>
                <c:pt idx="88">
                  <c:v>75.12</c:v>
                </c:pt>
                <c:pt idx="89">
                  <c:v>76.349999999999994</c:v>
                </c:pt>
                <c:pt idx="90">
                  <c:v>76.28</c:v>
                </c:pt>
                <c:pt idx="91">
                  <c:v>76.73</c:v>
                </c:pt>
                <c:pt idx="92">
                  <c:v>79.42</c:v>
                </c:pt>
                <c:pt idx="93">
                  <c:v>78.290000000000006</c:v>
                </c:pt>
                <c:pt idx="94">
                  <c:v>77.14</c:v>
                </c:pt>
                <c:pt idx="95">
                  <c:v>78.33</c:v>
                </c:pt>
                <c:pt idx="96">
                  <c:v>77.03</c:v>
                </c:pt>
                <c:pt idx="97">
                  <c:v>75.33</c:v>
                </c:pt>
                <c:pt idx="98">
                  <c:v>74.88</c:v>
                </c:pt>
                <c:pt idx="99">
                  <c:v>75.459999999999994</c:v>
                </c:pt>
                <c:pt idx="100">
                  <c:v>77.239999999999995</c:v>
                </c:pt>
                <c:pt idx="101">
                  <c:v>78.2</c:v>
                </c:pt>
                <c:pt idx="102">
                  <c:v>78.099999999999994</c:v>
                </c:pt>
                <c:pt idx="103">
                  <c:v>78.59</c:v>
                </c:pt>
                <c:pt idx="104">
                  <c:v>78.25</c:v>
                </c:pt>
                <c:pt idx="105">
                  <c:v>78.84</c:v>
                </c:pt>
                <c:pt idx="106">
                  <c:v>79.14</c:v>
                </c:pt>
                <c:pt idx="107">
                  <c:v>79.400000000000006</c:v>
                </c:pt>
                <c:pt idx="108">
                  <c:v>80.05</c:v>
                </c:pt>
                <c:pt idx="109">
                  <c:v>79.959999999999994</c:v>
                </c:pt>
                <c:pt idx="110">
                  <c:v>80.849999999999994</c:v>
                </c:pt>
                <c:pt idx="111">
                  <c:v>81.180000000000007</c:v>
                </c:pt>
                <c:pt idx="112">
                  <c:v>81.25</c:v>
                </c:pt>
                <c:pt idx="113">
                  <c:v>81.92</c:v>
                </c:pt>
                <c:pt idx="114">
                  <c:v>82.68</c:v>
                </c:pt>
                <c:pt idx="115">
                  <c:v>85.26</c:v>
                </c:pt>
                <c:pt idx="116">
                  <c:v>84.53</c:v>
                </c:pt>
                <c:pt idx="117">
                  <c:v>83.43</c:v>
                </c:pt>
                <c:pt idx="118">
                  <c:v>84.13</c:v>
                </c:pt>
                <c:pt idx="119">
                  <c:v>81.099999999999994</c:v>
                </c:pt>
                <c:pt idx="120">
                  <c:v>79.78</c:v>
                </c:pt>
                <c:pt idx="121">
                  <c:v>79.81</c:v>
                </c:pt>
                <c:pt idx="122">
                  <c:v>80.959999999999994</c:v>
                </c:pt>
                <c:pt idx="123">
                  <c:v>78.95</c:v>
                </c:pt>
                <c:pt idx="124">
                  <c:v>80.06</c:v>
                </c:pt>
                <c:pt idx="125">
                  <c:v>80.84</c:v>
                </c:pt>
                <c:pt idx="126">
                  <c:v>81.83</c:v>
                </c:pt>
                <c:pt idx="127">
                  <c:v>81.44</c:v>
                </c:pt>
                <c:pt idx="128">
                  <c:v>82.03</c:v>
                </c:pt>
                <c:pt idx="129">
                  <c:v>84.37</c:v>
                </c:pt>
                <c:pt idx="130">
                  <c:v>84.53</c:v>
                </c:pt>
                <c:pt idx="131">
                  <c:v>83.19</c:v>
                </c:pt>
                <c:pt idx="132">
                  <c:v>81.88</c:v>
                </c:pt>
                <c:pt idx="133">
                  <c:v>80.319999999999993</c:v>
                </c:pt>
                <c:pt idx="134">
                  <c:v>79.930000000000007</c:v>
                </c:pt>
                <c:pt idx="135">
                  <c:v>81.34</c:v>
                </c:pt>
                <c:pt idx="136">
                  <c:v>82.14</c:v>
                </c:pt>
                <c:pt idx="137">
                  <c:v>82.04</c:v>
                </c:pt>
                <c:pt idx="138">
                  <c:v>80.13</c:v>
                </c:pt>
                <c:pt idx="139">
                  <c:v>80.69</c:v>
                </c:pt>
                <c:pt idx="140">
                  <c:v>80.569999999999993</c:v>
                </c:pt>
                <c:pt idx="141">
                  <c:v>81.95</c:v>
                </c:pt>
                <c:pt idx="142">
                  <c:v>82.65</c:v>
                </c:pt>
                <c:pt idx="143">
                  <c:v>82.82</c:v>
                </c:pt>
                <c:pt idx="144">
                  <c:v>83.13</c:v>
                </c:pt>
                <c:pt idx="145">
                  <c:v>84.19</c:v>
                </c:pt>
                <c:pt idx="146">
                  <c:v>84.67</c:v>
                </c:pt>
                <c:pt idx="147">
                  <c:v>85.11</c:v>
                </c:pt>
                <c:pt idx="148">
                  <c:v>83.68</c:v>
                </c:pt>
                <c:pt idx="149">
                  <c:v>84.53</c:v>
                </c:pt>
                <c:pt idx="150">
                  <c:v>84.21</c:v>
                </c:pt>
                <c:pt idx="151">
                  <c:v>84.63</c:v>
                </c:pt>
                <c:pt idx="152">
                  <c:v>86.97</c:v>
                </c:pt>
                <c:pt idx="153">
                  <c:v>88.58</c:v>
                </c:pt>
                <c:pt idx="154">
                  <c:v>86.59</c:v>
                </c:pt>
                <c:pt idx="155">
                  <c:v>86.72</c:v>
                </c:pt>
                <c:pt idx="156">
                  <c:v>87.52</c:v>
                </c:pt>
                <c:pt idx="157">
                  <c:v>87.15</c:v>
                </c:pt>
                <c:pt idx="158">
                  <c:v>85.82</c:v>
                </c:pt>
                <c:pt idx="159">
                  <c:v>86.43</c:v>
                </c:pt>
                <c:pt idx="160">
                  <c:v>85.43</c:v>
                </c:pt>
                <c:pt idx="161">
                  <c:v>83.61</c:v>
                </c:pt>
                <c:pt idx="162">
                  <c:v>82.64</c:v>
                </c:pt>
                <c:pt idx="163">
                  <c:v>83.02</c:v>
                </c:pt>
                <c:pt idx="164">
                  <c:v>81.34</c:v>
                </c:pt>
                <c:pt idx="165">
                  <c:v>82.28</c:v>
                </c:pt>
                <c:pt idx="166">
                  <c:v>83.4</c:v>
                </c:pt>
                <c:pt idx="167">
                  <c:v>82.06</c:v>
                </c:pt>
                <c:pt idx="168">
                  <c:v>83.65</c:v>
                </c:pt>
                <c:pt idx="169">
                  <c:v>85.16</c:v>
                </c:pt>
                <c:pt idx="170">
                  <c:v>87.12</c:v>
                </c:pt>
                <c:pt idx="171">
                  <c:v>89.45</c:v>
                </c:pt>
                <c:pt idx="172">
                  <c:v>89.19</c:v>
                </c:pt>
                <c:pt idx="173">
                  <c:v>90.25</c:v>
                </c:pt>
                <c:pt idx="174">
                  <c:v>89.45</c:v>
                </c:pt>
                <c:pt idx="175">
                  <c:v>89.74</c:v>
                </c:pt>
                <c:pt idx="176">
                  <c:v>88.87</c:v>
                </c:pt>
                <c:pt idx="177">
                  <c:v>87.56</c:v>
                </c:pt>
                <c:pt idx="178">
                  <c:v>85.73</c:v>
                </c:pt>
                <c:pt idx="179">
                  <c:v>84.87</c:v>
                </c:pt>
                <c:pt idx="180">
                  <c:v>84.39</c:v>
                </c:pt>
                <c:pt idx="181">
                  <c:v>84.19</c:v>
                </c:pt>
                <c:pt idx="182">
                  <c:v>84.16</c:v>
                </c:pt>
                <c:pt idx="183">
                  <c:v>85.07</c:v>
                </c:pt>
                <c:pt idx="184">
                  <c:v>84.6</c:v>
                </c:pt>
                <c:pt idx="185">
                  <c:v>84.44</c:v>
                </c:pt>
                <c:pt idx="186">
                  <c:v>84.25</c:v>
                </c:pt>
                <c:pt idx="187">
                  <c:v>84.08</c:v>
                </c:pt>
                <c:pt idx="188">
                  <c:v>85.45</c:v>
                </c:pt>
                <c:pt idx="189">
                  <c:v>85.47</c:v>
                </c:pt>
                <c:pt idx="190">
                  <c:v>87.17</c:v>
                </c:pt>
                <c:pt idx="191">
                  <c:v>85.94</c:v>
                </c:pt>
                <c:pt idx="192">
                  <c:v>85.78</c:v>
                </c:pt>
                <c:pt idx="193">
                  <c:v>86.87</c:v>
                </c:pt>
                <c:pt idx="194">
                  <c:v>84.3</c:v>
                </c:pt>
                <c:pt idx="195">
                  <c:v>85.89</c:v>
                </c:pt>
                <c:pt idx="196">
                  <c:v>88.16</c:v>
                </c:pt>
                <c:pt idx="197">
                  <c:v>88.55</c:v>
                </c:pt>
                <c:pt idx="198">
                  <c:v>92.82</c:v>
                </c:pt>
                <c:pt idx="199">
                  <c:v>90.16</c:v>
                </c:pt>
                <c:pt idx="200">
                  <c:v>90.4</c:v>
                </c:pt>
                <c:pt idx="201">
                  <c:v>91.33</c:v>
                </c:pt>
                <c:pt idx="202">
                  <c:v>91.42</c:v>
                </c:pt>
                <c:pt idx="203">
                  <c:v>88</c:v>
                </c:pt>
                <c:pt idx="204">
                  <c:v>85.96</c:v>
                </c:pt>
                <c:pt idx="205">
                  <c:v>84.93</c:v>
                </c:pt>
                <c:pt idx="206">
                  <c:v>82.19</c:v>
                </c:pt>
                <c:pt idx="207">
                  <c:v>81.81</c:v>
                </c:pt>
                <c:pt idx="208">
                  <c:v>79.94</c:v>
                </c:pt>
                <c:pt idx="209">
                  <c:v>80.760000000000005</c:v>
                </c:pt>
                <c:pt idx="210">
                  <c:v>77.260000000000005</c:v>
                </c:pt>
                <c:pt idx="211">
                  <c:v>76.98</c:v>
                </c:pt>
                <c:pt idx="212">
                  <c:v>79.2</c:v>
                </c:pt>
                <c:pt idx="213">
                  <c:v>78.61</c:v>
                </c:pt>
                <c:pt idx="214">
                  <c:v>80.900000000000006</c:v>
                </c:pt>
                <c:pt idx="215">
                  <c:v>80.290000000000006</c:v>
                </c:pt>
                <c:pt idx="216">
                  <c:v>80.94</c:v>
                </c:pt>
                <c:pt idx="217">
                  <c:v>83.05</c:v>
                </c:pt>
                <c:pt idx="218">
                  <c:v>83.41</c:v>
                </c:pt>
                <c:pt idx="219">
                  <c:v>85.65</c:v>
                </c:pt>
                <c:pt idx="220">
                  <c:v>87.76</c:v>
                </c:pt>
                <c:pt idx="221">
                  <c:v>87.73</c:v>
                </c:pt>
                <c:pt idx="222">
                  <c:v>86.07</c:v>
                </c:pt>
                <c:pt idx="223">
                  <c:v>86.47</c:v>
                </c:pt>
                <c:pt idx="224">
                  <c:v>84.86</c:v>
                </c:pt>
                <c:pt idx="225">
                  <c:v>86.31</c:v>
                </c:pt>
                <c:pt idx="226">
                  <c:v>86.22</c:v>
                </c:pt>
                <c:pt idx="227">
                  <c:v>87.31</c:v>
                </c:pt>
                <c:pt idx="228">
                  <c:v>84.65</c:v>
                </c:pt>
                <c:pt idx="229">
                  <c:v>83.28</c:v>
                </c:pt>
                <c:pt idx="230">
                  <c:v>82.86</c:v>
                </c:pt>
                <c:pt idx="231">
                  <c:v>82.57</c:v>
                </c:pt>
                <c:pt idx="232">
                  <c:v>82.86</c:v>
                </c:pt>
                <c:pt idx="233">
                  <c:v>86.18</c:v>
                </c:pt>
                <c:pt idx="234">
                  <c:v>85.1</c:v>
                </c:pt>
                <c:pt idx="235">
                  <c:v>82.79</c:v>
                </c:pt>
                <c:pt idx="236">
                  <c:v>82.3</c:v>
                </c:pt>
                <c:pt idx="237">
                  <c:v>84.59</c:v>
                </c:pt>
                <c:pt idx="238">
                  <c:v>85.94</c:v>
                </c:pt>
                <c:pt idx="239">
                  <c:v>87.26</c:v>
                </c:pt>
                <c:pt idx="240">
                  <c:v>89.5</c:v>
                </c:pt>
                <c:pt idx="241">
                  <c:v>91.96</c:v>
                </c:pt>
                <c:pt idx="242">
                  <c:v>92.82</c:v>
                </c:pt>
                <c:pt idx="243">
                  <c:v>90.56</c:v>
                </c:pt>
                <c:pt idx="244">
                  <c:v>91.28</c:v>
                </c:pt>
                <c:pt idx="245">
                  <c:v>91.86</c:v>
                </c:pt>
                <c:pt idx="246">
                  <c:v>93.3</c:v>
                </c:pt>
                <c:pt idx="247">
                  <c:v>94.72</c:v>
                </c:pt>
                <c:pt idx="248">
                  <c:v>94.01</c:v>
                </c:pt>
                <c:pt idx="249">
                  <c:v>93.96</c:v>
                </c:pt>
                <c:pt idx="250">
                  <c:v>92.29</c:v>
                </c:pt>
                <c:pt idx="251">
                  <c:v>93.04</c:v>
                </c:pt>
                <c:pt idx="252">
                  <c:v>89.24</c:v>
                </c:pt>
                <c:pt idx="253">
                  <c:v>88.24</c:v>
                </c:pt>
                <c:pt idx="254">
                  <c:v>87.54</c:v>
                </c:pt>
                <c:pt idx="255">
                  <c:v>86.61</c:v>
                </c:pt>
                <c:pt idx="256">
                  <c:v>84.77</c:v>
                </c:pt>
                <c:pt idx="257">
                  <c:v>85.09</c:v>
                </c:pt>
                <c:pt idx="258">
                  <c:v>89.67</c:v>
                </c:pt>
                <c:pt idx="259">
                  <c:v>86.76</c:v>
                </c:pt>
                <c:pt idx="260">
                  <c:v>86.85</c:v>
                </c:pt>
                <c:pt idx="261">
                  <c:v>85.06</c:v>
                </c:pt>
                <c:pt idx="262">
                  <c:v>84.52</c:v>
                </c:pt>
                <c:pt idx="263">
                  <c:v>84.37</c:v>
                </c:pt>
                <c:pt idx="264">
                  <c:v>86.52</c:v>
                </c:pt>
                <c:pt idx="265">
                  <c:v>89.72</c:v>
                </c:pt>
                <c:pt idx="266">
                  <c:v>94.17</c:v>
                </c:pt>
                <c:pt idx="267">
                  <c:v>96.59</c:v>
                </c:pt>
                <c:pt idx="268">
                  <c:v>95.18</c:v>
                </c:pt>
                <c:pt idx="269">
                  <c:v>94.55</c:v>
                </c:pt>
                <c:pt idx="270">
                  <c:v>92.44</c:v>
                </c:pt>
                <c:pt idx="271">
                  <c:v>89.75</c:v>
                </c:pt>
                <c:pt idx="272">
                  <c:v>88.9</c:v>
                </c:pt>
                <c:pt idx="273">
                  <c:v>90.03</c:v>
                </c:pt>
                <c:pt idx="274">
                  <c:v>93.52</c:v>
                </c:pt>
                <c:pt idx="275">
                  <c:v>96.38</c:v>
                </c:pt>
                <c:pt idx="276">
                  <c:v>96.85</c:v>
                </c:pt>
                <c:pt idx="277">
                  <c:v>94.07</c:v>
                </c:pt>
                <c:pt idx="278">
                  <c:v>94.26</c:v>
                </c:pt>
                <c:pt idx="279">
                  <c:v>93.49</c:v>
                </c:pt>
                <c:pt idx="280">
                  <c:v>97.04</c:v>
                </c:pt>
                <c:pt idx="281">
                  <c:v>95.09</c:v>
                </c:pt>
                <c:pt idx="282">
                  <c:v>93.05</c:v>
                </c:pt>
                <c:pt idx="283">
                  <c:v>94.33</c:v>
                </c:pt>
                <c:pt idx="284">
                  <c:v>91.22</c:v>
                </c:pt>
                <c:pt idx="285">
                  <c:v>88.99</c:v>
                </c:pt>
                <c:pt idx="286">
                  <c:v>89.13</c:v>
                </c:pt>
                <c:pt idx="287">
                  <c:v>89.93</c:v>
                </c:pt>
                <c:pt idx="288">
                  <c:v>87.9</c:v>
                </c:pt>
                <c:pt idx="289">
                  <c:v>87.18</c:v>
                </c:pt>
                <c:pt idx="290">
                  <c:v>87.18</c:v>
                </c:pt>
                <c:pt idx="291">
                  <c:v>87.73</c:v>
                </c:pt>
                <c:pt idx="292">
                  <c:v>90.07</c:v>
                </c:pt>
                <c:pt idx="293">
                  <c:v>89.81</c:v>
                </c:pt>
                <c:pt idx="294">
                  <c:v>92.19</c:v>
                </c:pt>
                <c:pt idx="295">
                  <c:v>89.85</c:v>
                </c:pt>
                <c:pt idx="296">
                  <c:v>86.53</c:v>
                </c:pt>
                <c:pt idx="297">
                  <c:v>86.12</c:v>
                </c:pt>
                <c:pt idx="298">
                  <c:v>86.41</c:v>
                </c:pt>
                <c:pt idx="299">
                  <c:v>81.41</c:v>
                </c:pt>
                <c:pt idx="300">
                  <c:v>78.849999999999994</c:v>
                </c:pt>
                <c:pt idx="301">
                  <c:v>82.33</c:v>
                </c:pt>
                <c:pt idx="302">
                  <c:v>82.24</c:v>
                </c:pt>
                <c:pt idx="303">
                  <c:v>81.09</c:v>
                </c:pt>
                <c:pt idx="304">
                  <c:v>80.44</c:v>
                </c:pt>
                <c:pt idx="305">
                  <c:v>76.739999999999995</c:v>
                </c:pt>
                <c:pt idx="306">
                  <c:v>74.7</c:v>
                </c:pt>
                <c:pt idx="307">
                  <c:v>76.97</c:v>
                </c:pt>
                <c:pt idx="308">
                  <c:v>77.319999999999993</c:v>
                </c:pt>
                <c:pt idx="309">
                  <c:v>76.099999999999994</c:v>
                </c:pt>
                <c:pt idx="310">
                  <c:v>77.650000000000006</c:v>
                </c:pt>
                <c:pt idx="311">
                  <c:v>78.59</c:v>
                </c:pt>
                <c:pt idx="312">
                  <c:v>74.58</c:v>
                </c:pt>
                <c:pt idx="313">
                  <c:v>76.03</c:v>
                </c:pt>
                <c:pt idx="314">
                  <c:v>74.98</c:v>
                </c:pt>
                <c:pt idx="315">
                  <c:v>80.569999999999993</c:v>
                </c:pt>
                <c:pt idx="316">
                  <c:v>83.3</c:v>
                </c:pt>
                <c:pt idx="317">
                  <c:v>80.760000000000005</c:v>
                </c:pt>
                <c:pt idx="318">
                  <c:v>81.290000000000006</c:v>
                </c:pt>
                <c:pt idx="319">
                  <c:v>82.8</c:v>
                </c:pt>
                <c:pt idx="320">
                  <c:v>85.02</c:v>
                </c:pt>
                <c:pt idx="321">
                  <c:v>86.09</c:v>
                </c:pt>
                <c:pt idx="322">
                  <c:v>85.99</c:v>
                </c:pt>
                <c:pt idx="323">
                  <c:v>84.63</c:v>
                </c:pt>
                <c:pt idx="324">
                  <c:v>86.95</c:v>
                </c:pt>
                <c:pt idx="325">
                  <c:v>84.11</c:v>
                </c:pt>
                <c:pt idx="326">
                  <c:v>83.8</c:v>
                </c:pt>
                <c:pt idx="327">
                  <c:v>85.5</c:v>
                </c:pt>
                <c:pt idx="328">
                  <c:v>86.56</c:v>
                </c:pt>
                <c:pt idx="329">
                  <c:v>88.59</c:v>
                </c:pt>
                <c:pt idx="330">
                  <c:v>90.1</c:v>
                </c:pt>
                <c:pt idx="331">
                  <c:v>87.76</c:v>
                </c:pt>
                <c:pt idx="332">
                  <c:v>88.62</c:v>
                </c:pt>
                <c:pt idx="333">
                  <c:v>88.02</c:v>
                </c:pt>
                <c:pt idx="334">
                  <c:v>87.64</c:v>
                </c:pt>
                <c:pt idx="335">
                  <c:v>87.22</c:v>
                </c:pt>
                <c:pt idx="336">
                  <c:v>87.58</c:v>
                </c:pt>
                <c:pt idx="337">
                  <c:v>85.08</c:v>
                </c:pt>
                <c:pt idx="338">
                  <c:v>84.55</c:v>
                </c:pt>
                <c:pt idx="339">
                  <c:v>81.25</c:v>
                </c:pt>
                <c:pt idx="340">
                  <c:v>78.680000000000007</c:v>
                </c:pt>
                <c:pt idx="341">
                  <c:v>78.7</c:v>
                </c:pt>
                <c:pt idx="342">
                  <c:v>78.099999999999994</c:v>
                </c:pt>
                <c:pt idx="343">
                  <c:v>75.7</c:v>
                </c:pt>
                <c:pt idx="344">
                  <c:v>73.75</c:v>
                </c:pt>
                <c:pt idx="345">
                  <c:v>74.45</c:v>
                </c:pt>
                <c:pt idx="346">
                  <c:v>72.31</c:v>
                </c:pt>
                <c:pt idx="347">
                  <c:v>72.239999999999995</c:v>
                </c:pt>
                <c:pt idx="348">
                  <c:v>73.25</c:v>
                </c:pt>
                <c:pt idx="349">
                  <c:v>76.47</c:v>
                </c:pt>
                <c:pt idx="350">
                  <c:v>75.05</c:v>
                </c:pt>
                <c:pt idx="351">
                  <c:v>75.650000000000006</c:v>
                </c:pt>
                <c:pt idx="352">
                  <c:v>72.87</c:v>
                </c:pt>
                <c:pt idx="353">
                  <c:v>72.61</c:v>
                </c:pt>
                <c:pt idx="354">
                  <c:v>75.92</c:v>
                </c:pt>
                <c:pt idx="355">
                  <c:v>77.260000000000005</c:v>
                </c:pt>
                <c:pt idx="356">
                  <c:v>76.13</c:v>
                </c:pt>
                <c:pt idx="357">
                  <c:v>76.040000000000006</c:v>
                </c:pt>
                <c:pt idx="358">
                  <c:v>76.459999999999994</c:v>
                </c:pt>
                <c:pt idx="359">
                  <c:v>76.45</c:v>
                </c:pt>
                <c:pt idx="360">
                  <c:v>79.680000000000007</c:v>
                </c:pt>
                <c:pt idx="361">
                  <c:v>80.91</c:v>
                </c:pt>
                <c:pt idx="362">
                  <c:v>79.92</c:v>
                </c:pt>
                <c:pt idx="363">
                  <c:v>75.540000000000006</c:v>
                </c:pt>
                <c:pt idx="364">
                  <c:v>76.87</c:v>
                </c:pt>
                <c:pt idx="365">
                  <c:v>72.11</c:v>
                </c:pt>
                <c:pt idx="366">
                  <c:v>68.510000000000005</c:v>
                </c:pt>
                <c:pt idx="367">
                  <c:v>66.650000000000006</c:v>
                </c:pt>
                <c:pt idx="368">
                  <c:v>67.069999999999993</c:v>
                </c:pt>
                <c:pt idx="369">
                  <c:v>67.55</c:v>
                </c:pt>
                <c:pt idx="370">
                  <c:v>67.290000000000006</c:v>
                </c:pt>
                <c:pt idx="371">
                  <c:v>67.790000000000006</c:v>
                </c:pt>
                <c:pt idx="372">
                  <c:v>68.61</c:v>
                </c:pt>
                <c:pt idx="373">
                  <c:v>66.489999999999995</c:v>
                </c:pt>
                <c:pt idx="374">
                  <c:v>66.12</c:v>
                </c:pt>
                <c:pt idx="375">
                  <c:v>66.540000000000006</c:v>
                </c:pt>
                <c:pt idx="376">
                  <c:v>69.599999999999994</c:v>
                </c:pt>
                <c:pt idx="377">
                  <c:v>68.72</c:v>
                </c:pt>
                <c:pt idx="378">
                  <c:v>66.819999999999993</c:v>
                </c:pt>
                <c:pt idx="379">
                  <c:v>66.650000000000006</c:v>
                </c:pt>
                <c:pt idx="380">
                  <c:v>65.58</c:v>
                </c:pt>
                <c:pt idx="381">
                  <c:v>66.41</c:v>
                </c:pt>
                <c:pt idx="382">
                  <c:v>65.400000000000006</c:v>
                </c:pt>
                <c:pt idx="383">
                  <c:v>64.8</c:v>
                </c:pt>
                <c:pt idx="384">
                  <c:v>67.61</c:v>
                </c:pt>
                <c:pt idx="385">
                  <c:v>69.97</c:v>
                </c:pt>
                <c:pt idx="386">
                  <c:v>65.400000000000006</c:v>
                </c:pt>
                <c:pt idx="387">
                  <c:v>70.05</c:v>
                </c:pt>
                <c:pt idx="388">
                  <c:v>69.39</c:v>
                </c:pt>
                <c:pt idx="389">
                  <c:v>70.739999999999995</c:v>
                </c:pt>
                <c:pt idx="390">
                  <c:v>70.709999999999994</c:v>
                </c:pt>
                <c:pt idx="391">
                  <c:v>72.87</c:v>
                </c:pt>
                <c:pt idx="392">
                  <c:v>71.459999999999994</c:v>
                </c:pt>
                <c:pt idx="393">
                  <c:v>72.150000000000006</c:v>
                </c:pt>
                <c:pt idx="394">
                  <c:v>69.349999999999994</c:v>
                </c:pt>
                <c:pt idx="395">
                  <c:v>71.45</c:v>
                </c:pt>
                <c:pt idx="396">
                  <c:v>65.72</c:v>
                </c:pt>
                <c:pt idx="397">
                  <c:v>66.930000000000007</c:v>
                </c:pt>
                <c:pt idx="398">
                  <c:v>68.709999999999994</c:v>
                </c:pt>
                <c:pt idx="399">
                  <c:v>69.569999999999993</c:v>
                </c:pt>
                <c:pt idx="400">
                  <c:v>74.040000000000006</c:v>
                </c:pt>
                <c:pt idx="401">
                  <c:v>77.44</c:v>
                </c:pt>
                <c:pt idx="402">
                  <c:v>80.319999999999993</c:v>
                </c:pt>
                <c:pt idx="403">
                  <c:v>79.599999999999994</c:v>
                </c:pt>
                <c:pt idx="404">
                  <c:v>80.33</c:v>
                </c:pt>
                <c:pt idx="405">
                  <c:v>86.24</c:v>
                </c:pt>
                <c:pt idx="406">
                  <c:v>89.93</c:v>
                </c:pt>
                <c:pt idx="407">
                  <c:v>88.94</c:v>
                </c:pt>
                <c:pt idx="408">
                  <c:v>88.84</c:v>
                </c:pt>
                <c:pt idx="409">
                  <c:v>88.93</c:v>
                </c:pt>
                <c:pt idx="410">
                  <c:v>91.75</c:v>
                </c:pt>
                <c:pt idx="411">
                  <c:v>97.58</c:v>
                </c:pt>
                <c:pt idx="412">
                  <c:v>95.63</c:v>
                </c:pt>
                <c:pt idx="413">
                  <c:v>95.4</c:v>
                </c:pt>
                <c:pt idx="414">
                  <c:v>91.67</c:v>
                </c:pt>
                <c:pt idx="415">
                  <c:v>90.4</c:v>
                </c:pt>
                <c:pt idx="416">
                  <c:v>88.5</c:v>
                </c:pt>
                <c:pt idx="417">
                  <c:v>87.16</c:v>
                </c:pt>
                <c:pt idx="418">
                  <c:v>85.53</c:v>
                </c:pt>
                <c:pt idx="419">
                  <c:v>85.56</c:v>
                </c:pt>
                <c:pt idx="420">
                  <c:v>83.44</c:v>
                </c:pt>
                <c:pt idx="421">
                  <c:v>84.38</c:v>
                </c:pt>
                <c:pt idx="422">
                  <c:v>83.82</c:v>
                </c:pt>
                <c:pt idx="423">
                  <c:v>83.63</c:v>
                </c:pt>
                <c:pt idx="424">
                  <c:v>81.59</c:v>
                </c:pt>
                <c:pt idx="425">
                  <c:v>80.22</c:v>
                </c:pt>
                <c:pt idx="426">
                  <c:v>78.209999999999994</c:v>
                </c:pt>
                <c:pt idx="427">
                  <c:v>78.63</c:v>
                </c:pt>
                <c:pt idx="428">
                  <c:v>75.8</c:v>
                </c:pt>
                <c:pt idx="429">
                  <c:v>76.34</c:v>
                </c:pt>
                <c:pt idx="430">
                  <c:v>76</c:v>
                </c:pt>
                <c:pt idx="431">
                  <c:v>75.95</c:v>
                </c:pt>
                <c:pt idx="432">
                  <c:v>77.760000000000005</c:v>
                </c:pt>
                <c:pt idx="433">
                  <c:v>78.47</c:v>
                </c:pt>
                <c:pt idx="434">
                  <c:v>83.27</c:v>
                </c:pt>
                <c:pt idx="435">
                  <c:v>84.56</c:v>
                </c:pt>
                <c:pt idx="436">
                  <c:v>84.97</c:v>
                </c:pt>
                <c:pt idx="437">
                  <c:v>83.58</c:v>
                </c:pt>
                <c:pt idx="438">
                  <c:v>83.47</c:v>
                </c:pt>
                <c:pt idx="439">
                  <c:v>85.25</c:v>
                </c:pt>
                <c:pt idx="440">
                  <c:v>83.96</c:v>
                </c:pt>
                <c:pt idx="441">
                  <c:v>82.39</c:v>
                </c:pt>
                <c:pt idx="442">
                  <c:v>84.52</c:v>
                </c:pt>
                <c:pt idx="443">
                  <c:v>82.85</c:v>
                </c:pt>
                <c:pt idx="444">
                  <c:v>82.83</c:v>
                </c:pt>
                <c:pt idx="445">
                  <c:v>84.16</c:v>
                </c:pt>
                <c:pt idx="446">
                  <c:v>85.18</c:v>
                </c:pt>
                <c:pt idx="447">
                  <c:v>89.77</c:v>
                </c:pt>
                <c:pt idx="448">
                  <c:v>87.93</c:v>
                </c:pt>
                <c:pt idx="449">
                  <c:v>86.98</c:v>
                </c:pt>
                <c:pt idx="450">
                  <c:v>84.59</c:v>
                </c:pt>
                <c:pt idx="451">
                  <c:v>82.98</c:v>
                </c:pt>
                <c:pt idx="452">
                  <c:v>83.66</c:v>
                </c:pt>
                <c:pt idx="453">
                  <c:v>81.42</c:v>
                </c:pt>
                <c:pt idx="454">
                  <c:v>84.29</c:v>
                </c:pt>
                <c:pt idx="455">
                  <c:v>83.59</c:v>
                </c:pt>
                <c:pt idx="456">
                  <c:v>81.99</c:v>
                </c:pt>
                <c:pt idx="457">
                  <c:v>82.61</c:v>
                </c:pt>
                <c:pt idx="458">
                  <c:v>85.83</c:v>
                </c:pt>
                <c:pt idx="459">
                  <c:v>83.79</c:v>
                </c:pt>
                <c:pt idx="460">
                  <c:v>81.19</c:v>
                </c:pt>
                <c:pt idx="461">
                  <c:v>81.53</c:v>
                </c:pt>
                <c:pt idx="462">
                  <c:v>80.67</c:v>
                </c:pt>
                <c:pt idx="463">
                  <c:v>79.48</c:v>
                </c:pt>
                <c:pt idx="464">
                  <c:v>80.97</c:v>
                </c:pt>
                <c:pt idx="465">
                  <c:v>81.06</c:v>
                </c:pt>
                <c:pt idx="466">
                  <c:v>86.5</c:v>
                </c:pt>
                <c:pt idx="467">
                  <c:v>85.97</c:v>
                </c:pt>
                <c:pt idx="468">
                  <c:v>85.72</c:v>
                </c:pt>
                <c:pt idx="469">
                  <c:v>83.64</c:v>
                </c:pt>
                <c:pt idx="470">
                  <c:v>83.6</c:v>
                </c:pt>
                <c:pt idx="471">
                  <c:v>83.83</c:v>
                </c:pt>
                <c:pt idx="472">
                  <c:v>84.39</c:v>
                </c:pt>
                <c:pt idx="473">
                  <c:v>81.03</c:v>
                </c:pt>
                <c:pt idx="474">
                  <c:v>80.97</c:v>
                </c:pt>
                <c:pt idx="475">
                  <c:v>77.790000000000006</c:v>
                </c:pt>
                <c:pt idx="476">
                  <c:v>80.010000000000005</c:v>
                </c:pt>
                <c:pt idx="477">
                  <c:v>82.79</c:v>
                </c:pt>
                <c:pt idx="478">
                  <c:v>84.22</c:v>
                </c:pt>
                <c:pt idx="479">
                  <c:v>91.3</c:v>
                </c:pt>
                <c:pt idx="480">
                  <c:v>89.14</c:v>
                </c:pt>
                <c:pt idx="481">
                  <c:v>88.06</c:v>
                </c:pt>
                <c:pt idx="482">
                  <c:v>87.83</c:v>
                </c:pt>
                <c:pt idx="483">
                  <c:v>88.41</c:v>
                </c:pt>
                <c:pt idx="484">
                  <c:v>86.9</c:v>
                </c:pt>
                <c:pt idx="485">
                  <c:v>86.58</c:v>
                </c:pt>
                <c:pt idx="486">
                  <c:v>91.1</c:v>
                </c:pt>
                <c:pt idx="487">
                  <c:v>88.48</c:v>
                </c:pt>
                <c:pt idx="488">
                  <c:v>87.87</c:v>
                </c:pt>
                <c:pt idx="489">
                  <c:v>87.75</c:v>
                </c:pt>
                <c:pt idx="490">
                  <c:v>82.61</c:v>
                </c:pt>
                <c:pt idx="491">
                  <c:v>84.01</c:v>
                </c:pt>
                <c:pt idx="492">
                  <c:v>82.26</c:v>
                </c:pt>
                <c:pt idx="493">
                  <c:v>80.599999999999994</c:v>
                </c:pt>
                <c:pt idx="494">
                  <c:v>82.29</c:v>
                </c:pt>
                <c:pt idx="495">
                  <c:v>83.06</c:v>
                </c:pt>
                <c:pt idx="496">
                  <c:v>88.6</c:v>
                </c:pt>
                <c:pt idx="497">
                  <c:v>86.11</c:v>
                </c:pt>
                <c:pt idx="498">
                  <c:v>87.53</c:v>
                </c:pt>
                <c:pt idx="499">
                  <c:v>79.900000000000006</c:v>
                </c:pt>
                <c:pt idx="500">
                  <c:v>79.72</c:v>
                </c:pt>
                <c:pt idx="501">
                  <c:v>77.22</c:v>
                </c:pt>
                <c:pt idx="502">
                  <c:v>78.81</c:v>
                </c:pt>
                <c:pt idx="503">
                  <c:v>77.75</c:v>
                </c:pt>
                <c:pt idx="504">
                  <c:v>79.89</c:v>
                </c:pt>
                <c:pt idx="505">
                  <c:v>79.73</c:v>
                </c:pt>
                <c:pt idx="506">
                  <c:v>76.97</c:v>
                </c:pt>
                <c:pt idx="507">
                  <c:v>77.849999999999994</c:v>
                </c:pt>
                <c:pt idx="508">
                  <c:v>78.290000000000006</c:v>
                </c:pt>
                <c:pt idx="509">
                  <c:v>78.290000000000006</c:v>
                </c:pt>
                <c:pt idx="510">
                  <c:v>76.25</c:v>
                </c:pt>
                <c:pt idx="511">
                  <c:v>78.040000000000006</c:v>
                </c:pt>
                <c:pt idx="512">
                  <c:v>81.44</c:v>
                </c:pt>
                <c:pt idx="513">
                  <c:v>80.540000000000006</c:v>
                </c:pt>
                <c:pt idx="514">
                  <c:v>78.31</c:v>
                </c:pt>
                <c:pt idx="515">
                  <c:v>77.94</c:v>
                </c:pt>
                <c:pt idx="516">
                  <c:v>76.25</c:v>
                </c:pt>
                <c:pt idx="517">
                  <c:v>80.290000000000006</c:v>
                </c:pt>
                <c:pt idx="518">
                  <c:v>78.010000000000005</c:v>
                </c:pt>
                <c:pt idx="519">
                  <c:v>78.52</c:v>
                </c:pt>
                <c:pt idx="520">
                  <c:v>79.52</c:v>
                </c:pt>
                <c:pt idx="521">
                  <c:v>77.75</c:v>
                </c:pt>
                <c:pt idx="522">
                  <c:v>77.03</c:v>
                </c:pt>
                <c:pt idx="523">
                  <c:v>77.88</c:v>
                </c:pt>
                <c:pt idx="524">
                  <c:v>76.38</c:v>
                </c:pt>
                <c:pt idx="525">
                  <c:v>76.02</c:v>
                </c:pt>
                <c:pt idx="526">
                  <c:v>72.77</c:v>
                </c:pt>
                <c:pt idx="527">
                  <c:v>68.099999999999994</c:v>
                </c:pt>
                <c:pt idx="528">
                  <c:v>57.92</c:v>
                </c:pt>
                <c:pt idx="529">
                  <c:v>64.78</c:v>
                </c:pt>
                <c:pt idx="530">
                  <c:v>67.08</c:v>
                </c:pt>
                <c:pt idx="531">
                  <c:v>68.25</c:v>
                </c:pt>
                <c:pt idx="532">
                  <c:v>68.53</c:v>
                </c:pt>
                <c:pt idx="533">
                  <c:v>81.81</c:v>
                </c:pt>
                <c:pt idx="534">
                  <c:v>87.72</c:v>
                </c:pt>
                <c:pt idx="535">
                  <c:v>86.62</c:v>
                </c:pt>
                <c:pt idx="536">
                  <c:v>94.66</c:v>
                </c:pt>
                <c:pt idx="537">
                  <c:v>89.37</c:v>
                </c:pt>
                <c:pt idx="538">
                  <c:v>89.26</c:v>
                </c:pt>
                <c:pt idx="539">
                  <c:v>89.01</c:v>
                </c:pt>
                <c:pt idx="540">
                  <c:v>85.95</c:v>
                </c:pt>
                <c:pt idx="541">
                  <c:v>89.34</c:v>
                </c:pt>
                <c:pt idx="542">
                  <c:v>90.67</c:v>
                </c:pt>
                <c:pt idx="543">
                  <c:v>91.29</c:v>
                </c:pt>
                <c:pt idx="544">
                  <c:v>92.45</c:v>
                </c:pt>
                <c:pt idx="545">
                  <c:v>90.36</c:v>
                </c:pt>
                <c:pt idx="546">
                  <c:v>90.34</c:v>
                </c:pt>
                <c:pt idx="547">
                  <c:v>96.41</c:v>
                </c:pt>
                <c:pt idx="548">
                  <c:v>96.21</c:v>
                </c:pt>
                <c:pt idx="549">
                  <c:v>95.95</c:v>
                </c:pt>
                <c:pt idx="550">
                  <c:v>94.32</c:v>
                </c:pt>
                <c:pt idx="551">
                  <c:v>93.68</c:v>
                </c:pt>
                <c:pt idx="552">
                  <c:v>89.09</c:v>
                </c:pt>
                <c:pt idx="553">
                  <c:v>88.8</c:v>
                </c:pt>
                <c:pt idx="554">
                  <c:v>88.83</c:v>
                </c:pt>
                <c:pt idx="555">
                  <c:v>89.39</c:v>
                </c:pt>
                <c:pt idx="556">
                  <c:v>88.3</c:v>
                </c:pt>
                <c:pt idx="557">
                  <c:v>87.09</c:v>
                </c:pt>
                <c:pt idx="558">
                  <c:v>83.66</c:v>
                </c:pt>
                <c:pt idx="559">
                  <c:v>84.11</c:v>
                </c:pt>
                <c:pt idx="560">
                  <c:v>85.23</c:v>
                </c:pt>
                <c:pt idx="561">
                  <c:v>81.72</c:v>
                </c:pt>
                <c:pt idx="562">
                  <c:v>82.31</c:v>
                </c:pt>
                <c:pt idx="563">
                  <c:v>80.23</c:v>
                </c:pt>
                <c:pt idx="564">
                  <c:v>81.73</c:v>
                </c:pt>
                <c:pt idx="565">
                  <c:v>80.23</c:v>
                </c:pt>
                <c:pt idx="566">
                  <c:v>79.69</c:v>
                </c:pt>
                <c:pt idx="567">
                  <c:v>80.95</c:v>
                </c:pt>
                <c:pt idx="568">
                  <c:v>79.73</c:v>
                </c:pt>
                <c:pt idx="569">
                  <c:v>84.99</c:v>
                </c:pt>
                <c:pt idx="570">
                  <c:v>86.31</c:v>
                </c:pt>
                <c:pt idx="571">
                  <c:v>87.15</c:v>
                </c:pt>
                <c:pt idx="572">
                  <c:v>84.44</c:v>
                </c:pt>
                <c:pt idx="573">
                  <c:v>83.52</c:v>
                </c:pt>
                <c:pt idx="574">
                  <c:v>79.61</c:v>
                </c:pt>
                <c:pt idx="575">
                  <c:v>79.61</c:v>
                </c:pt>
                <c:pt idx="576">
                  <c:v>79.81</c:v>
                </c:pt>
                <c:pt idx="577">
                  <c:v>78.75</c:v>
                </c:pt>
                <c:pt idx="578">
                  <c:v>76.38</c:v>
                </c:pt>
                <c:pt idx="579">
                  <c:v>73.92</c:v>
                </c:pt>
                <c:pt idx="580">
                  <c:v>73.92</c:v>
                </c:pt>
                <c:pt idx="581">
                  <c:v>76.260000000000005</c:v>
                </c:pt>
                <c:pt idx="582">
                  <c:v>80.42</c:v>
                </c:pt>
                <c:pt idx="583">
                  <c:v>79.38</c:v>
                </c:pt>
                <c:pt idx="584">
                  <c:v>73.28</c:v>
                </c:pt>
                <c:pt idx="585">
                  <c:v>84.77</c:v>
                </c:pt>
                <c:pt idx="586">
                  <c:v>80.5</c:v>
                </c:pt>
                <c:pt idx="587">
                  <c:v>79.48</c:v>
                </c:pt>
                <c:pt idx="588">
                  <c:v>82.12</c:v>
                </c:pt>
                <c:pt idx="589">
                  <c:v>83.73</c:v>
                </c:pt>
                <c:pt idx="590">
                  <c:v>80.19</c:v>
                </c:pt>
                <c:pt idx="591">
                  <c:v>88.88</c:v>
                </c:pt>
                <c:pt idx="592">
                  <c:v>84.89</c:v>
                </c:pt>
                <c:pt idx="593">
                  <c:v>81.239999999999995</c:v>
                </c:pt>
                <c:pt idx="594">
                  <c:v>78.239999999999995</c:v>
                </c:pt>
                <c:pt idx="595">
                  <c:v>79.849999999999994</c:v>
                </c:pt>
                <c:pt idx="596">
                  <c:v>76.8</c:v>
                </c:pt>
                <c:pt idx="597">
                  <c:v>75.36</c:v>
                </c:pt>
                <c:pt idx="598">
                  <c:v>74.180000000000007</c:v>
                </c:pt>
                <c:pt idx="599">
                  <c:v>72.77</c:v>
                </c:pt>
                <c:pt idx="600">
                  <c:v>74.45</c:v>
                </c:pt>
                <c:pt idx="601">
                  <c:v>72.900000000000006</c:v>
                </c:pt>
                <c:pt idx="602">
                  <c:v>69.17</c:v>
                </c:pt>
                <c:pt idx="603">
                  <c:v>69.900000000000006</c:v>
                </c:pt>
                <c:pt idx="604">
                  <c:v>69.349999999999994</c:v>
                </c:pt>
                <c:pt idx="605">
                  <c:v>69.09</c:v>
                </c:pt>
                <c:pt idx="606">
                  <c:v>67.150000000000006</c:v>
                </c:pt>
                <c:pt idx="607">
                  <c:v>67.540000000000006</c:v>
                </c:pt>
                <c:pt idx="608">
                  <c:v>65.92</c:v>
                </c:pt>
                <c:pt idx="609">
                  <c:v>63.26</c:v>
                </c:pt>
                <c:pt idx="610">
                  <c:v>63.69</c:v>
                </c:pt>
                <c:pt idx="611">
                  <c:v>63.15</c:v>
                </c:pt>
                <c:pt idx="612">
                  <c:v>60.41</c:v>
                </c:pt>
                <c:pt idx="613">
                  <c:v>60.62</c:v>
                </c:pt>
                <c:pt idx="614">
                  <c:v>59.39</c:v>
                </c:pt>
                <c:pt idx="615">
                  <c:v>59.85</c:v>
                </c:pt>
                <c:pt idx="616">
                  <c:v>59.8</c:v>
                </c:pt>
                <c:pt idx="617">
                  <c:v>59.43</c:v>
                </c:pt>
                <c:pt idx="618">
                  <c:v>56.92</c:v>
                </c:pt>
                <c:pt idx="619">
                  <c:v>58.7</c:v>
                </c:pt>
                <c:pt idx="620">
                  <c:v>58.55</c:v>
                </c:pt>
                <c:pt idx="621">
                  <c:v>59.88</c:v>
                </c:pt>
                <c:pt idx="622">
                  <c:v>59.78</c:v>
                </c:pt>
                <c:pt idx="623">
                  <c:v>58.96</c:v>
                </c:pt>
                <c:pt idx="624">
                  <c:v>58.25</c:v>
                </c:pt>
                <c:pt idx="625">
                  <c:v>57.96</c:v>
                </c:pt>
                <c:pt idx="626">
                  <c:v>57.76</c:v>
                </c:pt>
                <c:pt idx="627">
                  <c:v>54.52</c:v>
                </c:pt>
                <c:pt idx="628">
                  <c:v>58.54</c:v>
                </c:pt>
                <c:pt idx="629">
                  <c:v>59.41</c:v>
                </c:pt>
                <c:pt idx="630">
                  <c:v>61.4</c:v>
                </c:pt>
                <c:pt idx="631">
                  <c:v>59.04</c:v>
                </c:pt>
                <c:pt idx="632">
                  <c:v>58.89</c:v>
                </c:pt>
                <c:pt idx="633">
                  <c:v>59.11</c:v>
                </c:pt>
                <c:pt idx="634">
                  <c:v>58.31</c:v>
                </c:pt>
                <c:pt idx="635">
                  <c:v>60.33</c:v>
                </c:pt>
                <c:pt idx="636">
                  <c:v>59.04</c:v>
                </c:pt>
                <c:pt idx="637">
                  <c:v>64.66</c:v>
                </c:pt>
                <c:pt idx="638">
                  <c:v>63.34</c:v>
                </c:pt>
                <c:pt idx="639">
                  <c:v>61.99</c:v>
                </c:pt>
                <c:pt idx="640">
                  <c:v>61.68</c:v>
                </c:pt>
                <c:pt idx="641">
                  <c:v>62.82</c:v>
                </c:pt>
                <c:pt idx="642">
                  <c:v>61.86</c:v>
                </c:pt>
                <c:pt idx="643">
                  <c:v>64.319999999999993</c:v>
                </c:pt>
                <c:pt idx="644">
                  <c:v>62.88</c:v>
                </c:pt>
                <c:pt idx="645">
                  <c:v>60.49</c:v>
                </c:pt>
                <c:pt idx="646">
                  <c:v>60.54</c:v>
                </c:pt>
                <c:pt idx="647">
                  <c:v>60.1</c:v>
                </c:pt>
                <c:pt idx="648">
                  <c:v>60.62</c:v>
                </c:pt>
                <c:pt idx="649">
                  <c:v>59.43</c:v>
                </c:pt>
                <c:pt idx="650">
                  <c:v>59.26</c:v>
                </c:pt>
                <c:pt idx="651">
                  <c:v>59.8</c:v>
                </c:pt>
                <c:pt idx="652">
                  <c:v>59.8</c:v>
                </c:pt>
                <c:pt idx="653">
                  <c:v>61.01</c:v>
                </c:pt>
                <c:pt idx="654">
                  <c:v>60.87</c:v>
                </c:pt>
                <c:pt idx="655">
                  <c:v>62.7</c:v>
                </c:pt>
                <c:pt idx="656">
                  <c:v>62.41</c:v>
                </c:pt>
                <c:pt idx="657">
                  <c:v>61.95</c:v>
                </c:pt>
                <c:pt idx="658">
                  <c:v>62.27</c:v>
                </c:pt>
                <c:pt idx="659">
                  <c:v>61.29</c:v>
                </c:pt>
                <c:pt idx="660">
                  <c:v>61.48</c:v>
                </c:pt>
                <c:pt idx="661">
                  <c:v>60.07</c:v>
                </c:pt>
                <c:pt idx="662">
                  <c:v>60.71</c:v>
                </c:pt>
                <c:pt idx="663">
                  <c:v>60.71</c:v>
                </c:pt>
                <c:pt idx="664">
                  <c:v>58.95</c:v>
                </c:pt>
                <c:pt idx="665">
                  <c:v>56.81</c:v>
                </c:pt>
                <c:pt idx="666">
                  <c:v>56.48</c:v>
                </c:pt>
                <c:pt idx="667">
                  <c:v>56.58</c:v>
                </c:pt>
                <c:pt idx="668">
                  <c:v>55.29</c:v>
                </c:pt>
                <c:pt idx="669">
                  <c:v>54.31</c:v>
                </c:pt>
                <c:pt idx="670">
                  <c:v>53.43</c:v>
                </c:pt>
                <c:pt idx="671">
                  <c:v>57.06</c:v>
                </c:pt>
                <c:pt idx="672">
                  <c:v>57.17</c:v>
                </c:pt>
                <c:pt idx="673">
                  <c:v>58.08</c:v>
                </c:pt>
                <c:pt idx="674">
                  <c:v>55.31</c:v>
                </c:pt>
                <c:pt idx="675">
                  <c:v>56.18</c:v>
                </c:pt>
                <c:pt idx="676">
                  <c:v>57.69</c:v>
                </c:pt>
                <c:pt idx="677">
                  <c:v>57.33</c:v>
                </c:pt>
                <c:pt idx="678">
                  <c:v>56.55</c:v>
                </c:pt>
                <c:pt idx="679">
                  <c:v>56.58</c:v>
                </c:pt>
                <c:pt idx="680">
                  <c:v>55.91</c:v>
                </c:pt>
                <c:pt idx="681">
                  <c:v>55.39</c:v>
                </c:pt>
                <c:pt idx="682">
                  <c:v>54.12</c:v>
                </c:pt>
                <c:pt idx="683">
                  <c:v>54.37</c:v>
                </c:pt>
                <c:pt idx="684">
                  <c:v>53.26</c:v>
                </c:pt>
                <c:pt idx="685">
                  <c:v>53.99</c:v>
                </c:pt>
                <c:pt idx="686">
                  <c:v>53.77</c:v>
                </c:pt>
                <c:pt idx="687">
                  <c:v>52.84</c:v>
                </c:pt>
                <c:pt idx="688">
                  <c:v>53.12</c:v>
                </c:pt>
                <c:pt idx="689">
                  <c:v>50.82</c:v>
                </c:pt>
                <c:pt idx="690">
                  <c:v>50.71</c:v>
                </c:pt>
                <c:pt idx="691">
                  <c:v>52.06</c:v>
                </c:pt>
                <c:pt idx="692">
                  <c:v>51.12</c:v>
                </c:pt>
                <c:pt idx="693">
                  <c:v>52.31</c:v>
                </c:pt>
                <c:pt idx="694">
                  <c:v>52.78</c:v>
                </c:pt>
                <c:pt idx="695">
                  <c:v>52.88</c:v>
                </c:pt>
                <c:pt idx="696">
                  <c:v>53.28</c:v>
                </c:pt>
                <c:pt idx="697">
                  <c:v>52.77</c:v>
                </c:pt>
                <c:pt idx="698">
                  <c:v>51.62</c:v>
                </c:pt>
                <c:pt idx="699">
                  <c:v>54.17</c:v>
                </c:pt>
                <c:pt idx="700">
                  <c:v>52.24</c:v>
                </c:pt>
                <c:pt idx="701">
                  <c:v>52.5</c:v>
                </c:pt>
                <c:pt idx="702">
                  <c:v>53.91</c:v>
                </c:pt>
                <c:pt idx="703">
                  <c:v>57.76</c:v>
                </c:pt>
                <c:pt idx="704">
                  <c:v>57.24</c:v>
                </c:pt>
                <c:pt idx="705">
                  <c:v>57.52</c:v>
                </c:pt>
                <c:pt idx="706">
                  <c:v>56.25</c:v>
                </c:pt>
                <c:pt idx="707">
                  <c:v>55.54</c:v>
                </c:pt>
                <c:pt idx="708">
                  <c:v>55.4</c:v>
                </c:pt>
                <c:pt idx="709">
                  <c:v>54.95</c:v>
                </c:pt>
                <c:pt idx="710">
                  <c:v>54.99</c:v>
                </c:pt>
                <c:pt idx="711">
                  <c:v>54.56</c:v>
                </c:pt>
                <c:pt idx="712">
                  <c:v>53.32</c:v>
                </c:pt>
                <c:pt idx="713">
                  <c:v>52.33</c:v>
                </c:pt>
                <c:pt idx="714">
                  <c:v>51.81</c:v>
                </c:pt>
                <c:pt idx="715">
                  <c:v>50.82</c:v>
                </c:pt>
                <c:pt idx="716">
                  <c:v>51.25</c:v>
                </c:pt>
                <c:pt idx="717">
                  <c:v>51.31</c:v>
                </c:pt>
                <c:pt idx="718">
                  <c:v>52.81</c:v>
                </c:pt>
                <c:pt idx="719">
                  <c:v>52.59</c:v>
                </c:pt>
                <c:pt idx="720">
                  <c:v>53.7</c:v>
                </c:pt>
                <c:pt idx="721">
                  <c:v>53.43</c:v>
                </c:pt>
                <c:pt idx="722">
                  <c:v>52.1</c:v>
                </c:pt>
                <c:pt idx="723">
                  <c:v>51.39</c:v>
                </c:pt>
                <c:pt idx="724">
                  <c:v>49.9</c:v>
                </c:pt>
                <c:pt idx="725">
                  <c:v>50.17</c:v>
                </c:pt>
                <c:pt idx="726">
                  <c:v>51.3</c:v>
                </c:pt>
                <c:pt idx="727">
                  <c:v>52.31</c:v>
                </c:pt>
                <c:pt idx="728">
                  <c:v>51.61</c:v>
                </c:pt>
                <c:pt idx="729">
                  <c:v>50.95</c:v>
                </c:pt>
                <c:pt idx="730">
                  <c:v>51.76</c:v>
                </c:pt>
                <c:pt idx="731">
                  <c:v>53.59</c:v>
                </c:pt>
                <c:pt idx="732">
                  <c:v>53.23</c:v>
                </c:pt>
                <c:pt idx="733">
                  <c:v>52.68</c:v>
                </c:pt>
                <c:pt idx="734">
                  <c:v>51.65</c:v>
                </c:pt>
                <c:pt idx="735">
                  <c:v>52.58</c:v>
                </c:pt>
                <c:pt idx="736">
                  <c:v>49.55</c:v>
                </c:pt>
                <c:pt idx="737">
                  <c:v>52.9</c:v>
                </c:pt>
                <c:pt idx="738">
                  <c:v>56.16</c:v>
                </c:pt>
                <c:pt idx="739">
                  <c:v>56.5</c:v>
                </c:pt>
                <c:pt idx="740">
                  <c:v>54.34</c:v>
                </c:pt>
                <c:pt idx="741">
                  <c:v>55.17</c:v>
                </c:pt>
                <c:pt idx="742">
                  <c:v>52.91</c:v>
                </c:pt>
                <c:pt idx="743">
                  <c:v>52.1</c:v>
                </c:pt>
                <c:pt idx="744">
                  <c:v>50.33</c:v>
                </c:pt>
                <c:pt idx="745">
                  <c:v>49.82</c:v>
                </c:pt>
                <c:pt idx="746">
                  <c:v>49.32</c:v>
                </c:pt>
                <c:pt idx="747">
                  <c:v>48.5</c:v>
                </c:pt>
                <c:pt idx="748">
                  <c:v>49.32</c:v>
                </c:pt>
                <c:pt idx="749">
                  <c:v>48.74</c:v>
                </c:pt>
                <c:pt idx="750">
                  <c:v>47.91</c:v>
                </c:pt>
                <c:pt idx="751">
                  <c:v>47.69</c:v>
                </c:pt>
                <c:pt idx="752">
                  <c:v>47.2</c:v>
                </c:pt>
                <c:pt idx="753">
                  <c:v>47.11</c:v>
                </c:pt>
                <c:pt idx="754">
                  <c:v>46.87</c:v>
                </c:pt>
                <c:pt idx="755">
                  <c:v>47</c:v>
                </c:pt>
                <c:pt idx="756">
                  <c:v>45.81</c:v>
                </c:pt>
                <c:pt idx="757">
                  <c:v>44.99</c:v>
                </c:pt>
                <c:pt idx="758">
                  <c:v>43.82</c:v>
                </c:pt>
                <c:pt idx="759">
                  <c:v>44.35</c:v>
                </c:pt>
                <c:pt idx="760">
                  <c:v>44.26</c:v>
                </c:pt>
                <c:pt idx="761">
                  <c:v>43.74</c:v>
                </c:pt>
                <c:pt idx="762">
                  <c:v>43.69</c:v>
                </c:pt>
                <c:pt idx="763">
                  <c:v>44.33</c:v>
                </c:pt>
                <c:pt idx="764">
                  <c:v>43.55</c:v>
                </c:pt>
                <c:pt idx="765">
                  <c:v>43.37</c:v>
                </c:pt>
                <c:pt idx="766">
                  <c:v>43.76</c:v>
                </c:pt>
                <c:pt idx="767">
                  <c:v>44.15</c:v>
                </c:pt>
                <c:pt idx="768">
                  <c:v>42.38</c:v>
                </c:pt>
                <c:pt idx="769">
                  <c:v>42.45</c:v>
                </c:pt>
                <c:pt idx="770">
                  <c:v>41.95</c:v>
                </c:pt>
                <c:pt idx="771">
                  <c:v>41.75</c:v>
                </c:pt>
                <c:pt idx="772">
                  <c:v>41.63</c:v>
                </c:pt>
                <c:pt idx="773">
                  <c:v>40.25</c:v>
                </c:pt>
                <c:pt idx="774">
                  <c:v>41.49</c:v>
                </c:pt>
                <c:pt idx="775">
                  <c:v>41.32</c:v>
                </c:pt>
                <c:pt idx="776">
                  <c:v>42.72</c:v>
                </c:pt>
                <c:pt idx="777">
                  <c:v>41.85</c:v>
                </c:pt>
                <c:pt idx="778">
                  <c:v>42.25</c:v>
                </c:pt>
                <c:pt idx="779">
                  <c:v>42.82</c:v>
                </c:pt>
                <c:pt idx="780">
                  <c:v>41.47</c:v>
                </c:pt>
                <c:pt idx="781">
                  <c:v>42.3</c:v>
                </c:pt>
                <c:pt idx="782">
                  <c:v>42.74</c:v>
                </c:pt>
                <c:pt idx="783">
                  <c:v>41.82</c:v>
                </c:pt>
                <c:pt idx="784">
                  <c:v>41.44</c:v>
                </c:pt>
                <c:pt idx="785">
                  <c:v>40.54</c:v>
                </c:pt>
                <c:pt idx="786">
                  <c:v>39.04</c:v>
                </c:pt>
                <c:pt idx="787">
                  <c:v>38.92</c:v>
                </c:pt>
                <c:pt idx="788">
                  <c:v>38.07</c:v>
                </c:pt>
                <c:pt idx="789">
                  <c:v>37.380000000000003</c:v>
                </c:pt>
                <c:pt idx="790">
                  <c:v>38.26</c:v>
                </c:pt>
                <c:pt idx="791">
                  <c:v>37.04</c:v>
                </c:pt>
                <c:pt idx="792">
                  <c:v>37.19</c:v>
                </c:pt>
                <c:pt idx="793">
                  <c:v>38.17</c:v>
                </c:pt>
                <c:pt idx="794">
                  <c:v>39.06</c:v>
                </c:pt>
                <c:pt idx="795">
                  <c:v>38.58</c:v>
                </c:pt>
                <c:pt idx="796">
                  <c:v>37.89</c:v>
                </c:pt>
                <c:pt idx="797">
                  <c:v>37.340000000000003</c:v>
                </c:pt>
                <c:pt idx="798">
                  <c:v>38.25</c:v>
                </c:pt>
                <c:pt idx="799">
                  <c:v>38.04</c:v>
                </c:pt>
                <c:pt idx="800">
                  <c:v>38.82</c:v>
                </c:pt>
                <c:pt idx="801">
                  <c:v>39.47</c:v>
                </c:pt>
                <c:pt idx="802">
                  <c:v>39.97</c:v>
                </c:pt>
                <c:pt idx="803">
                  <c:v>38.71</c:v>
                </c:pt>
                <c:pt idx="804">
                  <c:v>39.29</c:v>
                </c:pt>
                <c:pt idx="805">
                  <c:v>38.21</c:v>
                </c:pt>
                <c:pt idx="806">
                  <c:v>38.56</c:v>
                </c:pt>
                <c:pt idx="807">
                  <c:v>38.15</c:v>
                </c:pt>
                <c:pt idx="808">
                  <c:v>37.21</c:v>
                </c:pt>
                <c:pt idx="809">
                  <c:v>37.380000000000003</c:v>
                </c:pt>
                <c:pt idx="810">
                  <c:v>34.93</c:v>
                </c:pt>
                <c:pt idx="811">
                  <c:v>32.81</c:v>
                </c:pt>
                <c:pt idx="812">
                  <c:v>32.89</c:v>
                </c:pt>
                <c:pt idx="813">
                  <c:v>33.89</c:v>
                </c:pt>
                <c:pt idx="814">
                  <c:v>33.200000000000003</c:v>
                </c:pt>
                <c:pt idx="815">
                  <c:v>33.270000000000003</c:v>
                </c:pt>
                <c:pt idx="816">
                  <c:v>33.08</c:v>
                </c:pt>
                <c:pt idx="817">
                  <c:v>33.200000000000003</c:v>
                </c:pt>
                <c:pt idx="818">
                  <c:v>33.270000000000003</c:v>
                </c:pt>
                <c:pt idx="819">
                  <c:v>33.08</c:v>
                </c:pt>
                <c:pt idx="820">
                  <c:v>34.15</c:v>
                </c:pt>
                <c:pt idx="821">
                  <c:v>34.020000000000003</c:v>
                </c:pt>
                <c:pt idx="822">
                  <c:v>32.82</c:v>
                </c:pt>
                <c:pt idx="823">
                  <c:v>33</c:v>
                </c:pt>
                <c:pt idx="824">
                  <c:v>31.53</c:v>
                </c:pt>
                <c:pt idx="825">
                  <c:v>31.64</c:v>
                </c:pt>
                <c:pt idx="826">
                  <c:v>33.42</c:v>
                </c:pt>
                <c:pt idx="827">
                  <c:v>33.549999999999997</c:v>
                </c:pt>
                <c:pt idx="828">
                  <c:v>34.54</c:v>
                </c:pt>
                <c:pt idx="829">
                  <c:v>34.42</c:v>
                </c:pt>
                <c:pt idx="830">
                  <c:v>34.79</c:v>
                </c:pt>
                <c:pt idx="831">
                  <c:v>34.64</c:v>
                </c:pt>
                <c:pt idx="832">
                  <c:v>33.5</c:v>
                </c:pt>
                <c:pt idx="833">
                  <c:v>32.82</c:v>
                </c:pt>
                <c:pt idx="834">
                  <c:v>32.04</c:v>
                </c:pt>
                <c:pt idx="835">
                  <c:v>32.04</c:v>
                </c:pt>
                <c:pt idx="836">
                  <c:v>32.86</c:v>
                </c:pt>
                <c:pt idx="837">
                  <c:v>33.28</c:v>
                </c:pt>
                <c:pt idx="838">
                  <c:v>31.77</c:v>
                </c:pt>
                <c:pt idx="839">
                  <c:v>31.77</c:v>
                </c:pt>
                <c:pt idx="840">
                  <c:v>31.01</c:v>
                </c:pt>
                <c:pt idx="841">
                  <c:v>30.76</c:v>
                </c:pt>
                <c:pt idx="842">
                  <c:v>30.94</c:v>
                </c:pt>
                <c:pt idx="843">
                  <c:v>31.8</c:v>
                </c:pt>
                <c:pt idx="844">
                  <c:v>31.61</c:v>
                </c:pt>
                <c:pt idx="845">
                  <c:v>32.01</c:v>
                </c:pt>
                <c:pt idx="846">
                  <c:v>30.81</c:v>
                </c:pt>
                <c:pt idx="847">
                  <c:v>30.52</c:v>
                </c:pt>
                <c:pt idx="848">
                  <c:v>30.9</c:v>
                </c:pt>
                <c:pt idx="849">
                  <c:v>29.7</c:v>
                </c:pt>
                <c:pt idx="850">
                  <c:v>29.57</c:v>
                </c:pt>
                <c:pt idx="851">
                  <c:v>29.62</c:v>
                </c:pt>
                <c:pt idx="852">
                  <c:v>30.11</c:v>
                </c:pt>
                <c:pt idx="853">
                  <c:v>28.99</c:v>
                </c:pt>
                <c:pt idx="854">
                  <c:v>29.54</c:v>
                </c:pt>
                <c:pt idx="855">
                  <c:v>28.85</c:v>
                </c:pt>
                <c:pt idx="856">
                  <c:v>29.13</c:v>
                </c:pt>
                <c:pt idx="857">
                  <c:v>28.13</c:v>
                </c:pt>
                <c:pt idx="858">
                  <c:v>28.1</c:v>
                </c:pt>
                <c:pt idx="859">
                  <c:v>27.62</c:v>
                </c:pt>
                <c:pt idx="860">
                  <c:v>27.63</c:v>
                </c:pt>
                <c:pt idx="861">
                  <c:v>27.25</c:v>
                </c:pt>
                <c:pt idx="862">
                  <c:v>26.74</c:v>
                </c:pt>
                <c:pt idx="863">
                  <c:v>26.35</c:v>
                </c:pt>
                <c:pt idx="864">
                  <c:v>27.19</c:v>
                </c:pt>
                <c:pt idx="865">
                  <c:v>26.64</c:v>
                </c:pt>
                <c:pt idx="866">
                  <c:v>27.23</c:v>
                </c:pt>
                <c:pt idx="867">
                  <c:v>26.29</c:v>
                </c:pt>
                <c:pt idx="868">
                  <c:v>25.92</c:v>
                </c:pt>
                <c:pt idx="869">
                  <c:v>26.12</c:v>
                </c:pt>
                <c:pt idx="870">
                  <c:v>26.22</c:v>
                </c:pt>
                <c:pt idx="871">
                  <c:v>26.55</c:v>
                </c:pt>
                <c:pt idx="872">
                  <c:v>25.43</c:v>
                </c:pt>
                <c:pt idx="873">
                  <c:v>25.98</c:v>
                </c:pt>
                <c:pt idx="874">
                  <c:v>25.1</c:v>
                </c:pt>
                <c:pt idx="875">
                  <c:v>24.37</c:v>
                </c:pt>
                <c:pt idx="876">
                  <c:v>23.66</c:v>
                </c:pt>
                <c:pt idx="877">
                  <c:v>23.69</c:v>
                </c:pt>
                <c:pt idx="878">
                  <c:v>23.66</c:v>
                </c:pt>
                <c:pt idx="879">
                  <c:v>23.03</c:v>
                </c:pt>
                <c:pt idx="880">
                  <c:v>24.07</c:v>
                </c:pt>
                <c:pt idx="881">
                  <c:v>23.85</c:v>
                </c:pt>
                <c:pt idx="882">
                  <c:v>25.49</c:v>
                </c:pt>
                <c:pt idx="883">
                  <c:v>24.18</c:v>
                </c:pt>
                <c:pt idx="884">
                  <c:v>23.56</c:v>
                </c:pt>
                <c:pt idx="885">
                  <c:v>24.41</c:v>
                </c:pt>
                <c:pt idx="886">
                  <c:v>24.99</c:v>
                </c:pt>
                <c:pt idx="887">
                  <c:v>24.9</c:v>
                </c:pt>
                <c:pt idx="888">
                  <c:v>24.97</c:v>
                </c:pt>
                <c:pt idx="889">
                  <c:v>25.75</c:v>
                </c:pt>
                <c:pt idx="890">
                  <c:v>25.22</c:v>
                </c:pt>
                <c:pt idx="891">
                  <c:v>25.87</c:v>
                </c:pt>
                <c:pt idx="892">
                  <c:v>25.71</c:v>
                </c:pt>
                <c:pt idx="893">
                  <c:v>26.32</c:v>
                </c:pt>
                <c:pt idx="894">
                  <c:v>26.87</c:v>
                </c:pt>
                <c:pt idx="895">
                  <c:v>26.76</c:v>
                </c:pt>
                <c:pt idx="896">
                  <c:v>26.91</c:v>
                </c:pt>
                <c:pt idx="897">
                  <c:v>27</c:v>
                </c:pt>
                <c:pt idx="898">
                  <c:v>26.48</c:v>
                </c:pt>
                <c:pt idx="899">
                  <c:v>26.9</c:v>
                </c:pt>
                <c:pt idx="900">
                  <c:v>26.75</c:v>
                </c:pt>
                <c:pt idx="901">
                  <c:v>27.69</c:v>
                </c:pt>
                <c:pt idx="902">
                  <c:v>26.14</c:v>
                </c:pt>
                <c:pt idx="903">
                  <c:v>26.48</c:v>
                </c:pt>
                <c:pt idx="904">
                  <c:v>26.48</c:v>
                </c:pt>
                <c:pt idx="905">
                  <c:v>27.82</c:v>
                </c:pt>
                <c:pt idx="906">
                  <c:v>26.38</c:v>
                </c:pt>
                <c:pt idx="907">
                  <c:v>27.97</c:v>
                </c:pt>
                <c:pt idx="908">
                  <c:v>28.4</c:v>
                </c:pt>
                <c:pt idx="909">
                  <c:v>29.95</c:v>
                </c:pt>
                <c:pt idx="910">
                  <c:v>29.76</c:v>
                </c:pt>
                <c:pt idx="911">
                  <c:v>30.44</c:v>
                </c:pt>
                <c:pt idx="912">
                  <c:v>28.24</c:v>
                </c:pt>
                <c:pt idx="913">
                  <c:v>28.38</c:v>
                </c:pt>
                <c:pt idx="914">
                  <c:v>27.18</c:v>
                </c:pt>
                <c:pt idx="915">
                  <c:v>26.76</c:v>
                </c:pt>
                <c:pt idx="916">
                  <c:v>27.03</c:v>
                </c:pt>
                <c:pt idx="917">
                  <c:v>27.32</c:v>
                </c:pt>
                <c:pt idx="918">
                  <c:v>27.32</c:v>
                </c:pt>
                <c:pt idx="919">
                  <c:v>28.71</c:v>
                </c:pt>
                <c:pt idx="920">
                  <c:v>28.2</c:v>
                </c:pt>
                <c:pt idx="921">
                  <c:v>27.72</c:v>
                </c:pt>
                <c:pt idx="922">
                  <c:v>28.63</c:v>
                </c:pt>
                <c:pt idx="923">
                  <c:v>29.49</c:v>
                </c:pt>
                <c:pt idx="924">
                  <c:v>28.34</c:v>
                </c:pt>
                <c:pt idx="925">
                  <c:v>28.59</c:v>
                </c:pt>
                <c:pt idx="926">
                  <c:v>28.59</c:v>
                </c:pt>
                <c:pt idx="927">
                  <c:v>27.45</c:v>
                </c:pt>
                <c:pt idx="928">
                  <c:v>25.61</c:v>
                </c:pt>
                <c:pt idx="929">
                  <c:v>25.87</c:v>
                </c:pt>
                <c:pt idx="930">
                  <c:v>26.19</c:v>
                </c:pt>
                <c:pt idx="931">
                  <c:v>26.49</c:v>
                </c:pt>
                <c:pt idx="932">
                  <c:v>26.25</c:v>
                </c:pt>
                <c:pt idx="933">
                  <c:v>25.42</c:v>
                </c:pt>
                <c:pt idx="934">
                  <c:v>25.36</c:v>
                </c:pt>
                <c:pt idx="935">
                  <c:v>25.91</c:v>
                </c:pt>
                <c:pt idx="936">
                  <c:v>26.14</c:v>
                </c:pt>
                <c:pt idx="937">
                  <c:v>26.64</c:v>
                </c:pt>
                <c:pt idx="938">
                  <c:v>26.35</c:v>
                </c:pt>
                <c:pt idx="939">
                  <c:v>26.32</c:v>
                </c:pt>
                <c:pt idx="940">
                  <c:v>26.7</c:v>
                </c:pt>
                <c:pt idx="941">
                  <c:v>26.76</c:v>
                </c:pt>
                <c:pt idx="942">
                  <c:v>26.05</c:v>
                </c:pt>
                <c:pt idx="943">
                  <c:v>26.21</c:v>
                </c:pt>
                <c:pt idx="944">
                  <c:v>25.31</c:v>
                </c:pt>
                <c:pt idx="945">
                  <c:v>26.07</c:v>
                </c:pt>
                <c:pt idx="946">
                  <c:v>25.64</c:v>
                </c:pt>
                <c:pt idx="947">
                  <c:v>24.93</c:v>
                </c:pt>
                <c:pt idx="948">
                  <c:v>26.29</c:v>
                </c:pt>
                <c:pt idx="949">
                  <c:v>27.25</c:v>
                </c:pt>
                <c:pt idx="950">
                  <c:v>26.56</c:v>
                </c:pt>
                <c:pt idx="951">
                  <c:v>26.54</c:v>
                </c:pt>
                <c:pt idx="952">
                  <c:v>26.09</c:v>
                </c:pt>
                <c:pt idx="953">
                  <c:v>27.74</c:v>
                </c:pt>
                <c:pt idx="954">
                  <c:v>26.52</c:v>
                </c:pt>
                <c:pt idx="955">
                  <c:v>28.76</c:v>
                </c:pt>
                <c:pt idx="956">
                  <c:v>29.56</c:v>
                </c:pt>
                <c:pt idx="957">
                  <c:v>29.27</c:v>
                </c:pt>
                <c:pt idx="958">
                  <c:v>28.94</c:v>
                </c:pt>
                <c:pt idx="959">
                  <c:v>28.54</c:v>
                </c:pt>
                <c:pt idx="960">
                  <c:v>29.24</c:v>
                </c:pt>
                <c:pt idx="961">
                  <c:v>29.32</c:v>
                </c:pt>
                <c:pt idx="962">
                  <c:v>29.2</c:v>
                </c:pt>
                <c:pt idx="963">
                  <c:v>27.84</c:v>
                </c:pt>
                <c:pt idx="964">
                  <c:v>27.3</c:v>
                </c:pt>
                <c:pt idx="965">
                  <c:v>27.63</c:v>
                </c:pt>
                <c:pt idx="966">
                  <c:v>26.9</c:v>
                </c:pt>
                <c:pt idx="967">
                  <c:v>26.55</c:v>
                </c:pt>
                <c:pt idx="968">
                  <c:v>24.66</c:v>
                </c:pt>
                <c:pt idx="969">
                  <c:v>25.1</c:v>
                </c:pt>
                <c:pt idx="970">
                  <c:v>25.33</c:v>
                </c:pt>
                <c:pt idx="971">
                  <c:v>25.35</c:v>
                </c:pt>
                <c:pt idx="972">
                  <c:v>24.47</c:v>
                </c:pt>
                <c:pt idx="973">
                  <c:v>24.09</c:v>
                </c:pt>
                <c:pt idx="974">
                  <c:v>24.4</c:v>
                </c:pt>
                <c:pt idx="975">
                  <c:v>22.69</c:v>
                </c:pt>
                <c:pt idx="976">
                  <c:v>22.71</c:v>
                </c:pt>
                <c:pt idx="977">
                  <c:v>22.09</c:v>
                </c:pt>
                <c:pt idx="978">
                  <c:v>21.93</c:v>
                </c:pt>
                <c:pt idx="979">
                  <c:v>22.2</c:v>
                </c:pt>
                <c:pt idx="980">
                  <c:v>22.84</c:v>
                </c:pt>
                <c:pt idx="981">
                  <c:v>22.41</c:v>
                </c:pt>
                <c:pt idx="982">
                  <c:v>22.64</c:v>
                </c:pt>
                <c:pt idx="983">
                  <c:v>23.16</c:v>
                </c:pt>
                <c:pt idx="984">
                  <c:v>22.13</c:v>
                </c:pt>
                <c:pt idx="985">
                  <c:v>22</c:v>
                </c:pt>
                <c:pt idx="986">
                  <c:v>21.99</c:v>
                </c:pt>
                <c:pt idx="987">
                  <c:v>20.89</c:v>
                </c:pt>
                <c:pt idx="988">
                  <c:v>21.32</c:v>
                </c:pt>
                <c:pt idx="989">
                  <c:v>21.17</c:v>
                </c:pt>
                <c:pt idx="990">
                  <c:v>21.24</c:v>
                </c:pt>
                <c:pt idx="991">
                  <c:v>21.52</c:v>
                </c:pt>
                <c:pt idx="992">
                  <c:v>21.52</c:v>
                </c:pt>
                <c:pt idx="993">
                  <c:v>21.33</c:v>
                </c:pt>
                <c:pt idx="994">
                  <c:v>21.11</c:v>
                </c:pt>
                <c:pt idx="995">
                  <c:v>21.19</c:v>
                </c:pt>
                <c:pt idx="996">
                  <c:v>19.91</c:v>
                </c:pt>
                <c:pt idx="997">
                  <c:v>20.260000000000002</c:v>
                </c:pt>
                <c:pt idx="998">
                  <c:v>19.09</c:v>
                </c:pt>
                <c:pt idx="999">
                  <c:v>18.760000000000002</c:v>
                </c:pt>
                <c:pt idx="1000">
                  <c:v>18.579999999999998</c:v>
                </c:pt>
                <c:pt idx="1001">
                  <c:v>18.43</c:v>
                </c:pt>
                <c:pt idx="1002">
                  <c:v>18.98</c:v>
                </c:pt>
                <c:pt idx="1003">
                  <c:v>19.260000000000002</c:v>
                </c:pt>
                <c:pt idx="1004">
                  <c:v>19.46</c:v>
                </c:pt>
                <c:pt idx="1005">
                  <c:v>18.920000000000002</c:v>
                </c:pt>
                <c:pt idx="1006">
                  <c:v>19.02</c:v>
                </c:pt>
                <c:pt idx="1007">
                  <c:v>19.28</c:v>
                </c:pt>
                <c:pt idx="1008">
                  <c:v>19.5</c:v>
                </c:pt>
                <c:pt idx="1009">
                  <c:v>20.11</c:v>
                </c:pt>
                <c:pt idx="1010">
                  <c:v>20.13</c:v>
                </c:pt>
                <c:pt idx="1011">
                  <c:v>20.2</c:v>
                </c:pt>
                <c:pt idx="1012">
                  <c:v>20.66</c:v>
                </c:pt>
                <c:pt idx="1013">
                  <c:v>20.94</c:v>
                </c:pt>
                <c:pt idx="1014">
                  <c:v>20.57</c:v>
                </c:pt>
                <c:pt idx="1015">
                  <c:v>19.78</c:v>
                </c:pt>
                <c:pt idx="1016">
                  <c:v>21.29</c:v>
                </c:pt>
                <c:pt idx="1017">
                  <c:v>21.62</c:v>
                </c:pt>
                <c:pt idx="1018">
                  <c:v>20.84</c:v>
                </c:pt>
                <c:pt idx="1019">
                  <c:v>19.170000000000002</c:v>
                </c:pt>
                <c:pt idx="1020">
                  <c:v>19.850000000000001</c:v>
                </c:pt>
                <c:pt idx="1021">
                  <c:v>20.98</c:v>
                </c:pt>
                <c:pt idx="1022">
                  <c:v>21.03</c:v>
                </c:pt>
                <c:pt idx="1023">
                  <c:v>20.399999999999999</c:v>
                </c:pt>
                <c:pt idx="1024">
                  <c:v>20.28</c:v>
                </c:pt>
                <c:pt idx="1025">
                  <c:v>17.84</c:v>
                </c:pt>
                <c:pt idx="1026">
                  <c:v>17.93</c:v>
                </c:pt>
                <c:pt idx="1027">
                  <c:v>16.95</c:v>
                </c:pt>
                <c:pt idx="1028">
                  <c:v>17.54</c:v>
                </c:pt>
                <c:pt idx="1029">
                  <c:v>16.93</c:v>
                </c:pt>
                <c:pt idx="1030">
                  <c:v>16.260000000000002</c:v>
                </c:pt>
                <c:pt idx="1031">
                  <c:v>17.22</c:v>
                </c:pt>
                <c:pt idx="1032">
                  <c:v>17.420000000000002</c:v>
                </c:pt>
                <c:pt idx="1033">
                  <c:v>16.7</c:v>
                </c:pt>
                <c:pt idx="1034">
                  <c:v>15.45</c:v>
                </c:pt>
                <c:pt idx="1035">
                  <c:v>16.03</c:v>
                </c:pt>
                <c:pt idx="1036">
                  <c:v>16.309999999999999</c:v>
                </c:pt>
                <c:pt idx="1037">
                  <c:v>15.23</c:v>
                </c:pt>
                <c:pt idx="1038">
                  <c:v>18.239999999999998</c:v>
                </c:pt>
                <c:pt idx="1039">
                  <c:v>19.41</c:v>
                </c:pt>
                <c:pt idx="1040">
                  <c:v>21.9</c:v>
                </c:pt>
                <c:pt idx="1041">
                  <c:v>22.5</c:v>
                </c:pt>
                <c:pt idx="1042">
                  <c:v>23.89</c:v>
                </c:pt>
                <c:pt idx="1043">
                  <c:v>24.06</c:v>
                </c:pt>
                <c:pt idx="1044">
                  <c:v>23.25</c:v>
                </c:pt>
                <c:pt idx="1045">
                  <c:v>23.39</c:v>
                </c:pt>
                <c:pt idx="1046">
                  <c:v>23.77</c:v>
                </c:pt>
                <c:pt idx="1047">
                  <c:v>23.79</c:v>
                </c:pt>
                <c:pt idx="1048">
                  <c:v>23.34</c:v>
                </c:pt>
                <c:pt idx="1049">
                  <c:v>23.48</c:v>
                </c:pt>
                <c:pt idx="1050">
                  <c:v>23.57</c:v>
                </c:pt>
                <c:pt idx="1051">
                  <c:v>23.57</c:v>
                </c:pt>
                <c:pt idx="1052">
                  <c:v>24.23</c:v>
                </c:pt>
                <c:pt idx="1053">
                  <c:v>24.14</c:v>
                </c:pt>
                <c:pt idx="1054">
                  <c:v>24.53</c:v>
                </c:pt>
                <c:pt idx="1055">
                  <c:v>25.56</c:v>
                </c:pt>
                <c:pt idx="1056">
                  <c:v>25.59</c:v>
                </c:pt>
                <c:pt idx="1057">
                  <c:v>25.66</c:v>
                </c:pt>
                <c:pt idx="1058">
                  <c:v>25.09</c:v>
                </c:pt>
                <c:pt idx="1059">
                  <c:v>24.99</c:v>
                </c:pt>
                <c:pt idx="1060">
                  <c:v>24.23</c:v>
                </c:pt>
                <c:pt idx="1061">
                  <c:v>24.34</c:v>
                </c:pt>
                <c:pt idx="1062">
                  <c:v>23.83</c:v>
                </c:pt>
                <c:pt idx="1063">
                  <c:v>23.25</c:v>
                </c:pt>
                <c:pt idx="1064">
                  <c:v>23.1</c:v>
                </c:pt>
                <c:pt idx="1065">
                  <c:v>23.27</c:v>
                </c:pt>
                <c:pt idx="1066">
                  <c:v>23.5</c:v>
                </c:pt>
                <c:pt idx="1067">
                  <c:v>23.71</c:v>
                </c:pt>
                <c:pt idx="1068">
                  <c:v>23.29</c:v>
                </c:pt>
                <c:pt idx="1069">
                  <c:v>23.14</c:v>
                </c:pt>
                <c:pt idx="1070">
                  <c:v>23.8</c:v>
                </c:pt>
                <c:pt idx="1071">
                  <c:v>23.66</c:v>
                </c:pt>
                <c:pt idx="1072">
                  <c:v>23.91</c:v>
                </c:pt>
                <c:pt idx="1073">
                  <c:v>24.58</c:v>
                </c:pt>
                <c:pt idx="1074">
                  <c:v>24.51</c:v>
                </c:pt>
                <c:pt idx="1075">
                  <c:v>24.31</c:v>
                </c:pt>
                <c:pt idx="1076">
                  <c:v>24.62</c:v>
                </c:pt>
                <c:pt idx="1077">
                  <c:v>24.94</c:v>
                </c:pt>
                <c:pt idx="1078">
                  <c:v>24.85</c:v>
                </c:pt>
                <c:pt idx="1079">
                  <c:v>25.1</c:v>
                </c:pt>
                <c:pt idx="1080">
                  <c:v>25.36</c:v>
                </c:pt>
                <c:pt idx="1081">
                  <c:v>24.77</c:v>
                </c:pt>
                <c:pt idx="1082">
                  <c:v>24.42</c:v>
                </c:pt>
                <c:pt idx="1083">
                  <c:v>23.76</c:v>
                </c:pt>
                <c:pt idx="1084">
                  <c:v>24.05</c:v>
                </c:pt>
                <c:pt idx="1085">
                  <c:v>24.11</c:v>
                </c:pt>
                <c:pt idx="1086">
                  <c:v>24.58</c:v>
                </c:pt>
                <c:pt idx="1087">
                  <c:v>23.97</c:v>
                </c:pt>
                <c:pt idx="1088">
                  <c:v>24.45</c:v>
                </c:pt>
                <c:pt idx="1089">
                  <c:v>24.13</c:v>
                </c:pt>
                <c:pt idx="1090">
                  <c:v>24.86</c:v>
                </c:pt>
                <c:pt idx="1091">
                  <c:v>24.24</c:v>
                </c:pt>
                <c:pt idx="1092">
                  <c:v>24.93</c:v>
                </c:pt>
                <c:pt idx="1093">
                  <c:v>26.56</c:v>
                </c:pt>
                <c:pt idx="1094">
                  <c:v>26.41</c:v>
                </c:pt>
                <c:pt idx="1095">
                  <c:v>26.53</c:v>
                </c:pt>
                <c:pt idx="1096">
                  <c:v>25.92</c:v>
                </c:pt>
                <c:pt idx="1097">
                  <c:v>24.86</c:v>
                </c:pt>
                <c:pt idx="1098">
                  <c:v>24.02</c:v>
                </c:pt>
                <c:pt idx="1099">
                  <c:v>25.07</c:v>
                </c:pt>
                <c:pt idx="1100">
                  <c:v>24.48</c:v>
                </c:pt>
                <c:pt idx="1101">
                  <c:v>24.94</c:v>
                </c:pt>
                <c:pt idx="1102">
                  <c:v>25.13</c:v>
                </c:pt>
                <c:pt idx="1103">
                  <c:v>24.94</c:v>
                </c:pt>
                <c:pt idx="1104">
                  <c:v>24.69</c:v>
                </c:pt>
                <c:pt idx="1105">
                  <c:v>24.74</c:v>
                </c:pt>
                <c:pt idx="1106">
                  <c:v>24</c:v>
                </c:pt>
                <c:pt idx="1107">
                  <c:v>24.33</c:v>
                </c:pt>
                <c:pt idx="1108">
                  <c:v>25.22</c:v>
                </c:pt>
                <c:pt idx="1109">
                  <c:v>25.01</c:v>
                </c:pt>
                <c:pt idx="1110">
                  <c:v>25.11</c:v>
                </c:pt>
                <c:pt idx="1111">
                  <c:v>24.37</c:v>
                </c:pt>
                <c:pt idx="1112">
                  <c:v>24.43</c:v>
                </c:pt>
                <c:pt idx="1113">
                  <c:v>24.57</c:v>
                </c:pt>
                <c:pt idx="1114">
                  <c:v>23.93</c:v>
                </c:pt>
                <c:pt idx="1115">
                  <c:v>24.02</c:v>
                </c:pt>
                <c:pt idx="1116">
                  <c:v>23.43</c:v>
                </c:pt>
                <c:pt idx="1117">
                  <c:v>23.39</c:v>
                </c:pt>
                <c:pt idx="1118">
                  <c:v>23.84</c:v>
                </c:pt>
                <c:pt idx="1119">
                  <c:v>23.95</c:v>
                </c:pt>
                <c:pt idx="1120">
                  <c:v>24.38</c:v>
                </c:pt>
                <c:pt idx="1121">
                  <c:v>24.11</c:v>
                </c:pt>
                <c:pt idx="1122">
                  <c:v>24.83</c:v>
                </c:pt>
                <c:pt idx="1123">
                  <c:v>24.93</c:v>
                </c:pt>
                <c:pt idx="1124">
                  <c:v>24.78</c:v>
                </c:pt>
                <c:pt idx="1125">
                  <c:v>25.5</c:v>
                </c:pt>
                <c:pt idx="1126">
                  <c:v>25.62</c:v>
                </c:pt>
                <c:pt idx="1127">
                  <c:v>25.28</c:v>
                </c:pt>
                <c:pt idx="1128">
                  <c:v>25.61</c:v>
                </c:pt>
                <c:pt idx="1129">
                  <c:v>25.99</c:v>
                </c:pt>
                <c:pt idx="1130">
                  <c:v>25.45</c:v>
                </c:pt>
                <c:pt idx="1131">
                  <c:v>25.11</c:v>
                </c:pt>
                <c:pt idx="1132">
                  <c:v>24.97</c:v>
                </c:pt>
                <c:pt idx="1133">
                  <c:v>25.43</c:v>
                </c:pt>
                <c:pt idx="1134">
                  <c:v>24.75</c:v>
                </c:pt>
                <c:pt idx="1135">
                  <c:v>25.65</c:v>
                </c:pt>
                <c:pt idx="1136">
                  <c:v>25.93</c:v>
                </c:pt>
                <c:pt idx="1137">
                  <c:v>25.87</c:v>
                </c:pt>
                <c:pt idx="1138">
                  <c:v>26.06</c:v>
                </c:pt>
                <c:pt idx="1139">
                  <c:v>26.31</c:v>
                </c:pt>
                <c:pt idx="1140">
                  <c:v>25.72</c:v>
                </c:pt>
                <c:pt idx="1141">
                  <c:v>24.15</c:v>
                </c:pt>
                <c:pt idx="1142">
                  <c:v>24.45</c:v>
                </c:pt>
                <c:pt idx="1143">
                  <c:v>23.25</c:v>
                </c:pt>
                <c:pt idx="1144">
                  <c:v>22.66</c:v>
                </c:pt>
                <c:pt idx="1145">
                  <c:v>22.52</c:v>
                </c:pt>
                <c:pt idx="1146">
                  <c:v>23.4</c:v>
                </c:pt>
                <c:pt idx="1147">
                  <c:v>22.94</c:v>
                </c:pt>
                <c:pt idx="1148">
                  <c:v>23.23</c:v>
                </c:pt>
                <c:pt idx="1149">
                  <c:v>24.19</c:v>
                </c:pt>
                <c:pt idx="1150">
                  <c:v>25.03</c:v>
                </c:pt>
                <c:pt idx="1151">
                  <c:v>24.72</c:v>
                </c:pt>
                <c:pt idx="1152">
                  <c:v>25.28</c:v>
                </c:pt>
                <c:pt idx="1153">
                  <c:v>25.62</c:v>
                </c:pt>
                <c:pt idx="1154">
                  <c:v>25.2</c:v>
                </c:pt>
                <c:pt idx="1155">
                  <c:v>25.53</c:v>
                </c:pt>
                <c:pt idx="1156">
                  <c:v>25.79</c:v>
                </c:pt>
                <c:pt idx="1157">
                  <c:v>26.52</c:v>
                </c:pt>
                <c:pt idx="1158">
                  <c:v>25.94</c:v>
                </c:pt>
                <c:pt idx="1159">
                  <c:v>25.44</c:v>
                </c:pt>
                <c:pt idx="1160">
                  <c:v>26.19</c:v>
                </c:pt>
                <c:pt idx="1161">
                  <c:v>27.02</c:v>
                </c:pt>
                <c:pt idx="1162">
                  <c:v>26.39</c:v>
                </c:pt>
                <c:pt idx="1163">
                  <c:v>26.41</c:v>
                </c:pt>
                <c:pt idx="1164">
                  <c:v>26.25</c:v>
                </c:pt>
                <c:pt idx="1165">
                  <c:v>26.71</c:v>
                </c:pt>
                <c:pt idx="1166">
                  <c:v>25.02</c:v>
                </c:pt>
                <c:pt idx="1167">
                  <c:v>25.09</c:v>
                </c:pt>
                <c:pt idx="1168">
                  <c:v>25.53</c:v>
                </c:pt>
                <c:pt idx="1169">
                  <c:v>25.51</c:v>
                </c:pt>
                <c:pt idx="1170">
                  <c:v>25.21</c:v>
                </c:pt>
                <c:pt idx="1171">
                  <c:v>25.18</c:v>
                </c:pt>
                <c:pt idx="1172">
                  <c:v>26.31</c:v>
                </c:pt>
                <c:pt idx="1173">
                  <c:v>26.45</c:v>
                </c:pt>
                <c:pt idx="1174">
                  <c:v>26</c:v>
                </c:pt>
                <c:pt idx="1175">
                  <c:v>25.4</c:v>
                </c:pt>
                <c:pt idx="1176">
                  <c:v>25.81</c:v>
                </c:pt>
                <c:pt idx="1177">
                  <c:v>25.06</c:v>
                </c:pt>
                <c:pt idx="1178">
                  <c:v>25.65</c:v>
                </c:pt>
                <c:pt idx="1179">
                  <c:v>26.02</c:v>
                </c:pt>
                <c:pt idx="1180">
                  <c:v>26.25</c:v>
                </c:pt>
                <c:pt idx="1181">
                  <c:v>26.55</c:v>
                </c:pt>
                <c:pt idx="1182">
                  <c:v>25.94</c:v>
                </c:pt>
                <c:pt idx="1183">
                  <c:v>25.97</c:v>
                </c:pt>
                <c:pt idx="1184">
                  <c:v>26.87</c:v>
                </c:pt>
                <c:pt idx="1185">
                  <c:v>27.09</c:v>
                </c:pt>
                <c:pt idx="1186">
                  <c:v>26.68</c:v>
                </c:pt>
                <c:pt idx="1187">
                  <c:v>28.1</c:v>
                </c:pt>
                <c:pt idx="1188">
                  <c:v>28.49</c:v>
                </c:pt>
                <c:pt idx="1189">
                  <c:v>28.24</c:v>
                </c:pt>
                <c:pt idx="1190">
                  <c:v>28.36</c:v>
                </c:pt>
                <c:pt idx="1191">
                  <c:v>28.65</c:v>
                </c:pt>
                <c:pt idx="1192">
                  <c:v>29.21</c:v>
                </c:pt>
                <c:pt idx="1193">
                  <c:v>29.41</c:v>
                </c:pt>
                <c:pt idx="1194">
                  <c:v>27.93</c:v>
                </c:pt>
                <c:pt idx="1195">
                  <c:v>27.84</c:v>
                </c:pt>
                <c:pt idx="1196">
                  <c:v>28.38</c:v>
                </c:pt>
                <c:pt idx="1197">
                  <c:v>28.26</c:v>
                </c:pt>
                <c:pt idx="1198">
                  <c:v>28.98</c:v>
                </c:pt>
                <c:pt idx="1199">
                  <c:v>29.15</c:v>
                </c:pt>
                <c:pt idx="1200">
                  <c:v>29.76</c:v>
                </c:pt>
                <c:pt idx="1201">
                  <c:v>28.94</c:v>
                </c:pt>
                <c:pt idx="1202">
                  <c:v>28.84</c:v>
                </c:pt>
                <c:pt idx="1203">
                  <c:v>27.73</c:v>
                </c:pt>
                <c:pt idx="1204">
                  <c:v>28.44</c:v>
                </c:pt>
                <c:pt idx="1205">
                  <c:v>28.44</c:v>
                </c:pt>
                <c:pt idx="1206">
                  <c:v>29.03</c:v>
                </c:pt>
                <c:pt idx="1207">
                  <c:v>28.75</c:v>
                </c:pt>
                <c:pt idx="1208">
                  <c:v>28.25</c:v>
                </c:pt>
                <c:pt idx="1209">
                  <c:v>28.15</c:v>
                </c:pt>
                <c:pt idx="1210">
                  <c:v>26.52</c:v>
                </c:pt>
                <c:pt idx="1211">
                  <c:v>26.76</c:v>
                </c:pt>
                <c:pt idx="1212">
                  <c:v>26.32</c:v>
                </c:pt>
                <c:pt idx="1213">
                  <c:v>25.97</c:v>
                </c:pt>
                <c:pt idx="1214">
                  <c:v>26.49</c:v>
                </c:pt>
                <c:pt idx="1215">
                  <c:v>26.66</c:v>
                </c:pt>
                <c:pt idx="1216">
                  <c:v>26.85</c:v>
                </c:pt>
                <c:pt idx="1217">
                  <c:v>26.24</c:v>
                </c:pt>
                <c:pt idx="1218">
                  <c:v>26.84</c:v>
                </c:pt>
                <c:pt idx="1219">
                  <c:v>27.33</c:v>
                </c:pt>
                <c:pt idx="1220">
                  <c:v>26.33</c:v>
                </c:pt>
                <c:pt idx="1221">
                  <c:v>26.31</c:v>
                </c:pt>
                <c:pt idx="1222">
                  <c:v>25.23</c:v>
                </c:pt>
                <c:pt idx="1223">
                  <c:v>25.02</c:v>
                </c:pt>
                <c:pt idx="1224">
                  <c:v>24.9</c:v>
                </c:pt>
                <c:pt idx="1225">
                  <c:v>25.06</c:v>
                </c:pt>
                <c:pt idx="1226">
                  <c:v>24.96</c:v>
                </c:pt>
                <c:pt idx="1227">
                  <c:v>24.99</c:v>
                </c:pt>
                <c:pt idx="1228">
                  <c:v>24.89</c:v>
                </c:pt>
                <c:pt idx="1229">
                  <c:v>24.77</c:v>
                </c:pt>
                <c:pt idx="1230">
                  <c:v>24.92</c:v>
                </c:pt>
                <c:pt idx="1231">
                  <c:v>25.12</c:v>
                </c:pt>
                <c:pt idx="1232">
                  <c:v>24.44</c:v>
                </c:pt>
                <c:pt idx="1233">
                  <c:v>23.91</c:v>
                </c:pt>
                <c:pt idx="1234">
                  <c:v>24.18</c:v>
                </c:pt>
                <c:pt idx="1235">
                  <c:v>24.48</c:v>
                </c:pt>
                <c:pt idx="1236">
                  <c:v>23.66</c:v>
                </c:pt>
                <c:pt idx="1237">
                  <c:v>24.41</c:v>
                </c:pt>
                <c:pt idx="1238">
                  <c:v>25.22</c:v>
                </c:pt>
                <c:pt idx="1239">
                  <c:v>25.45</c:v>
                </c:pt>
                <c:pt idx="1240">
                  <c:v>25.4</c:v>
                </c:pt>
                <c:pt idx="1241">
                  <c:v>25.51</c:v>
                </c:pt>
                <c:pt idx="1242">
                  <c:v>25.41</c:v>
                </c:pt>
                <c:pt idx="1243">
                  <c:v>25.98</c:v>
                </c:pt>
                <c:pt idx="1244">
                  <c:v>26.29</c:v>
                </c:pt>
                <c:pt idx="1245">
                  <c:v>25.31</c:v>
                </c:pt>
                <c:pt idx="1246">
                  <c:v>25.12</c:v>
                </c:pt>
                <c:pt idx="1247">
                  <c:v>24.93</c:v>
                </c:pt>
                <c:pt idx="1248">
                  <c:v>25.5</c:v>
                </c:pt>
                <c:pt idx="1249">
                  <c:v>25.88</c:v>
                </c:pt>
                <c:pt idx="1250">
                  <c:v>25.79</c:v>
                </c:pt>
                <c:pt idx="1251">
                  <c:v>24.96</c:v>
                </c:pt>
                <c:pt idx="1252">
                  <c:v>25.53</c:v>
                </c:pt>
                <c:pt idx="1253">
                  <c:v>26.41</c:v>
                </c:pt>
                <c:pt idx="1254">
                  <c:v>26.81</c:v>
                </c:pt>
                <c:pt idx="1255">
                  <c:v>26.32</c:v>
                </c:pt>
                <c:pt idx="1256">
                  <c:v>25.27</c:v>
                </c:pt>
                <c:pt idx="1257">
                  <c:v>25.11</c:v>
                </c:pt>
                <c:pt idx="1258">
                  <c:v>24.6</c:v>
                </c:pt>
                <c:pt idx="1259">
                  <c:v>26.19</c:v>
                </c:pt>
                <c:pt idx="1260">
                  <c:v>26.3</c:v>
                </c:pt>
                <c:pt idx="1261">
                  <c:v>25.75</c:v>
                </c:pt>
                <c:pt idx="1262">
                  <c:v>27.2</c:v>
                </c:pt>
                <c:pt idx="1263">
                  <c:v>27.33</c:v>
                </c:pt>
                <c:pt idx="1264">
                  <c:v>27.46</c:v>
                </c:pt>
                <c:pt idx="1265">
                  <c:v>26.8</c:v>
                </c:pt>
                <c:pt idx="1266">
                  <c:v>27.38</c:v>
                </c:pt>
                <c:pt idx="1267">
                  <c:v>26.93</c:v>
                </c:pt>
                <c:pt idx="1268">
                  <c:v>26.72</c:v>
                </c:pt>
                <c:pt idx="1269">
                  <c:v>26.5</c:v>
                </c:pt>
                <c:pt idx="1270">
                  <c:v>27.24</c:v>
                </c:pt>
                <c:pt idx="1271">
                  <c:v>26.04</c:v>
                </c:pt>
                <c:pt idx="1272">
                  <c:v>25.45</c:v>
                </c:pt>
                <c:pt idx="1273">
                  <c:v>24.22</c:v>
                </c:pt>
                <c:pt idx="1274">
                  <c:v>24.49</c:v>
                </c:pt>
                <c:pt idx="1275">
                  <c:v>24.33</c:v>
                </c:pt>
                <c:pt idx="1276">
                  <c:v>23.07</c:v>
                </c:pt>
                <c:pt idx="1277">
                  <c:v>21.92</c:v>
                </c:pt>
                <c:pt idx="1278">
                  <c:v>21.81</c:v>
                </c:pt>
                <c:pt idx="1279">
                  <c:v>21.45</c:v>
                </c:pt>
                <c:pt idx="1280">
                  <c:v>22.16</c:v>
                </c:pt>
                <c:pt idx="1281">
                  <c:v>21.73</c:v>
                </c:pt>
                <c:pt idx="1282">
                  <c:v>21.43</c:v>
                </c:pt>
                <c:pt idx="1283">
                  <c:v>20.83</c:v>
                </c:pt>
                <c:pt idx="1284">
                  <c:v>20.57</c:v>
                </c:pt>
                <c:pt idx="1285">
                  <c:v>20.82</c:v>
                </c:pt>
                <c:pt idx="1286">
                  <c:v>21.52</c:v>
                </c:pt>
                <c:pt idx="1287">
                  <c:v>21</c:v>
                </c:pt>
                <c:pt idx="1288">
                  <c:v>21.71</c:v>
                </c:pt>
                <c:pt idx="1289">
                  <c:v>22.35</c:v>
                </c:pt>
                <c:pt idx="1290">
                  <c:v>22.61</c:v>
                </c:pt>
                <c:pt idx="1291">
                  <c:v>22.16</c:v>
                </c:pt>
                <c:pt idx="1292">
                  <c:v>22.22</c:v>
                </c:pt>
                <c:pt idx="1293">
                  <c:v>22.18</c:v>
                </c:pt>
                <c:pt idx="1294">
                  <c:v>22.92</c:v>
                </c:pt>
                <c:pt idx="1295">
                  <c:v>23.16</c:v>
                </c:pt>
                <c:pt idx="1296">
                  <c:v>22.02</c:v>
                </c:pt>
                <c:pt idx="1297">
                  <c:v>22.81</c:v>
                </c:pt>
                <c:pt idx="1298">
                  <c:v>23.02</c:v>
                </c:pt>
                <c:pt idx="1299">
                  <c:v>22.18</c:v>
                </c:pt>
                <c:pt idx="1300">
                  <c:v>21.59</c:v>
                </c:pt>
                <c:pt idx="1301">
                  <c:v>21.16</c:v>
                </c:pt>
                <c:pt idx="1302">
                  <c:v>19.559999999999999</c:v>
                </c:pt>
                <c:pt idx="1303">
                  <c:v>19.149999999999999</c:v>
                </c:pt>
                <c:pt idx="1304">
                  <c:v>18.829999999999998</c:v>
                </c:pt>
                <c:pt idx="1305">
                  <c:v>18.72</c:v>
                </c:pt>
                <c:pt idx="1306">
                  <c:v>20.350000000000001</c:v>
                </c:pt>
                <c:pt idx="1307">
                  <c:v>20.09</c:v>
                </c:pt>
                <c:pt idx="1308">
                  <c:v>19.89</c:v>
                </c:pt>
                <c:pt idx="1309">
                  <c:v>20.29</c:v>
                </c:pt>
                <c:pt idx="1310">
                  <c:v>19.690000000000001</c:v>
                </c:pt>
                <c:pt idx="1311">
                  <c:v>20.81</c:v>
                </c:pt>
                <c:pt idx="1312">
                  <c:v>20.56</c:v>
                </c:pt>
                <c:pt idx="1313">
                  <c:v>22.26</c:v>
                </c:pt>
                <c:pt idx="1314">
                  <c:v>22.22</c:v>
                </c:pt>
                <c:pt idx="1315">
                  <c:v>23.34</c:v>
                </c:pt>
                <c:pt idx="1316">
                  <c:v>23.57</c:v>
                </c:pt>
                <c:pt idx="1317">
                  <c:v>23.04</c:v>
                </c:pt>
                <c:pt idx="1318">
                  <c:v>22.92</c:v>
                </c:pt>
                <c:pt idx="1319">
                  <c:v>21.84</c:v>
                </c:pt>
                <c:pt idx="1320">
                  <c:v>22.13</c:v>
                </c:pt>
                <c:pt idx="1321">
                  <c:v>22.86</c:v>
                </c:pt>
                <c:pt idx="1322">
                  <c:v>23.21</c:v>
                </c:pt>
                <c:pt idx="1323">
                  <c:v>22.6</c:v>
                </c:pt>
                <c:pt idx="1324">
                  <c:v>23.76</c:v>
                </c:pt>
                <c:pt idx="1325">
                  <c:v>23.89</c:v>
                </c:pt>
                <c:pt idx="1326">
                  <c:v>24.53</c:v>
                </c:pt>
                <c:pt idx="1327">
                  <c:v>25.01</c:v>
                </c:pt>
                <c:pt idx="1328">
                  <c:v>24.28</c:v>
                </c:pt>
                <c:pt idx="1329">
                  <c:v>24.68</c:v>
                </c:pt>
                <c:pt idx="1330">
                  <c:v>23.48</c:v>
                </c:pt>
                <c:pt idx="1331">
                  <c:v>23.25</c:v>
                </c:pt>
                <c:pt idx="1332">
                  <c:v>22.48</c:v>
                </c:pt>
                <c:pt idx="1333">
                  <c:v>22.4</c:v>
                </c:pt>
                <c:pt idx="1334">
                  <c:v>22.59</c:v>
                </c:pt>
                <c:pt idx="1335">
                  <c:v>21.93</c:v>
                </c:pt>
                <c:pt idx="1336">
                  <c:v>21.86</c:v>
                </c:pt>
                <c:pt idx="1337">
                  <c:v>22.65</c:v>
                </c:pt>
                <c:pt idx="1338">
                  <c:v>22.07</c:v>
                </c:pt>
                <c:pt idx="1339">
                  <c:v>23.49</c:v>
                </c:pt>
                <c:pt idx="1340">
                  <c:v>23.04</c:v>
                </c:pt>
                <c:pt idx="1341">
                  <c:v>25.02</c:v>
                </c:pt>
                <c:pt idx="1342">
                  <c:v>24.63</c:v>
                </c:pt>
                <c:pt idx="1343">
                  <c:v>24.66</c:v>
                </c:pt>
                <c:pt idx="1344">
                  <c:v>24.59</c:v>
                </c:pt>
                <c:pt idx="1345">
                  <c:v>24.16</c:v>
                </c:pt>
                <c:pt idx="1346">
                  <c:v>23.99</c:v>
                </c:pt>
                <c:pt idx="1347">
                  <c:v>24.26</c:v>
                </c:pt>
                <c:pt idx="1348">
                  <c:v>21.47</c:v>
                </c:pt>
                <c:pt idx="1349">
                  <c:v>20.16</c:v>
                </c:pt>
                <c:pt idx="1350">
                  <c:v>20.86</c:v>
                </c:pt>
                <c:pt idx="1351">
                  <c:v>20.3</c:v>
                </c:pt>
                <c:pt idx="1352">
                  <c:v>19.989999999999998</c:v>
                </c:pt>
                <c:pt idx="1353">
                  <c:v>19.68</c:v>
                </c:pt>
                <c:pt idx="1354">
                  <c:v>20.73</c:v>
                </c:pt>
                <c:pt idx="1355">
                  <c:v>20.64</c:v>
                </c:pt>
                <c:pt idx="1356">
                  <c:v>20.49</c:v>
                </c:pt>
                <c:pt idx="1357">
                  <c:v>20.02</c:v>
                </c:pt>
                <c:pt idx="1358">
                  <c:v>19.61</c:v>
                </c:pt>
                <c:pt idx="1359">
                  <c:v>19.82</c:v>
                </c:pt>
                <c:pt idx="1360">
                  <c:v>20.91</c:v>
                </c:pt>
                <c:pt idx="1361">
                  <c:v>20.49</c:v>
                </c:pt>
                <c:pt idx="1362">
                  <c:v>19.45</c:v>
                </c:pt>
                <c:pt idx="1363">
                  <c:v>19.100000000000001</c:v>
                </c:pt>
                <c:pt idx="1364">
                  <c:v>18.98</c:v>
                </c:pt>
                <c:pt idx="1365">
                  <c:v>19.739999999999998</c:v>
                </c:pt>
                <c:pt idx="1366">
                  <c:v>20.14</c:v>
                </c:pt>
                <c:pt idx="1367">
                  <c:v>19.5</c:v>
                </c:pt>
                <c:pt idx="1368">
                  <c:v>19.57</c:v>
                </c:pt>
                <c:pt idx="1369">
                  <c:v>18.600000000000001</c:v>
                </c:pt>
                <c:pt idx="1370">
                  <c:v>17.559999999999999</c:v>
                </c:pt>
                <c:pt idx="1371">
                  <c:v>17.23</c:v>
                </c:pt>
                <c:pt idx="1372">
                  <c:v>17.07</c:v>
                </c:pt>
                <c:pt idx="1373">
                  <c:v>15.62</c:v>
                </c:pt>
                <c:pt idx="1374">
                  <c:v>16.37</c:v>
                </c:pt>
                <c:pt idx="1375">
                  <c:v>16.02</c:v>
                </c:pt>
                <c:pt idx="1376">
                  <c:v>16.68</c:v>
                </c:pt>
                <c:pt idx="1377">
                  <c:v>18.27</c:v>
                </c:pt>
                <c:pt idx="1378">
                  <c:v>19.07</c:v>
                </c:pt>
                <c:pt idx="1379">
                  <c:v>19.61</c:v>
                </c:pt>
                <c:pt idx="1380">
                  <c:v>19.23</c:v>
                </c:pt>
                <c:pt idx="1381">
                  <c:v>19</c:v>
                </c:pt>
                <c:pt idx="1382">
                  <c:v>19.7</c:v>
                </c:pt>
                <c:pt idx="1383">
                  <c:v>19.73</c:v>
                </c:pt>
                <c:pt idx="1384">
                  <c:v>19.239999999999998</c:v>
                </c:pt>
                <c:pt idx="1385">
                  <c:v>19.28</c:v>
                </c:pt>
                <c:pt idx="1386">
                  <c:v>18.579999999999998</c:v>
                </c:pt>
                <c:pt idx="1387">
                  <c:v>20.36</c:v>
                </c:pt>
                <c:pt idx="1388">
                  <c:v>19.850000000000001</c:v>
                </c:pt>
                <c:pt idx="1389">
                  <c:v>19.43</c:v>
                </c:pt>
                <c:pt idx="1390">
                  <c:v>20.75</c:v>
                </c:pt>
                <c:pt idx="1391">
                  <c:v>21.87</c:v>
                </c:pt>
                <c:pt idx="1392">
                  <c:v>22.11</c:v>
                </c:pt>
                <c:pt idx="1393">
                  <c:v>21.29</c:v>
                </c:pt>
                <c:pt idx="1394">
                  <c:v>21.13</c:v>
                </c:pt>
                <c:pt idx="1395">
                  <c:v>20.93</c:v>
                </c:pt>
                <c:pt idx="1396">
                  <c:v>21.31</c:v>
                </c:pt>
                <c:pt idx="1397">
                  <c:v>21.15</c:v>
                </c:pt>
                <c:pt idx="1398">
                  <c:v>20.77</c:v>
                </c:pt>
                <c:pt idx="1399">
                  <c:v>20.190000000000001</c:v>
                </c:pt>
                <c:pt idx="1400">
                  <c:v>21.18</c:v>
                </c:pt>
                <c:pt idx="1401">
                  <c:v>22.37</c:v>
                </c:pt>
                <c:pt idx="1402">
                  <c:v>22.08</c:v>
                </c:pt>
                <c:pt idx="1403">
                  <c:v>21.98</c:v>
                </c:pt>
                <c:pt idx="1404">
                  <c:v>21.43</c:v>
                </c:pt>
                <c:pt idx="1405">
                  <c:v>20.190000000000001</c:v>
                </c:pt>
                <c:pt idx="1406">
                  <c:v>20.92</c:v>
                </c:pt>
                <c:pt idx="1407">
                  <c:v>19.93</c:v>
                </c:pt>
                <c:pt idx="1408">
                  <c:v>18.86</c:v>
                </c:pt>
                <c:pt idx="1409">
                  <c:v>22.91</c:v>
                </c:pt>
                <c:pt idx="1410">
                  <c:v>24.11</c:v>
                </c:pt>
                <c:pt idx="1411">
                  <c:v>25.19</c:v>
                </c:pt>
                <c:pt idx="1412">
                  <c:v>23.17</c:v>
                </c:pt>
                <c:pt idx="1413">
                  <c:v>21.42</c:v>
                </c:pt>
                <c:pt idx="1414">
                  <c:v>20.32</c:v>
                </c:pt>
                <c:pt idx="1415">
                  <c:v>20.13</c:v>
                </c:pt>
                <c:pt idx="1416">
                  <c:v>20.11</c:v>
                </c:pt>
                <c:pt idx="1417">
                  <c:v>21.04</c:v>
                </c:pt>
                <c:pt idx="1418">
                  <c:v>21.12</c:v>
                </c:pt>
                <c:pt idx="1419">
                  <c:v>21.01</c:v>
                </c:pt>
                <c:pt idx="1420">
                  <c:v>20.64</c:v>
                </c:pt>
                <c:pt idx="1421">
                  <c:v>21.25</c:v>
                </c:pt>
                <c:pt idx="1422">
                  <c:v>20.63</c:v>
                </c:pt>
                <c:pt idx="1423">
                  <c:v>20.350000000000001</c:v>
                </c:pt>
                <c:pt idx="1424">
                  <c:v>19.760000000000002</c:v>
                </c:pt>
                <c:pt idx="1425">
                  <c:v>19.260000000000002</c:v>
                </c:pt>
                <c:pt idx="1426">
                  <c:v>18.440000000000001</c:v>
                </c:pt>
                <c:pt idx="1427">
                  <c:v>18.100000000000001</c:v>
                </c:pt>
                <c:pt idx="1428">
                  <c:v>17.95</c:v>
                </c:pt>
                <c:pt idx="1429">
                  <c:v>18.05</c:v>
                </c:pt>
                <c:pt idx="1430">
                  <c:v>18.079999999999998</c:v>
                </c:pt>
                <c:pt idx="1431">
                  <c:v>18.010000000000002</c:v>
                </c:pt>
                <c:pt idx="1432">
                  <c:v>17.84</c:v>
                </c:pt>
                <c:pt idx="1433">
                  <c:v>17.55</c:v>
                </c:pt>
                <c:pt idx="1434">
                  <c:v>17.350000000000001</c:v>
                </c:pt>
                <c:pt idx="1435">
                  <c:v>17.48</c:v>
                </c:pt>
                <c:pt idx="1436">
                  <c:v>17.54</c:v>
                </c:pt>
                <c:pt idx="1437">
                  <c:v>17.63</c:v>
                </c:pt>
                <c:pt idx="1438">
                  <c:v>17.600000000000001</c:v>
                </c:pt>
                <c:pt idx="1439">
                  <c:v>17.739999999999998</c:v>
                </c:pt>
                <c:pt idx="1440">
                  <c:v>17.350000000000001</c:v>
                </c:pt>
                <c:pt idx="1441">
                  <c:v>17.010000000000002</c:v>
                </c:pt>
                <c:pt idx="1442">
                  <c:v>17.079999999999998</c:v>
                </c:pt>
                <c:pt idx="1443">
                  <c:v>17.239999999999998</c:v>
                </c:pt>
                <c:pt idx="1444">
                  <c:v>17.29</c:v>
                </c:pt>
                <c:pt idx="1445">
                  <c:v>17.059999999999999</c:v>
                </c:pt>
                <c:pt idx="1446">
                  <c:v>17.350000000000001</c:v>
                </c:pt>
                <c:pt idx="1447">
                  <c:v>17.02</c:v>
                </c:pt>
                <c:pt idx="1448">
                  <c:v>16.829999999999998</c:v>
                </c:pt>
                <c:pt idx="1449">
                  <c:v>16.38</c:v>
                </c:pt>
                <c:pt idx="1450">
                  <c:v>16.03</c:v>
                </c:pt>
                <c:pt idx="1451">
                  <c:v>15.9</c:v>
                </c:pt>
                <c:pt idx="1452">
                  <c:v>16.02</c:v>
                </c:pt>
                <c:pt idx="1453">
                  <c:v>16.05</c:v>
                </c:pt>
                <c:pt idx="1454">
                  <c:v>16.28</c:v>
                </c:pt>
                <c:pt idx="1455">
                  <c:v>16.03</c:v>
                </c:pt>
                <c:pt idx="1456">
                  <c:v>15.97</c:v>
                </c:pt>
                <c:pt idx="1457">
                  <c:v>15.67</c:v>
                </c:pt>
                <c:pt idx="1458">
                  <c:v>15.65</c:v>
                </c:pt>
                <c:pt idx="1459">
                  <c:v>15.49</c:v>
                </c:pt>
                <c:pt idx="1460">
                  <c:v>15.06</c:v>
                </c:pt>
                <c:pt idx="1461">
                  <c:v>15.03</c:v>
                </c:pt>
                <c:pt idx="1462">
                  <c:v>14.95</c:v>
                </c:pt>
                <c:pt idx="1463">
                  <c:v>14.97</c:v>
                </c:pt>
                <c:pt idx="1464">
                  <c:v>15.22</c:v>
                </c:pt>
                <c:pt idx="1465">
                  <c:v>14.99</c:v>
                </c:pt>
                <c:pt idx="1466">
                  <c:v>15</c:v>
                </c:pt>
                <c:pt idx="1467">
                  <c:v>15.08</c:v>
                </c:pt>
                <c:pt idx="1468">
                  <c:v>14.79</c:v>
                </c:pt>
                <c:pt idx="1469">
                  <c:v>14.46</c:v>
                </c:pt>
                <c:pt idx="1470">
                  <c:v>14.22</c:v>
                </c:pt>
                <c:pt idx="1471">
                  <c:v>14.58</c:v>
                </c:pt>
                <c:pt idx="1472">
                  <c:v>14.51</c:v>
                </c:pt>
                <c:pt idx="1473">
                  <c:v>14.89</c:v>
                </c:pt>
                <c:pt idx="1474">
                  <c:v>15.28</c:v>
                </c:pt>
                <c:pt idx="1475">
                  <c:v>15.1</c:v>
                </c:pt>
                <c:pt idx="1476">
                  <c:v>15.45</c:v>
                </c:pt>
                <c:pt idx="1477">
                  <c:v>15.78</c:v>
                </c:pt>
                <c:pt idx="1478">
                  <c:v>15.97</c:v>
                </c:pt>
                <c:pt idx="1479">
                  <c:v>15.89</c:v>
                </c:pt>
                <c:pt idx="1480">
                  <c:v>15.73</c:v>
                </c:pt>
                <c:pt idx="1481">
                  <c:v>16.100000000000001</c:v>
                </c:pt>
                <c:pt idx="1482">
                  <c:v>15.27</c:v>
                </c:pt>
                <c:pt idx="1483">
                  <c:v>14.89</c:v>
                </c:pt>
                <c:pt idx="1484">
                  <c:v>15.82</c:v>
                </c:pt>
                <c:pt idx="1485">
                  <c:v>16.27</c:v>
                </c:pt>
                <c:pt idx="1486">
                  <c:v>16.28</c:v>
                </c:pt>
                <c:pt idx="1487">
                  <c:v>15.97</c:v>
                </c:pt>
                <c:pt idx="1488">
                  <c:v>16.260000000000002</c:v>
                </c:pt>
                <c:pt idx="1489">
                  <c:v>15.98</c:v>
                </c:pt>
                <c:pt idx="1490">
                  <c:v>15.93</c:v>
                </c:pt>
                <c:pt idx="1491">
                  <c:v>15.53</c:v>
                </c:pt>
                <c:pt idx="1492">
                  <c:v>15.22</c:v>
                </c:pt>
                <c:pt idx="1493">
                  <c:v>15.27</c:v>
                </c:pt>
                <c:pt idx="1494">
                  <c:v>15.14</c:v>
                </c:pt>
                <c:pt idx="1495">
                  <c:v>14.29</c:v>
                </c:pt>
                <c:pt idx="1496">
                  <c:v>14.62</c:v>
                </c:pt>
                <c:pt idx="1497">
                  <c:v>14.61</c:v>
                </c:pt>
                <c:pt idx="1498">
                  <c:v>14.56</c:v>
                </c:pt>
                <c:pt idx="1499">
                  <c:v>13.96</c:v>
                </c:pt>
                <c:pt idx="1500">
                  <c:v>13.54</c:v>
                </c:pt>
                <c:pt idx="1501">
                  <c:v>13.57</c:v>
                </c:pt>
                <c:pt idx="1502">
                  <c:v>12.99</c:v>
                </c:pt>
                <c:pt idx="1503">
                  <c:v>12.92</c:v>
                </c:pt>
                <c:pt idx="1504">
                  <c:v>13.02</c:v>
                </c:pt>
                <c:pt idx="1505">
                  <c:v>13.54</c:v>
                </c:pt>
                <c:pt idx="1506">
                  <c:v>13.51</c:v>
                </c:pt>
                <c:pt idx="1507">
                  <c:v>13.44</c:v>
                </c:pt>
                <c:pt idx="1508">
                  <c:v>13.21</c:v>
                </c:pt>
                <c:pt idx="1509">
                  <c:v>13.17</c:v>
                </c:pt>
                <c:pt idx="1510">
                  <c:v>12.85</c:v>
                </c:pt>
                <c:pt idx="1511">
                  <c:v>13</c:v>
                </c:pt>
                <c:pt idx="1512">
                  <c:v>13.41</c:v>
                </c:pt>
                <c:pt idx="1513">
                  <c:v>13.84</c:v>
                </c:pt>
                <c:pt idx="1514">
                  <c:v>13.7</c:v>
                </c:pt>
                <c:pt idx="1515">
                  <c:v>13.96</c:v>
                </c:pt>
                <c:pt idx="1516">
                  <c:v>13.9</c:v>
                </c:pt>
                <c:pt idx="1517">
                  <c:v>13.56</c:v>
                </c:pt>
                <c:pt idx="1518">
                  <c:v>13.39</c:v>
                </c:pt>
                <c:pt idx="1519">
                  <c:v>13.34</c:v>
                </c:pt>
                <c:pt idx="1520">
                  <c:v>13.3</c:v>
                </c:pt>
                <c:pt idx="1521">
                  <c:v>12.95</c:v>
                </c:pt>
                <c:pt idx="1522">
                  <c:v>12.61</c:v>
                </c:pt>
                <c:pt idx="1523">
                  <c:v>13.02</c:v>
                </c:pt>
                <c:pt idx="1524">
                  <c:v>13.28</c:v>
                </c:pt>
                <c:pt idx="1525">
                  <c:v>13.25</c:v>
                </c:pt>
                <c:pt idx="1526">
                  <c:v>12.96</c:v>
                </c:pt>
                <c:pt idx="1527">
                  <c:v>13.64</c:v>
                </c:pt>
                <c:pt idx="1528">
                  <c:v>12.95</c:v>
                </c:pt>
                <c:pt idx="1529">
                  <c:v>12.58</c:v>
                </c:pt>
                <c:pt idx="1530">
                  <c:v>12.3</c:v>
                </c:pt>
                <c:pt idx="1531">
                  <c:v>12.62</c:v>
                </c:pt>
                <c:pt idx="1532">
                  <c:v>11.52</c:v>
                </c:pt>
                <c:pt idx="1533">
                  <c:v>11.04</c:v>
                </c:pt>
                <c:pt idx="1534">
                  <c:v>11.14</c:v>
                </c:pt>
                <c:pt idx="1535">
                  <c:v>11.16</c:v>
                </c:pt>
                <c:pt idx="1536">
                  <c:v>11.17</c:v>
                </c:pt>
                <c:pt idx="1537">
                  <c:v>11.38</c:v>
                </c:pt>
                <c:pt idx="1538">
                  <c:v>11.06</c:v>
                </c:pt>
                <c:pt idx="1539">
                  <c:v>11.09</c:v>
                </c:pt>
                <c:pt idx="1540">
                  <c:v>11.08</c:v>
                </c:pt>
                <c:pt idx="1541">
                  <c:v>10.61</c:v>
                </c:pt>
                <c:pt idx="1542">
                  <c:v>10.44</c:v>
                </c:pt>
                <c:pt idx="1543">
                  <c:v>10.32</c:v>
                </c:pt>
                <c:pt idx="1544">
                  <c:v>10.1</c:v>
                </c:pt>
                <c:pt idx="1545">
                  <c:v>9.9700000000000006</c:v>
                </c:pt>
                <c:pt idx="1546">
                  <c:v>10.07</c:v>
                </c:pt>
                <c:pt idx="1547">
                  <c:v>10.130000000000001</c:v>
                </c:pt>
                <c:pt idx="1548">
                  <c:v>9.6</c:v>
                </c:pt>
                <c:pt idx="1549">
                  <c:v>9.7799999999999994</c:v>
                </c:pt>
                <c:pt idx="1550">
                  <c:v>9.69</c:v>
                </c:pt>
                <c:pt idx="1551">
                  <c:v>9.5299999999999994</c:v>
                </c:pt>
                <c:pt idx="1552">
                  <c:v>9.6999999999999993</c:v>
                </c:pt>
                <c:pt idx="1553">
                  <c:v>9.85</c:v>
                </c:pt>
                <c:pt idx="1554">
                  <c:v>9.48</c:v>
                </c:pt>
                <c:pt idx="1555">
                  <c:v>9.52</c:v>
                </c:pt>
                <c:pt idx="1556">
                  <c:v>9.58</c:v>
                </c:pt>
                <c:pt idx="1557">
                  <c:v>9.8699999999999992</c:v>
                </c:pt>
                <c:pt idx="1558">
                  <c:v>9.4499999999999993</c:v>
                </c:pt>
                <c:pt idx="1559">
                  <c:v>9.2100000000000009</c:v>
                </c:pt>
                <c:pt idx="1560">
                  <c:v>9.09</c:v>
                </c:pt>
                <c:pt idx="1561">
                  <c:v>8.9700000000000006</c:v>
                </c:pt>
                <c:pt idx="1562">
                  <c:v>8.7799999999999994</c:v>
                </c:pt>
                <c:pt idx="1563">
                  <c:v>9.0399999999999991</c:v>
                </c:pt>
                <c:pt idx="1564">
                  <c:v>8.92</c:v>
                </c:pt>
                <c:pt idx="1565">
                  <c:v>9.23</c:v>
                </c:pt>
                <c:pt idx="1566">
                  <c:v>9.23</c:v>
                </c:pt>
                <c:pt idx="1567">
                  <c:v>8.85</c:v>
                </c:pt>
                <c:pt idx="1568">
                  <c:v>8.9700000000000006</c:v>
                </c:pt>
                <c:pt idx="1569">
                  <c:v>9.0500000000000007</c:v>
                </c:pt>
                <c:pt idx="1570">
                  <c:v>9.2100000000000009</c:v>
                </c:pt>
                <c:pt idx="1571">
                  <c:v>9.43</c:v>
                </c:pt>
                <c:pt idx="1572">
                  <c:v>8.98</c:v>
                </c:pt>
                <c:pt idx="1573">
                  <c:v>8.7200000000000006</c:v>
                </c:pt>
                <c:pt idx="1574">
                  <c:v>8.73</c:v>
                </c:pt>
                <c:pt idx="1575">
                  <c:v>8.4700000000000006</c:v>
                </c:pt>
                <c:pt idx="1576">
                  <c:v>8.15</c:v>
                </c:pt>
                <c:pt idx="1577">
                  <c:v>8.01</c:v>
                </c:pt>
                <c:pt idx="1578">
                  <c:v>7.75</c:v>
                </c:pt>
                <c:pt idx="1579">
                  <c:v>7.83</c:v>
                </c:pt>
                <c:pt idx="1580">
                  <c:v>7.78</c:v>
                </c:pt>
                <c:pt idx="1581">
                  <c:v>7.85</c:v>
                </c:pt>
                <c:pt idx="1582">
                  <c:v>7.75</c:v>
                </c:pt>
                <c:pt idx="1583">
                  <c:v>7.62</c:v>
                </c:pt>
                <c:pt idx="1584">
                  <c:v>7.75</c:v>
                </c:pt>
                <c:pt idx="1585">
                  <c:v>7.74</c:v>
                </c:pt>
                <c:pt idx="1586">
                  <c:v>7.8</c:v>
                </c:pt>
                <c:pt idx="1587">
                  <c:v>7.77</c:v>
                </c:pt>
                <c:pt idx="1588">
                  <c:v>8.09</c:v>
                </c:pt>
                <c:pt idx="1589">
                  <c:v>8.17</c:v>
                </c:pt>
                <c:pt idx="1590">
                  <c:v>8.14</c:v>
                </c:pt>
                <c:pt idx="1591">
                  <c:v>8.15</c:v>
                </c:pt>
                <c:pt idx="1592">
                  <c:v>7.98</c:v>
                </c:pt>
                <c:pt idx="1593">
                  <c:v>7.77</c:v>
                </c:pt>
                <c:pt idx="1594">
                  <c:v>7.5</c:v>
                </c:pt>
                <c:pt idx="1595">
                  <c:v>7.39</c:v>
                </c:pt>
                <c:pt idx="1596">
                  <c:v>7.18</c:v>
                </c:pt>
                <c:pt idx="1597">
                  <c:v>7.09</c:v>
                </c:pt>
                <c:pt idx="1598">
                  <c:v>7.07</c:v>
                </c:pt>
                <c:pt idx="1599">
                  <c:v>7.15</c:v>
                </c:pt>
                <c:pt idx="1600">
                  <c:v>7.21</c:v>
                </c:pt>
                <c:pt idx="1601">
                  <c:v>7.15</c:v>
                </c:pt>
                <c:pt idx="1602">
                  <c:v>7.35</c:v>
                </c:pt>
                <c:pt idx="1603">
                  <c:v>7.28</c:v>
                </c:pt>
                <c:pt idx="1604">
                  <c:v>7.43</c:v>
                </c:pt>
                <c:pt idx="1605">
                  <c:v>7.54</c:v>
                </c:pt>
                <c:pt idx="1606">
                  <c:v>7.68</c:v>
                </c:pt>
                <c:pt idx="1607">
                  <c:v>7.53</c:v>
                </c:pt>
                <c:pt idx="1608">
                  <c:v>7.7</c:v>
                </c:pt>
                <c:pt idx="1609">
                  <c:v>7.59</c:v>
                </c:pt>
                <c:pt idx="1610">
                  <c:v>7.7</c:v>
                </c:pt>
                <c:pt idx="1611">
                  <c:v>7.75</c:v>
                </c:pt>
                <c:pt idx="1612">
                  <c:v>7.64</c:v>
                </c:pt>
                <c:pt idx="1613">
                  <c:v>7.37</c:v>
                </c:pt>
                <c:pt idx="1614">
                  <c:v>7.4</c:v>
                </c:pt>
                <c:pt idx="1615">
                  <c:v>7.43</c:v>
                </c:pt>
                <c:pt idx="1616">
                  <c:v>7.49</c:v>
                </c:pt>
                <c:pt idx="1617">
                  <c:v>7.51</c:v>
                </c:pt>
                <c:pt idx="1618">
                  <c:v>7.68</c:v>
                </c:pt>
                <c:pt idx="1619">
                  <c:v>7.38</c:v>
                </c:pt>
                <c:pt idx="1620">
                  <c:v>7.34</c:v>
                </c:pt>
                <c:pt idx="1621">
                  <c:v>7.4</c:v>
                </c:pt>
                <c:pt idx="1622">
                  <c:v>7.55</c:v>
                </c:pt>
                <c:pt idx="1623">
                  <c:v>7.7</c:v>
                </c:pt>
                <c:pt idx="1624">
                  <c:v>7.76</c:v>
                </c:pt>
                <c:pt idx="1625">
                  <c:v>7.92</c:v>
                </c:pt>
                <c:pt idx="1626">
                  <c:v>7.87</c:v>
                </c:pt>
                <c:pt idx="1627">
                  <c:v>7.67</c:v>
                </c:pt>
                <c:pt idx="1628">
                  <c:v>7.49</c:v>
                </c:pt>
                <c:pt idx="1629">
                  <c:v>7.38</c:v>
                </c:pt>
                <c:pt idx="1630">
                  <c:v>7.14</c:v>
                </c:pt>
                <c:pt idx="1631">
                  <c:v>7.16</c:v>
                </c:pt>
                <c:pt idx="1632">
                  <c:v>7.2</c:v>
                </c:pt>
                <c:pt idx="1633">
                  <c:v>7.39</c:v>
                </c:pt>
                <c:pt idx="1634">
                  <c:v>7.46</c:v>
                </c:pt>
                <c:pt idx="1635">
                  <c:v>7.44</c:v>
                </c:pt>
                <c:pt idx="1636">
                  <c:v>7.57</c:v>
                </c:pt>
                <c:pt idx="1637">
                  <c:v>7.64</c:v>
                </c:pt>
                <c:pt idx="1638">
                  <c:v>7.79</c:v>
                </c:pt>
                <c:pt idx="1639">
                  <c:v>7.4</c:v>
                </c:pt>
                <c:pt idx="1640">
                  <c:v>7.36</c:v>
                </c:pt>
                <c:pt idx="1641">
                  <c:v>7.32</c:v>
                </c:pt>
                <c:pt idx="1642">
                  <c:v>7.4</c:v>
                </c:pt>
                <c:pt idx="1643">
                  <c:v>7.35</c:v>
                </c:pt>
                <c:pt idx="1644">
                  <c:v>7.36</c:v>
                </c:pt>
                <c:pt idx="1645">
                  <c:v>6.94</c:v>
                </c:pt>
                <c:pt idx="1646">
                  <c:v>6.98</c:v>
                </c:pt>
                <c:pt idx="1647">
                  <c:v>6.87</c:v>
                </c:pt>
                <c:pt idx="1648">
                  <c:v>6.89</c:v>
                </c:pt>
                <c:pt idx="1649">
                  <c:v>6.99</c:v>
                </c:pt>
                <c:pt idx="1650">
                  <c:v>6.93</c:v>
                </c:pt>
                <c:pt idx="1651">
                  <c:v>7.06</c:v>
                </c:pt>
                <c:pt idx="1652">
                  <c:v>6.96</c:v>
                </c:pt>
                <c:pt idx="1653">
                  <c:v>6.91</c:v>
                </c:pt>
                <c:pt idx="1654">
                  <c:v>6.97</c:v>
                </c:pt>
                <c:pt idx="1655">
                  <c:v>7.28</c:v>
                </c:pt>
                <c:pt idx="1656">
                  <c:v>6.64</c:v>
                </c:pt>
                <c:pt idx="1657">
                  <c:v>6.56</c:v>
                </c:pt>
                <c:pt idx="1658">
                  <c:v>6.88</c:v>
                </c:pt>
                <c:pt idx="1659">
                  <c:v>7.01</c:v>
                </c:pt>
                <c:pt idx="1660">
                  <c:v>6.72</c:v>
                </c:pt>
                <c:pt idx="1661">
                  <c:v>6.93</c:v>
                </c:pt>
                <c:pt idx="1662">
                  <c:v>7.1</c:v>
                </c:pt>
                <c:pt idx="1663">
                  <c:v>7.09</c:v>
                </c:pt>
                <c:pt idx="1664">
                  <c:v>6.83</c:v>
                </c:pt>
                <c:pt idx="1665">
                  <c:v>6.86</c:v>
                </c:pt>
                <c:pt idx="1666">
                  <c:v>7.06</c:v>
                </c:pt>
                <c:pt idx="1667">
                  <c:v>6.89</c:v>
                </c:pt>
                <c:pt idx="1668">
                  <c:v>6.7</c:v>
                </c:pt>
                <c:pt idx="1669">
                  <c:v>6.49</c:v>
                </c:pt>
                <c:pt idx="1670">
                  <c:v>5.92</c:v>
                </c:pt>
                <c:pt idx="1671">
                  <c:v>5.82</c:v>
                </c:pt>
                <c:pt idx="1672">
                  <c:v>5.93</c:v>
                </c:pt>
                <c:pt idx="1673">
                  <c:v>6.01</c:v>
                </c:pt>
                <c:pt idx="1674">
                  <c:v>6.02</c:v>
                </c:pt>
                <c:pt idx="1675">
                  <c:v>6.09</c:v>
                </c:pt>
                <c:pt idx="1676">
                  <c:v>6.06</c:v>
                </c:pt>
                <c:pt idx="1677">
                  <c:v>5.93</c:v>
                </c:pt>
                <c:pt idx="1678">
                  <c:v>5.93</c:v>
                </c:pt>
                <c:pt idx="1679">
                  <c:v>5.76</c:v>
                </c:pt>
                <c:pt idx="1680">
                  <c:v>5.74</c:v>
                </c:pt>
                <c:pt idx="1681">
                  <c:v>5.81</c:v>
                </c:pt>
                <c:pt idx="1682">
                  <c:v>5.79</c:v>
                </c:pt>
                <c:pt idx="1683">
                  <c:v>5.78</c:v>
                </c:pt>
                <c:pt idx="1684">
                  <c:v>5.52</c:v>
                </c:pt>
                <c:pt idx="1685">
                  <c:v>5.5</c:v>
                </c:pt>
                <c:pt idx="1686">
                  <c:v>5.37</c:v>
                </c:pt>
                <c:pt idx="1687">
                  <c:v>5.36</c:v>
                </c:pt>
                <c:pt idx="1688">
                  <c:v>5.36</c:v>
                </c:pt>
                <c:pt idx="1689">
                  <c:v>5.27</c:v>
                </c:pt>
                <c:pt idx="1690">
                  <c:v>5.26</c:v>
                </c:pt>
                <c:pt idx="1691">
                  <c:v>5.35</c:v>
                </c:pt>
                <c:pt idx="1692">
                  <c:v>5.41</c:v>
                </c:pt>
                <c:pt idx="1693">
                  <c:v>5.41</c:v>
                </c:pt>
                <c:pt idx="1694">
                  <c:v>5.28</c:v>
                </c:pt>
                <c:pt idx="1695">
                  <c:v>5.22</c:v>
                </c:pt>
                <c:pt idx="1696">
                  <c:v>5.17</c:v>
                </c:pt>
                <c:pt idx="1697">
                  <c:v>5.13</c:v>
                </c:pt>
                <c:pt idx="1698">
                  <c:v>5.25</c:v>
                </c:pt>
                <c:pt idx="1699">
                  <c:v>5.16</c:v>
                </c:pt>
                <c:pt idx="1700">
                  <c:v>5.13</c:v>
                </c:pt>
                <c:pt idx="1701">
                  <c:v>5.08</c:v>
                </c:pt>
                <c:pt idx="1702">
                  <c:v>5.29</c:v>
                </c:pt>
                <c:pt idx="1703">
                  <c:v>5.39</c:v>
                </c:pt>
                <c:pt idx="1704">
                  <c:v>5.45</c:v>
                </c:pt>
                <c:pt idx="1705">
                  <c:v>5.42</c:v>
                </c:pt>
                <c:pt idx="1706">
                  <c:v>5.41</c:v>
                </c:pt>
                <c:pt idx="1707">
                  <c:v>5.35</c:v>
                </c:pt>
                <c:pt idx="1708">
                  <c:v>5.47</c:v>
                </c:pt>
                <c:pt idx="1709">
                  <c:v>5.31</c:v>
                </c:pt>
                <c:pt idx="1710">
                  <c:v>5.39</c:v>
                </c:pt>
                <c:pt idx="1711">
                  <c:v>5.34</c:v>
                </c:pt>
                <c:pt idx="1712">
                  <c:v>5.23</c:v>
                </c:pt>
                <c:pt idx="1713">
                  <c:v>5.04</c:v>
                </c:pt>
                <c:pt idx="1714">
                  <c:v>5.1100000000000003</c:v>
                </c:pt>
                <c:pt idx="1715">
                  <c:v>5.13</c:v>
                </c:pt>
                <c:pt idx="1716">
                  <c:v>5.03</c:v>
                </c:pt>
                <c:pt idx="1717">
                  <c:v>5.07</c:v>
                </c:pt>
                <c:pt idx="1718">
                  <c:v>4.93</c:v>
                </c:pt>
                <c:pt idx="1719">
                  <c:v>4.93</c:v>
                </c:pt>
                <c:pt idx="1720">
                  <c:v>4.78</c:v>
                </c:pt>
                <c:pt idx="1721">
                  <c:v>4.87</c:v>
                </c:pt>
                <c:pt idx="1722">
                  <c:v>4.8600000000000003</c:v>
                </c:pt>
                <c:pt idx="1723">
                  <c:v>4.88</c:v>
                </c:pt>
                <c:pt idx="1724">
                  <c:v>4.9400000000000004</c:v>
                </c:pt>
                <c:pt idx="1725">
                  <c:v>4.92</c:v>
                </c:pt>
                <c:pt idx="1726">
                  <c:v>4.87</c:v>
                </c:pt>
                <c:pt idx="1727">
                  <c:v>4.95</c:v>
                </c:pt>
                <c:pt idx="1728">
                  <c:v>4.92</c:v>
                </c:pt>
                <c:pt idx="1729">
                  <c:v>5</c:v>
                </c:pt>
                <c:pt idx="1730">
                  <c:v>4.92</c:v>
                </c:pt>
                <c:pt idx="1731">
                  <c:v>5.03</c:v>
                </c:pt>
                <c:pt idx="1732">
                  <c:v>5.05</c:v>
                </c:pt>
                <c:pt idx="1733">
                  <c:v>4.87</c:v>
                </c:pt>
                <c:pt idx="1734">
                  <c:v>4.96</c:v>
                </c:pt>
                <c:pt idx="1735">
                  <c:v>5.17</c:v>
                </c:pt>
                <c:pt idx="1736">
                  <c:v>5.15</c:v>
                </c:pt>
                <c:pt idx="1737">
                  <c:v>5.08</c:v>
                </c:pt>
                <c:pt idx="1738">
                  <c:v>4.97</c:v>
                </c:pt>
                <c:pt idx="1739">
                  <c:v>5.14</c:v>
                </c:pt>
                <c:pt idx="1740">
                  <c:v>5.16</c:v>
                </c:pt>
                <c:pt idx="1741">
                  <c:v>5.17</c:v>
                </c:pt>
                <c:pt idx="1742">
                  <c:v>4.9800000000000004</c:v>
                </c:pt>
                <c:pt idx="1743">
                  <c:v>4.91</c:v>
                </c:pt>
                <c:pt idx="1744">
                  <c:v>4.74</c:v>
                </c:pt>
                <c:pt idx="1745">
                  <c:v>4.91</c:v>
                </c:pt>
                <c:pt idx="1746">
                  <c:v>4.8499999999999996</c:v>
                </c:pt>
                <c:pt idx="1747">
                  <c:v>4.76</c:v>
                </c:pt>
                <c:pt idx="1748">
                  <c:v>4.57</c:v>
                </c:pt>
                <c:pt idx="1749">
                  <c:v>4.53</c:v>
                </c:pt>
                <c:pt idx="1750">
                  <c:v>4.38</c:v>
                </c:pt>
                <c:pt idx="1751">
                  <c:v>4.45</c:v>
                </c:pt>
                <c:pt idx="1752">
                  <c:v>4.3499999999999996</c:v>
                </c:pt>
                <c:pt idx="1753">
                  <c:v>4.4400000000000004</c:v>
                </c:pt>
                <c:pt idx="1754">
                  <c:v>4.51</c:v>
                </c:pt>
                <c:pt idx="1755">
                  <c:v>4.41</c:v>
                </c:pt>
                <c:pt idx="1756">
                  <c:v>4.58</c:v>
                </c:pt>
                <c:pt idx="1757">
                  <c:v>4.5199999999999996</c:v>
                </c:pt>
                <c:pt idx="1758">
                  <c:v>4.3899999999999997</c:v>
                </c:pt>
                <c:pt idx="1759">
                  <c:v>4.4400000000000004</c:v>
                </c:pt>
                <c:pt idx="1760">
                  <c:v>4.57</c:v>
                </c:pt>
                <c:pt idx="1761">
                  <c:v>4.55</c:v>
                </c:pt>
                <c:pt idx="1762">
                  <c:v>4.6100000000000003</c:v>
                </c:pt>
                <c:pt idx="1763">
                  <c:v>4.49</c:v>
                </c:pt>
                <c:pt idx="1764">
                  <c:v>4.6399999999999997</c:v>
                </c:pt>
                <c:pt idx="1765">
                  <c:v>4.57</c:v>
                </c:pt>
                <c:pt idx="1766">
                  <c:v>4.75</c:v>
                </c:pt>
                <c:pt idx="1767">
                  <c:v>4.83</c:v>
                </c:pt>
                <c:pt idx="1768">
                  <c:v>4.8600000000000003</c:v>
                </c:pt>
                <c:pt idx="1769">
                  <c:v>4.95</c:v>
                </c:pt>
                <c:pt idx="1770">
                  <c:v>4.93</c:v>
                </c:pt>
                <c:pt idx="1771">
                  <c:v>4.8499999999999996</c:v>
                </c:pt>
                <c:pt idx="1772">
                  <c:v>4.78</c:v>
                </c:pt>
                <c:pt idx="1773">
                  <c:v>4.8899999999999997</c:v>
                </c:pt>
                <c:pt idx="1774">
                  <c:v>5.05</c:v>
                </c:pt>
                <c:pt idx="1775">
                  <c:v>4.82</c:v>
                </c:pt>
                <c:pt idx="1776">
                  <c:v>4.6399999999999997</c:v>
                </c:pt>
                <c:pt idx="1777">
                  <c:v>4.84</c:v>
                </c:pt>
                <c:pt idx="1778">
                  <c:v>4.67</c:v>
                </c:pt>
                <c:pt idx="1779">
                  <c:v>4.91</c:v>
                </c:pt>
                <c:pt idx="1780">
                  <c:v>4.75</c:v>
                </c:pt>
                <c:pt idx="1781">
                  <c:v>4.7300000000000004</c:v>
                </c:pt>
                <c:pt idx="1782">
                  <c:v>4.63</c:v>
                </c:pt>
                <c:pt idx="1783">
                  <c:v>4.76</c:v>
                </c:pt>
                <c:pt idx="1784">
                  <c:v>4.96</c:v>
                </c:pt>
                <c:pt idx="1785">
                  <c:v>4.96</c:v>
                </c:pt>
                <c:pt idx="1786">
                  <c:v>4.93</c:v>
                </c:pt>
                <c:pt idx="1787">
                  <c:v>4.9800000000000004</c:v>
                </c:pt>
                <c:pt idx="1788">
                  <c:v>5.12</c:v>
                </c:pt>
                <c:pt idx="1789">
                  <c:v>5.14</c:v>
                </c:pt>
                <c:pt idx="1790">
                  <c:v>5.19</c:v>
                </c:pt>
                <c:pt idx="1791">
                  <c:v>5.0999999999999996</c:v>
                </c:pt>
                <c:pt idx="1792">
                  <c:v>5.15</c:v>
                </c:pt>
                <c:pt idx="1793">
                  <c:v>5.15</c:v>
                </c:pt>
                <c:pt idx="1794">
                  <c:v>5.13</c:v>
                </c:pt>
                <c:pt idx="1795">
                  <c:v>5.24</c:v>
                </c:pt>
                <c:pt idx="1796">
                  <c:v>5.38</c:v>
                </c:pt>
                <c:pt idx="1797">
                  <c:v>5.49</c:v>
                </c:pt>
                <c:pt idx="1798">
                  <c:v>5.58</c:v>
                </c:pt>
                <c:pt idx="1799">
                  <c:v>5.46</c:v>
                </c:pt>
                <c:pt idx="1800">
                  <c:v>5.9</c:v>
                </c:pt>
                <c:pt idx="1801">
                  <c:v>5.2</c:v>
                </c:pt>
                <c:pt idx="1802">
                  <c:v>5.19</c:v>
                </c:pt>
                <c:pt idx="1803">
                  <c:v>5.37</c:v>
                </c:pt>
                <c:pt idx="1804">
                  <c:v>5.33</c:v>
                </c:pt>
                <c:pt idx="1805">
                  <c:v>5.0599999999999996</c:v>
                </c:pt>
                <c:pt idx="1806">
                  <c:v>5.04</c:v>
                </c:pt>
                <c:pt idx="1807">
                  <c:v>5.08</c:v>
                </c:pt>
                <c:pt idx="1808">
                  <c:v>4.97</c:v>
                </c:pt>
                <c:pt idx="1809">
                  <c:v>4.93</c:v>
                </c:pt>
                <c:pt idx="1810">
                  <c:v>5.05</c:v>
                </c:pt>
                <c:pt idx="1811">
                  <c:v>5.12</c:v>
                </c:pt>
                <c:pt idx="1812">
                  <c:v>4.9000000000000004</c:v>
                </c:pt>
                <c:pt idx="1813">
                  <c:v>5.12</c:v>
                </c:pt>
                <c:pt idx="1814">
                  <c:v>5.28</c:v>
                </c:pt>
                <c:pt idx="1815">
                  <c:v>5.21</c:v>
                </c:pt>
                <c:pt idx="1816">
                  <c:v>5.16</c:v>
                </c:pt>
                <c:pt idx="1817">
                  <c:v>5.0999999999999996</c:v>
                </c:pt>
                <c:pt idx="1818">
                  <c:v>5.16</c:v>
                </c:pt>
                <c:pt idx="1819">
                  <c:v>5.22</c:v>
                </c:pt>
                <c:pt idx="1820">
                  <c:v>5.27</c:v>
                </c:pt>
                <c:pt idx="1821">
                  <c:v>5.34</c:v>
                </c:pt>
                <c:pt idx="1822">
                  <c:v>5.15</c:v>
                </c:pt>
                <c:pt idx="1823">
                  <c:v>4.93</c:v>
                </c:pt>
                <c:pt idx="1824">
                  <c:v>5.18</c:v>
                </c:pt>
                <c:pt idx="1825">
                  <c:v>4.99</c:v>
                </c:pt>
                <c:pt idx="1826">
                  <c:v>5.08</c:v>
                </c:pt>
                <c:pt idx="1827">
                  <c:v>5.31</c:v>
                </c:pt>
                <c:pt idx="1828">
                  <c:v>5.42</c:v>
                </c:pt>
                <c:pt idx="1829">
                  <c:v>5.18</c:v>
                </c:pt>
                <c:pt idx="1830">
                  <c:v>4.84</c:v>
                </c:pt>
                <c:pt idx="1831">
                  <c:v>5</c:v>
                </c:pt>
                <c:pt idx="1832">
                  <c:v>4.6900000000000004</c:v>
                </c:pt>
                <c:pt idx="1833">
                  <c:v>5.03</c:v>
                </c:pt>
                <c:pt idx="1834">
                  <c:v>5.03</c:v>
                </c:pt>
                <c:pt idx="1835">
                  <c:v>5.52</c:v>
                </c:pt>
                <c:pt idx="1836">
                  <c:v>5.49</c:v>
                </c:pt>
                <c:pt idx="1837">
                  <c:v>5.26</c:v>
                </c:pt>
                <c:pt idx="1838">
                  <c:v>5.03</c:v>
                </c:pt>
                <c:pt idx="1839">
                  <c:v>5.28</c:v>
                </c:pt>
                <c:pt idx="1840">
                  <c:v>5.7</c:v>
                </c:pt>
                <c:pt idx="1841">
                  <c:v>5.43</c:v>
                </c:pt>
                <c:pt idx="1842">
                  <c:v>6.13</c:v>
                </c:pt>
                <c:pt idx="1843">
                  <c:v>6.55</c:v>
                </c:pt>
                <c:pt idx="1844">
                  <c:v>6.34</c:v>
                </c:pt>
                <c:pt idx="1845">
                  <c:v>6.32</c:v>
                </c:pt>
                <c:pt idx="1846">
                  <c:v>6.31</c:v>
                </c:pt>
                <c:pt idx="1847">
                  <c:v>6.31</c:v>
                </c:pt>
                <c:pt idx="1848">
                  <c:v>6.07</c:v>
                </c:pt>
                <c:pt idx="1849">
                  <c:v>5.81</c:v>
                </c:pt>
                <c:pt idx="1850">
                  <c:v>5.25</c:v>
                </c:pt>
                <c:pt idx="1851">
                  <c:v>5.09</c:v>
                </c:pt>
                <c:pt idx="1852">
                  <c:v>4.95</c:v>
                </c:pt>
                <c:pt idx="1853">
                  <c:v>4.83</c:v>
                </c:pt>
                <c:pt idx="1854">
                  <c:v>5</c:v>
                </c:pt>
                <c:pt idx="1855">
                  <c:v>4.8</c:v>
                </c:pt>
                <c:pt idx="1856">
                  <c:v>4.87</c:v>
                </c:pt>
                <c:pt idx="1857">
                  <c:v>4.4800000000000004</c:v>
                </c:pt>
                <c:pt idx="1858">
                  <c:v>4.37</c:v>
                </c:pt>
                <c:pt idx="1859">
                  <c:v>4.3</c:v>
                </c:pt>
                <c:pt idx="1860">
                  <c:v>4.5</c:v>
                </c:pt>
                <c:pt idx="1861">
                  <c:v>4.37</c:v>
                </c:pt>
                <c:pt idx="1862">
                  <c:v>4.29</c:v>
                </c:pt>
                <c:pt idx="1863">
                  <c:v>4.46</c:v>
                </c:pt>
                <c:pt idx="1864">
                  <c:v>4.58</c:v>
                </c:pt>
                <c:pt idx="1865">
                  <c:v>4.5599999999999996</c:v>
                </c:pt>
                <c:pt idx="1866">
                  <c:v>4.7300000000000004</c:v>
                </c:pt>
                <c:pt idx="1867">
                  <c:v>5.0199999999999996</c:v>
                </c:pt>
                <c:pt idx="1868">
                  <c:v>5.33</c:v>
                </c:pt>
                <c:pt idx="1869">
                  <c:v>5.39</c:v>
                </c:pt>
                <c:pt idx="1870">
                  <c:v>5.51</c:v>
                </c:pt>
                <c:pt idx="1871">
                  <c:v>5.49</c:v>
                </c:pt>
                <c:pt idx="1872">
                  <c:v>5.57</c:v>
                </c:pt>
                <c:pt idx="1873">
                  <c:v>5.9</c:v>
                </c:pt>
                <c:pt idx="1874">
                  <c:v>5.55</c:v>
                </c:pt>
                <c:pt idx="1875">
                  <c:v>5.73</c:v>
                </c:pt>
                <c:pt idx="1876">
                  <c:v>5.4</c:v>
                </c:pt>
                <c:pt idx="1877">
                  <c:v>5.68</c:v>
                </c:pt>
                <c:pt idx="1878">
                  <c:v>5.92</c:v>
                </c:pt>
                <c:pt idx="1879">
                  <c:v>6.12</c:v>
                </c:pt>
                <c:pt idx="1880">
                  <c:v>6.14</c:v>
                </c:pt>
                <c:pt idx="1881">
                  <c:v>6.22</c:v>
                </c:pt>
                <c:pt idx="1882">
                  <c:v>6.4</c:v>
                </c:pt>
                <c:pt idx="1883">
                  <c:v>6.51</c:v>
                </c:pt>
                <c:pt idx="1884">
                  <c:v>6.23</c:v>
                </c:pt>
                <c:pt idx="1885">
                  <c:v>6.03</c:v>
                </c:pt>
                <c:pt idx="1886">
                  <c:v>5.9</c:v>
                </c:pt>
                <c:pt idx="1887">
                  <c:v>5.87</c:v>
                </c:pt>
                <c:pt idx="1888">
                  <c:v>5.79</c:v>
                </c:pt>
                <c:pt idx="1889">
                  <c:v>5.94</c:v>
                </c:pt>
                <c:pt idx="1890">
                  <c:v>5.8</c:v>
                </c:pt>
                <c:pt idx="1891">
                  <c:v>5.8</c:v>
                </c:pt>
                <c:pt idx="1892">
                  <c:v>5.9</c:v>
                </c:pt>
                <c:pt idx="1893">
                  <c:v>5.57</c:v>
                </c:pt>
                <c:pt idx="1894">
                  <c:v>5.67</c:v>
                </c:pt>
                <c:pt idx="1895">
                  <c:v>5.95</c:v>
                </c:pt>
                <c:pt idx="1896">
                  <c:v>5.87</c:v>
                </c:pt>
                <c:pt idx="1897">
                  <c:v>5.81</c:v>
                </c:pt>
                <c:pt idx="1898">
                  <c:v>5.66</c:v>
                </c:pt>
                <c:pt idx="1899">
                  <c:v>5.52</c:v>
                </c:pt>
                <c:pt idx="1900">
                  <c:v>5.42</c:v>
                </c:pt>
                <c:pt idx="1901">
                  <c:v>5.67</c:v>
                </c:pt>
                <c:pt idx="1902">
                  <c:v>5.69</c:v>
                </c:pt>
                <c:pt idx="1903">
                  <c:v>5.86</c:v>
                </c:pt>
                <c:pt idx="1904">
                  <c:v>5.48</c:v>
                </c:pt>
                <c:pt idx="1905">
                  <c:v>5.19</c:v>
                </c:pt>
                <c:pt idx="1906">
                  <c:v>5.31</c:v>
                </c:pt>
                <c:pt idx="1907">
                  <c:v>4.97</c:v>
                </c:pt>
                <c:pt idx="1908">
                  <c:v>5.0199999999999996</c:v>
                </c:pt>
                <c:pt idx="1909">
                  <c:v>4.96</c:v>
                </c:pt>
                <c:pt idx="1910">
                  <c:v>4.4400000000000004</c:v>
                </c:pt>
                <c:pt idx="1911">
                  <c:v>4.63</c:v>
                </c:pt>
                <c:pt idx="1912">
                  <c:v>4.55</c:v>
                </c:pt>
                <c:pt idx="1913">
                  <c:v>4.43</c:v>
                </c:pt>
                <c:pt idx="1914">
                  <c:v>4.21</c:v>
                </c:pt>
                <c:pt idx="1915">
                  <c:v>4.17</c:v>
                </c:pt>
                <c:pt idx="1916">
                  <c:v>4.4000000000000004</c:v>
                </c:pt>
                <c:pt idx="1917">
                  <c:v>4.3499999999999996</c:v>
                </c:pt>
                <c:pt idx="1918">
                  <c:v>4.1399999999999997</c:v>
                </c:pt>
                <c:pt idx="1919">
                  <c:v>3.99</c:v>
                </c:pt>
                <c:pt idx="1920">
                  <c:v>4.03</c:v>
                </c:pt>
                <c:pt idx="1921">
                  <c:v>4.04</c:v>
                </c:pt>
                <c:pt idx="1922">
                  <c:v>4.08</c:v>
                </c:pt>
                <c:pt idx="1923">
                  <c:v>4.07</c:v>
                </c:pt>
                <c:pt idx="1924">
                  <c:v>4.01</c:v>
                </c:pt>
                <c:pt idx="1925">
                  <c:v>4.1399999999999997</c:v>
                </c:pt>
                <c:pt idx="1926">
                  <c:v>3.91</c:v>
                </c:pt>
                <c:pt idx="1927">
                  <c:v>4.09</c:v>
                </c:pt>
                <c:pt idx="1928">
                  <c:v>4.38</c:v>
                </c:pt>
                <c:pt idx="1929">
                  <c:v>4.46</c:v>
                </c:pt>
                <c:pt idx="1930">
                  <c:v>4.5599999999999996</c:v>
                </c:pt>
                <c:pt idx="1931">
                  <c:v>4.6900000000000004</c:v>
                </c:pt>
                <c:pt idx="1932">
                  <c:v>4.7</c:v>
                </c:pt>
                <c:pt idx="1933">
                  <c:v>4.7</c:v>
                </c:pt>
                <c:pt idx="1934">
                  <c:v>4.59</c:v>
                </c:pt>
                <c:pt idx="1935">
                  <c:v>4.7</c:v>
                </c:pt>
                <c:pt idx="1936">
                  <c:v>4.88</c:v>
                </c:pt>
                <c:pt idx="1937">
                  <c:v>4.75</c:v>
                </c:pt>
                <c:pt idx="1938">
                  <c:v>4.66</c:v>
                </c:pt>
                <c:pt idx="1939">
                  <c:v>4.49</c:v>
                </c:pt>
                <c:pt idx="1940">
                  <c:v>4.68</c:v>
                </c:pt>
                <c:pt idx="1941">
                  <c:v>4.79</c:v>
                </c:pt>
                <c:pt idx="1942">
                  <c:v>4.8899999999999997</c:v>
                </c:pt>
                <c:pt idx="1943">
                  <c:v>4.88</c:v>
                </c:pt>
                <c:pt idx="1944">
                  <c:v>4.7699999999999996</c:v>
                </c:pt>
                <c:pt idx="1945">
                  <c:v>4.88</c:v>
                </c:pt>
                <c:pt idx="1946">
                  <c:v>4.93</c:v>
                </c:pt>
                <c:pt idx="1947">
                  <c:v>4.72</c:v>
                </c:pt>
                <c:pt idx="1948">
                  <c:v>4.6900000000000004</c:v>
                </c:pt>
                <c:pt idx="1949">
                  <c:v>4.6100000000000003</c:v>
                </c:pt>
                <c:pt idx="1950">
                  <c:v>4.4000000000000004</c:v>
                </c:pt>
                <c:pt idx="1951">
                  <c:v>4.37</c:v>
                </c:pt>
                <c:pt idx="1952">
                  <c:v>4.41</c:v>
                </c:pt>
                <c:pt idx="1953">
                  <c:v>4.4800000000000004</c:v>
                </c:pt>
                <c:pt idx="1954">
                  <c:v>4.5199999999999996</c:v>
                </c:pt>
                <c:pt idx="1955">
                  <c:v>4.5199999999999996</c:v>
                </c:pt>
                <c:pt idx="1956">
                  <c:v>4.59</c:v>
                </c:pt>
                <c:pt idx="1957">
                  <c:v>4.5599999999999996</c:v>
                </c:pt>
                <c:pt idx="1958">
                  <c:v>4.6399999999999997</c:v>
                </c:pt>
                <c:pt idx="1959">
                  <c:v>4.67</c:v>
                </c:pt>
                <c:pt idx="1960">
                  <c:v>4.67</c:v>
                </c:pt>
                <c:pt idx="1961">
                  <c:v>4.84</c:v>
                </c:pt>
                <c:pt idx="1962">
                  <c:v>4.92</c:v>
                </c:pt>
                <c:pt idx="1963">
                  <c:v>4.7699999999999996</c:v>
                </c:pt>
                <c:pt idx="1964">
                  <c:v>4.76</c:v>
                </c:pt>
                <c:pt idx="1965">
                  <c:v>4.62</c:v>
                </c:pt>
                <c:pt idx="1966">
                  <c:v>4.42</c:v>
                </c:pt>
                <c:pt idx="1967">
                  <c:v>4.54</c:v>
                </c:pt>
                <c:pt idx="1968">
                  <c:v>4.57</c:v>
                </c:pt>
                <c:pt idx="1969">
                  <c:v>4.57</c:v>
                </c:pt>
                <c:pt idx="1970">
                  <c:v>4.71</c:v>
                </c:pt>
                <c:pt idx="1971">
                  <c:v>4.95</c:v>
                </c:pt>
                <c:pt idx="1972">
                  <c:v>4.5999999999999996</c:v>
                </c:pt>
                <c:pt idx="1973">
                  <c:v>4.46</c:v>
                </c:pt>
                <c:pt idx="1974">
                  <c:v>4.51</c:v>
                </c:pt>
                <c:pt idx="1975">
                  <c:v>4.6900000000000004</c:v>
                </c:pt>
                <c:pt idx="1976">
                  <c:v>4.7699999999999996</c:v>
                </c:pt>
                <c:pt idx="1977">
                  <c:v>4.96</c:v>
                </c:pt>
                <c:pt idx="1978">
                  <c:v>5.64</c:v>
                </c:pt>
                <c:pt idx="1979">
                  <c:v>5.66</c:v>
                </c:pt>
                <c:pt idx="1980">
                  <c:v>5.56</c:v>
                </c:pt>
                <c:pt idx="1981">
                  <c:v>5.85</c:v>
                </c:pt>
                <c:pt idx="1982">
                  <c:v>5.65</c:v>
                </c:pt>
                <c:pt idx="1983">
                  <c:v>5.7</c:v>
                </c:pt>
                <c:pt idx="1984">
                  <c:v>5.9</c:v>
                </c:pt>
                <c:pt idx="1985">
                  <c:v>5.86</c:v>
                </c:pt>
                <c:pt idx="1986">
                  <c:v>5.86</c:v>
                </c:pt>
                <c:pt idx="1987">
                  <c:v>5.94</c:v>
                </c:pt>
                <c:pt idx="1988">
                  <c:v>6.1</c:v>
                </c:pt>
                <c:pt idx="1989">
                  <c:v>6.1</c:v>
                </c:pt>
                <c:pt idx="1990">
                  <c:v>6.11</c:v>
                </c:pt>
                <c:pt idx="1991">
                  <c:v>6.2</c:v>
                </c:pt>
                <c:pt idx="1992">
                  <c:v>5.93</c:v>
                </c:pt>
                <c:pt idx="1993">
                  <c:v>6.01</c:v>
                </c:pt>
                <c:pt idx="1994">
                  <c:v>5.95</c:v>
                </c:pt>
                <c:pt idx="1995">
                  <c:v>6.09</c:v>
                </c:pt>
                <c:pt idx="1996">
                  <c:v>6.1</c:v>
                </c:pt>
                <c:pt idx="1997">
                  <c:v>6.03</c:v>
                </c:pt>
                <c:pt idx="1998">
                  <c:v>6.01</c:v>
                </c:pt>
                <c:pt idx="1999">
                  <c:v>5.85</c:v>
                </c:pt>
                <c:pt idx="2000">
                  <c:v>5.78</c:v>
                </c:pt>
                <c:pt idx="2001">
                  <c:v>5.72</c:v>
                </c:pt>
                <c:pt idx="2002">
                  <c:v>5.95</c:v>
                </c:pt>
                <c:pt idx="2003">
                  <c:v>5.97</c:v>
                </c:pt>
                <c:pt idx="2004">
                  <c:v>6.04</c:v>
                </c:pt>
                <c:pt idx="2005">
                  <c:v>6.03</c:v>
                </c:pt>
                <c:pt idx="2006">
                  <c:v>6.07</c:v>
                </c:pt>
                <c:pt idx="2007">
                  <c:v>5.81</c:v>
                </c:pt>
                <c:pt idx="2008">
                  <c:v>5.8</c:v>
                </c:pt>
                <c:pt idx="2009">
                  <c:v>5.99</c:v>
                </c:pt>
                <c:pt idx="2010">
                  <c:v>5.89</c:v>
                </c:pt>
                <c:pt idx="2011">
                  <c:v>5.69</c:v>
                </c:pt>
                <c:pt idx="2012">
                  <c:v>5.85</c:v>
                </c:pt>
                <c:pt idx="2013">
                  <c:v>6.2</c:v>
                </c:pt>
                <c:pt idx="2014">
                  <c:v>6.12</c:v>
                </c:pt>
                <c:pt idx="2015">
                  <c:v>5.96</c:v>
                </c:pt>
                <c:pt idx="2016">
                  <c:v>6.07</c:v>
                </c:pt>
                <c:pt idx="2017">
                  <c:v>6.16</c:v>
                </c:pt>
                <c:pt idx="2018">
                  <c:v>6.33</c:v>
                </c:pt>
                <c:pt idx="2019">
                  <c:v>6.84</c:v>
                </c:pt>
                <c:pt idx="2020">
                  <c:v>6.6</c:v>
                </c:pt>
                <c:pt idx="2021">
                  <c:v>5.9</c:v>
                </c:pt>
                <c:pt idx="2022">
                  <c:v>5.96</c:v>
                </c:pt>
                <c:pt idx="2023">
                  <c:v>5.73</c:v>
                </c:pt>
                <c:pt idx="2024">
                  <c:v>5.53</c:v>
                </c:pt>
                <c:pt idx="2025">
                  <c:v>5.55</c:v>
                </c:pt>
                <c:pt idx="2026">
                  <c:v>5.46</c:v>
                </c:pt>
                <c:pt idx="2027">
                  <c:v>5.48</c:v>
                </c:pt>
                <c:pt idx="2028">
                  <c:v>5.59</c:v>
                </c:pt>
                <c:pt idx="2029">
                  <c:v>5.52</c:v>
                </c:pt>
                <c:pt idx="2030">
                  <c:v>5.57</c:v>
                </c:pt>
                <c:pt idx="2031">
                  <c:v>5.56</c:v>
                </c:pt>
                <c:pt idx="2032">
                  <c:v>5.4</c:v>
                </c:pt>
                <c:pt idx="2033">
                  <c:v>5.26</c:v>
                </c:pt>
                <c:pt idx="2034">
                  <c:v>5.3</c:v>
                </c:pt>
                <c:pt idx="2035">
                  <c:v>5.21</c:v>
                </c:pt>
                <c:pt idx="2036">
                  <c:v>5.3</c:v>
                </c:pt>
                <c:pt idx="2037">
                  <c:v>5.18</c:v>
                </c:pt>
                <c:pt idx="2038">
                  <c:v>5.2</c:v>
                </c:pt>
                <c:pt idx="2039">
                  <c:v>4.95</c:v>
                </c:pt>
                <c:pt idx="2040">
                  <c:v>4.7699999999999996</c:v>
                </c:pt>
                <c:pt idx="2041">
                  <c:v>4.84</c:v>
                </c:pt>
                <c:pt idx="2042">
                  <c:v>4.8</c:v>
                </c:pt>
                <c:pt idx="2043">
                  <c:v>4.82</c:v>
                </c:pt>
                <c:pt idx="2044">
                  <c:v>4.8600000000000003</c:v>
                </c:pt>
                <c:pt idx="2045">
                  <c:v>4.9400000000000004</c:v>
                </c:pt>
                <c:pt idx="2046">
                  <c:v>5</c:v>
                </c:pt>
                <c:pt idx="2047">
                  <c:v>4.97</c:v>
                </c:pt>
                <c:pt idx="2048">
                  <c:v>4.8499999999999996</c:v>
                </c:pt>
                <c:pt idx="2049">
                  <c:v>4.87</c:v>
                </c:pt>
                <c:pt idx="2050">
                  <c:v>4.97</c:v>
                </c:pt>
                <c:pt idx="2051">
                  <c:v>4.9000000000000004</c:v>
                </c:pt>
                <c:pt idx="2052">
                  <c:v>5.08</c:v>
                </c:pt>
                <c:pt idx="2053">
                  <c:v>5</c:v>
                </c:pt>
                <c:pt idx="2054">
                  <c:v>5.08</c:v>
                </c:pt>
                <c:pt idx="2055">
                  <c:v>4.9000000000000004</c:v>
                </c:pt>
                <c:pt idx="2056">
                  <c:v>4.87</c:v>
                </c:pt>
                <c:pt idx="2057">
                  <c:v>4.95</c:v>
                </c:pt>
                <c:pt idx="2058">
                  <c:v>4.97</c:v>
                </c:pt>
                <c:pt idx="2059">
                  <c:v>4.9800000000000004</c:v>
                </c:pt>
                <c:pt idx="2060">
                  <c:v>4.9800000000000004</c:v>
                </c:pt>
                <c:pt idx="2061">
                  <c:v>5.05</c:v>
                </c:pt>
                <c:pt idx="2062">
                  <c:v>4.8600000000000003</c:v>
                </c:pt>
                <c:pt idx="2063">
                  <c:v>4.88</c:v>
                </c:pt>
                <c:pt idx="2064">
                  <c:v>5.39</c:v>
                </c:pt>
                <c:pt idx="2065">
                  <c:v>5.15</c:v>
                </c:pt>
                <c:pt idx="2066">
                  <c:v>5.24</c:v>
                </c:pt>
                <c:pt idx="2067">
                  <c:v>5.08</c:v>
                </c:pt>
                <c:pt idx="2068">
                  <c:v>4.68</c:v>
                </c:pt>
                <c:pt idx="2069">
                  <c:v>4.8</c:v>
                </c:pt>
                <c:pt idx="2070">
                  <c:v>5.05</c:v>
                </c:pt>
                <c:pt idx="2071">
                  <c:v>4.72</c:v>
                </c:pt>
                <c:pt idx="2072">
                  <c:v>4.87</c:v>
                </c:pt>
                <c:pt idx="2073">
                  <c:v>4.9400000000000004</c:v>
                </c:pt>
                <c:pt idx="2074">
                  <c:v>5.23</c:v>
                </c:pt>
                <c:pt idx="2075">
                  <c:v>5.54</c:v>
                </c:pt>
                <c:pt idx="2076">
                  <c:v>5.6</c:v>
                </c:pt>
                <c:pt idx="2077">
                  <c:v>5.61</c:v>
                </c:pt>
                <c:pt idx="2078">
                  <c:v>5.79</c:v>
                </c:pt>
                <c:pt idx="2079">
                  <c:v>5.68</c:v>
                </c:pt>
                <c:pt idx="2080">
                  <c:v>6.03</c:v>
                </c:pt>
                <c:pt idx="2081">
                  <c:v>6.05</c:v>
                </c:pt>
                <c:pt idx="2082">
                  <c:v>5.89</c:v>
                </c:pt>
                <c:pt idx="2083">
                  <c:v>6.06</c:v>
                </c:pt>
                <c:pt idx="2084">
                  <c:v>5.88</c:v>
                </c:pt>
                <c:pt idx="2085">
                  <c:v>6.31</c:v>
                </c:pt>
                <c:pt idx="2086">
                  <c:v>6.18</c:v>
                </c:pt>
                <c:pt idx="2087">
                  <c:v>6.31</c:v>
                </c:pt>
                <c:pt idx="2088">
                  <c:v>6.81</c:v>
                </c:pt>
                <c:pt idx="2089">
                  <c:v>6.71</c:v>
                </c:pt>
                <c:pt idx="2090">
                  <c:v>6.68</c:v>
                </c:pt>
                <c:pt idx="2091">
                  <c:v>7.08</c:v>
                </c:pt>
                <c:pt idx="2092">
                  <c:v>7.25</c:v>
                </c:pt>
                <c:pt idx="2093">
                  <c:v>7.1</c:v>
                </c:pt>
                <c:pt idx="2094">
                  <c:v>7.14</c:v>
                </c:pt>
                <c:pt idx="2095">
                  <c:v>7.42</c:v>
                </c:pt>
                <c:pt idx="2096">
                  <c:v>7.53</c:v>
                </c:pt>
                <c:pt idx="2097">
                  <c:v>7.76</c:v>
                </c:pt>
                <c:pt idx="2098">
                  <c:v>8</c:v>
                </c:pt>
                <c:pt idx="2099">
                  <c:v>8.0500000000000007</c:v>
                </c:pt>
                <c:pt idx="2100">
                  <c:v>8.2200000000000006</c:v>
                </c:pt>
                <c:pt idx="2101">
                  <c:v>8.27</c:v>
                </c:pt>
                <c:pt idx="2102">
                  <c:v>8.32</c:v>
                </c:pt>
                <c:pt idx="2103">
                  <c:v>8.2200000000000006</c:v>
                </c:pt>
                <c:pt idx="2104">
                  <c:v>8.25</c:v>
                </c:pt>
                <c:pt idx="2105">
                  <c:v>8.18</c:v>
                </c:pt>
                <c:pt idx="2106">
                  <c:v>8.07</c:v>
                </c:pt>
                <c:pt idx="2107">
                  <c:v>8.07</c:v>
                </c:pt>
                <c:pt idx="2108">
                  <c:v>8.1199999999999992</c:v>
                </c:pt>
                <c:pt idx="2109">
                  <c:v>8.19</c:v>
                </c:pt>
                <c:pt idx="2110">
                  <c:v>8.09</c:v>
                </c:pt>
                <c:pt idx="2111">
                  <c:v>8.07</c:v>
                </c:pt>
                <c:pt idx="2112">
                  <c:v>8.36</c:v>
                </c:pt>
                <c:pt idx="2113">
                  <c:v>8.4</c:v>
                </c:pt>
                <c:pt idx="2114">
                  <c:v>8.42</c:v>
                </c:pt>
                <c:pt idx="2115">
                  <c:v>8.42</c:v>
                </c:pt>
                <c:pt idx="2116">
                  <c:v>8.52</c:v>
                </c:pt>
                <c:pt idx="2117">
                  <c:v>8.58</c:v>
                </c:pt>
                <c:pt idx="2118">
                  <c:v>8.49</c:v>
                </c:pt>
                <c:pt idx="2119">
                  <c:v>8.5500000000000007</c:v>
                </c:pt>
                <c:pt idx="2120">
                  <c:v>8.58</c:v>
                </c:pt>
                <c:pt idx="2121">
                  <c:v>8.56</c:v>
                </c:pt>
                <c:pt idx="2122">
                  <c:v>8.58</c:v>
                </c:pt>
                <c:pt idx="2123">
                  <c:v>8.6199999999999992</c:v>
                </c:pt>
                <c:pt idx="2124">
                  <c:v>8.65</c:v>
                </c:pt>
                <c:pt idx="2125">
                  <c:v>8.56</c:v>
                </c:pt>
                <c:pt idx="2126">
                  <c:v>8.51</c:v>
                </c:pt>
                <c:pt idx="2127">
                  <c:v>8.6199999999999992</c:v>
                </c:pt>
                <c:pt idx="2128">
                  <c:v>8.58</c:v>
                </c:pt>
                <c:pt idx="2129">
                  <c:v>8.58</c:v>
                </c:pt>
                <c:pt idx="2130">
                  <c:v>8.5</c:v>
                </c:pt>
                <c:pt idx="2131">
                  <c:v>8.3800000000000008</c:v>
                </c:pt>
                <c:pt idx="2132">
                  <c:v>8.36</c:v>
                </c:pt>
                <c:pt idx="2133">
                  <c:v>8.43</c:v>
                </c:pt>
                <c:pt idx="2134">
                  <c:v>8.42</c:v>
                </c:pt>
                <c:pt idx="2135">
                  <c:v>8.32</c:v>
                </c:pt>
                <c:pt idx="2136">
                  <c:v>8.39</c:v>
                </c:pt>
                <c:pt idx="2137">
                  <c:v>8.4499999999999993</c:v>
                </c:pt>
                <c:pt idx="2138">
                  <c:v>8.3800000000000008</c:v>
                </c:pt>
                <c:pt idx="2139">
                  <c:v>8.44</c:v>
                </c:pt>
                <c:pt idx="2140">
                  <c:v>8.58</c:v>
                </c:pt>
                <c:pt idx="2141">
                  <c:v>8.64</c:v>
                </c:pt>
                <c:pt idx="2142">
                  <c:v>8.65</c:v>
                </c:pt>
                <c:pt idx="2143">
                  <c:v>8.56</c:v>
                </c:pt>
                <c:pt idx="2144">
                  <c:v>8.59</c:v>
                </c:pt>
                <c:pt idx="2145">
                  <c:v>8.64</c:v>
                </c:pt>
                <c:pt idx="2146">
                  <c:v>8.6</c:v>
                </c:pt>
                <c:pt idx="2147">
                  <c:v>8.4700000000000006</c:v>
                </c:pt>
                <c:pt idx="2148">
                  <c:v>8.43</c:v>
                </c:pt>
                <c:pt idx="2149">
                  <c:v>8.44</c:v>
                </c:pt>
                <c:pt idx="2150">
                  <c:v>8.34</c:v>
                </c:pt>
                <c:pt idx="2151">
                  <c:v>8.3800000000000008</c:v>
                </c:pt>
                <c:pt idx="2152">
                  <c:v>8.42</c:v>
                </c:pt>
                <c:pt idx="2153">
                  <c:v>8.42</c:v>
                </c:pt>
                <c:pt idx="2154">
                  <c:v>8.33</c:v>
                </c:pt>
                <c:pt idx="2155">
                  <c:v>8.2899999999999991</c:v>
                </c:pt>
                <c:pt idx="2156">
                  <c:v>8.32</c:v>
                </c:pt>
                <c:pt idx="2157">
                  <c:v>8.11</c:v>
                </c:pt>
                <c:pt idx="2158">
                  <c:v>8.09</c:v>
                </c:pt>
                <c:pt idx="2159">
                  <c:v>8.19</c:v>
                </c:pt>
                <c:pt idx="2160">
                  <c:v>8.18</c:v>
                </c:pt>
                <c:pt idx="2161">
                  <c:v>8.11</c:v>
                </c:pt>
                <c:pt idx="2162">
                  <c:v>8.14</c:v>
                </c:pt>
                <c:pt idx="2163">
                  <c:v>8.1300000000000008</c:v>
                </c:pt>
                <c:pt idx="2164">
                  <c:v>7.94</c:v>
                </c:pt>
                <c:pt idx="2165">
                  <c:v>7.89</c:v>
                </c:pt>
                <c:pt idx="2166">
                  <c:v>7.98</c:v>
                </c:pt>
                <c:pt idx="2167">
                  <c:v>7.99</c:v>
                </c:pt>
                <c:pt idx="2168">
                  <c:v>8.0500000000000007</c:v>
                </c:pt>
                <c:pt idx="2169">
                  <c:v>8</c:v>
                </c:pt>
                <c:pt idx="2170">
                  <c:v>7.98</c:v>
                </c:pt>
                <c:pt idx="2171">
                  <c:v>8.1</c:v>
                </c:pt>
                <c:pt idx="2172">
                  <c:v>8.1999999999999993</c:v>
                </c:pt>
                <c:pt idx="2173">
                  <c:v>8.2200000000000006</c:v>
                </c:pt>
                <c:pt idx="2174">
                  <c:v>8.17</c:v>
                </c:pt>
                <c:pt idx="2175">
                  <c:v>8.2100000000000009</c:v>
                </c:pt>
                <c:pt idx="2176">
                  <c:v>8.2200000000000006</c:v>
                </c:pt>
                <c:pt idx="2177">
                  <c:v>8.2799999999999994</c:v>
                </c:pt>
                <c:pt idx="2178">
                  <c:v>8.26</c:v>
                </c:pt>
                <c:pt idx="2179">
                  <c:v>8.2200000000000006</c:v>
                </c:pt>
                <c:pt idx="2180">
                  <c:v>8.07</c:v>
                </c:pt>
                <c:pt idx="2181">
                  <c:v>8.08</c:v>
                </c:pt>
                <c:pt idx="2182">
                  <c:v>8.16</c:v>
                </c:pt>
                <c:pt idx="2183">
                  <c:v>8.09</c:v>
                </c:pt>
                <c:pt idx="2184">
                  <c:v>7.97</c:v>
                </c:pt>
                <c:pt idx="2185">
                  <c:v>8.0399999999999991</c:v>
                </c:pt>
                <c:pt idx="2186">
                  <c:v>8.08</c:v>
                </c:pt>
                <c:pt idx="2187">
                  <c:v>8.0399999999999991</c:v>
                </c:pt>
                <c:pt idx="2188">
                  <c:v>8.09</c:v>
                </c:pt>
                <c:pt idx="2189">
                  <c:v>8.2200000000000006</c:v>
                </c:pt>
                <c:pt idx="2190">
                  <c:v>8.16</c:v>
                </c:pt>
                <c:pt idx="2191">
                  <c:v>8.19</c:v>
                </c:pt>
                <c:pt idx="2192">
                  <c:v>8.3699999999999992</c:v>
                </c:pt>
                <c:pt idx="2193">
                  <c:v>8.3000000000000007</c:v>
                </c:pt>
                <c:pt idx="2194">
                  <c:v>8.24</c:v>
                </c:pt>
                <c:pt idx="2195">
                  <c:v>8.23</c:v>
                </c:pt>
                <c:pt idx="2196">
                  <c:v>8.32</c:v>
                </c:pt>
                <c:pt idx="2197">
                  <c:v>8.17</c:v>
                </c:pt>
                <c:pt idx="2198">
                  <c:v>8.16</c:v>
                </c:pt>
                <c:pt idx="2199">
                  <c:v>8.07</c:v>
                </c:pt>
                <c:pt idx="2200">
                  <c:v>7.89</c:v>
                </c:pt>
                <c:pt idx="2201">
                  <c:v>7.76</c:v>
                </c:pt>
                <c:pt idx="2202">
                  <c:v>7.84</c:v>
                </c:pt>
                <c:pt idx="2203">
                  <c:v>7.81</c:v>
                </c:pt>
                <c:pt idx="2204">
                  <c:v>7.89</c:v>
                </c:pt>
                <c:pt idx="2205">
                  <c:v>7.93</c:v>
                </c:pt>
                <c:pt idx="2206">
                  <c:v>7.87</c:v>
                </c:pt>
                <c:pt idx="2207">
                  <c:v>7.87</c:v>
                </c:pt>
                <c:pt idx="2208">
                  <c:v>8.0399999999999991</c:v>
                </c:pt>
                <c:pt idx="2209">
                  <c:v>7.99</c:v>
                </c:pt>
                <c:pt idx="2210">
                  <c:v>7.99</c:v>
                </c:pt>
                <c:pt idx="2211">
                  <c:v>7.98</c:v>
                </c:pt>
                <c:pt idx="2212">
                  <c:v>8.07</c:v>
                </c:pt>
                <c:pt idx="2213">
                  <c:v>7.93</c:v>
                </c:pt>
                <c:pt idx="2214">
                  <c:v>7.92</c:v>
                </c:pt>
                <c:pt idx="2215">
                  <c:v>7.96</c:v>
                </c:pt>
                <c:pt idx="2216">
                  <c:v>7.7</c:v>
                </c:pt>
                <c:pt idx="2217">
                  <c:v>7.64</c:v>
                </c:pt>
                <c:pt idx="2218">
                  <c:v>7.75</c:v>
                </c:pt>
                <c:pt idx="2219">
                  <c:v>7.7</c:v>
                </c:pt>
                <c:pt idx="2220">
                  <c:v>7.75</c:v>
                </c:pt>
                <c:pt idx="2221">
                  <c:v>7.58</c:v>
                </c:pt>
                <c:pt idx="2222">
                  <c:v>7.45</c:v>
                </c:pt>
                <c:pt idx="2223">
                  <c:v>7.47</c:v>
                </c:pt>
                <c:pt idx="2224">
                  <c:v>7.44</c:v>
                </c:pt>
                <c:pt idx="2225">
                  <c:v>7.36</c:v>
                </c:pt>
                <c:pt idx="2226">
                  <c:v>7.43</c:v>
                </c:pt>
                <c:pt idx="2227">
                  <c:v>7.43</c:v>
                </c:pt>
                <c:pt idx="2228">
                  <c:v>7.47</c:v>
                </c:pt>
                <c:pt idx="2229">
                  <c:v>7.44</c:v>
                </c:pt>
                <c:pt idx="2230">
                  <c:v>7.36</c:v>
                </c:pt>
                <c:pt idx="2231">
                  <c:v>7.52</c:v>
                </c:pt>
                <c:pt idx="2232">
                  <c:v>7.57</c:v>
                </c:pt>
                <c:pt idx="2233">
                  <c:v>7.47</c:v>
                </c:pt>
                <c:pt idx="2234">
                  <c:v>7.49</c:v>
                </c:pt>
                <c:pt idx="2235">
                  <c:v>7.48</c:v>
                </c:pt>
                <c:pt idx="2236">
                  <c:v>7.41</c:v>
                </c:pt>
                <c:pt idx="2237">
                  <c:v>7.45</c:v>
                </c:pt>
                <c:pt idx="2238">
                  <c:v>7.46</c:v>
                </c:pt>
                <c:pt idx="2239">
                  <c:v>7.42</c:v>
                </c:pt>
                <c:pt idx="2240">
                  <c:v>7.53</c:v>
                </c:pt>
                <c:pt idx="2241">
                  <c:v>7.59</c:v>
                </c:pt>
                <c:pt idx="2242">
                  <c:v>7.52</c:v>
                </c:pt>
                <c:pt idx="2243">
                  <c:v>7.58</c:v>
                </c:pt>
                <c:pt idx="2244">
                  <c:v>7.57</c:v>
                </c:pt>
                <c:pt idx="2245">
                  <c:v>7.46</c:v>
                </c:pt>
                <c:pt idx="2246">
                  <c:v>7.41</c:v>
                </c:pt>
                <c:pt idx="2247">
                  <c:v>7.4</c:v>
                </c:pt>
                <c:pt idx="2248">
                  <c:v>7.49</c:v>
                </c:pt>
                <c:pt idx="2249">
                  <c:v>7.44</c:v>
                </c:pt>
                <c:pt idx="2250">
                  <c:v>7.24</c:v>
                </c:pt>
                <c:pt idx="2251">
                  <c:v>7.31</c:v>
                </c:pt>
                <c:pt idx="2252">
                  <c:v>7.19</c:v>
                </c:pt>
                <c:pt idx="2253">
                  <c:v>7.18</c:v>
                </c:pt>
                <c:pt idx="2254">
                  <c:v>7.23</c:v>
                </c:pt>
                <c:pt idx="2255">
                  <c:v>7.28</c:v>
                </c:pt>
                <c:pt idx="2256">
                  <c:v>7.31</c:v>
                </c:pt>
                <c:pt idx="2257">
                  <c:v>7.35</c:v>
                </c:pt>
                <c:pt idx="2258">
                  <c:v>7.39</c:v>
                </c:pt>
                <c:pt idx="2259">
                  <c:v>7.6</c:v>
                </c:pt>
                <c:pt idx="2260">
                  <c:v>7.58</c:v>
                </c:pt>
                <c:pt idx="2261">
                  <c:v>7.56</c:v>
                </c:pt>
                <c:pt idx="2262">
                  <c:v>7.61</c:v>
                </c:pt>
                <c:pt idx="2263">
                  <c:v>7.63</c:v>
                </c:pt>
                <c:pt idx="2264">
                  <c:v>7.62</c:v>
                </c:pt>
                <c:pt idx="2265">
                  <c:v>7.54</c:v>
                </c:pt>
                <c:pt idx="2266">
                  <c:v>7.43</c:v>
                </c:pt>
                <c:pt idx="2267">
                  <c:v>7.54</c:v>
                </c:pt>
                <c:pt idx="2268">
                  <c:v>7.57</c:v>
                </c:pt>
                <c:pt idx="2269">
                  <c:v>7.61</c:v>
                </c:pt>
                <c:pt idx="2270">
                  <c:v>7.39</c:v>
                </c:pt>
                <c:pt idx="2271">
                  <c:v>7.47</c:v>
                </c:pt>
                <c:pt idx="2272">
                  <c:v>7.35</c:v>
                </c:pt>
                <c:pt idx="2273">
                  <c:v>7.18</c:v>
                </c:pt>
                <c:pt idx="2274">
                  <c:v>7.28</c:v>
                </c:pt>
                <c:pt idx="2275">
                  <c:v>7.26</c:v>
                </c:pt>
                <c:pt idx="2276">
                  <c:v>7.1</c:v>
                </c:pt>
                <c:pt idx="2277">
                  <c:v>7.08</c:v>
                </c:pt>
                <c:pt idx="2278">
                  <c:v>7.12</c:v>
                </c:pt>
                <c:pt idx="2279">
                  <c:v>6.82</c:v>
                </c:pt>
                <c:pt idx="2280">
                  <c:v>6.89</c:v>
                </c:pt>
                <c:pt idx="2281">
                  <c:v>6.86</c:v>
                </c:pt>
                <c:pt idx="2282">
                  <c:v>6.8</c:v>
                </c:pt>
                <c:pt idx="2283">
                  <c:v>6.8</c:v>
                </c:pt>
                <c:pt idx="2284">
                  <c:v>6.98</c:v>
                </c:pt>
                <c:pt idx="2285">
                  <c:v>7.02</c:v>
                </c:pt>
                <c:pt idx="2286">
                  <c:v>7.12</c:v>
                </c:pt>
                <c:pt idx="2287">
                  <c:v>7.1</c:v>
                </c:pt>
                <c:pt idx="2288">
                  <c:v>7.15</c:v>
                </c:pt>
                <c:pt idx="2289">
                  <c:v>7.15</c:v>
                </c:pt>
                <c:pt idx="2290">
                  <c:v>6.91</c:v>
                </c:pt>
                <c:pt idx="2291">
                  <c:v>6.88</c:v>
                </c:pt>
                <c:pt idx="2292">
                  <c:v>6.79</c:v>
                </c:pt>
                <c:pt idx="2293">
                  <c:v>6.95</c:v>
                </c:pt>
                <c:pt idx="2294">
                  <c:v>6.96</c:v>
                </c:pt>
                <c:pt idx="2295">
                  <c:v>7.05</c:v>
                </c:pt>
                <c:pt idx="2296">
                  <c:v>7.04</c:v>
                </c:pt>
                <c:pt idx="2297">
                  <c:v>7.01</c:v>
                </c:pt>
                <c:pt idx="2298">
                  <c:v>6.68</c:v>
                </c:pt>
                <c:pt idx="2299">
                  <c:v>6.74</c:v>
                </c:pt>
                <c:pt idx="2300">
                  <c:v>6.74</c:v>
                </c:pt>
                <c:pt idx="2301">
                  <c:v>6.48</c:v>
                </c:pt>
                <c:pt idx="2302">
                  <c:v>6.49</c:v>
                </c:pt>
                <c:pt idx="2303">
                  <c:v>6.42</c:v>
                </c:pt>
                <c:pt idx="2304">
                  <c:v>6.75</c:v>
                </c:pt>
                <c:pt idx="2305">
                  <c:v>6.8</c:v>
                </c:pt>
                <c:pt idx="2306">
                  <c:v>6.69</c:v>
                </c:pt>
                <c:pt idx="2307">
                  <c:v>6.81</c:v>
                </c:pt>
                <c:pt idx="2308">
                  <c:v>6.75</c:v>
                </c:pt>
                <c:pt idx="2309">
                  <c:v>6.99</c:v>
                </c:pt>
                <c:pt idx="2310">
                  <c:v>6.74</c:v>
                </c:pt>
                <c:pt idx="2311">
                  <c:v>6.95</c:v>
                </c:pt>
                <c:pt idx="2312">
                  <c:v>7.08</c:v>
                </c:pt>
                <c:pt idx="2313">
                  <c:v>7.07</c:v>
                </c:pt>
                <c:pt idx="2314">
                  <c:v>7.39</c:v>
                </c:pt>
                <c:pt idx="2315">
                  <c:v>7.44</c:v>
                </c:pt>
                <c:pt idx="2316">
                  <c:v>7.67</c:v>
                </c:pt>
                <c:pt idx="2317">
                  <c:v>7.31</c:v>
                </c:pt>
                <c:pt idx="2318">
                  <c:v>7.34</c:v>
                </c:pt>
                <c:pt idx="2319">
                  <c:v>7.5</c:v>
                </c:pt>
                <c:pt idx="2320">
                  <c:v>7.48</c:v>
                </c:pt>
                <c:pt idx="2321">
                  <c:v>7.66</c:v>
                </c:pt>
                <c:pt idx="2322">
                  <c:v>7.63</c:v>
                </c:pt>
                <c:pt idx="2323">
                  <c:v>7.4</c:v>
                </c:pt>
                <c:pt idx="2324">
                  <c:v>7.22</c:v>
                </c:pt>
                <c:pt idx="2325">
                  <c:v>7.08</c:v>
                </c:pt>
                <c:pt idx="2326">
                  <c:v>6.92</c:v>
                </c:pt>
                <c:pt idx="2327">
                  <c:v>6.95</c:v>
                </c:pt>
                <c:pt idx="2328">
                  <c:v>7</c:v>
                </c:pt>
                <c:pt idx="2329">
                  <c:v>6.91</c:v>
                </c:pt>
                <c:pt idx="2330">
                  <c:v>7.07</c:v>
                </c:pt>
                <c:pt idx="2331">
                  <c:v>7.12</c:v>
                </c:pt>
                <c:pt idx="2332">
                  <c:v>7.08</c:v>
                </c:pt>
                <c:pt idx="2333">
                  <c:v>7.06</c:v>
                </c:pt>
                <c:pt idx="2334">
                  <c:v>6.95</c:v>
                </c:pt>
                <c:pt idx="2335">
                  <c:v>6.83</c:v>
                </c:pt>
                <c:pt idx="2336">
                  <c:v>6.85</c:v>
                </c:pt>
                <c:pt idx="2337">
                  <c:v>6.8</c:v>
                </c:pt>
                <c:pt idx="2338">
                  <c:v>6.79</c:v>
                </c:pt>
                <c:pt idx="2339">
                  <c:v>7.3</c:v>
                </c:pt>
                <c:pt idx="2340">
                  <c:v>7.17</c:v>
                </c:pt>
                <c:pt idx="2341">
                  <c:v>7.22</c:v>
                </c:pt>
                <c:pt idx="2342">
                  <c:v>7.13</c:v>
                </c:pt>
                <c:pt idx="2343">
                  <c:v>7.14</c:v>
                </c:pt>
                <c:pt idx="2344">
                  <c:v>7.17</c:v>
                </c:pt>
                <c:pt idx="2345">
                  <c:v>7.29</c:v>
                </c:pt>
                <c:pt idx="2346">
                  <c:v>6.71</c:v>
                </c:pt>
                <c:pt idx="2347">
                  <c:v>6.71</c:v>
                </c:pt>
                <c:pt idx="2348">
                  <c:v>6.81</c:v>
                </c:pt>
                <c:pt idx="2349">
                  <c:v>6.77</c:v>
                </c:pt>
                <c:pt idx="2350">
                  <c:v>6.78</c:v>
                </c:pt>
                <c:pt idx="2351">
                  <c:v>6.91</c:v>
                </c:pt>
                <c:pt idx="2352">
                  <c:v>7.01</c:v>
                </c:pt>
                <c:pt idx="2353">
                  <c:v>7.2</c:v>
                </c:pt>
                <c:pt idx="2354">
                  <c:v>7.24</c:v>
                </c:pt>
                <c:pt idx="2355">
                  <c:v>7.09</c:v>
                </c:pt>
                <c:pt idx="2356">
                  <c:v>7.05</c:v>
                </c:pt>
                <c:pt idx="2357">
                  <c:v>7.03</c:v>
                </c:pt>
                <c:pt idx="2358">
                  <c:v>6.97</c:v>
                </c:pt>
                <c:pt idx="2359">
                  <c:v>6.89</c:v>
                </c:pt>
                <c:pt idx="2360">
                  <c:v>6.87</c:v>
                </c:pt>
                <c:pt idx="2361">
                  <c:v>6.66</c:v>
                </c:pt>
                <c:pt idx="2362">
                  <c:v>6.71</c:v>
                </c:pt>
                <c:pt idx="2363">
                  <c:v>6.54</c:v>
                </c:pt>
                <c:pt idx="2364">
                  <c:v>6.74</c:v>
                </c:pt>
                <c:pt idx="2365">
                  <c:v>6.67</c:v>
                </c:pt>
                <c:pt idx="2366">
                  <c:v>6.66</c:v>
                </c:pt>
                <c:pt idx="2367">
                  <c:v>6.84</c:v>
                </c:pt>
                <c:pt idx="2368">
                  <c:v>6.9</c:v>
                </c:pt>
                <c:pt idx="2369">
                  <c:v>6.86</c:v>
                </c:pt>
                <c:pt idx="2370">
                  <c:v>7.07</c:v>
                </c:pt>
                <c:pt idx="2371">
                  <c:v>7.03</c:v>
                </c:pt>
                <c:pt idx="2372">
                  <c:v>7.09</c:v>
                </c:pt>
                <c:pt idx="2373">
                  <c:v>7.17</c:v>
                </c:pt>
                <c:pt idx="2374">
                  <c:v>7.12</c:v>
                </c:pt>
                <c:pt idx="2375">
                  <c:v>7.05</c:v>
                </c:pt>
                <c:pt idx="2376">
                  <c:v>6.98</c:v>
                </c:pt>
                <c:pt idx="2377">
                  <c:v>6.95</c:v>
                </c:pt>
                <c:pt idx="2378">
                  <c:v>7.03</c:v>
                </c:pt>
                <c:pt idx="2379">
                  <c:v>7.02</c:v>
                </c:pt>
                <c:pt idx="2380">
                  <c:v>6.88</c:v>
                </c:pt>
                <c:pt idx="2381">
                  <c:v>6.61</c:v>
                </c:pt>
                <c:pt idx="2382">
                  <c:v>6.78</c:v>
                </c:pt>
                <c:pt idx="2383">
                  <c:v>6.83</c:v>
                </c:pt>
                <c:pt idx="2384">
                  <c:v>6.79</c:v>
                </c:pt>
                <c:pt idx="2385">
                  <c:v>6.7</c:v>
                </c:pt>
                <c:pt idx="2386">
                  <c:v>6.73</c:v>
                </c:pt>
                <c:pt idx="2387">
                  <c:v>6.63</c:v>
                </c:pt>
                <c:pt idx="2388">
                  <c:v>6.63</c:v>
                </c:pt>
                <c:pt idx="2389">
                  <c:v>6.47</c:v>
                </c:pt>
                <c:pt idx="2390">
                  <c:v>6.55</c:v>
                </c:pt>
                <c:pt idx="2391">
                  <c:v>6.33</c:v>
                </c:pt>
                <c:pt idx="2392">
                  <c:v>6.4</c:v>
                </c:pt>
                <c:pt idx="2393">
                  <c:v>6.4</c:v>
                </c:pt>
                <c:pt idx="2394">
                  <c:v>6.17</c:v>
                </c:pt>
                <c:pt idx="2395">
                  <c:v>6.29</c:v>
                </c:pt>
                <c:pt idx="2396">
                  <c:v>6.38</c:v>
                </c:pt>
                <c:pt idx="2397">
                  <c:v>6.32</c:v>
                </c:pt>
                <c:pt idx="2398">
                  <c:v>6.21</c:v>
                </c:pt>
                <c:pt idx="2399">
                  <c:v>6.16</c:v>
                </c:pt>
                <c:pt idx="2400">
                  <c:v>6.1</c:v>
                </c:pt>
                <c:pt idx="2401">
                  <c:v>6.12</c:v>
                </c:pt>
                <c:pt idx="2402">
                  <c:v>6.19</c:v>
                </c:pt>
                <c:pt idx="2403">
                  <c:v>6.14</c:v>
                </c:pt>
                <c:pt idx="2404">
                  <c:v>6.07</c:v>
                </c:pt>
                <c:pt idx="2405">
                  <c:v>6.04</c:v>
                </c:pt>
                <c:pt idx="2406">
                  <c:v>6.02</c:v>
                </c:pt>
                <c:pt idx="2407">
                  <c:v>6.1</c:v>
                </c:pt>
                <c:pt idx="2408">
                  <c:v>6.04</c:v>
                </c:pt>
                <c:pt idx="2409">
                  <c:v>5.7</c:v>
                </c:pt>
                <c:pt idx="2410">
                  <c:v>5.64</c:v>
                </c:pt>
                <c:pt idx="2411">
                  <c:v>5.64</c:v>
                </c:pt>
                <c:pt idx="2412">
                  <c:v>5.66</c:v>
                </c:pt>
                <c:pt idx="2413">
                  <c:v>5.79</c:v>
                </c:pt>
                <c:pt idx="2414">
                  <c:v>5.82</c:v>
                </c:pt>
                <c:pt idx="2415">
                  <c:v>5.76</c:v>
                </c:pt>
                <c:pt idx="2416">
                  <c:v>5.91</c:v>
                </c:pt>
                <c:pt idx="2417">
                  <c:v>5.79</c:v>
                </c:pt>
                <c:pt idx="2418">
                  <c:v>5.81</c:v>
                </c:pt>
                <c:pt idx="2419">
                  <c:v>5.66</c:v>
                </c:pt>
                <c:pt idx="2420">
                  <c:v>6</c:v>
                </c:pt>
                <c:pt idx="2421">
                  <c:v>6.01</c:v>
                </c:pt>
                <c:pt idx="2422">
                  <c:v>5.98</c:v>
                </c:pt>
                <c:pt idx="2423">
                  <c:v>5.88</c:v>
                </c:pt>
                <c:pt idx="2424">
                  <c:v>5.79</c:v>
                </c:pt>
                <c:pt idx="2425">
                  <c:v>5.92</c:v>
                </c:pt>
                <c:pt idx="2426">
                  <c:v>6.03</c:v>
                </c:pt>
                <c:pt idx="2427">
                  <c:v>6.1</c:v>
                </c:pt>
                <c:pt idx="2428">
                  <c:v>6.07</c:v>
                </c:pt>
                <c:pt idx="2429">
                  <c:v>6.12</c:v>
                </c:pt>
                <c:pt idx="2430">
                  <c:v>6.27</c:v>
                </c:pt>
                <c:pt idx="2431">
                  <c:v>6.22</c:v>
                </c:pt>
                <c:pt idx="2432">
                  <c:v>6.1</c:v>
                </c:pt>
                <c:pt idx="2433">
                  <c:v>6.32</c:v>
                </c:pt>
                <c:pt idx="2434">
                  <c:v>6.38</c:v>
                </c:pt>
                <c:pt idx="2435">
                  <c:v>6.38</c:v>
                </c:pt>
                <c:pt idx="2436">
                  <c:v>6.38</c:v>
                </c:pt>
                <c:pt idx="2437">
                  <c:v>6.43</c:v>
                </c:pt>
                <c:pt idx="2438">
                  <c:v>6.35</c:v>
                </c:pt>
                <c:pt idx="2439">
                  <c:v>6.3</c:v>
                </c:pt>
                <c:pt idx="2440">
                  <c:v>6.31</c:v>
                </c:pt>
                <c:pt idx="2441">
                  <c:v>6.34</c:v>
                </c:pt>
                <c:pt idx="2442">
                  <c:v>6.32</c:v>
                </c:pt>
                <c:pt idx="2443">
                  <c:v>6.38</c:v>
                </c:pt>
                <c:pt idx="2444">
                  <c:v>6.42</c:v>
                </c:pt>
                <c:pt idx="2445">
                  <c:v>6.34</c:v>
                </c:pt>
                <c:pt idx="2446">
                  <c:v>6.36</c:v>
                </c:pt>
                <c:pt idx="2447">
                  <c:v>6.14</c:v>
                </c:pt>
                <c:pt idx="2448">
                  <c:v>6.17</c:v>
                </c:pt>
                <c:pt idx="2449">
                  <c:v>6.04</c:v>
                </c:pt>
                <c:pt idx="2450">
                  <c:v>6.06</c:v>
                </c:pt>
                <c:pt idx="2451">
                  <c:v>5.93</c:v>
                </c:pt>
                <c:pt idx="2452">
                  <c:v>5.94</c:v>
                </c:pt>
                <c:pt idx="2453">
                  <c:v>6.19</c:v>
                </c:pt>
                <c:pt idx="2454">
                  <c:v>6.18</c:v>
                </c:pt>
                <c:pt idx="2455">
                  <c:v>6.24</c:v>
                </c:pt>
                <c:pt idx="2456">
                  <c:v>6.26</c:v>
                </c:pt>
                <c:pt idx="2457">
                  <c:v>6.19</c:v>
                </c:pt>
                <c:pt idx="2458">
                  <c:v>6.1</c:v>
                </c:pt>
                <c:pt idx="2459">
                  <c:v>6.01</c:v>
                </c:pt>
                <c:pt idx="2460">
                  <c:v>6.17</c:v>
                </c:pt>
                <c:pt idx="2461">
                  <c:v>6.13</c:v>
                </c:pt>
                <c:pt idx="2462">
                  <c:v>6.02</c:v>
                </c:pt>
                <c:pt idx="2463">
                  <c:v>6.15</c:v>
                </c:pt>
                <c:pt idx="2464">
                  <c:v>6.13</c:v>
                </c:pt>
                <c:pt idx="2465">
                  <c:v>6.03</c:v>
                </c:pt>
                <c:pt idx="2466">
                  <c:v>5.98</c:v>
                </c:pt>
                <c:pt idx="2467">
                  <c:v>6.13</c:v>
                </c:pt>
                <c:pt idx="2468">
                  <c:v>6.01</c:v>
                </c:pt>
                <c:pt idx="2469">
                  <c:v>5.86</c:v>
                </c:pt>
                <c:pt idx="2470">
                  <c:v>5.87</c:v>
                </c:pt>
                <c:pt idx="2471">
                  <c:v>5.72</c:v>
                </c:pt>
                <c:pt idx="2472">
                  <c:v>5.68</c:v>
                </c:pt>
                <c:pt idx="2473">
                  <c:v>5.78</c:v>
                </c:pt>
                <c:pt idx="2474">
                  <c:v>5.72</c:v>
                </c:pt>
                <c:pt idx="2475">
                  <c:v>5.52</c:v>
                </c:pt>
                <c:pt idx="2476">
                  <c:v>5.63</c:v>
                </c:pt>
                <c:pt idx="2477">
                  <c:v>5.97</c:v>
                </c:pt>
                <c:pt idx="2478">
                  <c:v>6.07</c:v>
                </c:pt>
                <c:pt idx="2479">
                  <c:v>5.98</c:v>
                </c:pt>
                <c:pt idx="2480">
                  <c:v>5.81</c:v>
                </c:pt>
                <c:pt idx="2481">
                  <c:v>5.78</c:v>
                </c:pt>
                <c:pt idx="2482">
                  <c:v>5.71</c:v>
                </c:pt>
                <c:pt idx="2483">
                  <c:v>5.71</c:v>
                </c:pt>
                <c:pt idx="2484">
                  <c:v>5.75</c:v>
                </c:pt>
                <c:pt idx="2485">
                  <c:v>5.78</c:v>
                </c:pt>
                <c:pt idx="2486">
                  <c:v>5.65</c:v>
                </c:pt>
                <c:pt idx="2487">
                  <c:v>5.52</c:v>
                </c:pt>
                <c:pt idx="2488">
                  <c:v>5.66</c:v>
                </c:pt>
                <c:pt idx="2489">
                  <c:v>5.71</c:v>
                </c:pt>
                <c:pt idx="2490">
                  <c:v>5.64</c:v>
                </c:pt>
                <c:pt idx="2491">
                  <c:v>5.65</c:v>
                </c:pt>
                <c:pt idx="2492">
                  <c:v>5.54</c:v>
                </c:pt>
                <c:pt idx="2493">
                  <c:v>5.35</c:v>
                </c:pt>
                <c:pt idx="2494">
                  <c:v>5.48</c:v>
                </c:pt>
                <c:pt idx="2495">
                  <c:v>5.51</c:v>
                </c:pt>
                <c:pt idx="2496">
                  <c:v>5.45</c:v>
                </c:pt>
                <c:pt idx="2497">
                  <c:v>5.51</c:v>
                </c:pt>
                <c:pt idx="2498">
                  <c:v>5.39</c:v>
                </c:pt>
                <c:pt idx="2499">
                  <c:v>5.42</c:v>
                </c:pt>
                <c:pt idx="2500">
                  <c:v>5.15</c:v>
                </c:pt>
                <c:pt idx="2501">
                  <c:v>5.09</c:v>
                </c:pt>
                <c:pt idx="2502">
                  <c:v>5.21</c:v>
                </c:pt>
                <c:pt idx="2503">
                  <c:v>5.18</c:v>
                </c:pt>
                <c:pt idx="2504">
                  <c:v>5.16</c:v>
                </c:pt>
                <c:pt idx="2505">
                  <c:v>5.0999999999999996</c:v>
                </c:pt>
                <c:pt idx="2506">
                  <c:v>5.1100000000000003</c:v>
                </c:pt>
                <c:pt idx="2507">
                  <c:v>5.16</c:v>
                </c:pt>
                <c:pt idx="2508">
                  <c:v>5.12</c:v>
                </c:pt>
                <c:pt idx="2509">
                  <c:v>4.84</c:v>
                </c:pt>
                <c:pt idx="2510">
                  <c:v>4.7</c:v>
                </c:pt>
                <c:pt idx="2511">
                  <c:v>4.79</c:v>
                </c:pt>
                <c:pt idx="2512">
                  <c:v>4.7699999999999996</c:v>
                </c:pt>
                <c:pt idx="2513">
                  <c:v>5.1100000000000003</c:v>
                </c:pt>
                <c:pt idx="2514">
                  <c:v>5.28</c:v>
                </c:pt>
                <c:pt idx="2515">
                  <c:v>5.3</c:v>
                </c:pt>
                <c:pt idx="2516">
                  <c:v>5.24</c:v>
                </c:pt>
                <c:pt idx="2517">
                  <c:v>5.13</c:v>
                </c:pt>
                <c:pt idx="2518">
                  <c:v>5.12</c:v>
                </c:pt>
                <c:pt idx="2519">
                  <c:v>5.22</c:v>
                </c:pt>
                <c:pt idx="2520">
                  <c:v>5.22</c:v>
                </c:pt>
                <c:pt idx="2521">
                  <c:v>5.17</c:v>
                </c:pt>
                <c:pt idx="2522">
                  <c:v>5.4</c:v>
                </c:pt>
                <c:pt idx="2523">
                  <c:v>5.42</c:v>
                </c:pt>
                <c:pt idx="2524">
                  <c:v>5.19</c:v>
                </c:pt>
                <c:pt idx="2525">
                  <c:v>5.0599999999999996</c:v>
                </c:pt>
                <c:pt idx="2526">
                  <c:v>5.71</c:v>
                </c:pt>
                <c:pt idx="2527">
                  <c:v>5.67</c:v>
                </c:pt>
                <c:pt idx="2528">
                  <c:v>5.66</c:v>
                </c:pt>
                <c:pt idx="2529">
                  <c:v>5.53</c:v>
                </c:pt>
                <c:pt idx="2530">
                  <c:v>5.42</c:v>
                </c:pt>
                <c:pt idx="2531">
                  <c:v>5.55</c:v>
                </c:pt>
                <c:pt idx="2532">
                  <c:v>5.25</c:v>
                </c:pt>
                <c:pt idx="2533">
                  <c:v>5.23</c:v>
                </c:pt>
                <c:pt idx="2534">
                  <c:v>5.08</c:v>
                </c:pt>
                <c:pt idx="2535">
                  <c:v>4.92</c:v>
                </c:pt>
                <c:pt idx="2536">
                  <c:v>4.8600000000000003</c:v>
                </c:pt>
                <c:pt idx="2537">
                  <c:v>4.97</c:v>
                </c:pt>
                <c:pt idx="2538">
                  <c:v>4.6900000000000004</c:v>
                </c:pt>
                <c:pt idx="2539">
                  <c:v>4.82</c:v>
                </c:pt>
                <c:pt idx="2540">
                  <c:v>4.82</c:v>
                </c:pt>
                <c:pt idx="2541">
                  <c:v>5.04</c:v>
                </c:pt>
                <c:pt idx="2542">
                  <c:v>4.63</c:v>
                </c:pt>
                <c:pt idx="2543">
                  <c:v>4.3499999999999996</c:v>
                </c:pt>
                <c:pt idx="2544">
                  <c:v>5.24</c:v>
                </c:pt>
                <c:pt idx="2545">
                  <c:v>5.79</c:v>
                </c:pt>
                <c:pt idx="2546">
                  <c:v>5.85</c:v>
                </c:pt>
                <c:pt idx="2547">
                  <c:v>5.85</c:v>
                </c:pt>
                <c:pt idx="2548">
                  <c:v>6.17</c:v>
                </c:pt>
                <c:pt idx="2549">
                  <c:v>6</c:v>
                </c:pt>
                <c:pt idx="2550">
                  <c:v>5.96</c:v>
                </c:pt>
                <c:pt idx="2551">
                  <c:v>5.78</c:v>
                </c:pt>
                <c:pt idx="2552">
                  <c:v>5.88</c:v>
                </c:pt>
                <c:pt idx="2553">
                  <c:v>6.3</c:v>
                </c:pt>
                <c:pt idx="2554">
                  <c:v>6.42</c:v>
                </c:pt>
                <c:pt idx="2555">
                  <c:v>6.49</c:v>
                </c:pt>
                <c:pt idx="2556">
                  <c:v>6.82</c:v>
                </c:pt>
                <c:pt idx="2557">
                  <c:v>6.89</c:v>
                </c:pt>
                <c:pt idx="2558">
                  <c:v>6.91</c:v>
                </c:pt>
                <c:pt idx="2559">
                  <c:v>6.79</c:v>
                </c:pt>
                <c:pt idx="2560">
                  <c:v>6.77</c:v>
                </c:pt>
                <c:pt idx="2561">
                  <c:v>6.8</c:v>
                </c:pt>
                <c:pt idx="2562">
                  <c:v>6.58</c:v>
                </c:pt>
                <c:pt idx="2563">
                  <c:v>7.05</c:v>
                </c:pt>
                <c:pt idx="2564">
                  <c:v>6.5</c:v>
                </c:pt>
                <c:pt idx="2565">
                  <c:v>6.49</c:v>
                </c:pt>
                <c:pt idx="2566">
                  <c:v>6.2</c:v>
                </c:pt>
                <c:pt idx="2567">
                  <c:v>6.98</c:v>
                </c:pt>
                <c:pt idx="2568">
                  <c:v>7.11</c:v>
                </c:pt>
                <c:pt idx="2569">
                  <c:v>6.99</c:v>
                </c:pt>
                <c:pt idx="2570">
                  <c:v>6.9</c:v>
                </c:pt>
                <c:pt idx="2571">
                  <c:v>6.73</c:v>
                </c:pt>
                <c:pt idx="2572">
                  <c:v>6.57</c:v>
                </c:pt>
                <c:pt idx="2573">
                  <c:v>6.38</c:v>
                </c:pt>
                <c:pt idx="2574">
                  <c:v>6.34</c:v>
                </c:pt>
                <c:pt idx="2575">
                  <c:v>6.23</c:v>
                </c:pt>
                <c:pt idx="2576">
                  <c:v>6.39</c:v>
                </c:pt>
                <c:pt idx="2577">
                  <c:v>6.44</c:v>
                </c:pt>
                <c:pt idx="2578">
                  <c:v>6.44</c:v>
                </c:pt>
                <c:pt idx="2579">
                  <c:v>6.05</c:v>
                </c:pt>
                <c:pt idx="2580">
                  <c:v>5.81</c:v>
                </c:pt>
                <c:pt idx="2581">
                  <c:v>5.82</c:v>
                </c:pt>
                <c:pt idx="2582">
                  <c:v>5.55</c:v>
                </c:pt>
                <c:pt idx="2583">
                  <c:v>5.7</c:v>
                </c:pt>
                <c:pt idx="2584">
                  <c:v>5.49</c:v>
                </c:pt>
                <c:pt idx="2585">
                  <c:v>5.51</c:v>
                </c:pt>
                <c:pt idx="2586">
                  <c:v>5.39</c:v>
                </c:pt>
                <c:pt idx="2587">
                  <c:v>5.25</c:v>
                </c:pt>
                <c:pt idx="2588">
                  <c:v>5.03</c:v>
                </c:pt>
                <c:pt idx="2589">
                  <c:v>5.1100000000000003</c:v>
                </c:pt>
                <c:pt idx="2590">
                  <c:v>5.0199999999999996</c:v>
                </c:pt>
                <c:pt idx="2591">
                  <c:v>4.92</c:v>
                </c:pt>
                <c:pt idx="2592">
                  <c:v>5.07</c:v>
                </c:pt>
                <c:pt idx="2593">
                  <c:v>5.07</c:v>
                </c:pt>
                <c:pt idx="2594">
                  <c:v>4.8</c:v>
                </c:pt>
                <c:pt idx="2595">
                  <c:v>4.82</c:v>
                </c:pt>
                <c:pt idx="2596">
                  <c:v>4.6100000000000003</c:v>
                </c:pt>
                <c:pt idx="2597">
                  <c:v>4.5</c:v>
                </c:pt>
                <c:pt idx="2598">
                  <c:v>4.51</c:v>
                </c:pt>
                <c:pt idx="2599">
                  <c:v>4.5999999999999996</c:v>
                </c:pt>
                <c:pt idx="2600">
                  <c:v>4.67</c:v>
                </c:pt>
                <c:pt idx="2601">
                  <c:v>4.6500000000000004</c:v>
                </c:pt>
                <c:pt idx="2602">
                  <c:v>4.71</c:v>
                </c:pt>
                <c:pt idx="2603">
                  <c:v>4.74</c:v>
                </c:pt>
                <c:pt idx="2604">
                  <c:v>4.91</c:v>
                </c:pt>
                <c:pt idx="2605">
                  <c:v>4.91</c:v>
                </c:pt>
                <c:pt idx="2606">
                  <c:v>4.7699999999999996</c:v>
                </c:pt>
                <c:pt idx="2607">
                  <c:v>4.76</c:v>
                </c:pt>
                <c:pt idx="2608">
                  <c:v>4.96</c:v>
                </c:pt>
                <c:pt idx="2609">
                  <c:v>4.87</c:v>
                </c:pt>
                <c:pt idx="2610">
                  <c:v>4.88</c:v>
                </c:pt>
                <c:pt idx="2611">
                  <c:v>4.67</c:v>
                </c:pt>
                <c:pt idx="2612">
                  <c:v>4.8</c:v>
                </c:pt>
                <c:pt idx="2613">
                  <c:v>4.9000000000000004</c:v>
                </c:pt>
                <c:pt idx="2614">
                  <c:v>4.88</c:v>
                </c:pt>
                <c:pt idx="2615">
                  <c:v>5.0199999999999996</c:v>
                </c:pt>
                <c:pt idx="2616">
                  <c:v>4.9000000000000004</c:v>
                </c:pt>
                <c:pt idx="2617">
                  <c:v>4.79</c:v>
                </c:pt>
                <c:pt idx="2618">
                  <c:v>4.6399999999999997</c:v>
                </c:pt>
                <c:pt idx="2619">
                  <c:v>4.4800000000000004</c:v>
                </c:pt>
                <c:pt idx="2620">
                  <c:v>4.4800000000000004</c:v>
                </c:pt>
                <c:pt idx="2621">
                  <c:v>4.5</c:v>
                </c:pt>
                <c:pt idx="2622">
                  <c:v>4.3600000000000003</c:v>
                </c:pt>
                <c:pt idx="2623">
                  <c:v>4.43</c:v>
                </c:pt>
                <c:pt idx="2624">
                  <c:v>4.47</c:v>
                </c:pt>
                <c:pt idx="2625">
                  <c:v>4.49</c:v>
                </c:pt>
                <c:pt idx="2626">
                  <c:v>4.4000000000000004</c:v>
                </c:pt>
                <c:pt idx="2627">
                  <c:v>4.43</c:v>
                </c:pt>
                <c:pt idx="2628">
                  <c:v>4.41</c:v>
                </c:pt>
                <c:pt idx="2629">
                  <c:v>4.49</c:v>
                </c:pt>
                <c:pt idx="2630">
                  <c:v>4.42</c:v>
                </c:pt>
                <c:pt idx="2631">
                  <c:v>4.3499999999999996</c:v>
                </c:pt>
                <c:pt idx="2632">
                  <c:v>4.5</c:v>
                </c:pt>
                <c:pt idx="2633">
                  <c:v>4.59</c:v>
                </c:pt>
                <c:pt idx="2634">
                  <c:v>4.6500000000000004</c:v>
                </c:pt>
                <c:pt idx="2635">
                  <c:v>4.6500000000000004</c:v>
                </c:pt>
                <c:pt idx="2636">
                  <c:v>4.6100000000000003</c:v>
                </c:pt>
                <c:pt idx="2637">
                  <c:v>4.49</c:v>
                </c:pt>
                <c:pt idx="2638">
                  <c:v>4.8</c:v>
                </c:pt>
                <c:pt idx="2639">
                  <c:v>4.78</c:v>
                </c:pt>
                <c:pt idx="2640">
                  <c:v>4.8</c:v>
                </c:pt>
                <c:pt idx="2641">
                  <c:v>4.5599999999999996</c:v>
                </c:pt>
                <c:pt idx="2642">
                  <c:v>4.62</c:v>
                </c:pt>
                <c:pt idx="2643">
                  <c:v>4.8099999999999996</c:v>
                </c:pt>
                <c:pt idx="2644">
                  <c:v>4.97</c:v>
                </c:pt>
                <c:pt idx="2645">
                  <c:v>5.09</c:v>
                </c:pt>
                <c:pt idx="2646">
                  <c:v>4.83</c:v>
                </c:pt>
                <c:pt idx="2647">
                  <c:v>5.01</c:v>
                </c:pt>
                <c:pt idx="2648">
                  <c:v>4.67</c:v>
                </c:pt>
                <c:pt idx="2649">
                  <c:v>4.62</c:v>
                </c:pt>
                <c:pt idx="2650">
                  <c:v>4.71</c:v>
                </c:pt>
                <c:pt idx="2651">
                  <c:v>4.59</c:v>
                </c:pt>
                <c:pt idx="2652">
                  <c:v>5.13</c:v>
                </c:pt>
                <c:pt idx="2653">
                  <c:v>5.18</c:v>
                </c:pt>
                <c:pt idx="2654">
                  <c:v>5.34</c:v>
                </c:pt>
                <c:pt idx="2655">
                  <c:v>4.96</c:v>
                </c:pt>
                <c:pt idx="2656">
                  <c:v>4.82</c:v>
                </c:pt>
                <c:pt idx="2657">
                  <c:v>4.62</c:v>
                </c:pt>
                <c:pt idx="2658">
                  <c:v>4.7699999999999996</c:v>
                </c:pt>
                <c:pt idx="2659">
                  <c:v>4.8</c:v>
                </c:pt>
                <c:pt idx="2660">
                  <c:v>4.87</c:v>
                </c:pt>
                <c:pt idx="2661">
                  <c:v>4.97</c:v>
                </c:pt>
                <c:pt idx="2662">
                  <c:v>5.1100000000000003</c:v>
                </c:pt>
                <c:pt idx="2663">
                  <c:v>5.2</c:v>
                </c:pt>
                <c:pt idx="2664">
                  <c:v>5.28</c:v>
                </c:pt>
                <c:pt idx="2665">
                  <c:v>5.15</c:v>
                </c:pt>
                <c:pt idx="2666">
                  <c:v>5.04</c:v>
                </c:pt>
                <c:pt idx="2667">
                  <c:v>5.39</c:v>
                </c:pt>
                <c:pt idx="2668">
                  <c:v>5.49</c:v>
                </c:pt>
                <c:pt idx="2669">
                  <c:v>5.4</c:v>
                </c:pt>
                <c:pt idx="2670">
                  <c:v>5.39</c:v>
                </c:pt>
                <c:pt idx="2671">
                  <c:v>5.43</c:v>
                </c:pt>
                <c:pt idx="2672">
                  <c:v>5.36</c:v>
                </c:pt>
                <c:pt idx="2673">
                  <c:v>5.36</c:v>
                </c:pt>
                <c:pt idx="2674">
                  <c:v>5.53</c:v>
                </c:pt>
                <c:pt idx="2675">
                  <c:v>5.68</c:v>
                </c:pt>
                <c:pt idx="2676">
                  <c:v>5.48</c:v>
                </c:pt>
                <c:pt idx="2677">
                  <c:v>5.41</c:v>
                </c:pt>
                <c:pt idx="2678">
                  <c:v>5.63</c:v>
                </c:pt>
                <c:pt idx="2679">
                  <c:v>5.28</c:v>
                </c:pt>
                <c:pt idx="2680">
                  <c:v>5.15</c:v>
                </c:pt>
                <c:pt idx="2681">
                  <c:v>5.33</c:v>
                </c:pt>
                <c:pt idx="2682">
                  <c:v>5.33</c:v>
                </c:pt>
                <c:pt idx="2683">
                  <c:v>4.9800000000000004</c:v>
                </c:pt>
                <c:pt idx="2684">
                  <c:v>4.57</c:v>
                </c:pt>
                <c:pt idx="2685">
                  <c:v>4.42</c:v>
                </c:pt>
                <c:pt idx="2686">
                  <c:v>4.51</c:v>
                </c:pt>
                <c:pt idx="2687">
                  <c:v>4.57</c:v>
                </c:pt>
                <c:pt idx="2688">
                  <c:v>4.5999999999999996</c:v>
                </c:pt>
                <c:pt idx="2689">
                  <c:v>4.6100000000000003</c:v>
                </c:pt>
                <c:pt idx="2690">
                  <c:v>4.55</c:v>
                </c:pt>
                <c:pt idx="2691">
                  <c:v>4.43</c:v>
                </c:pt>
                <c:pt idx="2692">
                  <c:v>4.4400000000000004</c:v>
                </c:pt>
                <c:pt idx="2693">
                  <c:v>4.53</c:v>
                </c:pt>
                <c:pt idx="2694">
                  <c:v>4.38</c:v>
                </c:pt>
                <c:pt idx="2695">
                  <c:v>4.3600000000000003</c:v>
                </c:pt>
                <c:pt idx="2696">
                  <c:v>4.34</c:v>
                </c:pt>
                <c:pt idx="2697">
                  <c:v>4.37</c:v>
                </c:pt>
                <c:pt idx="2698">
                  <c:v>4.37</c:v>
                </c:pt>
                <c:pt idx="2699">
                  <c:v>4.37</c:v>
                </c:pt>
                <c:pt idx="2700">
                  <c:v>4.3099999999999996</c:v>
                </c:pt>
                <c:pt idx="2701">
                  <c:v>4.33</c:v>
                </c:pt>
                <c:pt idx="2702">
                  <c:v>4.46</c:v>
                </c:pt>
                <c:pt idx="2703">
                  <c:v>4.53</c:v>
                </c:pt>
                <c:pt idx="2704">
                  <c:v>4.46</c:v>
                </c:pt>
                <c:pt idx="2705">
                  <c:v>4.5199999999999996</c:v>
                </c:pt>
                <c:pt idx="2706">
                  <c:v>4.43</c:v>
                </c:pt>
                <c:pt idx="2707">
                  <c:v>4.4000000000000004</c:v>
                </c:pt>
                <c:pt idx="2708">
                  <c:v>4.3499999999999996</c:v>
                </c:pt>
                <c:pt idx="2709">
                  <c:v>4.34</c:v>
                </c:pt>
                <c:pt idx="2710">
                  <c:v>4.29</c:v>
                </c:pt>
                <c:pt idx="2711">
                  <c:v>4.33</c:v>
                </c:pt>
                <c:pt idx="2712">
                  <c:v>4.33</c:v>
                </c:pt>
                <c:pt idx="2713">
                  <c:v>4.3</c:v>
                </c:pt>
                <c:pt idx="2714">
                  <c:v>4.3</c:v>
                </c:pt>
                <c:pt idx="2715">
                  <c:v>4.26</c:v>
                </c:pt>
                <c:pt idx="2716">
                  <c:v>4.21</c:v>
                </c:pt>
                <c:pt idx="2717">
                  <c:v>4.1900000000000004</c:v>
                </c:pt>
                <c:pt idx="2718">
                  <c:v>4.13</c:v>
                </c:pt>
                <c:pt idx="2719">
                  <c:v>4.13</c:v>
                </c:pt>
                <c:pt idx="2720">
                  <c:v>4.13</c:v>
                </c:pt>
                <c:pt idx="2721">
                  <c:v>4.05</c:v>
                </c:pt>
                <c:pt idx="2722">
                  <c:v>4.04</c:v>
                </c:pt>
                <c:pt idx="2723">
                  <c:v>4.09</c:v>
                </c:pt>
                <c:pt idx="2724">
                  <c:v>4.05</c:v>
                </c:pt>
                <c:pt idx="2725">
                  <c:v>4.17</c:v>
                </c:pt>
                <c:pt idx="2726">
                  <c:v>4.24</c:v>
                </c:pt>
                <c:pt idx="2727">
                  <c:v>4.29</c:v>
                </c:pt>
                <c:pt idx="2728">
                  <c:v>4.55</c:v>
                </c:pt>
                <c:pt idx="2729">
                  <c:v>4.6900000000000004</c:v>
                </c:pt>
                <c:pt idx="2730">
                  <c:v>4.29</c:v>
                </c:pt>
                <c:pt idx="2731">
                  <c:v>4.24</c:v>
                </c:pt>
                <c:pt idx="2732">
                  <c:v>4.21</c:v>
                </c:pt>
                <c:pt idx="2733">
                  <c:v>4.43</c:v>
                </c:pt>
                <c:pt idx="2734">
                  <c:v>4.42</c:v>
                </c:pt>
                <c:pt idx="2735">
                  <c:v>4.28</c:v>
                </c:pt>
                <c:pt idx="2736">
                  <c:v>4.12</c:v>
                </c:pt>
                <c:pt idx="2737">
                  <c:v>4.38</c:v>
                </c:pt>
                <c:pt idx="2738">
                  <c:v>4.43</c:v>
                </c:pt>
                <c:pt idx="2739">
                  <c:v>4.3899999999999997</c:v>
                </c:pt>
                <c:pt idx="2740">
                  <c:v>4.7</c:v>
                </c:pt>
                <c:pt idx="2741">
                  <c:v>4.58</c:v>
                </c:pt>
                <c:pt idx="2742">
                  <c:v>4.7699999999999996</c:v>
                </c:pt>
                <c:pt idx="2743">
                  <c:v>4.41</c:v>
                </c:pt>
                <c:pt idx="2744">
                  <c:v>4.5</c:v>
                </c:pt>
                <c:pt idx="2745">
                  <c:v>4.2</c:v>
                </c:pt>
                <c:pt idx="2746">
                  <c:v>4.04</c:v>
                </c:pt>
                <c:pt idx="2747">
                  <c:v>4.12</c:v>
                </c:pt>
                <c:pt idx="2748">
                  <c:v>4</c:v>
                </c:pt>
                <c:pt idx="2749">
                  <c:v>3.91</c:v>
                </c:pt>
                <c:pt idx="2750">
                  <c:v>3.96</c:v>
                </c:pt>
                <c:pt idx="2751">
                  <c:v>3.92</c:v>
                </c:pt>
                <c:pt idx="2752">
                  <c:v>3.95</c:v>
                </c:pt>
                <c:pt idx="2753">
                  <c:v>3.82</c:v>
                </c:pt>
                <c:pt idx="2754">
                  <c:v>3.75</c:v>
                </c:pt>
                <c:pt idx="2755">
                  <c:v>3.65</c:v>
                </c:pt>
                <c:pt idx="2756">
                  <c:v>3.5</c:v>
                </c:pt>
                <c:pt idx="2757">
                  <c:v>3.56</c:v>
                </c:pt>
                <c:pt idx="2758">
                  <c:v>3.4</c:v>
                </c:pt>
                <c:pt idx="2759">
                  <c:v>3.32</c:v>
                </c:pt>
                <c:pt idx="2760">
                  <c:v>3.56</c:v>
                </c:pt>
                <c:pt idx="2761">
                  <c:v>3.6</c:v>
                </c:pt>
                <c:pt idx="2762">
                  <c:v>3.54</c:v>
                </c:pt>
                <c:pt idx="2763">
                  <c:v>3.7</c:v>
                </c:pt>
                <c:pt idx="2764">
                  <c:v>3.64</c:v>
                </c:pt>
                <c:pt idx="2765">
                  <c:v>3.52</c:v>
                </c:pt>
                <c:pt idx="2766">
                  <c:v>3.27</c:v>
                </c:pt>
                <c:pt idx="2767">
                  <c:v>3.38</c:v>
                </c:pt>
                <c:pt idx="2768">
                  <c:v>3.79</c:v>
                </c:pt>
                <c:pt idx="2769">
                  <c:v>3.49</c:v>
                </c:pt>
                <c:pt idx="2770">
                  <c:v>3.74</c:v>
                </c:pt>
                <c:pt idx="2771">
                  <c:v>3.91</c:v>
                </c:pt>
                <c:pt idx="2772">
                  <c:v>3.78</c:v>
                </c:pt>
                <c:pt idx="2773">
                  <c:v>3.09</c:v>
                </c:pt>
                <c:pt idx="2774">
                  <c:v>2.91</c:v>
                </c:pt>
                <c:pt idx="2775">
                  <c:v>3.12</c:v>
                </c:pt>
                <c:pt idx="2776">
                  <c:v>3.32</c:v>
                </c:pt>
                <c:pt idx="2777">
                  <c:v>3.11</c:v>
                </c:pt>
                <c:pt idx="2778">
                  <c:v>2.97</c:v>
                </c:pt>
                <c:pt idx="2779">
                  <c:v>3.02</c:v>
                </c:pt>
                <c:pt idx="2780">
                  <c:v>3.08</c:v>
                </c:pt>
                <c:pt idx="2781">
                  <c:v>2.89</c:v>
                </c:pt>
                <c:pt idx="2782">
                  <c:v>3.16</c:v>
                </c:pt>
                <c:pt idx="2783">
                  <c:v>3.07</c:v>
                </c:pt>
                <c:pt idx="2784">
                  <c:v>2.75</c:v>
                </c:pt>
                <c:pt idx="2785">
                  <c:v>3.09</c:v>
                </c:pt>
                <c:pt idx="2786">
                  <c:v>4.76</c:v>
                </c:pt>
                <c:pt idx="2787">
                  <c:v>4.7699999999999996</c:v>
                </c:pt>
                <c:pt idx="2788">
                  <c:v>4.3499999999999996</c:v>
                </c:pt>
                <c:pt idx="2789">
                  <c:v>4.3</c:v>
                </c:pt>
                <c:pt idx="2790">
                  <c:v>4.78</c:v>
                </c:pt>
                <c:pt idx="2791">
                  <c:v>5.2</c:v>
                </c:pt>
                <c:pt idx="2792">
                  <c:v>5.19</c:v>
                </c:pt>
                <c:pt idx="2793">
                  <c:v>5.04</c:v>
                </c:pt>
                <c:pt idx="2794">
                  <c:v>4.92</c:v>
                </c:pt>
                <c:pt idx="2795">
                  <c:v>4.9400000000000004</c:v>
                </c:pt>
                <c:pt idx="2796">
                  <c:v>4.8099999999999996</c:v>
                </c:pt>
                <c:pt idx="2797">
                  <c:v>4.95</c:v>
                </c:pt>
                <c:pt idx="2798">
                  <c:v>4.62</c:v>
                </c:pt>
                <c:pt idx="2799">
                  <c:v>4.49</c:v>
                </c:pt>
                <c:pt idx="2800">
                  <c:v>4.1500000000000004</c:v>
                </c:pt>
                <c:pt idx="2801">
                  <c:v>4.42</c:v>
                </c:pt>
                <c:pt idx="2802">
                  <c:v>3.97</c:v>
                </c:pt>
                <c:pt idx="2803">
                  <c:v>3.51</c:v>
                </c:pt>
                <c:pt idx="2804">
                  <c:v>3.55</c:v>
                </c:pt>
                <c:pt idx="2805">
                  <c:v>3.78</c:v>
                </c:pt>
                <c:pt idx="2806">
                  <c:v>3.7</c:v>
                </c:pt>
                <c:pt idx="2807">
                  <c:v>3.52</c:v>
                </c:pt>
                <c:pt idx="2808">
                  <c:v>3.73</c:v>
                </c:pt>
                <c:pt idx="2809">
                  <c:v>3.95</c:v>
                </c:pt>
                <c:pt idx="2810">
                  <c:v>4.26</c:v>
                </c:pt>
                <c:pt idx="2811">
                  <c:v>4.32</c:v>
                </c:pt>
                <c:pt idx="2812">
                  <c:v>4.28</c:v>
                </c:pt>
                <c:pt idx="2813">
                  <c:v>4.2300000000000004</c:v>
                </c:pt>
                <c:pt idx="2814">
                  <c:v>4.63</c:v>
                </c:pt>
                <c:pt idx="2815">
                  <c:v>4.67</c:v>
                </c:pt>
                <c:pt idx="2816">
                  <c:v>4.9000000000000004</c:v>
                </c:pt>
                <c:pt idx="2817">
                  <c:v>4.47</c:v>
                </c:pt>
                <c:pt idx="2818">
                  <c:v>4.3</c:v>
                </c:pt>
                <c:pt idx="2819">
                  <c:v>4.57</c:v>
                </c:pt>
                <c:pt idx="2820">
                  <c:v>5.19</c:v>
                </c:pt>
                <c:pt idx="2821">
                  <c:v>5.3</c:v>
                </c:pt>
                <c:pt idx="2822">
                  <c:v>4.9800000000000004</c:v>
                </c:pt>
                <c:pt idx="2823">
                  <c:v>4.68</c:v>
                </c:pt>
                <c:pt idx="2824">
                  <c:v>5.12</c:v>
                </c:pt>
                <c:pt idx="2825">
                  <c:v>5.19</c:v>
                </c:pt>
                <c:pt idx="2826">
                  <c:v>5.25</c:v>
                </c:pt>
                <c:pt idx="2827">
                  <c:v>5.23</c:v>
                </c:pt>
                <c:pt idx="2828">
                  <c:v>4.58</c:v>
                </c:pt>
                <c:pt idx="2829">
                  <c:v>4.4800000000000004</c:v>
                </c:pt>
                <c:pt idx="2830">
                  <c:v>4.55</c:v>
                </c:pt>
                <c:pt idx="2831">
                  <c:v>4.2</c:v>
                </c:pt>
                <c:pt idx="2832">
                  <c:v>4.18</c:v>
                </c:pt>
                <c:pt idx="2833">
                  <c:v>4.42</c:v>
                </c:pt>
                <c:pt idx="2834">
                  <c:v>4.32</c:v>
                </c:pt>
                <c:pt idx="2835">
                  <c:v>4.34</c:v>
                </c:pt>
                <c:pt idx="2836">
                  <c:v>3.42</c:v>
                </c:pt>
                <c:pt idx="2837">
                  <c:v>3.8</c:v>
                </c:pt>
                <c:pt idx="2838">
                  <c:v>3.99</c:v>
                </c:pt>
                <c:pt idx="2839">
                  <c:v>4.18</c:v>
                </c:pt>
                <c:pt idx="2840">
                  <c:v>4.1100000000000003</c:v>
                </c:pt>
                <c:pt idx="2841">
                  <c:v>4.33</c:v>
                </c:pt>
                <c:pt idx="2842">
                  <c:v>4.6500000000000004</c:v>
                </c:pt>
                <c:pt idx="2843">
                  <c:v>5.45</c:v>
                </c:pt>
                <c:pt idx="2844">
                  <c:v>4.95</c:v>
                </c:pt>
                <c:pt idx="2845">
                  <c:v>5.1100000000000003</c:v>
                </c:pt>
                <c:pt idx="2846">
                  <c:v>5.61</c:v>
                </c:pt>
                <c:pt idx="2847">
                  <c:v>5.65</c:v>
                </c:pt>
                <c:pt idx="2848">
                  <c:v>6.07</c:v>
                </c:pt>
                <c:pt idx="2849">
                  <c:v>5.9</c:v>
                </c:pt>
                <c:pt idx="2850">
                  <c:v>5.92</c:v>
                </c:pt>
                <c:pt idx="2851">
                  <c:v>6.05</c:v>
                </c:pt>
                <c:pt idx="2852">
                  <c:v>6.21</c:v>
                </c:pt>
                <c:pt idx="2853">
                  <c:v>6.47</c:v>
                </c:pt>
                <c:pt idx="2854">
                  <c:v>6.66</c:v>
                </c:pt>
                <c:pt idx="2855">
                  <c:v>6.34</c:v>
                </c:pt>
                <c:pt idx="2856">
                  <c:v>6.4</c:v>
                </c:pt>
                <c:pt idx="2857">
                  <c:v>6.57</c:v>
                </c:pt>
                <c:pt idx="2858">
                  <c:v>6.67</c:v>
                </c:pt>
                <c:pt idx="2859">
                  <c:v>6.71</c:v>
                </c:pt>
                <c:pt idx="2860">
                  <c:v>7.05</c:v>
                </c:pt>
                <c:pt idx="2861">
                  <c:v>7.12</c:v>
                </c:pt>
                <c:pt idx="2862">
                  <c:v>7.21</c:v>
                </c:pt>
                <c:pt idx="2863">
                  <c:v>7.38</c:v>
                </c:pt>
                <c:pt idx="2864">
                  <c:v>7.23</c:v>
                </c:pt>
                <c:pt idx="2865">
                  <c:v>6.93</c:v>
                </c:pt>
                <c:pt idx="2866">
                  <c:v>6.7</c:v>
                </c:pt>
                <c:pt idx="2867">
                  <c:v>6.83</c:v>
                </c:pt>
                <c:pt idx="2868">
                  <c:v>6.93</c:v>
                </c:pt>
                <c:pt idx="2869">
                  <c:v>7.01</c:v>
                </c:pt>
                <c:pt idx="2870">
                  <c:v>7.1</c:v>
                </c:pt>
                <c:pt idx="2871">
                  <c:v>7.35</c:v>
                </c:pt>
                <c:pt idx="2872">
                  <c:v>7.05</c:v>
                </c:pt>
                <c:pt idx="2873">
                  <c:v>6.66</c:v>
                </c:pt>
                <c:pt idx="2874">
                  <c:v>6.42</c:v>
                </c:pt>
                <c:pt idx="2875">
                  <c:v>5.99</c:v>
                </c:pt>
                <c:pt idx="2876">
                  <c:v>6.22</c:v>
                </c:pt>
                <c:pt idx="2877">
                  <c:v>6.47</c:v>
                </c:pt>
                <c:pt idx="2878">
                  <c:v>6.87</c:v>
                </c:pt>
                <c:pt idx="2879">
                  <c:v>7.12</c:v>
                </c:pt>
                <c:pt idx="2880">
                  <c:v>7.14</c:v>
                </c:pt>
                <c:pt idx="2881">
                  <c:v>7.13</c:v>
                </c:pt>
                <c:pt idx="2882">
                  <c:v>7.3</c:v>
                </c:pt>
                <c:pt idx="2883">
                  <c:v>7.07</c:v>
                </c:pt>
                <c:pt idx="2884">
                  <c:v>7.06</c:v>
                </c:pt>
                <c:pt idx="2885">
                  <c:v>7.02</c:v>
                </c:pt>
                <c:pt idx="2886">
                  <c:v>6.99</c:v>
                </c:pt>
                <c:pt idx="2887">
                  <c:v>7.19</c:v>
                </c:pt>
                <c:pt idx="2888">
                  <c:v>7.44</c:v>
                </c:pt>
                <c:pt idx="2889">
                  <c:v>8.26</c:v>
                </c:pt>
                <c:pt idx="2890">
                  <c:v>8.76</c:v>
                </c:pt>
                <c:pt idx="2891">
                  <c:v>9.4700000000000006</c:v>
                </c:pt>
                <c:pt idx="2892">
                  <c:v>8.67</c:v>
                </c:pt>
                <c:pt idx="2893">
                  <c:v>8.61</c:v>
                </c:pt>
                <c:pt idx="2894">
                  <c:v>8.56</c:v>
                </c:pt>
                <c:pt idx="2895">
                  <c:v>8.68</c:v>
                </c:pt>
                <c:pt idx="2896">
                  <c:v>8.59</c:v>
                </c:pt>
                <c:pt idx="2897">
                  <c:v>8.44</c:v>
                </c:pt>
                <c:pt idx="2898">
                  <c:v>8.39</c:v>
                </c:pt>
                <c:pt idx="2899">
                  <c:v>8.58</c:v>
                </c:pt>
                <c:pt idx="2900">
                  <c:v>8.48</c:v>
                </c:pt>
                <c:pt idx="2901">
                  <c:v>8.41</c:v>
                </c:pt>
                <c:pt idx="2902">
                  <c:v>8.2100000000000009</c:v>
                </c:pt>
                <c:pt idx="2903">
                  <c:v>8.01</c:v>
                </c:pt>
                <c:pt idx="2904">
                  <c:v>8</c:v>
                </c:pt>
                <c:pt idx="2905">
                  <c:v>8.2100000000000009</c:v>
                </c:pt>
                <c:pt idx="2906">
                  <c:v>8.25</c:v>
                </c:pt>
                <c:pt idx="2907">
                  <c:v>8.3000000000000007</c:v>
                </c:pt>
                <c:pt idx="2908">
                  <c:v>8.43</c:v>
                </c:pt>
                <c:pt idx="2909">
                  <c:v>8.65</c:v>
                </c:pt>
                <c:pt idx="2910">
                  <c:v>8.3699999999999992</c:v>
                </c:pt>
                <c:pt idx="2911">
                  <c:v>8.0399999999999991</c:v>
                </c:pt>
                <c:pt idx="2912">
                  <c:v>8.17</c:v>
                </c:pt>
                <c:pt idx="2913">
                  <c:v>8.15</c:v>
                </c:pt>
                <c:pt idx="2914">
                  <c:v>8.07</c:v>
                </c:pt>
                <c:pt idx="2915">
                  <c:v>8.24</c:v>
                </c:pt>
                <c:pt idx="2916">
                  <c:v>8.26</c:v>
                </c:pt>
                <c:pt idx="2917">
                  <c:v>8.15</c:v>
                </c:pt>
                <c:pt idx="2918">
                  <c:v>8</c:v>
                </c:pt>
                <c:pt idx="2919">
                  <c:v>7.94</c:v>
                </c:pt>
                <c:pt idx="2920">
                  <c:v>8.24</c:v>
                </c:pt>
                <c:pt idx="2921">
                  <c:v>8.32</c:v>
                </c:pt>
                <c:pt idx="2922">
                  <c:v>8.34</c:v>
                </c:pt>
                <c:pt idx="2923">
                  <c:v>8.23</c:v>
                </c:pt>
                <c:pt idx="2924">
                  <c:v>7.98</c:v>
                </c:pt>
                <c:pt idx="2925">
                  <c:v>7.84</c:v>
                </c:pt>
                <c:pt idx="2926">
                  <c:v>7.63</c:v>
                </c:pt>
                <c:pt idx="2927">
                  <c:v>7.82</c:v>
                </c:pt>
                <c:pt idx="2928">
                  <c:v>8.0500000000000007</c:v>
                </c:pt>
                <c:pt idx="2929">
                  <c:v>7.93</c:v>
                </c:pt>
                <c:pt idx="2930">
                  <c:v>7.84</c:v>
                </c:pt>
                <c:pt idx="2931">
                  <c:v>7.78</c:v>
                </c:pt>
                <c:pt idx="2932">
                  <c:v>7.83</c:v>
                </c:pt>
                <c:pt idx="2933">
                  <c:v>8.2100000000000009</c:v>
                </c:pt>
                <c:pt idx="2934">
                  <c:v>8.35</c:v>
                </c:pt>
                <c:pt idx="2935">
                  <c:v>8.14</c:v>
                </c:pt>
                <c:pt idx="2936">
                  <c:v>8.23</c:v>
                </c:pt>
                <c:pt idx="2937">
                  <c:v>8.8000000000000007</c:v>
                </c:pt>
                <c:pt idx="2938">
                  <c:v>8.68</c:v>
                </c:pt>
                <c:pt idx="2939">
                  <c:v>8.67</c:v>
                </c:pt>
                <c:pt idx="2940">
                  <c:v>8.6199999999999992</c:v>
                </c:pt>
                <c:pt idx="2941">
                  <c:v>8.68</c:v>
                </c:pt>
                <c:pt idx="2942">
                  <c:v>8.5</c:v>
                </c:pt>
                <c:pt idx="2943">
                  <c:v>8.09</c:v>
                </c:pt>
                <c:pt idx="2944">
                  <c:v>8.1300000000000008</c:v>
                </c:pt>
                <c:pt idx="2945">
                  <c:v>8.43</c:v>
                </c:pt>
                <c:pt idx="2946">
                  <c:v>8.61</c:v>
                </c:pt>
                <c:pt idx="2947">
                  <c:v>8.6199999999999992</c:v>
                </c:pt>
                <c:pt idx="2948">
                  <c:v>8.61</c:v>
                </c:pt>
                <c:pt idx="2949">
                  <c:v>8.49</c:v>
                </c:pt>
                <c:pt idx="2950">
                  <c:v>8.3699999999999992</c:v>
                </c:pt>
                <c:pt idx="2951">
                  <c:v>8.1</c:v>
                </c:pt>
                <c:pt idx="2952">
                  <c:v>8.15</c:v>
                </c:pt>
                <c:pt idx="2953">
                  <c:v>8.16</c:v>
                </c:pt>
                <c:pt idx="2954">
                  <c:v>7.93</c:v>
                </c:pt>
                <c:pt idx="2955">
                  <c:v>8.1199999999999992</c:v>
                </c:pt>
                <c:pt idx="2956">
                  <c:v>7.93</c:v>
                </c:pt>
                <c:pt idx="2957">
                  <c:v>7.64</c:v>
                </c:pt>
                <c:pt idx="2958">
                  <c:v>7.58</c:v>
                </c:pt>
                <c:pt idx="2959">
                  <c:v>7.68</c:v>
                </c:pt>
                <c:pt idx="2960">
                  <c:v>7.77</c:v>
                </c:pt>
                <c:pt idx="2961">
                  <c:v>7.65</c:v>
                </c:pt>
                <c:pt idx="2962">
                  <c:v>7.55</c:v>
                </c:pt>
                <c:pt idx="2963">
                  <c:v>7.52</c:v>
                </c:pt>
                <c:pt idx="2964">
                  <c:v>7.42</c:v>
                </c:pt>
                <c:pt idx="2965">
                  <c:v>7.38</c:v>
                </c:pt>
                <c:pt idx="2966">
                  <c:v>7.04</c:v>
                </c:pt>
                <c:pt idx="2967">
                  <c:v>7.37</c:v>
                </c:pt>
                <c:pt idx="2968">
                  <c:v>7.42</c:v>
                </c:pt>
                <c:pt idx="2969">
                  <c:v>7.29</c:v>
                </c:pt>
                <c:pt idx="2970">
                  <c:v>7.64</c:v>
                </c:pt>
                <c:pt idx="2971">
                  <c:v>7.56</c:v>
                </c:pt>
                <c:pt idx="2972">
                  <c:v>7.57</c:v>
                </c:pt>
                <c:pt idx="2973">
                  <c:v>7.3</c:v>
                </c:pt>
                <c:pt idx="2974">
                  <c:v>7.59</c:v>
                </c:pt>
                <c:pt idx="2975">
                  <c:v>8.14</c:v>
                </c:pt>
                <c:pt idx="2976">
                  <c:v>8.0299999999999994</c:v>
                </c:pt>
                <c:pt idx="2977">
                  <c:v>8.11</c:v>
                </c:pt>
                <c:pt idx="2978">
                  <c:v>8.1199999999999992</c:v>
                </c:pt>
                <c:pt idx="2979">
                  <c:v>8.3800000000000008</c:v>
                </c:pt>
                <c:pt idx="2980">
                  <c:v>8.42</c:v>
                </c:pt>
                <c:pt idx="2981">
                  <c:v>8.48</c:v>
                </c:pt>
                <c:pt idx="2982">
                  <c:v>8.5399999999999991</c:v>
                </c:pt>
                <c:pt idx="2983">
                  <c:v>8.85</c:v>
                </c:pt>
                <c:pt idx="2984">
                  <c:v>8.7899999999999991</c:v>
                </c:pt>
                <c:pt idx="2985">
                  <c:v>8.85</c:v>
                </c:pt>
                <c:pt idx="2986">
                  <c:v>8.64</c:v>
                </c:pt>
                <c:pt idx="2987">
                  <c:v>8.7799999999999994</c:v>
                </c:pt>
                <c:pt idx="2988">
                  <c:v>8.4700000000000006</c:v>
                </c:pt>
                <c:pt idx="2989">
                  <c:v>8.4499999999999993</c:v>
                </c:pt>
                <c:pt idx="2990">
                  <c:v>8.5299999999999994</c:v>
                </c:pt>
                <c:pt idx="2991">
                  <c:v>8.5299999999999994</c:v>
                </c:pt>
                <c:pt idx="2992">
                  <c:v>8.65</c:v>
                </c:pt>
                <c:pt idx="2993">
                  <c:v>8.02</c:v>
                </c:pt>
                <c:pt idx="2994">
                  <c:v>7.96</c:v>
                </c:pt>
                <c:pt idx="2995">
                  <c:v>8.0500000000000007</c:v>
                </c:pt>
                <c:pt idx="2996">
                  <c:v>7.86</c:v>
                </c:pt>
                <c:pt idx="2997">
                  <c:v>7.75</c:v>
                </c:pt>
                <c:pt idx="2998">
                  <c:v>7.35</c:v>
                </c:pt>
                <c:pt idx="2999">
                  <c:v>7.23</c:v>
                </c:pt>
                <c:pt idx="3000">
                  <c:v>7.15</c:v>
                </c:pt>
                <c:pt idx="3001">
                  <c:v>7.12</c:v>
                </c:pt>
                <c:pt idx="3002">
                  <c:v>7.11</c:v>
                </c:pt>
                <c:pt idx="3003">
                  <c:v>6.98</c:v>
                </c:pt>
                <c:pt idx="3004">
                  <c:v>6.88</c:v>
                </c:pt>
                <c:pt idx="3005">
                  <c:v>6.9</c:v>
                </c:pt>
                <c:pt idx="3006">
                  <c:v>6.88</c:v>
                </c:pt>
                <c:pt idx="3007">
                  <c:v>6.89</c:v>
                </c:pt>
                <c:pt idx="3008">
                  <c:v>6.78</c:v>
                </c:pt>
                <c:pt idx="3009">
                  <c:v>6.94</c:v>
                </c:pt>
                <c:pt idx="3010">
                  <c:v>7.08</c:v>
                </c:pt>
                <c:pt idx="3011">
                  <c:v>7.24</c:v>
                </c:pt>
                <c:pt idx="3012">
                  <c:v>7.36</c:v>
                </c:pt>
                <c:pt idx="3013">
                  <c:v>7.34</c:v>
                </c:pt>
                <c:pt idx="3014">
                  <c:v>7.22</c:v>
                </c:pt>
                <c:pt idx="3015">
                  <c:v>7.43</c:v>
                </c:pt>
                <c:pt idx="3016">
                  <c:v>7.12</c:v>
                </c:pt>
                <c:pt idx="3017">
                  <c:v>6.85</c:v>
                </c:pt>
                <c:pt idx="3018">
                  <c:v>6.97</c:v>
                </c:pt>
                <c:pt idx="3019">
                  <c:v>7.02</c:v>
                </c:pt>
                <c:pt idx="3020">
                  <c:v>6.97</c:v>
                </c:pt>
                <c:pt idx="3021">
                  <c:v>7.08</c:v>
                </c:pt>
                <c:pt idx="3022">
                  <c:v>7.24</c:v>
                </c:pt>
                <c:pt idx="3023">
                  <c:v>7.17</c:v>
                </c:pt>
                <c:pt idx="3024">
                  <c:v>7.2</c:v>
                </c:pt>
                <c:pt idx="3025">
                  <c:v>7.28</c:v>
                </c:pt>
                <c:pt idx="3026">
                  <c:v>7.14</c:v>
                </c:pt>
                <c:pt idx="3027">
                  <c:v>7.12</c:v>
                </c:pt>
                <c:pt idx="3028">
                  <c:v>7.61</c:v>
                </c:pt>
                <c:pt idx="3029">
                  <c:v>7.67</c:v>
                </c:pt>
                <c:pt idx="3030">
                  <c:v>8.0500000000000007</c:v>
                </c:pt>
                <c:pt idx="3031">
                  <c:v>8.08</c:v>
                </c:pt>
                <c:pt idx="3032">
                  <c:v>7.84</c:v>
                </c:pt>
                <c:pt idx="3033">
                  <c:v>7.82</c:v>
                </c:pt>
                <c:pt idx="3034">
                  <c:v>7.62</c:v>
                </c:pt>
                <c:pt idx="3035">
                  <c:v>7.68</c:v>
                </c:pt>
                <c:pt idx="3036">
                  <c:v>7.66</c:v>
                </c:pt>
                <c:pt idx="3037">
                  <c:v>7.92</c:v>
                </c:pt>
                <c:pt idx="3038">
                  <c:v>7.93</c:v>
                </c:pt>
                <c:pt idx="3039">
                  <c:v>7.82</c:v>
                </c:pt>
                <c:pt idx="3040">
                  <c:v>7.65</c:v>
                </c:pt>
                <c:pt idx="3041">
                  <c:v>7.36</c:v>
                </c:pt>
                <c:pt idx="3042">
                  <c:v>7.75</c:v>
                </c:pt>
                <c:pt idx="3043">
                  <c:v>7.68</c:v>
                </c:pt>
                <c:pt idx="3044">
                  <c:v>7.55</c:v>
                </c:pt>
                <c:pt idx="3045">
                  <c:v>7.41</c:v>
                </c:pt>
                <c:pt idx="3046">
                  <c:v>7.29</c:v>
                </c:pt>
                <c:pt idx="3047">
                  <c:v>6.66</c:v>
                </c:pt>
                <c:pt idx="3048">
                  <c:v>6.97</c:v>
                </c:pt>
                <c:pt idx="3049">
                  <c:v>6.79</c:v>
                </c:pt>
                <c:pt idx="3050">
                  <c:v>7.61</c:v>
                </c:pt>
                <c:pt idx="3051">
                  <c:v>7.35</c:v>
                </c:pt>
                <c:pt idx="3052">
                  <c:v>7.69</c:v>
                </c:pt>
                <c:pt idx="3053">
                  <c:v>7.79</c:v>
                </c:pt>
                <c:pt idx="3054">
                  <c:v>7.5</c:v>
                </c:pt>
                <c:pt idx="3055">
                  <c:v>7.53</c:v>
                </c:pt>
                <c:pt idx="3056">
                  <c:v>7.35</c:v>
                </c:pt>
                <c:pt idx="3057">
                  <c:v>7.97</c:v>
                </c:pt>
                <c:pt idx="3058">
                  <c:v>7.69</c:v>
                </c:pt>
                <c:pt idx="3059">
                  <c:v>8.34</c:v>
                </c:pt>
                <c:pt idx="3060">
                  <c:v>8.36</c:v>
                </c:pt>
                <c:pt idx="3061">
                  <c:v>8.6199999999999992</c:v>
                </c:pt>
                <c:pt idx="3062">
                  <c:v>8.7799999999999994</c:v>
                </c:pt>
                <c:pt idx="3063">
                  <c:v>8.4499999999999993</c:v>
                </c:pt>
                <c:pt idx="3064">
                  <c:v>8.49</c:v>
                </c:pt>
                <c:pt idx="3065">
                  <c:v>8.75</c:v>
                </c:pt>
                <c:pt idx="3066">
                  <c:v>9.1300000000000008</c:v>
                </c:pt>
                <c:pt idx="3067">
                  <c:v>9.2899999999999991</c:v>
                </c:pt>
                <c:pt idx="3068">
                  <c:v>9.24</c:v>
                </c:pt>
                <c:pt idx="3069">
                  <c:v>9.58</c:v>
                </c:pt>
                <c:pt idx="3070">
                  <c:v>9.82</c:v>
                </c:pt>
                <c:pt idx="3071">
                  <c:v>9.61</c:v>
                </c:pt>
                <c:pt idx="3072">
                  <c:v>9.2799999999999994</c:v>
                </c:pt>
                <c:pt idx="3073">
                  <c:v>9.8000000000000007</c:v>
                </c:pt>
                <c:pt idx="3074">
                  <c:v>10.31</c:v>
                </c:pt>
                <c:pt idx="3075">
                  <c:v>10.220000000000001</c:v>
                </c:pt>
                <c:pt idx="3076">
                  <c:v>9.61</c:v>
                </c:pt>
                <c:pt idx="3077">
                  <c:v>9.94</c:v>
                </c:pt>
                <c:pt idx="3078">
                  <c:v>9.9700000000000006</c:v>
                </c:pt>
                <c:pt idx="3079">
                  <c:v>9.51</c:v>
                </c:pt>
                <c:pt idx="3080">
                  <c:v>10.029999999999999</c:v>
                </c:pt>
                <c:pt idx="3081">
                  <c:v>9.74</c:v>
                </c:pt>
                <c:pt idx="3082">
                  <c:v>9.07</c:v>
                </c:pt>
                <c:pt idx="3083">
                  <c:v>8.83</c:v>
                </c:pt>
                <c:pt idx="3084">
                  <c:v>8.36</c:v>
                </c:pt>
                <c:pt idx="3085">
                  <c:v>8.6199999999999992</c:v>
                </c:pt>
                <c:pt idx="3086">
                  <c:v>8.7200000000000006</c:v>
                </c:pt>
                <c:pt idx="3087">
                  <c:v>9.09</c:v>
                </c:pt>
                <c:pt idx="3088">
                  <c:v>9.48</c:v>
                </c:pt>
                <c:pt idx="3089">
                  <c:v>9.4600000000000009</c:v>
                </c:pt>
                <c:pt idx="3090">
                  <c:v>9.24</c:v>
                </c:pt>
                <c:pt idx="3091">
                  <c:v>9.4600000000000009</c:v>
                </c:pt>
                <c:pt idx="3092">
                  <c:v>9.16</c:v>
                </c:pt>
                <c:pt idx="3093">
                  <c:v>8.7100000000000009</c:v>
                </c:pt>
                <c:pt idx="3094">
                  <c:v>8.41</c:v>
                </c:pt>
                <c:pt idx="3095">
                  <c:v>8.8800000000000008</c:v>
                </c:pt>
                <c:pt idx="3096">
                  <c:v>8.3699999999999992</c:v>
                </c:pt>
                <c:pt idx="3097">
                  <c:v>8.2100000000000009</c:v>
                </c:pt>
                <c:pt idx="3098">
                  <c:v>8.1</c:v>
                </c:pt>
                <c:pt idx="3099">
                  <c:v>7.68</c:v>
                </c:pt>
                <c:pt idx="3100">
                  <c:v>7.81</c:v>
                </c:pt>
                <c:pt idx="3101">
                  <c:v>7.86</c:v>
                </c:pt>
                <c:pt idx="3102">
                  <c:v>7.34</c:v>
                </c:pt>
                <c:pt idx="3103">
                  <c:v>7.22</c:v>
                </c:pt>
                <c:pt idx="3104">
                  <c:v>7.25</c:v>
                </c:pt>
                <c:pt idx="3105">
                  <c:v>7.51</c:v>
                </c:pt>
                <c:pt idx="3106">
                  <c:v>7.75</c:v>
                </c:pt>
                <c:pt idx="3107">
                  <c:v>7.61</c:v>
                </c:pt>
                <c:pt idx="3108">
                  <c:v>7.71</c:v>
                </c:pt>
                <c:pt idx="3109">
                  <c:v>7.35</c:v>
                </c:pt>
                <c:pt idx="3110">
                  <c:v>7.17</c:v>
                </c:pt>
                <c:pt idx="3111">
                  <c:v>7.3</c:v>
                </c:pt>
                <c:pt idx="3112">
                  <c:v>7.17</c:v>
                </c:pt>
                <c:pt idx="3113">
                  <c:v>7.2</c:v>
                </c:pt>
                <c:pt idx="3114">
                  <c:v>7.98</c:v>
                </c:pt>
                <c:pt idx="3115">
                  <c:v>7.92</c:v>
                </c:pt>
                <c:pt idx="3116">
                  <c:v>8.4600000000000009</c:v>
                </c:pt>
                <c:pt idx="3117">
                  <c:v>8.92</c:v>
                </c:pt>
                <c:pt idx="3118">
                  <c:v>8.7799999999999994</c:v>
                </c:pt>
                <c:pt idx="3119">
                  <c:v>9.0399999999999991</c:v>
                </c:pt>
                <c:pt idx="3120">
                  <c:v>9.6199999999999992</c:v>
                </c:pt>
                <c:pt idx="3121">
                  <c:v>7.96</c:v>
                </c:pt>
                <c:pt idx="3122">
                  <c:v>7.69</c:v>
                </c:pt>
                <c:pt idx="3123">
                  <c:v>7.78</c:v>
                </c:pt>
                <c:pt idx="3124">
                  <c:v>7.39</c:v>
                </c:pt>
                <c:pt idx="3125">
                  <c:v>7.95</c:v>
                </c:pt>
                <c:pt idx="3126">
                  <c:v>8.5</c:v>
                </c:pt>
                <c:pt idx="3127">
                  <c:v>8.82</c:v>
                </c:pt>
                <c:pt idx="3128">
                  <c:v>8.58</c:v>
                </c:pt>
                <c:pt idx="3129">
                  <c:v>8.17</c:v>
                </c:pt>
                <c:pt idx="3130">
                  <c:v>8.31</c:v>
                </c:pt>
                <c:pt idx="3131">
                  <c:v>8.31</c:v>
                </c:pt>
                <c:pt idx="3132">
                  <c:v>8.83</c:v>
                </c:pt>
                <c:pt idx="3133">
                  <c:v>8.94</c:v>
                </c:pt>
                <c:pt idx="3134">
                  <c:v>9.36</c:v>
                </c:pt>
                <c:pt idx="3135">
                  <c:v>8.9700000000000006</c:v>
                </c:pt>
                <c:pt idx="3136">
                  <c:v>9</c:v>
                </c:pt>
                <c:pt idx="3137">
                  <c:v>8.7100000000000009</c:v>
                </c:pt>
                <c:pt idx="3138">
                  <c:v>8.85</c:v>
                </c:pt>
                <c:pt idx="3139">
                  <c:v>9.42</c:v>
                </c:pt>
                <c:pt idx="3140">
                  <c:v>10.09</c:v>
                </c:pt>
                <c:pt idx="3141">
                  <c:v>9.9</c:v>
                </c:pt>
                <c:pt idx="3142">
                  <c:v>10.38</c:v>
                </c:pt>
                <c:pt idx="3143">
                  <c:v>10.71</c:v>
                </c:pt>
                <c:pt idx="3144">
                  <c:v>10.94</c:v>
                </c:pt>
                <c:pt idx="3145">
                  <c:v>11.13</c:v>
                </c:pt>
                <c:pt idx="3146">
                  <c:v>11.15</c:v>
                </c:pt>
                <c:pt idx="3147">
                  <c:v>11.21</c:v>
                </c:pt>
                <c:pt idx="3148">
                  <c:v>10.85</c:v>
                </c:pt>
                <c:pt idx="3149">
                  <c:v>10.9</c:v>
                </c:pt>
                <c:pt idx="3150">
                  <c:v>11.14</c:v>
                </c:pt>
                <c:pt idx="3151">
                  <c:v>10.97</c:v>
                </c:pt>
                <c:pt idx="3152">
                  <c:v>10.41</c:v>
                </c:pt>
                <c:pt idx="3153">
                  <c:v>10.71</c:v>
                </c:pt>
                <c:pt idx="3154">
                  <c:v>10.56</c:v>
                </c:pt>
                <c:pt idx="3155">
                  <c:v>10.98</c:v>
                </c:pt>
                <c:pt idx="3156">
                  <c:v>11.32</c:v>
                </c:pt>
                <c:pt idx="3157">
                  <c:v>11.58</c:v>
                </c:pt>
                <c:pt idx="3158">
                  <c:v>11.62</c:v>
                </c:pt>
                <c:pt idx="3159">
                  <c:v>11.31</c:v>
                </c:pt>
                <c:pt idx="3160">
                  <c:v>11.63</c:v>
                </c:pt>
                <c:pt idx="3161">
                  <c:v>11.76</c:v>
                </c:pt>
                <c:pt idx="3162">
                  <c:v>11.58</c:v>
                </c:pt>
                <c:pt idx="3163">
                  <c:v>11.4</c:v>
                </c:pt>
                <c:pt idx="3164">
                  <c:v>11.23</c:v>
                </c:pt>
                <c:pt idx="3165">
                  <c:v>11.54</c:v>
                </c:pt>
                <c:pt idx="3166">
                  <c:v>11.59</c:v>
                </c:pt>
                <c:pt idx="3167">
                  <c:v>11.69</c:v>
                </c:pt>
                <c:pt idx="3168">
                  <c:v>11.62</c:v>
                </c:pt>
                <c:pt idx="3169">
                  <c:v>12.06</c:v>
                </c:pt>
                <c:pt idx="3170">
                  <c:v>12.01</c:v>
                </c:pt>
                <c:pt idx="3171">
                  <c:v>12.05</c:v>
                </c:pt>
                <c:pt idx="3172">
                  <c:v>11.75</c:v>
                </c:pt>
                <c:pt idx="3173">
                  <c:v>11.69</c:v>
                </c:pt>
                <c:pt idx="3174">
                  <c:v>11.46</c:v>
                </c:pt>
                <c:pt idx="3175">
                  <c:v>11.28</c:v>
                </c:pt>
                <c:pt idx="3176">
                  <c:v>11.37</c:v>
                </c:pt>
                <c:pt idx="3177">
                  <c:v>11.98</c:v>
                </c:pt>
                <c:pt idx="3178">
                  <c:v>12.19</c:v>
                </c:pt>
                <c:pt idx="3179">
                  <c:v>11.76</c:v>
                </c:pt>
                <c:pt idx="3180">
                  <c:v>12.09</c:v>
                </c:pt>
                <c:pt idx="3181">
                  <c:v>12.15</c:v>
                </c:pt>
                <c:pt idx="3182">
                  <c:v>12.64</c:v>
                </c:pt>
                <c:pt idx="3183">
                  <c:v>12.67</c:v>
                </c:pt>
                <c:pt idx="3184">
                  <c:v>13.18</c:v>
                </c:pt>
                <c:pt idx="3185">
                  <c:v>13.29</c:v>
                </c:pt>
                <c:pt idx="3186">
                  <c:v>13.18</c:v>
                </c:pt>
                <c:pt idx="3187">
                  <c:v>13.52</c:v>
                </c:pt>
                <c:pt idx="3188">
                  <c:v>13.77</c:v>
                </c:pt>
                <c:pt idx="3189">
                  <c:v>13.6</c:v>
                </c:pt>
                <c:pt idx="3190">
                  <c:v>13.38</c:v>
                </c:pt>
                <c:pt idx="3191">
                  <c:v>13.2</c:v>
                </c:pt>
                <c:pt idx="3192">
                  <c:v>13.23</c:v>
                </c:pt>
                <c:pt idx="3193">
                  <c:v>13.66</c:v>
                </c:pt>
                <c:pt idx="3194">
                  <c:v>13.86</c:v>
                </c:pt>
                <c:pt idx="3195">
                  <c:v>13.62</c:v>
                </c:pt>
                <c:pt idx="3196">
                  <c:v>13.8</c:v>
                </c:pt>
                <c:pt idx="3197">
                  <c:v>14.06</c:v>
                </c:pt>
                <c:pt idx="3198">
                  <c:v>14.37</c:v>
                </c:pt>
                <c:pt idx="3199">
                  <c:v>14.45</c:v>
                </c:pt>
                <c:pt idx="3200">
                  <c:v>15.05</c:v>
                </c:pt>
                <c:pt idx="3201">
                  <c:v>14.84</c:v>
                </c:pt>
                <c:pt idx="3202">
                  <c:v>14.71</c:v>
                </c:pt>
                <c:pt idx="3203">
                  <c:v>14.53</c:v>
                </c:pt>
                <c:pt idx="3204">
                  <c:v>14.68</c:v>
                </c:pt>
                <c:pt idx="3205">
                  <c:v>14.4</c:v>
                </c:pt>
                <c:pt idx="3206">
                  <c:v>14.07</c:v>
                </c:pt>
                <c:pt idx="3207">
                  <c:v>13.93</c:v>
                </c:pt>
                <c:pt idx="3208">
                  <c:v>13.74</c:v>
                </c:pt>
                <c:pt idx="3209">
                  <c:v>14.28</c:v>
                </c:pt>
                <c:pt idx="3210">
                  <c:v>13.89</c:v>
                </c:pt>
                <c:pt idx="3211">
                  <c:v>13.93</c:v>
                </c:pt>
                <c:pt idx="3212">
                  <c:v>13.87</c:v>
                </c:pt>
                <c:pt idx="3213">
                  <c:v>13.52</c:v>
                </c:pt>
                <c:pt idx="3214">
                  <c:v>12.8</c:v>
                </c:pt>
                <c:pt idx="3215">
                  <c:v>12.6</c:v>
                </c:pt>
                <c:pt idx="3216">
                  <c:v>11.87</c:v>
                </c:pt>
                <c:pt idx="3217">
                  <c:v>11.89</c:v>
                </c:pt>
                <c:pt idx="3218">
                  <c:v>12.54</c:v>
                </c:pt>
                <c:pt idx="3219">
                  <c:v>12.75</c:v>
                </c:pt>
                <c:pt idx="3220">
                  <c:v>13.14</c:v>
                </c:pt>
                <c:pt idx="3221">
                  <c:v>13.42</c:v>
                </c:pt>
                <c:pt idx="3222">
                  <c:v>13.67</c:v>
                </c:pt>
                <c:pt idx="3223">
                  <c:v>14.04</c:v>
                </c:pt>
                <c:pt idx="3224">
                  <c:v>13.95</c:v>
                </c:pt>
                <c:pt idx="3225">
                  <c:v>14.51</c:v>
                </c:pt>
                <c:pt idx="3226">
                  <c:v>14.54</c:v>
                </c:pt>
                <c:pt idx="3227">
                  <c:v>14.61</c:v>
                </c:pt>
                <c:pt idx="3228">
                  <c:v>14.77</c:v>
                </c:pt>
                <c:pt idx="3229">
                  <c:v>14.4</c:v>
                </c:pt>
                <c:pt idx="3230">
                  <c:v>13.91</c:v>
                </c:pt>
                <c:pt idx="3231">
                  <c:v>13.73</c:v>
                </c:pt>
                <c:pt idx="3232">
                  <c:v>13.96</c:v>
                </c:pt>
                <c:pt idx="3233">
                  <c:v>13.85</c:v>
                </c:pt>
                <c:pt idx="3234">
                  <c:v>13.54</c:v>
                </c:pt>
                <c:pt idx="3235">
                  <c:v>13.95</c:v>
                </c:pt>
                <c:pt idx="3236">
                  <c:v>13.56</c:v>
                </c:pt>
                <c:pt idx="3237">
                  <c:v>14.24</c:v>
                </c:pt>
                <c:pt idx="3238">
                  <c:v>14.65</c:v>
                </c:pt>
                <c:pt idx="3239">
                  <c:v>14.85</c:v>
                </c:pt>
                <c:pt idx="3240">
                  <c:v>15.21</c:v>
                </c:pt>
                <c:pt idx="3241">
                  <c:v>15.13</c:v>
                </c:pt>
                <c:pt idx="3242">
                  <c:v>14.94</c:v>
                </c:pt>
                <c:pt idx="3243">
                  <c:v>15.24</c:v>
                </c:pt>
                <c:pt idx="3244">
                  <c:v>14.57</c:v>
                </c:pt>
                <c:pt idx="3245">
                  <c:v>15.13</c:v>
                </c:pt>
                <c:pt idx="3246">
                  <c:v>14.46</c:v>
                </c:pt>
                <c:pt idx="3247">
                  <c:v>13.5</c:v>
                </c:pt>
                <c:pt idx="3248">
                  <c:v>14.91</c:v>
                </c:pt>
                <c:pt idx="3249">
                  <c:v>16.48</c:v>
                </c:pt>
                <c:pt idx="3250">
                  <c:v>16.52</c:v>
                </c:pt>
                <c:pt idx="3251">
                  <c:v>17.02</c:v>
                </c:pt>
                <c:pt idx="3252">
                  <c:v>17.45</c:v>
                </c:pt>
                <c:pt idx="3253">
                  <c:v>17.989999999999998</c:v>
                </c:pt>
                <c:pt idx="3254">
                  <c:v>18.2</c:v>
                </c:pt>
                <c:pt idx="3255">
                  <c:v>18.55</c:v>
                </c:pt>
                <c:pt idx="3256">
                  <c:v>18.75</c:v>
                </c:pt>
                <c:pt idx="3257">
                  <c:v>18.73</c:v>
                </c:pt>
                <c:pt idx="3258">
                  <c:v>18.739999999999998</c:v>
                </c:pt>
                <c:pt idx="3259">
                  <c:v>18.54</c:v>
                </c:pt>
                <c:pt idx="3260">
                  <c:v>18.690000000000001</c:v>
                </c:pt>
                <c:pt idx="3261">
                  <c:v>18.739999999999998</c:v>
                </c:pt>
                <c:pt idx="3262">
                  <c:v>18.88</c:v>
                </c:pt>
                <c:pt idx="3263">
                  <c:v>18.78</c:v>
                </c:pt>
                <c:pt idx="3264">
                  <c:v>18.86</c:v>
                </c:pt>
                <c:pt idx="3265">
                  <c:v>19.05</c:v>
                </c:pt>
                <c:pt idx="3266">
                  <c:v>18.93</c:v>
                </c:pt>
                <c:pt idx="3267">
                  <c:v>18.27</c:v>
                </c:pt>
                <c:pt idx="3268">
                  <c:v>18.29</c:v>
                </c:pt>
                <c:pt idx="3269">
                  <c:v>18.27</c:v>
                </c:pt>
                <c:pt idx="3270">
                  <c:v>18.04</c:v>
                </c:pt>
                <c:pt idx="3271">
                  <c:v>18.3</c:v>
                </c:pt>
                <c:pt idx="3272">
                  <c:v>18.48</c:v>
                </c:pt>
                <c:pt idx="3273">
                  <c:v>18.690000000000001</c:v>
                </c:pt>
                <c:pt idx="3274">
                  <c:v>18.739999999999998</c:v>
                </c:pt>
                <c:pt idx="3275">
                  <c:v>19.04</c:v>
                </c:pt>
                <c:pt idx="3276">
                  <c:v>18.829999999999998</c:v>
                </c:pt>
                <c:pt idx="3277">
                  <c:v>19.02</c:v>
                </c:pt>
                <c:pt idx="3278">
                  <c:v>18.98</c:v>
                </c:pt>
                <c:pt idx="3279">
                  <c:v>19.13</c:v>
                </c:pt>
                <c:pt idx="3280">
                  <c:v>19.239999999999998</c:v>
                </c:pt>
                <c:pt idx="3281">
                  <c:v>19.27</c:v>
                </c:pt>
                <c:pt idx="3282">
                  <c:v>19.25</c:v>
                </c:pt>
                <c:pt idx="3283">
                  <c:v>19.36</c:v>
                </c:pt>
                <c:pt idx="3284">
                  <c:v>19.510000000000002</c:v>
                </c:pt>
                <c:pt idx="3285">
                  <c:v>19.690000000000001</c:v>
                </c:pt>
                <c:pt idx="3286">
                  <c:v>19.399999999999999</c:v>
                </c:pt>
                <c:pt idx="3287">
                  <c:v>19.53</c:v>
                </c:pt>
                <c:pt idx="3288">
                  <c:v>19.37</c:v>
                </c:pt>
                <c:pt idx="3289">
                  <c:v>19.149999999999999</c:v>
                </c:pt>
                <c:pt idx="3290">
                  <c:v>19.079999999999998</c:v>
                </c:pt>
                <c:pt idx="3291">
                  <c:v>19.170000000000002</c:v>
                </c:pt>
                <c:pt idx="3292">
                  <c:v>18.920000000000002</c:v>
                </c:pt>
                <c:pt idx="3293">
                  <c:v>18.8</c:v>
                </c:pt>
                <c:pt idx="3294">
                  <c:v>19.25</c:v>
                </c:pt>
                <c:pt idx="3295">
                  <c:v>18.79</c:v>
                </c:pt>
                <c:pt idx="3296">
                  <c:v>18.7</c:v>
                </c:pt>
                <c:pt idx="3297">
                  <c:v>18.68</c:v>
                </c:pt>
                <c:pt idx="3298">
                  <c:v>18.88</c:v>
                </c:pt>
                <c:pt idx="3299">
                  <c:v>19.14</c:v>
                </c:pt>
                <c:pt idx="3300">
                  <c:v>19.09</c:v>
                </c:pt>
                <c:pt idx="3301">
                  <c:v>19.37</c:v>
                </c:pt>
                <c:pt idx="3302">
                  <c:v>19.43</c:v>
                </c:pt>
                <c:pt idx="3303">
                  <c:v>19.52</c:v>
                </c:pt>
                <c:pt idx="3304">
                  <c:v>19.399999999999999</c:v>
                </c:pt>
                <c:pt idx="3305">
                  <c:v>19.48</c:v>
                </c:pt>
                <c:pt idx="3306">
                  <c:v>19.02</c:v>
                </c:pt>
                <c:pt idx="3307">
                  <c:v>19</c:v>
                </c:pt>
                <c:pt idx="3308">
                  <c:v>19.25</c:v>
                </c:pt>
                <c:pt idx="3309">
                  <c:v>18.739999999999998</c:v>
                </c:pt>
                <c:pt idx="3310">
                  <c:v>18.43</c:v>
                </c:pt>
                <c:pt idx="3311">
                  <c:v>18.86</c:v>
                </c:pt>
                <c:pt idx="3312">
                  <c:v>18.78</c:v>
                </c:pt>
                <c:pt idx="3313">
                  <c:v>18.690000000000001</c:v>
                </c:pt>
                <c:pt idx="3314">
                  <c:v>19.04</c:v>
                </c:pt>
                <c:pt idx="3315">
                  <c:v>18.61</c:v>
                </c:pt>
                <c:pt idx="3316">
                  <c:v>19.170000000000002</c:v>
                </c:pt>
                <c:pt idx="3317">
                  <c:v>19.14</c:v>
                </c:pt>
                <c:pt idx="3318">
                  <c:v>18.45</c:v>
                </c:pt>
                <c:pt idx="3319">
                  <c:v>17.48</c:v>
                </c:pt>
                <c:pt idx="3320">
                  <c:v>17.55</c:v>
                </c:pt>
                <c:pt idx="3321">
                  <c:v>17.68</c:v>
                </c:pt>
                <c:pt idx="3322">
                  <c:v>17.670000000000002</c:v>
                </c:pt>
                <c:pt idx="3323">
                  <c:v>17.690000000000001</c:v>
                </c:pt>
                <c:pt idx="3324">
                  <c:v>17.71</c:v>
                </c:pt>
                <c:pt idx="3325">
                  <c:v>17.28</c:v>
                </c:pt>
                <c:pt idx="3326">
                  <c:v>17.38</c:v>
                </c:pt>
                <c:pt idx="3327">
                  <c:v>17.23</c:v>
                </c:pt>
                <c:pt idx="3328">
                  <c:v>17.260000000000002</c:v>
                </c:pt>
                <c:pt idx="3329">
                  <c:v>17.11</c:v>
                </c:pt>
                <c:pt idx="3330">
                  <c:v>17.079999999999998</c:v>
                </c:pt>
                <c:pt idx="3331">
                  <c:v>16.91</c:v>
                </c:pt>
                <c:pt idx="3332">
                  <c:v>16.899999999999999</c:v>
                </c:pt>
                <c:pt idx="3333">
                  <c:v>16.77</c:v>
                </c:pt>
                <c:pt idx="3334">
                  <c:v>16.48</c:v>
                </c:pt>
                <c:pt idx="3335">
                  <c:v>16.420000000000002</c:v>
                </c:pt>
                <c:pt idx="3336">
                  <c:v>16.260000000000002</c:v>
                </c:pt>
                <c:pt idx="3337">
                  <c:v>16.23</c:v>
                </c:pt>
                <c:pt idx="3338">
                  <c:v>16.350000000000001</c:v>
                </c:pt>
                <c:pt idx="3339">
                  <c:v>16.350000000000001</c:v>
                </c:pt>
                <c:pt idx="3340">
                  <c:v>16.16</c:v>
                </c:pt>
                <c:pt idx="3341">
                  <c:v>16.16</c:v>
                </c:pt>
                <c:pt idx="3342">
                  <c:v>16.18</c:v>
                </c:pt>
                <c:pt idx="3343">
                  <c:v>16.12</c:v>
                </c:pt>
                <c:pt idx="3344">
                  <c:v>16.2</c:v>
                </c:pt>
                <c:pt idx="3345">
                  <c:v>16.170000000000002</c:v>
                </c:pt>
                <c:pt idx="3346">
                  <c:v>16.489999999999998</c:v>
                </c:pt>
                <c:pt idx="3347">
                  <c:v>16.329999999999998</c:v>
                </c:pt>
                <c:pt idx="3348">
                  <c:v>16.46</c:v>
                </c:pt>
                <c:pt idx="3349">
                  <c:v>16.239999999999998</c:v>
                </c:pt>
                <c:pt idx="3350">
                  <c:v>16.21</c:v>
                </c:pt>
                <c:pt idx="3351">
                  <c:v>16.39</c:v>
                </c:pt>
                <c:pt idx="3352">
                  <c:v>16.36</c:v>
                </c:pt>
                <c:pt idx="3353">
                  <c:v>16.05</c:v>
                </c:pt>
                <c:pt idx="3354">
                  <c:v>15.94</c:v>
                </c:pt>
                <c:pt idx="3355">
                  <c:v>15.81</c:v>
                </c:pt>
                <c:pt idx="3356">
                  <c:v>15.82</c:v>
                </c:pt>
                <c:pt idx="3357">
                  <c:v>16.05</c:v>
                </c:pt>
                <c:pt idx="3358">
                  <c:v>16</c:v>
                </c:pt>
                <c:pt idx="3359">
                  <c:v>15.93</c:v>
                </c:pt>
                <c:pt idx="3360">
                  <c:v>15.71</c:v>
                </c:pt>
                <c:pt idx="3361">
                  <c:v>15.66</c:v>
                </c:pt>
                <c:pt idx="3362">
                  <c:v>15.73</c:v>
                </c:pt>
                <c:pt idx="3363">
                  <c:v>15.64</c:v>
                </c:pt>
                <c:pt idx="3364">
                  <c:v>16.059999999999999</c:v>
                </c:pt>
                <c:pt idx="3365">
                  <c:v>16.11</c:v>
                </c:pt>
                <c:pt idx="3366">
                  <c:v>15.91</c:v>
                </c:pt>
                <c:pt idx="3367">
                  <c:v>15.79</c:v>
                </c:pt>
                <c:pt idx="3368">
                  <c:v>15.6</c:v>
                </c:pt>
                <c:pt idx="3369">
                  <c:v>15.6</c:v>
                </c:pt>
                <c:pt idx="3370">
                  <c:v>15.58</c:v>
                </c:pt>
                <c:pt idx="3371">
                  <c:v>15.76</c:v>
                </c:pt>
                <c:pt idx="3372">
                  <c:v>15.57</c:v>
                </c:pt>
                <c:pt idx="3373">
                  <c:v>15.55</c:v>
                </c:pt>
                <c:pt idx="3374">
                  <c:v>15.72</c:v>
                </c:pt>
                <c:pt idx="3375">
                  <c:v>15.57</c:v>
                </c:pt>
                <c:pt idx="3376">
                  <c:v>15.59</c:v>
                </c:pt>
                <c:pt idx="3377">
                  <c:v>15.67</c:v>
                </c:pt>
                <c:pt idx="3378">
                  <c:v>15.96</c:v>
                </c:pt>
                <c:pt idx="3379">
                  <c:v>16.11</c:v>
                </c:pt>
                <c:pt idx="3380">
                  <c:v>16.25</c:v>
                </c:pt>
                <c:pt idx="3381">
                  <c:v>16.329999999999998</c:v>
                </c:pt>
                <c:pt idx="3382">
                  <c:v>16.37</c:v>
                </c:pt>
                <c:pt idx="3383">
                  <c:v>16.309999999999999</c:v>
                </c:pt>
                <c:pt idx="3384">
                  <c:v>16.45</c:v>
                </c:pt>
                <c:pt idx="3385">
                  <c:v>16.559999999999999</c:v>
                </c:pt>
                <c:pt idx="3386">
                  <c:v>16.649999999999999</c:v>
                </c:pt>
                <c:pt idx="3387">
                  <c:v>16.5</c:v>
                </c:pt>
                <c:pt idx="3388">
                  <c:v>16.43</c:v>
                </c:pt>
                <c:pt idx="3389">
                  <c:v>16.600000000000001</c:v>
                </c:pt>
                <c:pt idx="3390">
                  <c:v>16.55</c:v>
                </c:pt>
                <c:pt idx="3391">
                  <c:v>16.78</c:v>
                </c:pt>
                <c:pt idx="3392">
                  <c:v>16.89</c:v>
                </c:pt>
                <c:pt idx="3393">
                  <c:v>16.91</c:v>
                </c:pt>
                <c:pt idx="3394">
                  <c:v>16.98</c:v>
                </c:pt>
                <c:pt idx="3395">
                  <c:v>16.850000000000001</c:v>
                </c:pt>
                <c:pt idx="3396">
                  <c:v>16.920000000000002</c:v>
                </c:pt>
                <c:pt idx="3397">
                  <c:v>16.79</c:v>
                </c:pt>
                <c:pt idx="3398">
                  <c:v>16.77</c:v>
                </c:pt>
                <c:pt idx="3399">
                  <c:v>16.690000000000001</c:v>
                </c:pt>
                <c:pt idx="3400">
                  <c:v>16.43</c:v>
                </c:pt>
                <c:pt idx="3401">
                  <c:v>16.96</c:v>
                </c:pt>
                <c:pt idx="3402">
                  <c:v>16.73</c:v>
                </c:pt>
                <c:pt idx="3403">
                  <c:v>16.66</c:v>
                </c:pt>
                <c:pt idx="3404">
                  <c:v>16.309999999999999</c:v>
                </c:pt>
                <c:pt idx="3405">
                  <c:v>16.11</c:v>
                </c:pt>
                <c:pt idx="3406">
                  <c:v>16.07</c:v>
                </c:pt>
                <c:pt idx="3407">
                  <c:v>16.350000000000001</c:v>
                </c:pt>
                <c:pt idx="3408">
                  <c:v>16.23</c:v>
                </c:pt>
                <c:pt idx="3409">
                  <c:v>16.53</c:v>
                </c:pt>
                <c:pt idx="3410">
                  <c:v>16.55</c:v>
                </c:pt>
                <c:pt idx="3411">
                  <c:v>16.52</c:v>
                </c:pt>
                <c:pt idx="3412">
                  <c:v>16.440000000000001</c:v>
                </c:pt>
                <c:pt idx="3413">
                  <c:v>16.75</c:v>
                </c:pt>
                <c:pt idx="3414">
                  <c:v>17.03</c:v>
                </c:pt>
                <c:pt idx="3415">
                  <c:v>16.920000000000002</c:v>
                </c:pt>
                <c:pt idx="3416">
                  <c:v>17.12</c:v>
                </c:pt>
                <c:pt idx="3417">
                  <c:v>17.03</c:v>
                </c:pt>
                <c:pt idx="3418">
                  <c:v>16.82</c:v>
                </c:pt>
                <c:pt idx="3419">
                  <c:v>17.14</c:v>
                </c:pt>
                <c:pt idx="3420">
                  <c:v>17.03</c:v>
                </c:pt>
                <c:pt idx="3421">
                  <c:v>17.39</c:v>
                </c:pt>
                <c:pt idx="3422">
                  <c:v>17.47</c:v>
                </c:pt>
                <c:pt idx="3423">
                  <c:v>17.55</c:v>
                </c:pt>
                <c:pt idx="3424">
                  <c:v>17.670000000000002</c:v>
                </c:pt>
                <c:pt idx="3425">
                  <c:v>17.78</c:v>
                </c:pt>
                <c:pt idx="3426">
                  <c:v>17.86</c:v>
                </c:pt>
                <c:pt idx="3427">
                  <c:v>17.55</c:v>
                </c:pt>
                <c:pt idx="3428">
                  <c:v>17.45</c:v>
                </c:pt>
                <c:pt idx="3429">
                  <c:v>17.54</c:v>
                </c:pt>
                <c:pt idx="3430">
                  <c:v>17.53</c:v>
                </c:pt>
                <c:pt idx="3431">
                  <c:v>17.190000000000001</c:v>
                </c:pt>
                <c:pt idx="3432">
                  <c:v>17.329999999999998</c:v>
                </c:pt>
                <c:pt idx="3433">
                  <c:v>17.36</c:v>
                </c:pt>
                <c:pt idx="3434">
                  <c:v>17.62</c:v>
                </c:pt>
                <c:pt idx="3435">
                  <c:v>17.61</c:v>
                </c:pt>
                <c:pt idx="3436">
                  <c:v>17.32</c:v>
                </c:pt>
                <c:pt idx="3437">
                  <c:v>17.25</c:v>
                </c:pt>
                <c:pt idx="3438">
                  <c:v>16.79</c:v>
                </c:pt>
                <c:pt idx="3439">
                  <c:v>16.940000000000001</c:v>
                </c:pt>
                <c:pt idx="3440">
                  <c:v>16.829999999999998</c:v>
                </c:pt>
                <c:pt idx="3441">
                  <c:v>16.95</c:v>
                </c:pt>
                <c:pt idx="3442">
                  <c:v>17.29</c:v>
                </c:pt>
                <c:pt idx="3443">
                  <c:v>17.239999999999998</c:v>
                </c:pt>
                <c:pt idx="3444">
                  <c:v>17.399999999999999</c:v>
                </c:pt>
                <c:pt idx="3445">
                  <c:v>17.25</c:v>
                </c:pt>
                <c:pt idx="3446">
                  <c:v>17.28</c:v>
                </c:pt>
                <c:pt idx="3447">
                  <c:v>17.260000000000002</c:v>
                </c:pt>
                <c:pt idx="3448">
                  <c:v>17.489999999999998</c:v>
                </c:pt>
                <c:pt idx="3449">
                  <c:v>17.600000000000001</c:v>
                </c:pt>
                <c:pt idx="3450">
                  <c:v>17.7</c:v>
                </c:pt>
                <c:pt idx="3451">
                  <c:v>17.68</c:v>
                </c:pt>
                <c:pt idx="3452">
                  <c:v>17.71</c:v>
                </c:pt>
                <c:pt idx="3453">
                  <c:v>17.739999999999998</c:v>
                </c:pt>
                <c:pt idx="3454">
                  <c:v>17.309999999999999</c:v>
                </c:pt>
                <c:pt idx="3455">
                  <c:v>17.190000000000001</c:v>
                </c:pt>
                <c:pt idx="3456">
                  <c:v>17.38</c:v>
                </c:pt>
                <c:pt idx="3457">
                  <c:v>17.21</c:v>
                </c:pt>
                <c:pt idx="3458">
                  <c:v>17.170000000000002</c:v>
                </c:pt>
                <c:pt idx="3459">
                  <c:v>17.3</c:v>
                </c:pt>
                <c:pt idx="3460">
                  <c:v>16.84</c:v>
                </c:pt>
                <c:pt idx="3461">
                  <c:v>16.7</c:v>
                </c:pt>
                <c:pt idx="3462">
                  <c:v>16.98</c:v>
                </c:pt>
                <c:pt idx="3463">
                  <c:v>16.86</c:v>
                </c:pt>
                <c:pt idx="3464">
                  <c:v>16.32</c:v>
                </c:pt>
                <c:pt idx="3465">
                  <c:v>16.420000000000002</c:v>
                </c:pt>
                <c:pt idx="3466">
                  <c:v>16.32</c:v>
                </c:pt>
                <c:pt idx="3467">
                  <c:v>16.41</c:v>
                </c:pt>
                <c:pt idx="3468">
                  <c:v>16.37</c:v>
                </c:pt>
                <c:pt idx="3469">
                  <c:v>16.39</c:v>
                </c:pt>
                <c:pt idx="3470">
                  <c:v>16.489999999999998</c:v>
                </c:pt>
                <c:pt idx="3471">
                  <c:v>16.559999999999999</c:v>
                </c:pt>
                <c:pt idx="3472">
                  <c:v>16.2</c:v>
                </c:pt>
                <c:pt idx="3473">
                  <c:v>16.329999999999998</c:v>
                </c:pt>
                <c:pt idx="3474">
                  <c:v>16.329999999999998</c:v>
                </c:pt>
                <c:pt idx="3475">
                  <c:v>16.420000000000002</c:v>
                </c:pt>
                <c:pt idx="3476">
                  <c:v>16.48</c:v>
                </c:pt>
                <c:pt idx="3477">
                  <c:v>16.12</c:v>
                </c:pt>
                <c:pt idx="3478">
                  <c:v>15.98</c:v>
                </c:pt>
                <c:pt idx="3479">
                  <c:v>15.72</c:v>
                </c:pt>
                <c:pt idx="3480">
                  <c:v>15.67</c:v>
                </c:pt>
                <c:pt idx="3481">
                  <c:v>15.46</c:v>
                </c:pt>
                <c:pt idx="3482">
                  <c:v>15.98</c:v>
                </c:pt>
                <c:pt idx="3483">
                  <c:v>16.18</c:v>
                </c:pt>
                <c:pt idx="3484">
                  <c:v>15.87</c:v>
                </c:pt>
                <c:pt idx="3485">
                  <c:v>16.22</c:v>
                </c:pt>
                <c:pt idx="3486">
                  <c:v>16.559999999999999</c:v>
                </c:pt>
                <c:pt idx="3487">
                  <c:v>16.25</c:v>
                </c:pt>
                <c:pt idx="3488">
                  <c:v>15.92</c:v>
                </c:pt>
                <c:pt idx="3489">
                  <c:v>15.97</c:v>
                </c:pt>
                <c:pt idx="3490">
                  <c:v>15.8</c:v>
                </c:pt>
                <c:pt idx="3491">
                  <c:v>16.04</c:v>
                </c:pt>
                <c:pt idx="3492">
                  <c:v>16.61</c:v>
                </c:pt>
                <c:pt idx="3493">
                  <c:v>16.36</c:v>
                </c:pt>
                <c:pt idx="3494">
                  <c:v>16.82</c:v>
                </c:pt>
                <c:pt idx="3495">
                  <c:v>17.149999999999999</c:v>
                </c:pt>
                <c:pt idx="3496">
                  <c:v>17.350000000000001</c:v>
                </c:pt>
                <c:pt idx="3497">
                  <c:v>17.3</c:v>
                </c:pt>
                <c:pt idx="3498">
                  <c:v>17.18</c:v>
                </c:pt>
                <c:pt idx="3499">
                  <c:v>17.21</c:v>
                </c:pt>
                <c:pt idx="3500">
                  <c:v>17.11</c:v>
                </c:pt>
                <c:pt idx="3501">
                  <c:v>17.329999999999998</c:v>
                </c:pt>
                <c:pt idx="3502">
                  <c:v>17.309999999999999</c:v>
                </c:pt>
                <c:pt idx="3503">
                  <c:v>17.149999999999999</c:v>
                </c:pt>
                <c:pt idx="3504">
                  <c:v>17.29</c:v>
                </c:pt>
                <c:pt idx="3505">
                  <c:v>17.34</c:v>
                </c:pt>
                <c:pt idx="3506">
                  <c:v>17.829999999999998</c:v>
                </c:pt>
                <c:pt idx="3507">
                  <c:v>17.77</c:v>
                </c:pt>
                <c:pt idx="3508">
                  <c:v>17.68</c:v>
                </c:pt>
                <c:pt idx="3509">
                  <c:v>17.57</c:v>
                </c:pt>
                <c:pt idx="3510">
                  <c:v>17.760000000000002</c:v>
                </c:pt>
                <c:pt idx="3511">
                  <c:v>17.87</c:v>
                </c:pt>
                <c:pt idx="3512">
                  <c:v>17.61</c:v>
                </c:pt>
                <c:pt idx="3513">
                  <c:v>17.399999999999999</c:v>
                </c:pt>
                <c:pt idx="3514">
                  <c:v>17.72</c:v>
                </c:pt>
                <c:pt idx="3515">
                  <c:v>17.72</c:v>
                </c:pt>
                <c:pt idx="3516">
                  <c:v>17.2</c:v>
                </c:pt>
                <c:pt idx="3517">
                  <c:v>17.36</c:v>
                </c:pt>
                <c:pt idx="3518">
                  <c:v>17.239999999999998</c:v>
                </c:pt>
                <c:pt idx="3519">
                  <c:v>17.239999999999998</c:v>
                </c:pt>
                <c:pt idx="3520">
                  <c:v>17.100000000000001</c:v>
                </c:pt>
                <c:pt idx="3521">
                  <c:v>17.079999999999998</c:v>
                </c:pt>
                <c:pt idx="3522">
                  <c:v>17.079999999999998</c:v>
                </c:pt>
                <c:pt idx="3523">
                  <c:v>17.46</c:v>
                </c:pt>
                <c:pt idx="3524">
                  <c:v>17.68</c:v>
                </c:pt>
                <c:pt idx="3525">
                  <c:v>17.18</c:v>
                </c:pt>
                <c:pt idx="3526">
                  <c:v>17.41</c:v>
                </c:pt>
                <c:pt idx="3527">
                  <c:v>16.829999999999998</c:v>
                </c:pt>
                <c:pt idx="3528">
                  <c:v>16.7</c:v>
                </c:pt>
                <c:pt idx="3529">
                  <c:v>16.77</c:v>
                </c:pt>
                <c:pt idx="3530">
                  <c:v>17.41</c:v>
                </c:pt>
                <c:pt idx="3531">
                  <c:v>17.23</c:v>
                </c:pt>
                <c:pt idx="3532">
                  <c:v>17.78</c:v>
                </c:pt>
                <c:pt idx="3533">
                  <c:v>17.96</c:v>
                </c:pt>
                <c:pt idx="3534">
                  <c:v>17.88</c:v>
                </c:pt>
                <c:pt idx="3535">
                  <c:v>17.899999999999999</c:v>
                </c:pt>
                <c:pt idx="3536">
                  <c:v>17.45</c:v>
                </c:pt>
                <c:pt idx="3537">
                  <c:v>17.760000000000002</c:v>
                </c:pt>
                <c:pt idx="3538">
                  <c:v>18.52</c:v>
                </c:pt>
                <c:pt idx="3539">
                  <c:v>18.34</c:v>
                </c:pt>
                <c:pt idx="3540">
                  <c:v>18.29</c:v>
                </c:pt>
                <c:pt idx="3541">
                  <c:v>19.02</c:v>
                </c:pt>
                <c:pt idx="3542">
                  <c:v>18.3</c:v>
                </c:pt>
                <c:pt idx="3543">
                  <c:v>17.66</c:v>
                </c:pt>
                <c:pt idx="3544">
                  <c:v>17.3</c:v>
                </c:pt>
                <c:pt idx="3545">
                  <c:v>17.61</c:v>
                </c:pt>
                <c:pt idx="3546">
                  <c:v>17.96</c:v>
                </c:pt>
                <c:pt idx="3547">
                  <c:v>17.309999999999999</c:v>
                </c:pt>
                <c:pt idx="3548">
                  <c:v>17</c:v>
                </c:pt>
                <c:pt idx="3549">
                  <c:v>17.010000000000002</c:v>
                </c:pt>
                <c:pt idx="3550">
                  <c:v>17.07</c:v>
                </c:pt>
                <c:pt idx="3551">
                  <c:v>16.93</c:v>
                </c:pt>
                <c:pt idx="3552">
                  <c:v>16.8</c:v>
                </c:pt>
                <c:pt idx="3553">
                  <c:v>16.59</c:v>
                </c:pt>
                <c:pt idx="3554">
                  <c:v>16.649999999999999</c:v>
                </c:pt>
                <c:pt idx="3555">
                  <c:v>16.079999999999998</c:v>
                </c:pt>
                <c:pt idx="3556">
                  <c:v>16.059999999999999</c:v>
                </c:pt>
                <c:pt idx="3557">
                  <c:v>16.059999999999999</c:v>
                </c:pt>
                <c:pt idx="3558">
                  <c:v>15.91</c:v>
                </c:pt>
                <c:pt idx="3559">
                  <c:v>15.93</c:v>
                </c:pt>
                <c:pt idx="3560">
                  <c:v>15.73</c:v>
                </c:pt>
                <c:pt idx="3561">
                  <c:v>15.33</c:v>
                </c:pt>
                <c:pt idx="3562">
                  <c:v>15.33</c:v>
                </c:pt>
                <c:pt idx="3563">
                  <c:v>15.06</c:v>
                </c:pt>
                <c:pt idx="3564">
                  <c:v>15.06</c:v>
                </c:pt>
                <c:pt idx="3565">
                  <c:v>14.97</c:v>
                </c:pt>
                <c:pt idx="3566">
                  <c:v>15.14</c:v>
                </c:pt>
                <c:pt idx="3567">
                  <c:v>14.86</c:v>
                </c:pt>
                <c:pt idx="3568">
                  <c:v>14.99</c:v>
                </c:pt>
                <c:pt idx="3569">
                  <c:v>15.13</c:v>
                </c:pt>
                <c:pt idx="3570">
                  <c:v>15.33</c:v>
                </c:pt>
                <c:pt idx="3571">
                  <c:v>15.3</c:v>
                </c:pt>
                <c:pt idx="3572">
                  <c:v>15.29</c:v>
                </c:pt>
                <c:pt idx="3573">
                  <c:v>15.19</c:v>
                </c:pt>
                <c:pt idx="3574">
                  <c:v>15.13</c:v>
                </c:pt>
                <c:pt idx="3575">
                  <c:v>15.24</c:v>
                </c:pt>
                <c:pt idx="3576">
                  <c:v>15.07</c:v>
                </c:pt>
                <c:pt idx="3577">
                  <c:v>15.17</c:v>
                </c:pt>
                <c:pt idx="3578">
                  <c:v>15.42</c:v>
                </c:pt>
                <c:pt idx="3579">
                  <c:v>15.35</c:v>
                </c:pt>
                <c:pt idx="3580">
                  <c:v>15.34</c:v>
                </c:pt>
                <c:pt idx="3581">
                  <c:v>15.54</c:v>
                </c:pt>
                <c:pt idx="3582">
                  <c:v>15.36</c:v>
                </c:pt>
                <c:pt idx="3583">
                  <c:v>15.81</c:v>
                </c:pt>
                <c:pt idx="3584">
                  <c:v>15.56</c:v>
                </c:pt>
                <c:pt idx="3585">
                  <c:v>15.6</c:v>
                </c:pt>
                <c:pt idx="3586">
                  <c:v>15.26</c:v>
                </c:pt>
                <c:pt idx="3587">
                  <c:v>15.05</c:v>
                </c:pt>
                <c:pt idx="3588">
                  <c:v>15.1</c:v>
                </c:pt>
                <c:pt idx="3589">
                  <c:v>14.77</c:v>
                </c:pt>
                <c:pt idx="3590">
                  <c:v>14.81</c:v>
                </c:pt>
                <c:pt idx="3591">
                  <c:v>14.54</c:v>
                </c:pt>
                <c:pt idx="3592">
                  <c:v>14.98</c:v>
                </c:pt>
                <c:pt idx="3593">
                  <c:v>14.95</c:v>
                </c:pt>
                <c:pt idx="3594">
                  <c:v>15.38</c:v>
                </c:pt>
                <c:pt idx="3595">
                  <c:v>15.22</c:v>
                </c:pt>
                <c:pt idx="3596">
                  <c:v>15.06</c:v>
                </c:pt>
                <c:pt idx="3597">
                  <c:v>15.3</c:v>
                </c:pt>
                <c:pt idx="3598">
                  <c:v>15.4</c:v>
                </c:pt>
                <c:pt idx="3599">
                  <c:v>15.71</c:v>
                </c:pt>
                <c:pt idx="3600">
                  <c:v>15.99</c:v>
                </c:pt>
                <c:pt idx="3601">
                  <c:v>15.59</c:v>
                </c:pt>
                <c:pt idx="3602">
                  <c:v>15.55</c:v>
                </c:pt>
                <c:pt idx="3603">
                  <c:v>15.14</c:v>
                </c:pt>
                <c:pt idx="3604">
                  <c:v>15.16</c:v>
                </c:pt>
                <c:pt idx="3605">
                  <c:v>15.12</c:v>
                </c:pt>
                <c:pt idx="3606">
                  <c:v>15.29</c:v>
                </c:pt>
                <c:pt idx="3607">
                  <c:v>15.48</c:v>
                </c:pt>
                <c:pt idx="3608">
                  <c:v>15.7</c:v>
                </c:pt>
                <c:pt idx="3609">
                  <c:v>15.82</c:v>
                </c:pt>
                <c:pt idx="3610">
                  <c:v>15.68</c:v>
                </c:pt>
                <c:pt idx="3611">
                  <c:v>15.34</c:v>
                </c:pt>
                <c:pt idx="3612">
                  <c:v>15.47</c:v>
                </c:pt>
                <c:pt idx="3613">
                  <c:v>15.61</c:v>
                </c:pt>
                <c:pt idx="3614">
                  <c:v>16.07</c:v>
                </c:pt>
                <c:pt idx="3615">
                  <c:v>15.97</c:v>
                </c:pt>
                <c:pt idx="3616">
                  <c:v>15.58</c:v>
                </c:pt>
                <c:pt idx="3617">
                  <c:v>15.86</c:v>
                </c:pt>
                <c:pt idx="3618">
                  <c:v>15.32</c:v>
                </c:pt>
                <c:pt idx="3619">
                  <c:v>15.14</c:v>
                </c:pt>
                <c:pt idx="3620">
                  <c:v>15.54</c:v>
                </c:pt>
                <c:pt idx="3621">
                  <c:v>15.35</c:v>
                </c:pt>
                <c:pt idx="3622">
                  <c:v>15.1</c:v>
                </c:pt>
                <c:pt idx="3623">
                  <c:v>14.77</c:v>
                </c:pt>
                <c:pt idx="3624">
                  <c:v>15.09</c:v>
                </c:pt>
                <c:pt idx="3625">
                  <c:v>15.51</c:v>
                </c:pt>
                <c:pt idx="3626">
                  <c:v>14.99</c:v>
                </c:pt>
                <c:pt idx="3627">
                  <c:v>15.15</c:v>
                </c:pt>
                <c:pt idx="3628">
                  <c:v>15.08</c:v>
                </c:pt>
                <c:pt idx="3629">
                  <c:v>15.15</c:v>
                </c:pt>
                <c:pt idx="3630">
                  <c:v>15.15</c:v>
                </c:pt>
                <c:pt idx="3631">
                  <c:v>15.45</c:v>
                </c:pt>
                <c:pt idx="3632">
                  <c:v>15.11</c:v>
                </c:pt>
                <c:pt idx="3633">
                  <c:v>14.86</c:v>
                </c:pt>
                <c:pt idx="3634">
                  <c:v>15.98</c:v>
                </c:pt>
                <c:pt idx="3635">
                  <c:v>16.03</c:v>
                </c:pt>
                <c:pt idx="3636">
                  <c:v>16.809999999999999</c:v>
                </c:pt>
                <c:pt idx="3637">
                  <c:v>17.11</c:v>
                </c:pt>
                <c:pt idx="3638">
                  <c:v>17.07</c:v>
                </c:pt>
                <c:pt idx="3639">
                  <c:v>17.05</c:v>
                </c:pt>
                <c:pt idx="3640">
                  <c:v>16.86</c:v>
                </c:pt>
                <c:pt idx="3641">
                  <c:v>16.82</c:v>
                </c:pt>
                <c:pt idx="3642">
                  <c:v>16.75</c:v>
                </c:pt>
                <c:pt idx="3643">
                  <c:v>17.45</c:v>
                </c:pt>
                <c:pt idx="3644">
                  <c:v>16.73</c:v>
                </c:pt>
                <c:pt idx="3645">
                  <c:v>16.43</c:v>
                </c:pt>
                <c:pt idx="3646">
                  <c:v>16.14</c:v>
                </c:pt>
                <c:pt idx="3647">
                  <c:v>16.010000000000002</c:v>
                </c:pt>
                <c:pt idx="3648">
                  <c:v>15.65</c:v>
                </c:pt>
                <c:pt idx="3649">
                  <c:v>15.77</c:v>
                </c:pt>
                <c:pt idx="3650">
                  <c:v>15.52</c:v>
                </c:pt>
                <c:pt idx="3651">
                  <c:v>15.43</c:v>
                </c:pt>
                <c:pt idx="3652">
                  <c:v>15.21</c:v>
                </c:pt>
                <c:pt idx="3653">
                  <c:v>15.72</c:v>
                </c:pt>
                <c:pt idx="3654">
                  <c:v>15.66</c:v>
                </c:pt>
                <c:pt idx="3655">
                  <c:v>15.99</c:v>
                </c:pt>
                <c:pt idx="3656">
                  <c:v>16.11</c:v>
                </c:pt>
                <c:pt idx="3657">
                  <c:v>15.96</c:v>
                </c:pt>
                <c:pt idx="3658">
                  <c:v>16.440000000000001</c:v>
                </c:pt>
                <c:pt idx="3659">
                  <c:v>16.149999999999999</c:v>
                </c:pt>
                <c:pt idx="3660">
                  <c:v>16.05</c:v>
                </c:pt>
                <c:pt idx="3661">
                  <c:v>16.329999999999998</c:v>
                </c:pt>
                <c:pt idx="3662">
                  <c:v>16.579999999999998</c:v>
                </c:pt>
                <c:pt idx="3663">
                  <c:v>16.760000000000002</c:v>
                </c:pt>
                <c:pt idx="3664">
                  <c:v>16.899999999999999</c:v>
                </c:pt>
                <c:pt idx="3665">
                  <c:v>17.3</c:v>
                </c:pt>
                <c:pt idx="3666">
                  <c:v>17.29</c:v>
                </c:pt>
                <c:pt idx="3667">
                  <c:v>17.36</c:v>
                </c:pt>
                <c:pt idx="3668">
                  <c:v>17.54</c:v>
                </c:pt>
                <c:pt idx="3669">
                  <c:v>17.55</c:v>
                </c:pt>
                <c:pt idx="3670">
                  <c:v>17.739999999999998</c:v>
                </c:pt>
                <c:pt idx="3671">
                  <c:v>17.2</c:v>
                </c:pt>
                <c:pt idx="3672">
                  <c:v>17.37</c:v>
                </c:pt>
                <c:pt idx="3673">
                  <c:v>17.54</c:v>
                </c:pt>
                <c:pt idx="3674">
                  <c:v>17.59</c:v>
                </c:pt>
                <c:pt idx="3675">
                  <c:v>17.64</c:v>
                </c:pt>
                <c:pt idx="3676">
                  <c:v>18.21</c:v>
                </c:pt>
                <c:pt idx="3677">
                  <c:v>17.78</c:v>
                </c:pt>
                <c:pt idx="3678">
                  <c:v>17.61</c:v>
                </c:pt>
                <c:pt idx="3679">
                  <c:v>17.260000000000002</c:v>
                </c:pt>
                <c:pt idx="3680">
                  <c:v>17.32</c:v>
                </c:pt>
                <c:pt idx="3681">
                  <c:v>17.579999999999998</c:v>
                </c:pt>
                <c:pt idx="3682">
                  <c:v>17.440000000000001</c:v>
                </c:pt>
                <c:pt idx="3683">
                  <c:v>17.399999999999999</c:v>
                </c:pt>
                <c:pt idx="3684">
                  <c:v>16.84</c:v>
                </c:pt>
                <c:pt idx="3685">
                  <c:v>16.420000000000002</c:v>
                </c:pt>
                <c:pt idx="3686">
                  <c:v>16.61</c:v>
                </c:pt>
                <c:pt idx="3687">
                  <c:v>16.75</c:v>
                </c:pt>
                <c:pt idx="3688">
                  <c:v>16.02</c:v>
                </c:pt>
                <c:pt idx="3689">
                  <c:v>15.94</c:v>
                </c:pt>
                <c:pt idx="3690">
                  <c:v>16.12</c:v>
                </c:pt>
                <c:pt idx="3691">
                  <c:v>16.22</c:v>
                </c:pt>
                <c:pt idx="3692">
                  <c:v>15.94</c:v>
                </c:pt>
                <c:pt idx="3693">
                  <c:v>16.329999999999998</c:v>
                </c:pt>
                <c:pt idx="3694">
                  <c:v>15.94</c:v>
                </c:pt>
                <c:pt idx="3695">
                  <c:v>15.64</c:v>
                </c:pt>
                <c:pt idx="3696">
                  <c:v>16.21</c:v>
                </c:pt>
                <c:pt idx="3697">
                  <c:v>16.8</c:v>
                </c:pt>
                <c:pt idx="3698">
                  <c:v>17.03</c:v>
                </c:pt>
                <c:pt idx="3699">
                  <c:v>16.7</c:v>
                </c:pt>
                <c:pt idx="3700">
                  <c:v>16.66</c:v>
                </c:pt>
                <c:pt idx="3701">
                  <c:v>17.16</c:v>
                </c:pt>
                <c:pt idx="3702">
                  <c:v>17.38</c:v>
                </c:pt>
                <c:pt idx="3703">
                  <c:v>17.05</c:v>
                </c:pt>
                <c:pt idx="3704">
                  <c:v>17.760000000000002</c:v>
                </c:pt>
                <c:pt idx="3705">
                  <c:v>18.38</c:v>
                </c:pt>
                <c:pt idx="3706">
                  <c:v>18.48</c:v>
                </c:pt>
                <c:pt idx="3707">
                  <c:v>18.77</c:v>
                </c:pt>
                <c:pt idx="3708">
                  <c:v>18.64</c:v>
                </c:pt>
                <c:pt idx="3709">
                  <c:v>18.66</c:v>
                </c:pt>
                <c:pt idx="3710">
                  <c:v>18.64</c:v>
                </c:pt>
                <c:pt idx="3711">
                  <c:v>18.34</c:v>
                </c:pt>
                <c:pt idx="3712">
                  <c:v>18</c:v>
                </c:pt>
                <c:pt idx="3713">
                  <c:v>18.149999999999999</c:v>
                </c:pt>
                <c:pt idx="3714">
                  <c:v>18.420000000000002</c:v>
                </c:pt>
                <c:pt idx="3715">
                  <c:v>18.39</c:v>
                </c:pt>
                <c:pt idx="3716">
                  <c:v>18.440000000000001</c:v>
                </c:pt>
                <c:pt idx="3717">
                  <c:v>18.510000000000002</c:v>
                </c:pt>
                <c:pt idx="3718">
                  <c:v>18.52</c:v>
                </c:pt>
                <c:pt idx="3719">
                  <c:v>18.71</c:v>
                </c:pt>
                <c:pt idx="3720">
                  <c:v>18.43</c:v>
                </c:pt>
                <c:pt idx="3721">
                  <c:v>18.23</c:v>
                </c:pt>
                <c:pt idx="3722">
                  <c:v>18.010000000000002</c:v>
                </c:pt>
                <c:pt idx="3723">
                  <c:v>17.73</c:v>
                </c:pt>
                <c:pt idx="3724">
                  <c:v>17.63</c:v>
                </c:pt>
                <c:pt idx="3725">
                  <c:v>17.64</c:v>
                </c:pt>
                <c:pt idx="3726">
                  <c:v>17.64</c:v>
                </c:pt>
                <c:pt idx="3727">
                  <c:v>17.510000000000002</c:v>
                </c:pt>
                <c:pt idx="3728">
                  <c:v>17.559999999999999</c:v>
                </c:pt>
                <c:pt idx="3729">
                  <c:v>17.73</c:v>
                </c:pt>
                <c:pt idx="3730">
                  <c:v>17.82</c:v>
                </c:pt>
                <c:pt idx="3731">
                  <c:v>17.8</c:v>
                </c:pt>
                <c:pt idx="3732">
                  <c:v>18.100000000000001</c:v>
                </c:pt>
                <c:pt idx="3733">
                  <c:v>17.97</c:v>
                </c:pt>
                <c:pt idx="3734">
                  <c:v>17.22</c:v>
                </c:pt>
                <c:pt idx="3735">
                  <c:v>17.25</c:v>
                </c:pt>
                <c:pt idx="3736">
                  <c:v>17.059999999999999</c:v>
                </c:pt>
                <c:pt idx="3737">
                  <c:v>17.260000000000002</c:v>
                </c:pt>
                <c:pt idx="3738">
                  <c:v>17.63</c:v>
                </c:pt>
                <c:pt idx="3739">
                  <c:v>17.84</c:v>
                </c:pt>
                <c:pt idx="3740">
                  <c:v>17.989999999999998</c:v>
                </c:pt>
                <c:pt idx="3741">
                  <c:v>17.95</c:v>
                </c:pt>
                <c:pt idx="3742">
                  <c:v>18.079999999999998</c:v>
                </c:pt>
                <c:pt idx="3743">
                  <c:v>17.73</c:v>
                </c:pt>
                <c:pt idx="3744">
                  <c:v>17.68</c:v>
                </c:pt>
                <c:pt idx="3745">
                  <c:v>18.13</c:v>
                </c:pt>
                <c:pt idx="3746">
                  <c:v>18.13</c:v>
                </c:pt>
                <c:pt idx="3747">
                  <c:v>17.86</c:v>
                </c:pt>
                <c:pt idx="3748">
                  <c:v>18.309999999999999</c:v>
                </c:pt>
                <c:pt idx="3749">
                  <c:v>17.600000000000001</c:v>
                </c:pt>
                <c:pt idx="3750">
                  <c:v>17.41</c:v>
                </c:pt>
                <c:pt idx="3751">
                  <c:v>16.940000000000001</c:v>
                </c:pt>
                <c:pt idx="3752">
                  <c:v>16.64</c:v>
                </c:pt>
                <c:pt idx="3753">
                  <c:v>16.45</c:v>
                </c:pt>
                <c:pt idx="3754">
                  <c:v>16.399999999999999</c:v>
                </c:pt>
                <c:pt idx="3755">
                  <c:v>16.489999999999998</c:v>
                </c:pt>
                <c:pt idx="3756">
                  <c:v>16.71</c:v>
                </c:pt>
                <c:pt idx="3757">
                  <c:v>16.78</c:v>
                </c:pt>
                <c:pt idx="3758">
                  <c:v>17.13</c:v>
                </c:pt>
                <c:pt idx="3759">
                  <c:v>16.899999999999999</c:v>
                </c:pt>
                <c:pt idx="3760">
                  <c:v>16.899999999999999</c:v>
                </c:pt>
                <c:pt idx="3761">
                  <c:v>16.739999999999998</c:v>
                </c:pt>
                <c:pt idx="3762">
                  <c:v>16.440000000000001</c:v>
                </c:pt>
                <c:pt idx="3763">
                  <c:v>16.309999999999999</c:v>
                </c:pt>
                <c:pt idx="3764">
                  <c:v>16.78</c:v>
                </c:pt>
                <c:pt idx="3765">
                  <c:v>16.309999999999999</c:v>
                </c:pt>
                <c:pt idx="3766">
                  <c:v>16.41</c:v>
                </c:pt>
                <c:pt idx="3767">
                  <c:v>16.46</c:v>
                </c:pt>
                <c:pt idx="3768">
                  <c:v>15.79</c:v>
                </c:pt>
                <c:pt idx="3769">
                  <c:v>16.5</c:v>
                </c:pt>
                <c:pt idx="3770">
                  <c:v>16.850000000000001</c:v>
                </c:pt>
                <c:pt idx="3771">
                  <c:v>16.7</c:v>
                </c:pt>
                <c:pt idx="3772">
                  <c:v>16.5</c:v>
                </c:pt>
                <c:pt idx="3773">
                  <c:v>16.77</c:v>
                </c:pt>
                <c:pt idx="3774">
                  <c:v>17.63</c:v>
                </c:pt>
                <c:pt idx="3775">
                  <c:v>17.670000000000002</c:v>
                </c:pt>
                <c:pt idx="3776">
                  <c:v>17.72</c:v>
                </c:pt>
                <c:pt idx="3777">
                  <c:v>18.38</c:v>
                </c:pt>
                <c:pt idx="3778">
                  <c:v>18.62</c:v>
                </c:pt>
                <c:pt idx="3779">
                  <c:v>18.350000000000001</c:v>
                </c:pt>
                <c:pt idx="3780">
                  <c:v>18.61</c:v>
                </c:pt>
                <c:pt idx="3781">
                  <c:v>18.760000000000002</c:v>
                </c:pt>
                <c:pt idx="3782">
                  <c:v>18.57</c:v>
                </c:pt>
                <c:pt idx="3783">
                  <c:v>18.79</c:v>
                </c:pt>
                <c:pt idx="3784">
                  <c:v>18.79</c:v>
                </c:pt>
                <c:pt idx="3785">
                  <c:v>18.579999999999998</c:v>
                </c:pt>
                <c:pt idx="3786">
                  <c:v>18.829999999999998</c:v>
                </c:pt>
                <c:pt idx="3787">
                  <c:v>18.239999999999998</c:v>
                </c:pt>
                <c:pt idx="3788">
                  <c:v>17.91</c:v>
                </c:pt>
                <c:pt idx="3789">
                  <c:v>17.52</c:v>
                </c:pt>
                <c:pt idx="3790">
                  <c:v>17.899999999999999</c:v>
                </c:pt>
                <c:pt idx="3791">
                  <c:v>18.2</c:v>
                </c:pt>
                <c:pt idx="3792">
                  <c:v>18.66</c:v>
                </c:pt>
                <c:pt idx="3793">
                  <c:v>19.510000000000002</c:v>
                </c:pt>
                <c:pt idx="3794">
                  <c:v>19.149999999999999</c:v>
                </c:pt>
                <c:pt idx="3795">
                  <c:v>18.239999999999998</c:v>
                </c:pt>
                <c:pt idx="3796">
                  <c:v>17.989999999999998</c:v>
                </c:pt>
                <c:pt idx="3797">
                  <c:v>17.600000000000001</c:v>
                </c:pt>
                <c:pt idx="3798">
                  <c:v>18.09</c:v>
                </c:pt>
                <c:pt idx="3799">
                  <c:v>17.68</c:v>
                </c:pt>
                <c:pt idx="3800">
                  <c:v>17.5</c:v>
                </c:pt>
                <c:pt idx="3801">
                  <c:v>17</c:v>
                </c:pt>
                <c:pt idx="3802">
                  <c:v>16.66</c:v>
                </c:pt>
                <c:pt idx="3803">
                  <c:v>16.87</c:v>
                </c:pt>
                <c:pt idx="3804">
                  <c:v>16.98</c:v>
                </c:pt>
                <c:pt idx="3805">
                  <c:v>16.66</c:v>
                </c:pt>
                <c:pt idx="3806">
                  <c:v>16.8</c:v>
                </c:pt>
                <c:pt idx="3807">
                  <c:v>16.38</c:v>
                </c:pt>
                <c:pt idx="3808">
                  <c:v>16.239999999999998</c:v>
                </c:pt>
                <c:pt idx="3809">
                  <c:v>16.98</c:v>
                </c:pt>
                <c:pt idx="3810">
                  <c:v>17.13</c:v>
                </c:pt>
                <c:pt idx="3811">
                  <c:v>17.12</c:v>
                </c:pt>
                <c:pt idx="3812">
                  <c:v>17.600000000000001</c:v>
                </c:pt>
                <c:pt idx="3813">
                  <c:v>16.649999999999999</c:v>
                </c:pt>
                <c:pt idx="3814">
                  <c:v>16.649999999999999</c:v>
                </c:pt>
                <c:pt idx="3815">
                  <c:v>16.09</c:v>
                </c:pt>
                <c:pt idx="3816">
                  <c:v>15.5</c:v>
                </c:pt>
                <c:pt idx="3817">
                  <c:v>16.010000000000002</c:v>
                </c:pt>
                <c:pt idx="3818">
                  <c:v>16.04</c:v>
                </c:pt>
                <c:pt idx="3819">
                  <c:v>15.71</c:v>
                </c:pt>
                <c:pt idx="3820">
                  <c:v>15.85</c:v>
                </c:pt>
                <c:pt idx="3821">
                  <c:v>15.48</c:v>
                </c:pt>
                <c:pt idx="3822">
                  <c:v>14.91</c:v>
                </c:pt>
                <c:pt idx="3823">
                  <c:v>14.86</c:v>
                </c:pt>
                <c:pt idx="3824">
                  <c:v>14.55</c:v>
                </c:pt>
                <c:pt idx="3825">
                  <c:v>14.17</c:v>
                </c:pt>
                <c:pt idx="3826">
                  <c:v>15.05</c:v>
                </c:pt>
                <c:pt idx="3827">
                  <c:v>15.72</c:v>
                </c:pt>
                <c:pt idx="3828">
                  <c:v>14.9</c:v>
                </c:pt>
                <c:pt idx="3829">
                  <c:v>15.56</c:v>
                </c:pt>
                <c:pt idx="3830">
                  <c:v>16.63</c:v>
                </c:pt>
                <c:pt idx="3831">
                  <c:v>17.27</c:v>
                </c:pt>
                <c:pt idx="3832">
                  <c:v>16.75</c:v>
                </c:pt>
                <c:pt idx="3833">
                  <c:v>16.39</c:v>
                </c:pt>
                <c:pt idx="3834">
                  <c:v>15.96</c:v>
                </c:pt>
                <c:pt idx="3835">
                  <c:v>15.56</c:v>
                </c:pt>
                <c:pt idx="3836">
                  <c:v>15.76</c:v>
                </c:pt>
                <c:pt idx="3837">
                  <c:v>15.39</c:v>
                </c:pt>
                <c:pt idx="3838">
                  <c:v>14.42</c:v>
                </c:pt>
                <c:pt idx="3839">
                  <c:v>14.78</c:v>
                </c:pt>
                <c:pt idx="3840">
                  <c:v>15.24</c:v>
                </c:pt>
                <c:pt idx="3841">
                  <c:v>14.49</c:v>
                </c:pt>
                <c:pt idx="3842">
                  <c:v>13.44</c:v>
                </c:pt>
                <c:pt idx="3843">
                  <c:v>13.33</c:v>
                </c:pt>
                <c:pt idx="3844">
                  <c:v>13.84</c:v>
                </c:pt>
                <c:pt idx="3845">
                  <c:v>12.87</c:v>
                </c:pt>
                <c:pt idx="3846">
                  <c:v>12.39</c:v>
                </c:pt>
                <c:pt idx="3847">
                  <c:v>12.63</c:v>
                </c:pt>
                <c:pt idx="3848">
                  <c:v>13.05</c:v>
                </c:pt>
                <c:pt idx="3849">
                  <c:v>13.95</c:v>
                </c:pt>
                <c:pt idx="3850">
                  <c:v>12.67</c:v>
                </c:pt>
                <c:pt idx="3851">
                  <c:v>11.48</c:v>
                </c:pt>
                <c:pt idx="3852">
                  <c:v>11.48</c:v>
                </c:pt>
                <c:pt idx="3853">
                  <c:v>11.67</c:v>
                </c:pt>
                <c:pt idx="3854">
                  <c:v>11.3</c:v>
                </c:pt>
                <c:pt idx="3855">
                  <c:v>11.43</c:v>
                </c:pt>
                <c:pt idx="3856">
                  <c:v>12.07</c:v>
                </c:pt>
                <c:pt idx="3857">
                  <c:v>12.7</c:v>
                </c:pt>
                <c:pt idx="3858">
                  <c:v>12.6</c:v>
                </c:pt>
                <c:pt idx="3859">
                  <c:v>12.73</c:v>
                </c:pt>
                <c:pt idx="3860">
                  <c:v>12.98</c:v>
                </c:pt>
                <c:pt idx="3861">
                  <c:v>13.22</c:v>
                </c:pt>
                <c:pt idx="3862">
                  <c:v>13.96</c:v>
                </c:pt>
                <c:pt idx="3863">
                  <c:v>14.68</c:v>
                </c:pt>
                <c:pt idx="3864">
                  <c:v>14.76</c:v>
                </c:pt>
                <c:pt idx="3865">
                  <c:v>14.65</c:v>
                </c:pt>
                <c:pt idx="3866">
                  <c:v>14.52</c:v>
                </c:pt>
                <c:pt idx="3867">
                  <c:v>14.7</c:v>
                </c:pt>
                <c:pt idx="3868">
                  <c:v>14.58</c:v>
                </c:pt>
                <c:pt idx="3869">
                  <c:v>14.53</c:v>
                </c:pt>
                <c:pt idx="3870">
                  <c:v>14.66</c:v>
                </c:pt>
                <c:pt idx="3871">
                  <c:v>14.68</c:v>
                </c:pt>
                <c:pt idx="3872">
                  <c:v>14.76</c:v>
                </c:pt>
                <c:pt idx="3873">
                  <c:v>15.78</c:v>
                </c:pt>
                <c:pt idx="3874">
                  <c:v>16.420000000000002</c:v>
                </c:pt>
                <c:pt idx="3875">
                  <c:v>16.47</c:v>
                </c:pt>
                <c:pt idx="3876">
                  <c:v>17.04</c:v>
                </c:pt>
                <c:pt idx="3877">
                  <c:v>17.239999999999998</c:v>
                </c:pt>
                <c:pt idx="3878">
                  <c:v>17.899999999999999</c:v>
                </c:pt>
                <c:pt idx="3879">
                  <c:v>18.399999999999999</c:v>
                </c:pt>
                <c:pt idx="3880">
                  <c:v>19.2</c:v>
                </c:pt>
                <c:pt idx="3881">
                  <c:v>19.57</c:v>
                </c:pt>
                <c:pt idx="3882">
                  <c:v>19.690000000000001</c:v>
                </c:pt>
                <c:pt idx="3883">
                  <c:v>19.829999999999998</c:v>
                </c:pt>
                <c:pt idx="3884">
                  <c:v>20.18</c:v>
                </c:pt>
                <c:pt idx="3885">
                  <c:v>20.3</c:v>
                </c:pt>
                <c:pt idx="3886">
                  <c:v>20.13</c:v>
                </c:pt>
                <c:pt idx="3887">
                  <c:v>19.97</c:v>
                </c:pt>
                <c:pt idx="3888">
                  <c:v>19.97</c:v>
                </c:pt>
                <c:pt idx="3889">
                  <c:v>20.09</c:v>
                </c:pt>
                <c:pt idx="3890">
                  <c:v>20.329999999999998</c:v>
                </c:pt>
                <c:pt idx="3891">
                  <c:v>20</c:v>
                </c:pt>
                <c:pt idx="3892">
                  <c:v>19.98</c:v>
                </c:pt>
                <c:pt idx="3893">
                  <c:v>20.18</c:v>
                </c:pt>
                <c:pt idx="3894">
                  <c:v>20.28</c:v>
                </c:pt>
                <c:pt idx="3895">
                  <c:v>20.39</c:v>
                </c:pt>
                <c:pt idx="3896">
                  <c:v>19.97</c:v>
                </c:pt>
                <c:pt idx="3897">
                  <c:v>20.02</c:v>
                </c:pt>
                <c:pt idx="3898">
                  <c:v>19.38</c:v>
                </c:pt>
                <c:pt idx="3899">
                  <c:v>19.190000000000001</c:v>
                </c:pt>
                <c:pt idx="3900">
                  <c:v>19.399999999999999</c:v>
                </c:pt>
                <c:pt idx="3901">
                  <c:v>18.579999999999998</c:v>
                </c:pt>
                <c:pt idx="3902">
                  <c:v>19.760000000000002</c:v>
                </c:pt>
                <c:pt idx="3903">
                  <c:v>20.25</c:v>
                </c:pt>
                <c:pt idx="3904">
                  <c:v>20.47</c:v>
                </c:pt>
                <c:pt idx="3905">
                  <c:v>20.62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8E-4E3C-B080-A84E25A85FB3}"/>
            </c:ext>
          </c:extLst>
        </c:ser>
        <c:ser>
          <c:idx val="1"/>
          <c:order val="1"/>
          <c:tx>
            <c:strRef>
              <c:f>CChart!$U$1</c:f>
              <c:strCache>
                <c:ptCount val="1"/>
                <c:pt idx="0">
                  <c:v>Future price of Carbon EUA</c:v>
                </c:pt>
              </c:strCache>
            </c:strRef>
          </c:tx>
          <c:spPr>
            <a:ln w="158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CChart!$U$2:$U$3907</c:f>
              <c:numCache>
                <c:formatCode>General</c:formatCode>
                <c:ptCount val="3906"/>
                <c:pt idx="0">
                  <c:v>72.05</c:v>
                </c:pt>
                <c:pt idx="1">
                  <c:v>74.95</c:v>
                </c:pt>
                <c:pt idx="2">
                  <c:v>71.11</c:v>
                </c:pt>
                <c:pt idx="3">
                  <c:v>68.38</c:v>
                </c:pt>
                <c:pt idx="4">
                  <c:v>70.069999999999993</c:v>
                </c:pt>
                <c:pt idx="5">
                  <c:v>70.25</c:v>
                </c:pt>
                <c:pt idx="6">
                  <c:v>70.930000000000007</c:v>
                </c:pt>
                <c:pt idx="7">
                  <c:v>68.680000000000007</c:v>
                </c:pt>
                <c:pt idx="8">
                  <c:v>67.69</c:v>
                </c:pt>
                <c:pt idx="9">
                  <c:v>65.069999999999993</c:v>
                </c:pt>
                <c:pt idx="10">
                  <c:v>65.53</c:v>
                </c:pt>
                <c:pt idx="11">
                  <c:v>65.099999999999994</c:v>
                </c:pt>
                <c:pt idx="12">
                  <c:v>67.39</c:v>
                </c:pt>
                <c:pt idx="13">
                  <c:v>68.84</c:v>
                </c:pt>
                <c:pt idx="14">
                  <c:v>68.489999999999995</c:v>
                </c:pt>
                <c:pt idx="15">
                  <c:v>69.87</c:v>
                </c:pt>
                <c:pt idx="16">
                  <c:v>66.099999999999994</c:v>
                </c:pt>
                <c:pt idx="17">
                  <c:v>65.459999999999994</c:v>
                </c:pt>
                <c:pt idx="18">
                  <c:v>65</c:v>
                </c:pt>
                <c:pt idx="19">
                  <c:v>67.069999999999993</c:v>
                </c:pt>
                <c:pt idx="20">
                  <c:v>64.5</c:v>
                </c:pt>
                <c:pt idx="21">
                  <c:v>62.36</c:v>
                </c:pt>
                <c:pt idx="22">
                  <c:v>60.45</c:v>
                </c:pt>
                <c:pt idx="23">
                  <c:v>61.2</c:v>
                </c:pt>
                <c:pt idx="24">
                  <c:v>62.78</c:v>
                </c:pt>
                <c:pt idx="25">
                  <c:v>62.53</c:v>
                </c:pt>
                <c:pt idx="26">
                  <c:v>61.88</c:v>
                </c:pt>
                <c:pt idx="27">
                  <c:v>66.069999999999993</c:v>
                </c:pt>
                <c:pt idx="28">
                  <c:v>66.92</c:v>
                </c:pt>
                <c:pt idx="29">
                  <c:v>65.56</c:v>
                </c:pt>
                <c:pt idx="30">
                  <c:v>65.37</c:v>
                </c:pt>
                <c:pt idx="31">
                  <c:v>65.81</c:v>
                </c:pt>
                <c:pt idx="32">
                  <c:v>67.88</c:v>
                </c:pt>
                <c:pt idx="33">
                  <c:v>70.03</c:v>
                </c:pt>
                <c:pt idx="34">
                  <c:v>71.69</c:v>
                </c:pt>
                <c:pt idx="35">
                  <c:v>72.86</c:v>
                </c:pt>
                <c:pt idx="36">
                  <c:v>72.03</c:v>
                </c:pt>
                <c:pt idx="37">
                  <c:v>72.73</c:v>
                </c:pt>
                <c:pt idx="38">
                  <c:v>71.400000000000006</c:v>
                </c:pt>
                <c:pt idx="39">
                  <c:v>73.45</c:v>
                </c:pt>
                <c:pt idx="40">
                  <c:v>72.819999999999993</c:v>
                </c:pt>
                <c:pt idx="41">
                  <c:v>70.7</c:v>
                </c:pt>
                <c:pt idx="42">
                  <c:v>72.63</c:v>
                </c:pt>
                <c:pt idx="43">
                  <c:v>72.3</c:v>
                </c:pt>
                <c:pt idx="44">
                  <c:v>75.27</c:v>
                </c:pt>
                <c:pt idx="45">
                  <c:v>72.27</c:v>
                </c:pt>
                <c:pt idx="46">
                  <c:v>70.8</c:v>
                </c:pt>
                <c:pt idx="47">
                  <c:v>73.37</c:v>
                </c:pt>
                <c:pt idx="48">
                  <c:v>72.62</c:v>
                </c:pt>
                <c:pt idx="49">
                  <c:v>72.849999999999994</c:v>
                </c:pt>
                <c:pt idx="50">
                  <c:v>75.37</c:v>
                </c:pt>
                <c:pt idx="51">
                  <c:v>77.010000000000005</c:v>
                </c:pt>
                <c:pt idx="52">
                  <c:v>75.58</c:v>
                </c:pt>
                <c:pt idx="53">
                  <c:v>77.67</c:v>
                </c:pt>
                <c:pt idx="54">
                  <c:v>79.87</c:v>
                </c:pt>
                <c:pt idx="55">
                  <c:v>81.89</c:v>
                </c:pt>
                <c:pt idx="56">
                  <c:v>82.42</c:v>
                </c:pt>
                <c:pt idx="57">
                  <c:v>86.52</c:v>
                </c:pt>
                <c:pt idx="58">
                  <c:v>85.78</c:v>
                </c:pt>
                <c:pt idx="59">
                  <c:v>87.27</c:v>
                </c:pt>
                <c:pt idx="60">
                  <c:v>85.35</c:v>
                </c:pt>
                <c:pt idx="61">
                  <c:v>90.13</c:v>
                </c:pt>
                <c:pt idx="62">
                  <c:v>90.6</c:v>
                </c:pt>
                <c:pt idx="63">
                  <c:v>90.64</c:v>
                </c:pt>
                <c:pt idx="64">
                  <c:v>89.64</c:v>
                </c:pt>
                <c:pt idx="65">
                  <c:v>89.64</c:v>
                </c:pt>
                <c:pt idx="66">
                  <c:v>88.69</c:v>
                </c:pt>
                <c:pt idx="67">
                  <c:v>86.23</c:v>
                </c:pt>
                <c:pt idx="68">
                  <c:v>82.48</c:v>
                </c:pt>
                <c:pt idx="69">
                  <c:v>80.239999999999995</c:v>
                </c:pt>
                <c:pt idx="70">
                  <c:v>77.260000000000005</c:v>
                </c:pt>
                <c:pt idx="71">
                  <c:v>77.73</c:v>
                </c:pt>
                <c:pt idx="72">
                  <c:v>80.45</c:v>
                </c:pt>
                <c:pt idx="73">
                  <c:v>79.739999999999995</c:v>
                </c:pt>
                <c:pt idx="74">
                  <c:v>78.98</c:v>
                </c:pt>
                <c:pt idx="75">
                  <c:v>80.459999999999994</c:v>
                </c:pt>
                <c:pt idx="76">
                  <c:v>81.48</c:v>
                </c:pt>
                <c:pt idx="77">
                  <c:v>80.61</c:v>
                </c:pt>
                <c:pt idx="78">
                  <c:v>80.44</c:v>
                </c:pt>
                <c:pt idx="79">
                  <c:v>82.45</c:v>
                </c:pt>
                <c:pt idx="80">
                  <c:v>84.85</c:v>
                </c:pt>
                <c:pt idx="81">
                  <c:v>83.04</c:v>
                </c:pt>
                <c:pt idx="82">
                  <c:v>83.55</c:v>
                </c:pt>
                <c:pt idx="83">
                  <c:v>85.72</c:v>
                </c:pt>
                <c:pt idx="84">
                  <c:v>86.41</c:v>
                </c:pt>
                <c:pt idx="85">
                  <c:v>89.73</c:v>
                </c:pt>
                <c:pt idx="86">
                  <c:v>90</c:v>
                </c:pt>
                <c:pt idx="87">
                  <c:v>88.63</c:v>
                </c:pt>
                <c:pt idx="88">
                  <c:v>88.8</c:v>
                </c:pt>
                <c:pt idx="89">
                  <c:v>89.66</c:v>
                </c:pt>
                <c:pt idx="90">
                  <c:v>89.91</c:v>
                </c:pt>
                <c:pt idx="91">
                  <c:v>91.11</c:v>
                </c:pt>
                <c:pt idx="92">
                  <c:v>94.12</c:v>
                </c:pt>
                <c:pt idx="93">
                  <c:v>92.78</c:v>
                </c:pt>
                <c:pt idx="94">
                  <c:v>91.56</c:v>
                </c:pt>
                <c:pt idx="95">
                  <c:v>92.9</c:v>
                </c:pt>
                <c:pt idx="96">
                  <c:v>91.57</c:v>
                </c:pt>
                <c:pt idx="97">
                  <c:v>89.84</c:v>
                </c:pt>
                <c:pt idx="98">
                  <c:v>89.47</c:v>
                </c:pt>
                <c:pt idx="99">
                  <c:v>90.34</c:v>
                </c:pt>
                <c:pt idx="100">
                  <c:v>92.15</c:v>
                </c:pt>
                <c:pt idx="101">
                  <c:v>93.08</c:v>
                </c:pt>
                <c:pt idx="102">
                  <c:v>93.24</c:v>
                </c:pt>
                <c:pt idx="103">
                  <c:v>93.88</c:v>
                </c:pt>
                <c:pt idx="104">
                  <c:v>93.65</c:v>
                </c:pt>
                <c:pt idx="105">
                  <c:v>94.34</c:v>
                </c:pt>
                <c:pt idx="106">
                  <c:v>94.91</c:v>
                </c:pt>
                <c:pt idx="107">
                  <c:v>95.16</c:v>
                </c:pt>
                <c:pt idx="108">
                  <c:v>95.95</c:v>
                </c:pt>
                <c:pt idx="109">
                  <c:v>95.9</c:v>
                </c:pt>
                <c:pt idx="110">
                  <c:v>96.86</c:v>
                </c:pt>
                <c:pt idx="111">
                  <c:v>97.21</c:v>
                </c:pt>
                <c:pt idx="112">
                  <c:v>97.44</c:v>
                </c:pt>
                <c:pt idx="113">
                  <c:v>98.07</c:v>
                </c:pt>
                <c:pt idx="114">
                  <c:v>98.92</c:v>
                </c:pt>
                <c:pt idx="115">
                  <c:v>101.63</c:v>
                </c:pt>
                <c:pt idx="116">
                  <c:v>100.86</c:v>
                </c:pt>
                <c:pt idx="117">
                  <c:v>99.69</c:v>
                </c:pt>
                <c:pt idx="118">
                  <c:v>100.42</c:v>
                </c:pt>
                <c:pt idx="119">
                  <c:v>97.3</c:v>
                </c:pt>
                <c:pt idx="120">
                  <c:v>96</c:v>
                </c:pt>
                <c:pt idx="121">
                  <c:v>96.14</c:v>
                </c:pt>
                <c:pt idx="122">
                  <c:v>97.44</c:v>
                </c:pt>
                <c:pt idx="123">
                  <c:v>95.26</c:v>
                </c:pt>
                <c:pt idx="124">
                  <c:v>96.4</c:v>
                </c:pt>
                <c:pt idx="125">
                  <c:v>97.57</c:v>
                </c:pt>
                <c:pt idx="126">
                  <c:v>98.71</c:v>
                </c:pt>
                <c:pt idx="127">
                  <c:v>98.22</c:v>
                </c:pt>
                <c:pt idx="128">
                  <c:v>98.87</c:v>
                </c:pt>
                <c:pt idx="129">
                  <c:v>101.24</c:v>
                </c:pt>
                <c:pt idx="130">
                  <c:v>101.44</c:v>
                </c:pt>
                <c:pt idx="131">
                  <c:v>100.07</c:v>
                </c:pt>
                <c:pt idx="132">
                  <c:v>98.6</c:v>
                </c:pt>
                <c:pt idx="133">
                  <c:v>96.99</c:v>
                </c:pt>
                <c:pt idx="134">
                  <c:v>96.69</c:v>
                </c:pt>
                <c:pt idx="135">
                  <c:v>98.04</c:v>
                </c:pt>
                <c:pt idx="136">
                  <c:v>98.89</c:v>
                </c:pt>
                <c:pt idx="137">
                  <c:v>98.78</c:v>
                </c:pt>
                <c:pt idx="138">
                  <c:v>96.74</c:v>
                </c:pt>
                <c:pt idx="139">
                  <c:v>97.3</c:v>
                </c:pt>
                <c:pt idx="140">
                  <c:v>97.18</c:v>
                </c:pt>
                <c:pt idx="141">
                  <c:v>98.62</c:v>
                </c:pt>
                <c:pt idx="142">
                  <c:v>99.39</c:v>
                </c:pt>
                <c:pt idx="143">
                  <c:v>99.63</c:v>
                </c:pt>
                <c:pt idx="144">
                  <c:v>100.06</c:v>
                </c:pt>
                <c:pt idx="145">
                  <c:v>101.34</c:v>
                </c:pt>
                <c:pt idx="146">
                  <c:v>102.05</c:v>
                </c:pt>
                <c:pt idx="147">
                  <c:v>102.88</c:v>
                </c:pt>
                <c:pt idx="148">
                  <c:v>101.44</c:v>
                </c:pt>
                <c:pt idx="149">
                  <c:v>101.94</c:v>
                </c:pt>
                <c:pt idx="150">
                  <c:v>101.54</c:v>
                </c:pt>
                <c:pt idx="151">
                  <c:v>102.17</c:v>
                </c:pt>
                <c:pt idx="152">
                  <c:v>104.66</c:v>
                </c:pt>
                <c:pt idx="153">
                  <c:v>106.46</c:v>
                </c:pt>
                <c:pt idx="154">
                  <c:v>104.12</c:v>
                </c:pt>
                <c:pt idx="155">
                  <c:v>103.83</c:v>
                </c:pt>
                <c:pt idx="156">
                  <c:v>104.6</c:v>
                </c:pt>
                <c:pt idx="157">
                  <c:v>103.7</c:v>
                </c:pt>
                <c:pt idx="158">
                  <c:v>102.37</c:v>
                </c:pt>
                <c:pt idx="159">
                  <c:v>102.56</c:v>
                </c:pt>
                <c:pt idx="160">
                  <c:v>101.44</c:v>
                </c:pt>
                <c:pt idx="161">
                  <c:v>99.4</c:v>
                </c:pt>
                <c:pt idx="162">
                  <c:v>98.54</c:v>
                </c:pt>
                <c:pt idx="163">
                  <c:v>98.91</c:v>
                </c:pt>
                <c:pt idx="164">
                  <c:v>97.41</c:v>
                </c:pt>
                <c:pt idx="165">
                  <c:v>98.38</c:v>
                </c:pt>
                <c:pt idx="166">
                  <c:v>99.27</c:v>
                </c:pt>
                <c:pt idx="167">
                  <c:v>97.97</c:v>
                </c:pt>
                <c:pt idx="168">
                  <c:v>99.76</c:v>
                </c:pt>
                <c:pt idx="169">
                  <c:v>101.62</c:v>
                </c:pt>
                <c:pt idx="170">
                  <c:v>103.8</c:v>
                </c:pt>
                <c:pt idx="171">
                  <c:v>105.95</c:v>
                </c:pt>
                <c:pt idx="172">
                  <c:v>106.02</c:v>
                </c:pt>
                <c:pt idx="173">
                  <c:v>107.01</c:v>
                </c:pt>
                <c:pt idx="174">
                  <c:v>106.32</c:v>
                </c:pt>
                <c:pt idx="175">
                  <c:v>106.61</c:v>
                </c:pt>
                <c:pt idx="176">
                  <c:v>105.3</c:v>
                </c:pt>
                <c:pt idx="177">
                  <c:v>104.08</c:v>
                </c:pt>
                <c:pt idx="178">
                  <c:v>102.65</c:v>
                </c:pt>
                <c:pt idx="179">
                  <c:v>102.03</c:v>
                </c:pt>
                <c:pt idx="180">
                  <c:v>101.57</c:v>
                </c:pt>
                <c:pt idx="181">
                  <c:v>101.25</c:v>
                </c:pt>
                <c:pt idx="182">
                  <c:v>101.26</c:v>
                </c:pt>
                <c:pt idx="183">
                  <c:v>102.14</c:v>
                </c:pt>
                <c:pt idx="184">
                  <c:v>101.92</c:v>
                </c:pt>
                <c:pt idx="185">
                  <c:v>101.55</c:v>
                </c:pt>
                <c:pt idx="186">
                  <c:v>101.44</c:v>
                </c:pt>
                <c:pt idx="187">
                  <c:v>101.68</c:v>
                </c:pt>
                <c:pt idx="188">
                  <c:v>103.15</c:v>
                </c:pt>
                <c:pt idx="189">
                  <c:v>102.82</c:v>
                </c:pt>
                <c:pt idx="190">
                  <c:v>104.32</c:v>
                </c:pt>
                <c:pt idx="191">
                  <c:v>102.68</c:v>
                </c:pt>
                <c:pt idx="192">
                  <c:v>102.38</c:v>
                </c:pt>
                <c:pt idx="193">
                  <c:v>103.02</c:v>
                </c:pt>
                <c:pt idx="194">
                  <c:v>101</c:v>
                </c:pt>
                <c:pt idx="195">
                  <c:v>103.23</c:v>
                </c:pt>
                <c:pt idx="196">
                  <c:v>105.42</c:v>
                </c:pt>
                <c:pt idx="197">
                  <c:v>105.78</c:v>
                </c:pt>
                <c:pt idx="198">
                  <c:v>110.05</c:v>
                </c:pt>
                <c:pt idx="199">
                  <c:v>107.47</c:v>
                </c:pt>
                <c:pt idx="200">
                  <c:v>107.48</c:v>
                </c:pt>
                <c:pt idx="201">
                  <c:v>109.29</c:v>
                </c:pt>
                <c:pt idx="202">
                  <c:v>109.06</c:v>
                </c:pt>
                <c:pt idx="203">
                  <c:v>104.75</c:v>
                </c:pt>
                <c:pt idx="204">
                  <c:v>103.56</c:v>
                </c:pt>
                <c:pt idx="205">
                  <c:v>102.28</c:v>
                </c:pt>
                <c:pt idx="206">
                  <c:v>99.43</c:v>
                </c:pt>
                <c:pt idx="207">
                  <c:v>99.12</c:v>
                </c:pt>
                <c:pt idx="208">
                  <c:v>97.09</c:v>
                </c:pt>
                <c:pt idx="209">
                  <c:v>97.9</c:v>
                </c:pt>
                <c:pt idx="210">
                  <c:v>94.17</c:v>
                </c:pt>
                <c:pt idx="211">
                  <c:v>93.3</c:v>
                </c:pt>
                <c:pt idx="212">
                  <c:v>96.56</c:v>
                </c:pt>
                <c:pt idx="213">
                  <c:v>96.19</c:v>
                </c:pt>
                <c:pt idx="214">
                  <c:v>98.86</c:v>
                </c:pt>
                <c:pt idx="215">
                  <c:v>98.17</c:v>
                </c:pt>
                <c:pt idx="216">
                  <c:v>98.93</c:v>
                </c:pt>
                <c:pt idx="217">
                  <c:v>101.16</c:v>
                </c:pt>
                <c:pt idx="218">
                  <c:v>101.11</c:v>
                </c:pt>
                <c:pt idx="219">
                  <c:v>103.38</c:v>
                </c:pt>
                <c:pt idx="220">
                  <c:v>105.62</c:v>
                </c:pt>
                <c:pt idx="221">
                  <c:v>105.59</c:v>
                </c:pt>
                <c:pt idx="222">
                  <c:v>103.72</c:v>
                </c:pt>
                <c:pt idx="223">
                  <c:v>104.19</c:v>
                </c:pt>
                <c:pt idx="224">
                  <c:v>102.5</c:v>
                </c:pt>
                <c:pt idx="225">
                  <c:v>104.27</c:v>
                </c:pt>
                <c:pt idx="226">
                  <c:v>104.51</c:v>
                </c:pt>
                <c:pt idx="227">
                  <c:v>105.74</c:v>
                </c:pt>
                <c:pt idx="228">
                  <c:v>102.53</c:v>
                </c:pt>
                <c:pt idx="229">
                  <c:v>100.88</c:v>
                </c:pt>
                <c:pt idx="230">
                  <c:v>100.37</c:v>
                </c:pt>
                <c:pt idx="231">
                  <c:v>99.93</c:v>
                </c:pt>
                <c:pt idx="232">
                  <c:v>100.53</c:v>
                </c:pt>
                <c:pt idx="233">
                  <c:v>104.09</c:v>
                </c:pt>
                <c:pt idx="234">
                  <c:v>101.49</c:v>
                </c:pt>
                <c:pt idx="235">
                  <c:v>102.85</c:v>
                </c:pt>
                <c:pt idx="236">
                  <c:v>101.38</c:v>
                </c:pt>
                <c:pt idx="237">
                  <c:v>101.11</c:v>
                </c:pt>
                <c:pt idx="238">
                  <c:v>102.45</c:v>
                </c:pt>
                <c:pt idx="239">
                  <c:v>104.03</c:v>
                </c:pt>
                <c:pt idx="240">
                  <c:v>105.52</c:v>
                </c:pt>
                <c:pt idx="241">
                  <c:v>108.09</c:v>
                </c:pt>
                <c:pt idx="242">
                  <c:v>111</c:v>
                </c:pt>
                <c:pt idx="243">
                  <c:v>112.26</c:v>
                </c:pt>
                <c:pt idx="244">
                  <c:v>109.94</c:v>
                </c:pt>
                <c:pt idx="245">
                  <c:v>110.95</c:v>
                </c:pt>
                <c:pt idx="246">
                  <c:v>111.84</c:v>
                </c:pt>
                <c:pt idx="247">
                  <c:v>113.32</c:v>
                </c:pt>
                <c:pt idx="248">
                  <c:v>114.89</c:v>
                </c:pt>
                <c:pt idx="249">
                  <c:v>113.63</c:v>
                </c:pt>
                <c:pt idx="250">
                  <c:v>113.63</c:v>
                </c:pt>
                <c:pt idx="251">
                  <c:v>113.5</c:v>
                </c:pt>
                <c:pt idx="252">
                  <c:v>111.16</c:v>
                </c:pt>
                <c:pt idx="253">
                  <c:v>111.81</c:v>
                </c:pt>
                <c:pt idx="254">
                  <c:v>107.39</c:v>
                </c:pt>
                <c:pt idx="255">
                  <c:v>106.07</c:v>
                </c:pt>
                <c:pt idx="256">
                  <c:v>105.2</c:v>
                </c:pt>
                <c:pt idx="257">
                  <c:v>104</c:v>
                </c:pt>
                <c:pt idx="258">
                  <c:v>101.67</c:v>
                </c:pt>
                <c:pt idx="259">
                  <c:v>102.56</c:v>
                </c:pt>
                <c:pt idx="260">
                  <c:v>107.79</c:v>
                </c:pt>
                <c:pt idx="261">
                  <c:v>104.91</c:v>
                </c:pt>
                <c:pt idx="262">
                  <c:v>105.03</c:v>
                </c:pt>
                <c:pt idx="263">
                  <c:v>103.28</c:v>
                </c:pt>
                <c:pt idx="264">
                  <c:v>102.94</c:v>
                </c:pt>
                <c:pt idx="265">
                  <c:v>103.72</c:v>
                </c:pt>
                <c:pt idx="266">
                  <c:v>106.4</c:v>
                </c:pt>
                <c:pt idx="267">
                  <c:v>111.04</c:v>
                </c:pt>
                <c:pt idx="268">
                  <c:v>115.55</c:v>
                </c:pt>
                <c:pt idx="269">
                  <c:v>119.31</c:v>
                </c:pt>
                <c:pt idx="270">
                  <c:v>118.27</c:v>
                </c:pt>
                <c:pt idx="271">
                  <c:v>117.02</c:v>
                </c:pt>
                <c:pt idx="272">
                  <c:v>114.32</c:v>
                </c:pt>
                <c:pt idx="273">
                  <c:v>111.41</c:v>
                </c:pt>
                <c:pt idx="274">
                  <c:v>110.82</c:v>
                </c:pt>
                <c:pt idx="275">
                  <c:v>112.21</c:v>
                </c:pt>
                <c:pt idx="276">
                  <c:v>115.67</c:v>
                </c:pt>
                <c:pt idx="277">
                  <c:v>118.19</c:v>
                </c:pt>
                <c:pt idx="278">
                  <c:v>118.45</c:v>
                </c:pt>
                <c:pt idx="279">
                  <c:v>115.19</c:v>
                </c:pt>
                <c:pt idx="280">
                  <c:v>115.44</c:v>
                </c:pt>
                <c:pt idx="281">
                  <c:v>114.12</c:v>
                </c:pt>
                <c:pt idx="282">
                  <c:v>118.21</c:v>
                </c:pt>
                <c:pt idx="283">
                  <c:v>115.95</c:v>
                </c:pt>
                <c:pt idx="284">
                  <c:v>113.74</c:v>
                </c:pt>
                <c:pt idx="285">
                  <c:v>115.16</c:v>
                </c:pt>
                <c:pt idx="286">
                  <c:v>112.02</c:v>
                </c:pt>
                <c:pt idx="287">
                  <c:v>108.96</c:v>
                </c:pt>
                <c:pt idx="288">
                  <c:v>109.63</c:v>
                </c:pt>
                <c:pt idx="289">
                  <c:v>110.5</c:v>
                </c:pt>
                <c:pt idx="290">
                  <c:v>108.23</c:v>
                </c:pt>
                <c:pt idx="291">
                  <c:v>107.49</c:v>
                </c:pt>
                <c:pt idx="292">
                  <c:v>107.86</c:v>
                </c:pt>
                <c:pt idx="293">
                  <c:v>109.44</c:v>
                </c:pt>
                <c:pt idx="294">
                  <c:v>111.92</c:v>
                </c:pt>
                <c:pt idx="295">
                  <c:v>111.99</c:v>
                </c:pt>
                <c:pt idx="296">
                  <c:v>114.9</c:v>
                </c:pt>
                <c:pt idx="297">
                  <c:v>111.38</c:v>
                </c:pt>
                <c:pt idx="298">
                  <c:v>107.73</c:v>
                </c:pt>
                <c:pt idx="299">
                  <c:v>107.19</c:v>
                </c:pt>
                <c:pt idx="300">
                  <c:v>107.13</c:v>
                </c:pt>
                <c:pt idx="301">
                  <c:v>102.56</c:v>
                </c:pt>
                <c:pt idx="302">
                  <c:v>100.4</c:v>
                </c:pt>
                <c:pt idx="303">
                  <c:v>104.04</c:v>
                </c:pt>
                <c:pt idx="304">
                  <c:v>103.93</c:v>
                </c:pt>
                <c:pt idx="305">
                  <c:v>102.1</c:v>
                </c:pt>
                <c:pt idx="306">
                  <c:v>100.82</c:v>
                </c:pt>
                <c:pt idx="307">
                  <c:v>96.96</c:v>
                </c:pt>
                <c:pt idx="308">
                  <c:v>94.78</c:v>
                </c:pt>
                <c:pt idx="309">
                  <c:v>97.02</c:v>
                </c:pt>
                <c:pt idx="310">
                  <c:v>97.5</c:v>
                </c:pt>
                <c:pt idx="311">
                  <c:v>96.35</c:v>
                </c:pt>
                <c:pt idx="312">
                  <c:v>98.71</c:v>
                </c:pt>
                <c:pt idx="313">
                  <c:v>99.73</c:v>
                </c:pt>
                <c:pt idx="314">
                  <c:v>95.43</c:v>
                </c:pt>
                <c:pt idx="315">
                  <c:v>97.06</c:v>
                </c:pt>
                <c:pt idx="316">
                  <c:v>96.29</c:v>
                </c:pt>
                <c:pt idx="317">
                  <c:v>103.08</c:v>
                </c:pt>
                <c:pt idx="318">
                  <c:v>105.73</c:v>
                </c:pt>
                <c:pt idx="319">
                  <c:v>103.45</c:v>
                </c:pt>
                <c:pt idx="320">
                  <c:v>103.52</c:v>
                </c:pt>
                <c:pt idx="321">
                  <c:v>105.47</c:v>
                </c:pt>
                <c:pt idx="322">
                  <c:v>107.77</c:v>
                </c:pt>
                <c:pt idx="323">
                  <c:v>108.94</c:v>
                </c:pt>
                <c:pt idx="324">
                  <c:v>108.91</c:v>
                </c:pt>
                <c:pt idx="325">
                  <c:v>107.69</c:v>
                </c:pt>
                <c:pt idx="326">
                  <c:v>109.74</c:v>
                </c:pt>
                <c:pt idx="327">
                  <c:v>101.64</c:v>
                </c:pt>
                <c:pt idx="328">
                  <c:v>101.69</c:v>
                </c:pt>
                <c:pt idx="329">
                  <c:v>103.49</c:v>
                </c:pt>
                <c:pt idx="330">
                  <c:v>104.07</c:v>
                </c:pt>
                <c:pt idx="331">
                  <c:v>106.19</c:v>
                </c:pt>
                <c:pt idx="332">
                  <c:v>107.68</c:v>
                </c:pt>
                <c:pt idx="333">
                  <c:v>105.61</c:v>
                </c:pt>
                <c:pt idx="334">
                  <c:v>106.42</c:v>
                </c:pt>
                <c:pt idx="335">
                  <c:v>105.71</c:v>
                </c:pt>
                <c:pt idx="336">
                  <c:v>105.06</c:v>
                </c:pt>
                <c:pt idx="337">
                  <c:v>104.19</c:v>
                </c:pt>
                <c:pt idx="338">
                  <c:v>103.79</c:v>
                </c:pt>
                <c:pt idx="339">
                  <c:v>104.1</c:v>
                </c:pt>
                <c:pt idx="340">
                  <c:v>103.28</c:v>
                </c:pt>
                <c:pt idx="341">
                  <c:v>99.23</c:v>
                </c:pt>
                <c:pt idx="342">
                  <c:v>96.69</c:v>
                </c:pt>
                <c:pt idx="343">
                  <c:v>96.6</c:v>
                </c:pt>
                <c:pt idx="344">
                  <c:v>96.14</c:v>
                </c:pt>
                <c:pt idx="345">
                  <c:v>93.46</c:v>
                </c:pt>
                <c:pt idx="346">
                  <c:v>91.48</c:v>
                </c:pt>
                <c:pt idx="347">
                  <c:v>92.23</c:v>
                </c:pt>
                <c:pt idx="348">
                  <c:v>90.18</c:v>
                </c:pt>
                <c:pt idx="349">
                  <c:v>90.03</c:v>
                </c:pt>
                <c:pt idx="350">
                  <c:v>91.19</c:v>
                </c:pt>
                <c:pt idx="351">
                  <c:v>94.37</c:v>
                </c:pt>
                <c:pt idx="352">
                  <c:v>92.78</c:v>
                </c:pt>
                <c:pt idx="353">
                  <c:v>94.3</c:v>
                </c:pt>
                <c:pt idx="354">
                  <c:v>91.96</c:v>
                </c:pt>
                <c:pt idx="355">
                  <c:v>91.85</c:v>
                </c:pt>
                <c:pt idx="356">
                  <c:v>95.68</c:v>
                </c:pt>
                <c:pt idx="357">
                  <c:v>97.55</c:v>
                </c:pt>
                <c:pt idx="358">
                  <c:v>96.51</c:v>
                </c:pt>
                <c:pt idx="359">
                  <c:v>96.34</c:v>
                </c:pt>
                <c:pt idx="360">
                  <c:v>96.71</c:v>
                </c:pt>
                <c:pt idx="361">
                  <c:v>96.64</c:v>
                </c:pt>
                <c:pt idx="362">
                  <c:v>99.85</c:v>
                </c:pt>
                <c:pt idx="363">
                  <c:v>101.06</c:v>
                </c:pt>
                <c:pt idx="364">
                  <c:v>100.02</c:v>
                </c:pt>
                <c:pt idx="365">
                  <c:v>95.54</c:v>
                </c:pt>
                <c:pt idx="366">
                  <c:v>96.67</c:v>
                </c:pt>
                <c:pt idx="367">
                  <c:v>91.92</c:v>
                </c:pt>
                <c:pt idx="368">
                  <c:v>88.33</c:v>
                </c:pt>
                <c:pt idx="369">
                  <c:v>86.52</c:v>
                </c:pt>
                <c:pt idx="370">
                  <c:v>86.91</c:v>
                </c:pt>
                <c:pt idx="371">
                  <c:v>87.41</c:v>
                </c:pt>
                <c:pt idx="372">
                  <c:v>87.14</c:v>
                </c:pt>
                <c:pt idx="373">
                  <c:v>87.79</c:v>
                </c:pt>
                <c:pt idx="374">
                  <c:v>88.62</c:v>
                </c:pt>
                <c:pt idx="375">
                  <c:v>86.53</c:v>
                </c:pt>
                <c:pt idx="376">
                  <c:v>86.25</c:v>
                </c:pt>
                <c:pt idx="377">
                  <c:v>86.81</c:v>
                </c:pt>
                <c:pt idx="378">
                  <c:v>89.95</c:v>
                </c:pt>
                <c:pt idx="379">
                  <c:v>88.86</c:v>
                </c:pt>
                <c:pt idx="380">
                  <c:v>87.4</c:v>
                </c:pt>
                <c:pt idx="381">
                  <c:v>86.97</c:v>
                </c:pt>
                <c:pt idx="382">
                  <c:v>86.15</c:v>
                </c:pt>
                <c:pt idx="383">
                  <c:v>86.8</c:v>
                </c:pt>
                <c:pt idx="384">
                  <c:v>85.77</c:v>
                </c:pt>
                <c:pt idx="385">
                  <c:v>84.71</c:v>
                </c:pt>
                <c:pt idx="386">
                  <c:v>87.55</c:v>
                </c:pt>
                <c:pt idx="387">
                  <c:v>90.09</c:v>
                </c:pt>
                <c:pt idx="388">
                  <c:v>85.13</c:v>
                </c:pt>
                <c:pt idx="389">
                  <c:v>89.96</c:v>
                </c:pt>
                <c:pt idx="390">
                  <c:v>89.38</c:v>
                </c:pt>
                <c:pt idx="391">
                  <c:v>90.74</c:v>
                </c:pt>
                <c:pt idx="392">
                  <c:v>90.69</c:v>
                </c:pt>
                <c:pt idx="393">
                  <c:v>92.94</c:v>
                </c:pt>
                <c:pt idx="394">
                  <c:v>91.49</c:v>
                </c:pt>
                <c:pt idx="395">
                  <c:v>92.32</c:v>
                </c:pt>
                <c:pt idx="396">
                  <c:v>89.26</c:v>
                </c:pt>
                <c:pt idx="397">
                  <c:v>91.25</c:v>
                </c:pt>
                <c:pt idx="398">
                  <c:v>85.55</c:v>
                </c:pt>
                <c:pt idx="399">
                  <c:v>87.95</c:v>
                </c:pt>
                <c:pt idx="400">
                  <c:v>90.65</c:v>
                </c:pt>
                <c:pt idx="401">
                  <c:v>91.99</c:v>
                </c:pt>
                <c:pt idx="402">
                  <c:v>96.28</c:v>
                </c:pt>
                <c:pt idx="403">
                  <c:v>99.85</c:v>
                </c:pt>
                <c:pt idx="404">
                  <c:v>102.8</c:v>
                </c:pt>
                <c:pt idx="405">
                  <c:v>102.11</c:v>
                </c:pt>
                <c:pt idx="406">
                  <c:v>102.96</c:v>
                </c:pt>
                <c:pt idx="407">
                  <c:v>109.37</c:v>
                </c:pt>
                <c:pt idx="408">
                  <c:v>112.65</c:v>
                </c:pt>
                <c:pt idx="409">
                  <c:v>111.37</c:v>
                </c:pt>
                <c:pt idx="410">
                  <c:v>111.43</c:v>
                </c:pt>
                <c:pt idx="411">
                  <c:v>111.16</c:v>
                </c:pt>
                <c:pt idx="412">
                  <c:v>114.04</c:v>
                </c:pt>
                <c:pt idx="413">
                  <c:v>120.45</c:v>
                </c:pt>
                <c:pt idx="414">
                  <c:v>116.98</c:v>
                </c:pt>
                <c:pt idx="415">
                  <c:v>116.22</c:v>
                </c:pt>
                <c:pt idx="416">
                  <c:v>112.31</c:v>
                </c:pt>
                <c:pt idx="417">
                  <c:v>110.93</c:v>
                </c:pt>
                <c:pt idx="418">
                  <c:v>108.57</c:v>
                </c:pt>
                <c:pt idx="419">
                  <c:v>107.06</c:v>
                </c:pt>
                <c:pt idx="420">
                  <c:v>105.45</c:v>
                </c:pt>
                <c:pt idx="421">
                  <c:v>105.39</c:v>
                </c:pt>
                <c:pt idx="422">
                  <c:v>102.85</c:v>
                </c:pt>
                <c:pt idx="423">
                  <c:v>103.72</c:v>
                </c:pt>
                <c:pt idx="424">
                  <c:v>103.05</c:v>
                </c:pt>
                <c:pt idx="425">
                  <c:v>102.85</c:v>
                </c:pt>
                <c:pt idx="426">
                  <c:v>100.57</c:v>
                </c:pt>
                <c:pt idx="427">
                  <c:v>99.6</c:v>
                </c:pt>
                <c:pt idx="428">
                  <c:v>97.78</c:v>
                </c:pt>
                <c:pt idx="429">
                  <c:v>99.45</c:v>
                </c:pt>
                <c:pt idx="430">
                  <c:v>97.06</c:v>
                </c:pt>
                <c:pt idx="431">
                  <c:v>97.86</c:v>
                </c:pt>
                <c:pt idx="432">
                  <c:v>98.52</c:v>
                </c:pt>
                <c:pt idx="433">
                  <c:v>98.72</c:v>
                </c:pt>
                <c:pt idx="434">
                  <c:v>101.02</c:v>
                </c:pt>
                <c:pt idx="435">
                  <c:v>101.76</c:v>
                </c:pt>
                <c:pt idx="436">
                  <c:v>106.73</c:v>
                </c:pt>
                <c:pt idx="437">
                  <c:v>107.88</c:v>
                </c:pt>
                <c:pt idx="438">
                  <c:v>108.31</c:v>
                </c:pt>
                <c:pt idx="439">
                  <c:v>106.99</c:v>
                </c:pt>
                <c:pt idx="440">
                  <c:v>106.53</c:v>
                </c:pt>
                <c:pt idx="441">
                  <c:v>108.53</c:v>
                </c:pt>
                <c:pt idx="442">
                  <c:v>107.31</c:v>
                </c:pt>
                <c:pt idx="443">
                  <c:v>105.73</c:v>
                </c:pt>
                <c:pt idx="444">
                  <c:v>108.08</c:v>
                </c:pt>
                <c:pt idx="445">
                  <c:v>105.75</c:v>
                </c:pt>
                <c:pt idx="446">
                  <c:v>105.03</c:v>
                </c:pt>
                <c:pt idx="447">
                  <c:v>106.32</c:v>
                </c:pt>
                <c:pt idx="448">
                  <c:v>107.19</c:v>
                </c:pt>
                <c:pt idx="449">
                  <c:v>112.31</c:v>
                </c:pt>
                <c:pt idx="450">
                  <c:v>110.58</c:v>
                </c:pt>
                <c:pt idx="451">
                  <c:v>109.18</c:v>
                </c:pt>
                <c:pt idx="452">
                  <c:v>105.55</c:v>
                </c:pt>
                <c:pt idx="453">
                  <c:v>103.44</c:v>
                </c:pt>
                <c:pt idx="454">
                  <c:v>104.12</c:v>
                </c:pt>
                <c:pt idx="455">
                  <c:v>101.59</c:v>
                </c:pt>
                <c:pt idx="456">
                  <c:v>104.47</c:v>
                </c:pt>
                <c:pt idx="457">
                  <c:v>103.45</c:v>
                </c:pt>
                <c:pt idx="458">
                  <c:v>101.36</c:v>
                </c:pt>
                <c:pt idx="459">
                  <c:v>101.91</c:v>
                </c:pt>
                <c:pt idx="460">
                  <c:v>104.92</c:v>
                </c:pt>
                <c:pt idx="461">
                  <c:v>102.29</c:v>
                </c:pt>
                <c:pt idx="462">
                  <c:v>99</c:v>
                </c:pt>
                <c:pt idx="463">
                  <c:v>99.13</c:v>
                </c:pt>
                <c:pt idx="464">
                  <c:v>98.09</c:v>
                </c:pt>
                <c:pt idx="465">
                  <c:v>96.88</c:v>
                </c:pt>
                <c:pt idx="466">
                  <c:v>98.34</c:v>
                </c:pt>
                <c:pt idx="467">
                  <c:v>98.54</c:v>
                </c:pt>
                <c:pt idx="468">
                  <c:v>104.04</c:v>
                </c:pt>
                <c:pt idx="469">
                  <c:v>103.51</c:v>
                </c:pt>
                <c:pt idx="470">
                  <c:v>103.24</c:v>
                </c:pt>
                <c:pt idx="471">
                  <c:v>101.08</c:v>
                </c:pt>
                <c:pt idx="472">
                  <c:v>101</c:v>
                </c:pt>
                <c:pt idx="473">
                  <c:v>101.32</c:v>
                </c:pt>
                <c:pt idx="474">
                  <c:v>101.89</c:v>
                </c:pt>
                <c:pt idx="475">
                  <c:v>98.59</c:v>
                </c:pt>
                <c:pt idx="476">
                  <c:v>98.53</c:v>
                </c:pt>
                <c:pt idx="477">
                  <c:v>95.22</c:v>
                </c:pt>
                <c:pt idx="478">
                  <c:v>97.47</c:v>
                </c:pt>
                <c:pt idx="479">
                  <c:v>100.19</c:v>
                </c:pt>
                <c:pt idx="480">
                  <c:v>101.52</c:v>
                </c:pt>
                <c:pt idx="481">
                  <c:v>108.11</c:v>
                </c:pt>
                <c:pt idx="482">
                  <c:v>105.7</c:v>
                </c:pt>
                <c:pt idx="483">
                  <c:v>103.45</c:v>
                </c:pt>
                <c:pt idx="484">
                  <c:v>103.25</c:v>
                </c:pt>
                <c:pt idx="485">
                  <c:v>103.79</c:v>
                </c:pt>
                <c:pt idx="486">
                  <c:v>102.11</c:v>
                </c:pt>
                <c:pt idx="487">
                  <c:v>101.68</c:v>
                </c:pt>
                <c:pt idx="488">
                  <c:v>106.35</c:v>
                </c:pt>
                <c:pt idx="489">
                  <c:v>103.76</c:v>
                </c:pt>
                <c:pt idx="490">
                  <c:v>101.84</c:v>
                </c:pt>
                <c:pt idx="491">
                  <c:v>101.58</c:v>
                </c:pt>
                <c:pt idx="492">
                  <c:v>95.5</c:v>
                </c:pt>
                <c:pt idx="493">
                  <c:v>96.52</c:v>
                </c:pt>
                <c:pt idx="494">
                  <c:v>94.47</c:v>
                </c:pt>
                <c:pt idx="495">
                  <c:v>92.76</c:v>
                </c:pt>
                <c:pt idx="496">
                  <c:v>94.48</c:v>
                </c:pt>
                <c:pt idx="497">
                  <c:v>95.17</c:v>
                </c:pt>
                <c:pt idx="498">
                  <c:v>100.63</c:v>
                </c:pt>
                <c:pt idx="499">
                  <c:v>97.65</c:v>
                </c:pt>
                <c:pt idx="500">
                  <c:v>98.61</c:v>
                </c:pt>
                <c:pt idx="501">
                  <c:v>90.67</c:v>
                </c:pt>
                <c:pt idx="502">
                  <c:v>90.56</c:v>
                </c:pt>
                <c:pt idx="503">
                  <c:v>87.85</c:v>
                </c:pt>
                <c:pt idx="504">
                  <c:v>89.39</c:v>
                </c:pt>
                <c:pt idx="505">
                  <c:v>88.33</c:v>
                </c:pt>
                <c:pt idx="506">
                  <c:v>90.43</c:v>
                </c:pt>
                <c:pt idx="507">
                  <c:v>90.27</c:v>
                </c:pt>
                <c:pt idx="508">
                  <c:v>87.26</c:v>
                </c:pt>
                <c:pt idx="509">
                  <c:v>88.12</c:v>
                </c:pt>
                <c:pt idx="510">
                  <c:v>88.56</c:v>
                </c:pt>
                <c:pt idx="511">
                  <c:v>88.5</c:v>
                </c:pt>
                <c:pt idx="512">
                  <c:v>86.45</c:v>
                </c:pt>
                <c:pt idx="513">
                  <c:v>88.38</c:v>
                </c:pt>
                <c:pt idx="514">
                  <c:v>91.5</c:v>
                </c:pt>
                <c:pt idx="515">
                  <c:v>90.47</c:v>
                </c:pt>
                <c:pt idx="516">
                  <c:v>88.13</c:v>
                </c:pt>
                <c:pt idx="517">
                  <c:v>87.89</c:v>
                </c:pt>
                <c:pt idx="518">
                  <c:v>86.14</c:v>
                </c:pt>
                <c:pt idx="519">
                  <c:v>90.34</c:v>
                </c:pt>
                <c:pt idx="520">
                  <c:v>88.02</c:v>
                </c:pt>
                <c:pt idx="521">
                  <c:v>88.49</c:v>
                </c:pt>
                <c:pt idx="522">
                  <c:v>89.47</c:v>
                </c:pt>
                <c:pt idx="523">
                  <c:v>87.7</c:v>
                </c:pt>
                <c:pt idx="524">
                  <c:v>86.94</c:v>
                </c:pt>
                <c:pt idx="525">
                  <c:v>87.93</c:v>
                </c:pt>
                <c:pt idx="526">
                  <c:v>86.4</c:v>
                </c:pt>
                <c:pt idx="527">
                  <c:v>86.17</c:v>
                </c:pt>
                <c:pt idx="528">
                  <c:v>82.72</c:v>
                </c:pt>
                <c:pt idx="529">
                  <c:v>78.040000000000006</c:v>
                </c:pt>
                <c:pt idx="530">
                  <c:v>67.849999999999994</c:v>
                </c:pt>
                <c:pt idx="531">
                  <c:v>74.36</c:v>
                </c:pt>
                <c:pt idx="532">
                  <c:v>76.45</c:v>
                </c:pt>
                <c:pt idx="533">
                  <c:v>77.28</c:v>
                </c:pt>
                <c:pt idx="534">
                  <c:v>78.03</c:v>
                </c:pt>
                <c:pt idx="535">
                  <c:v>91.77</c:v>
                </c:pt>
                <c:pt idx="536">
                  <c:v>97.83</c:v>
                </c:pt>
                <c:pt idx="537">
                  <c:v>97.04</c:v>
                </c:pt>
                <c:pt idx="538">
                  <c:v>105.13</c:v>
                </c:pt>
                <c:pt idx="539">
                  <c:v>99.77</c:v>
                </c:pt>
                <c:pt idx="540">
                  <c:v>99.72</c:v>
                </c:pt>
                <c:pt idx="541">
                  <c:v>98.9</c:v>
                </c:pt>
                <c:pt idx="542">
                  <c:v>96</c:v>
                </c:pt>
                <c:pt idx="543">
                  <c:v>99.49</c:v>
                </c:pt>
                <c:pt idx="544">
                  <c:v>100.83</c:v>
                </c:pt>
                <c:pt idx="545">
                  <c:v>100.58</c:v>
                </c:pt>
                <c:pt idx="546">
                  <c:v>101.38</c:v>
                </c:pt>
                <c:pt idx="547">
                  <c:v>99.48</c:v>
                </c:pt>
                <c:pt idx="548">
                  <c:v>99.37</c:v>
                </c:pt>
                <c:pt idx="549">
                  <c:v>105.03</c:v>
                </c:pt>
                <c:pt idx="550">
                  <c:v>103.77</c:v>
                </c:pt>
                <c:pt idx="551">
                  <c:v>102.94</c:v>
                </c:pt>
                <c:pt idx="552">
                  <c:v>101.16</c:v>
                </c:pt>
                <c:pt idx="553">
                  <c:v>100.53</c:v>
                </c:pt>
                <c:pt idx="554">
                  <c:v>95.88</c:v>
                </c:pt>
                <c:pt idx="555">
                  <c:v>95.6</c:v>
                </c:pt>
                <c:pt idx="556">
                  <c:v>95.58</c:v>
                </c:pt>
                <c:pt idx="557">
                  <c:v>96.04</c:v>
                </c:pt>
                <c:pt idx="558">
                  <c:v>94.92</c:v>
                </c:pt>
                <c:pt idx="559">
                  <c:v>93.71</c:v>
                </c:pt>
                <c:pt idx="560">
                  <c:v>90.26</c:v>
                </c:pt>
                <c:pt idx="561">
                  <c:v>90.74</c:v>
                </c:pt>
                <c:pt idx="562">
                  <c:v>91.75</c:v>
                </c:pt>
                <c:pt idx="563">
                  <c:v>88.25</c:v>
                </c:pt>
                <c:pt idx="564">
                  <c:v>88.84</c:v>
                </c:pt>
                <c:pt idx="565">
                  <c:v>86.53</c:v>
                </c:pt>
                <c:pt idx="566">
                  <c:v>88</c:v>
                </c:pt>
                <c:pt idx="567">
                  <c:v>86.47</c:v>
                </c:pt>
                <c:pt idx="568">
                  <c:v>85.95</c:v>
                </c:pt>
                <c:pt idx="569">
                  <c:v>87.25</c:v>
                </c:pt>
                <c:pt idx="570">
                  <c:v>86.01</c:v>
                </c:pt>
                <c:pt idx="571">
                  <c:v>91.38</c:v>
                </c:pt>
                <c:pt idx="572">
                  <c:v>92.72</c:v>
                </c:pt>
                <c:pt idx="573">
                  <c:v>93.45</c:v>
                </c:pt>
                <c:pt idx="574">
                  <c:v>90.67</c:v>
                </c:pt>
                <c:pt idx="575">
                  <c:v>89.62</c:v>
                </c:pt>
                <c:pt idx="576">
                  <c:v>86.27</c:v>
                </c:pt>
                <c:pt idx="577">
                  <c:v>85.77</c:v>
                </c:pt>
                <c:pt idx="578">
                  <c:v>85.93</c:v>
                </c:pt>
                <c:pt idx="579">
                  <c:v>84.89</c:v>
                </c:pt>
                <c:pt idx="580">
                  <c:v>82.54</c:v>
                </c:pt>
                <c:pt idx="581">
                  <c:v>82.07</c:v>
                </c:pt>
                <c:pt idx="582">
                  <c:v>80.260000000000005</c:v>
                </c:pt>
                <c:pt idx="583">
                  <c:v>82.8</c:v>
                </c:pt>
                <c:pt idx="584">
                  <c:v>86.67</c:v>
                </c:pt>
                <c:pt idx="585">
                  <c:v>83.65</c:v>
                </c:pt>
                <c:pt idx="586">
                  <c:v>77.37</c:v>
                </c:pt>
                <c:pt idx="587">
                  <c:v>89.15</c:v>
                </c:pt>
                <c:pt idx="588">
                  <c:v>84.54</c:v>
                </c:pt>
                <c:pt idx="589">
                  <c:v>83.44</c:v>
                </c:pt>
                <c:pt idx="590">
                  <c:v>86.01</c:v>
                </c:pt>
                <c:pt idx="591">
                  <c:v>87.89</c:v>
                </c:pt>
                <c:pt idx="592">
                  <c:v>84.61</c:v>
                </c:pt>
                <c:pt idx="593">
                  <c:v>93.21</c:v>
                </c:pt>
                <c:pt idx="594">
                  <c:v>89.03</c:v>
                </c:pt>
                <c:pt idx="595">
                  <c:v>85.39</c:v>
                </c:pt>
                <c:pt idx="596">
                  <c:v>82.22</c:v>
                </c:pt>
                <c:pt idx="597">
                  <c:v>83.78</c:v>
                </c:pt>
                <c:pt idx="598">
                  <c:v>80.709999999999994</c:v>
                </c:pt>
                <c:pt idx="599">
                  <c:v>79.099999999999994</c:v>
                </c:pt>
                <c:pt idx="600">
                  <c:v>77.88</c:v>
                </c:pt>
                <c:pt idx="601">
                  <c:v>76.459999999999994</c:v>
                </c:pt>
                <c:pt idx="602">
                  <c:v>78.12</c:v>
                </c:pt>
                <c:pt idx="603">
                  <c:v>76.45</c:v>
                </c:pt>
                <c:pt idx="604">
                  <c:v>72.62</c:v>
                </c:pt>
                <c:pt idx="605">
                  <c:v>73.36</c:v>
                </c:pt>
                <c:pt idx="606">
                  <c:v>72.790000000000006</c:v>
                </c:pt>
                <c:pt idx="607">
                  <c:v>72.47</c:v>
                </c:pt>
                <c:pt idx="608">
                  <c:v>70.52</c:v>
                </c:pt>
                <c:pt idx="609">
                  <c:v>70.849999999999994</c:v>
                </c:pt>
                <c:pt idx="610">
                  <c:v>69.22</c:v>
                </c:pt>
                <c:pt idx="611">
                  <c:v>66.58</c:v>
                </c:pt>
                <c:pt idx="612">
                  <c:v>67</c:v>
                </c:pt>
                <c:pt idx="613">
                  <c:v>66.349999999999994</c:v>
                </c:pt>
                <c:pt idx="614">
                  <c:v>63.64</c:v>
                </c:pt>
                <c:pt idx="615">
                  <c:v>63.83</c:v>
                </c:pt>
                <c:pt idx="616">
                  <c:v>62.59</c:v>
                </c:pt>
                <c:pt idx="617">
                  <c:v>62.92</c:v>
                </c:pt>
                <c:pt idx="618">
                  <c:v>62.89</c:v>
                </c:pt>
                <c:pt idx="619">
                  <c:v>62.52</c:v>
                </c:pt>
                <c:pt idx="620">
                  <c:v>60.01</c:v>
                </c:pt>
                <c:pt idx="621">
                  <c:v>61.78</c:v>
                </c:pt>
                <c:pt idx="622">
                  <c:v>61.62</c:v>
                </c:pt>
                <c:pt idx="623">
                  <c:v>62.98</c:v>
                </c:pt>
                <c:pt idx="624">
                  <c:v>62.87</c:v>
                </c:pt>
                <c:pt idx="625">
                  <c:v>62.04</c:v>
                </c:pt>
                <c:pt idx="626">
                  <c:v>61.33</c:v>
                </c:pt>
                <c:pt idx="627">
                  <c:v>61.03</c:v>
                </c:pt>
                <c:pt idx="628">
                  <c:v>60.84</c:v>
                </c:pt>
                <c:pt idx="629">
                  <c:v>57.63</c:v>
                </c:pt>
                <c:pt idx="630">
                  <c:v>61.67</c:v>
                </c:pt>
                <c:pt idx="631">
                  <c:v>62.54</c:v>
                </c:pt>
                <c:pt idx="632">
                  <c:v>64.540000000000006</c:v>
                </c:pt>
                <c:pt idx="633">
                  <c:v>62.18</c:v>
                </c:pt>
                <c:pt idx="634">
                  <c:v>62.09</c:v>
                </c:pt>
                <c:pt idx="635">
                  <c:v>62.31</c:v>
                </c:pt>
                <c:pt idx="636">
                  <c:v>61.49</c:v>
                </c:pt>
                <c:pt idx="637">
                  <c:v>63.51</c:v>
                </c:pt>
                <c:pt idx="638">
                  <c:v>62.29</c:v>
                </c:pt>
                <c:pt idx="639">
                  <c:v>67.900000000000006</c:v>
                </c:pt>
                <c:pt idx="640">
                  <c:v>66.56</c:v>
                </c:pt>
                <c:pt idx="641">
                  <c:v>65.22</c:v>
                </c:pt>
                <c:pt idx="642">
                  <c:v>64.930000000000007</c:v>
                </c:pt>
                <c:pt idx="643">
                  <c:v>66.06</c:v>
                </c:pt>
                <c:pt idx="644">
                  <c:v>65.08</c:v>
                </c:pt>
                <c:pt idx="645">
                  <c:v>67.53</c:v>
                </c:pt>
                <c:pt idx="646">
                  <c:v>66.06</c:v>
                </c:pt>
                <c:pt idx="647">
                  <c:v>63.67</c:v>
                </c:pt>
                <c:pt idx="648">
                  <c:v>63.72</c:v>
                </c:pt>
                <c:pt idx="649">
                  <c:v>63.27</c:v>
                </c:pt>
                <c:pt idx="650">
                  <c:v>63.77</c:v>
                </c:pt>
                <c:pt idx="651">
                  <c:v>62.91</c:v>
                </c:pt>
                <c:pt idx="652">
                  <c:v>62.15</c:v>
                </c:pt>
                <c:pt idx="653">
                  <c:v>62.74</c:v>
                </c:pt>
                <c:pt idx="654">
                  <c:v>62.72</c:v>
                </c:pt>
                <c:pt idx="655">
                  <c:v>63.95</c:v>
                </c:pt>
                <c:pt idx="656">
                  <c:v>63.8</c:v>
                </c:pt>
                <c:pt idx="657">
                  <c:v>65.66</c:v>
                </c:pt>
                <c:pt idx="658">
                  <c:v>65.349999999999994</c:v>
                </c:pt>
                <c:pt idx="659">
                  <c:v>64.930000000000007</c:v>
                </c:pt>
                <c:pt idx="660">
                  <c:v>65.260000000000005</c:v>
                </c:pt>
                <c:pt idx="661">
                  <c:v>64.290000000000006</c:v>
                </c:pt>
                <c:pt idx="662">
                  <c:v>64.5</c:v>
                </c:pt>
                <c:pt idx="663">
                  <c:v>63.07</c:v>
                </c:pt>
                <c:pt idx="664">
                  <c:v>63.72</c:v>
                </c:pt>
                <c:pt idx="665">
                  <c:v>63.75</c:v>
                </c:pt>
                <c:pt idx="666">
                  <c:v>61.96</c:v>
                </c:pt>
                <c:pt idx="667">
                  <c:v>59.82</c:v>
                </c:pt>
                <c:pt idx="668">
                  <c:v>59.51</c:v>
                </c:pt>
                <c:pt idx="669">
                  <c:v>59.58</c:v>
                </c:pt>
                <c:pt idx="670">
                  <c:v>58.28</c:v>
                </c:pt>
                <c:pt idx="671">
                  <c:v>57.28</c:v>
                </c:pt>
                <c:pt idx="672">
                  <c:v>56.38</c:v>
                </c:pt>
                <c:pt idx="673">
                  <c:v>60</c:v>
                </c:pt>
                <c:pt idx="674">
                  <c:v>60.14</c:v>
                </c:pt>
                <c:pt idx="675">
                  <c:v>61.11</c:v>
                </c:pt>
                <c:pt idx="676">
                  <c:v>58.37</c:v>
                </c:pt>
                <c:pt idx="677">
                  <c:v>59.24</c:v>
                </c:pt>
                <c:pt idx="678">
                  <c:v>60.76</c:v>
                </c:pt>
                <c:pt idx="679">
                  <c:v>60.39</c:v>
                </c:pt>
                <c:pt idx="680">
                  <c:v>59.61</c:v>
                </c:pt>
                <c:pt idx="681">
                  <c:v>59.67</c:v>
                </c:pt>
                <c:pt idx="682">
                  <c:v>58.99</c:v>
                </c:pt>
                <c:pt idx="683">
                  <c:v>58.47</c:v>
                </c:pt>
                <c:pt idx="684">
                  <c:v>57.19</c:v>
                </c:pt>
                <c:pt idx="685">
                  <c:v>57.42</c:v>
                </c:pt>
                <c:pt idx="686">
                  <c:v>56.29</c:v>
                </c:pt>
                <c:pt idx="687">
                  <c:v>57.03</c:v>
                </c:pt>
                <c:pt idx="688">
                  <c:v>56.83</c:v>
                </c:pt>
                <c:pt idx="689">
                  <c:v>55.91</c:v>
                </c:pt>
                <c:pt idx="690">
                  <c:v>56.21</c:v>
                </c:pt>
                <c:pt idx="691">
                  <c:v>53.9</c:v>
                </c:pt>
                <c:pt idx="692">
                  <c:v>53.83</c:v>
                </c:pt>
                <c:pt idx="693">
                  <c:v>55.2</c:v>
                </c:pt>
                <c:pt idx="694">
                  <c:v>54.28</c:v>
                </c:pt>
                <c:pt idx="695">
                  <c:v>55.5</c:v>
                </c:pt>
                <c:pt idx="696">
                  <c:v>55.95</c:v>
                </c:pt>
                <c:pt idx="697">
                  <c:v>56.16</c:v>
                </c:pt>
                <c:pt idx="698">
                  <c:v>56.71</c:v>
                </c:pt>
                <c:pt idx="699">
                  <c:v>56.33</c:v>
                </c:pt>
                <c:pt idx="700">
                  <c:v>55.21</c:v>
                </c:pt>
                <c:pt idx="701">
                  <c:v>57.8</c:v>
                </c:pt>
                <c:pt idx="702">
                  <c:v>55.9</c:v>
                </c:pt>
                <c:pt idx="703">
                  <c:v>56.17</c:v>
                </c:pt>
                <c:pt idx="704">
                  <c:v>57.56</c:v>
                </c:pt>
                <c:pt idx="705">
                  <c:v>61.39</c:v>
                </c:pt>
                <c:pt idx="706">
                  <c:v>60.86</c:v>
                </c:pt>
                <c:pt idx="707">
                  <c:v>61.17</c:v>
                </c:pt>
                <c:pt idx="708">
                  <c:v>59.89</c:v>
                </c:pt>
                <c:pt idx="709">
                  <c:v>59.11</c:v>
                </c:pt>
                <c:pt idx="710">
                  <c:v>58.97</c:v>
                </c:pt>
                <c:pt idx="711">
                  <c:v>58.53</c:v>
                </c:pt>
                <c:pt idx="712">
                  <c:v>58.68</c:v>
                </c:pt>
                <c:pt idx="713">
                  <c:v>58.21</c:v>
                </c:pt>
                <c:pt idx="714">
                  <c:v>56.97</c:v>
                </c:pt>
                <c:pt idx="715">
                  <c:v>56</c:v>
                </c:pt>
                <c:pt idx="716">
                  <c:v>55.49</c:v>
                </c:pt>
                <c:pt idx="717">
                  <c:v>54.51</c:v>
                </c:pt>
                <c:pt idx="718">
                  <c:v>54.96</c:v>
                </c:pt>
                <c:pt idx="719">
                  <c:v>54.97</c:v>
                </c:pt>
                <c:pt idx="720">
                  <c:v>56.58</c:v>
                </c:pt>
                <c:pt idx="721">
                  <c:v>56.4</c:v>
                </c:pt>
                <c:pt idx="722">
                  <c:v>57.46</c:v>
                </c:pt>
                <c:pt idx="723">
                  <c:v>57.45</c:v>
                </c:pt>
                <c:pt idx="724">
                  <c:v>56.2</c:v>
                </c:pt>
                <c:pt idx="725">
                  <c:v>55.21</c:v>
                </c:pt>
                <c:pt idx="726">
                  <c:v>53.71</c:v>
                </c:pt>
                <c:pt idx="727">
                  <c:v>53.99</c:v>
                </c:pt>
                <c:pt idx="728">
                  <c:v>55.3</c:v>
                </c:pt>
                <c:pt idx="729">
                  <c:v>56.35</c:v>
                </c:pt>
                <c:pt idx="730">
                  <c:v>55.7</c:v>
                </c:pt>
                <c:pt idx="731">
                  <c:v>55.01</c:v>
                </c:pt>
                <c:pt idx="732">
                  <c:v>55.91</c:v>
                </c:pt>
                <c:pt idx="733">
                  <c:v>57.63</c:v>
                </c:pt>
                <c:pt idx="734">
                  <c:v>57.36</c:v>
                </c:pt>
                <c:pt idx="735">
                  <c:v>57.03</c:v>
                </c:pt>
                <c:pt idx="736">
                  <c:v>56.17</c:v>
                </c:pt>
                <c:pt idx="737">
                  <c:v>57.02</c:v>
                </c:pt>
                <c:pt idx="738">
                  <c:v>53.86</c:v>
                </c:pt>
                <c:pt idx="739">
                  <c:v>57.08</c:v>
                </c:pt>
                <c:pt idx="740">
                  <c:v>60.29</c:v>
                </c:pt>
                <c:pt idx="741">
                  <c:v>60.49</c:v>
                </c:pt>
                <c:pt idx="742">
                  <c:v>58.23</c:v>
                </c:pt>
                <c:pt idx="743">
                  <c:v>58.93</c:v>
                </c:pt>
                <c:pt idx="744">
                  <c:v>56.6</c:v>
                </c:pt>
                <c:pt idx="745">
                  <c:v>55.73</c:v>
                </c:pt>
                <c:pt idx="746">
                  <c:v>53.89</c:v>
                </c:pt>
                <c:pt idx="747">
                  <c:v>53.36</c:v>
                </c:pt>
                <c:pt idx="748">
                  <c:v>52.85</c:v>
                </c:pt>
                <c:pt idx="749">
                  <c:v>51.99</c:v>
                </c:pt>
                <c:pt idx="750">
                  <c:v>52.82</c:v>
                </c:pt>
                <c:pt idx="751">
                  <c:v>52.21</c:v>
                </c:pt>
                <c:pt idx="752">
                  <c:v>51.39</c:v>
                </c:pt>
                <c:pt idx="753">
                  <c:v>50.97</c:v>
                </c:pt>
                <c:pt idx="754">
                  <c:v>50.35</c:v>
                </c:pt>
                <c:pt idx="755">
                  <c:v>50.22</c:v>
                </c:pt>
                <c:pt idx="756">
                  <c:v>49.8</c:v>
                </c:pt>
                <c:pt idx="757">
                  <c:v>49.87</c:v>
                </c:pt>
                <c:pt idx="758">
                  <c:v>48.63</c:v>
                </c:pt>
                <c:pt idx="759">
                  <c:v>47.57</c:v>
                </c:pt>
                <c:pt idx="760">
                  <c:v>47</c:v>
                </c:pt>
                <c:pt idx="761">
                  <c:v>47.06</c:v>
                </c:pt>
                <c:pt idx="762">
                  <c:v>46.78</c:v>
                </c:pt>
                <c:pt idx="763">
                  <c:v>46.43</c:v>
                </c:pt>
                <c:pt idx="764">
                  <c:v>46.46</c:v>
                </c:pt>
                <c:pt idx="765">
                  <c:v>47.06</c:v>
                </c:pt>
                <c:pt idx="766">
                  <c:v>46.19</c:v>
                </c:pt>
                <c:pt idx="767">
                  <c:v>45.96</c:v>
                </c:pt>
                <c:pt idx="768">
                  <c:v>46.34</c:v>
                </c:pt>
                <c:pt idx="769">
                  <c:v>46.69</c:v>
                </c:pt>
                <c:pt idx="770">
                  <c:v>44.89</c:v>
                </c:pt>
                <c:pt idx="771">
                  <c:v>44.89</c:v>
                </c:pt>
                <c:pt idx="772">
                  <c:v>44.97</c:v>
                </c:pt>
                <c:pt idx="773">
                  <c:v>44.48</c:v>
                </c:pt>
                <c:pt idx="774">
                  <c:v>44.28</c:v>
                </c:pt>
                <c:pt idx="775">
                  <c:v>44.17</c:v>
                </c:pt>
                <c:pt idx="776">
                  <c:v>42.79</c:v>
                </c:pt>
                <c:pt idx="777">
                  <c:v>44.03</c:v>
                </c:pt>
                <c:pt idx="778">
                  <c:v>43.85</c:v>
                </c:pt>
                <c:pt idx="779">
                  <c:v>45.24</c:v>
                </c:pt>
                <c:pt idx="780">
                  <c:v>44.37</c:v>
                </c:pt>
                <c:pt idx="781">
                  <c:v>44.81</c:v>
                </c:pt>
                <c:pt idx="782">
                  <c:v>45.39</c:v>
                </c:pt>
                <c:pt idx="783">
                  <c:v>44</c:v>
                </c:pt>
                <c:pt idx="784">
                  <c:v>44.76</c:v>
                </c:pt>
                <c:pt idx="785">
                  <c:v>45.22</c:v>
                </c:pt>
                <c:pt idx="786">
                  <c:v>44.27</c:v>
                </c:pt>
                <c:pt idx="787">
                  <c:v>43.87</c:v>
                </c:pt>
                <c:pt idx="788">
                  <c:v>42.94</c:v>
                </c:pt>
                <c:pt idx="789">
                  <c:v>41.43</c:v>
                </c:pt>
                <c:pt idx="790">
                  <c:v>41.32</c:v>
                </c:pt>
                <c:pt idx="791">
                  <c:v>40.46</c:v>
                </c:pt>
                <c:pt idx="792">
                  <c:v>39.75</c:v>
                </c:pt>
                <c:pt idx="793">
                  <c:v>40.549999999999997</c:v>
                </c:pt>
                <c:pt idx="794">
                  <c:v>39.35</c:v>
                </c:pt>
                <c:pt idx="795">
                  <c:v>39.47</c:v>
                </c:pt>
                <c:pt idx="796">
                  <c:v>40.450000000000003</c:v>
                </c:pt>
                <c:pt idx="797">
                  <c:v>41.31</c:v>
                </c:pt>
                <c:pt idx="798">
                  <c:v>40.82</c:v>
                </c:pt>
                <c:pt idx="799">
                  <c:v>40.1</c:v>
                </c:pt>
                <c:pt idx="800">
                  <c:v>39.57</c:v>
                </c:pt>
                <c:pt idx="801">
                  <c:v>40.46</c:v>
                </c:pt>
                <c:pt idx="802">
                  <c:v>40.159999999999997</c:v>
                </c:pt>
                <c:pt idx="803">
                  <c:v>40.909999999999997</c:v>
                </c:pt>
                <c:pt idx="804">
                  <c:v>41.62</c:v>
                </c:pt>
                <c:pt idx="805">
                  <c:v>41.96</c:v>
                </c:pt>
                <c:pt idx="806">
                  <c:v>40.6</c:v>
                </c:pt>
                <c:pt idx="807">
                  <c:v>41.17</c:v>
                </c:pt>
                <c:pt idx="808">
                  <c:v>40.08</c:v>
                </c:pt>
                <c:pt idx="809">
                  <c:v>40.450000000000003</c:v>
                </c:pt>
                <c:pt idx="810">
                  <c:v>40</c:v>
                </c:pt>
                <c:pt idx="811">
                  <c:v>39.119999999999997</c:v>
                </c:pt>
                <c:pt idx="812">
                  <c:v>39.19</c:v>
                </c:pt>
                <c:pt idx="813">
                  <c:v>36.729999999999997</c:v>
                </c:pt>
                <c:pt idx="814">
                  <c:v>34.630000000000003</c:v>
                </c:pt>
                <c:pt idx="815">
                  <c:v>34.74</c:v>
                </c:pt>
                <c:pt idx="816">
                  <c:v>35.700000000000003</c:v>
                </c:pt>
                <c:pt idx="817">
                  <c:v>35.04</c:v>
                </c:pt>
                <c:pt idx="818">
                  <c:v>35.090000000000003</c:v>
                </c:pt>
                <c:pt idx="819">
                  <c:v>34.93</c:v>
                </c:pt>
                <c:pt idx="820">
                  <c:v>36.01</c:v>
                </c:pt>
                <c:pt idx="821">
                  <c:v>35.78</c:v>
                </c:pt>
                <c:pt idx="822">
                  <c:v>34.590000000000003</c:v>
                </c:pt>
                <c:pt idx="823">
                  <c:v>34.74</c:v>
                </c:pt>
                <c:pt idx="824">
                  <c:v>33.28</c:v>
                </c:pt>
                <c:pt idx="825">
                  <c:v>33.4</c:v>
                </c:pt>
                <c:pt idx="826">
                  <c:v>35.200000000000003</c:v>
                </c:pt>
                <c:pt idx="827">
                  <c:v>35.32</c:v>
                </c:pt>
                <c:pt idx="828">
                  <c:v>36.340000000000003</c:v>
                </c:pt>
                <c:pt idx="829">
                  <c:v>36.22</c:v>
                </c:pt>
                <c:pt idx="830">
                  <c:v>36.56</c:v>
                </c:pt>
                <c:pt idx="831">
                  <c:v>36.380000000000003</c:v>
                </c:pt>
                <c:pt idx="832">
                  <c:v>35.22</c:v>
                </c:pt>
                <c:pt idx="833">
                  <c:v>34.56</c:v>
                </c:pt>
                <c:pt idx="834">
                  <c:v>35.299999999999997</c:v>
                </c:pt>
                <c:pt idx="835">
                  <c:v>34.33</c:v>
                </c:pt>
                <c:pt idx="836">
                  <c:v>33.81</c:v>
                </c:pt>
                <c:pt idx="837">
                  <c:v>34.64</c:v>
                </c:pt>
                <c:pt idx="838">
                  <c:v>35.049999999999997</c:v>
                </c:pt>
                <c:pt idx="839">
                  <c:v>33.78</c:v>
                </c:pt>
                <c:pt idx="840">
                  <c:v>33.520000000000003</c:v>
                </c:pt>
                <c:pt idx="841">
                  <c:v>32.76</c:v>
                </c:pt>
                <c:pt idx="842">
                  <c:v>32.5</c:v>
                </c:pt>
                <c:pt idx="843">
                  <c:v>32.72</c:v>
                </c:pt>
                <c:pt idx="844">
                  <c:v>33.57</c:v>
                </c:pt>
                <c:pt idx="845">
                  <c:v>33.39</c:v>
                </c:pt>
                <c:pt idx="846">
                  <c:v>33.799999999999997</c:v>
                </c:pt>
                <c:pt idx="847">
                  <c:v>32.07</c:v>
                </c:pt>
                <c:pt idx="848">
                  <c:v>31.79</c:v>
                </c:pt>
                <c:pt idx="849">
                  <c:v>32.17</c:v>
                </c:pt>
                <c:pt idx="850">
                  <c:v>30.99</c:v>
                </c:pt>
                <c:pt idx="851">
                  <c:v>30.87</c:v>
                </c:pt>
                <c:pt idx="852">
                  <c:v>30.93</c:v>
                </c:pt>
                <c:pt idx="853">
                  <c:v>31.41</c:v>
                </c:pt>
                <c:pt idx="854">
                  <c:v>30.35</c:v>
                </c:pt>
                <c:pt idx="855">
                  <c:v>30.9</c:v>
                </c:pt>
                <c:pt idx="856">
                  <c:v>30.22</c:v>
                </c:pt>
                <c:pt idx="857">
                  <c:v>30.45</c:v>
                </c:pt>
                <c:pt idx="858">
                  <c:v>29.44</c:v>
                </c:pt>
                <c:pt idx="859">
                  <c:v>29.4</c:v>
                </c:pt>
                <c:pt idx="860">
                  <c:v>28.9</c:v>
                </c:pt>
                <c:pt idx="861">
                  <c:v>28.93</c:v>
                </c:pt>
                <c:pt idx="862">
                  <c:v>28.52</c:v>
                </c:pt>
                <c:pt idx="863">
                  <c:v>27.99</c:v>
                </c:pt>
                <c:pt idx="864">
                  <c:v>27.59</c:v>
                </c:pt>
                <c:pt idx="865">
                  <c:v>28.41</c:v>
                </c:pt>
                <c:pt idx="866">
                  <c:v>27.95</c:v>
                </c:pt>
                <c:pt idx="867">
                  <c:v>28.7</c:v>
                </c:pt>
                <c:pt idx="868">
                  <c:v>27.59</c:v>
                </c:pt>
                <c:pt idx="869">
                  <c:v>27.24</c:v>
                </c:pt>
                <c:pt idx="870">
                  <c:v>27.46</c:v>
                </c:pt>
                <c:pt idx="871">
                  <c:v>27.61</c:v>
                </c:pt>
                <c:pt idx="872">
                  <c:v>27.95</c:v>
                </c:pt>
                <c:pt idx="873">
                  <c:v>26.84</c:v>
                </c:pt>
                <c:pt idx="874">
                  <c:v>27.42</c:v>
                </c:pt>
                <c:pt idx="875">
                  <c:v>26.56</c:v>
                </c:pt>
                <c:pt idx="876">
                  <c:v>25.85</c:v>
                </c:pt>
                <c:pt idx="877">
                  <c:v>25.15</c:v>
                </c:pt>
                <c:pt idx="878">
                  <c:v>25.19</c:v>
                </c:pt>
                <c:pt idx="879">
                  <c:v>25.14</c:v>
                </c:pt>
                <c:pt idx="880">
                  <c:v>24.51</c:v>
                </c:pt>
                <c:pt idx="881">
                  <c:v>25.54</c:v>
                </c:pt>
                <c:pt idx="882">
                  <c:v>25.34</c:v>
                </c:pt>
                <c:pt idx="883">
                  <c:v>26.99</c:v>
                </c:pt>
                <c:pt idx="884">
                  <c:v>25.69</c:v>
                </c:pt>
                <c:pt idx="885">
                  <c:v>25.09</c:v>
                </c:pt>
                <c:pt idx="886">
                  <c:v>25.93</c:v>
                </c:pt>
                <c:pt idx="887">
                  <c:v>26.5</c:v>
                </c:pt>
                <c:pt idx="888">
                  <c:v>26.41</c:v>
                </c:pt>
                <c:pt idx="889">
                  <c:v>26.49</c:v>
                </c:pt>
                <c:pt idx="890">
                  <c:v>27.3</c:v>
                </c:pt>
                <c:pt idx="891">
                  <c:v>26.77</c:v>
                </c:pt>
                <c:pt idx="892">
                  <c:v>27.45</c:v>
                </c:pt>
                <c:pt idx="893">
                  <c:v>27.29</c:v>
                </c:pt>
                <c:pt idx="894">
                  <c:v>27.93</c:v>
                </c:pt>
                <c:pt idx="895">
                  <c:v>28.49</c:v>
                </c:pt>
                <c:pt idx="896">
                  <c:v>28.39</c:v>
                </c:pt>
                <c:pt idx="897">
                  <c:v>28.55</c:v>
                </c:pt>
                <c:pt idx="898">
                  <c:v>28.57</c:v>
                </c:pt>
                <c:pt idx="899">
                  <c:v>28.05</c:v>
                </c:pt>
                <c:pt idx="900">
                  <c:v>28.49</c:v>
                </c:pt>
                <c:pt idx="901">
                  <c:v>28.36</c:v>
                </c:pt>
                <c:pt idx="902">
                  <c:v>29.29</c:v>
                </c:pt>
                <c:pt idx="903">
                  <c:v>27.76</c:v>
                </c:pt>
                <c:pt idx="904">
                  <c:v>28.43</c:v>
                </c:pt>
                <c:pt idx="905">
                  <c:v>28.15</c:v>
                </c:pt>
                <c:pt idx="906">
                  <c:v>29.5</c:v>
                </c:pt>
                <c:pt idx="907">
                  <c:v>28.1</c:v>
                </c:pt>
                <c:pt idx="908">
                  <c:v>29.79</c:v>
                </c:pt>
                <c:pt idx="909">
                  <c:v>30.27</c:v>
                </c:pt>
                <c:pt idx="910">
                  <c:v>31.85</c:v>
                </c:pt>
                <c:pt idx="911">
                  <c:v>31.67</c:v>
                </c:pt>
                <c:pt idx="912">
                  <c:v>32.340000000000003</c:v>
                </c:pt>
                <c:pt idx="913">
                  <c:v>30.11</c:v>
                </c:pt>
                <c:pt idx="914">
                  <c:v>30.27</c:v>
                </c:pt>
                <c:pt idx="915">
                  <c:v>29.05</c:v>
                </c:pt>
                <c:pt idx="916">
                  <c:v>28.64</c:v>
                </c:pt>
                <c:pt idx="917">
                  <c:v>28.96</c:v>
                </c:pt>
                <c:pt idx="918">
                  <c:v>29.35</c:v>
                </c:pt>
                <c:pt idx="919">
                  <c:v>30.8</c:v>
                </c:pt>
                <c:pt idx="920">
                  <c:v>30.34</c:v>
                </c:pt>
                <c:pt idx="921">
                  <c:v>29.91</c:v>
                </c:pt>
                <c:pt idx="922">
                  <c:v>30.83</c:v>
                </c:pt>
                <c:pt idx="923">
                  <c:v>31.68</c:v>
                </c:pt>
                <c:pt idx="924">
                  <c:v>30.53</c:v>
                </c:pt>
                <c:pt idx="925">
                  <c:v>30.78</c:v>
                </c:pt>
                <c:pt idx="926">
                  <c:v>30.74</c:v>
                </c:pt>
                <c:pt idx="927">
                  <c:v>29.6</c:v>
                </c:pt>
                <c:pt idx="928">
                  <c:v>27.78</c:v>
                </c:pt>
                <c:pt idx="929">
                  <c:v>28.06</c:v>
                </c:pt>
                <c:pt idx="930">
                  <c:v>28.42</c:v>
                </c:pt>
                <c:pt idx="931">
                  <c:v>28.77</c:v>
                </c:pt>
                <c:pt idx="932">
                  <c:v>28.55</c:v>
                </c:pt>
                <c:pt idx="933">
                  <c:v>27.74</c:v>
                </c:pt>
                <c:pt idx="934">
                  <c:v>27.69</c:v>
                </c:pt>
                <c:pt idx="935">
                  <c:v>28.26</c:v>
                </c:pt>
                <c:pt idx="936">
                  <c:v>28.48</c:v>
                </c:pt>
                <c:pt idx="937">
                  <c:v>29</c:v>
                </c:pt>
                <c:pt idx="938">
                  <c:v>28.71</c:v>
                </c:pt>
                <c:pt idx="939">
                  <c:v>28.7</c:v>
                </c:pt>
                <c:pt idx="940">
                  <c:v>29.12</c:v>
                </c:pt>
                <c:pt idx="941">
                  <c:v>29.19</c:v>
                </c:pt>
                <c:pt idx="942">
                  <c:v>28.48</c:v>
                </c:pt>
                <c:pt idx="943">
                  <c:v>28.6</c:v>
                </c:pt>
                <c:pt idx="944">
                  <c:v>27.86</c:v>
                </c:pt>
                <c:pt idx="945">
                  <c:v>28.49</c:v>
                </c:pt>
                <c:pt idx="946">
                  <c:v>27.97</c:v>
                </c:pt>
                <c:pt idx="947">
                  <c:v>27.19</c:v>
                </c:pt>
                <c:pt idx="948">
                  <c:v>28.59</c:v>
                </c:pt>
                <c:pt idx="949">
                  <c:v>29.55</c:v>
                </c:pt>
                <c:pt idx="950">
                  <c:v>28.82</c:v>
                </c:pt>
                <c:pt idx="951">
                  <c:v>28.75</c:v>
                </c:pt>
                <c:pt idx="952">
                  <c:v>28.36</c:v>
                </c:pt>
                <c:pt idx="953">
                  <c:v>30</c:v>
                </c:pt>
                <c:pt idx="954">
                  <c:v>28.93</c:v>
                </c:pt>
                <c:pt idx="955">
                  <c:v>30.77</c:v>
                </c:pt>
                <c:pt idx="956">
                  <c:v>31.43</c:v>
                </c:pt>
                <c:pt idx="957">
                  <c:v>31.08</c:v>
                </c:pt>
                <c:pt idx="958">
                  <c:v>30.7</c:v>
                </c:pt>
                <c:pt idx="959">
                  <c:v>30.29</c:v>
                </c:pt>
                <c:pt idx="960">
                  <c:v>31</c:v>
                </c:pt>
                <c:pt idx="961">
                  <c:v>31.06</c:v>
                </c:pt>
                <c:pt idx="962">
                  <c:v>31.38</c:v>
                </c:pt>
                <c:pt idx="963">
                  <c:v>29.56</c:v>
                </c:pt>
                <c:pt idx="964">
                  <c:v>29.01</c:v>
                </c:pt>
                <c:pt idx="965">
                  <c:v>29.36</c:v>
                </c:pt>
                <c:pt idx="966">
                  <c:v>28.6</c:v>
                </c:pt>
                <c:pt idx="967">
                  <c:v>28.23</c:v>
                </c:pt>
                <c:pt idx="968">
                  <c:v>26.32</c:v>
                </c:pt>
                <c:pt idx="969">
                  <c:v>26.77</c:v>
                </c:pt>
                <c:pt idx="970">
                  <c:v>26.99</c:v>
                </c:pt>
                <c:pt idx="971">
                  <c:v>27</c:v>
                </c:pt>
                <c:pt idx="972">
                  <c:v>26.1</c:v>
                </c:pt>
                <c:pt idx="973">
                  <c:v>25.74</c:v>
                </c:pt>
                <c:pt idx="974">
                  <c:v>26.05</c:v>
                </c:pt>
                <c:pt idx="975">
                  <c:v>24.32</c:v>
                </c:pt>
                <c:pt idx="976">
                  <c:v>24.35</c:v>
                </c:pt>
                <c:pt idx="977">
                  <c:v>23.74</c:v>
                </c:pt>
                <c:pt idx="978">
                  <c:v>23.59</c:v>
                </c:pt>
                <c:pt idx="979">
                  <c:v>23.85</c:v>
                </c:pt>
                <c:pt idx="980">
                  <c:v>24.49</c:v>
                </c:pt>
                <c:pt idx="981">
                  <c:v>24.06</c:v>
                </c:pt>
                <c:pt idx="982">
                  <c:v>24.3</c:v>
                </c:pt>
                <c:pt idx="983">
                  <c:v>24.84</c:v>
                </c:pt>
                <c:pt idx="984">
                  <c:v>23.79</c:v>
                </c:pt>
                <c:pt idx="985">
                  <c:v>23.66</c:v>
                </c:pt>
                <c:pt idx="986">
                  <c:v>23.65</c:v>
                </c:pt>
                <c:pt idx="987">
                  <c:v>22.56</c:v>
                </c:pt>
                <c:pt idx="988">
                  <c:v>22.99</c:v>
                </c:pt>
                <c:pt idx="989">
                  <c:v>22.85</c:v>
                </c:pt>
                <c:pt idx="990">
                  <c:v>22.95</c:v>
                </c:pt>
                <c:pt idx="991">
                  <c:v>23.22</c:v>
                </c:pt>
                <c:pt idx="992">
                  <c:v>23.19</c:v>
                </c:pt>
                <c:pt idx="993">
                  <c:v>23</c:v>
                </c:pt>
                <c:pt idx="994">
                  <c:v>22.77</c:v>
                </c:pt>
                <c:pt idx="995">
                  <c:v>22.86</c:v>
                </c:pt>
                <c:pt idx="996">
                  <c:v>21.56</c:v>
                </c:pt>
                <c:pt idx="997">
                  <c:v>21.94</c:v>
                </c:pt>
                <c:pt idx="998">
                  <c:v>20.77</c:v>
                </c:pt>
                <c:pt idx="999">
                  <c:v>20.43</c:v>
                </c:pt>
                <c:pt idx="1000">
                  <c:v>20.27</c:v>
                </c:pt>
                <c:pt idx="1001">
                  <c:v>20.11</c:v>
                </c:pt>
                <c:pt idx="1002">
                  <c:v>20.66</c:v>
                </c:pt>
                <c:pt idx="1003">
                  <c:v>20.95</c:v>
                </c:pt>
                <c:pt idx="1004">
                  <c:v>21.13</c:v>
                </c:pt>
                <c:pt idx="1005">
                  <c:v>20.65</c:v>
                </c:pt>
                <c:pt idx="1006">
                  <c:v>20.74</c:v>
                </c:pt>
                <c:pt idx="1007">
                  <c:v>21</c:v>
                </c:pt>
                <c:pt idx="1008">
                  <c:v>20.62</c:v>
                </c:pt>
                <c:pt idx="1009">
                  <c:v>21.22</c:v>
                </c:pt>
                <c:pt idx="1010">
                  <c:v>21.82</c:v>
                </c:pt>
                <c:pt idx="1011">
                  <c:v>21.85</c:v>
                </c:pt>
                <c:pt idx="1012">
                  <c:v>21.95</c:v>
                </c:pt>
                <c:pt idx="1013">
                  <c:v>22.38</c:v>
                </c:pt>
                <c:pt idx="1014">
                  <c:v>22.67</c:v>
                </c:pt>
                <c:pt idx="1015">
                  <c:v>22.3</c:v>
                </c:pt>
                <c:pt idx="1016">
                  <c:v>21.46</c:v>
                </c:pt>
                <c:pt idx="1017">
                  <c:v>22.97</c:v>
                </c:pt>
                <c:pt idx="1018">
                  <c:v>23.3</c:v>
                </c:pt>
                <c:pt idx="1019">
                  <c:v>22.51</c:v>
                </c:pt>
                <c:pt idx="1020">
                  <c:v>20.81</c:v>
                </c:pt>
                <c:pt idx="1021">
                  <c:v>21.4</c:v>
                </c:pt>
                <c:pt idx="1022">
                  <c:v>22.7</c:v>
                </c:pt>
                <c:pt idx="1023">
                  <c:v>22.77</c:v>
                </c:pt>
                <c:pt idx="1024">
                  <c:v>22.14</c:v>
                </c:pt>
                <c:pt idx="1025">
                  <c:v>22.01</c:v>
                </c:pt>
                <c:pt idx="1026">
                  <c:v>19.579999999999998</c:v>
                </c:pt>
                <c:pt idx="1027">
                  <c:v>19.66</c:v>
                </c:pt>
                <c:pt idx="1028">
                  <c:v>18.670000000000002</c:v>
                </c:pt>
                <c:pt idx="1029">
                  <c:v>19.27</c:v>
                </c:pt>
                <c:pt idx="1030">
                  <c:v>18.64</c:v>
                </c:pt>
                <c:pt idx="1031">
                  <c:v>17.98</c:v>
                </c:pt>
                <c:pt idx="1032">
                  <c:v>18.96</c:v>
                </c:pt>
                <c:pt idx="1033">
                  <c:v>19.12</c:v>
                </c:pt>
                <c:pt idx="1034">
                  <c:v>18.41</c:v>
                </c:pt>
                <c:pt idx="1035">
                  <c:v>17.16</c:v>
                </c:pt>
                <c:pt idx="1036">
                  <c:v>17.649999999999999</c:v>
                </c:pt>
                <c:pt idx="1037">
                  <c:v>18</c:v>
                </c:pt>
                <c:pt idx="1038">
                  <c:v>16.850000000000001</c:v>
                </c:pt>
                <c:pt idx="1039">
                  <c:v>19.739999999999998</c:v>
                </c:pt>
                <c:pt idx="1040">
                  <c:v>20.65</c:v>
                </c:pt>
                <c:pt idx="1041">
                  <c:v>23.05</c:v>
                </c:pt>
                <c:pt idx="1042">
                  <c:v>23.63</c:v>
                </c:pt>
                <c:pt idx="1043">
                  <c:v>25</c:v>
                </c:pt>
                <c:pt idx="1044">
                  <c:v>25.16</c:v>
                </c:pt>
                <c:pt idx="1045">
                  <c:v>24.34</c:v>
                </c:pt>
                <c:pt idx="1046">
                  <c:v>24.49</c:v>
                </c:pt>
                <c:pt idx="1047">
                  <c:v>24.87</c:v>
                </c:pt>
                <c:pt idx="1048">
                  <c:v>24.9</c:v>
                </c:pt>
                <c:pt idx="1049">
                  <c:v>24.43</c:v>
                </c:pt>
                <c:pt idx="1050">
                  <c:v>24.59</c:v>
                </c:pt>
                <c:pt idx="1051">
                  <c:v>24.68</c:v>
                </c:pt>
                <c:pt idx="1052">
                  <c:v>24.68</c:v>
                </c:pt>
                <c:pt idx="1053">
                  <c:v>25.35</c:v>
                </c:pt>
                <c:pt idx="1054">
                  <c:v>25.28</c:v>
                </c:pt>
                <c:pt idx="1055">
                  <c:v>25.66</c:v>
                </c:pt>
                <c:pt idx="1056">
                  <c:v>26.69</c:v>
                </c:pt>
                <c:pt idx="1057">
                  <c:v>26.72</c:v>
                </c:pt>
                <c:pt idx="1058">
                  <c:v>26.79</c:v>
                </c:pt>
                <c:pt idx="1059">
                  <c:v>26.22</c:v>
                </c:pt>
                <c:pt idx="1060">
                  <c:v>26.12</c:v>
                </c:pt>
                <c:pt idx="1061">
                  <c:v>25.35</c:v>
                </c:pt>
                <c:pt idx="1062">
                  <c:v>25.46</c:v>
                </c:pt>
                <c:pt idx="1063">
                  <c:v>24.95</c:v>
                </c:pt>
                <c:pt idx="1064">
                  <c:v>24.38</c:v>
                </c:pt>
                <c:pt idx="1065">
                  <c:v>24.22</c:v>
                </c:pt>
                <c:pt idx="1066">
                  <c:v>24.39</c:v>
                </c:pt>
                <c:pt idx="1067">
                  <c:v>24.61</c:v>
                </c:pt>
                <c:pt idx="1068">
                  <c:v>24.82</c:v>
                </c:pt>
                <c:pt idx="1069">
                  <c:v>24.43</c:v>
                </c:pt>
                <c:pt idx="1070">
                  <c:v>24.28</c:v>
                </c:pt>
                <c:pt idx="1071">
                  <c:v>24.95</c:v>
                </c:pt>
                <c:pt idx="1072">
                  <c:v>24.81</c:v>
                </c:pt>
                <c:pt idx="1073">
                  <c:v>25.1</c:v>
                </c:pt>
                <c:pt idx="1074">
                  <c:v>25.78</c:v>
                </c:pt>
                <c:pt idx="1075">
                  <c:v>25.73</c:v>
                </c:pt>
                <c:pt idx="1076">
                  <c:v>25.57</c:v>
                </c:pt>
                <c:pt idx="1077">
                  <c:v>25.91</c:v>
                </c:pt>
                <c:pt idx="1078">
                  <c:v>26.23</c:v>
                </c:pt>
                <c:pt idx="1079">
                  <c:v>26.14</c:v>
                </c:pt>
                <c:pt idx="1080">
                  <c:v>26.39</c:v>
                </c:pt>
                <c:pt idx="1081">
                  <c:v>26.66</c:v>
                </c:pt>
                <c:pt idx="1082">
                  <c:v>26.06</c:v>
                </c:pt>
                <c:pt idx="1083">
                  <c:v>25.73</c:v>
                </c:pt>
                <c:pt idx="1084">
                  <c:v>25.06</c:v>
                </c:pt>
                <c:pt idx="1085">
                  <c:v>25.35</c:v>
                </c:pt>
                <c:pt idx="1086">
                  <c:v>25.43</c:v>
                </c:pt>
                <c:pt idx="1087">
                  <c:v>25.9</c:v>
                </c:pt>
                <c:pt idx="1088">
                  <c:v>25.3</c:v>
                </c:pt>
                <c:pt idx="1089">
                  <c:v>25.77</c:v>
                </c:pt>
                <c:pt idx="1090">
                  <c:v>25.45</c:v>
                </c:pt>
                <c:pt idx="1091">
                  <c:v>26.21</c:v>
                </c:pt>
                <c:pt idx="1092">
                  <c:v>25.61</c:v>
                </c:pt>
                <c:pt idx="1093">
                  <c:v>25.89</c:v>
                </c:pt>
                <c:pt idx="1094">
                  <c:v>26.34</c:v>
                </c:pt>
                <c:pt idx="1095">
                  <c:v>27.96</c:v>
                </c:pt>
                <c:pt idx="1096">
                  <c:v>27.33</c:v>
                </c:pt>
                <c:pt idx="1097">
                  <c:v>27.33</c:v>
                </c:pt>
                <c:pt idx="1098">
                  <c:v>27.79</c:v>
                </c:pt>
                <c:pt idx="1099">
                  <c:v>27.92</c:v>
                </c:pt>
                <c:pt idx="1100">
                  <c:v>28.09</c:v>
                </c:pt>
                <c:pt idx="1101">
                  <c:v>27.84</c:v>
                </c:pt>
                <c:pt idx="1102">
                  <c:v>27.32</c:v>
                </c:pt>
                <c:pt idx="1103">
                  <c:v>25.88</c:v>
                </c:pt>
                <c:pt idx="1104">
                  <c:v>25.07</c:v>
                </c:pt>
                <c:pt idx="1105">
                  <c:v>26.15</c:v>
                </c:pt>
                <c:pt idx="1106">
                  <c:v>25.55</c:v>
                </c:pt>
                <c:pt idx="1107">
                  <c:v>26.04</c:v>
                </c:pt>
                <c:pt idx="1108">
                  <c:v>26.23</c:v>
                </c:pt>
                <c:pt idx="1109">
                  <c:v>26.04</c:v>
                </c:pt>
                <c:pt idx="1110">
                  <c:v>25.79</c:v>
                </c:pt>
                <c:pt idx="1111">
                  <c:v>25.84</c:v>
                </c:pt>
                <c:pt idx="1112">
                  <c:v>25.1</c:v>
                </c:pt>
                <c:pt idx="1113">
                  <c:v>25.42</c:v>
                </c:pt>
                <c:pt idx="1114">
                  <c:v>26.3</c:v>
                </c:pt>
                <c:pt idx="1115">
                  <c:v>26.09</c:v>
                </c:pt>
                <c:pt idx="1116">
                  <c:v>26.2</c:v>
                </c:pt>
                <c:pt idx="1117">
                  <c:v>25.47</c:v>
                </c:pt>
                <c:pt idx="1118">
                  <c:v>25.52</c:v>
                </c:pt>
                <c:pt idx="1119">
                  <c:v>25.67</c:v>
                </c:pt>
                <c:pt idx="1120">
                  <c:v>25.02</c:v>
                </c:pt>
                <c:pt idx="1121">
                  <c:v>25.11</c:v>
                </c:pt>
                <c:pt idx="1122">
                  <c:v>24.53</c:v>
                </c:pt>
                <c:pt idx="1123">
                  <c:v>24.49</c:v>
                </c:pt>
                <c:pt idx="1124">
                  <c:v>24.93</c:v>
                </c:pt>
                <c:pt idx="1125">
                  <c:v>25.03</c:v>
                </c:pt>
                <c:pt idx="1126">
                  <c:v>25.46</c:v>
                </c:pt>
                <c:pt idx="1127">
                  <c:v>25.19</c:v>
                </c:pt>
                <c:pt idx="1128">
                  <c:v>26.01</c:v>
                </c:pt>
                <c:pt idx="1129">
                  <c:v>25.92</c:v>
                </c:pt>
                <c:pt idx="1130">
                  <c:v>26.01</c:v>
                </c:pt>
                <c:pt idx="1131">
                  <c:v>25.88</c:v>
                </c:pt>
                <c:pt idx="1132">
                  <c:v>26.6</c:v>
                </c:pt>
                <c:pt idx="1133">
                  <c:v>26.73</c:v>
                </c:pt>
                <c:pt idx="1134">
                  <c:v>26.38</c:v>
                </c:pt>
                <c:pt idx="1135">
                  <c:v>26.71</c:v>
                </c:pt>
                <c:pt idx="1136">
                  <c:v>27.14</c:v>
                </c:pt>
                <c:pt idx="1137">
                  <c:v>26.63</c:v>
                </c:pt>
                <c:pt idx="1138">
                  <c:v>26.31</c:v>
                </c:pt>
                <c:pt idx="1139">
                  <c:v>26.18</c:v>
                </c:pt>
                <c:pt idx="1140">
                  <c:v>26.66</c:v>
                </c:pt>
                <c:pt idx="1141">
                  <c:v>25.97</c:v>
                </c:pt>
                <c:pt idx="1142">
                  <c:v>26.9</c:v>
                </c:pt>
                <c:pt idx="1143">
                  <c:v>27.25</c:v>
                </c:pt>
                <c:pt idx="1144">
                  <c:v>27.23</c:v>
                </c:pt>
                <c:pt idx="1145">
                  <c:v>27.43</c:v>
                </c:pt>
                <c:pt idx="1146">
                  <c:v>27.66</c:v>
                </c:pt>
                <c:pt idx="1147">
                  <c:v>27.07</c:v>
                </c:pt>
                <c:pt idx="1148">
                  <c:v>25.49</c:v>
                </c:pt>
                <c:pt idx="1149">
                  <c:v>25.79</c:v>
                </c:pt>
                <c:pt idx="1150">
                  <c:v>24.61</c:v>
                </c:pt>
                <c:pt idx="1151">
                  <c:v>24.03</c:v>
                </c:pt>
                <c:pt idx="1152">
                  <c:v>23.93</c:v>
                </c:pt>
                <c:pt idx="1153">
                  <c:v>24.78</c:v>
                </c:pt>
                <c:pt idx="1154">
                  <c:v>24.34</c:v>
                </c:pt>
                <c:pt idx="1155">
                  <c:v>24.6</c:v>
                </c:pt>
                <c:pt idx="1156">
                  <c:v>25.64</c:v>
                </c:pt>
                <c:pt idx="1157">
                  <c:v>26.47</c:v>
                </c:pt>
                <c:pt idx="1158">
                  <c:v>26.18</c:v>
                </c:pt>
                <c:pt idx="1159">
                  <c:v>26.75</c:v>
                </c:pt>
                <c:pt idx="1160">
                  <c:v>27.1</c:v>
                </c:pt>
                <c:pt idx="1161">
                  <c:v>26.66</c:v>
                </c:pt>
                <c:pt idx="1162">
                  <c:v>26.98</c:v>
                </c:pt>
                <c:pt idx="1163">
                  <c:v>27.24</c:v>
                </c:pt>
                <c:pt idx="1164">
                  <c:v>27.99</c:v>
                </c:pt>
                <c:pt idx="1165">
                  <c:v>27.38</c:v>
                </c:pt>
                <c:pt idx="1166">
                  <c:v>26.87</c:v>
                </c:pt>
                <c:pt idx="1167">
                  <c:v>27.64</c:v>
                </c:pt>
                <c:pt idx="1168">
                  <c:v>28.47</c:v>
                </c:pt>
                <c:pt idx="1169">
                  <c:v>27.8</c:v>
                </c:pt>
                <c:pt idx="1170">
                  <c:v>27.84</c:v>
                </c:pt>
                <c:pt idx="1171">
                  <c:v>27.69</c:v>
                </c:pt>
                <c:pt idx="1172">
                  <c:v>28.11</c:v>
                </c:pt>
                <c:pt idx="1173">
                  <c:v>26.4</c:v>
                </c:pt>
                <c:pt idx="1174">
                  <c:v>26.48</c:v>
                </c:pt>
                <c:pt idx="1175">
                  <c:v>26.91</c:v>
                </c:pt>
                <c:pt idx="1176">
                  <c:v>26.92</c:v>
                </c:pt>
                <c:pt idx="1177">
                  <c:v>26.66</c:v>
                </c:pt>
                <c:pt idx="1178">
                  <c:v>26.68</c:v>
                </c:pt>
                <c:pt idx="1179">
                  <c:v>27.86</c:v>
                </c:pt>
                <c:pt idx="1180">
                  <c:v>28.07</c:v>
                </c:pt>
                <c:pt idx="1181">
                  <c:v>27.63</c:v>
                </c:pt>
                <c:pt idx="1182">
                  <c:v>27.05</c:v>
                </c:pt>
                <c:pt idx="1183">
                  <c:v>27.49</c:v>
                </c:pt>
                <c:pt idx="1184">
                  <c:v>26.76</c:v>
                </c:pt>
                <c:pt idx="1185">
                  <c:v>27.33</c:v>
                </c:pt>
                <c:pt idx="1186">
                  <c:v>27.69</c:v>
                </c:pt>
                <c:pt idx="1187">
                  <c:v>27.94</c:v>
                </c:pt>
                <c:pt idx="1188">
                  <c:v>28.3</c:v>
                </c:pt>
                <c:pt idx="1189">
                  <c:v>27.72</c:v>
                </c:pt>
                <c:pt idx="1190">
                  <c:v>27.77</c:v>
                </c:pt>
                <c:pt idx="1191">
                  <c:v>28.69</c:v>
                </c:pt>
                <c:pt idx="1192">
                  <c:v>28.87</c:v>
                </c:pt>
                <c:pt idx="1193">
                  <c:v>28.48</c:v>
                </c:pt>
                <c:pt idx="1194">
                  <c:v>29.93</c:v>
                </c:pt>
                <c:pt idx="1195">
                  <c:v>30.35</c:v>
                </c:pt>
                <c:pt idx="1196">
                  <c:v>30.13</c:v>
                </c:pt>
                <c:pt idx="1197">
                  <c:v>30.27</c:v>
                </c:pt>
                <c:pt idx="1198">
                  <c:v>30.62</c:v>
                </c:pt>
                <c:pt idx="1199">
                  <c:v>31.19</c:v>
                </c:pt>
                <c:pt idx="1200">
                  <c:v>31.41</c:v>
                </c:pt>
                <c:pt idx="1201">
                  <c:v>29.95</c:v>
                </c:pt>
                <c:pt idx="1202">
                  <c:v>29.86</c:v>
                </c:pt>
                <c:pt idx="1203">
                  <c:v>30.42</c:v>
                </c:pt>
                <c:pt idx="1204">
                  <c:v>30.32</c:v>
                </c:pt>
                <c:pt idx="1205">
                  <c:v>31.08</c:v>
                </c:pt>
                <c:pt idx="1206">
                  <c:v>31.28</c:v>
                </c:pt>
                <c:pt idx="1207">
                  <c:v>31.91</c:v>
                </c:pt>
                <c:pt idx="1208">
                  <c:v>31.05</c:v>
                </c:pt>
                <c:pt idx="1209">
                  <c:v>30.94</c:v>
                </c:pt>
                <c:pt idx="1210">
                  <c:v>29.84</c:v>
                </c:pt>
                <c:pt idx="1211">
                  <c:v>30.54</c:v>
                </c:pt>
                <c:pt idx="1212">
                  <c:v>30.54</c:v>
                </c:pt>
                <c:pt idx="1213">
                  <c:v>31.13</c:v>
                </c:pt>
                <c:pt idx="1214">
                  <c:v>30.8</c:v>
                </c:pt>
                <c:pt idx="1215">
                  <c:v>30.25</c:v>
                </c:pt>
                <c:pt idx="1216">
                  <c:v>30.19</c:v>
                </c:pt>
                <c:pt idx="1217">
                  <c:v>28.39</c:v>
                </c:pt>
                <c:pt idx="1218">
                  <c:v>28.64</c:v>
                </c:pt>
                <c:pt idx="1219">
                  <c:v>28.12</c:v>
                </c:pt>
                <c:pt idx="1220">
                  <c:v>27.72</c:v>
                </c:pt>
                <c:pt idx="1221">
                  <c:v>28.22</c:v>
                </c:pt>
                <c:pt idx="1222">
                  <c:v>28.42</c:v>
                </c:pt>
                <c:pt idx="1223">
                  <c:v>28.61</c:v>
                </c:pt>
                <c:pt idx="1224">
                  <c:v>27.92</c:v>
                </c:pt>
                <c:pt idx="1225">
                  <c:v>28.6</c:v>
                </c:pt>
                <c:pt idx="1226">
                  <c:v>29.1</c:v>
                </c:pt>
                <c:pt idx="1227">
                  <c:v>28.05</c:v>
                </c:pt>
                <c:pt idx="1228">
                  <c:v>27.96</c:v>
                </c:pt>
                <c:pt idx="1229">
                  <c:v>26.85</c:v>
                </c:pt>
                <c:pt idx="1230">
                  <c:v>26.63</c:v>
                </c:pt>
                <c:pt idx="1231">
                  <c:v>26.5</c:v>
                </c:pt>
                <c:pt idx="1232">
                  <c:v>26.65</c:v>
                </c:pt>
                <c:pt idx="1233">
                  <c:v>26.55</c:v>
                </c:pt>
                <c:pt idx="1234">
                  <c:v>26.58</c:v>
                </c:pt>
                <c:pt idx="1235">
                  <c:v>26.48</c:v>
                </c:pt>
                <c:pt idx="1236">
                  <c:v>26.35</c:v>
                </c:pt>
                <c:pt idx="1237">
                  <c:v>26.54</c:v>
                </c:pt>
                <c:pt idx="1238">
                  <c:v>26.79</c:v>
                </c:pt>
                <c:pt idx="1239">
                  <c:v>26.09</c:v>
                </c:pt>
                <c:pt idx="1240">
                  <c:v>25.53</c:v>
                </c:pt>
                <c:pt idx="1241">
                  <c:v>25.69</c:v>
                </c:pt>
                <c:pt idx="1242">
                  <c:v>25.99</c:v>
                </c:pt>
                <c:pt idx="1243">
                  <c:v>25.15</c:v>
                </c:pt>
                <c:pt idx="1244">
                  <c:v>25.86</c:v>
                </c:pt>
                <c:pt idx="1245">
                  <c:v>26.69</c:v>
                </c:pt>
                <c:pt idx="1246">
                  <c:v>26.92</c:v>
                </c:pt>
                <c:pt idx="1247">
                  <c:v>26.87</c:v>
                </c:pt>
                <c:pt idx="1248">
                  <c:v>27.07</c:v>
                </c:pt>
                <c:pt idx="1249">
                  <c:v>26.9</c:v>
                </c:pt>
                <c:pt idx="1250">
                  <c:v>27.49</c:v>
                </c:pt>
                <c:pt idx="1251">
                  <c:v>27.8</c:v>
                </c:pt>
                <c:pt idx="1252">
                  <c:v>26.81</c:v>
                </c:pt>
                <c:pt idx="1253">
                  <c:v>26.62</c:v>
                </c:pt>
                <c:pt idx="1254">
                  <c:v>26.43</c:v>
                </c:pt>
                <c:pt idx="1255">
                  <c:v>27.04</c:v>
                </c:pt>
                <c:pt idx="1256">
                  <c:v>27.45</c:v>
                </c:pt>
                <c:pt idx="1257">
                  <c:v>27.36</c:v>
                </c:pt>
                <c:pt idx="1258">
                  <c:v>26.52</c:v>
                </c:pt>
                <c:pt idx="1259">
                  <c:v>27.11</c:v>
                </c:pt>
                <c:pt idx="1260">
                  <c:v>28.1</c:v>
                </c:pt>
                <c:pt idx="1261">
                  <c:v>28.52</c:v>
                </c:pt>
                <c:pt idx="1262">
                  <c:v>28</c:v>
                </c:pt>
                <c:pt idx="1263">
                  <c:v>26.95</c:v>
                </c:pt>
                <c:pt idx="1264">
                  <c:v>26.82</c:v>
                </c:pt>
                <c:pt idx="1265">
                  <c:v>26.34</c:v>
                </c:pt>
                <c:pt idx="1266">
                  <c:v>27.43</c:v>
                </c:pt>
                <c:pt idx="1267">
                  <c:v>27.99</c:v>
                </c:pt>
                <c:pt idx="1268">
                  <c:v>28.12</c:v>
                </c:pt>
                <c:pt idx="1269">
                  <c:v>27.64</c:v>
                </c:pt>
                <c:pt idx="1270">
                  <c:v>29.09</c:v>
                </c:pt>
                <c:pt idx="1271">
                  <c:v>29.21</c:v>
                </c:pt>
                <c:pt idx="1272">
                  <c:v>29.35</c:v>
                </c:pt>
                <c:pt idx="1273">
                  <c:v>28.69</c:v>
                </c:pt>
                <c:pt idx="1274">
                  <c:v>28.69</c:v>
                </c:pt>
                <c:pt idx="1275">
                  <c:v>29.26</c:v>
                </c:pt>
                <c:pt idx="1276">
                  <c:v>28.8</c:v>
                </c:pt>
                <c:pt idx="1277">
                  <c:v>28.6</c:v>
                </c:pt>
                <c:pt idx="1278">
                  <c:v>28.37</c:v>
                </c:pt>
                <c:pt idx="1279">
                  <c:v>29.13</c:v>
                </c:pt>
                <c:pt idx="1280">
                  <c:v>27.96</c:v>
                </c:pt>
                <c:pt idx="1281">
                  <c:v>27.39</c:v>
                </c:pt>
                <c:pt idx="1282">
                  <c:v>26.12</c:v>
                </c:pt>
                <c:pt idx="1283">
                  <c:v>26.44</c:v>
                </c:pt>
                <c:pt idx="1284">
                  <c:v>26.26</c:v>
                </c:pt>
                <c:pt idx="1285">
                  <c:v>24.99</c:v>
                </c:pt>
                <c:pt idx="1286">
                  <c:v>23.83</c:v>
                </c:pt>
                <c:pt idx="1287">
                  <c:v>23.74</c:v>
                </c:pt>
                <c:pt idx="1288">
                  <c:v>23.43</c:v>
                </c:pt>
                <c:pt idx="1289">
                  <c:v>24.16</c:v>
                </c:pt>
                <c:pt idx="1290">
                  <c:v>23.76</c:v>
                </c:pt>
                <c:pt idx="1291">
                  <c:v>23.45</c:v>
                </c:pt>
                <c:pt idx="1292">
                  <c:v>22.84</c:v>
                </c:pt>
                <c:pt idx="1293">
                  <c:v>22.6</c:v>
                </c:pt>
                <c:pt idx="1294">
                  <c:v>22.89</c:v>
                </c:pt>
                <c:pt idx="1295">
                  <c:v>23.63</c:v>
                </c:pt>
                <c:pt idx="1296">
                  <c:v>23.14</c:v>
                </c:pt>
                <c:pt idx="1297">
                  <c:v>23.82</c:v>
                </c:pt>
                <c:pt idx="1298">
                  <c:v>24.52</c:v>
                </c:pt>
                <c:pt idx="1299">
                  <c:v>24.8</c:v>
                </c:pt>
                <c:pt idx="1300">
                  <c:v>24.32</c:v>
                </c:pt>
                <c:pt idx="1301">
                  <c:v>24.4</c:v>
                </c:pt>
                <c:pt idx="1302">
                  <c:v>24.41</c:v>
                </c:pt>
                <c:pt idx="1303">
                  <c:v>25.15</c:v>
                </c:pt>
                <c:pt idx="1304">
                  <c:v>25.39</c:v>
                </c:pt>
                <c:pt idx="1305">
                  <c:v>24.23</c:v>
                </c:pt>
                <c:pt idx="1306">
                  <c:v>25.05</c:v>
                </c:pt>
                <c:pt idx="1307">
                  <c:v>25.23</c:v>
                </c:pt>
                <c:pt idx="1308">
                  <c:v>24.36</c:v>
                </c:pt>
                <c:pt idx="1309">
                  <c:v>23.76</c:v>
                </c:pt>
                <c:pt idx="1310">
                  <c:v>23.33</c:v>
                </c:pt>
                <c:pt idx="1311">
                  <c:v>21.72</c:v>
                </c:pt>
                <c:pt idx="1312">
                  <c:v>21.29</c:v>
                </c:pt>
                <c:pt idx="1313">
                  <c:v>21.11</c:v>
                </c:pt>
                <c:pt idx="1314">
                  <c:v>21</c:v>
                </c:pt>
                <c:pt idx="1315">
                  <c:v>22.72</c:v>
                </c:pt>
                <c:pt idx="1316">
                  <c:v>22.49</c:v>
                </c:pt>
                <c:pt idx="1317">
                  <c:v>22.25</c:v>
                </c:pt>
                <c:pt idx="1318">
                  <c:v>22.69</c:v>
                </c:pt>
                <c:pt idx="1319">
                  <c:v>22.02</c:v>
                </c:pt>
                <c:pt idx="1320">
                  <c:v>23.16</c:v>
                </c:pt>
                <c:pt idx="1321">
                  <c:v>22.9</c:v>
                </c:pt>
                <c:pt idx="1322">
                  <c:v>24.62</c:v>
                </c:pt>
                <c:pt idx="1323">
                  <c:v>24.59</c:v>
                </c:pt>
                <c:pt idx="1324">
                  <c:v>25.7</c:v>
                </c:pt>
                <c:pt idx="1325">
                  <c:v>25.88</c:v>
                </c:pt>
                <c:pt idx="1326">
                  <c:v>25.38</c:v>
                </c:pt>
                <c:pt idx="1327">
                  <c:v>25.27</c:v>
                </c:pt>
                <c:pt idx="1328">
                  <c:v>24.19</c:v>
                </c:pt>
                <c:pt idx="1329">
                  <c:v>24.54</c:v>
                </c:pt>
                <c:pt idx="1330">
                  <c:v>25.37</c:v>
                </c:pt>
                <c:pt idx="1331">
                  <c:v>25.73</c:v>
                </c:pt>
                <c:pt idx="1332">
                  <c:v>25.15</c:v>
                </c:pt>
                <c:pt idx="1333">
                  <c:v>26.33</c:v>
                </c:pt>
                <c:pt idx="1334">
                  <c:v>26.5</c:v>
                </c:pt>
                <c:pt idx="1335">
                  <c:v>27.16</c:v>
                </c:pt>
                <c:pt idx="1336">
                  <c:v>27.63</c:v>
                </c:pt>
                <c:pt idx="1337">
                  <c:v>26.99</c:v>
                </c:pt>
                <c:pt idx="1338">
                  <c:v>27.41</c:v>
                </c:pt>
                <c:pt idx="1339">
                  <c:v>26.14</c:v>
                </c:pt>
                <c:pt idx="1340">
                  <c:v>25.94</c:v>
                </c:pt>
                <c:pt idx="1341">
                  <c:v>25.16</c:v>
                </c:pt>
                <c:pt idx="1342">
                  <c:v>25.07</c:v>
                </c:pt>
                <c:pt idx="1343">
                  <c:v>25.63</c:v>
                </c:pt>
                <c:pt idx="1344">
                  <c:v>24.95</c:v>
                </c:pt>
                <c:pt idx="1345">
                  <c:v>24.8</c:v>
                </c:pt>
                <c:pt idx="1346">
                  <c:v>25.53</c:v>
                </c:pt>
                <c:pt idx="1347">
                  <c:v>24.97</c:v>
                </c:pt>
                <c:pt idx="1348">
                  <c:v>26.41</c:v>
                </c:pt>
                <c:pt idx="1349">
                  <c:v>26.03</c:v>
                </c:pt>
                <c:pt idx="1350">
                  <c:v>28.12</c:v>
                </c:pt>
                <c:pt idx="1351">
                  <c:v>27.81</c:v>
                </c:pt>
                <c:pt idx="1352">
                  <c:v>27.77</c:v>
                </c:pt>
                <c:pt idx="1353">
                  <c:v>27.83</c:v>
                </c:pt>
                <c:pt idx="1354">
                  <c:v>28</c:v>
                </c:pt>
                <c:pt idx="1355">
                  <c:v>28</c:v>
                </c:pt>
                <c:pt idx="1356">
                  <c:v>27.72</c:v>
                </c:pt>
                <c:pt idx="1357">
                  <c:v>27.28</c:v>
                </c:pt>
                <c:pt idx="1358">
                  <c:v>27.43</c:v>
                </c:pt>
                <c:pt idx="1359">
                  <c:v>27.18</c:v>
                </c:pt>
                <c:pt idx="1360">
                  <c:v>26.69</c:v>
                </c:pt>
                <c:pt idx="1361">
                  <c:v>25.76</c:v>
                </c:pt>
                <c:pt idx="1362">
                  <c:v>24.65</c:v>
                </c:pt>
                <c:pt idx="1363">
                  <c:v>23.81</c:v>
                </c:pt>
                <c:pt idx="1364">
                  <c:v>22.52</c:v>
                </c:pt>
                <c:pt idx="1365">
                  <c:v>23.22</c:v>
                </c:pt>
                <c:pt idx="1366">
                  <c:v>22.6</c:v>
                </c:pt>
                <c:pt idx="1367">
                  <c:v>22.36</c:v>
                </c:pt>
                <c:pt idx="1368">
                  <c:v>22.03</c:v>
                </c:pt>
                <c:pt idx="1369">
                  <c:v>22.99</c:v>
                </c:pt>
                <c:pt idx="1370">
                  <c:v>22.85</c:v>
                </c:pt>
                <c:pt idx="1371">
                  <c:v>22.7</c:v>
                </c:pt>
                <c:pt idx="1372">
                  <c:v>22.23</c:v>
                </c:pt>
                <c:pt idx="1373">
                  <c:v>21.5</c:v>
                </c:pt>
                <c:pt idx="1374">
                  <c:v>21.82</c:v>
                </c:pt>
                <c:pt idx="1375">
                  <c:v>22.02</c:v>
                </c:pt>
                <c:pt idx="1376">
                  <c:v>22.4</c:v>
                </c:pt>
                <c:pt idx="1377">
                  <c:v>23.14</c:v>
                </c:pt>
                <c:pt idx="1378">
                  <c:v>22.69</c:v>
                </c:pt>
                <c:pt idx="1379">
                  <c:v>21.62</c:v>
                </c:pt>
                <c:pt idx="1380">
                  <c:v>21.08</c:v>
                </c:pt>
                <c:pt idx="1381">
                  <c:v>21.31</c:v>
                </c:pt>
                <c:pt idx="1382">
                  <c:v>21.13</c:v>
                </c:pt>
                <c:pt idx="1383">
                  <c:v>21.78</c:v>
                </c:pt>
                <c:pt idx="1384">
                  <c:v>22.26</c:v>
                </c:pt>
                <c:pt idx="1385">
                  <c:v>22.7</c:v>
                </c:pt>
                <c:pt idx="1386">
                  <c:v>21.65</c:v>
                </c:pt>
                <c:pt idx="1387">
                  <c:v>21.75</c:v>
                </c:pt>
                <c:pt idx="1388">
                  <c:v>20.77</c:v>
                </c:pt>
                <c:pt idx="1389">
                  <c:v>19.690000000000001</c:v>
                </c:pt>
                <c:pt idx="1390">
                  <c:v>19.309999999999999</c:v>
                </c:pt>
                <c:pt idx="1391">
                  <c:v>19.18</c:v>
                </c:pt>
                <c:pt idx="1392">
                  <c:v>17.62</c:v>
                </c:pt>
                <c:pt idx="1393">
                  <c:v>18.489999999999998</c:v>
                </c:pt>
                <c:pt idx="1394">
                  <c:v>18.13</c:v>
                </c:pt>
                <c:pt idx="1395">
                  <c:v>18.91</c:v>
                </c:pt>
                <c:pt idx="1396">
                  <c:v>20.59</c:v>
                </c:pt>
                <c:pt idx="1397">
                  <c:v>21.41</c:v>
                </c:pt>
                <c:pt idx="1398">
                  <c:v>21.9</c:v>
                </c:pt>
                <c:pt idx="1399">
                  <c:v>21.8</c:v>
                </c:pt>
                <c:pt idx="1400">
                  <c:v>21.92</c:v>
                </c:pt>
                <c:pt idx="1401">
                  <c:v>22.64</c:v>
                </c:pt>
                <c:pt idx="1402">
                  <c:v>22.62</c:v>
                </c:pt>
                <c:pt idx="1403">
                  <c:v>22.27</c:v>
                </c:pt>
                <c:pt idx="1404">
                  <c:v>22.53</c:v>
                </c:pt>
                <c:pt idx="1405">
                  <c:v>22.09</c:v>
                </c:pt>
                <c:pt idx="1406">
                  <c:v>24.21</c:v>
                </c:pt>
                <c:pt idx="1407">
                  <c:v>23.88</c:v>
                </c:pt>
                <c:pt idx="1408">
                  <c:v>23.65</c:v>
                </c:pt>
                <c:pt idx="1409">
                  <c:v>25.33</c:v>
                </c:pt>
                <c:pt idx="1410">
                  <c:v>26.48</c:v>
                </c:pt>
                <c:pt idx="1411">
                  <c:v>26.1</c:v>
                </c:pt>
                <c:pt idx="1412">
                  <c:v>25.18</c:v>
                </c:pt>
                <c:pt idx="1413">
                  <c:v>24.96</c:v>
                </c:pt>
                <c:pt idx="1414">
                  <c:v>24.76</c:v>
                </c:pt>
                <c:pt idx="1415">
                  <c:v>24.96</c:v>
                </c:pt>
                <c:pt idx="1416">
                  <c:v>24.63</c:v>
                </c:pt>
                <c:pt idx="1417">
                  <c:v>24</c:v>
                </c:pt>
                <c:pt idx="1418">
                  <c:v>23.42</c:v>
                </c:pt>
                <c:pt idx="1419">
                  <c:v>24.27</c:v>
                </c:pt>
                <c:pt idx="1420">
                  <c:v>25.29</c:v>
                </c:pt>
                <c:pt idx="1421">
                  <c:v>24.88</c:v>
                </c:pt>
                <c:pt idx="1422">
                  <c:v>24.72</c:v>
                </c:pt>
                <c:pt idx="1423">
                  <c:v>24.09</c:v>
                </c:pt>
                <c:pt idx="1424">
                  <c:v>22.83</c:v>
                </c:pt>
                <c:pt idx="1425">
                  <c:v>23.46</c:v>
                </c:pt>
                <c:pt idx="1426">
                  <c:v>22.42</c:v>
                </c:pt>
                <c:pt idx="1427">
                  <c:v>21.29</c:v>
                </c:pt>
                <c:pt idx="1428">
                  <c:v>25.37</c:v>
                </c:pt>
                <c:pt idx="1429">
                  <c:v>26.66</c:v>
                </c:pt>
                <c:pt idx="1430">
                  <c:v>27.42</c:v>
                </c:pt>
                <c:pt idx="1431">
                  <c:v>25.33</c:v>
                </c:pt>
                <c:pt idx="1432">
                  <c:v>23.57</c:v>
                </c:pt>
                <c:pt idx="1433">
                  <c:v>22.44</c:v>
                </c:pt>
                <c:pt idx="1434">
                  <c:v>22.25</c:v>
                </c:pt>
                <c:pt idx="1435">
                  <c:v>22.28</c:v>
                </c:pt>
                <c:pt idx="1436">
                  <c:v>23.2</c:v>
                </c:pt>
                <c:pt idx="1437">
                  <c:v>23.29</c:v>
                </c:pt>
                <c:pt idx="1438">
                  <c:v>23.19</c:v>
                </c:pt>
                <c:pt idx="1439">
                  <c:v>22.86</c:v>
                </c:pt>
                <c:pt idx="1440">
                  <c:v>23.45</c:v>
                </c:pt>
                <c:pt idx="1441">
                  <c:v>22.83</c:v>
                </c:pt>
                <c:pt idx="1442">
                  <c:v>22.47</c:v>
                </c:pt>
                <c:pt idx="1443">
                  <c:v>21.82</c:v>
                </c:pt>
                <c:pt idx="1444">
                  <c:v>21.31</c:v>
                </c:pt>
                <c:pt idx="1445">
                  <c:v>20.440000000000001</c:v>
                </c:pt>
                <c:pt idx="1446">
                  <c:v>20.04</c:v>
                </c:pt>
                <c:pt idx="1447">
                  <c:v>19.86</c:v>
                </c:pt>
                <c:pt idx="1448">
                  <c:v>19.95</c:v>
                </c:pt>
                <c:pt idx="1449">
                  <c:v>20</c:v>
                </c:pt>
                <c:pt idx="1450">
                  <c:v>19.899999999999999</c:v>
                </c:pt>
                <c:pt idx="1451">
                  <c:v>19.73</c:v>
                </c:pt>
                <c:pt idx="1452">
                  <c:v>19.420000000000002</c:v>
                </c:pt>
                <c:pt idx="1453">
                  <c:v>19.22</c:v>
                </c:pt>
                <c:pt idx="1454">
                  <c:v>19.36</c:v>
                </c:pt>
                <c:pt idx="1455">
                  <c:v>19.420000000000002</c:v>
                </c:pt>
                <c:pt idx="1456">
                  <c:v>19.53</c:v>
                </c:pt>
                <c:pt idx="1457">
                  <c:v>19.53</c:v>
                </c:pt>
                <c:pt idx="1458">
                  <c:v>19.690000000000001</c:v>
                </c:pt>
                <c:pt idx="1459">
                  <c:v>19.34</c:v>
                </c:pt>
                <c:pt idx="1460">
                  <c:v>18.989999999999998</c:v>
                </c:pt>
                <c:pt idx="1461">
                  <c:v>19.09</c:v>
                </c:pt>
                <c:pt idx="1462">
                  <c:v>19.23</c:v>
                </c:pt>
                <c:pt idx="1463">
                  <c:v>19.28</c:v>
                </c:pt>
                <c:pt idx="1464">
                  <c:v>19.010000000000002</c:v>
                </c:pt>
                <c:pt idx="1465">
                  <c:v>19.09</c:v>
                </c:pt>
                <c:pt idx="1466">
                  <c:v>18.77</c:v>
                </c:pt>
                <c:pt idx="1467">
                  <c:v>18.559999999999999</c:v>
                </c:pt>
                <c:pt idx="1468">
                  <c:v>18.11</c:v>
                </c:pt>
                <c:pt idx="1469">
                  <c:v>17.739999999999998</c:v>
                </c:pt>
                <c:pt idx="1470">
                  <c:v>17.59</c:v>
                </c:pt>
                <c:pt idx="1471">
                  <c:v>17.690000000000001</c:v>
                </c:pt>
                <c:pt idx="1472">
                  <c:v>17.72</c:v>
                </c:pt>
                <c:pt idx="1473">
                  <c:v>17.95</c:v>
                </c:pt>
                <c:pt idx="1474">
                  <c:v>17.670000000000002</c:v>
                </c:pt>
                <c:pt idx="1475">
                  <c:v>17.579999999999998</c:v>
                </c:pt>
                <c:pt idx="1476">
                  <c:v>17.28</c:v>
                </c:pt>
                <c:pt idx="1477">
                  <c:v>17.25</c:v>
                </c:pt>
                <c:pt idx="1478">
                  <c:v>17.07</c:v>
                </c:pt>
                <c:pt idx="1479">
                  <c:v>16.649999999999999</c:v>
                </c:pt>
                <c:pt idx="1480">
                  <c:v>16.62</c:v>
                </c:pt>
                <c:pt idx="1481">
                  <c:v>16.510000000000002</c:v>
                </c:pt>
                <c:pt idx="1482">
                  <c:v>16.52</c:v>
                </c:pt>
                <c:pt idx="1483">
                  <c:v>16.78</c:v>
                </c:pt>
                <c:pt idx="1484">
                  <c:v>16.55</c:v>
                </c:pt>
                <c:pt idx="1485">
                  <c:v>16.54</c:v>
                </c:pt>
                <c:pt idx="1486">
                  <c:v>16.61</c:v>
                </c:pt>
                <c:pt idx="1487">
                  <c:v>16.309999999999999</c:v>
                </c:pt>
                <c:pt idx="1488">
                  <c:v>15.98</c:v>
                </c:pt>
                <c:pt idx="1489">
                  <c:v>15.69</c:v>
                </c:pt>
                <c:pt idx="1490">
                  <c:v>16.05</c:v>
                </c:pt>
                <c:pt idx="1491">
                  <c:v>15.98</c:v>
                </c:pt>
                <c:pt idx="1492">
                  <c:v>16.34</c:v>
                </c:pt>
                <c:pt idx="1493">
                  <c:v>16.77</c:v>
                </c:pt>
                <c:pt idx="1494">
                  <c:v>16.61</c:v>
                </c:pt>
                <c:pt idx="1495">
                  <c:v>16.96</c:v>
                </c:pt>
                <c:pt idx="1496">
                  <c:v>17.2</c:v>
                </c:pt>
                <c:pt idx="1497">
                  <c:v>17.37</c:v>
                </c:pt>
                <c:pt idx="1498">
                  <c:v>17.309999999999999</c:v>
                </c:pt>
                <c:pt idx="1499">
                  <c:v>17.11</c:v>
                </c:pt>
                <c:pt idx="1500">
                  <c:v>17.420000000000002</c:v>
                </c:pt>
                <c:pt idx="1501">
                  <c:v>16.55</c:v>
                </c:pt>
                <c:pt idx="1502">
                  <c:v>16.16</c:v>
                </c:pt>
                <c:pt idx="1503">
                  <c:v>17.02</c:v>
                </c:pt>
                <c:pt idx="1504">
                  <c:v>17.47</c:v>
                </c:pt>
                <c:pt idx="1505">
                  <c:v>17.47</c:v>
                </c:pt>
                <c:pt idx="1506">
                  <c:v>17.170000000000002</c:v>
                </c:pt>
                <c:pt idx="1507">
                  <c:v>17.45</c:v>
                </c:pt>
                <c:pt idx="1508">
                  <c:v>17.149999999999999</c:v>
                </c:pt>
                <c:pt idx="1509">
                  <c:v>17.079999999999998</c:v>
                </c:pt>
                <c:pt idx="1510">
                  <c:v>16.68</c:v>
                </c:pt>
                <c:pt idx="1511">
                  <c:v>16.38</c:v>
                </c:pt>
                <c:pt idx="1512">
                  <c:v>16.39</c:v>
                </c:pt>
                <c:pt idx="1513">
                  <c:v>16.25</c:v>
                </c:pt>
                <c:pt idx="1514">
                  <c:v>15.38</c:v>
                </c:pt>
                <c:pt idx="1515">
                  <c:v>15.7</c:v>
                </c:pt>
                <c:pt idx="1516">
                  <c:v>15.68</c:v>
                </c:pt>
                <c:pt idx="1517">
                  <c:v>15.66</c:v>
                </c:pt>
                <c:pt idx="1518">
                  <c:v>15.05</c:v>
                </c:pt>
                <c:pt idx="1519">
                  <c:v>14.63</c:v>
                </c:pt>
                <c:pt idx="1520">
                  <c:v>14.65</c:v>
                </c:pt>
                <c:pt idx="1521">
                  <c:v>14.04</c:v>
                </c:pt>
                <c:pt idx="1522">
                  <c:v>13.98</c:v>
                </c:pt>
                <c:pt idx="1523">
                  <c:v>14.08</c:v>
                </c:pt>
                <c:pt idx="1524">
                  <c:v>14.41</c:v>
                </c:pt>
                <c:pt idx="1525">
                  <c:v>14.6</c:v>
                </c:pt>
                <c:pt idx="1526">
                  <c:v>14.58</c:v>
                </c:pt>
                <c:pt idx="1527">
                  <c:v>14.51</c:v>
                </c:pt>
                <c:pt idx="1528">
                  <c:v>14.26</c:v>
                </c:pt>
                <c:pt idx="1529">
                  <c:v>14.22</c:v>
                </c:pt>
                <c:pt idx="1530">
                  <c:v>13.87</c:v>
                </c:pt>
                <c:pt idx="1531">
                  <c:v>14.02</c:v>
                </c:pt>
                <c:pt idx="1532">
                  <c:v>14.42</c:v>
                </c:pt>
                <c:pt idx="1533">
                  <c:v>14.84</c:v>
                </c:pt>
                <c:pt idx="1534">
                  <c:v>14.68</c:v>
                </c:pt>
                <c:pt idx="1535">
                  <c:v>14.92</c:v>
                </c:pt>
                <c:pt idx="1536">
                  <c:v>14.84</c:v>
                </c:pt>
                <c:pt idx="1537">
                  <c:v>14.44</c:v>
                </c:pt>
                <c:pt idx="1538">
                  <c:v>14.24</c:v>
                </c:pt>
                <c:pt idx="1539">
                  <c:v>14.16</c:v>
                </c:pt>
                <c:pt idx="1540">
                  <c:v>14.11</c:v>
                </c:pt>
                <c:pt idx="1541">
                  <c:v>13.76</c:v>
                </c:pt>
                <c:pt idx="1542">
                  <c:v>13.41</c:v>
                </c:pt>
                <c:pt idx="1543">
                  <c:v>13.83</c:v>
                </c:pt>
                <c:pt idx="1544">
                  <c:v>14.06</c:v>
                </c:pt>
                <c:pt idx="1545">
                  <c:v>14.04</c:v>
                </c:pt>
                <c:pt idx="1546">
                  <c:v>13.75</c:v>
                </c:pt>
                <c:pt idx="1547">
                  <c:v>14.38</c:v>
                </c:pt>
                <c:pt idx="1548">
                  <c:v>13.61</c:v>
                </c:pt>
                <c:pt idx="1549">
                  <c:v>13.23</c:v>
                </c:pt>
                <c:pt idx="1550">
                  <c:v>12.96</c:v>
                </c:pt>
                <c:pt idx="1551">
                  <c:v>13.27</c:v>
                </c:pt>
                <c:pt idx="1552">
                  <c:v>12.11</c:v>
                </c:pt>
                <c:pt idx="1553">
                  <c:v>11.62</c:v>
                </c:pt>
                <c:pt idx="1554">
                  <c:v>11.73</c:v>
                </c:pt>
                <c:pt idx="1555">
                  <c:v>11.74</c:v>
                </c:pt>
                <c:pt idx="1556">
                  <c:v>11.79</c:v>
                </c:pt>
                <c:pt idx="1557">
                  <c:v>12.11</c:v>
                </c:pt>
                <c:pt idx="1558">
                  <c:v>11.76</c:v>
                </c:pt>
                <c:pt idx="1559">
                  <c:v>11.79</c:v>
                </c:pt>
                <c:pt idx="1560">
                  <c:v>11.75</c:v>
                </c:pt>
                <c:pt idx="1561">
                  <c:v>11.27</c:v>
                </c:pt>
                <c:pt idx="1562">
                  <c:v>11.1</c:v>
                </c:pt>
                <c:pt idx="1563">
                  <c:v>10.99</c:v>
                </c:pt>
                <c:pt idx="1564">
                  <c:v>10.77</c:v>
                </c:pt>
                <c:pt idx="1565">
                  <c:v>10.62</c:v>
                </c:pt>
                <c:pt idx="1566">
                  <c:v>10.73</c:v>
                </c:pt>
                <c:pt idx="1567">
                  <c:v>10.77</c:v>
                </c:pt>
                <c:pt idx="1568">
                  <c:v>10.25</c:v>
                </c:pt>
                <c:pt idx="1569">
                  <c:v>10.43</c:v>
                </c:pt>
                <c:pt idx="1570">
                  <c:v>10.34</c:v>
                </c:pt>
                <c:pt idx="1571">
                  <c:v>10.18</c:v>
                </c:pt>
                <c:pt idx="1572">
                  <c:v>10.34</c:v>
                </c:pt>
                <c:pt idx="1573">
                  <c:v>10.5</c:v>
                </c:pt>
                <c:pt idx="1574">
                  <c:v>10.130000000000001</c:v>
                </c:pt>
                <c:pt idx="1575">
                  <c:v>10.16</c:v>
                </c:pt>
                <c:pt idx="1576">
                  <c:v>10.220000000000001</c:v>
                </c:pt>
                <c:pt idx="1577">
                  <c:v>10.52</c:v>
                </c:pt>
                <c:pt idx="1578">
                  <c:v>10.050000000000001</c:v>
                </c:pt>
                <c:pt idx="1579">
                  <c:v>9.7899999999999991</c:v>
                </c:pt>
                <c:pt idx="1580">
                  <c:v>9.69</c:v>
                </c:pt>
                <c:pt idx="1581">
                  <c:v>9.56</c:v>
                </c:pt>
                <c:pt idx="1582">
                  <c:v>9.36</c:v>
                </c:pt>
                <c:pt idx="1583">
                  <c:v>9.6300000000000008</c:v>
                </c:pt>
                <c:pt idx="1584">
                  <c:v>9.5299999999999994</c:v>
                </c:pt>
                <c:pt idx="1585">
                  <c:v>9.85</c:v>
                </c:pt>
                <c:pt idx="1586">
                  <c:v>9.85</c:v>
                </c:pt>
                <c:pt idx="1587">
                  <c:v>9.4600000000000009</c:v>
                </c:pt>
                <c:pt idx="1588">
                  <c:v>9.58</c:v>
                </c:pt>
                <c:pt idx="1589">
                  <c:v>9.67</c:v>
                </c:pt>
                <c:pt idx="1590">
                  <c:v>9.82</c:v>
                </c:pt>
                <c:pt idx="1591">
                  <c:v>10.02</c:v>
                </c:pt>
                <c:pt idx="1592">
                  <c:v>9.57</c:v>
                </c:pt>
                <c:pt idx="1593">
                  <c:v>9.31</c:v>
                </c:pt>
                <c:pt idx="1594">
                  <c:v>9.25</c:v>
                </c:pt>
                <c:pt idx="1595">
                  <c:v>8.89</c:v>
                </c:pt>
                <c:pt idx="1596">
                  <c:v>8.58</c:v>
                </c:pt>
                <c:pt idx="1597">
                  <c:v>8.4499999999999993</c:v>
                </c:pt>
                <c:pt idx="1598">
                  <c:v>8.1999999999999993</c:v>
                </c:pt>
                <c:pt idx="1599">
                  <c:v>8.26</c:v>
                </c:pt>
                <c:pt idx="1600">
                  <c:v>8.2100000000000009</c:v>
                </c:pt>
                <c:pt idx="1601">
                  <c:v>8.2799999999999994</c:v>
                </c:pt>
                <c:pt idx="1602">
                  <c:v>8.19</c:v>
                </c:pt>
                <c:pt idx="1603">
                  <c:v>8.07</c:v>
                </c:pt>
                <c:pt idx="1604">
                  <c:v>8.19</c:v>
                </c:pt>
                <c:pt idx="1605">
                  <c:v>8.18</c:v>
                </c:pt>
                <c:pt idx="1606">
                  <c:v>8.24</c:v>
                </c:pt>
                <c:pt idx="1607">
                  <c:v>8.2200000000000006</c:v>
                </c:pt>
                <c:pt idx="1608">
                  <c:v>8.6</c:v>
                </c:pt>
                <c:pt idx="1609">
                  <c:v>8.64</c:v>
                </c:pt>
                <c:pt idx="1610">
                  <c:v>8.6</c:v>
                </c:pt>
                <c:pt idx="1611">
                  <c:v>8.6199999999999992</c:v>
                </c:pt>
                <c:pt idx="1612">
                  <c:v>8.6199999999999992</c:v>
                </c:pt>
                <c:pt idx="1613">
                  <c:v>8.4499999999999993</c:v>
                </c:pt>
                <c:pt idx="1614">
                  <c:v>8.24</c:v>
                </c:pt>
                <c:pt idx="1615">
                  <c:v>7.97</c:v>
                </c:pt>
                <c:pt idx="1616">
                  <c:v>7.75</c:v>
                </c:pt>
                <c:pt idx="1617">
                  <c:v>7.54</c:v>
                </c:pt>
                <c:pt idx="1618">
                  <c:v>7.45</c:v>
                </c:pt>
                <c:pt idx="1619">
                  <c:v>7.44</c:v>
                </c:pt>
                <c:pt idx="1620">
                  <c:v>7.5</c:v>
                </c:pt>
                <c:pt idx="1621">
                  <c:v>7.53</c:v>
                </c:pt>
                <c:pt idx="1622">
                  <c:v>7.47</c:v>
                </c:pt>
                <c:pt idx="1623">
                  <c:v>7.68</c:v>
                </c:pt>
                <c:pt idx="1624">
                  <c:v>7.61</c:v>
                </c:pt>
                <c:pt idx="1625">
                  <c:v>7.76</c:v>
                </c:pt>
                <c:pt idx="1626">
                  <c:v>7.89</c:v>
                </c:pt>
                <c:pt idx="1627">
                  <c:v>8.02</c:v>
                </c:pt>
                <c:pt idx="1628">
                  <c:v>7.86</c:v>
                </c:pt>
                <c:pt idx="1629">
                  <c:v>8.0299999999999994</c:v>
                </c:pt>
                <c:pt idx="1630">
                  <c:v>7.93</c:v>
                </c:pt>
                <c:pt idx="1631">
                  <c:v>8.0399999999999991</c:v>
                </c:pt>
                <c:pt idx="1632">
                  <c:v>8.1</c:v>
                </c:pt>
                <c:pt idx="1633">
                  <c:v>8.01</c:v>
                </c:pt>
                <c:pt idx="1634">
                  <c:v>7.72</c:v>
                </c:pt>
                <c:pt idx="1635">
                  <c:v>7.74</c:v>
                </c:pt>
                <c:pt idx="1636">
                  <c:v>7.79</c:v>
                </c:pt>
                <c:pt idx="1637">
                  <c:v>7.82</c:v>
                </c:pt>
                <c:pt idx="1638">
                  <c:v>7.84</c:v>
                </c:pt>
                <c:pt idx="1639">
                  <c:v>8.0399999999999991</c:v>
                </c:pt>
                <c:pt idx="1640">
                  <c:v>7.74</c:v>
                </c:pt>
                <c:pt idx="1641">
                  <c:v>7.7</c:v>
                </c:pt>
                <c:pt idx="1642">
                  <c:v>7.75</c:v>
                </c:pt>
                <c:pt idx="1643">
                  <c:v>7.9</c:v>
                </c:pt>
                <c:pt idx="1644">
                  <c:v>8.07</c:v>
                </c:pt>
                <c:pt idx="1645">
                  <c:v>8.11</c:v>
                </c:pt>
                <c:pt idx="1646">
                  <c:v>8.26</c:v>
                </c:pt>
                <c:pt idx="1647">
                  <c:v>8.2200000000000006</c:v>
                </c:pt>
                <c:pt idx="1648">
                  <c:v>8</c:v>
                </c:pt>
                <c:pt idx="1649">
                  <c:v>7.85</c:v>
                </c:pt>
                <c:pt idx="1650">
                  <c:v>7.71</c:v>
                </c:pt>
                <c:pt idx="1651">
                  <c:v>7.49</c:v>
                </c:pt>
                <c:pt idx="1652">
                  <c:v>7.52</c:v>
                </c:pt>
                <c:pt idx="1653">
                  <c:v>7.55</c:v>
                </c:pt>
                <c:pt idx="1654">
                  <c:v>7.75</c:v>
                </c:pt>
                <c:pt idx="1655">
                  <c:v>7.82</c:v>
                </c:pt>
                <c:pt idx="1656">
                  <c:v>7.78</c:v>
                </c:pt>
                <c:pt idx="1657">
                  <c:v>7.91</c:v>
                </c:pt>
                <c:pt idx="1658">
                  <c:v>7.99</c:v>
                </c:pt>
                <c:pt idx="1659">
                  <c:v>8.15</c:v>
                </c:pt>
                <c:pt idx="1660">
                  <c:v>7.75</c:v>
                </c:pt>
                <c:pt idx="1661">
                  <c:v>7.69</c:v>
                </c:pt>
                <c:pt idx="1662">
                  <c:v>7.69</c:v>
                </c:pt>
                <c:pt idx="1663">
                  <c:v>7.78</c:v>
                </c:pt>
                <c:pt idx="1664">
                  <c:v>7.77</c:v>
                </c:pt>
                <c:pt idx="1665">
                  <c:v>7.79</c:v>
                </c:pt>
                <c:pt idx="1666">
                  <c:v>7.4</c:v>
                </c:pt>
                <c:pt idx="1667">
                  <c:v>7.44</c:v>
                </c:pt>
                <c:pt idx="1668">
                  <c:v>7.34</c:v>
                </c:pt>
                <c:pt idx="1669">
                  <c:v>7.36</c:v>
                </c:pt>
                <c:pt idx="1670">
                  <c:v>7.44</c:v>
                </c:pt>
                <c:pt idx="1671">
                  <c:v>7.38</c:v>
                </c:pt>
                <c:pt idx="1672">
                  <c:v>7.51</c:v>
                </c:pt>
                <c:pt idx="1673">
                  <c:v>7.4</c:v>
                </c:pt>
                <c:pt idx="1674">
                  <c:v>7.38</c:v>
                </c:pt>
                <c:pt idx="1675">
                  <c:v>7.43</c:v>
                </c:pt>
                <c:pt idx="1676">
                  <c:v>7.7</c:v>
                </c:pt>
                <c:pt idx="1677">
                  <c:v>7.06</c:v>
                </c:pt>
                <c:pt idx="1678">
                  <c:v>6.97</c:v>
                </c:pt>
                <c:pt idx="1679">
                  <c:v>7.32</c:v>
                </c:pt>
                <c:pt idx="1680">
                  <c:v>7.44</c:v>
                </c:pt>
                <c:pt idx="1681">
                  <c:v>7.14</c:v>
                </c:pt>
                <c:pt idx="1682">
                  <c:v>7.36</c:v>
                </c:pt>
                <c:pt idx="1683">
                  <c:v>7.52</c:v>
                </c:pt>
                <c:pt idx="1684">
                  <c:v>7.52</c:v>
                </c:pt>
                <c:pt idx="1685">
                  <c:v>7.28</c:v>
                </c:pt>
                <c:pt idx="1686">
                  <c:v>7.29</c:v>
                </c:pt>
                <c:pt idx="1687">
                  <c:v>7.48</c:v>
                </c:pt>
                <c:pt idx="1688">
                  <c:v>7.32</c:v>
                </c:pt>
                <c:pt idx="1689">
                  <c:v>7.11</c:v>
                </c:pt>
                <c:pt idx="1690">
                  <c:v>6.92</c:v>
                </c:pt>
                <c:pt idx="1691">
                  <c:v>6.43</c:v>
                </c:pt>
                <c:pt idx="1692">
                  <c:v>6.35</c:v>
                </c:pt>
                <c:pt idx="1693">
                  <c:v>6.46</c:v>
                </c:pt>
                <c:pt idx="1694">
                  <c:v>6.54</c:v>
                </c:pt>
                <c:pt idx="1695">
                  <c:v>6.56</c:v>
                </c:pt>
                <c:pt idx="1696">
                  <c:v>6.62</c:v>
                </c:pt>
                <c:pt idx="1697">
                  <c:v>6.61</c:v>
                </c:pt>
                <c:pt idx="1698">
                  <c:v>6.47</c:v>
                </c:pt>
                <c:pt idx="1699">
                  <c:v>6.46</c:v>
                </c:pt>
                <c:pt idx="1700">
                  <c:v>6.29</c:v>
                </c:pt>
                <c:pt idx="1701">
                  <c:v>6.26</c:v>
                </c:pt>
                <c:pt idx="1702">
                  <c:v>6.33</c:v>
                </c:pt>
                <c:pt idx="1703">
                  <c:v>6.33</c:v>
                </c:pt>
                <c:pt idx="1704">
                  <c:v>6.31</c:v>
                </c:pt>
                <c:pt idx="1705">
                  <c:v>6.05</c:v>
                </c:pt>
                <c:pt idx="1706">
                  <c:v>6.04</c:v>
                </c:pt>
                <c:pt idx="1707">
                  <c:v>5.91</c:v>
                </c:pt>
                <c:pt idx="1708">
                  <c:v>5.88</c:v>
                </c:pt>
                <c:pt idx="1709">
                  <c:v>5.84</c:v>
                </c:pt>
                <c:pt idx="1710">
                  <c:v>5.69</c:v>
                </c:pt>
                <c:pt idx="1711">
                  <c:v>5.69</c:v>
                </c:pt>
                <c:pt idx="1712">
                  <c:v>5.78</c:v>
                </c:pt>
                <c:pt idx="1713">
                  <c:v>5.86</c:v>
                </c:pt>
                <c:pt idx="1714">
                  <c:v>5.85</c:v>
                </c:pt>
                <c:pt idx="1715">
                  <c:v>5.72</c:v>
                </c:pt>
                <c:pt idx="1716">
                  <c:v>5.65</c:v>
                </c:pt>
                <c:pt idx="1717">
                  <c:v>5.61</c:v>
                </c:pt>
                <c:pt idx="1718">
                  <c:v>5.57</c:v>
                </c:pt>
                <c:pt idx="1719">
                  <c:v>5.68</c:v>
                </c:pt>
                <c:pt idx="1720">
                  <c:v>5.59</c:v>
                </c:pt>
                <c:pt idx="1721">
                  <c:v>5.56</c:v>
                </c:pt>
                <c:pt idx="1722">
                  <c:v>5.52</c:v>
                </c:pt>
                <c:pt idx="1723">
                  <c:v>5.67</c:v>
                </c:pt>
                <c:pt idx="1724">
                  <c:v>5.76</c:v>
                </c:pt>
                <c:pt idx="1725">
                  <c:v>5.77</c:v>
                </c:pt>
                <c:pt idx="1726">
                  <c:v>5.74</c:v>
                </c:pt>
                <c:pt idx="1727">
                  <c:v>5.74</c:v>
                </c:pt>
                <c:pt idx="1728">
                  <c:v>5.68</c:v>
                </c:pt>
                <c:pt idx="1729">
                  <c:v>5.8</c:v>
                </c:pt>
                <c:pt idx="1730">
                  <c:v>5.65</c:v>
                </c:pt>
                <c:pt idx="1731">
                  <c:v>5.72</c:v>
                </c:pt>
                <c:pt idx="1732">
                  <c:v>5.66</c:v>
                </c:pt>
                <c:pt idx="1733">
                  <c:v>5.55</c:v>
                </c:pt>
                <c:pt idx="1734">
                  <c:v>5.35</c:v>
                </c:pt>
                <c:pt idx="1735">
                  <c:v>5.43</c:v>
                </c:pt>
                <c:pt idx="1736">
                  <c:v>5.45</c:v>
                </c:pt>
                <c:pt idx="1737">
                  <c:v>5.34</c:v>
                </c:pt>
                <c:pt idx="1738">
                  <c:v>5.38</c:v>
                </c:pt>
                <c:pt idx="1739">
                  <c:v>5.25</c:v>
                </c:pt>
                <c:pt idx="1740">
                  <c:v>5.25</c:v>
                </c:pt>
                <c:pt idx="1741">
                  <c:v>5.08</c:v>
                </c:pt>
                <c:pt idx="1742">
                  <c:v>5.17</c:v>
                </c:pt>
                <c:pt idx="1743">
                  <c:v>5.17</c:v>
                </c:pt>
                <c:pt idx="1744">
                  <c:v>5.18</c:v>
                </c:pt>
                <c:pt idx="1745">
                  <c:v>5.27</c:v>
                </c:pt>
                <c:pt idx="1746">
                  <c:v>5.23</c:v>
                </c:pt>
                <c:pt idx="1747">
                  <c:v>5.18</c:v>
                </c:pt>
                <c:pt idx="1748">
                  <c:v>5.25</c:v>
                </c:pt>
                <c:pt idx="1749">
                  <c:v>5.24</c:v>
                </c:pt>
                <c:pt idx="1750">
                  <c:v>5.32</c:v>
                </c:pt>
                <c:pt idx="1751">
                  <c:v>5.22</c:v>
                </c:pt>
                <c:pt idx="1752">
                  <c:v>5.34</c:v>
                </c:pt>
                <c:pt idx="1753">
                  <c:v>5.35</c:v>
                </c:pt>
                <c:pt idx="1754">
                  <c:v>5.18</c:v>
                </c:pt>
                <c:pt idx="1755">
                  <c:v>5.27</c:v>
                </c:pt>
                <c:pt idx="1756">
                  <c:v>5.47</c:v>
                </c:pt>
                <c:pt idx="1757">
                  <c:v>5.46</c:v>
                </c:pt>
                <c:pt idx="1758">
                  <c:v>5.37</c:v>
                </c:pt>
                <c:pt idx="1759">
                  <c:v>5.27</c:v>
                </c:pt>
                <c:pt idx="1760">
                  <c:v>5.45</c:v>
                </c:pt>
                <c:pt idx="1761">
                  <c:v>5.49</c:v>
                </c:pt>
                <c:pt idx="1762">
                  <c:v>5.5</c:v>
                </c:pt>
                <c:pt idx="1763">
                  <c:v>5.29</c:v>
                </c:pt>
                <c:pt idx="1764">
                  <c:v>5.22</c:v>
                </c:pt>
                <c:pt idx="1765">
                  <c:v>5.05</c:v>
                </c:pt>
                <c:pt idx="1766">
                  <c:v>5.21</c:v>
                </c:pt>
                <c:pt idx="1767">
                  <c:v>5.14</c:v>
                </c:pt>
                <c:pt idx="1768">
                  <c:v>5.05</c:v>
                </c:pt>
                <c:pt idx="1769">
                  <c:v>4.87</c:v>
                </c:pt>
                <c:pt idx="1770">
                  <c:v>4.83</c:v>
                </c:pt>
                <c:pt idx="1771">
                  <c:v>4.68</c:v>
                </c:pt>
                <c:pt idx="1772">
                  <c:v>4.75</c:v>
                </c:pt>
                <c:pt idx="1773">
                  <c:v>4.6399999999999997</c:v>
                </c:pt>
                <c:pt idx="1774">
                  <c:v>4.74</c:v>
                </c:pt>
                <c:pt idx="1775">
                  <c:v>4.8099999999999996</c:v>
                </c:pt>
                <c:pt idx="1776">
                  <c:v>4.71</c:v>
                </c:pt>
                <c:pt idx="1777">
                  <c:v>4.8600000000000003</c:v>
                </c:pt>
                <c:pt idx="1778">
                  <c:v>4.79</c:v>
                </c:pt>
                <c:pt idx="1779">
                  <c:v>4.6900000000000004</c:v>
                </c:pt>
                <c:pt idx="1780">
                  <c:v>4.7300000000000004</c:v>
                </c:pt>
                <c:pt idx="1781">
                  <c:v>4.8600000000000003</c:v>
                </c:pt>
                <c:pt idx="1782">
                  <c:v>4.8600000000000003</c:v>
                </c:pt>
                <c:pt idx="1783">
                  <c:v>4.8499999999999996</c:v>
                </c:pt>
                <c:pt idx="1784">
                  <c:v>4.9000000000000004</c:v>
                </c:pt>
                <c:pt idx="1785">
                  <c:v>4.79</c:v>
                </c:pt>
                <c:pt idx="1786">
                  <c:v>4.9400000000000004</c:v>
                </c:pt>
                <c:pt idx="1787">
                  <c:v>4.8600000000000003</c:v>
                </c:pt>
                <c:pt idx="1788">
                  <c:v>5.04</c:v>
                </c:pt>
                <c:pt idx="1789">
                  <c:v>5.14</c:v>
                </c:pt>
                <c:pt idx="1790">
                  <c:v>5.16</c:v>
                </c:pt>
                <c:pt idx="1791">
                  <c:v>5.24</c:v>
                </c:pt>
                <c:pt idx="1792">
                  <c:v>5.24</c:v>
                </c:pt>
                <c:pt idx="1793">
                  <c:v>5.23</c:v>
                </c:pt>
                <c:pt idx="1794">
                  <c:v>5.16</c:v>
                </c:pt>
                <c:pt idx="1795">
                  <c:v>5.07</c:v>
                </c:pt>
                <c:pt idx="1796">
                  <c:v>5.17</c:v>
                </c:pt>
                <c:pt idx="1797">
                  <c:v>5.35</c:v>
                </c:pt>
                <c:pt idx="1798">
                  <c:v>5.0999999999999996</c:v>
                </c:pt>
                <c:pt idx="1799">
                  <c:v>4.9000000000000004</c:v>
                </c:pt>
                <c:pt idx="1800">
                  <c:v>5.13</c:v>
                </c:pt>
                <c:pt idx="1801">
                  <c:v>4.96</c:v>
                </c:pt>
                <c:pt idx="1802">
                  <c:v>5.19</c:v>
                </c:pt>
                <c:pt idx="1803">
                  <c:v>5.03</c:v>
                </c:pt>
                <c:pt idx="1804">
                  <c:v>5</c:v>
                </c:pt>
                <c:pt idx="1805">
                  <c:v>4.8899999999999997</c:v>
                </c:pt>
                <c:pt idx="1806">
                  <c:v>5.03</c:v>
                </c:pt>
                <c:pt idx="1807">
                  <c:v>5.24</c:v>
                </c:pt>
                <c:pt idx="1808">
                  <c:v>5.23</c:v>
                </c:pt>
                <c:pt idx="1809">
                  <c:v>5.2</c:v>
                </c:pt>
                <c:pt idx="1810">
                  <c:v>5.25</c:v>
                </c:pt>
                <c:pt idx="1811">
                  <c:v>5.4</c:v>
                </c:pt>
                <c:pt idx="1812">
                  <c:v>5.41</c:v>
                </c:pt>
                <c:pt idx="1813">
                  <c:v>5.46</c:v>
                </c:pt>
                <c:pt idx="1814">
                  <c:v>5.37</c:v>
                </c:pt>
                <c:pt idx="1815">
                  <c:v>5.42</c:v>
                </c:pt>
                <c:pt idx="1816">
                  <c:v>5.43</c:v>
                </c:pt>
                <c:pt idx="1817">
                  <c:v>5.38</c:v>
                </c:pt>
                <c:pt idx="1818">
                  <c:v>5.5</c:v>
                </c:pt>
                <c:pt idx="1819">
                  <c:v>5.64</c:v>
                </c:pt>
                <c:pt idx="1820">
                  <c:v>5.75</c:v>
                </c:pt>
                <c:pt idx="1821">
                  <c:v>5.86</c:v>
                </c:pt>
                <c:pt idx="1822">
                  <c:v>5.73</c:v>
                </c:pt>
                <c:pt idx="1823">
                  <c:v>6.18</c:v>
                </c:pt>
                <c:pt idx="1824">
                  <c:v>5.49</c:v>
                </c:pt>
                <c:pt idx="1825">
                  <c:v>5.45</c:v>
                </c:pt>
                <c:pt idx="1826">
                  <c:v>5.65</c:v>
                </c:pt>
                <c:pt idx="1827">
                  <c:v>5.62</c:v>
                </c:pt>
                <c:pt idx="1828">
                  <c:v>5.33</c:v>
                </c:pt>
                <c:pt idx="1829">
                  <c:v>5.31</c:v>
                </c:pt>
                <c:pt idx="1830">
                  <c:v>5.35</c:v>
                </c:pt>
                <c:pt idx="1831">
                  <c:v>5.23</c:v>
                </c:pt>
                <c:pt idx="1832">
                  <c:v>5.2</c:v>
                </c:pt>
                <c:pt idx="1833">
                  <c:v>5.34</c:v>
                </c:pt>
                <c:pt idx="1834">
                  <c:v>5.4</c:v>
                </c:pt>
                <c:pt idx="1835">
                  <c:v>5.16</c:v>
                </c:pt>
                <c:pt idx="1836">
                  <c:v>5.37</c:v>
                </c:pt>
                <c:pt idx="1837">
                  <c:v>5.54</c:v>
                </c:pt>
                <c:pt idx="1838">
                  <c:v>5.47</c:v>
                </c:pt>
                <c:pt idx="1839">
                  <c:v>5.42</c:v>
                </c:pt>
                <c:pt idx="1840">
                  <c:v>5.35</c:v>
                </c:pt>
                <c:pt idx="1841">
                  <c:v>5.41</c:v>
                </c:pt>
                <c:pt idx="1842">
                  <c:v>5.48</c:v>
                </c:pt>
                <c:pt idx="1843">
                  <c:v>5.53</c:v>
                </c:pt>
                <c:pt idx="1844">
                  <c:v>5.61</c:v>
                </c:pt>
                <c:pt idx="1845">
                  <c:v>5.34</c:v>
                </c:pt>
                <c:pt idx="1846">
                  <c:v>5.27</c:v>
                </c:pt>
                <c:pt idx="1847">
                  <c:v>5.1100000000000003</c:v>
                </c:pt>
                <c:pt idx="1848">
                  <c:v>5.0199999999999996</c:v>
                </c:pt>
                <c:pt idx="1849">
                  <c:v>5.2</c:v>
                </c:pt>
                <c:pt idx="1850">
                  <c:v>4.97</c:v>
                </c:pt>
                <c:pt idx="1851">
                  <c:v>5.05</c:v>
                </c:pt>
                <c:pt idx="1852">
                  <c:v>4.6100000000000003</c:v>
                </c:pt>
                <c:pt idx="1853">
                  <c:v>4.79</c:v>
                </c:pt>
                <c:pt idx="1854">
                  <c:v>4.46</c:v>
                </c:pt>
                <c:pt idx="1855">
                  <c:v>4.66</c:v>
                </c:pt>
                <c:pt idx="1856">
                  <c:v>4.54</c:v>
                </c:pt>
                <c:pt idx="1857">
                  <c:v>4.46</c:v>
                </c:pt>
                <c:pt idx="1858">
                  <c:v>4.62</c:v>
                </c:pt>
                <c:pt idx="1859">
                  <c:v>4.74</c:v>
                </c:pt>
                <c:pt idx="1860">
                  <c:v>4.7300000000000004</c:v>
                </c:pt>
                <c:pt idx="1861">
                  <c:v>4.91</c:v>
                </c:pt>
                <c:pt idx="1862">
                  <c:v>5.19</c:v>
                </c:pt>
                <c:pt idx="1863">
                  <c:v>5.53</c:v>
                </c:pt>
                <c:pt idx="1864">
                  <c:v>5.57</c:v>
                </c:pt>
                <c:pt idx="1865">
                  <c:v>5.7</c:v>
                </c:pt>
                <c:pt idx="1866">
                  <c:v>5.68</c:v>
                </c:pt>
                <c:pt idx="1867">
                  <c:v>5.77</c:v>
                </c:pt>
                <c:pt idx="1868">
                  <c:v>6.09</c:v>
                </c:pt>
                <c:pt idx="1869">
                  <c:v>5.74</c:v>
                </c:pt>
                <c:pt idx="1870">
                  <c:v>5.93</c:v>
                </c:pt>
                <c:pt idx="1871">
                  <c:v>5.6</c:v>
                </c:pt>
                <c:pt idx="1872">
                  <c:v>5.87</c:v>
                </c:pt>
                <c:pt idx="1873">
                  <c:v>6.12</c:v>
                </c:pt>
                <c:pt idx="1874">
                  <c:v>6.33</c:v>
                </c:pt>
                <c:pt idx="1875">
                  <c:v>6.35</c:v>
                </c:pt>
                <c:pt idx="1876">
                  <c:v>6.43</c:v>
                </c:pt>
                <c:pt idx="1877">
                  <c:v>6.6</c:v>
                </c:pt>
                <c:pt idx="1878">
                  <c:v>6.69</c:v>
                </c:pt>
                <c:pt idx="1879">
                  <c:v>6.43</c:v>
                </c:pt>
                <c:pt idx="1880">
                  <c:v>6.22</c:v>
                </c:pt>
                <c:pt idx="1881">
                  <c:v>6.09</c:v>
                </c:pt>
                <c:pt idx="1882">
                  <c:v>6.07</c:v>
                </c:pt>
                <c:pt idx="1883">
                  <c:v>5.99</c:v>
                </c:pt>
                <c:pt idx="1884">
                  <c:v>6.12</c:v>
                </c:pt>
                <c:pt idx="1885">
                  <c:v>6</c:v>
                </c:pt>
                <c:pt idx="1886">
                  <c:v>6</c:v>
                </c:pt>
                <c:pt idx="1887">
                  <c:v>6.08</c:v>
                </c:pt>
                <c:pt idx="1888">
                  <c:v>5.77</c:v>
                </c:pt>
                <c:pt idx="1889">
                  <c:v>5.87</c:v>
                </c:pt>
                <c:pt idx="1890">
                  <c:v>6.15</c:v>
                </c:pt>
                <c:pt idx="1891">
                  <c:v>6.07</c:v>
                </c:pt>
                <c:pt idx="1892">
                  <c:v>6.01</c:v>
                </c:pt>
                <c:pt idx="1893">
                  <c:v>5.85</c:v>
                </c:pt>
                <c:pt idx="1894">
                  <c:v>5.72</c:v>
                </c:pt>
                <c:pt idx="1895">
                  <c:v>5.64</c:v>
                </c:pt>
                <c:pt idx="1896">
                  <c:v>5.87</c:v>
                </c:pt>
                <c:pt idx="1897">
                  <c:v>5.89</c:v>
                </c:pt>
                <c:pt idx="1898">
                  <c:v>6.07</c:v>
                </c:pt>
                <c:pt idx="1899">
                  <c:v>5.68</c:v>
                </c:pt>
                <c:pt idx="1900">
                  <c:v>5.41</c:v>
                </c:pt>
                <c:pt idx="1901">
                  <c:v>5.5</c:v>
                </c:pt>
                <c:pt idx="1902">
                  <c:v>5.15</c:v>
                </c:pt>
                <c:pt idx="1903">
                  <c:v>5.22</c:v>
                </c:pt>
                <c:pt idx="1904">
                  <c:v>5.14</c:v>
                </c:pt>
                <c:pt idx="1905">
                  <c:v>4.62</c:v>
                </c:pt>
                <c:pt idx="1906">
                  <c:v>4.82</c:v>
                </c:pt>
                <c:pt idx="1907">
                  <c:v>4.74</c:v>
                </c:pt>
                <c:pt idx="1908">
                  <c:v>4.62</c:v>
                </c:pt>
                <c:pt idx="1909">
                  <c:v>4.41</c:v>
                </c:pt>
                <c:pt idx="1910">
                  <c:v>4.3600000000000003</c:v>
                </c:pt>
                <c:pt idx="1911">
                  <c:v>4.5999999999999996</c:v>
                </c:pt>
                <c:pt idx="1912">
                  <c:v>4.5599999999999996</c:v>
                </c:pt>
                <c:pt idx="1913">
                  <c:v>4.34</c:v>
                </c:pt>
                <c:pt idx="1914">
                  <c:v>4.18</c:v>
                </c:pt>
                <c:pt idx="1915">
                  <c:v>4.2300000000000004</c:v>
                </c:pt>
                <c:pt idx="1916">
                  <c:v>4.2300000000000004</c:v>
                </c:pt>
                <c:pt idx="1917">
                  <c:v>4.28</c:v>
                </c:pt>
                <c:pt idx="1918">
                  <c:v>4.28</c:v>
                </c:pt>
                <c:pt idx="1919">
                  <c:v>4.21</c:v>
                </c:pt>
                <c:pt idx="1920">
                  <c:v>4.33</c:v>
                </c:pt>
                <c:pt idx="1921">
                  <c:v>4.12</c:v>
                </c:pt>
                <c:pt idx="1922">
                  <c:v>4.29</c:v>
                </c:pt>
                <c:pt idx="1923">
                  <c:v>4.59</c:v>
                </c:pt>
                <c:pt idx="1924">
                  <c:v>4.67</c:v>
                </c:pt>
                <c:pt idx="1925">
                  <c:v>4.75</c:v>
                </c:pt>
                <c:pt idx="1926">
                  <c:v>4.9000000000000004</c:v>
                </c:pt>
                <c:pt idx="1927">
                  <c:v>4.9000000000000004</c:v>
                </c:pt>
                <c:pt idx="1928">
                  <c:v>4.92</c:v>
                </c:pt>
                <c:pt idx="1929">
                  <c:v>4.82</c:v>
                </c:pt>
                <c:pt idx="1930">
                  <c:v>4.9400000000000004</c:v>
                </c:pt>
                <c:pt idx="1931">
                  <c:v>5.13</c:v>
                </c:pt>
                <c:pt idx="1932">
                  <c:v>5</c:v>
                </c:pt>
                <c:pt idx="1933">
                  <c:v>4.92</c:v>
                </c:pt>
                <c:pt idx="1934">
                  <c:v>4.71</c:v>
                </c:pt>
                <c:pt idx="1935">
                  <c:v>4.91</c:v>
                </c:pt>
                <c:pt idx="1936">
                  <c:v>5.0199999999999996</c:v>
                </c:pt>
                <c:pt idx="1937">
                  <c:v>5.13</c:v>
                </c:pt>
                <c:pt idx="1938">
                  <c:v>5.1100000000000003</c:v>
                </c:pt>
                <c:pt idx="1939">
                  <c:v>5</c:v>
                </c:pt>
                <c:pt idx="1940">
                  <c:v>5.1100000000000003</c:v>
                </c:pt>
                <c:pt idx="1941">
                  <c:v>5.18</c:v>
                </c:pt>
                <c:pt idx="1942">
                  <c:v>4.95</c:v>
                </c:pt>
                <c:pt idx="1943">
                  <c:v>4.92</c:v>
                </c:pt>
                <c:pt idx="1944">
                  <c:v>4.87</c:v>
                </c:pt>
                <c:pt idx="1945">
                  <c:v>4.6500000000000004</c:v>
                </c:pt>
                <c:pt idx="1946">
                  <c:v>4.6100000000000003</c:v>
                </c:pt>
                <c:pt idx="1947">
                  <c:v>4.66</c:v>
                </c:pt>
                <c:pt idx="1948">
                  <c:v>4.72</c:v>
                </c:pt>
                <c:pt idx="1949">
                  <c:v>4.7699999999999996</c:v>
                </c:pt>
                <c:pt idx="1950">
                  <c:v>4.75</c:v>
                </c:pt>
                <c:pt idx="1951">
                  <c:v>4.84</c:v>
                </c:pt>
                <c:pt idx="1952">
                  <c:v>4.8</c:v>
                </c:pt>
                <c:pt idx="1953">
                  <c:v>4.8899999999999997</c:v>
                </c:pt>
                <c:pt idx="1954">
                  <c:v>4.92</c:v>
                </c:pt>
                <c:pt idx="1955">
                  <c:v>4.91</c:v>
                </c:pt>
                <c:pt idx="1956">
                  <c:v>5.09</c:v>
                </c:pt>
                <c:pt idx="1957">
                  <c:v>5.17</c:v>
                </c:pt>
                <c:pt idx="1958">
                  <c:v>5.0199999999999996</c:v>
                </c:pt>
                <c:pt idx="1959">
                  <c:v>5.03</c:v>
                </c:pt>
                <c:pt idx="1960">
                  <c:v>4.87</c:v>
                </c:pt>
                <c:pt idx="1961">
                  <c:v>4.67</c:v>
                </c:pt>
                <c:pt idx="1962">
                  <c:v>4.79</c:v>
                </c:pt>
                <c:pt idx="1963">
                  <c:v>4.82</c:v>
                </c:pt>
                <c:pt idx="1964">
                  <c:v>4.83</c:v>
                </c:pt>
                <c:pt idx="1965">
                  <c:v>4.97</c:v>
                </c:pt>
                <c:pt idx="1966">
                  <c:v>5.22</c:v>
                </c:pt>
                <c:pt idx="1967">
                  <c:v>4.88</c:v>
                </c:pt>
                <c:pt idx="1968">
                  <c:v>4.7300000000000004</c:v>
                </c:pt>
                <c:pt idx="1969">
                  <c:v>4.78</c:v>
                </c:pt>
                <c:pt idx="1970">
                  <c:v>4.97</c:v>
                </c:pt>
                <c:pt idx="1971">
                  <c:v>5.04</c:v>
                </c:pt>
                <c:pt idx="1972">
                  <c:v>5.23</c:v>
                </c:pt>
                <c:pt idx="1973">
                  <c:v>5.92</c:v>
                </c:pt>
                <c:pt idx="1974">
                  <c:v>5.97</c:v>
                </c:pt>
                <c:pt idx="1975">
                  <c:v>5.83</c:v>
                </c:pt>
                <c:pt idx="1976">
                  <c:v>6.13</c:v>
                </c:pt>
                <c:pt idx="1977">
                  <c:v>5.95</c:v>
                </c:pt>
                <c:pt idx="1978">
                  <c:v>5.99</c:v>
                </c:pt>
                <c:pt idx="1979">
                  <c:v>6.19</c:v>
                </c:pt>
                <c:pt idx="1980">
                  <c:v>6.14</c:v>
                </c:pt>
                <c:pt idx="1981">
                  <c:v>6.14</c:v>
                </c:pt>
                <c:pt idx="1982">
                  <c:v>6.24</c:v>
                </c:pt>
                <c:pt idx="1983">
                  <c:v>6.39</c:v>
                </c:pt>
                <c:pt idx="1984">
                  <c:v>6.38</c:v>
                </c:pt>
                <c:pt idx="1985">
                  <c:v>6.4</c:v>
                </c:pt>
                <c:pt idx="1986">
                  <c:v>6.5</c:v>
                </c:pt>
                <c:pt idx="1987">
                  <c:v>6.24</c:v>
                </c:pt>
                <c:pt idx="1988">
                  <c:v>6.32</c:v>
                </c:pt>
                <c:pt idx="1989">
                  <c:v>6.27</c:v>
                </c:pt>
                <c:pt idx="1990">
                  <c:v>6.4</c:v>
                </c:pt>
                <c:pt idx="1991">
                  <c:v>6.42</c:v>
                </c:pt>
                <c:pt idx="1992">
                  <c:v>6.34</c:v>
                </c:pt>
                <c:pt idx="1993">
                  <c:v>6.32</c:v>
                </c:pt>
                <c:pt idx="1994">
                  <c:v>6.16</c:v>
                </c:pt>
                <c:pt idx="1995">
                  <c:v>6.09</c:v>
                </c:pt>
                <c:pt idx="1996">
                  <c:v>6.03</c:v>
                </c:pt>
                <c:pt idx="1997">
                  <c:v>6.26</c:v>
                </c:pt>
                <c:pt idx="1998">
                  <c:v>6.29</c:v>
                </c:pt>
                <c:pt idx="1999">
                  <c:v>6.35</c:v>
                </c:pt>
                <c:pt idx="2000">
                  <c:v>6.34</c:v>
                </c:pt>
                <c:pt idx="2001">
                  <c:v>6.4</c:v>
                </c:pt>
                <c:pt idx="2002">
                  <c:v>6.15</c:v>
                </c:pt>
                <c:pt idx="2003">
                  <c:v>6.09</c:v>
                </c:pt>
                <c:pt idx="2004">
                  <c:v>6.32</c:v>
                </c:pt>
                <c:pt idx="2005">
                  <c:v>6.2</c:v>
                </c:pt>
                <c:pt idx="2006">
                  <c:v>6</c:v>
                </c:pt>
                <c:pt idx="2007">
                  <c:v>6.15</c:v>
                </c:pt>
                <c:pt idx="2008">
                  <c:v>6.49</c:v>
                </c:pt>
                <c:pt idx="2009">
                  <c:v>6.43</c:v>
                </c:pt>
                <c:pt idx="2010">
                  <c:v>6.29</c:v>
                </c:pt>
                <c:pt idx="2011">
                  <c:v>6.42</c:v>
                </c:pt>
                <c:pt idx="2012">
                  <c:v>6.48</c:v>
                </c:pt>
                <c:pt idx="2013">
                  <c:v>6.64</c:v>
                </c:pt>
                <c:pt idx="2014">
                  <c:v>7.14</c:v>
                </c:pt>
                <c:pt idx="2015">
                  <c:v>6.92</c:v>
                </c:pt>
                <c:pt idx="2016">
                  <c:v>6.2</c:v>
                </c:pt>
                <c:pt idx="2017">
                  <c:v>6.26</c:v>
                </c:pt>
                <c:pt idx="2018">
                  <c:v>6.04</c:v>
                </c:pt>
                <c:pt idx="2019">
                  <c:v>5.83</c:v>
                </c:pt>
                <c:pt idx="2020">
                  <c:v>5.87</c:v>
                </c:pt>
                <c:pt idx="2021">
                  <c:v>5.77</c:v>
                </c:pt>
                <c:pt idx="2022">
                  <c:v>5.77</c:v>
                </c:pt>
                <c:pt idx="2023">
                  <c:v>5.91</c:v>
                </c:pt>
                <c:pt idx="2024">
                  <c:v>5.84</c:v>
                </c:pt>
                <c:pt idx="2025">
                  <c:v>5.9</c:v>
                </c:pt>
                <c:pt idx="2026">
                  <c:v>5.88</c:v>
                </c:pt>
                <c:pt idx="2027">
                  <c:v>5.72</c:v>
                </c:pt>
                <c:pt idx="2028">
                  <c:v>5.57</c:v>
                </c:pt>
                <c:pt idx="2029">
                  <c:v>5.6</c:v>
                </c:pt>
                <c:pt idx="2030">
                  <c:v>5.53</c:v>
                </c:pt>
                <c:pt idx="2031">
                  <c:v>5.62</c:v>
                </c:pt>
                <c:pt idx="2032">
                  <c:v>5.49</c:v>
                </c:pt>
                <c:pt idx="2033">
                  <c:v>5.51</c:v>
                </c:pt>
                <c:pt idx="2034">
                  <c:v>5.26</c:v>
                </c:pt>
                <c:pt idx="2035">
                  <c:v>5.08</c:v>
                </c:pt>
                <c:pt idx="2036">
                  <c:v>5.15</c:v>
                </c:pt>
                <c:pt idx="2037">
                  <c:v>5.0999999999999996</c:v>
                </c:pt>
                <c:pt idx="2038">
                  <c:v>5.12</c:v>
                </c:pt>
                <c:pt idx="2039">
                  <c:v>5.17</c:v>
                </c:pt>
                <c:pt idx="2040">
                  <c:v>5.24</c:v>
                </c:pt>
                <c:pt idx="2041">
                  <c:v>5.3</c:v>
                </c:pt>
                <c:pt idx="2042">
                  <c:v>5.26</c:v>
                </c:pt>
                <c:pt idx="2043">
                  <c:v>5.16</c:v>
                </c:pt>
                <c:pt idx="2044">
                  <c:v>5.19</c:v>
                </c:pt>
                <c:pt idx="2045">
                  <c:v>5.31</c:v>
                </c:pt>
                <c:pt idx="2046">
                  <c:v>5.22</c:v>
                </c:pt>
                <c:pt idx="2047">
                  <c:v>5.39</c:v>
                </c:pt>
                <c:pt idx="2048">
                  <c:v>5.34</c:v>
                </c:pt>
                <c:pt idx="2049">
                  <c:v>5.4</c:v>
                </c:pt>
                <c:pt idx="2050">
                  <c:v>5.22</c:v>
                </c:pt>
                <c:pt idx="2051">
                  <c:v>5.2</c:v>
                </c:pt>
                <c:pt idx="2052">
                  <c:v>5.28</c:v>
                </c:pt>
                <c:pt idx="2053">
                  <c:v>5.31</c:v>
                </c:pt>
                <c:pt idx="2054">
                  <c:v>5.32</c:v>
                </c:pt>
                <c:pt idx="2055">
                  <c:v>5.32</c:v>
                </c:pt>
                <c:pt idx="2056">
                  <c:v>5.4</c:v>
                </c:pt>
                <c:pt idx="2057">
                  <c:v>5.19</c:v>
                </c:pt>
                <c:pt idx="2058">
                  <c:v>5.23</c:v>
                </c:pt>
                <c:pt idx="2059">
                  <c:v>5.76</c:v>
                </c:pt>
                <c:pt idx="2060">
                  <c:v>5.51</c:v>
                </c:pt>
                <c:pt idx="2061">
                  <c:v>5.6</c:v>
                </c:pt>
                <c:pt idx="2062">
                  <c:v>5.44</c:v>
                </c:pt>
                <c:pt idx="2063">
                  <c:v>5.04</c:v>
                </c:pt>
                <c:pt idx="2064">
                  <c:v>5.16</c:v>
                </c:pt>
                <c:pt idx="2065">
                  <c:v>5.42</c:v>
                </c:pt>
                <c:pt idx="2066">
                  <c:v>5.0999999999999996</c:v>
                </c:pt>
                <c:pt idx="2067">
                  <c:v>5.26</c:v>
                </c:pt>
                <c:pt idx="2068">
                  <c:v>5.34</c:v>
                </c:pt>
                <c:pt idx="2069">
                  <c:v>5.68</c:v>
                </c:pt>
                <c:pt idx="2070">
                  <c:v>6.01</c:v>
                </c:pt>
                <c:pt idx="2071">
                  <c:v>6.11</c:v>
                </c:pt>
                <c:pt idx="2072">
                  <c:v>6.13</c:v>
                </c:pt>
                <c:pt idx="2073">
                  <c:v>6.33</c:v>
                </c:pt>
                <c:pt idx="2074">
                  <c:v>6.21</c:v>
                </c:pt>
                <c:pt idx="2075">
                  <c:v>6.6</c:v>
                </c:pt>
                <c:pt idx="2076">
                  <c:v>6.63</c:v>
                </c:pt>
                <c:pt idx="2077">
                  <c:v>6.47</c:v>
                </c:pt>
                <c:pt idx="2078">
                  <c:v>6.64</c:v>
                </c:pt>
                <c:pt idx="2079">
                  <c:v>6.45</c:v>
                </c:pt>
                <c:pt idx="2080">
                  <c:v>6.92</c:v>
                </c:pt>
                <c:pt idx="2081">
                  <c:v>6.78</c:v>
                </c:pt>
                <c:pt idx="2082">
                  <c:v>6.93</c:v>
                </c:pt>
                <c:pt idx="2083">
                  <c:v>7.45</c:v>
                </c:pt>
                <c:pt idx="2084">
                  <c:v>7.35</c:v>
                </c:pt>
                <c:pt idx="2085">
                  <c:v>7.31</c:v>
                </c:pt>
                <c:pt idx="2086">
                  <c:v>7.71</c:v>
                </c:pt>
                <c:pt idx="2087">
                  <c:v>7.88</c:v>
                </c:pt>
                <c:pt idx="2088">
                  <c:v>7.74</c:v>
                </c:pt>
                <c:pt idx="2089">
                  <c:v>7.75</c:v>
                </c:pt>
                <c:pt idx="2090">
                  <c:v>8.0399999999999991</c:v>
                </c:pt>
                <c:pt idx="2091">
                  <c:v>8.19</c:v>
                </c:pt>
                <c:pt idx="2092">
                  <c:v>8.4</c:v>
                </c:pt>
                <c:pt idx="2093">
                  <c:v>8.66</c:v>
                </c:pt>
                <c:pt idx="2094">
                  <c:v>8.7100000000000009</c:v>
                </c:pt>
                <c:pt idx="2095">
                  <c:v>8.89</c:v>
                </c:pt>
                <c:pt idx="2096">
                  <c:v>8.8800000000000008</c:v>
                </c:pt>
                <c:pt idx="2097">
                  <c:v>8.94</c:v>
                </c:pt>
                <c:pt idx="2098">
                  <c:v>8.99</c:v>
                </c:pt>
                <c:pt idx="2099">
                  <c:v>8.8699999999999992</c:v>
                </c:pt>
                <c:pt idx="2100">
                  <c:v>8.89</c:v>
                </c:pt>
                <c:pt idx="2101">
                  <c:v>8.93</c:v>
                </c:pt>
                <c:pt idx="2102">
                  <c:v>8.8699999999999992</c:v>
                </c:pt>
                <c:pt idx="2103">
                  <c:v>8.74</c:v>
                </c:pt>
                <c:pt idx="2104">
                  <c:v>8.75</c:v>
                </c:pt>
                <c:pt idx="2105">
                  <c:v>8.82</c:v>
                </c:pt>
                <c:pt idx="2106">
                  <c:v>8.8800000000000008</c:v>
                </c:pt>
                <c:pt idx="2107">
                  <c:v>8.56</c:v>
                </c:pt>
                <c:pt idx="2108">
                  <c:v>8.5500000000000007</c:v>
                </c:pt>
                <c:pt idx="2109">
                  <c:v>8.84</c:v>
                </c:pt>
                <c:pt idx="2110">
                  <c:v>8.89</c:v>
                </c:pt>
                <c:pt idx="2111">
                  <c:v>8.91</c:v>
                </c:pt>
                <c:pt idx="2112">
                  <c:v>8.9</c:v>
                </c:pt>
                <c:pt idx="2113">
                  <c:v>9.02</c:v>
                </c:pt>
                <c:pt idx="2114">
                  <c:v>9.09</c:v>
                </c:pt>
                <c:pt idx="2115">
                  <c:v>8.9700000000000006</c:v>
                </c:pt>
                <c:pt idx="2116">
                  <c:v>9.0399999999999991</c:v>
                </c:pt>
                <c:pt idx="2117">
                  <c:v>9.06</c:v>
                </c:pt>
                <c:pt idx="2118">
                  <c:v>9.06</c:v>
                </c:pt>
                <c:pt idx="2119">
                  <c:v>9.07</c:v>
                </c:pt>
                <c:pt idx="2120">
                  <c:v>9.1199999999999992</c:v>
                </c:pt>
                <c:pt idx="2121">
                  <c:v>9.14</c:v>
                </c:pt>
                <c:pt idx="2122">
                  <c:v>9.0500000000000007</c:v>
                </c:pt>
                <c:pt idx="2123">
                  <c:v>9</c:v>
                </c:pt>
                <c:pt idx="2124">
                  <c:v>9.1199999999999992</c:v>
                </c:pt>
                <c:pt idx="2125">
                  <c:v>9.07</c:v>
                </c:pt>
                <c:pt idx="2126">
                  <c:v>9.1</c:v>
                </c:pt>
                <c:pt idx="2127">
                  <c:v>9.01</c:v>
                </c:pt>
                <c:pt idx="2128">
                  <c:v>8.8800000000000008</c:v>
                </c:pt>
                <c:pt idx="2129">
                  <c:v>8.85</c:v>
                </c:pt>
                <c:pt idx="2130">
                  <c:v>8.93</c:v>
                </c:pt>
                <c:pt idx="2131">
                  <c:v>8.93</c:v>
                </c:pt>
                <c:pt idx="2132">
                  <c:v>8.81</c:v>
                </c:pt>
                <c:pt idx="2133">
                  <c:v>8.89</c:v>
                </c:pt>
                <c:pt idx="2134">
                  <c:v>8.9499999999999993</c:v>
                </c:pt>
                <c:pt idx="2135">
                  <c:v>8.89</c:v>
                </c:pt>
                <c:pt idx="2136">
                  <c:v>8.94</c:v>
                </c:pt>
                <c:pt idx="2137">
                  <c:v>9.09</c:v>
                </c:pt>
                <c:pt idx="2138">
                  <c:v>9.1300000000000008</c:v>
                </c:pt>
                <c:pt idx="2139">
                  <c:v>9.17</c:v>
                </c:pt>
                <c:pt idx="2140">
                  <c:v>9.0500000000000007</c:v>
                </c:pt>
                <c:pt idx="2141">
                  <c:v>9.09</c:v>
                </c:pt>
                <c:pt idx="2142">
                  <c:v>9.14</c:v>
                </c:pt>
                <c:pt idx="2143">
                  <c:v>9.11</c:v>
                </c:pt>
                <c:pt idx="2144">
                  <c:v>8.9600000000000009</c:v>
                </c:pt>
                <c:pt idx="2145">
                  <c:v>8.93</c:v>
                </c:pt>
                <c:pt idx="2146">
                  <c:v>8.94</c:v>
                </c:pt>
                <c:pt idx="2147">
                  <c:v>8.82</c:v>
                </c:pt>
                <c:pt idx="2148">
                  <c:v>8.8699999999999992</c:v>
                </c:pt>
                <c:pt idx="2149">
                  <c:v>8.92</c:v>
                </c:pt>
                <c:pt idx="2150">
                  <c:v>8.93</c:v>
                </c:pt>
                <c:pt idx="2151">
                  <c:v>8.81</c:v>
                </c:pt>
                <c:pt idx="2152">
                  <c:v>8.7799999999999994</c:v>
                </c:pt>
                <c:pt idx="2153">
                  <c:v>8.83</c:v>
                </c:pt>
                <c:pt idx="2154">
                  <c:v>8.6</c:v>
                </c:pt>
                <c:pt idx="2155">
                  <c:v>8.58</c:v>
                </c:pt>
                <c:pt idx="2156">
                  <c:v>8.69</c:v>
                </c:pt>
                <c:pt idx="2157">
                  <c:v>8.69</c:v>
                </c:pt>
                <c:pt idx="2158">
                  <c:v>8.6199999999999992</c:v>
                </c:pt>
                <c:pt idx="2159">
                  <c:v>8.65</c:v>
                </c:pt>
                <c:pt idx="2160">
                  <c:v>8.6300000000000008</c:v>
                </c:pt>
                <c:pt idx="2161">
                  <c:v>8.4499999999999993</c:v>
                </c:pt>
                <c:pt idx="2162">
                  <c:v>8.41</c:v>
                </c:pt>
                <c:pt idx="2163">
                  <c:v>8.49</c:v>
                </c:pt>
                <c:pt idx="2164">
                  <c:v>8.5</c:v>
                </c:pt>
                <c:pt idx="2165">
                  <c:v>8.57</c:v>
                </c:pt>
                <c:pt idx="2166">
                  <c:v>8.52</c:v>
                </c:pt>
                <c:pt idx="2167">
                  <c:v>8.49</c:v>
                </c:pt>
                <c:pt idx="2168">
                  <c:v>8.6199999999999992</c:v>
                </c:pt>
                <c:pt idx="2169">
                  <c:v>8.73</c:v>
                </c:pt>
                <c:pt idx="2170">
                  <c:v>8.74</c:v>
                </c:pt>
                <c:pt idx="2171">
                  <c:v>8.68</c:v>
                </c:pt>
                <c:pt idx="2172">
                  <c:v>8.74</c:v>
                </c:pt>
                <c:pt idx="2173">
                  <c:v>8.77</c:v>
                </c:pt>
                <c:pt idx="2174">
                  <c:v>8.7899999999999991</c:v>
                </c:pt>
                <c:pt idx="2175">
                  <c:v>8.7799999999999994</c:v>
                </c:pt>
                <c:pt idx="2176">
                  <c:v>8.73</c:v>
                </c:pt>
                <c:pt idx="2177">
                  <c:v>8.6</c:v>
                </c:pt>
                <c:pt idx="2178">
                  <c:v>8.61</c:v>
                </c:pt>
                <c:pt idx="2179">
                  <c:v>8.69</c:v>
                </c:pt>
                <c:pt idx="2180">
                  <c:v>8.64</c:v>
                </c:pt>
                <c:pt idx="2181">
                  <c:v>8.5299999999999994</c:v>
                </c:pt>
                <c:pt idx="2182">
                  <c:v>8.6</c:v>
                </c:pt>
                <c:pt idx="2183">
                  <c:v>8.6300000000000008</c:v>
                </c:pt>
                <c:pt idx="2184">
                  <c:v>8.57</c:v>
                </c:pt>
                <c:pt idx="2185">
                  <c:v>8.6199999999999992</c:v>
                </c:pt>
                <c:pt idx="2186">
                  <c:v>8.77</c:v>
                </c:pt>
                <c:pt idx="2187">
                  <c:v>8.69</c:v>
                </c:pt>
                <c:pt idx="2188">
                  <c:v>8.7200000000000006</c:v>
                </c:pt>
                <c:pt idx="2189">
                  <c:v>8.8800000000000008</c:v>
                </c:pt>
                <c:pt idx="2190">
                  <c:v>8.86</c:v>
                </c:pt>
                <c:pt idx="2191">
                  <c:v>8.7899999999999991</c:v>
                </c:pt>
                <c:pt idx="2192">
                  <c:v>8.76</c:v>
                </c:pt>
                <c:pt idx="2193">
                  <c:v>8.84</c:v>
                </c:pt>
                <c:pt idx="2194">
                  <c:v>8.7100000000000009</c:v>
                </c:pt>
                <c:pt idx="2195">
                  <c:v>8.7100000000000009</c:v>
                </c:pt>
                <c:pt idx="2196">
                  <c:v>8.61</c:v>
                </c:pt>
                <c:pt idx="2197">
                  <c:v>8.43</c:v>
                </c:pt>
                <c:pt idx="2198">
                  <c:v>8.2899999999999991</c:v>
                </c:pt>
                <c:pt idx="2199">
                  <c:v>8.35</c:v>
                </c:pt>
                <c:pt idx="2200">
                  <c:v>8.34</c:v>
                </c:pt>
                <c:pt idx="2201">
                  <c:v>8.42</c:v>
                </c:pt>
                <c:pt idx="2202">
                  <c:v>8.4700000000000006</c:v>
                </c:pt>
                <c:pt idx="2203">
                  <c:v>8.3800000000000008</c:v>
                </c:pt>
                <c:pt idx="2204">
                  <c:v>8.39</c:v>
                </c:pt>
                <c:pt idx="2205">
                  <c:v>8.58</c:v>
                </c:pt>
                <c:pt idx="2206">
                  <c:v>8.5399999999999991</c:v>
                </c:pt>
                <c:pt idx="2207">
                  <c:v>8.5500000000000007</c:v>
                </c:pt>
                <c:pt idx="2208">
                  <c:v>8.5399999999999991</c:v>
                </c:pt>
                <c:pt idx="2209">
                  <c:v>8.61</c:v>
                </c:pt>
                <c:pt idx="2210">
                  <c:v>8.49</c:v>
                </c:pt>
                <c:pt idx="2211">
                  <c:v>8.5</c:v>
                </c:pt>
                <c:pt idx="2212">
                  <c:v>8.52</c:v>
                </c:pt>
                <c:pt idx="2213">
                  <c:v>8.27</c:v>
                </c:pt>
                <c:pt idx="2214">
                  <c:v>8.19</c:v>
                </c:pt>
                <c:pt idx="2215">
                  <c:v>8.2899999999999991</c:v>
                </c:pt>
                <c:pt idx="2216">
                  <c:v>8.25</c:v>
                </c:pt>
                <c:pt idx="2217">
                  <c:v>8.32</c:v>
                </c:pt>
                <c:pt idx="2218">
                  <c:v>8.1300000000000008</c:v>
                </c:pt>
                <c:pt idx="2219">
                  <c:v>8</c:v>
                </c:pt>
                <c:pt idx="2220">
                  <c:v>7.96</c:v>
                </c:pt>
                <c:pt idx="2221">
                  <c:v>7.97</c:v>
                </c:pt>
                <c:pt idx="2222">
                  <c:v>7.9</c:v>
                </c:pt>
                <c:pt idx="2223">
                  <c:v>7.97</c:v>
                </c:pt>
                <c:pt idx="2224">
                  <c:v>7.97</c:v>
                </c:pt>
                <c:pt idx="2225">
                  <c:v>8.01</c:v>
                </c:pt>
                <c:pt idx="2226">
                  <c:v>7.96</c:v>
                </c:pt>
                <c:pt idx="2227">
                  <c:v>7.88</c:v>
                </c:pt>
                <c:pt idx="2228">
                  <c:v>8.07</c:v>
                </c:pt>
                <c:pt idx="2229">
                  <c:v>8.1300000000000008</c:v>
                </c:pt>
                <c:pt idx="2230">
                  <c:v>8.02</c:v>
                </c:pt>
                <c:pt idx="2231">
                  <c:v>8.0299999999999994</c:v>
                </c:pt>
                <c:pt idx="2232">
                  <c:v>8.01</c:v>
                </c:pt>
                <c:pt idx="2233">
                  <c:v>7.97</c:v>
                </c:pt>
                <c:pt idx="2234">
                  <c:v>8.01</c:v>
                </c:pt>
                <c:pt idx="2235">
                  <c:v>8.0299999999999994</c:v>
                </c:pt>
                <c:pt idx="2236">
                  <c:v>7.96</c:v>
                </c:pt>
                <c:pt idx="2237">
                  <c:v>8.07</c:v>
                </c:pt>
                <c:pt idx="2238">
                  <c:v>8.16</c:v>
                </c:pt>
                <c:pt idx="2239">
                  <c:v>8.07</c:v>
                </c:pt>
                <c:pt idx="2240">
                  <c:v>8.15</c:v>
                </c:pt>
                <c:pt idx="2241">
                  <c:v>8.14</c:v>
                </c:pt>
                <c:pt idx="2242">
                  <c:v>8.0299999999999994</c:v>
                </c:pt>
                <c:pt idx="2243">
                  <c:v>7.99</c:v>
                </c:pt>
                <c:pt idx="2244">
                  <c:v>7.98</c:v>
                </c:pt>
                <c:pt idx="2245">
                  <c:v>8.07</c:v>
                </c:pt>
                <c:pt idx="2246">
                  <c:v>8.0299999999999994</c:v>
                </c:pt>
                <c:pt idx="2247">
                  <c:v>7.82</c:v>
                </c:pt>
                <c:pt idx="2248">
                  <c:v>7.91</c:v>
                </c:pt>
                <c:pt idx="2249">
                  <c:v>7.8</c:v>
                </c:pt>
                <c:pt idx="2250">
                  <c:v>7.79</c:v>
                </c:pt>
                <c:pt idx="2251">
                  <c:v>7.84</c:v>
                </c:pt>
                <c:pt idx="2252">
                  <c:v>7.97</c:v>
                </c:pt>
                <c:pt idx="2253">
                  <c:v>7.89</c:v>
                </c:pt>
                <c:pt idx="2254">
                  <c:v>7.89</c:v>
                </c:pt>
                <c:pt idx="2255">
                  <c:v>7.94</c:v>
                </c:pt>
                <c:pt idx="2256">
                  <c:v>7.98</c:v>
                </c:pt>
                <c:pt idx="2257">
                  <c:v>8.2100000000000009</c:v>
                </c:pt>
                <c:pt idx="2258">
                  <c:v>8.18</c:v>
                </c:pt>
                <c:pt idx="2259">
                  <c:v>8.16</c:v>
                </c:pt>
                <c:pt idx="2260">
                  <c:v>8.26</c:v>
                </c:pt>
                <c:pt idx="2261">
                  <c:v>8.1999999999999993</c:v>
                </c:pt>
                <c:pt idx="2262">
                  <c:v>8.23</c:v>
                </c:pt>
                <c:pt idx="2263">
                  <c:v>8.15</c:v>
                </c:pt>
                <c:pt idx="2264">
                  <c:v>8.0399999999999991</c:v>
                </c:pt>
                <c:pt idx="2265">
                  <c:v>8.14</c:v>
                </c:pt>
                <c:pt idx="2266">
                  <c:v>8.15</c:v>
                </c:pt>
                <c:pt idx="2267">
                  <c:v>8.18</c:v>
                </c:pt>
                <c:pt idx="2268">
                  <c:v>8.08</c:v>
                </c:pt>
                <c:pt idx="2269">
                  <c:v>7.99</c:v>
                </c:pt>
                <c:pt idx="2270">
                  <c:v>8.07</c:v>
                </c:pt>
                <c:pt idx="2271">
                  <c:v>7.96</c:v>
                </c:pt>
                <c:pt idx="2272">
                  <c:v>7.76</c:v>
                </c:pt>
                <c:pt idx="2273">
                  <c:v>7.89</c:v>
                </c:pt>
                <c:pt idx="2274">
                  <c:v>7.85</c:v>
                </c:pt>
                <c:pt idx="2275">
                  <c:v>7.7</c:v>
                </c:pt>
                <c:pt idx="2276">
                  <c:v>7.7</c:v>
                </c:pt>
                <c:pt idx="2277">
                  <c:v>7.73</c:v>
                </c:pt>
                <c:pt idx="2278">
                  <c:v>7.43</c:v>
                </c:pt>
                <c:pt idx="2279">
                  <c:v>7.46</c:v>
                </c:pt>
                <c:pt idx="2280">
                  <c:v>7.43</c:v>
                </c:pt>
                <c:pt idx="2281">
                  <c:v>7.38</c:v>
                </c:pt>
                <c:pt idx="2282">
                  <c:v>7.38</c:v>
                </c:pt>
                <c:pt idx="2283">
                  <c:v>7.51</c:v>
                </c:pt>
                <c:pt idx="2284">
                  <c:v>7.58</c:v>
                </c:pt>
                <c:pt idx="2285">
                  <c:v>7.7</c:v>
                </c:pt>
                <c:pt idx="2286">
                  <c:v>7.69</c:v>
                </c:pt>
                <c:pt idx="2287">
                  <c:v>7.73</c:v>
                </c:pt>
                <c:pt idx="2288">
                  <c:v>7.73</c:v>
                </c:pt>
                <c:pt idx="2289">
                  <c:v>7.54</c:v>
                </c:pt>
                <c:pt idx="2290">
                  <c:v>7.5</c:v>
                </c:pt>
                <c:pt idx="2291">
                  <c:v>7.37</c:v>
                </c:pt>
                <c:pt idx="2292">
                  <c:v>7.57</c:v>
                </c:pt>
                <c:pt idx="2293">
                  <c:v>7.58</c:v>
                </c:pt>
                <c:pt idx="2294">
                  <c:v>7.65</c:v>
                </c:pt>
                <c:pt idx="2295">
                  <c:v>7.67</c:v>
                </c:pt>
                <c:pt idx="2296">
                  <c:v>7.67</c:v>
                </c:pt>
                <c:pt idx="2297">
                  <c:v>7.27</c:v>
                </c:pt>
                <c:pt idx="2298">
                  <c:v>7.34</c:v>
                </c:pt>
                <c:pt idx="2299">
                  <c:v>7.34</c:v>
                </c:pt>
                <c:pt idx="2300">
                  <c:v>7.11</c:v>
                </c:pt>
                <c:pt idx="2301">
                  <c:v>7.07</c:v>
                </c:pt>
                <c:pt idx="2302">
                  <c:v>7.03</c:v>
                </c:pt>
                <c:pt idx="2303">
                  <c:v>7.38</c:v>
                </c:pt>
                <c:pt idx="2304">
                  <c:v>7.43</c:v>
                </c:pt>
                <c:pt idx="2305">
                  <c:v>7.3</c:v>
                </c:pt>
                <c:pt idx="2306">
                  <c:v>7.43</c:v>
                </c:pt>
                <c:pt idx="2307">
                  <c:v>7.39</c:v>
                </c:pt>
                <c:pt idx="2308">
                  <c:v>7.68</c:v>
                </c:pt>
                <c:pt idx="2309">
                  <c:v>7.37</c:v>
                </c:pt>
                <c:pt idx="2310">
                  <c:v>7.6</c:v>
                </c:pt>
                <c:pt idx="2311">
                  <c:v>7.77</c:v>
                </c:pt>
                <c:pt idx="2312">
                  <c:v>7.74</c:v>
                </c:pt>
                <c:pt idx="2313">
                  <c:v>8.09</c:v>
                </c:pt>
                <c:pt idx="2314">
                  <c:v>8.16</c:v>
                </c:pt>
                <c:pt idx="2315">
                  <c:v>8.43</c:v>
                </c:pt>
                <c:pt idx="2316">
                  <c:v>8.0299999999999994</c:v>
                </c:pt>
                <c:pt idx="2317">
                  <c:v>8.06</c:v>
                </c:pt>
                <c:pt idx="2318">
                  <c:v>8.2200000000000006</c:v>
                </c:pt>
                <c:pt idx="2319">
                  <c:v>8.1999999999999993</c:v>
                </c:pt>
                <c:pt idx="2320">
                  <c:v>8.4</c:v>
                </c:pt>
                <c:pt idx="2321">
                  <c:v>8.39</c:v>
                </c:pt>
                <c:pt idx="2322">
                  <c:v>8.15</c:v>
                </c:pt>
                <c:pt idx="2323">
                  <c:v>7.99</c:v>
                </c:pt>
                <c:pt idx="2324">
                  <c:v>7.86</c:v>
                </c:pt>
                <c:pt idx="2325">
                  <c:v>7.65</c:v>
                </c:pt>
                <c:pt idx="2326">
                  <c:v>7.69</c:v>
                </c:pt>
                <c:pt idx="2327">
                  <c:v>7.73</c:v>
                </c:pt>
                <c:pt idx="2328">
                  <c:v>7.66</c:v>
                </c:pt>
                <c:pt idx="2329">
                  <c:v>7.8</c:v>
                </c:pt>
                <c:pt idx="2330">
                  <c:v>7.87</c:v>
                </c:pt>
                <c:pt idx="2331">
                  <c:v>7.82</c:v>
                </c:pt>
                <c:pt idx="2332">
                  <c:v>7.79</c:v>
                </c:pt>
                <c:pt idx="2333">
                  <c:v>7.7</c:v>
                </c:pt>
                <c:pt idx="2334">
                  <c:v>7.58</c:v>
                </c:pt>
                <c:pt idx="2335">
                  <c:v>7.6</c:v>
                </c:pt>
                <c:pt idx="2336">
                  <c:v>7.55</c:v>
                </c:pt>
                <c:pt idx="2337">
                  <c:v>7.51</c:v>
                </c:pt>
                <c:pt idx="2338">
                  <c:v>8.1300000000000008</c:v>
                </c:pt>
                <c:pt idx="2339">
                  <c:v>7.95</c:v>
                </c:pt>
                <c:pt idx="2340">
                  <c:v>8</c:v>
                </c:pt>
                <c:pt idx="2341">
                  <c:v>7.92</c:v>
                </c:pt>
                <c:pt idx="2342">
                  <c:v>7.91</c:v>
                </c:pt>
                <c:pt idx="2343">
                  <c:v>7.96</c:v>
                </c:pt>
                <c:pt idx="2344">
                  <c:v>8.09</c:v>
                </c:pt>
                <c:pt idx="2345">
                  <c:v>7.49</c:v>
                </c:pt>
                <c:pt idx="2346">
                  <c:v>7.48</c:v>
                </c:pt>
                <c:pt idx="2347">
                  <c:v>7.59</c:v>
                </c:pt>
                <c:pt idx="2348">
                  <c:v>7.56</c:v>
                </c:pt>
                <c:pt idx="2349">
                  <c:v>7.58</c:v>
                </c:pt>
                <c:pt idx="2350">
                  <c:v>7.72</c:v>
                </c:pt>
                <c:pt idx="2351">
                  <c:v>7.83</c:v>
                </c:pt>
                <c:pt idx="2352">
                  <c:v>8.09</c:v>
                </c:pt>
                <c:pt idx="2353">
                  <c:v>8.06</c:v>
                </c:pt>
                <c:pt idx="2354">
                  <c:v>8.09</c:v>
                </c:pt>
                <c:pt idx="2355">
                  <c:v>8.2100000000000009</c:v>
                </c:pt>
                <c:pt idx="2356">
                  <c:v>8.09</c:v>
                </c:pt>
                <c:pt idx="2357">
                  <c:v>7.92</c:v>
                </c:pt>
                <c:pt idx="2358">
                  <c:v>7.89</c:v>
                </c:pt>
                <c:pt idx="2359">
                  <c:v>7.85</c:v>
                </c:pt>
                <c:pt idx="2360">
                  <c:v>7.79</c:v>
                </c:pt>
                <c:pt idx="2361">
                  <c:v>7.72</c:v>
                </c:pt>
                <c:pt idx="2362">
                  <c:v>7.48</c:v>
                </c:pt>
                <c:pt idx="2363">
                  <c:v>7.23</c:v>
                </c:pt>
                <c:pt idx="2364">
                  <c:v>7.32</c:v>
                </c:pt>
                <c:pt idx="2365">
                  <c:v>7.15</c:v>
                </c:pt>
                <c:pt idx="2366">
                  <c:v>7.34</c:v>
                </c:pt>
                <c:pt idx="2367">
                  <c:v>7.26</c:v>
                </c:pt>
                <c:pt idx="2368">
                  <c:v>7.25</c:v>
                </c:pt>
                <c:pt idx="2369">
                  <c:v>7.45</c:v>
                </c:pt>
                <c:pt idx="2370">
                  <c:v>7.5</c:v>
                </c:pt>
                <c:pt idx="2371">
                  <c:v>7.46</c:v>
                </c:pt>
                <c:pt idx="2372">
                  <c:v>7.7</c:v>
                </c:pt>
                <c:pt idx="2373">
                  <c:v>7.66</c:v>
                </c:pt>
                <c:pt idx="2374">
                  <c:v>7.73</c:v>
                </c:pt>
                <c:pt idx="2375">
                  <c:v>7.83</c:v>
                </c:pt>
                <c:pt idx="2376">
                  <c:v>7.76</c:v>
                </c:pt>
                <c:pt idx="2377">
                  <c:v>7.68</c:v>
                </c:pt>
                <c:pt idx="2378">
                  <c:v>7.63</c:v>
                </c:pt>
                <c:pt idx="2379">
                  <c:v>7.59</c:v>
                </c:pt>
                <c:pt idx="2380">
                  <c:v>7.69</c:v>
                </c:pt>
                <c:pt idx="2381">
                  <c:v>7.65</c:v>
                </c:pt>
                <c:pt idx="2382">
                  <c:v>7.52</c:v>
                </c:pt>
                <c:pt idx="2383">
                  <c:v>7.23</c:v>
                </c:pt>
                <c:pt idx="2384">
                  <c:v>7.41</c:v>
                </c:pt>
                <c:pt idx="2385">
                  <c:v>7.49</c:v>
                </c:pt>
                <c:pt idx="2386">
                  <c:v>7.43</c:v>
                </c:pt>
                <c:pt idx="2387">
                  <c:v>7.35</c:v>
                </c:pt>
                <c:pt idx="2388">
                  <c:v>7.39</c:v>
                </c:pt>
                <c:pt idx="2389">
                  <c:v>7.26</c:v>
                </c:pt>
                <c:pt idx="2390">
                  <c:v>7.29</c:v>
                </c:pt>
                <c:pt idx="2391">
                  <c:v>7.13</c:v>
                </c:pt>
                <c:pt idx="2392">
                  <c:v>7.21</c:v>
                </c:pt>
                <c:pt idx="2393">
                  <c:v>6.97</c:v>
                </c:pt>
                <c:pt idx="2394">
                  <c:v>7.05</c:v>
                </c:pt>
                <c:pt idx="2395">
                  <c:v>7.04</c:v>
                </c:pt>
                <c:pt idx="2396">
                  <c:v>6.78</c:v>
                </c:pt>
                <c:pt idx="2397">
                  <c:v>6.91</c:v>
                </c:pt>
                <c:pt idx="2398">
                  <c:v>7.03</c:v>
                </c:pt>
                <c:pt idx="2399">
                  <c:v>6.96</c:v>
                </c:pt>
                <c:pt idx="2400">
                  <c:v>6.84</c:v>
                </c:pt>
                <c:pt idx="2401">
                  <c:v>6.78</c:v>
                </c:pt>
                <c:pt idx="2402">
                  <c:v>6.74</c:v>
                </c:pt>
                <c:pt idx="2403">
                  <c:v>6.72</c:v>
                </c:pt>
                <c:pt idx="2404">
                  <c:v>6.82</c:v>
                </c:pt>
                <c:pt idx="2405">
                  <c:v>6.76</c:v>
                </c:pt>
                <c:pt idx="2406">
                  <c:v>6.68</c:v>
                </c:pt>
                <c:pt idx="2407">
                  <c:v>6.66</c:v>
                </c:pt>
                <c:pt idx="2408">
                  <c:v>6.64</c:v>
                </c:pt>
                <c:pt idx="2409">
                  <c:v>6.73</c:v>
                </c:pt>
                <c:pt idx="2410">
                  <c:v>6.65</c:v>
                </c:pt>
                <c:pt idx="2411">
                  <c:v>6.31</c:v>
                </c:pt>
                <c:pt idx="2412">
                  <c:v>6.25</c:v>
                </c:pt>
                <c:pt idx="2413">
                  <c:v>6.25</c:v>
                </c:pt>
                <c:pt idx="2414">
                  <c:v>6.27</c:v>
                </c:pt>
                <c:pt idx="2415">
                  <c:v>6.4</c:v>
                </c:pt>
                <c:pt idx="2416">
                  <c:v>6.44</c:v>
                </c:pt>
                <c:pt idx="2417">
                  <c:v>6.38</c:v>
                </c:pt>
                <c:pt idx="2418">
                  <c:v>6.56</c:v>
                </c:pt>
                <c:pt idx="2419">
                  <c:v>6.45</c:v>
                </c:pt>
                <c:pt idx="2420">
                  <c:v>6.45</c:v>
                </c:pt>
                <c:pt idx="2421">
                  <c:v>6.28</c:v>
                </c:pt>
                <c:pt idx="2422">
                  <c:v>6.66</c:v>
                </c:pt>
                <c:pt idx="2423">
                  <c:v>6.69</c:v>
                </c:pt>
                <c:pt idx="2424">
                  <c:v>6.64</c:v>
                </c:pt>
                <c:pt idx="2425">
                  <c:v>6.53</c:v>
                </c:pt>
                <c:pt idx="2426">
                  <c:v>6.44</c:v>
                </c:pt>
                <c:pt idx="2427">
                  <c:v>6.59</c:v>
                </c:pt>
                <c:pt idx="2428">
                  <c:v>6.76</c:v>
                </c:pt>
                <c:pt idx="2429">
                  <c:v>6.83</c:v>
                </c:pt>
                <c:pt idx="2430">
                  <c:v>6.81</c:v>
                </c:pt>
                <c:pt idx="2431">
                  <c:v>6.86</c:v>
                </c:pt>
                <c:pt idx="2432">
                  <c:v>7.04</c:v>
                </c:pt>
                <c:pt idx="2433">
                  <c:v>7.03</c:v>
                </c:pt>
                <c:pt idx="2434">
                  <c:v>6.89</c:v>
                </c:pt>
                <c:pt idx="2435">
                  <c:v>7.13</c:v>
                </c:pt>
                <c:pt idx="2436">
                  <c:v>7.2</c:v>
                </c:pt>
                <c:pt idx="2437">
                  <c:v>7.2</c:v>
                </c:pt>
                <c:pt idx="2438">
                  <c:v>7.2</c:v>
                </c:pt>
                <c:pt idx="2439">
                  <c:v>7.25</c:v>
                </c:pt>
                <c:pt idx="2440">
                  <c:v>7.17</c:v>
                </c:pt>
                <c:pt idx="2441">
                  <c:v>7.12</c:v>
                </c:pt>
                <c:pt idx="2442">
                  <c:v>7.15</c:v>
                </c:pt>
                <c:pt idx="2443">
                  <c:v>7.17</c:v>
                </c:pt>
                <c:pt idx="2444">
                  <c:v>7.16</c:v>
                </c:pt>
                <c:pt idx="2445">
                  <c:v>7.24</c:v>
                </c:pt>
                <c:pt idx="2446">
                  <c:v>7.27</c:v>
                </c:pt>
                <c:pt idx="2447">
                  <c:v>7.17</c:v>
                </c:pt>
                <c:pt idx="2448">
                  <c:v>7.21</c:v>
                </c:pt>
                <c:pt idx="2449">
                  <c:v>7.05</c:v>
                </c:pt>
                <c:pt idx="2450">
                  <c:v>7.05</c:v>
                </c:pt>
                <c:pt idx="2451">
                  <c:v>6.92</c:v>
                </c:pt>
                <c:pt idx="2452">
                  <c:v>6.94</c:v>
                </c:pt>
                <c:pt idx="2453">
                  <c:v>6.75</c:v>
                </c:pt>
                <c:pt idx="2454">
                  <c:v>6.74</c:v>
                </c:pt>
                <c:pt idx="2455">
                  <c:v>7.03</c:v>
                </c:pt>
                <c:pt idx="2456">
                  <c:v>7.02</c:v>
                </c:pt>
                <c:pt idx="2457">
                  <c:v>7.05</c:v>
                </c:pt>
                <c:pt idx="2458">
                  <c:v>7.09</c:v>
                </c:pt>
                <c:pt idx="2459">
                  <c:v>7.02</c:v>
                </c:pt>
                <c:pt idx="2460">
                  <c:v>6.96</c:v>
                </c:pt>
                <c:pt idx="2461">
                  <c:v>6.87</c:v>
                </c:pt>
                <c:pt idx="2462">
                  <c:v>7.05</c:v>
                </c:pt>
                <c:pt idx="2463">
                  <c:v>6.98</c:v>
                </c:pt>
                <c:pt idx="2464">
                  <c:v>6.91</c:v>
                </c:pt>
                <c:pt idx="2465">
                  <c:v>7.03</c:v>
                </c:pt>
                <c:pt idx="2466">
                  <c:v>7.03</c:v>
                </c:pt>
                <c:pt idx="2467">
                  <c:v>6.9</c:v>
                </c:pt>
                <c:pt idx="2468">
                  <c:v>6.84</c:v>
                </c:pt>
                <c:pt idx="2469">
                  <c:v>7.02</c:v>
                </c:pt>
                <c:pt idx="2470">
                  <c:v>6.9</c:v>
                </c:pt>
                <c:pt idx="2471">
                  <c:v>6.79</c:v>
                </c:pt>
                <c:pt idx="2472">
                  <c:v>6.72</c:v>
                </c:pt>
                <c:pt idx="2473">
                  <c:v>6.58</c:v>
                </c:pt>
                <c:pt idx="2474">
                  <c:v>6.52</c:v>
                </c:pt>
                <c:pt idx="2475">
                  <c:v>6.66</c:v>
                </c:pt>
                <c:pt idx="2476">
                  <c:v>6.59</c:v>
                </c:pt>
                <c:pt idx="2477">
                  <c:v>6.39</c:v>
                </c:pt>
                <c:pt idx="2478">
                  <c:v>6.51</c:v>
                </c:pt>
                <c:pt idx="2479">
                  <c:v>6.94</c:v>
                </c:pt>
                <c:pt idx="2480">
                  <c:v>7.03</c:v>
                </c:pt>
                <c:pt idx="2481">
                  <c:v>6.98</c:v>
                </c:pt>
                <c:pt idx="2482">
                  <c:v>6.79</c:v>
                </c:pt>
                <c:pt idx="2483">
                  <c:v>6.74</c:v>
                </c:pt>
                <c:pt idx="2484">
                  <c:v>6.67</c:v>
                </c:pt>
                <c:pt idx="2485">
                  <c:v>6.67</c:v>
                </c:pt>
                <c:pt idx="2486">
                  <c:v>6.72</c:v>
                </c:pt>
                <c:pt idx="2487">
                  <c:v>6.77</c:v>
                </c:pt>
                <c:pt idx="2488">
                  <c:v>6.62</c:v>
                </c:pt>
                <c:pt idx="2489">
                  <c:v>6.51</c:v>
                </c:pt>
                <c:pt idx="2490">
                  <c:v>6.63</c:v>
                </c:pt>
                <c:pt idx="2491">
                  <c:v>6.69</c:v>
                </c:pt>
                <c:pt idx="2492">
                  <c:v>6.61</c:v>
                </c:pt>
                <c:pt idx="2493">
                  <c:v>6.65</c:v>
                </c:pt>
                <c:pt idx="2494">
                  <c:v>6.52</c:v>
                </c:pt>
                <c:pt idx="2495">
                  <c:v>6.32</c:v>
                </c:pt>
                <c:pt idx="2496">
                  <c:v>6.45</c:v>
                </c:pt>
                <c:pt idx="2497">
                  <c:v>6.49</c:v>
                </c:pt>
                <c:pt idx="2498">
                  <c:v>6.4</c:v>
                </c:pt>
                <c:pt idx="2499">
                  <c:v>6.51</c:v>
                </c:pt>
                <c:pt idx="2500">
                  <c:v>6.37</c:v>
                </c:pt>
                <c:pt idx="2501">
                  <c:v>6.41</c:v>
                </c:pt>
                <c:pt idx="2502">
                  <c:v>6.08</c:v>
                </c:pt>
                <c:pt idx="2503">
                  <c:v>5.99</c:v>
                </c:pt>
                <c:pt idx="2504">
                  <c:v>6.17</c:v>
                </c:pt>
                <c:pt idx="2505">
                  <c:v>6.17</c:v>
                </c:pt>
                <c:pt idx="2506">
                  <c:v>6.14</c:v>
                </c:pt>
                <c:pt idx="2507">
                  <c:v>6.05</c:v>
                </c:pt>
                <c:pt idx="2508">
                  <c:v>6.08</c:v>
                </c:pt>
                <c:pt idx="2509">
                  <c:v>6.16</c:v>
                </c:pt>
                <c:pt idx="2510">
                  <c:v>6.09</c:v>
                </c:pt>
                <c:pt idx="2511">
                  <c:v>5.76</c:v>
                </c:pt>
                <c:pt idx="2512">
                  <c:v>5.6</c:v>
                </c:pt>
                <c:pt idx="2513">
                  <c:v>5.71</c:v>
                </c:pt>
                <c:pt idx="2514">
                  <c:v>5.68</c:v>
                </c:pt>
                <c:pt idx="2515">
                  <c:v>6.09</c:v>
                </c:pt>
                <c:pt idx="2516">
                  <c:v>6.31</c:v>
                </c:pt>
                <c:pt idx="2517">
                  <c:v>6.33</c:v>
                </c:pt>
                <c:pt idx="2518">
                  <c:v>6.25</c:v>
                </c:pt>
                <c:pt idx="2519">
                  <c:v>6.13</c:v>
                </c:pt>
                <c:pt idx="2520">
                  <c:v>6.12</c:v>
                </c:pt>
                <c:pt idx="2521">
                  <c:v>6.22</c:v>
                </c:pt>
                <c:pt idx="2522">
                  <c:v>6.22</c:v>
                </c:pt>
                <c:pt idx="2523">
                  <c:v>6.2</c:v>
                </c:pt>
                <c:pt idx="2524">
                  <c:v>6.45</c:v>
                </c:pt>
                <c:pt idx="2525">
                  <c:v>6.45</c:v>
                </c:pt>
                <c:pt idx="2526">
                  <c:v>6.46</c:v>
                </c:pt>
                <c:pt idx="2527">
                  <c:v>6.2</c:v>
                </c:pt>
                <c:pt idx="2528">
                  <c:v>6.07</c:v>
                </c:pt>
                <c:pt idx="2529">
                  <c:v>6.8</c:v>
                </c:pt>
                <c:pt idx="2530">
                  <c:v>6.72</c:v>
                </c:pt>
                <c:pt idx="2531">
                  <c:v>6.73</c:v>
                </c:pt>
                <c:pt idx="2532">
                  <c:v>6.58</c:v>
                </c:pt>
                <c:pt idx="2533">
                  <c:v>6.47</c:v>
                </c:pt>
                <c:pt idx="2534">
                  <c:v>6.56</c:v>
                </c:pt>
                <c:pt idx="2535">
                  <c:v>6.21</c:v>
                </c:pt>
                <c:pt idx="2536">
                  <c:v>6.29</c:v>
                </c:pt>
                <c:pt idx="2537">
                  <c:v>6.08</c:v>
                </c:pt>
                <c:pt idx="2538">
                  <c:v>5.89</c:v>
                </c:pt>
                <c:pt idx="2539">
                  <c:v>5.8</c:v>
                </c:pt>
                <c:pt idx="2540">
                  <c:v>5.95</c:v>
                </c:pt>
                <c:pt idx="2541">
                  <c:v>5.61</c:v>
                </c:pt>
                <c:pt idx="2542">
                  <c:v>5.82</c:v>
                </c:pt>
                <c:pt idx="2543">
                  <c:v>5.81</c:v>
                </c:pt>
                <c:pt idx="2544">
                  <c:v>6.08</c:v>
                </c:pt>
                <c:pt idx="2545">
                  <c:v>5.62</c:v>
                </c:pt>
                <c:pt idx="2546">
                  <c:v>5.34</c:v>
                </c:pt>
                <c:pt idx="2547">
                  <c:v>6.41</c:v>
                </c:pt>
                <c:pt idx="2548">
                  <c:v>7.17</c:v>
                </c:pt>
                <c:pt idx="2549">
                  <c:v>7.27</c:v>
                </c:pt>
                <c:pt idx="2550">
                  <c:v>7.25</c:v>
                </c:pt>
                <c:pt idx="2551">
                  <c:v>7.59</c:v>
                </c:pt>
                <c:pt idx="2552">
                  <c:v>7.4</c:v>
                </c:pt>
                <c:pt idx="2553">
                  <c:v>7.38</c:v>
                </c:pt>
                <c:pt idx="2554">
                  <c:v>7.11</c:v>
                </c:pt>
                <c:pt idx="2555">
                  <c:v>7.24</c:v>
                </c:pt>
                <c:pt idx="2556">
                  <c:v>7.73</c:v>
                </c:pt>
                <c:pt idx="2557">
                  <c:v>7.92</c:v>
                </c:pt>
                <c:pt idx="2558">
                  <c:v>8.01</c:v>
                </c:pt>
                <c:pt idx="2559">
                  <c:v>8.3800000000000008</c:v>
                </c:pt>
                <c:pt idx="2560">
                  <c:v>8.48</c:v>
                </c:pt>
                <c:pt idx="2561">
                  <c:v>8.49</c:v>
                </c:pt>
                <c:pt idx="2562">
                  <c:v>8.39</c:v>
                </c:pt>
                <c:pt idx="2563">
                  <c:v>8.3800000000000008</c:v>
                </c:pt>
                <c:pt idx="2564">
                  <c:v>8.44</c:v>
                </c:pt>
                <c:pt idx="2565">
                  <c:v>8.23</c:v>
                </c:pt>
                <c:pt idx="2566">
                  <c:v>8.74</c:v>
                </c:pt>
                <c:pt idx="2567">
                  <c:v>8.02</c:v>
                </c:pt>
                <c:pt idx="2568">
                  <c:v>7.99</c:v>
                </c:pt>
                <c:pt idx="2569">
                  <c:v>7.67</c:v>
                </c:pt>
                <c:pt idx="2570">
                  <c:v>8.61</c:v>
                </c:pt>
                <c:pt idx="2571">
                  <c:v>8.77</c:v>
                </c:pt>
                <c:pt idx="2572">
                  <c:v>8.59</c:v>
                </c:pt>
                <c:pt idx="2573">
                  <c:v>8.51</c:v>
                </c:pt>
                <c:pt idx="2574">
                  <c:v>8.27</c:v>
                </c:pt>
                <c:pt idx="2575">
                  <c:v>8.35</c:v>
                </c:pt>
                <c:pt idx="2576">
                  <c:v>8.07</c:v>
                </c:pt>
                <c:pt idx="2577">
                  <c:v>7.86</c:v>
                </c:pt>
                <c:pt idx="2578">
                  <c:v>7.82</c:v>
                </c:pt>
                <c:pt idx="2579">
                  <c:v>7.7</c:v>
                </c:pt>
                <c:pt idx="2580">
                  <c:v>7.88</c:v>
                </c:pt>
                <c:pt idx="2581">
                  <c:v>7.92</c:v>
                </c:pt>
                <c:pt idx="2582">
                  <c:v>7.94</c:v>
                </c:pt>
                <c:pt idx="2583">
                  <c:v>7.48</c:v>
                </c:pt>
                <c:pt idx="2584">
                  <c:v>7.15</c:v>
                </c:pt>
                <c:pt idx="2585">
                  <c:v>7.15</c:v>
                </c:pt>
                <c:pt idx="2586">
                  <c:v>6.73</c:v>
                </c:pt>
                <c:pt idx="2587">
                  <c:v>6.96</c:v>
                </c:pt>
                <c:pt idx="2588">
                  <c:v>6.71</c:v>
                </c:pt>
                <c:pt idx="2589">
                  <c:v>6.7</c:v>
                </c:pt>
                <c:pt idx="2590">
                  <c:v>6.54</c:v>
                </c:pt>
                <c:pt idx="2591">
                  <c:v>6.39</c:v>
                </c:pt>
                <c:pt idx="2592">
                  <c:v>6.1</c:v>
                </c:pt>
                <c:pt idx="2593">
                  <c:v>6.2</c:v>
                </c:pt>
                <c:pt idx="2594">
                  <c:v>6.08</c:v>
                </c:pt>
                <c:pt idx="2595">
                  <c:v>5.96</c:v>
                </c:pt>
                <c:pt idx="2596">
                  <c:v>6.14</c:v>
                </c:pt>
                <c:pt idx="2597">
                  <c:v>6.13</c:v>
                </c:pt>
                <c:pt idx="2598">
                  <c:v>5.8</c:v>
                </c:pt>
                <c:pt idx="2599">
                  <c:v>5.8</c:v>
                </c:pt>
                <c:pt idx="2600">
                  <c:v>5.55</c:v>
                </c:pt>
                <c:pt idx="2601">
                  <c:v>5.44</c:v>
                </c:pt>
                <c:pt idx="2602">
                  <c:v>5.42</c:v>
                </c:pt>
                <c:pt idx="2603">
                  <c:v>5.49</c:v>
                </c:pt>
                <c:pt idx="2604">
                  <c:v>5.6</c:v>
                </c:pt>
                <c:pt idx="2605">
                  <c:v>5.58</c:v>
                </c:pt>
                <c:pt idx="2606">
                  <c:v>5.69</c:v>
                </c:pt>
                <c:pt idx="2607">
                  <c:v>5.71</c:v>
                </c:pt>
                <c:pt idx="2608">
                  <c:v>5.85</c:v>
                </c:pt>
                <c:pt idx="2609">
                  <c:v>5.92</c:v>
                </c:pt>
                <c:pt idx="2610">
                  <c:v>5.96</c:v>
                </c:pt>
                <c:pt idx="2611">
                  <c:v>5.94</c:v>
                </c:pt>
                <c:pt idx="2612">
                  <c:v>5.82</c:v>
                </c:pt>
                <c:pt idx="2613">
                  <c:v>5.81</c:v>
                </c:pt>
                <c:pt idx="2614">
                  <c:v>6.02</c:v>
                </c:pt>
                <c:pt idx="2615">
                  <c:v>5.98</c:v>
                </c:pt>
                <c:pt idx="2616">
                  <c:v>6.02</c:v>
                </c:pt>
                <c:pt idx="2617">
                  <c:v>5.43</c:v>
                </c:pt>
                <c:pt idx="2618">
                  <c:v>5.59</c:v>
                </c:pt>
                <c:pt idx="2619">
                  <c:v>5.72</c:v>
                </c:pt>
                <c:pt idx="2620">
                  <c:v>5.72</c:v>
                </c:pt>
                <c:pt idx="2621">
                  <c:v>5.86</c:v>
                </c:pt>
                <c:pt idx="2622">
                  <c:v>5.74</c:v>
                </c:pt>
                <c:pt idx="2623">
                  <c:v>5.63</c:v>
                </c:pt>
                <c:pt idx="2624">
                  <c:v>5.43</c:v>
                </c:pt>
                <c:pt idx="2625">
                  <c:v>5.25</c:v>
                </c:pt>
                <c:pt idx="2626">
                  <c:v>5.27</c:v>
                </c:pt>
                <c:pt idx="2627">
                  <c:v>5.31</c:v>
                </c:pt>
                <c:pt idx="2628">
                  <c:v>5.14</c:v>
                </c:pt>
                <c:pt idx="2629">
                  <c:v>5.24</c:v>
                </c:pt>
                <c:pt idx="2630">
                  <c:v>5.29</c:v>
                </c:pt>
                <c:pt idx="2631">
                  <c:v>5.32</c:v>
                </c:pt>
                <c:pt idx="2632">
                  <c:v>5.23</c:v>
                </c:pt>
                <c:pt idx="2633">
                  <c:v>5.26</c:v>
                </c:pt>
                <c:pt idx="2634">
                  <c:v>5.24</c:v>
                </c:pt>
                <c:pt idx="2635">
                  <c:v>5.33</c:v>
                </c:pt>
                <c:pt idx="2636">
                  <c:v>5.27</c:v>
                </c:pt>
                <c:pt idx="2637">
                  <c:v>5.17</c:v>
                </c:pt>
                <c:pt idx="2638">
                  <c:v>5.35</c:v>
                </c:pt>
                <c:pt idx="2639">
                  <c:v>5.45</c:v>
                </c:pt>
                <c:pt idx="2640">
                  <c:v>5.51</c:v>
                </c:pt>
                <c:pt idx="2641">
                  <c:v>5.5</c:v>
                </c:pt>
                <c:pt idx="2642">
                  <c:v>5.47</c:v>
                </c:pt>
                <c:pt idx="2643">
                  <c:v>5.35</c:v>
                </c:pt>
                <c:pt idx="2644">
                  <c:v>5.7</c:v>
                </c:pt>
                <c:pt idx="2645">
                  <c:v>5.68</c:v>
                </c:pt>
                <c:pt idx="2646">
                  <c:v>5.67</c:v>
                </c:pt>
                <c:pt idx="2647">
                  <c:v>5.4</c:v>
                </c:pt>
                <c:pt idx="2648">
                  <c:v>5.46</c:v>
                </c:pt>
                <c:pt idx="2649">
                  <c:v>5.68</c:v>
                </c:pt>
                <c:pt idx="2650">
                  <c:v>5.87</c:v>
                </c:pt>
                <c:pt idx="2651">
                  <c:v>6</c:v>
                </c:pt>
                <c:pt idx="2652">
                  <c:v>5.73</c:v>
                </c:pt>
                <c:pt idx="2653">
                  <c:v>5.93</c:v>
                </c:pt>
                <c:pt idx="2654">
                  <c:v>5.52</c:v>
                </c:pt>
                <c:pt idx="2655">
                  <c:v>5.46</c:v>
                </c:pt>
                <c:pt idx="2656">
                  <c:v>5.56</c:v>
                </c:pt>
                <c:pt idx="2657">
                  <c:v>5.43</c:v>
                </c:pt>
                <c:pt idx="2658">
                  <c:v>6.04</c:v>
                </c:pt>
                <c:pt idx="2659">
                  <c:v>6.09</c:v>
                </c:pt>
                <c:pt idx="2660">
                  <c:v>6.27</c:v>
                </c:pt>
                <c:pt idx="2661">
                  <c:v>5.86</c:v>
                </c:pt>
                <c:pt idx="2662">
                  <c:v>5.69</c:v>
                </c:pt>
                <c:pt idx="2663">
                  <c:v>5.47</c:v>
                </c:pt>
                <c:pt idx="2664">
                  <c:v>5.61</c:v>
                </c:pt>
                <c:pt idx="2665">
                  <c:v>5.66</c:v>
                </c:pt>
                <c:pt idx="2666">
                  <c:v>5.77</c:v>
                </c:pt>
                <c:pt idx="2667">
                  <c:v>5.89</c:v>
                </c:pt>
                <c:pt idx="2668">
                  <c:v>6.07</c:v>
                </c:pt>
                <c:pt idx="2669">
                  <c:v>6.15</c:v>
                </c:pt>
                <c:pt idx="2670">
                  <c:v>6.23</c:v>
                </c:pt>
                <c:pt idx="2671">
                  <c:v>6.1</c:v>
                </c:pt>
                <c:pt idx="2672">
                  <c:v>5.99</c:v>
                </c:pt>
                <c:pt idx="2673">
                  <c:v>6.37</c:v>
                </c:pt>
                <c:pt idx="2674">
                  <c:v>6.47</c:v>
                </c:pt>
                <c:pt idx="2675">
                  <c:v>6.38</c:v>
                </c:pt>
                <c:pt idx="2676">
                  <c:v>6.36</c:v>
                </c:pt>
                <c:pt idx="2677">
                  <c:v>6.41</c:v>
                </c:pt>
                <c:pt idx="2678">
                  <c:v>6.3</c:v>
                </c:pt>
                <c:pt idx="2679">
                  <c:v>6.3</c:v>
                </c:pt>
                <c:pt idx="2680">
                  <c:v>6.53</c:v>
                </c:pt>
                <c:pt idx="2681">
                  <c:v>6.67</c:v>
                </c:pt>
                <c:pt idx="2682">
                  <c:v>6.4</c:v>
                </c:pt>
                <c:pt idx="2683">
                  <c:v>6.32</c:v>
                </c:pt>
                <c:pt idx="2684">
                  <c:v>6.58</c:v>
                </c:pt>
                <c:pt idx="2685">
                  <c:v>6.13</c:v>
                </c:pt>
                <c:pt idx="2686">
                  <c:v>5.99</c:v>
                </c:pt>
                <c:pt idx="2687">
                  <c:v>6.19</c:v>
                </c:pt>
                <c:pt idx="2688">
                  <c:v>6.14</c:v>
                </c:pt>
                <c:pt idx="2689">
                  <c:v>5.72</c:v>
                </c:pt>
                <c:pt idx="2690">
                  <c:v>5.28</c:v>
                </c:pt>
                <c:pt idx="2691">
                  <c:v>5.14</c:v>
                </c:pt>
                <c:pt idx="2692">
                  <c:v>5.23</c:v>
                </c:pt>
                <c:pt idx="2693">
                  <c:v>5.29</c:v>
                </c:pt>
                <c:pt idx="2694">
                  <c:v>5.32</c:v>
                </c:pt>
                <c:pt idx="2695">
                  <c:v>5.34</c:v>
                </c:pt>
                <c:pt idx="2696">
                  <c:v>5.27</c:v>
                </c:pt>
                <c:pt idx="2697">
                  <c:v>5.15</c:v>
                </c:pt>
                <c:pt idx="2698">
                  <c:v>5.16</c:v>
                </c:pt>
                <c:pt idx="2699">
                  <c:v>5.25</c:v>
                </c:pt>
                <c:pt idx="2700">
                  <c:v>5.0999999999999996</c:v>
                </c:pt>
                <c:pt idx="2701">
                  <c:v>5.08</c:v>
                </c:pt>
                <c:pt idx="2702">
                  <c:v>5.0599999999999996</c:v>
                </c:pt>
                <c:pt idx="2703">
                  <c:v>5.09</c:v>
                </c:pt>
                <c:pt idx="2704">
                  <c:v>5.09</c:v>
                </c:pt>
                <c:pt idx="2705">
                  <c:v>5.0999999999999996</c:v>
                </c:pt>
                <c:pt idx="2706">
                  <c:v>5.04</c:v>
                </c:pt>
                <c:pt idx="2707">
                  <c:v>5.0599999999999996</c:v>
                </c:pt>
                <c:pt idx="2708">
                  <c:v>5.2</c:v>
                </c:pt>
                <c:pt idx="2709">
                  <c:v>5.28</c:v>
                </c:pt>
                <c:pt idx="2710">
                  <c:v>5.22</c:v>
                </c:pt>
                <c:pt idx="2711">
                  <c:v>5.27</c:v>
                </c:pt>
                <c:pt idx="2712">
                  <c:v>5.17</c:v>
                </c:pt>
                <c:pt idx="2713">
                  <c:v>5.14</c:v>
                </c:pt>
                <c:pt idx="2714">
                  <c:v>5.09</c:v>
                </c:pt>
                <c:pt idx="2715">
                  <c:v>5.08</c:v>
                </c:pt>
                <c:pt idx="2716">
                  <c:v>5.03</c:v>
                </c:pt>
                <c:pt idx="2717">
                  <c:v>5.07</c:v>
                </c:pt>
                <c:pt idx="2718">
                  <c:v>5.07</c:v>
                </c:pt>
                <c:pt idx="2719">
                  <c:v>5.05</c:v>
                </c:pt>
                <c:pt idx="2720">
                  <c:v>5.0199999999999996</c:v>
                </c:pt>
                <c:pt idx="2721">
                  <c:v>4.97</c:v>
                </c:pt>
                <c:pt idx="2722">
                  <c:v>4.9000000000000004</c:v>
                </c:pt>
                <c:pt idx="2723">
                  <c:v>4.87</c:v>
                </c:pt>
                <c:pt idx="2724">
                  <c:v>4.8099999999999996</c:v>
                </c:pt>
                <c:pt idx="2725">
                  <c:v>4.8</c:v>
                </c:pt>
                <c:pt idx="2726">
                  <c:v>4.8099999999999996</c:v>
                </c:pt>
                <c:pt idx="2727">
                  <c:v>4.72</c:v>
                </c:pt>
                <c:pt idx="2728">
                  <c:v>4.71</c:v>
                </c:pt>
                <c:pt idx="2729">
                  <c:v>4.76</c:v>
                </c:pt>
                <c:pt idx="2730">
                  <c:v>4.71</c:v>
                </c:pt>
                <c:pt idx="2731">
                  <c:v>4.8600000000000003</c:v>
                </c:pt>
                <c:pt idx="2732">
                  <c:v>4.95</c:v>
                </c:pt>
                <c:pt idx="2733">
                  <c:v>5</c:v>
                </c:pt>
                <c:pt idx="2734">
                  <c:v>5.3</c:v>
                </c:pt>
                <c:pt idx="2735">
                  <c:v>5.46</c:v>
                </c:pt>
                <c:pt idx="2736">
                  <c:v>5.05</c:v>
                </c:pt>
                <c:pt idx="2737">
                  <c:v>5</c:v>
                </c:pt>
                <c:pt idx="2738">
                  <c:v>4.97</c:v>
                </c:pt>
                <c:pt idx="2739">
                  <c:v>5.21</c:v>
                </c:pt>
                <c:pt idx="2740">
                  <c:v>5.21</c:v>
                </c:pt>
                <c:pt idx="2741">
                  <c:v>5.07</c:v>
                </c:pt>
                <c:pt idx="2742">
                  <c:v>4.92</c:v>
                </c:pt>
                <c:pt idx="2743">
                  <c:v>5.17</c:v>
                </c:pt>
                <c:pt idx="2744">
                  <c:v>5.22</c:v>
                </c:pt>
                <c:pt idx="2745">
                  <c:v>5.18</c:v>
                </c:pt>
                <c:pt idx="2746">
                  <c:v>5.56</c:v>
                </c:pt>
                <c:pt idx="2747">
                  <c:v>5.51</c:v>
                </c:pt>
                <c:pt idx="2748">
                  <c:v>5.71</c:v>
                </c:pt>
                <c:pt idx="2749">
                  <c:v>5.32</c:v>
                </c:pt>
                <c:pt idx="2750">
                  <c:v>5.43</c:v>
                </c:pt>
                <c:pt idx="2751">
                  <c:v>5.0999999999999996</c:v>
                </c:pt>
                <c:pt idx="2752">
                  <c:v>4.92</c:v>
                </c:pt>
                <c:pt idx="2753">
                  <c:v>5.01</c:v>
                </c:pt>
                <c:pt idx="2754">
                  <c:v>4.8600000000000003</c:v>
                </c:pt>
                <c:pt idx="2755">
                  <c:v>4.8099999999999996</c:v>
                </c:pt>
                <c:pt idx="2756">
                  <c:v>4.78</c:v>
                </c:pt>
                <c:pt idx="2757">
                  <c:v>4.71</c:v>
                </c:pt>
                <c:pt idx="2758">
                  <c:v>4.7300000000000004</c:v>
                </c:pt>
                <c:pt idx="2759">
                  <c:v>4.59</c:v>
                </c:pt>
                <c:pt idx="2760">
                  <c:v>4.5199999999999996</c:v>
                </c:pt>
                <c:pt idx="2761">
                  <c:v>4.37</c:v>
                </c:pt>
                <c:pt idx="2762">
                  <c:v>4.18</c:v>
                </c:pt>
                <c:pt idx="2763">
                  <c:v>4.24</c:v>
                </c:pt>
                <c:pt idx="2764">
                  <c:v>4.03</c:v>
                </c:pt>
                <c:pt idx="2765">
                  <c:v>3.94</c:v>
                </c:pt>
                <c:pt idx="2766">
                  <c:v>4.18</c:v>
                </c:pt>
                <c:pt idx="2767">
                  <c:v>4.22</c:v>
                </c:pt>
                <c:pt idx="2768">
                  <c:v>4.16</c:v>
                </c:pt>
                <c:pt idx="2769">
                  <c:v>4.32</c:v>
                </c:pt>
                <c:pt idx="2770">
                  <c:v>4.26</c:v>
                </c:pt>
                <c:pt idx="2771">
                  <c:v>4.13</c:v>
                </c:pt>
                <c:pt idx="2772">
                  <c:v>3.86</c:v>
                </c:pt>
                <c:pt idx="2773">
                  <c:v>3.98</c:v>
                </c:pt>
                <c:pt idx="2774">
                  <c:v>4.42</c:v>
                </c:pt>
                <c:pt idx="2775">
                  <c:v>4.1100000000000003</c:v>
                </c:pt>
                <c:pt idx="2776">
                  <c:v>4.38</c:v>
                </c:pt>
                <c:pt idx="2777">
                  <c:v>4.54</c:v>
                </c:pt>
                <c:pt idx="2778">
                  <c:v>4.3899999999999997</c:v>
                </c:pt>
                <c:pt idx="2779">
                  <c:v>3.63</c:v>
                </c:pt>
                <c:pt idx="2780">
                  <c:v>3.45</c:v>
                </c:pt>
                <c:pt idx="2781">
                  <c:v>3.69</c:v>
                </c:pt>
                <c:pt idx="2782">
                  <c:v>3.91</c:v>
                </c:pt>
                <c:pt idx="2783">
                  <c:v>3.68</c:v>
                </c:pt>
                <c:pt idx="2784">
                  <c:v>3.53</c:v>
                </c:pt>
                <c:pt idx="2785">
                  <c:v>3.58</c:v>
                </c:pt>
                <c:pt idx="2786">
                  <c:v>3.63</c:v>
                </c:pt>
                <c:pt idx="2787">
                  <c:v>3.44</c:v>
                </c:pt>
                <c:pt idx="2788">
                  <c:v>3.77</c:v>
                </c:pt>
                <c:pt idx="2789">
                  <c:v>3.64</c:v>
                </c:pt>
                <c:pt idx="2790">
                  <c:v>3.3</c:v>
                </c:pt>
                <c:pt idx="2791">
                  <c:v>3.69</c:v>
                </c:pt>
                <c:pt idx="2792">
                  <c:v>5.6</c:v>
                </c:pt>
                <c:pt idx="2793">
                  <c:v>5.61</c:v>
                </c:pt>
                <c:pt idx="2794">
                  <c:v>5.18</c:v>
                </c:pt>
                <c:pt idx="2795">
                  <c:v>5.12</c:v>
                </c:pt>
                <c:pt idx="2796">
                  <c:v>5.72</c:v>
                </c:pt>
                <c:pt idx="2797">
                  <c:v>6.21</c:v>
                </c:pt>
                <c:pt idx="2798">
                  <c:v>6.18</c:v>
                </c:pt>
                <c:pt idx="2799">
                  <c:v>6</c:v>
                </c:pt>
                <c:pt idx="2800">
                  <c:v>5.86</c:v>
                </c:pt>
                <c:pt idx="2801">
                  <c:v>5.86</c:v>
                </c:pt>
                <c:pt idx="2802">
                  <c:v>5.72</c:v>
                </c:pt>
                <c:pt idx="2803">
                  <c:v>5.88</c:v>
                </c:pt>
                <c:pt idx="2804">
                  <c:v>5.49</c:v>
                </c:pt>
                <c:pt idx="2805">
                  <c:v>5.36</c:v>
                </c:pt>
                <c:pt idx="2806">
                  <c:v>4.97</c:v>
                </c:pt>
                <c:pt idx="2807">
                  <c:v>5.32</c:v>
                </c:pt>
                <c:pt idx="2808">
                  <c:v>4.8</c:v>
                </c:pt>
                <c:pt idx="2809">
                  <c:v>4.34</c:v>
                </c:pt>
                <c:pt idx="2810">
                  <c:v>4.3499999999999996</c:v>
                </c:pt>
                <c:pt idx="2811">
                  <c:v>4.6100000000000003</c:v>
                </c:pt>
                <c:pt idx="2812">
                  <c:v>4.51</c:v>
                </c:pt>
                <c:pt idx="2813">
                  <c:v>4.32</c:v>
                </c:pt>
                <c:pt idx="2814">
                  <c:v>4.57</c:v>
                </c:pt>
                <c:pt idx="2815">
                  <c:v>4.82</c:v>
                </c:pt>
                <c:pt idx="2816">
                  <c:v>5.16</c:v>
                </c:pt>
                <c:pt idx="2817">
                  <c:v>5.24</c:v>
                </c:pt>
                <c:pt idx="2818">
                  <c:v>5.22</c:v>
                </c:pt>
                <c:pt idx="2819">
                  <c:v>5.17</c:v>
                </c:pt>
                <c:pt idx="2820">
                  <c:v>5.61</c:v>
                </c:pt>
                <c:pt idx="2821">
                  <c:v>5.65</c:v>
                </c:pt>
                <c:pt idx="2822">
                  <c:v>5.83</c:v>
                </c:pt>
                <c:pt idx="2823">
                  <c:v>5.36</c:v>
                </c:pt>
                <c:pt idx="2824">
                  <c:v>5.21</c:v>
                </c:pt>
                <c:pt idx="2825">
                  <c:v>5.54</c:v>
                </c:pt>
                <c:pt idx="2826">
                  <c:v>6.21</c:v>
                </c:pt>
                <c:pt idx="2827">
                  <c:v>6.32</c:v>
                </c:pt>
                <c:pt idx="2828">
                  <c:v>5.96</c:v>
                </c:pt>
                <c:pt idx="2829">
                  <c:v>5.61</c:v>
                </c:pt>
                <c:pt idx="2830">
                  <c:v>6.17</c:v>
                </c:pt>
                <c:pt idx="2831">
                  <c:v>6.23</c:v>
                </c:pt>
                <c:pt idx="2832">
                  <c:v>6.31</c:v>
                </c:pt>
                <c:pt idx="2833">
                  <c:v>6.31</c:v>
                </c:pt>
                <c:pt idx="2834">
                  <c:v>5.59</c:v>
                </c:pt>
                <c:pt idx="2835">
                  <c:v>5.45</c:v>
                </c:pt>
                <c:pt idx="2836">
                  <c:v>5.53</c:v>
                </c:pt>
                <c:pt idx="2837">
                  <c:v>5.14</c:v>
                </c:pt>
                <c:pt idx="2838">
                  <c:v>5.13</c:v>
                </c:pt>
                <c:pt idx="2839">
                  <c:v>5.41</c:v>
                </c:pt>
                <c:pt idx="2840">
                  <c:v>5.29</c:v>
                </c:pt>
                <c:pt idx="2841">
                  <c:v>5.24</c:v>
                </c:pt>
                <c:pt idx="2842">
                  <c:v>4.2699999999999996</c:v>
                </c:pt>
                <c:pt idx="2843">
                  <c:v>4.7300000000000004</c:v>
                </c:pt>
                <c:pt idx="2844">
                  <c:v>4.97</c:v>
                </c:pt>
                <c:pt idx="2845">
                  <c:v>5.16</c:v>
                </c:pt>
                <c:pt idx="2846">
                  <c:v>5.0599999999999996</c:v>
                </c:pt>
                <c:pt idx="2847">
                  <c:v>5.32</c:v>
                </c:pt>
                <c:pt idx="2848">
                  <c:v>5.73</c:v>
                </c:pt>
                <c:pt idx="2849">
                  <c:v>6.61</c:v>
                </c:pt>
                <c:pt idx="2850">
                  <c:v>6.05</c:v>
                </c:pt>
                <c:pt idx="2851">
                  <c:v>6.26</c:v>
                </c:pt>
                <c:pt idx="2852">
                  <c:v>6.9</c:v>
                </c:pt>
                <c:pt idx="2853">
                  <c:v>6.94</c:v>
                </c:pt>
                <c:pt idx="2854">
                  <c:v>7.41</c:v>
                </c:pt>
                <c:pt idx="2855">
                  <c:v>7.21</c:v>
                </c:pt>
                <c:pt idx="2856">
                  <c:v>7.25</c:v>
                </c:pt>
                <c:pt idx="2857">
                  <c:v>7.44</c:v>
                </c:pt>
                <c:pt idx="2858">
                  <c:v>7.61</c:v>
                </c:pt>
                <c:pt idx="2859">
                  <c:v>7.9</c:v>
                </c:pt>
                <c:pt idx="2860">
                  <c:v>8.0399999999999991</c:v>
                </c:pt>
                <c:pt idx="2861">
                  <c:v>7.7</c:v>
                </c:pt>
                <c:pt idx="2862">
                  <c:v>7.8</c:v>
                </c:pt>
                <c:pt idx="2863">
                  <c:v>8.0399999999999991</c:v>
                </c:pt>
                <c:pt idx="2864">
                  <c:v>8.19</c:v>
                </c:pt>
                <c:pt idx="2865">
                  <c:v>8.23</c:v>
                </c:pt>
                <c:pt idx="2866">
                  <c:v>8.64</c:v>
                </c:pt>
                <c:pt idx="2867">
                  <c:v>8.69</c:v>
                </c:pt>
                <c:pt idx="2868">
                  <c:v>8.7799999999999994</c:v>
                </c:pt>
                <c:pt idx="2869">
                  <c:v>8.9700000000000006</c:v>
                </c:pt>
                <c:pt idx="2870">
                  <c:v>8.82</c:v>
                </c:pt>
                <c:pt idx="2871">
                  <c:v>8.5</c:v>
                </c:pt>
                <c:pt idx="2872">
                  <c:v>7.76</c:v>
                </c:pt>
                <c:pt idx="2873">
                  <c:v>7.95</c:v>
                </c:pt>
                <c:pt idx="2874">
                  <c:v>8.0299999999999994</c:v>
                </c:pt>
                <c:pt idx="2875">
                  <c:v>8.1199999999999992</c:v>
                </c:pt>
                <c:pt idx="2876">
                  <c:v>8.23</c:v>
                </c:pt>
                <c:pt idx="2877">
                  <c:v>8.5399999999999991</c:v>
                </c:pt>
                <c:pt idx="2878">
                  <c:v>8.1999999999999993</c:v>
                </c:pt>
                <c:pt idx="2879">
                  <c:v>7.76</c:v>
                </c:pt>
                <c:pt idx="2880">
                  <c:v>7.5</c:v>
                </c:pt>
                <c:pt idx="2881">
                  <c:v>7.08</c:v>
                </c:pt>
                <c:pt idx="2882">
                  <c:v>7.35</c:v>
                </c:pt>
                <c:pt idx="2883">
                  <c:v>7.65</c:v>
                </c:pt>
                <c:pt idx="2884">
                  <c:v>8.11</c:v>
                </c:pt>
                <c:pt idx="2885">
                  <c:v>8.36</c:v>
                </c:pt>
                <c:pt idx="2886">
                  <c:v>8.3699999999999992</c:v>
                </c:pt>
                <c:pt idx="2887">
                  <c:v>8.35</c:v>
                </c:pt>
                <c:pt idx="2888">
                  <c:v>8.5299999999999994</c:v>
                </c:pt>
                <c:pt idx="2889">
                  <c:v>8.2899999999999991</c:v>
                </c:pt>
                <c:pt idx="2890">
                  <c:v>8.2799999999999994</c:v>
                </c:pt>
                <c:pt idx="2891">
                  <c:v>8.2100000000000009</c:v>
                </c:pt>
                <c:pt idx="2892">
                  <c:v>8.19</c:v>
                </c:pt>
                <c:pt idx="2893">
                  <c:v>8.43</c:v>
                </c:pt>
                <c:pt idx="2894">
                  <c:v>8.68</c:v>
                </c:pt>
                <c:pt idx="2895">
                  <c:v>9.5500000000000007</c:v>
                </c:pt>
                <c:pt idx="2896">
                  <c:v>10.130000000000001</c:v>
                </c:pt>
                <c:pt idx="2897">
                  <c:v>10.91</c:v>
                </c:pt>
                <c:pt idx="2898">
                  <c:v>9.9700000000000006</c:v>
                </c:pt>
                <c:pt idx="2899">
                  <c:v>9.9</c:v>
                </c:pt>
                <c:pt idx="2900">
                  <c:v>9.82</c:v>
                </c:pt>
                <c:pt idx="2901">
                  <c:v>9.98</c:v>
                </c:pt>
                <c:pt idx="2902">
                  <c:v>9.8699999999999992</c:v>
                </c:pt>
                <c:pt idx="2903">
                  <c:v>9.6999999999999993</c:v>
                </c:pt>
                <c:pt idx="2904">
                  <c:v>9.6999999999999993</c:v>
                </c:pt>
                <c:pt idx="2905">
                  <c:v>9.89</c:v>
                </c:pt>
                <c:pt idx="2906">
                  <c:v>9.75</c:v>
                </c:pt>
                <c:pt idx="2907">
                  <c:v>9.6999999999999993</c:v>
                </c:pt>
                <c:pt idx="2908">
                  <c:v>9.4600000000000009</c:v>
                </c:pt>
                <c:pt idx="2909">
                  <c:v>9.2200000000000006</c:v>
                </c:pt>
                <c:pt idx="2910">
                  <c:v>9.2200000000000006</c:v>
                </c:pt>
                <c:pt idx="2911">
                  <c:v>9.4499999999999993</c:v>
                </c:pt>
                <c:pt idx="2912">
                  <c:v>9.48</c:v>
                </c:pt>
                <c:pt idx="2913">
                  <c:v>9.5399999999999991</c:v>
                </c:pt>
                <c:pt idx="2914">
                  <c:v>9.65</c:v>
                </c:pt>
                <c:pt idx="2915">
                  <c:v>9.89</c:v>
                </c:pt>
                <c:pt idx="2916">
                  <c:v>9.64</c:v>
                </c:pt>
                <c:pt idx="2917">
                  <c:v>9.2799999999999994</c:v>
                </c:pt>
                <c:pt idx="2918">
                  <c:v>9.41</c:v>
                </c:pt>
                <c:pt idx="2919">
                  <c:v>9.42</c:v>
                </c:pt>
                <c:pt idx="2920">
                  <c:v>9.36</c:v>
                </c:pt>
                <c:pt idx="2921">
                  <c:v>9.5399999999999991</c:v>
                </c:pt>
                <c:pt idx="2922">
                  <c:v>9.56</c:v>
                </c:pt>
                <c:pt idx="2923">
                  <c:v>9.44</c:v>
                </c:pt>
                <c:pt idx="2924">
                  <c:v>9.36</c:v>
                </c:pt>
                <c:pt idx="2925">
                  <c:v>9.27</c:v>
                </c:pt>
                <c:pt idx="2926">
                  <c:v>9.6300000000000008</c:v>
                </c:pt>
                <c:pt idx="2927">
                  <c:v>9.6999999999999993</c:v>
                </c:pt>
                <c:pt idx="2928">
                  <c:v>9.7100000000000009</c:v>
                </c:pt>
                <c:pt idx="2929">
                  <c:v>9.61</c:v>
                </c:pt>
                <c:pt idx="2930">
                  <c:v>9.35</c:v>
                </c:pt>
                <c:pt idx="2931">
                  <c:v>9.2100000000000009</c:v>
                </c:pt>
                <c:pt idx="2932">
                  <c:v>9.06</c:v>
                </c:pt>
                <c:pt idx="2933">
                  <c:v>9.2899999999999991</c:v>
                </c:pt>
                <c:pt idx="2934">
                  <c:v>9.57</c:v>
                </c:pt>
                <c:pt idx="2935">
                  <c:v>9.42</c:v>
                </c:pt>
                <c:pt idx="2936">
                  <c:v>9.34</c:v>
                </c:pt>
                <c:pt idx="2937">
                  <c:v>9.2899999999999991</c:v>
                </c:pt>
                <c:pt idx="2938">
                  <c:v>9.35</c:v>
                </c:pt>
                <c:pt idx="2939">
                  <c:v>9.75</c:v>
                </c:pt>
                <c:pt idx="2940">
                  <c:v>9.9</c:v>
                </c:pt>
                <c:pt idx="2941">
                  <c:v>9.6199999999999992</c:v>
                </c:pt>
                <c:pt idx="2942">
                  <c:v>9.74</c:v>
                </c:pt>
                <c:pt idx="2943">
                  <c:v>10.34</c:v>
                </c:pt>
                <c:pt idx="2944">
                  <c:v>10.210000000000001</c:v>
                </c:pt>
                <c:pt idx="2945">
                  <c:v>10.199999999999999</c:v>
                </c:pt>
                <c:pt idx="2946">
                  <c:v>10.130000000000001</c:v>
                </c:pt>
                <c:pt idx="2947">
                  <c:v>10.210000000000001</c:v>
                </c:pt>
                <c:pt idx="2948">
                  <c:v>10.039999999999999</c:v>
                </c:pt>
                <c:pt idx="2949">
                  <c:v>9.49</c:v>
                </c:pt>
                <c:pt idx="2950">
                  <c:v>9.59</c:v>
                </c:pt>
                <c:pt idx="2951">
                  <c:v>9.98</c:v>
                </c:pt>
                <c:pt idx="2952">
                  <c:v>10.199999999999999</c:v>
                </c:pt>
                <c:pt idx="2953">
                  <c:v>10.17</c:v>
                </c:pt>
                <c:pt idx="2954">
                  <c:v>10.17</c:v>
                </c:pt>
                <c:pt idx="2955">
                  <c:v>10.050000000000001</c:v>
                </c:pt>
                <c:pt idx="2956">
                  <c:v>9.91</c:v>
                </c:pt>
                <c:pt idx="2957">
                  <c:v>9.5299999999999994</c:v>
                </c:pt>
                <c:pt idx="2958">
                  <c:v>9.6</c:v>
                </c:pt>
                <c:pt idx="2959">
                  <c:v>9.61</c:v>
                </c:pt>
                <c:pt idx="2960">
                  <c:v>9.39</c:v>
                </c:pt>
                <c:pt idx="2961">
                  <c:v>9.56</c:v>
                </c:pt>
                <c:pt idx="2962">
                  <c:v>9.32</c:v>
                </c:pt>
                <c:pt idx="2963">
                  <c:v>8.9700000000000006</c:v>
                </c:pt>
                <c:pt idx="2964">
                  <c:v>8.9</c:v>
                </c:pt>
                <c:pt idx="2965">
                  <c:v>9.0399999999999991</c:v>
                </c:pt>
                <c:pt idx="2966">
                  <c:v>9.1199999999999992</c:v>
                </c:pt>
                <c:pt idx="2967">
                  <c:v>9</c:v>
                </c:pt>
                <c:pt idx="2968">
                  <c:v>8.8699999999999992</c:v>
                </c:pt>
                <c:pt idx="2969">
                  <c:v>8.83</c:v>
                </c:pt>
                <c:pt idx="2970">
                  <c:v>8.7200000000000006</c:v>
                </c:pt>
                <c:pt idx="2971">
                  <c:v>8.67</c:v>
                </c:pt>
                <c:pt idx="2972">
                  <c:v>8.31</c:v>
                </c:pt>
                <c:pt idx="2973">
                  <c:v>8.69</c:v>
                </c:pt>
                <c:pt idx="2974">
                  <c:v>8.76</c:v>
                </c:pt>
                <c:pt idx="2975">
                  <c:v>8.6300000000000008</c:v>
                </c:pt>
                <c:pt idx="2976">
                  <c:v>9</c:v>
                </c:pt>
                <c:pt idx="2977">
                  <c:v>8.92</c:v>
                </c:pt>
                <c:pt idx="2978">
                  <c:v>8.93</c:v>
                </c:pt>
                <c:pt idx="2979">
                  <c:v>8.64</c:v>
                </c:pt>
                <c:pt idx="2980">
                  <c:v>8.94</c:v>
                </c:pt>
                <c:pt idx="2981">
                  <c:v>9.52</c:v>
                </c:pt>
                <c:pt idx="2982">
                  <c:v>9.36</c:v>
                </c:pt>
                <c:pt idx="2983">
                  <c:v>9.52</c:v>
                </c:pt>
                <c:pt idx="2984">
                  <c:v>9.5399999999999991</c:v>
                </c:pt>
                <c:pt idx="2985">
                  <c:v>9.91</c:v>
                </c:pt>
                <c:pt idx="2986">
                  <c:v>9.94</c:v>
                </c:pt>
                <c:pt idx="2987">
                  <c:v>9.9700000000000006</c:v>
                </c:pt>
                <c:pt idx="2988">
                  <c:v>10.06</c:v>
                </c:pt>
                <c:pt idx="2989">
                  <c:v>10.46</c:v>
                </c:pt>
                <c:pt idx="2990">
                  <c:v>10.42</c:v>
                </c:pt>
                <c:pt idx="2991">
                  <c:v>10.49</c:v>
                </c:pt>
                <c:pt idx="2992">
                  <c:v>10.26</c:v>
                </c:pt>
                <c:pt idx="2993">
                  <c:v>10.38</c:v>
                </c:pt>
                <c:pt idx="2994">
                  <c:v>10.01</c:v>
                </c:pt>
                <c:pt idx="2995">
                  <c:v>9.99</c:v>
                </c:pt>
                <c:pt idx="2996">
                  <c:v>10.09</c:v>
                </c:pt>
                <c:pt idx="2997">
                  <c:v>10.02</c:v>
                </c:pt>
                <c:pt idx="2998">
                  <c:v>10.18</c:v>
                </c:pt>
                <c:pt idx="2999">
                  <c:v>9.44</c:v>
                </c:pt>
                <c:pt idx="3000">
                  <c:v>9.3699999999999992</c:v>
                </c:pt>
                <c:pt idx="3001">
                  <c:v>9.4700000000000006</c:v>
                </c:pt>
                <c:pt idx="3002">
                  <c:v>9.25</c:v>
                </c:pt>
                <c:pt idx="3003">
                  <c:v>9.1300000000000008</c:v>
                </c:pt>
                <c:pt idx="3004">
                  <c:v>8.6999999999999993</c:v>
                </c:pt>
                <c:pt idx="3005">
                  <c:v>8.58</c:v>
                </c:pt>
                <c:pt idx="3006">
                  <c:v>8.49</c:v>
                </c:pt>
                <c:pt idx="3007">
                  <c:v>8.4600000000000009</c:v>
                </c:pt>
                <c:pt idx="3008">
                  <c:v>8.4499999999999993</c:v>
                </c:pt>
                <c:pt idx="3009">
                  <c:v>8.31</c:v>
                </c:pt>
                <c:pt idx="3010">
                  <c:v>8.2200000000000006</c:v>
                </c:pt>
                <c:pt idx="3011">
                  <c:v>8.25</c:v>
                </c:pt>
                <c:pt idx="3012">
                  <c:v>8.2100000000000009</c:v>
                </c:pt>
                <c:pt idx="3013">
                  <c:v>8.2200000000000006</c:v>
                </c:pt>
                <c:pt idx="3014">
                  <c:v>8.1300000000000008</c:v>
                </c:pt>
                <c:pt idx="3015">
                  <c:v>8.36</c:v>
                </c:pt>
                <c:pt idx="3016">
                  <c:v>8.5500000000000007</c:v>
                </c:pt>
                <c:pt idx="3017">
                  <c:v>8.7200000000000006</c:v>
                </c:pt>
                <c:pt idx="3018">
                  <c:v>8.83</c:v>
                </c:pt>
                <c:pt idx="3019">
                  <c:v>8.77</c:v>
                </c:pt>
                <c:pt idx="3020">
                  <c:v>8.59</c:v>
                </c:pt>
                <c:pt idx="3021">
                  <c:v>8.7799999999999994</c:v>
                </c:pt>
                <c:pt idx="3022">
                  <c:v>8.43</c:v>
                </c:pt>
                <c:pt idx="3023">
                  <c:v>8.17</c:v>
                </c:pt>
                <c:pt idx="3024">
                  <c:v>8.3000000000000007</c:v>
                </c:pt>
                <c:pt idx="3025">
                  <c:v>8.35</c:v>
                </c:pt>
                <c:pt idx="3026">
                  <c:v>8.2799999999999994</c:v>
                </c:pt>
                <c:pt idx="3027">
                  <c:v>8.39</c:v>
                </c:pt>
                <c:pt idx="3028">
                  <c:v>8.6</c:v>
                </c:pt>
                <c:pt idx="3029">
                  <c:v>8.5399999999999991</c:v>
                </c:pt>
                <c:pt idx="3030">
                  <c:v>8.52</c:v>
                </c:pt>
                <c:pt idx="3031">
                  <c:v>8.64</c:v>
                </c:pt>
                <c:pt idx="3032">
                  <c:v>8.58</c:v>
                </c:pt>
                <c:pt idx="3033">
                  <c:v>8.44</c:v>
                </c:pt>
                <c:pt idx="3034">
                  <c:v>9.09</c:v>
                </c:pt>
                <c:pt idx="3035">
                  <c:v>9.18</c:v>
                </c:pt>
                <c:pt idx="3036">
                  <c:v>9.6999999999999993</c:v>
                </c:pt>
                <c:pt idx="3037">
                  <c:v>9.77</c:v>
                </c:pt>
                <c:pt idx="3038">
                  <c:v>9.58</c:v>
                </c:pt>
                <c:pt idx="3039">
                  <c:v>9.57</c:v>
                </c:pt>
                <c:pt idx="3040">
                  <c:v>9.36</c:v>
                </c:pt>
                <c:pt idx="3041">
                  <c:v>9.44</c:v>
                </c:pt>
                <c:pt idx="3042">
                  <c:v>9.42</c:v>
                </c:pt>
                <c:pt idx="3043">
                  <c:v>9.67</c:v>
                </c:pt>
                <c:pt idx="3044">
                  <c:v>9.69</c:v>
                </c:pt>
                <c:pt idx="3045">
                  <c:v>9.57</c:v>
                </c:pt>
                <c:pt idx="3046">
                  <c:v>9.35</c:v>
                </c:pt>
                <c:pt idx="3047">
                  <c:v>9.06</c:v>
                </c:pt>
                <c:pt idx="3048">
                  <c:v>9.56</c:v>
                </c:pt>
                <c:pt idx="3049">
                  <c:v>9.5</c:v>
                </c:pt>
                <c:pt idx="3050">
                  <c:v>9.36</c:v>
                </c:pt>
                <c:pt idx="3051">
                  <c:v>9.1999999999999993</c:v>
                </c:pt>
                <c:pt idx="3052">
                  <c:v>8.98</c:v>
                </c:pt>
                <c:pt idx="3053">
                  <c:v>8.15</c:v>
                </c:pt>
                <c:pt idx="3054">
                  <c:v>8.4600000000000009</c:v>
                </c:pt>
                <c:pt idx="3055">
                  <c:v>8.36</c:v>
                </c:pt>
                <c:pt idx="3056">
                  <c:v>9.34</c:v>
                </c:pt>
                <c:pt idx="3057">
                  <c:v>9.0500000000000007</c:v>
                </c:pt>
                <c:pt idx="3058">
                  <c:v>9.56</c:v>
                </c:pt>
                <c:pt idx="3059">
                  <c:v>9.65</c:v>
                </c:pt>
                <c:pt idx="3060">
                  <c:v>9.3000000000000007</c:v>
                </c:pt>
                <c:pt idx="3061">
                  <c:v>9.3699999999999992</c:v>
                </c:pt>
                <c:pt idx="3062">
                  <c:v>9.17</c:v>
                </c:pt>
                <c:pt idx="3063">
                  <c:v>9.92</c:v>
                </c:pt>
                <c:pt idx="3064">
                  <c:v>9.64</c:v>
                </c:pt>
                <c:pt idx="3065">
                  <c:v>10.51</c:v>
                </c:pt>
                <c:pt idx="3066">
                  <c:v>10.59</c:v>
                </c:pt>
                <c:pt idx="3067">
                  <c:v>10.93</c:v>
                </c:pt>
                <c:pt idx="3068">
                  <c:v>11.14</c:v>
                </c:pt>
                <c:pt idx="3069">
                  <c:v>10.79</c:v>
                </c:pt>
                <c:pt idx="3070">
                  <c:v>10.83</c:v>
                </c:pt>
                <c:pt idx="3071">
                  <c:v>11.1</c:v>
                </c:pt>
                <c:pt idx="3072">
                  <c:v>11.59</c:v>
                </c:pt>
                <c:pt idx="3073">
                  <c:v>11.82</c:v>
                </c:pt>
                <c:pt idx="3074">
                  <c:v>11.78</c:v>
                </c:pt>
                <c:pt idx="3075">
                  <c:v>12.16</c:v>
                </c:pt>
                <c:pt idx="3076">
                  <c:v>12.44</c:v>
                </c:pt>
                <c:pt idx="3077">
                  <c:v>12.23</c:v>
                </c:pt>
                <c:pt idx="3078">
                  <c:v>11.87</c:v>
                </c:pt>
                <c:pt idx="3079">
                  <c:v>12.48</c:v>
                </c:pt>
                <c:pt idx="3080">
                  <c:v>13.01</c:v>
                </c:pt>
                <c:pt idx="3081">
                  <c:v>12.91</c:v>
                </c:pt>
                <c:pt idx="3082">
                  <c:v>12.27</c:v>
                </c:pt>
                <c:pt idx="3083">
                  <c:v>12.73</c:v>
                </c:pt>
                <c:pt idx="3084">
                  <c:v>12.56</c:v>
                </c:pt>
                <c:pt idx="3085">
                  <c:v>12.09</c:v>
                </c:pt>
                <c:pt idx="3086">
                  <c:v>12.61</c:v>
                </c:pt>
                <c:pt idx="3087">
                  <c:v>12.29</c:v>
                </c:pt>
                <c:pt idx="3088">
                  <c:v>11.58</c:v>
                </c:pt>
                <c:pt idx="3089">
                  <c:v>11.16</c:v>
                </c:pt>
                <c:pt idx="3090">
                  <c:v>10.61</c:v>
                </c:pt>
                <c:pt idx="3091">
                  <c:v>10.89</c:v>
                </c:pt>
                <c:pt idx="3092">
                  <c:v>10.99</c:v>
                </c:pt>
                <c:pt idx="3093">
                  <c:v>11.39</c:v>
                </c:pt>
                <c:pt idx="3094">
                  <c:v>11.74</c:v>
                </c:pt>
                <c:pt idx="3095">
                  <c:v>11.76</c:v>
                </c:pt>
                <c:pt idx="3096">
                  <c:v>11.5</c:v>
                </c:pt>
                <c:pt idx="3097">
                  <c:v>11.73</c:v>
                </c:pt>
                <c:pt idx="3098">
                  <c:v>11.45</c:v>
                </c:pt>
                <c:pt idx="3099">
                  <c:v>10.92</c:v>
                </c:pt>
                <c:pt idx="3100">
                  <c:v>10.56</c:v>
                </c:pt>
                <c:pt idx="3101">
                  <c:v>11.11</c:v>
                </c:pt>
                <c:pt idx="3102">
                  <c:v>10.53</c:v>
                </c:pt>
                <c:pt idx="3103">
                  <c:v>10.210000000000001</c:v>
                </c:pt>
                <c:pt idx="3104">
                  <c:v>10.07</c:v>
                </c:pt>
                <c:pt idx="3105">
                  <c:v>9.56</c:v>
                </c:pt>
                <c:pt idx="3106">
                  <c:v>9.57</c:v>
                </c:pt>
                <c:pt idx="3107">
                  <c:v>9.58</c:v>
                </c:pt>
                <c:pt idx="3108">
                  <c:v>9.0500000000000007</c:v>
                </c:pt>
                <c:pt idx="3109">
                  <c:v>8.92</c:v>
                </c:pt>
                <c:pt idx="3110">
                  <c:v>8.9600000000000009</c:v>
                </c:pt>
                <c:pt idx="3111">
                  <c:v>9.3000000000000007</c:v>
                </c:pt>
                <c:pt idx="3112">
                  <c:v>9.57</c:v>
                </c:pt>
                <c:pt idx="3113">
                  <c:v>9.42</c:v>
                </c:pt>
                <c:pt idx="3114">
                  <c:v>9.58</c:v>
                </c:pt>
                <c:pt idx="3115">
                  <c:v>9.23</c:v>
                </c:pt>
                <c:pt idx="3116">
                  <c:v>9.07</c:v>
                </c:pt>
                <c:pt idx="3117">
                  <c:v>9.16</c:v>
                </c:pt>
                <c:pt idx="3118">
                  <c:v>9.02</c:v>
                </c:pt>
                <c:pt idx="3119">
                  <c:v>9.1300000000000008</c:v>
                </c:pt>
                <c:pt idx="3120">
                  <c:v>9.92</c:v>
                </c:pt>
                <c:pt idx="3121">
                  <c:v>9.8800000000000008</c:v>
                </c:pt>
                <c:pt idx="3122">
                  <c:v>10.4</c:v>
                </c:pt>
                <c:pt idx="3123">
                  <c:v>10.84</c:v>
                </c:pt>
                <c:pt idx="3124">
                  <c:v>10.7</c:v>
                </c:pt>
                <c:pt idx="3125">
                  <c:v>10.96</c:v>
                </c:pt>
                <c:pt idx="3126">
                  <c:v>10.71</c:v>
                </c:pt>
                <c:pt idx="3127">
                  <c:v>8.98</c:v>
                </c:pt>
                <c:pt idx="3128">
                  <c:v>8.7100000000000009</c:v>
                </c:pt>
                <c:pt idx="3129">
                  <c:v>8.81</c:v>
                </c:pt>
                <c:pt idx="3130">
                  <c:v>8.4499999999999993</c:v>
                </c:pt>
                <c:pt idx="3131">
                  <c:v>9.0299999999999994</c:v>
                </c:pt>
                <c:pt idx="3132">
                  <c:v>9.6</c:v>
                </c:pt>
                <c:pt idx="3133">
                  <c:v>9.89</c:v>
                </c:pt>
                <c:pt idx="3134">
                  <c:v>9.7100000000000009</c:v>
                </c:pt>
                <c:pt idx="3135">
                  <c:v>9.3000000000000007</c:v>
                </c:pt>
                <c:pt idx="3136">
                  <c:v>9.41</c:v>
                </c:pt>
                <c:pt idx="3137">
                  <c:v>9.48</c:v>
                </c:pt>
                <c:pt idx="3138">
                  <c:v>10</c:v>
                </c:pt>
                <c:pt idx="3139">
                  <c:v>10.11</c:v>
                </c:pt>
                <c:pt idx="3140">
                  <c:v>10.52</c:v>
                </c:pt>
                <c:pt idx="3141">
                  <c:v>10.130000000000001</c:v>
                </c:pt>
                <c:pt idx="3142">
                  <c:v>10.15</c:v>
                </c:pt>
                <c:pt idx="3143">
                  <c:v>9.81</c:v>
                </c:pt>
                <c:pt idx="3144">
                  <c:v>10.119999999999999</c:v>
                </c:pt>
                <c:pt idx="3145">
                  <c:v>10.71</c:v>
                </c:pt>
                <c:pt idx="3146">
                  <c:v>11.48</c:v>
                </c:pt>
                <c:pt idx="3147">
                  <c:v>11.25</c:v>
                </c:pt>
                <c:pt idx="3148">
                  <c:v>11.74</c:v>
                </c:pt>
                <c:pt idx="3149">
                  <c:v>12.09</c:v>
                </c:pt>
                <c:pt idx="3150">
                  <c:v>12.31</c:v>
                </c:pt>
                <c:pt idx="3151">
                  <c:v>12.6</c:v>
                </c:pt>
                <c:pt idx="3152">
                  <c:v>12.58</c:v>
                </c:pt>
                <c:pt idx="3153">
                  <c:v>12.59</c:v>
                </c:pt>
                <c:pt idx="3154">
                  <c:v>12.17</c:v>
                </c:pt>
                <c:pt idx="3155">
                  <c:v>12.24</c:v>
                </c:pt>
                <c:pt idx="3156">
                  <c:v>12.48</c:v>
                </c:pt>
                <c:pt idx="3157">
                  <c:v>12.29</c:v>
                </c:pt>
                <c:pt idx="3158">
                  <c:v>11.65</c:v>
                </c:pt>
                <c:pt idx="3159">
                  <c:v>12.03</c:v>
                </c:pt>
                <c:pt idx="3160">
                  <c:v>11.93</c:v>
                </c:pt>
                <c:pt idx="3161">
                  <c:v>12.4</c:v>
                </c:pt>
                <c:pt idx="3162">
                  <c:v>12.87</c:v>
                </c:pt>
                <c:pt idx="3163">
                  <c:v>13.15</c:v>
                </c:pt>
                <c:pt idx="3164">
                  <c:v>13.21</c:v>
                </c:pt>
                <c:pt idx="3165">
                  <c:v>12.89</c:v>
                </c:pt>
                <c:pt idx="3166">
                  <c:v>13.23</c:v>
                </c:pt>
                <c:pt idx="3167">
                  <c:v>13.36</c:v>
                </c:pt>
                <c:pt idx="3168">
                  <c:v>13.2</c:v>
                </c:pt>
                <c:pt idx="3169">
                  <c:v>13</c:v>
                </c:pt>
                <c:pt idx="3170">
                  <c:v>12.84</c:v>
                </c:pt>
                <c:pt idx="3171">
                  <c:v>13.14</c:v>
                </c:pt>
                <c:pt idx="3172">
                  <c:v>13.24</c:v>
                </c:pt>
                <c:pt idx="3173">
                  <c:v>13.32</c:v>
                </c:pt>
                <c:pt idx="3174">
                  <c:v>13.26</c:v>
                </c:pt>
                <c:pt idx="3175">
                  <c:v>13.74</c:v>
                </c:pt>
                <c:pt idx="3176">
                  <c:v>13.68</c:v>
                </c:pt>
                <c:pt idx="3177">
                  <c:v>13.7</c:v>
                </c:pt>
                <c:pt idx="3178">
                  <c:v>13.36</c:v>
                </c:pt>
                <c:pt idx="3179">
                  <c:v>13.28</c:v>
                </c:pt>
                <c:pt idx="3180">
                  <c:v>13.02</c:v>
                </c:pt>
                <c:pt idx="3181">
                  <c:v>12.8</c:v>
                </c:pt>
                <c:pt idx="3182">
                  <c:v>12.91</c:v>
                </c:pt>
                <c:pt idx="3183">
                  <c:v>13.56</c:v>
                </c:pt>
                <c:pt idx="3184">
                  <c:v>13.77</c:v>
                </c:pt>
                <c:pt idx="3185">
                  <c:v>13.34</c:v>
                </c:pt>
                <c:pt idx="3186">
                  <c:v>13.69</c:v>
                </c:pt>
                <c:pt idx="3187">
                  <c:v>13.79</c:v>
                </c:pt>
                <c:pt idx="3188">
                  <c:v>14.29</c:v>
                </c:pt>
                <c:pt idx="3189">
                  <c:v>14.35</c:v>
                </c:pt>
                <c:pt idx="3190">
                  <c:v>14.88</c:v>
                </c:pt>
                <c:pt idx="3191">
                  <c:v>15.02</c:v>
                </c:pt>
                <c:pt idx="3192">
                  <c:v>14.91</c:v>
                </c:pt>
                <c:pt idx="3193">
                  <c:v>15.28</c:v>
                </c:pt>
                <c:pt idx="3194">
                  <c:v>15.52</c:v>
                </c:pt>
                <c:pt idx="3195">
                  <c:v>15.34</c:v>
                </c:pt>
                <c:pt idx="3196">
                  <c:v>15.13</c:v>
                </c:pt>
                <c:pt idx="3197">
                  <c:v>14.89</c:v>
                </c:pt>
                <c:pt idx="3198">
                  <c:v>14.95</c:v>
                </c:pt>
                <c:pt idx="3199">
                  <c:v>15.42</c:v>
                </c:pt>
                <c:pt idx="3200">
                  <c:v>15.63</c:v>
                </c:pt>
                <c:pt idx="3201">
                  <c:v>15.39</c:v>
                </c:pt>
                <c:pt idx="3202">
                  <c:v>15.56</c:v>
                </c:pt>
                <c:pt idx="3203">
                  <c:v>15.87</c:v>
                </c:pt>
                <c:pt idx="3204">
                  <c:v>16.18</c:v>
                </c:pt>
                <c:pt idx="3205">
                  <c:v>16.260000000000002</c:v>
                </c:pt>
                <c:pt idx="3206">
                  <c:v>16.89</c:v>
                </c:pt>
                <c:pt idx="3207">
                  <c:v>16.66</c:v>
                </c:pt>
                <c:pt idx="3208">
                  <c:v>16.510000000000002</c:v>
                </c:pt>
                <c:pt idx="3209">
                  <c:v>16.329999999999998</c:v>
                </c:pt>
                <c:pt idx="3210">
                  <c:v>16.510000000000002</c:v>
                </c:pt>
                <c:pt idx="3211">
                  <c:v>16.149999999999999</c:v>
                </c:pt>
                <c:pt idx="3212">
                  <c:v>15.85</c:v>
                </c:pt>
                <c:pt idx="3213">
                  <c:v>15.65</c:v>
                </c:pt>
                <c:pt idx="3214">
                  <c:v>15.36</c:v>
                </c:pt>
                <c:pt idx="3215">
                  <c:v>15.97</c:v>
                </c:pt>
                <c:pt idx="3216">
                  <c:v>15.56</c:v>
                </c:pt>
                <c:pt idx="3217">
                  <c:v>15.54</c:v>
                </c:pt>
                <c:pt idx="3218">
                  <c:v>15.44</c:v>
                </c:pt>
                <c:pt idx="3219">
                  <c:v>15.03</c:v>
                </c:pt>
                <c:pt idx="3220">
                  <c:v>14.29</c:v>
                </c:pt>
                <c:pt idx="3221">
                  <c:v>14.09</c:v>
                </c:pt>
                <c:pt idx="3222">
                  <c:v>13.32</c:v>
                </c:pt>
                <c:pt idx="3223">
                  <c:v>13.39</c:v>
                </c:pt>
                <c:pt idx="3224">
                  <c:v>14.09</c:v>
                </c:pt>
                <c:pt idx="3225">
                  <c:v>14.32</c:v>
                </c:pt>
                <c:pt idx="3226">
                  <c:v>14.81</c:v>
                </c:pt>
                <c:pt idx="3227">
                  <c:v>15.09</c:v>
                </c:pt>
                <c:pt idx="3228">
                  <c:v>15.35</c:v>
                </c:pt>
                <c:pt idx="3229">
                  <c:v>15.78</c:v>
                </c:pt>
                <c:pt idx="3230">
                  <c:v>15.76</c:v>
                </c:pt>
                <c:pt idx="3231">
                  <c:v>16.32</c:v>
                </c:pt>
                <c:pt idx="3232">
                  <c:v>16.34</c:v>
                </c:pt>
                <c:pt idx="3233">
                  <c:v>16.41</c:v>
                </c:pt>
                <c:pt idx="3234">
                  <c:v>16.57</c:v>
                </c:pt>
                <c:pt idx="3235">
                  <c:v>16.29</c:v>
                </c:pt>
                <c:pt idx="3236">
                  <c:v>15.81</c:v>
                </c:pt>
                <c:pt idx="3237">
                  <c:v>15.66</c:v>
                </c:pt>
                <c:pt idx="3238">
                  <c:v>15.9</c:v>
                </c:pt>
                <c:pt idx="3239">
                  <c:v>15.81</c:v>
                </c:pt>
                <c:pt idx="3240">
                  <c:v>15.45</c:v>
                </c:pt>
                <c:pt idx="3241">
                  <c:v>15.88</c:v>
                </c:pt>
                <c:pt idx="3242">
                  <c:v>15.46</c:v>
                </c:pt>
                <c:pt idx="3243">
                  <c:v>16.07</c:v>
                </c:pt>
                <c:pt idx="3244">
                  <c:v>16.53</c:v>
                </c:pt>
                <c:pt idx="3245">
                  <c:v>16.64</c:v>
                </c:pt>
                <c:pt idx="3246">
                  <c:v>17</c:v>
                </c:pt>
                <c:pt idx="3247">
                  <c:v>17.36</c:v>
                </c:pt>
                <c:pt idx="3248">
                  <c:v>17.170000000000002</c:v>
                </c:pt>
                <c:pt idx="3249">
                  <c:v>17.46</c:v>
                </c:pt>
                <c:pt idx="3250">
                  <c:v>16.77</c:v>
                </c:pt>
                <c:pt idx="3251">
                  <c:v>17.329999999999998</c:v>
                </c:pt>
                <c:pt idx="3252">
                  <c:v>16.71</c:v>
                </c:pt>
                <c:pt idx="3253">
                  <c:v>15.6</c:v>
                </c:pt>
                <c:pt idx="3254">
                  <c:v>17.12</c:v>
                </c:pt>
                <c:pt idx="3255">
                  <c:v>18.79</c:v>
                </c:pt>
                <c:pt idx="3256">
                  <c:v>18.809999999999999</c:v>
                </c:pt>
                <c:pt idx="3257">
                  <c:v>19.309999999999999</c:v>
                </c:pt>
                <c:pt idx="3258">
                  <c:v>19.7</c:v>
                </c:pt>
                <c:pt idx="3259">
                  <c:v>20.09</c:v>
                </c:pt>
                <c:pt idx="3260">
                  <c:v>20.39</c:v>
                </c:pt>
                <c:pt idx="3261">
                  <c:v>20.8</c:v>
                </c:pt>
                <c:pt idx="3262">
                  <c:v>21.01</c:v>
                </c:pt>
                <c:pt idx="3263">
                  <c:v>20.94</c:v>
                </c:pt>
                <c:pt idx="3264">
                  <c:v>20.98</c:v>
                </c:pt>
                <c:pt idx="3265">
                  <c:v>20.77</c:v>
                </c:pt>
                <c:pt idx="3266">
                  <c:v>20.92</c:v>
                </c:pt>
                <c:pt idx="3267">
                  <c:v>20.99</c:v>
                </c:pt>
                <c:pt idx="3268">
                  <c:v>21.08</c:v>
                </c:pt>
                <c:pt idx="3269">
                  <c:v>20.98</c:v>
                </c:pt>
                <c:pt idx="3270">
                  <c:v>21.08</c:v>
                </c:pt>
                <c:pt idx="3271">
                  <c:v>21.27</c:v>
                </c:pt>
                <c:pt idx="3272">
                  <c:v>21.11</c:v>
                </c:pt>
                <c:pt idx="3273">
                  <c:v>20.45</c:v>
                </c:pt>
                <c:pt idx="3274">
                  <c:v>20.46</c:v>
                </c:pt>
                <c:pt idx="3275">
                  <c:v>20.420000000000002</c:v>
                </c:pt>
                <c:pt idx="3276">
                  <c:v>20.190000000000001</c:v>
                </c:pt>
                <c:pt idx="3277">
                  <c:v>20.45</c:v>
                </c:pt>
                <c:pt idx="3278">
                  <c:v>20.7</c:v>
                </c:pt>
                <c:pt idx="3279">
                  <c:v>20.98</c:v>
                </c:pt>
                <c:pt idx="3280">
                  <c:v>21.03</c:v>
                </c:pt>
                <c:pt idx="3281">
                  <c:v>21.3</c:v>
                </c:pt>
                <c:pt idx="3282">
                  <c:v>21.09</c:v>
                </c:pt>
                <c:pt idx="3283">
                  <c:v>21.31</c:v>
                </c:pt>
                <c:pt idx="3284">
                  <c:v>21.28</c:v>
                </c:pt>
                <c:pt idx="3285">
                  <c:v>21.41</c:v>
                </c:pt>
                <c:pt idx="3286">
                  <c:v>21.54</c:v>
                </c:pt>
                <c:pt idx="3287">
                  <c:v>21.6</c:v>
                </c:pt>
                <c:pt idx="3288">
                  <c:v>21.58</c:v>
                </c:pt>
                <c:pt idx="3289">
                  <c:v>21.68</c:v>
                </c:pt>
                <c:pt idx="3290">
                  <c:v>21.81</c:v>
                </c:pt>
                <c:pt idx="3291">
                  <c:v>21.85</c:v>
                </c:pt>
                <c:pt idx="3292">
                  <c:v>21.8</c:v>
                </c:pt>
                <c:pt idx="3293">
                  <c:v>21.87</c:v>
                </c:pt>
                <c:pt idx="3294">
                  <c:v>21.64</c:v>
                </c:pt>
                <c:pt idx="3295">
                  <c:v>21.42</c:v>
                </c:pt>
                <c:pt idx="3296">
                  <c:v>21.35</c:v>
                </c:pt>
                <c:pt idx="3297">
                  <c:v>21.43</c:v>
                </c:pt>
                <c:pt idx="3298">
                  <c:v>21.1</c:v>
                </c:pt>
                <c:pt idx="3299">
                  <c:v>20.95</c:v>
                </c:pt>
                <c:pt idx="3300">
                  <c:v>21.38</c:v>
                </c:pt>
                <c:pt idx="3301">
                  <c:v>20.91</c:v>
                </c:pt>
                <c:pt idx="3302">
                  <c:v>20.84</c:v>
                </c:pt>
                <c:pt idx="3303">
                  <c:v>20.84</c:v>
                </c:pt>
                <c:pt idx="3304">
                  <c:v>21.08</c:v>
                </c:pt>
                <c:pt idx="3305">
                  <c:v>21.34</c:v>
                </c:pt>
                <c:pt idx="3306">
                  <c:v>21.25</c:v>
                </c:pt>
                <c:pt idx="3307">
                  <c:v>21.73</c:v>
                </c:pt>
                <c:pt idx="3308">
                  <c:v>21.83</c:v>
                </c:pt>
                <c:pt idx="3309">
                  <c:v>21.82</c:v>
                </c:pt>
                <c:pt idx="3310">
                  <c:v>21.43</c:v>
                </c:pt>
                <c:pt idx="3311">
                  <c:v>21.63</c:v>
                </c:pt>
                <c:pt idx="3312">
                  <c:v>20.98</c:v>
                </c:pt>
                <c:pt idx="3313">
                  <c:v>20.98</c:v>
                </c:pt>
                <c:pt idx="3314">
                  <c:v>21.17</c:v>
                </c:pt>
                <c:pt idx="3315">
                  <c:v>20.64</c:v>
                </c:pt>
                <c:pt idx="3316">
                  <c:v>20.329999999999998</c:v>
                </c:pt>
                <c:pt idx="3317">
                  <c:v>20.76</c:v>
                </c:pt>
                <c:pt idx="3318">
                  <c:v>20.64</c:v>
                </c:pt>
                <c:pt idx="3319">
                  <c:v>20.54</c:v>
                </c:pt>
                <c:pt idx="3320">
                  <c:v>20.87</c:v>
                </c:pt>
                <c:pt idx="3321">
                  <c:v>20.46</c:v>
                </c:pt>
                <c:pt idx="3322">
                  <c:v>21.03</c:v>
                </c:pt>
                <c:pt idx="3323">
                  <c:v>21</c:v>
                </c:pt>
                <c:pt idx="3324">
                  <c:v>20.3</c:v>
                </c:pt>
                <c:pt idx="3325">
                  <c:v>19.3</c:v>
                </c:pt>
                <c:pt idx="3326">
                  <c:v>19.350000000000001</c:v>
                </c:pt>
                <c:pt idx="3327">
                  <c:v>19.48</c:v>
                </c:pt>
                <c:pt idx="3328">
                  <c:v>19.47</c:v>
                </c:pt>
                <c:pt idx="3329">
                  <c:v>19.510000000000002</c:v>
                </c:pt>
                <c:pt idx="3330">
                  <c:v>19.52</c:v>
                </c:pt>
                <c:pt idx="3331">
                  <c:v>19.079999999999998</c:v>
                </c:pt>
                <c:pt idx="3332">
                  <c:v>19.13</c:v>
                </c:pt>
                <c:pt idx="3333">
                  <c:v>18.96</c:v>
                </c:pt>
                <c:pt idx="3334">
                  <c:v>19</c:v>
                </c:pt>
                <c:pt idx="3335">
                  <c:v>18.809999999999999</c:v>
                </c:pt>
                <c:pt idx="3336">
                  <c:v>18.8</c:v>
                </c:pt>
                <c:pt idx="3337">
                  <c:v>18.62</c:v>
                </c:pt>
                <c:pt idx="3338">
                  <c:v>18.600000000000001</c:v>
                </c:pt>
                <c:pt idx="3339">
                  <c:v>18.47</c:v>
                </c:pt>
                <c:pt idx="3340">
                  <c:v>18.18</c:v>
                </c:pt>
                <c:pt idx="3341">
                  <c:v>18.13</c:v>
                </c:pt>
                <c:pt idx="3342">
                  <c:v>17.989999999999998</c:v>
                </c:pt>
                <c:pt idx="3343">
                  <c:v>17.96</c:v>
                </c:pt>
                <c:pt idx="3344">
                  <c:v>18.079999999999998</c:v>
                </c:pt>
                <c:pt idx="3345">
                  <c:v>18.07</c:v>
                </c:pt>
                <c:pt idx="3346">
                  <c:v>17.899999999999999</c:v>
                </c:pt>
                <c:pt idx="3347">
                  <c:v>17.899999999999999</c:v>
                </c:pt>
                <c:pt idx="3348">
                  <c:v>17.93</c:v>
                </c:pt>
                <c:pt idx="3349">
                  <c:v>17.87</c:v>
                </c:pt>
                <c:pt idx="3350">
                  <c:v>17.95</c:v>
                </c:pt>
                <c:pt idx="3351">
                  <c:v>17.899999999999999</c:v>
                </c:pt>
                <c:pt idx="3352">
                  <c:v>18.190000000000001</c:v>
                </c:pt>
                <c:pt idx="3353">
                  <c:v>18</c:v>
                </c:pt>
                <c:pt idx="3354">
                  <c:v>18.13</c:v>
                </c:pt>
                <c:pt idx="3355">
                  <c:v>17.91</c:v>
                </c:pt>
                <c:pt idx="3356">
                  <c:v>17.86</c:v>
                </c:pt>
                <c:pt idx="3357">
                  <c:v>18.05</c:v>
                </c:pt>
                <c:pt idx="3358">
                  <c:v>17.98</c:v>
                </c:pt>
                <c:pt idx="3359">
                  <c:v>17.7</c:v>
                </c:pt>
                <c:pt idx="3360">
                  <c:v>17.61</c:v>
                </c:pt>
                <c:pt idx="3361">
                  <c:v>17.48</c:v>
                </c:pt>
                <c:pt idx="3362">
                  <c:v>17.489999999999998</c:v>
                </c:pt>
                <c:pt idx="3363">
                  <c:v>17.72</c:v>
                </c:pt>
                <c:pt idx="3364">
                  <c:v>17.68</c:v>
                </c:pt>
                <c:pt idx="3365">
                  <c:v>17.62</c:v>
                </c:pt>
                <c:pt idx="3366">
                  <c:v>17.440000000000001</c:v>
                </c:pt>
                <c:pt idx="3367">
                  <c:v>17.38</c:v>
                </c:pt>
                <c:pt idx="3368">
                  <c:v>17.47</c:v>
                </c:pt>
                <c:pt idx="3369">
                  <c:v>17.36</c:v>
                </c:pt>
                <c:pt idx="3370">
                  <c:v>17.78</c:v>
                </c:pt>
                <c:pt idx="3371">
                  <c:v>17.829999999999998</c:v>
                </c:pt>
                <c:pt idx="3372">
                  <c:v>17.63</c:v>
                </c:pt>
                <c:pt idx="3373">
                  <c:v>17.45</c:v>
                </c:pt>
                <c:pt idx="3374">
                  <c:v>17.260000000000002</c:v>
                </c:pt>
                <c:pt idx="3375">
                  <c:v>17.260000000000002</c:v>
                </c:pt>
                <c:pt idx="3376">
                  <c:v>17.28</c:v>
                </c:pt>
                <c:pt idx="3377">
                  <c:v>17.46</c:v>
                </c:pt>
                <c:pt idx="3378">
                  <c:v>17.27</c:v>
                </c:pt>
                <c:pt idx="3379">
                  <c:v>17.25</c:v>
                </c:pt>
                <c:pt idx="3380">
                  <c:v>17.420000000000002</c:v>
                </c:pt>
                <c:pt idx="3381">
                  <c:v>16.37</c:v>
                </c:pt>
                <c:pt idx="3382">
                  <c:v>16.39</c:v>
                </c:pt>
                <c:pt idx="3383">
                  <c:v>16.47</c:v>
                </c:pt>
                <c:pt idx="3384">
                  <c:v>16.739999999999998</c:v>
                </c:pt>
                <c:pt idx="3385">
                  <c:v>16.93</c:v>
                </c:pt>
                <c:pt idx="3386">
                  <c:v>17.05</c:v>
                </c:pt>
                <c:pt idx="3387">
                  <c:v>17.149999999999999</c:v>
                </c:pt>
                <c:pt idx="3388">
                  <c:v>17.16</c:v>
                </c:pt>
                <c:pt idx="3389">
                  <c:v>17.100000000000001</c:v>
                </c:pt>
                <c:pt idx="3390">
                  <c:v>17.239999999999998</c:v>
                </c:pt>
                <c:pt idx="3391">
                  <c:v>17.350000000000001</c:v>
                </c:pt>
                <c:pt idx="3392">
                  <c:v>17.440000000000001</c:v>
                </c:pt>
                <c:pt idx="3393">
                  <c:v>17.29</c:v>
                </c:pt>
                <c:pt idx="3394">
                  <c:v>17.22</c:v>
                </c:pt>
                <c:pt idx="3395">
                  <c:v>17.39</c:v>
                </c:pt>
                <c:pt idx="3396">
                  <c:v>17.34</c:v>
                </c:pt>
                <c:pt idx="3397">
                  <c:v>17.57</c:v>
                </c:pt>
                <c:pt idx="3398">
                  <c:v>17.68</c:v>
                </c:pt>
                <c:pt idx="3399">
                  <c:v>17.7</c:v>
                </c:pt>
                <c:pt idx="3400">
                  <c:v>17.78</c:v>
                </c:pt>
                <c:pt idx="3401">
                  <c:v>17.649999999999999</c:v>
                </c:pt>
                <c:pt idx="3402">
                  <c:v>17.7</c:v>
                </c:pt>
                <c:pt idx="3403">
                  <c:v>17.57</c:v>
                </c:pt>
                <c:pt idx="3404">
                  <c:v>17.55</c:v>
                </c:pt>
                <c:pt idx="3405">
                  <c:v>17.47</c:v>
                </c:pt>
                <c:pt idx="3406">
                  <c:v>17.21</c:v>
                </c:pt>
                <c:pt idx="3407">
                  <c:v>17.739999999999998</c:v>
                </c:pt>
                <c:pt idx="3408">
                  <c:v>17.489999999999998</c:v>
                </c:pt>
                <c:pt idx="3409">
                  <c:v>17.45</c:v>
                </c:pt>
                <c:pt idx="3410">
                  <c:v>17.14</c:v>
                </c:pt>
                <c:pt idx="3411">
                  <c:v>16.940000000000001</c:v>
                </c:pt>
                <c:pt idx="3412">
                  <c:v>16.920000000000002</c:v>
                </c:pt>
                <c:pt idx="3413">
                  <c:v>17.170000000000002</c:v>
                </c:pt>
                <c:pt idx="3414">
                  <c:v>17.079999999999998</c:v>
                </c:pt>
                <c:pt idx="3415">
                  <c:v>17.34</c:v>
                </c:pt>
                <c:pt idx="3416">
                  <c:v>17.36</c:v>
                </c:pt>
                <c:pt idx="3417">
                  <c:v>17.43</c:v>
                </c:pt>
                <c:pt idx="3418">
                  <c:v>17.350000000000001</c:v>
                </c:pt>
                <c:pt idx="3419">
                  <c:v>17.66</c:v>
                </c:pt>
                <c:pt idx="3420">
                  <c:v>17.97</c:v>
                </c:pt>
                <c:pt idx="3421">
                  <c:v>17.86</c:v>
                </c:pt>
                <c:pt idx="3422">
                  <c:v>18.04</c:v>
                </c:pt>
                <c:pt idx="3423">
                  <c:v>17.95</c:v>
                </c:pt>
                <c:pt idx="3424">
                  <c:v>17.809999999999999</c:v>
                </c:pt>
                <c:pt idx="3425">
                  <c:v>18.14</c:v>
                </c:pt>
                <c:pt idx="3426">
                  <c:v>18.03</c:v>
                </c:pt>
                <c:pt idx="3427">
                  <c:v>18.32</c:v>
                </c:pt>
                <c:pt idx="3428">
                  <c:v>18.399999999999999</c:v>
                </c:pt>
                <c:pt idx="3429">
                  <c:v>18.45</c:v>
                </c:pt>
                <c:pt idx="3430">
                  <c:v>18.57</c:v>
                </c:pt>
                <c:pt idx="3431">
                  <c:v>18.690000000000001</c:v>
                </c:pt>
                <c:pt idx="3432">
                  <c:v>18.79</c:v>
                </c:pt>
                <c:pt idx="3433">
                  <c:v>18.48</c:v>
                </c:pt>
                <c:pt idx="3434">
                  <c:v>18.38</c:v>
                </c:pt>
                <c:pt idx="3435">
                  <c:v>18.48</c:v>
                </c:pt>
                <c:pt idx="3436">
                  <c:v>18.48</c:v>
                </c:pt>
                <c:pt idx="3437">
                  <c:v>18.100000000000001</c:v>
                </c:pt>
                <c:pt idx="3438">
                  <c:v>18.239999999999998</c:v>
                </c:pt>
                <c:pt idx="3439">
                  <c:v>18.34</c:v>
                </c:pt>
                <c:pt idx="3440">
                  <c:v>18.54</c:v>
                </c:pt>
                <c:pt idx="3441">
                  <c:v>18.53</c:v>
                </c:pt>
                <c:pt idx="3442">
                  <c:v>18.25</c:v>
                </c:pt>
                <c:pt idx="3443">
                  <c:v>18.16</c:v>
                </c:pt>
                <c:pt idx="3444">
                  <c:v>17.7</c:v>
                </c:pt>
                <c:pt idx="3445">
                  <c:v>17.87</c:v>
                </c:pt>
                <c:pt idx="3446">
                  <c:v>17.79</c:v>
                </c:pt>
                <c:pt idx="3447">
                  <c:v>17.920000000000002</c:v>
                </c:pt>
                <c:pt idx="3448">
                  <c:v>18.2</c:v>
                </c:pt>
                <c:pt idx="3449">
                  <c:v>18.14</c:v>
                </c:pt>
                <c:pt idx="3450">
                  <c:v>18.309999999999999</c:v>
                </c:pt>
                <c:pt idx="3451">
                  <c:v>18.149999999999999</c:v>
                </c:pt>
                <c:pt idx="3452">
                  <c:v>18.23</c:v>
                </c:pt>
                <c:pt idx="3453">
                  <c:v>18.21</c:v>
                </c:pt>
                <c:pt idx="3454">
                  <c:v>18.36</c:v>
                </c:pt>
                <c:pt idx="3455">
                  <c:v>18.47</c:v>
                </c:pt>
                <c:pt idx="3456">
                  <c:v>18.57</c:v>
                </c:pt>
                <c:pt idx="3457">
                  <c:v>18.53</c:v>
                </c:pt>
                <c:pt idx="3458">
                  <c:v>18.600000000000001</c:v>
                </c:pt>
                <c:pt idx="3459">
                  <c:v>18.579999999999998</c:v>
                </c:pt>
                <c:pt idx="3460">
                  <c:v>18.21</c:v>
                </c:pt>
                <c:pt idx="3461">
                  <c:v>18.100000000000001</c:v>
                </c:pt>
                <c:pt idx="3462">
                  <c:v>18.260000000000002</c:v>
                </c:pt>
                <c:pt idx="3463">
                  <c:v>18.11</c:v>
                </c:pt>
                <c:pt idx="3464">
                  <c:v>18.079999999999998</c:v>
                </c:pt>
                <c:pt idx="3465">
                  <c:v>18.2</c:v>
                </c:pt>
                <c:pt idx="3466">
                  <c:v>17.71</c:v>
                </c:pt>
                <c:pt idx="3467">
                  <c:v>17.600000000000001</c:v>
                </c:pt>
                <c:pt idx="3468">
                  <c:v>17.899999999999999</c:v>
                </c:pt>
                <c:pt idx="3469">
                  <c:v>17.78</c:v>
                </c:pt>
                <c:pt idx="3470">
                  <c:v>17.25</c:v>
                </c:pt>
                <c:pt idx="3471">
                  <c:v>17.34</c:v>
                </c:pt>
                <c:pt idx="3472">
                  <c:v>17.239999999999998</c:v>
                </c:pt>
                <c:pt idx="3473">
                  <c:v>17.309999999999999</c:v>
                </c:pt>
                <c:pt idx="3474">
                  <c:v>17.27</c:v>
                </c:pt>
                <c:pt idx="3475">
                  <c:v>17.28</c:v>
                </c:pt>
                <c:pt idx="3476">
                  <c:v>17.38</c:v>
                </c:pt>
                <c:pt idx="3477">
                  <c:v>17.45</c:v>
                </c:pt>
                <c:pt idx="3478">
                  <c:v>17.07</c:v>
                </c:pt>
                <c:pt idx="3479">
                  <c:v>17.21</c:v>
                </c:pt>
                <c:pt idx="3480">
                  <c:v>17.21</c:v>
                </c:pt>
                <c:pt idx="3481">
                  <c:v>17.32</c:v>
                </c:pt>
                <c:pt idx="3482">
                  <c:v>17.38</c:v>
                </c:pt>
                <c:pt idx="3483">
                  <c:v>17.02</c:v>
                </c:pt>
                <c:pt idx="3484">
                  <c:v>16.88</c:v>
                </c:pt>
                <c:pt idx="3485">
                  <c:v>16.63</c:v>
                </c:pt>
                <c:pt idx="3486">
                  <c:v>16.57</c:v>
                </c:pt>
                <c:pt idx="3487">
                  <c:v>16.38</c:v>
                </c:pt>
                <c:pt idx="3488">
                  <c:v>16.899999999999999</c:v>
                </c:pt>
                <c:pt idx="3489">
                  <c:v>17.11</c:v>
                </c:pt>
                <c:pt idx="3490">
                  <c:v>16.78</c:v>
                </c:pt>
                <c:pt idx="3491">
                  <c:v>17.16</c:v>
                </c:pt>
                <c:pt idx="3492">
                  <c:v>17.45</c:v>
                </c:pt>
                <c:pt idx="3493">
                  <c:v>17.14</c:v>
                </c:pt>
                <c:pt idx="3494">
                  <c:v>16.78</c:v>
                </c:pt>
                <c:pt idx="3495">
                  <c:v>16.829999999999998</c:v>
                </c:pt>
                <c:pt idx="3496">
                  <c:v>16.66</c:v>
                </c:pt>
                <c:pt idx="3497">
                  <c:v>16.899999999999999</c:v>
                </c:pt>
                <c:pt idx="3498">
                  <c:v>17.53</c:v>
                </c:pt>
                <c:pt idx="3499">
                  <c:v>17.329999999999998</c:v>
                </c:pt>
                <c:pt idx="3500">
                  <c:v>17.809999999999999</c:v>
                </c:pt>
                <c:pt idx="3501">
                  <c:v>18.07</c:v>
                </c:pt>
                <c:pt idx="3502">
                  <c:v>18.350000000000001</c:v>
                </c:pt>
                <c:pt idx="3503">
                  <c:v>18.32</c:v>
                </c:pt>
                <c:pt idx="3504">
                  <c:v>18.12</c:v>
                </c:pt>
                <c:pt idx="3505">
                  <c:v>18.18</c:v>
                </c:pt>
                <c:pt idx="3506">
                  <c:v>18.13</c:v>
                </c:pt>
                <c:pt idx="3507">
                  <c:v>18.350000000000001</c:v>
                </c:pt>
                <c:pt idx="3508">
                  <c:v>18.329999999999998</c:v>
                </c:pt>
                <c:pt idx="3509">
                  <c:v>18.13</c:v>
                </c:pt>
                <c:pt idx="3510">
                  <c:v>18.170000000000002</c:v>
                </c:pt>
                <c:pt idx="3511">
                  <c:v>18.22</c:v>
                </c:pt>
                <c:pt idx="3512">
                  <c:v>18.73</c:v>
                </c:pt>
                <c:pt idx="3513">
                  <c:v>18.649999999999999</c:v>
                </c:pt>
                <c:pt idx="3514">
                  <c:v>18.68</c:v>
                </c:pt>
                <c:pt idx="3515">
                  <c:v>18.57</c:v>
                </c:pt>
                <c:pt idx="3516">
                  <c:v>18.77</c:v>
                </c:pt>
                <c:pt idx="3517">
                  <c:v>18.77</c:v>
                </c:pt>
                <c:pt idx="3518">
                  <c:v>18.61</c:v>
                </c:pt>
                <c:pt idx="3519">
                  <c:v>18.399999999999999</c:v>
                </c:pt>
                <c:pt idx="3520">
                  <c:v>18.72</c:v>
                </c:pt>
                <c:pt idx="3521">
                  <c:v>18.72</c:v>
                </c:pt>
                <c:pt idx="3522">
                  <c:v>18.2</c:v>
                </c:pt>
                <c:pt idx="3523">
                  <c:v>18.36</c:v>
                </c:pt>
                <c:pt idx="3524">
                  <c:v>18.239999999999998</c:v>
                </c:pt>
                <c:pt idx="3525">
                  <c:v>18.239999999999998</c:v>
                </c:pt>
                <c:pt idx="3526">
                  <c:v>18.100000000000001</c:v>
                </c:pt>
                <c:pt idx="3527">
                  <c:v>18.079999999999998</c:v>
                </c:pt>
                <c:pt idx="3528">
                  <c:v>18.079999999999998</c:v>
                </c:pt>
                <c:pt idx="3529">
                  <c:v>18.41</c:v>
                </c:pt>
                <c:pt idx="3530">
                  <c:v>18.63</c:v>
                </c:pt>
                <c:pt idx="3531">
                  <c:v>18.13</c:v>
                </c:pt>
                <c:pt idx="3532">
                  <c:v>18.41</c:v>
                </c:pt>
                <c:pt idx="3533">
                  <c:v>17.829999999999998</c:v>
                </c:pt>
                <c:pt idx="3534">
                  <c:v>17.7</c:v>
                </c:pt>
                <c:pt idx="3535">
                  <c:v>17.77</c:v>
                </c:pt>
                <c:pt idx="3536">
                  <c:v>18.41</c:v>
                </c:pt>
                <c:pt idx="3537">
                  <c:v>18.190000000000001</c:v>
                </c:pt>
                <c:pt idx="3538">
                  <c:v>18.79</c:v>
                </c:pt>
                <c:pt idx="3539">
                  <c:v>18.96</c:v>
                </c:pt>
                <c:pt idx="3540">
                  <c:v>18.88</c:v>
                </c:pt>
                <c:pt idx="3541">
                  <c:v>18.87</c:v>
                </c:pt>
                <c:pt idx="3542">
                  <c:v>18.39</c:v>
                </c:pt>
                <c:pt idx="3543">
                  <c:v>18.63</c:v>
                </c:pt>
                <c:pt idx="3544">
                  <c:v>19.39</c:v>
                </c:pt>
                <c:pt idx="3545">
                  <c:v>19.21</c:v>
                </c:pt>
                <c:pt idx="3546">
                  <c:v>19.16</c:v>
                </c:pt>
                <c:pt idx="3547">
                  <c:v>19.920000000000002</c:v>
                </c:pt>
                <c:pt idx="3548">
                  <c:v>19.170000000000002</c:v>
                </c:pt>
                <c:pt idx="3549">
                  <c:v>18.559999999999999</c:v>
                </c:pt>
                <c:pt idx="3550">
                  <c:v>18.2</c:v>
                </c:pt>
                <c:pt idx="3551">
                  <c:v>18.510000000000002</c:v>
                </c:pt>
                <c:pt idx="3552">
                  <c:v>18.86</c:v>
                </c:pt>
                <c:pt idx="3553">
                  <c:v>18.2</c:v>
                </c:pt>
                <c:pt idx="3554">
                  <c:v>17.899999999999999</c:v>
                </c:pt>
                <c:pt idx="3555">
                  <c:v>17.91</c:v>
                </c:pt>
                <c:pt idx="3556">
                  <c:v>17.97</c:v>
                </c:pt>
                <c:pt idx="3557">
                  <c:v>17.88</c:v>
                </c:pt>
                <c:pt idx="3558">
                  <c:v>17.690000000000001</c:v>
                </c:pt>
                <c:pt idx="3559">
                  <c:v>17.48</c:v>
                </c:pt>
                <c:pt idx="3560">
                  <c:v>17.54</c:v>
                </c:pt>
                <c:pt idx="3561">
                  <c:v>16.97</c:v>
                </c:pt>
                <c:pt idx="3562">
                  <c:v>16.95</c:v>
                </c:pt>
                <c:pt idx="3563">
                  <c:v>16.95</c:v>
                </c:pt>
                <c:pt idx="3564">
                  <c:v>16.8</c:v>
                </c:pt>
                <c:pt idx="3565">
                  <c:v>16.82</c:v>
                </c:pt>
                <c:pt idx="3566">
                  <c:v>16.63</c:v>
                </c:pt>
                <c:pt idx="3567">
                  <c:v>16.23</c:v>
                </c:pt>
                <c:pt idx="3568">
                  <c:v>16.23</c:v>
                </c:pt>
                <c:pt idx="3569">
                  <c:v>15.95</c:v>
                </c:pt>
                <c:pt idx="3570">
                  <c:v>15.94</c:v>
                </c:pt>
                <c:pt idx="3571">
                  <c:v>15.86</c:v>
                </c:pt>
                <c:pt idx="3572">
                  <c:v>16.03</c:v>
                </c:pt>
                <c:pt idx="3573">
                  <c:v>15.75</c:v>
                </c:pt>
                <c:pt idx="3574">
                  <c:v>15.87</c:v>
                </c:pt>
                <c:pt idx="3575">
                  <c:v>16</c:v>
                </c:pt>
                <c:pt idx="3576">
                  <c:v>16.2</c:v>
                </c:pt>
                <c:pt idx="3577">
                  <c:v>16.170000000000002</c:v>
                </c:pt>
                <c:pt idx="3578">
                  <c:v>16.16</c:v>
                </c:pt>
                <c:pt idx="3579">
                  <c:v>16.059999999999999</c:v>
                </c:pt>
                <c:pt idx="3580">
                  <c:v>16.03</c:v>
                </c:pt>
                <c:pt idx="3581">
                  <c:v>16.11</c:v>
                </c:pt>
                <c:pt idx="3582">
                  <c:v>15.97</c:v>
                </c:pt>
                <c:pt idx="3583">
                  <c:v>16.07</c:v>
                </c:pt>
                <c:pt idx="3584">
                  <c:v>16.32</c:v>
                </c:pt>
                <c:pt idx="3585">
                  <c:v>16.25</c:v>
                </c:pt>
                <c:pt idx="3586">
                  <c:v>16.239999999999998</c:v>
                </c:pt>
                <c:pt idx="3587">
                  <c:v>16.440000000000001</c:v>
                </c:pt>
                <c:pt idx="3588">
                  <c:v>16.260000000000002</c:v>
                </c:pt>
                <c:pt idx="3589">
                  <c:v>16.7</c:v>
                </c:pt>
                <c:pt idx="3590">
                  <c:v>16.46</c:v>
                </c:pt>
                <c:pt idx="3591">
                  <c:v>16.5</c:v>
                </c:pt>
                <c:pt idx="3592">
                  <c:v>16.16</c:v>
                </c:pt>
                <c:pt idx="3593">
                  <c:v>15.95</c:v>
                </c:pt>
                <c:pt idx="3594">
                  <c:v>15.99</c:v>
                </c:pt>
                <c:pt idx="3595">
                  <c:v>15.65</c:v>
                </c:pt>
                <c:pt idx="3596">
                  <c:v>15.71</c:v>
                </c:pt>
                <c:pt idx="3597">
                  <c:v>15.43</c:v>
                </c:pt>
                <c:pt idx="3598">
                  <c:v>15.88</c:v>
                </c:pt>
                <c:pt idx="3599">
                  <c:v>15.85</c:v>
                </c:pt>
                <c:pt idx="3600">
                  <c:v>16.29</c:v>
                </c:pt>
                <c:pt idx="3601">
                  <c:v>16.13</c:v>
                </c:pt>
                <c:pt idx="3602">
                  <c:v>15.97</c:v>
                </c:pt>
                <c:pt idx="3603">
                  <c:v>16.21</c:v>
                </c:pt>
                <c:pt idx="3604">
                  <c:v>16.34</c:v>
                </c:pt>
                <c:pt idx="3605">
                  <c:v>16.649999999999999</c:v>
                </c:pt>
                <c:pt idx="3606">
                  <c:v>16.96</c:v>
                </c:pt>
                <c:pt idx="3607">
                  <c:v>16.63</c:v>
                </c:pt>
                <c:pt idx="3608">
                  <c:v>16.59</c:v>
                </c:pt>
                <c:pt idx="3609">
                  <c:v>16.18</c:v>
                </c:pt>
                <c:pt idx="3610">
                  <c:v>16.21</c:v>
                </c:pt>
                <c:pt idx="3611">
                  <c:v>16.07</c:v>
                </c:pt>
                <c:pt idx="3612">
                  <c:v>16.239999999999998</c:v>
                </c:pt>
                <c:pt idx="3613">
                  <c:v>16.399999999999999</c:v>
                </c:pt>
                <c:pt idx="3614">
                  <c:v>16.63</c:v>
                </c:pt>
                <c:pt idx="3615">
                  <c:v>16.77</c:v>
                </c:pt>
                <c:pt idx="3616">
                  <c:v>16.62</c:v>
                </c:pt>
                <c:pt idx="3617">
                  <c:v>16.28</c:v>
                </c:pt>
                <c:pt idx="3618">
                  <c:v>16.420000000000002</c:v>
                </c:pt>
                <c:pt idx="3619">
                  <c:v>16.559999999999999</c:v>
                </c:pt>
                <c:pt idx="3620">
                  <c:v>17</c:v>
                </c:pt>
                <c:pt idx="3621">
                  <c:v>16.89</c:v>
                </c:pt>
                <c:pt idx="3622">
                  <c:v>16.5</c:v>
                </c:pt>
                <c:pt idx="3623">
                  <c:v>16.82</c:v>
                </c:pt>
                <c:pt idx="3624">
                  <c:v>16.28</c:v>
                </c:pt>
                <c:pt idx="3625">
                  <c:v>16.12</c:v>
                </c:pt>
                <c:pt idx="3626">
                  <c:v>16.489999999999998</c:v>
                </c:pt>
                <c:pt idx="3627">
                  <c:v>16.27</c:v>
                </c:pt>
                <c:pt idx="3628">
                  <c:v>16.07</c:v>
                </c:pt>
                <c:pt idx="3629">
                  <c:v>15.63</c:v>
                </c:pt>
                <c:pt idx="3630">
                  <c:v>15.95</c:v>
                </c:pt>
                <c:pt idx="3631">
                  <c:v>16.52</c:v>
                </c:pt>
                <c:pt idx="3632">
                  <c:v>16</c:v>
                </c:pt>
                <c:pt idx="3633">
                  <c:v>16.149999999999999</c:v>
                </c:pt>
                <c:pt idx="3634">
                  <c:v>16.079999999999998</c:v>
                </c:pt>
                <c:pt idx="3635">
                  <c:v>16.149999999999999</c:v>
                </c:pt>
                <c:pt idx="3636">
                  <c:v>16.149999999999999</c:v>
                </c:pt>
                <c:pt idx="3637">
                  <c:v>16.45</c:v>
                </c:pt>
                <c:pt idx="3638">
                  <c:v>16.11</c:v>
                </c:pt>
                <c:pt idx="3639">
                  <c:v>15.86</c:v>
                </c:pt>
                <c:pt idx="3640">
                  <c:v>16.98</c:v>
                </c:pt>
                <c:pt idx="3641">
                  <c:v>17.059999999999999</c:v>
                </c:pt>
                <c:pt idx="3642">
                  <c:v>17.84</c:v>
                </c:pt>
                <c:pt idx="3643">
                  <c:v>17.11</c:v>
                </c:pt>
                <c:pt idx="3644">
                  <c:v>17.07</c:v>
                </c:pt>
                <c:pt idx="3645">
                  <c:v>17.05</c:v>
                </c:pt>
                <c:pt idx="3646">
                  <c:v>16.86</c:v>
                </c:pt>
                <c:pt idx="3647">
                  <c:v>16.82</c:v>
                </c:pt>
                <c:pt idx="3648">
                  <c:v>16.75</c:v>
                </c:pt>
                <c:pt idx="3649">
                  <c:v>17.45</c:v>
                </c:pt>
                <c:pt idx="3650">
                  <c:v>16.73</c:v>
                </c:pt>
                <c:pt idx="3651">
                  <c:v>16.43</c:v>
                </c:pt>
                <c:pt idx="3652">
                  <c:v>16.14</c:v>
                </c:pt>
                <c:pt idx="3653">
                  <c:v>16.010000000000002</c:v>
                </c:pt>
                <c:pt idx="3654">
                  <c:v>15.65</c:v>
                </c:pt>
                <c:pt idx="3655">
                  <c:v>15.77</c:v>
                </c:pt>
                <c:pt idx="3656">
                  <c:v>15.52</c:v>
                </c:pt>
                <c:pt idx="3657">
                  <c:v>15.43</c:v>
                </c:pt>
                <c:pt idx="3658">
                  <c:v>15.21</c:v>
                </c:pt>
                <c:pt idx="3659">
                  <c:v>15.72</c:v>
                </c:pt>
                <c:pt idx="3660">
                  <c:v>15.66</c:v>
                </c:pt>
                <c:pt idx="3661">
                  <c:v>15.99</c:v>
                </c:pt>
                <c:pt idx="3662">
                  <c:v>16.11</c:v>
                </c:pt>
                <c:pt idx="3663">
                  <c:v>15.96</c:v>
                </c:pt>
                <c:pt idx="3664">
                  <c:v>16.440000000000001</c:v>
                </c:pt>
                <c:pt idx="3665">
                  <c:v>16.149999999999999</c:v>
                </c:pt>
                <c:pt idx="3666">
                  <c:v>16.05</c:v>
                </c:pt>
                <c:pt idx="3667">
                  <c:v>16.329999999999998</c:v>
                </c:pt>
                <c:pt idx="3668">
                  <c:v>16.579999999999998</c:v>
                </c:pt>
                <c:pt idx="3669">
                  <c:v>16.760000000000002</c:v>
                </c:pt>
                <c:pt idx="3670">
                  <c:v>16.899999999999999</c:v>
                </c:pt>
                <c:pt idx="3671">
                  <c:v>17.3</c:v>
                </c:pt>
                <c:pt idx="3672">
                  <c:v>17.29</c:v>
                </c:pt>
                <c:pt idx="3673">
                  <c:v>17.36</c:v>
                </c:pt>
                <c:pt idx="3674">
                  <c:v>17.54</c:v>
                </c:pt>
                <c:pt idx="3675">
                  <c:v>17.55</c:v>
                </c:pt>
                <c:pt idx="3676">
                  <c:v>17.739999999999998</c:v>
                </c:pt>
                <c:pt idx="3677">
                  <c:v>17.2</c:v>
                </c:pt>
                <c:pt idx="3678">
                  <c:v>17.37</c:v>
                </c:pt>
                <c:pt idx="3679">
                  <c:v>17.54</c:v>
                </c:pt>
                <c:pt idx="3680">
                  <c:v>17.59</c:v>
                </c:pt>
                <c:pt idx="3681">
                  <c:v>17.64</c:v>
                </c:pt>
                <c:pt idx="3682">
                  <c:v>18.21</c:v>
                </c:pt>
                <c:pt idx="3683">
                  <c:v>17.78</c:v>
                </c:pt>
                <c:pt idx="3684">
                  <c:v>17.61</c:v>
                </c:pt>
                <c:pt idx="3685">
                  <c:v>17.260000000000002</c:v>
                </c:pt>
                <c:pt idx="3686">
                  <c:v>17.32</c:v>
                </c:pt>
                <c:pt idx="3687">
                  <c:v>17.579999999999998</c:v>
                </c:pt>
                <c:pt idx="3688">
                  <c:v>17.440000000000001</c:v>
                </c:pt>
                <c:pt idx="3689">
                  <c:v>17.399999999999999</c:v>
                </c:pt>
                <c:pt idx="3690">
                  <c:v>16.84</c:v>
                </c:pt>
                <c:pt idx="3691">
                  <c:v>16.420000000000002</c:v>
                </c:pt>
                <c:pt idx="3692">
                  <c:v>16.61</c:v>
                </c:pt>
                <c:pt idx="3693">
                  <c:v>16.75</c:v>
                </c:pt>
                <c:pt idx="3694">
                  <c:v>16.02</c:v>
                </c:pt>
                <c:pt idx="3695">
                  <c:v>15.94</c:v>
                </c:pt>
                <c:pt idx="3696">
                  <c:v>16.12</c:v>
                </c:pt>
                <c:pt idx="3697">
                  <c:v>16.22</c:v>
                </c:pt>
                <c:pt idx="3698">
                  <c:v>15.94</c:v>
                </c:pt>
                <c:pt idx="3699">
                  <c:v>16.329999999999998</c:v>
                </c:pt>
                <c:pt idx="3700">
                  <c:v>15.94</c:v>
                </c:pt>
                <c:pt idx="3701">
                  <c:v>15.64</c:v>
                </c:pt>
                <c:pt idx="3702">
                  <c:v>16.21</c:v>
                </c:pt>
                <c:pt idx="3703">
                  <c:v>16.8</c:v>
                </c:pt>
                <c:pt idx="3704">
                  <c:v>17.03</c:v>
                </c:pt>
                <c:pt idx="3705">
                  <c:v>16.7</c:v>
                </c:pt>
                <c:pt idx="3706">
                  <c:v>16.66</c:v>
                </c:pt>
                <c:pt idx="3707">
                  <c:v>17.16</c:v>
                </c:pt>
                <c:pt idx="3708">
                  <c:v>17.38</c:v>
                </c:pt>
                <c:pt idx="3709">
                  <c:v>17.05</c:v>
                </c:pt>
                <c:pt idx="3710">
                  <c:v>17.760000000000002</c:v>
                </c:pt>
                <c:pt idx="3711">
                  <c:v>18.38</c:v>
                </c:pt>
                <c:pt idx="3712">
                  <c:v>18.48</c:v>
                </c:pt>
                <c:pt idx="3713">
                  <c:v>18.77</c:v>
                </c:pt>
                <c:pt idx="3714">
                  <c:v>18.64</c:v>
                </c:pt>
                <c:pt idx="3715">
                  <c:v>18.66</c:v>
                </c:pt>
                <c:pt idx="3716">
                  <c:v>18.64</c:v>
                </c:pt>
                <c:pt idx="3717">
                  <c:v>18.34</c:v>
                </c:pt>
                <c:pt idx="3718">
                  <c:v>18</c:v>
                </c:pt>
                <c:pt idx="3719">
                  <c:v>18.149999999999999</c:v>
                </c:pt>
                <c:pt idx="3720">
                  <c:v>18.420000000000002</c:v>
                </c:pt>
                <c:pt idx="3721">
                  <c:v>18.39</c:v>
                </c:pt>
                <c:pt idx="3722">
                  <c:v>18.440000000000001</c:v>
                </c:pt>
                <c:pt idx="3723">
                  <c:v>18.510000000000002</c:v>
                </c:pt>
                <c:pt idx="3724">
                  <c:v>18.52</c:v>
                </c:pt>
                <c:pt idx="3725">
                  <c:v>18.71</c:v>
                </c:pt>
                <c:pt idx="3726">
                  <c:v>18.43</c:v>
                </c:pt>
                <c:pt idx="3727">
                  <c:v>18.23</c:v>
                </c:pt>
                <c:pt idx="3728">
                  <c:v>18.010000000000002</c:v>
                </c:pt>
                <c:pt idx="3729">
                  <c:v>17.73</c:v>
                </c:pt>
                <c:pt idx="3730">
                  <c:v>17.63</c:v>
                </c:pt>
                <c:pt idx="3731">
                  <c:v>17.64</c:v>
                </c:pt>
                <c:pt idx="3732">
                  <c:v>17.64</c:v>
                </c:pt>
                <c:pt idx="3733">
                  <c:v>17.510000000000002</c:v>
                </c:pt>
                <c:pt idx="3734">
                  <c:v>17.559999999999999</c:v>
                </c:pt>
                <c:pt idx="3735">
                  <c:v>17.73</c:v>
                </c:pt>
                <c:pt idx="3736">
                  <c:v>17.82</c:v>
                </c:pt>
                <c:pt idx="3737">
                  <c:v>17.8</c:v>
                </c:pt>
                <c:pt idx="3738">
                  <c:v>18.100000000000001</c:v>
                </c:pt>
                <c:pt idx="3739">
                  <c:v>17.97</c:v>
                </c:pt>
                <c:pt idx="3740">
                  <c:v>17.22</c:v>
                </c:pt>
                <c:pt idx="3741">
                  <c:v>17.25</c:v>
                </c:pt>
                <c:pt idx="3742">
                  <c:v>17.059999999999999</c:v>
                </c:pt>
                <c:pt idx="3743">
                  <c:v>17.260000000000002</c:v>
                </c:pt>
                <c:pt idx="3744">
                  <c:v>17.63</c:v>
                </c:pt>
                <c:pt idx="3745">
                  <c:v>17.84</c:v>
                </c:pt>
                <c:pt idx="3746">
                  <c:v>17.989999999999998</c:v>
                </c:pt>
                <c:pt idx="3747">
                  <c:v>17.95</c:v>
                </c:pt>
                <c:pt idx="3748">
                  <c:v>18.079999999999998</c:v>
                </c:pt>
                <c:pt idx="3749">
                  <c:v>17.73</c:v>
                </c:pt>
                <c:pt idx="3750">
                  <c:v>17.68</c:v>
                </c:pt>
                <c:pt idx="3751">
                  <c:v>18.13</c:v>
                </c:pt>
                <c:pt idx="3752">
                  <c:v>18.13</c:v>
                </c:pt>
                <c:pt idx="3753">
                  <c:v>17.86</c:v>
                </c:pt>
                <c:pt idx="3754">
                  <c:v>18.309999999999999</c:v>
                </c:pt>
                <c:pt idx="3755">
                  <c:v>17.600000000000001</c:v>
                </c:pt>
                <c:pt idx="3756">
                  <c:v>17.41</c:v>
                </c:pt>
                <c:pt idx="3757">
                  <c:v>16.940000000000001</c:v>
                </c:pt>
                <c:pt idx="3758">
                  <c:v>16.64</c:v>
                </c:pt>
                <c:pt idx="3759">
                  <c:v>16.45</c:v>
                </c:pt>
                <c:pt idx="3760">
                  <c:v>16.399999999999999</c:v>
                </c:pt>
                <c:pt idx="3761">
                  <c:v>16.489999999999998</c:v>
                </c:pt>
                <c:pt idx="3762">
                  <c:v>16.71</c:v>
                </c:pt>
                <c:pt idx="3763">
                  <c:v>16.78</c:v>
                </c:pt>
                <c:pt idx="3764">
                  <c:v>17.13</c:v>
                </c:pt>
                <c:pt idx="3765">
                  <c:v>16.899999999999999</c:v>
                </c:pt>
                <c:pt idx="3766">
                  <c:v>16.899999999999999</c:v>
                </c:pt>
                <c:pt idx="3767">
                  <c:v>16.739999999999998</c:v>
                </c:pt>
                <c:pt idx="3768">
                  <c:v>16.440000000000001</c:v>
                </c:pt>
                <c:pt idx="3769">
                  <c:v>16.309999999999999</c:v>
                </c:pt>
                <c:pt idx="3770">
                  <c:v>16.78</c:v>
                </c:pt>
                <c:pt idx="3771">
                  <c:v>16.309999999999999</c:v>
                </c:pt>
                <c:pt idx="3772">
                  <c:v>16.41</c:v>
                </c:pt>
                <c:pt idx="3773">
                  <c:v>16.46</c:v>
                </c:pt>
                <c:pt idx="3774">
                  <c:v>15.79</c:v>
                </c:pt>
                <c:pt idx="3775">
                  <c:v>16.5</c:v>
                </c:pt>
                <c:pt idx="3776">
                  <c:v>16.850000000000001</c:v>
                </c:pt>
                <c:pt idx="3777">
                  <c:v>16.7</c:v>
                </c:pt>
                <c:pt idx="3778">
                  <c:v>16.5</c:v>
                </c:pt>
                <c:pt idx="3779">
                  <c:v>16.77</c:v>
                </c:pt>
                <c:pt idx="3780">
                  <c:v>17.63</c:v>
                </c:pt>
                <c:pt idx="3781">
                  <c:v>17.670000000000002</c:v>
                </c:pt>
                <c:pt idx="3782">
                  <c:v>17.72</c:v>
                </c:pt>
                <c:pt idx="3783">
                  <c:v>18.38</c:v>
                </c:pt>
                <c:pt idx="3784">
                  <c:v>18.62</c:v>
                </c:pt>
                <c:pt idx="3785">
                  <c:v>18.350000000000001</c:v>
                </c:pt>
                <c:pt idx="3786">
                  <c:v>18.61</c:v>
                </c:pt>
                <c:pt idx="3787">
                  <c:v>18.760000000000002</c:v>
                </c:pt>
                <c:pt idx="3788">
                  <c:v>18.57</c:v>
                </c:pt>
                <c:pt idx="3789">
                  <c:v>18.79</c:v>
                </c:pt>
                <c:pt idx="3790">
                  <c:v>18.79</c:v>
                </c:pt>
                <c:pt idx="3791">
                  <c:v>18.579999999999998</c:v>
                </c:pt>
                <c:pt idx="3792">
                  <c:v>18.829999999999998</c:v>
                </c:pt>
                <c:pt idx="3793">
                  <c:v>18.239999999999998</c:v>
                </c:pt>
                <c:pt idx="3794">
                  <c:v>17.91</c:v>
                </c:pt>
                <c:pt idx="3795">
                  <c:v>17.52</c:v>
                </c:pt>
                <c:pt idx="3796">
                  <c:v>17.899999999999999</c:v>
                </c:pt>
                <c:pt idx="3797">
                  <c:v>18.2</c:v>
                </c:pt>
                <c:pt idx="3798">
                  <c:v>18.66</c:v>
                </c:pt>
                <c:pt idx="3799">
                  <c:v>19.510000000000002</c:v>
                </c:pt>
                <c:pt idx="3800">
                  <c:v>19.149999999999999</c:v>
                </c:pt>
                <c:pt idx="3801">
                  <c:v>18.239999999999998</c:v>
                </c:pt>
                <c:pt idx="3802">
                  <c:v>17.989999999999998</c:v>
                </c:pt>
                <c:pt idx="3803">
                  <c:v>17.600000000000001</c:v>
                </c:pt>
                <c:pt idx="3804">
                  <c:v>18.09</c:v>
                </c:pt>
                <c:pt idx="3805">
                  <c:v>17.68</c:v>
                </c:pt>
                <c:pt idx="3806">
                  <c:v>17.5</c:v>
                </c:pt>
                <c:pt idx="3807">
                  <c:v>17</c:v>
                </c:pt>
                <c:pt idx="3808">
                  <c:v>16.66</c:v>
                </c:pt>
                <c:pt idx="3809">
                  <c:v>16.87</c:v>
                </c:pt>
                <c:pt idx="3810">
                  <c:v>16.98</c:v>
                </c:pt>
                <c:pt idx="3811">
                  <c:v>16.66</c:v>
                </c:pt>
                <c:pt idx="3812">
                  <c:v>16.8</c:v>
                </c:pt>
                <c:pt idx="3813">
                  <c:v>16.38</c:v>
                </c:pt>
                <c:pt idx="3814">
                  <c:v>16.239999999999998</c:v>
                </c:pt>
                <c:pt idx="3815">
                  <c:v>16.98</c:v>
                </c:pt>
                <c:pt idx="3816">
                  <c:v>17.13</c:v>
                </c:pt>
                <c:pt idx="3817">
                  <c:v>17.12</c:v>
                </c:pt>
                <c:pt idx="3818">
                  <c:v>17.600000000000001</c:v>
                </c:pt>
                <c:pt idx="3819">
                  <c:v>16.649999999999999</c:v>
                </c:pt>
                <c:pt idx="3820">
                  <c:v>16.649999999999999</c:v>
                </c:pt>
                <c:pt idx="3821">
                  <c:v>16.09</c:v>
                </c:pt>
                <c:pt idx="3822">
                  <c:v>15.5</c:v>
                </c:pt>
                <c:pt idx="3823">
                  <c:v>16.010000000000002</c:v>
                </c:pt>
                <c:pt idx="3824">
                  <c:v>16.04</c:v>
                </c:pt>
                <c:pt idx="3825">
                  <c:v>15.71</c:v>
                </c:pt>
                <c:pt idx="3826">
                  <c:v>15.85</c:v>
                </c:pt>
                <c:pt idx="3827">
                  <c:v>15.48</c:v>
                </c:pt>
                <c:pt idx="3828">
                  <c:v>14.91</c:v>
                </c:pt>
                <c:pt idx="3829">
                  <c:v>14.86</c:v>
                </c:pt>
                <c:pt idx="3830">
                  <c:v>14.55</c:v>
                </c:pt>
                <c:pt idx="3831">
                  <c:v>14.17</c:v>
                </c:pt>
                <c:pt idx="3832">
                  <c:v>15.05</c:v>
                </c:pt>
                <c:pt idx="3833">
                  <c:v>15.72</c:v>
                </c:pt>
                <c:pt idx="3834">
                  <c:v>14.9</c:v>
                </c:pt>
                <c:pt idx="3835">
                  <c:v>15.56</c:v>
                </c:pt>
                <c:pt idx="3836">
                  <c:v>16.63</c:v>
                </c:pt>
                <c:pt idx="3837">
                  <c:v>17.27</c:v>
                </c:pt>
                <c:pt idx="3838">
                  <c:v>16.75</c:v>
                </c:pt>
                <c:pt idx="3839">
                  <c:v>16.39</c:v>
                </c:pt>
                <c:pt idx="3840">
                  <c:v>15.96</c:v>
                </c:pt>
                <c:pt idx="3841">
                  <c:v>15.56</c:v>
                </c:pt>
                <c:pt idx="3842">
                  <c:v>15.76</c:v>
                </c:pt>
                <c:pt idx="3843">
                  <c:v>15.39</c:v>
                </c:pt>
                <c:pt idx="3844">
                  <c:v>14.42</c:v>
                </c:pt>
                <c:pt idx="3845">
                  <c:v>14.78</c:v>
                </c:pt>
                <c:pt idx="3846">
                  <c:v>15.24</c:v>
                </c:pt>
                <c:pt idx="3847">
                  <c:v>14.49</c:v>
                </c:pt>
                <c:pt idx="3848">
                  <c:v>13.44</c:v>
                </c:pt>
                <c:pt idx="3849">
                  <c:v>13.33</c:v>
                </c:pt>
                <c:pt idx="3850">
                  <c:v>13.84</c:v>
                </c:pt>
                <c:pt idx="3851">
                  <c:v>12.87</c:v>
                </c:pt>
                <c:pt idx="3852">
                  <c:v>12.39</c:v>
                </c:pt>
                <c:pt idx="3853">
                  <c:v>12.63</c:v>
                </c:pt>
                <c:pt idx="3854">
                  <c:v>13.05</c:v>
                </c:pt>
                <c:pt idx="3855">
                  <c:v>13.95</c:v>
                </c:pt>
                <c:pt idx="3856">
                  <c:v>12.67</c:v>
                </c:pt>
                <c:pt idx="3857">
                  <c:v>11.48</c:v>
                </c:pt>
                <c:pt idx="3858">
                  <c:v>11.48</c:v>
                </c:pt>
                <c:pt idx="3859">
                  <c:v>11.67</c:v>
                </c:pt>
                <c:pt idx="3860">
                  <c:v>11.3</c:v>
                </c:pt>
                <c:pt idx="3861">
                  <c:v>11.43</c:v>
                </c:pt>
                <c:pt idx="3862">
                  <c:v>12.07</c:v>
                </c:pt>
                <c:pt idx="3863">
                  <c:v>12.7</c:v>
                </c:pt>
                <c:pt idx="3864">
                  <c:v>12.6</c:v>
                </c:pt>
                <c:pt idx="3865">
                  <c:v>12.73</c:v>
                </c:pt>
                <c:pt idx="3866">
                  <c:v>12.98</c:v>
                </c:pt>
                <c:pt idx="3867">
                  <c:v>13.22</c:v>
                </c:pt>
                <c:pt idx="3868">
                  <c:v>13.96</c:v>
                </c:pt>
                <c:pt idx="3869">
                  <c:v>14.68</c:v>
                </c:pt>
                <c:pt idx="3870">
                  <c:v>14.76</c:v>
                </c:pt>
                <c:pt idx="3871">
                  <c:v>14.65</c:v>
                </c:pt>
                <c:pt idx="3872">
                  <c:v>14.52</c:v>
                </c:pt>
                <c:pt idx="3873">
                  <c:v>14.7</c:v>
                </c:pt>
                <c:pt idx="3874">
                  <c:v>14.58</c:v>
                </c:pt>
                <c:pt idx="3875">
                  <c:v>14.53</c:v>
                </c:pt>
                <c:pt idx="3876">
                  <c:v>14.66</c:v>
                </c:pt>
                <c:pt idx="3877">
                  <c:v>14.68</c:v>
                </c:pt>
                <c:pt idx="3878">
                  <c:v>14.76</c:v>
                </c:pt>
                <c:pt idx="3879">
                  <c:v>15.78</c:v>
                </c:pt>
                <c:pt idx="3880">
                  <c:v>16.420000000000002</c:v>
                </c:pt>
                <c:pt idx="3881">
                  <c:v>16.47</c:v>
                </c:pt>
                <c:pt idx="3882">
                  <c:v>17.04</c:v>
                </c:pt>
                <c:pt idx="3883">
                  <c:v>17.239999999999998</c:v>
                </c:pt>
                <c:pt idx="3884">
                  <c:v>17.899999999999999</c:v>
                </c:pt>
                <c:pt idx="3885">
                  <c:v>18.399999999999999</c:v>
                </c:pt>
                <c:pt idx="3886">
                  <c:v>19.2</c:v>
                </c:pt>
                <c:pt idx="3887">
                  <c:v>19.57</c:v>
                </c:pt>
                <c:pt idx="3888">
                  <c:v>19.690000000000001</c:v>
                </c:pt>
                <c:pt idx="3889">
                  <c:v>19.829999999999998</c:v>
                </c:pt>
                <c:pt idx="3890">
                  <c:v>20.18</c:v>
                </c:pt>
                <c:pt idx="3891">
                  <c:v>20.3</c:v>
                </c:pt>
                <c:pt idx="3892">
                  <c:v>20.13</c:v>
                </c:pt>
                <c:pt idx="3893">
                  <c:v>19.97</c:v>
                </c:pt>
                <c:pt idx="3894">
                  <c:v>19.97</c:v>
                </c:pt>
                <c:pt idx="3895">
                  <c:v>20.09</c:v>
                </c:pt>
                <c:pt idx="3896">
                  <c:v>20.329999999999998</c:v>
                </c:pt>
                <c:pt idx="3897">
                  <c:v>20</c:v>
                </c:pt>
                <c:pt idx="3898">
                  <c:v>19.98</c:v>
                </c:pt>
                <c:pt idx="3899">
                  <c:v>20.18</c:v>
                </c:pt>
                <c:pt idx="3900">
                  <c:v>18.05</c:v>
                </c:pt>
                <c:pt idx="3901">
                  <c:v>18.16</c:v>
                </c:pt>
                <c:pt idx="3902">
                  <c:v>17.75</c:v>
                </c:pt>
                <c:pt idx="3903">
                  <c:v>17.8</c:v>
                </c:pt>
                <c:pt idx="3904">
                  <c:v>17.16</c:v>
                </c:pt>
                <c:pt idx="3905">
                  <c:v>16.989999999999998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8E-4E3C-B080-A84E25A85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64855664"/>
        <c:axId val="1164862144"/>
      </c:lineChart>
      <c:dateAx>
        <c:axId val="1164855664"/>
        <c:scaling>
          <c:orientation val="minMax"/>
          <c:max val="4526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1"/>
                  <a:t>Timespan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4862144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1164862144"/>
        <c:scaling>
          <c:orientation val="minMax"/>
          <c:max val="1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1"/>
                  <a:t>Spot Price of Carbon EUA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4855664"/>
        <c:crosses val="autoZero"/>
        <c:crossBetween val="between"/>
        <c:majorUnit val="15"/>
        <c:minorUnit val="1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29936</xdr:colOff>
      <xdr:row>21</xdr:row>
      <xdr:rowOff>8164</xdr:rowOff>
    </xdr:from>
    <xdr:to>
      <xdr:col>39</xdr:col>
      <xdr:colOff>581891</xdr:colOff>
      <xdr:row>53</xdr:row>
      <xdr:rowOff>-1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5BF755B-73C3-051C-DA31-4FBA4A7FC55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19050</xdr:colOff>
      <xdr:row>54</xdr:row>
      <xdr:rowOff>0</xdr:rowOff>
    </xdr:from>
    <xdr:to>
      <xdr:col>40</xdr:col>
      <xdr:colOff>0</xdr:colOff>
      <xdr:row>85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0F22090-6485-4F63-84F7-B7D735E95E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0</xdr:colOff>
      <xdr:row>89</xdr:row>
      <xdr:rowOff>0</xdr:rowOff>
    </xdr:from>
    <xdr:to>
      <xdr:col>39</xdr:col>
      <xdr:colOff>55418</xdr:colOff>
      <xdr:row>115</xdr:row>
      <xdr:rowOff>171449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CE65932-30E4-4A70-90B2-BADD23F6A6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315688</xdr:colOff>
      <xdr:row>19</xdr:row>
      <xdr:rowOff>1</xdr:rowOff>
    </xdr:from>
    <xdr:to>
      <xdr:col>25</xdr:col>
      <xdr:colOff>457201</xdr:colOff>
      <xdr:row>46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6AAB43B-1F7F-DA12-5157-69D4BAEDBD4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563433</xdr:colOff>
      <xdr:row>4</xdr:row>
      <xdr:rowOff>166294</xdr:rowOff>
    </xdr:from>
    <xdr:to>
      <xdr:col>19</xdr:col>
      <xdr:colOff>7173</xdr:colOff>
      <xdr:row>32</xdr:row>
      <xdr:rowOff>13894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C76C9C3-56EA-43EE-9E08-3B49D5CADA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Thomas Van Gyseghem" id="{34E6999F-0FA0-44E8-BF85-D2203BC8CF07}" userId="99d3213ba970c1f0" providerId="Windows Live"/>
  <person displayName="Van Gyseghem Thomas" id="{13A24353-2B26-48E1-B8AC-6F443D217991}" userId="S::Thomas.VanGyseghem@student.uliege.be::d16a76a3-a2cb-4eb0-922b-70a8a4227f1d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1" dT="2024-03-24T09:54:31.63" personId="{34E6999F-0FA0-44E8-BF85-D2203BC8CF07}" id="{3B7A8DD6-07B5-4AE3-8E8D-74A68DFD7257}">
    <text>ESG Score</text>
  </threadedComment>
  <threadedComment ref="D1" dT="2024-03-24T09:54:38.96" personId="{34E6999F-0FA0-44E8-BF85-D2203BC8CF07}" id="{526C756A-1743-4BDA-9E02-970F24DFFF5B}">
    <text>ESG Combined Score</text>
  </threadedComment>
  <threadedComment ref="E1" dT="2024-03-24T09:55:00.32" personId="{34E6999F-0FA0-44E8-BF85-D2203BC8CF07}" id="{85A01C67-73B1-4CF2-B493-FE091E29FEAC}">
    <text>ESG Controversies Score</text>
  </threadedComment>
  <threadedComment ref="F1" dT="2024-03-24T09:55:35.19" personId="{34E6999F-0FA0-44E8-BF85-D2203BC8CF07}" id="{9BA8FB44-680E-4819-8386-C9D59191982C}">
    <text>Environmental Pillar Score</text>
  </threadedComment>
  <threadedComment ref="G1" dT="2024-03-24T09:55:45.09" personId="{34E6999F-0FA0-44E8-BF85-D2203BC8CF07}" id="{1E77CB95-B6BA-4E20-8224-D9E13FCABD63}">
    <text>Social Pillar Score</text>
  </threadedComment>
  <threadedComment ref="H1" dT="2024-03-24T09:56:00.76" personId="{34E6999F-0FA0-44E8-BF85-D2203BC8CF07}" id="{780512E0-F6CB-4E96-9911-210B67F436B4}">
    <text>Governmental Pillar Score</text>
  </threadedComment>
  <threadedComment ref="L1" dT="2024-03-27T12:39:21.64" personId="{34E6999F-0FA0-44E8-BF85-D2203BC8CF07}" id="{F7FA7EDD-8F9C-4646-A448-4DFA70B2F1C0}">
    <text>ln(1+OIM)</text>
  </threadedComment>
  <threadedComment ref="M1" dT="2024-03-29T09:35:04.14" personId="{34E6999F-0FA0-44E8-BF85-D2203BC8CF07}" id="{868CA7C9-5CC1-4149-BB95-3BDD075F8F7D}">
    <text>Leverage = Total Assets/Total Liabilities</text>
  </threadedComment>
  <threadedComment ref="N1" dT="2024-03-24T09:50:41.60" personId="{34E6999F-0FA0-44E8-BF85-D2203BC8CF07}" id="{6824472E-24FF-4142-959A-4272FBA78741}">
    <text>Return on Assets</text>
  </threadedComment>
  <threadedComment ref="O1" dT="2024-03-24T09:51:02.45" personId="{34E6999F-0FA0-44E8-BF85-D2203BC8CF07}" id="{F497D299-AF6D-46EB-92D7-60650CE09710}">
    <text>Total Assets Turnover</text>
  </threadedComment>
  <threadedComment ref="P1" dT="2024-03-24T09:57:47.85" personId="{34E6999F-0FA0-44E8-BF85-D2203BC8CF07}" id="{EC19D1BA-833C-4853-9CFE-73CE93B29FBF}">
    <text>Spot price of Carbon</text>
  </threadedComment>
  <threadedComment ref="P1" dT="2024-03-27T09:02:32.76" personId="{34E6999F-0FA0-44E8-BF85-D2203BC8CF07}" id="{6613D3E0-63F7-4A76-92F2-D737D0B0F8C4}" parentId="{EC19D1BA-833C-4853-9CFE-73CE93B29FBF}">
    <text>Euros/ktCo2</text>
  </threadedComment>
  <threadedComment ref="Q1" dT="2024-03-24T09:57:55.66" personId="{34E6999F-0FA0-44E8-BF85-D2203BC8CF07}" id="{655C06E3-529B-449E-AEB8-38116270667B}">
    <text>Future Price of Carbon</text>
  </threadedComment>
  <threadedComment ref="Q1" dT="2024-03-27T09:02:40.20" personId="{34E6999F-0FA0-44E8-BF85-D2203BC8CF07}" id="{782D3160-71C6-4C2F-B5E0-5ED2F462E9D6}" parentId="{655C06E3-529B-449E-AEB8-38116270667B}">
    <text>Euros/ktCo2</text>
  </threadedComment>
  <threadedComment ref="R1" dT="2024-03-24T09:57:55.66" personId="{34E6999F-0FA0-44E8-BF85-D2203BC8CF07}" id="{6706B2A3-5D2F-4C37-A021-508C68C4AAD8}">
    <text>Maximum Future Price of Carbon</text>
  </threadedComment>
  <threadedComment ref="R1" dT="2024-03-27T09:02:40.20" personId="{34E6999F-0FA0-44E8-BF85-D2203BC8CF07}" id="{2525B0C5-D4EB-42B9-9995-7C71AC6F24DF}" parentId="{6706B2A3-5D2F-4C37-A021-508C68C4AAD8}">
    <text>Euros/ktCo2</text>
  </threadedComment>
  <threadedComment ref="S1" dT="2024-03-24T09:56:19.66" personId="{34E6999F-0FA0-44E8-BF85-D2203BC8CF07}" id="{DB6B66F3-3F43-4201-9C39-86B37EBCFAD1}">
    <text>Environmental Innovation Score</text>
  </threadedComment>
  <threadedComment ref="T1" dT="2024-04-10T08:40:37.48" personId="{34E6999F-0FA0-44E8-BF85-D2203BC8CF07}" id="{64D78EF2-43BD-424E-AA04-99405D3C7CF2}">
    <text>Environment Management Team: yes=1 ; no=0</text>
  </threadedComment>
  <threadedComment ref="U1" dT="2024-03-24T09:56:29.67" personId="{34E6999F-0FA0-44E8-BF85-D2203BC8CF07}" id="{6ED69C4D-37C6-4DFF-8C15-1817123DC9FB}">
    <text>Management Score</text>
  </threadedComment>
  <threadedComment ref="V1" dT="2024-04-10T08:39:04.08" personId="{34E6999F-0FA0-44E8-BF85-D2203BC8CF07}" id="{EB3DF380-9188-496B-8067-9F2B85A8976A}">
    <text>Value - Board Structure/Independent Board Members in %</text>
  </threadedComment>
  <threadedComment ref="W1" dT="2024-03-24T09:58:09.60" personId="{34E6999F-0FA0-44E8-BF85-D2203BC8CF07}" id="{45BD713D-5678-4EC2-BEB5-D18C8496E4A0}">
    <text>Super Sector</text>
  </threadedComment>
  <threadedComment ref="AD1" dT="2024-04-10T08:40:54.22" personId="{34E6999F-0FA0-44E8-BF85-D2203BC8CF07}" id="{70892952-153C-4BFE-8D5D-E459B8E5D7DC}">
    <text>Environment Management Training: yes=1; no=0</text>
  </threadedComment>
  <threadedComment ref="AE1" dT="2024-04-10T08:39:29.52" personId="{34E6999F-0FA0-44E8-BF85-D2203BC8CF07}" id="{264F2C02-C532-4D77-A045-7882A1983132}">
    <text>Internal Audit Department Reporting: Yes=1; No=0</text>
  </threadedComment>
  <threadedComment ref="AF1" dT="2024-04-10T08:39:49.72" personId="{34E6999F-0FA0-44E8-BF85-D2203BC8CF07}" id="{708A62DF-4795-405A-A4B4-2606D5AEC770}">
    <text>Executive Members Gender Diversity in %</text>
  </threadedComment>
  <threadedComment ref="AG1" dT="2024-04-10T08:40:14.62" personId="{34E6999F-0FA0-44E8-BF85-D2203BC8CF07}" id="{2C70F2BD-E499-4A9F-9246-DAC30B65C7E1}">
    <text>Board Cultural Diversity in %</text>
  </threadedComment>
  <threadedComment ref="AH1" dT="2024-03-24T09:50:10.29" personId="{34E6999F-0FA0-44E8-BF85-D2203BC8CF07}" id="{DC0306F3-2CEB-4358-AC28-20DDE02154BD}">
    <text>Market Value</text>
  </threadedComment>
  <threadedComment ref="AH1" dT="2024-03-27T09:01:53.29" personId="{34E6999F-0FA0-44E8-BF85-D2203BC8CF07}" id="{8A9EF13D-486D-48F3-99E2-0D3492A48E27}" parentId="{DC0306F3-2CEB-4358-AC28-20DDE02154BD}">
    <text>Million of Euros</text>
  </threadedComment>
  <threadedComment ref="AI1" dT="2024-03-24T09:50:22.01" personId="{34E6999F-0FA0-44E8-BF85-D2203BC8CF07}" id="{4967D3FB-5F50-4BBA-80D2-481EC7FB11B7}">
    <text>Total Asset</text>
  </threadedComment>
  <threadedComment ref="AI1" dT="2024-03-27T09:02:01.45" personId="{34E6999F-0FA0-44E8-BF85-D2203BC8CF07}" id="{6D781EA4-7E24-4951-A31C-5367C208398B}" parentId="{4967D3FB-5F50-4BBA-80D2-481EC7FB11B7}">
    <text>Euros</text>
  </threadedComment>
  <threadedComment ref="AJ1" dT="2024-03-24T09:50:28.35" personId="{34E6999F-0FA0-44E8-BF85-D2203BC8CF07}" id="{98D1EB15-74DF-4AC5-8BB0-037BD5310D9D}">
    <text>Total Liabilities</text>
  </threadedComment>
  <threadedComment ref="AJ1" dT="2024-03-27T09:02:09.58" personId="{34E6999F-0FA0-44E8-BF85-D2203BC8CF07}" id="{FEDE6813-0534-47CD-AE80-D4AA46332372}" parentId="{98D1EB15-74DF-4AC5-8BB0-037BD5310D9D}">
    <text>Euros</text>
  </threadedComment>
  <threadedComment ref="AK1" dT="2024-03-24T09:51:16.51" personId="{34E6999F-0FA0-44E8-BF85-D2203BC8CF07}" id="{B9917F9A-C0E6-481F-80B0-E578A1911D5E}">
    <text>Operational Assets</text>
  </threadedComment>
  <threadedComment ref="AK1" dT="2024-03-27T09:02:25.40" personId="{34E6999F-0FA0-44E8-BF85-D2203BC8CF07}" id="{28BE7C1F-4118-405E-9EAF-93635D98D832}" parentId="{B9917F9A-C0E6-481F-80B0-E578A1911D5E}">
    <text>Euros</text>
  </threadedComment>
  <threadedComment ref="AL1" dT="2024-03-29T09:34:20.50" personId="{34E6999F-0FA0-44E8-BF85-D2203BC8CF07}" id="{D7E4ECB4-8820-4C60-8B8E-9E16FE02825E}">
    <text>Operating Income in Million euros</text>
  </threadedComment>
  <threadedComment ref="AM1" dT="2024-03-29T09:33:55.70" personId="{34E6999F-0FA0-44E8-BF85-D2203BC8CF07}" id="{637BFD5D-A752-4B2B-BF4F-664E625A6D94}">
    <text>Growth of the OI</text>
  </threadedComment>
  <threadedComment ref="AN1" dT="2024-03-24T09:56:54.75" personId="{34E6999F-0FA0-44E8-BF85-D2203BC8CF07}" id="{7C004A73-A70E-4BB1-8C33-FB1F9903A4B7}">
    <text>Total debt % Capital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C1" dT="2024-03-24T09:54:31.63" personId="{34E6999F-0FA0-44E8-BF85-D2203BC8CF07}" id="{88175512-6F58-4389-B392-F2BCA922B227}">
    <text>ESG Score</text>
  </threadedComment>
  <threadedComment ref="D1" dT="2024-03-24T09:54:38.96" personId="{34E6999F-0FA0-44E8-BF85-D2203BC8CF07}" id="{7C49B522-0FFD-4F37-8E7A-82FDEE43C459}">
    <text>ESG Combined Score</text>
  </threadedComment>
  <threadedComment ref="E1" dT="2024-03-24T09:55:00.32" personId="{34E6999F-0FA0-44E8-BF85-D2203BC8CF07}" id="{5572F24E-126D-4C45-8478-125902F1FA24}">
    <text>ESG Controversies Score</text>
  </threadedComment>
  <threadedComment ref="F1" dT="2024-03-24T09:55:35.19" personId="{34E6999F-0FA0-44E8-BF85-D2203BC8CF07}" id="{66B0EB82-4DB0-4F92-A6CC-DFC5F16FE8DB}">
    <text>Environmental Pillar Score</text>
  </threadedComment>
  <threadedComment ref="G1" dT="2024-03-24T09:55:45.09" personId="{34E6999F-0FA0-44E8-BF85-D2203BC8CF07}" id="{AB1C4709-31C9-4F57-9E8B-938FF47443E2}">
    <text>Social Pillar Score</text>
  </threadedComment>
  <threadedComment ref="H1" dT="2024-03-24T09:56:00.76" personId="{34E6999F-0FA0-44E8-BF85-D2203BC8CF07}" id="{3E6561DE-6987-46B6-9DD0-3907A7BA771C}">
    <text>Governmental Pillar Score</text>
  </threadedComment>
  <threadedComment ref="I1" dT="2024-03-24T09:56:19.66" personId="{34E6999F-0FA0-44E8-BF85-D2203BC8CF07}" id="{18A9B8E3-B0F9-4FD3-B6BB-A1FDD8E37332}">
    <text>Environmental Innovation Score</text>
  </threadedComment>
  <threadedComment ref="J1" dT="2024-03-24T09:56:29.67" personId="{34E6999F-0FA0-44E8-BF85-D2203BC8CF07}" id="{FDC97628-97C6-45AE-BBE6-94A3A7CCC63A}">
    <text>Management Score</text>
  </threadedComment>
  <threadedComment ref="K1" dT="2024-04-10T08:40:37.48" personId="{34E6999F-0FA0-44E8-BF85-D2203BC8CF07}" id="{593B0FD5-388A-4E1A-B920-D1A8D3D843AF}">
    <text>Environment Management Team: yes=1 ; no=0</text>
  </threadedComment>
  <threadedComment ref="L1" dT="2024-04-10T08:39:04.08" personId="{34E6999F-0FA0-44E8-BF85-D2203BC8CF07}" id="{BD74D365-60BB-490A-BC03-B7B24572E94B}">
    <text>Value - Board Structure/Independent Board Members in %</text>
  </threadedComment>
  <threadedComment ref="M1" dT="2024-03-24T09:50:10.29" personId="{34E6999F-0FA0-44E8-BF85-D2203BC8CF07}" id="{4FA22E5C-205E-47B1-9A78-9DA616327DA1}">
    <text>Market Value</text>
  </threadedComment>
  <threadedComment ref="N1" dT="2024-03-24T09:50:22.01" personId="{34E6999F-0FA0-44E8-BF85-D2203BC8CF07}" id="{B4AFBB8B-C8DA-41CD-AA4E-62F343B1D533}">
    <text>Total Asset</text>
  </threadedComment>
  <threadedComment ref="O1" dT="2024-03-24T09:50:28.35" personId="{34E6999F-0FA0-44E8-BF85-D2203BC8CF07}" id="{DFCB7E20-9024-4D63-A005-F41AB8098B24}">
    <text>Total Liabilities</text>
  </threadedComment>
  <threadedComment ref="P1" dT="2024-03-24T09:51:16.51" personId="{34E6999F-0FA0-44E8-BF85-D2203BC8CF07}" id="{918B4CCC-92D3-470E-947C-9FACB976B6DD}">
    <text>Operational Assets</text>
  </threadedComment>
  <threadedComment ref="Q1" dT="2024-03-24T09:50:41.60" personId="{34E6999F-0FA0-44E8-BF85-D2203BC8CF07}" id="{B1791860-805C-47D8-9897-48DE13A2FABC}">
    <text>Return on Assets</text>
  </threadedComment>
  <threadedComment ref="R1" dT="2024-03-24T09:51:02.45" personId="{34E6999F-0FA0-44E8-BF85-D2203BC8CF07}" id="{3D5DAB70-494D-4F09-93B7-1CF2F6510ED6}">
    <text>Total Assets Turnover</text>
  </threadedComment>
  <threadedComment ref="S1" dT="2024-03-24T09:56:54.75" personId="{34E6999F-0FA0-44E8-BF85-D2203BC8CF07}" id="{F35F3695-3C22-45FA-8E4A-7DD9AFCFB0E0}">
    <text>Total debt % Captital</text>
  </threadedComment>
  <threadedComment ref="T1" dT="2024-03-24T09:57:47.85" personId="{34E6999F-0FA0-44E8-BF85-D2203BC8CF07}" id="{2654B992-9619-42CA-9F6A-8A7D43F39C4F}">
    <text>Spot price of Carbon</text>
  </threadedComment>
  <threadedComment ref="U1" dT="2024-03-24T09:57:55.66" personId="{34E6999F-0FA0-44E8-BF85-D2203BC8CF07}" id="{B79D5496-9FDB-44CE-BF22-62CAF6B41F95}">
    <text>Future Price of Carbon</text>
  </threadedComment>
  <threadedComment ref="V1" dT="2024-03-24T09:58:09.60" personId="{34E6999F-0FA0-44E8-BF85-D2203BC8CF07}" id="{CBEE44A7-4F53-4D15-8AD8-7E0DC99250D4}">
    <text>Super Sector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C1" dT="2024-03-24T09:54:31.63" personId="{34E6999F-0FA0-44E8-BF85-D2203BC8CF07}" id="{92C354C8-F1C9-465F-B8CC-822B51EDF696}">
    <text>ESG Score</text>
  </threadedComment>
  <threadedComment ref="D1" dT="2024-03-24T09:54:38.96" personId="{34E6999F-0FA0-44E8-BF85-D2203BC8CF07}" id="{C38E7319-EB08-46B1-8FFF-AC160CBDA9A5}">
    <text>ESG Combined Score</text>
  </threadedComment>
  <threadedComment ref="E1" dT="2024-03-24T09:55:00.32" personId="{34E6999F-0FA0-44E8-BF85-D2203BC8CF07}" id="{E2C3BE5A-2B60-4A2D-9610-9E067CA16C0F}">
    <text>ESG Controversies Score</text>
  </threadedComment>
  <threadedComment ref="F1" dT="2024-03-24T09:55:35.19" personId="{34E6999F-0FA0-44E8-BF85-D2203BC8CF07}" id="{D97D782E-0C31-495E-B8CE-08ED6042849F}">
    <text>Environmental Pillar Score</text>
  </threadedComment>
  <threadedComment ref="G1" dT="2024-03-24T09:55:45.09" personId="{34E6999F-0FA0-44E8-BF85-D2203BC8CF07}" id="{73A72303-574C-4D77-A286-8E67F3C10782}">
    <text>Social Pillar Score</text>
  </threadedComment>
  <threadedComment ref="H1" dT="2024-03-24T09:56:00.76" personId="{34E6999F-0FA0-44E8-BF85-D2203BC8CF07}" id="{E0E75BB5-26A6-4BED-8854-1F6A7DB2DB1A}">
    <text>Governmental Pillar Score</text>
  </threadedComment>
  <threadedComment ref="I1" dT="2024-03-24T09:58:09.60" personId="{34E6999F-0FA0-44E8-BF85-D2203BC8CF07}" id="{9A3AB545-ADBB-4A4E-8B01-2A1DA10E0AE8}">
    <text>Super Sector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C1" dT="2024-03-24T09:56:19.66" personId="{34E6999F-0FA0-44E8-BF85-D2203BC8CF07}" id="{AE92708D-A9D8-4DB3-975E-811813F70380}">
    <text>Environmental Innovation Score</text>
  </threadedComment>
  <threadedComment ref="D1" dT="2024-04-10T08:40:37.48" personId="{34E6999F-0FA0-44E8-BF85-D2203BC8CF07}" id="{5BB7811C-F626-451A-AA1B-7C494C469DBB}">
    <text>Environment Management Team: yes=1 ; no=0</text>
  </threadedComment>
  <threadedComment ref="E1" dT="2024-04-10T08:40:54.22" personId="{34E6999F-0FA0-44E8-BF85-D2203BC8CF07}" id="{84174CAB-C9CA-4E08-A8DE-B5E15FD867C2}">
    <text>Environment Management Training: yes=1; no=0</text>
  </threadedComment>
  <threadedComment ref="F1" dT="2024-03-24T09:56:29.67" personId="{34E6999F-0FA0-44E8-BF85-D2203BC8CF07}" id="{A3617050-8A7D-4598-AB45-89D13D9A82B8}">
    <text>Management Score</text>
  </threadedComment>
  <threadedComment ref="G1" dT="2024-04-10T08:39:04.08" personId="{34E6999F-0FA0-44E8-BF85-D2203BC8CF07}" id="{1870017F-1580-408B-9F9A-2B90AE0FEE67}">
    <text>Value - Board Structure/Independent Board Members in %</text>
  </threadedComment>
  <threadedComment ref="H1" dT="2024-04-10T08:39:29.52" personId="{34E6999F-0FA0-44E8-BF85-D2203BC8CF07}" id="{F54AC356-8A9C-49A0-85C2-865A3873FBEF}">
    <text>Internal Audit Department Reporting: Yes=1; No=0</text>
  </threadedComment>
  <threadedComment ref="I1" dT="2024-04-10T08:39:49.72" personId="{34E6999F-0FA0-44E8-BF85-D2203BC8CF07}" id="{CD548BA1-F476-4A67-BA60-82702EBFF82B}">
    <text>Executive Members Gender Diversity in %</text>
  </threadedComment>
  <threadedComment ref="J1" dT="2024-04-10T08:40:14.62" personId="{34E6999F-0FA0-44E8-BF85-D2203BC8CF07}" id="{38EA483B-0D0A-4B0B-96A4-69B855AA16B9}">
    <text>Board Cultural Diversity in %</text>
  </threadedComment>
</ThreadedComments>
</file>

<file path=xl/threadedComments/threadedComment5.xml><?xml version="1.0" encoding="utf-8"?>
<ThreadedComments xmlns="http://schemas.microsoft.com/office/spreadsheetml/2018/threadedcomments" xmlns:x="http://schemas.openxmlformats.org/spreadsheetml/2006/main">
  <threadedComment ref="C1" dT="2024-03-24T09:54:31.63" personId="{34E6999F-0FA0-44E8-BF85-D2203BC8CF07}" id="{79BDE0C3-7565-4DD1-81BD-397B892E484E}">
    <text>ESG Score</text>
  </threadedComment>
  <threadedComment ref="D1" dT="2024-03-24T09:54:38.96" personId="{34E6999F-0FA0-44E8-BF85-D2203BC8CF07}" id="{EDC6BDCB-AF8D-488A-B1B0-8F7058014552}">
    <text>ESG Combined Score</text>
  </threadedComment>
  <threadedComment ref="E1" dT="2024-03-24T09:55:00.32" personId="{34E6999F-0FA0-44E8-BF85-D2203BC8CF07}" id="{252C674E-7F01-4FF7-88A5-E6F3ADFEE6D2}">
    <text>ESG Controversies Score</text>
  </threadedComment>
  <threadedComment ref="F1" dT="2024-03-24T09:55:35.19" personId="{34E6999F-0FA0-44E8-BF85-D2203BC8CF07}" id="{2AEF946E-7516-4B2A-9ECD-86C42EEA1FDB}">
    <text>Environmental Pillar Score</text>
  </threadedComment>
  <threadedComment ref="G1" dT="2024-03-24T09:55:45.09" personId="{34E6999F-0FA0-44E8-BF85-D2203BC8CF07}" id="{DF9378B0-4856-4433-8787-620618F4D0B8}">
    <text>Social Pillar Score</text>
  </threadedComment>
  <threadedComment ref="H1" dT="2024-03-24T09:56:00.76" personId="{34E6999F-0FA0-44E8-BF85-D2203BC8CF07}" id="{9114383E-CA28-458B-8CA6-898DF4DAC8B9}">
    <text>Governmental Pillar Score</text>
  </threadedComment>
  <threadedComment ref="L1" dT="2024-03-27T12:39:21.64" personId="{34E6999F-0FA0-44E8-BF85-D2203BC8CF07}" id="{4C783C21-7B3D-40D4-9D67-C3C641DA13AE}">
    <text>ln(1+OIM)</text>
  </threadedComment>
  <threadedComment ref="M1" dT="2024-03-29T09:35:04.14" personId="{34E6999F-0FA0-44E8-BF85-D2203BC8CF07}" id="{A20D182B-2234-4EA7-8910-9001B6BA2608}">
    <text>Leverage = Total Assets/Total Liabilities</text>
  </threadedComment>
  <threadedComment ref="N1" dT="2024-03-24T09:50:41.60" personId="{34E6999F-0FA0-44E8-BF85-D2203BC8CF07}" id="{846BD927-A086-4BBF-BD93-62D49F9B1D43}">
    <text>Return on Assets</text>
  </threadedComment>
  <threadedComment ref="O1" dT="2024-03-24T09:51:02.45" personId="{34E6999F-0FA0-44E8-BF85-D2203BC8CF07}" id="{1DD21100-401E-48B4-81DB-2C2CEF9F78B6}">
    <text>Total Assets Turnover</text>
  </threadedComment>
  <threadedComment ref="P1" dT="2024-03-24T09:57:47.85" personId="{34E6999F-0FA0-44E8-BF85-D2203BC8CF07}" id="{2DD52EF9-5F86-4D8E-B17C-9FC3F50242E2}">
    <text>Spot price of Carbon</text>
  </threadedComment>
  <threadedComment ref="P1" dT="2024-03-27T09:02:32.76" personId="{34E6999F-0FA0-44E8-BF85-D2203BC8CF07}" id="{46AC87F2-45F8-488C-877D-CEBC7AB0C471}" parentId="{2DD52EF9-5F86-4D8E-B17C-9FC3F50242E2}">
    <text>Euros/ktCo2</text>
  </threadedComment>
  <threadedComment ref="Q1" dT="2024-03-24T09:57:55.66" personId="{34E6999F-0FA0-44E8-BF85-D2203BC8CF07}" id="{9F9FD187-6E41-4D72-A611-B0F67F22FAA2}">
    <text>Future Price of Carbon</text>
  </threadedComment>
  <threadedComment ref="Q1" dT="2024-03-27T09:02:40.20" personId="{34E6999F-0FA0-44E8-BF85-D2203BC8CF07}" id="{B22C6730-8C16-4BC1-AFEB-D9D9F363B1D7}" parentId="{9F9FD187-6E41-4D72-A611-B0F67F22FAA2}">
    <text>Euros/ktCo2</text>
  </threadedComment>
  <threadedComment ref="R1" dT="2024-03-24T09:57:55.66" personId="{34E6999F-0FA0-44E8-BF85-D2203BC8CF07}" id="{6BF2E072-29C5-4C9F-8699-76FDC577D0A9}">
    <text>Maximum Future Price of Carbon</text>
  </threadedComment>
  <threadedComment ref="R1" dT="2024-03-27T09:02:40.20" personId="{34E6999F-0FA0-44E8-BF85-D2203BC8CF07}" id="{CC2C1B2E-1ED4-479D-94BE-4005AC5BD408}" parentId="{6BF2E072-29C5-4C9F-8699-76FDC577D0A9}">
    <text>Euros/ktCo2</text>
  </threadedComment>
  <threadedComment ref="S1" dT="2024-03-24T09:56:19.66" personId="{34E6999F-0FA0-44E8-BF85-D2203BC8CF07}" id="{4DB9D345-E78D-4492-884F-2CDF68ED63C6}">
    <text>Environmental Innovation Score</text>
  </threadedComment>
  <threadedComment ref="T1" dT="2024-04-10T08:40:37.48" personId="{34E6999F-0FA0-44E8-BF85-D2203BC8CF07}" id="{5C8766C7-B998-44AA-B0CD-8A827AB0D922}">
    <text>Environment Management Team: yes=1 ; no=0</text>
  </threadedComment>
  <threadedComment ref="U1" dT="2024-03-24T09:56:29.67" personId="{34E6999F-0FA0-44E8-BF85-D2203BC8CF07}" id="{72119FD9-DD0A-4C31-BC2F-1B6DE4AAF8B2}">
    <text>Management Score</text>
  </threadedComment>
  <threadedComment ref="V1" dT="2024-04-10T08:39:04.08" personId="{34E6999F-0FA0-44E8-BF85-D2203BC8CF07}" id="{75B6685D-54B0-467C-8A1A-4B4C10E445D4}">
    <text>Value - Board Structure/Independent Board Members in %</text>
  </threadedComment>
  <threadedComment ref="AA1" dT="2024-03-27T12:39:21.64" personId="{34E6999F-0FA0-44E8-BF85-D2203BC8CF07}" id="{57AD4AF7-4115-4096-BD75-0341965F824E}">
    <text>ln(1+OIM)</text>
  </threadedComment>
</ThreadedComments>
</file>

<file path=xl/threadedComments/threadedComment6.xml><?xml version="1.0" encoding="utf-8"?>
<ThreadedComments xmlns="http://schemas.microsoft.com/office/spreadsheetml/2018/threadedcomments" xmlns:x="http://schemas.openxmlformats.org/spreadsheetml/2006/main">
  <threadedComment ref="A1" dT="2024-05-17T06:49:09.46" personId="{13A24353-2B26-48E1-B8AC-6F443D217991}" id="{362AD911-6095-49E6-B100-F8D4533CB5E2}">
    <text>Scope 1 in tCO2e/year</text>
  </threadedComment>
  <threadedComment ref="CV1" dT="2024-05-17T06:53:23.88" personId="{13A24353-2B26-48E1-B8AC-6F443D217991}" id="{E5746821-7A12-49E9-A6C8-6BA62ECEAF55}">
    <text>Average in tCO2e/year</text>
  </threadedComment>
  <threadedComment ref="CX1" dT="2024-05-17T06:54:09.02" personId="{13A24353-2B26-48E1-B8AC-6F443D217991}" id="{9E62873F-D537-45EA-A166-4EEB24006300}">
    <text>YOY rate of change %</text>
  </threadedComment>
  <threadedComment ref="A17" dT="2024-05-17T06:49:15.38" personId="{13A24353-2B26-48E1-B8AC-6F443D217991}" id="{3510191F-C0C9-4B2D-AAA8-7FFDF38556BD}">
    <text>Scope 2 in tCO2e/year</text>
  </threadedComment>
</ThreadedComments>
</file>

<file path=xl/threadedComments/threadedComment7.xml><?xml version="1.0" encoding="utf-8"?>
<ThreadedComments xmlns="http://schemas.microsoft.com/office/spreadsheetml/2018/threadedcomments" xmlns:x="http://schemas.openxmlformats.org/spreadsheetml/2006/main">
  <threadedComment ref="A1" dT="2024-05-17T07:04:37.90" personId="{13A24353-2B26-48E1-B8AC-6F443D217991}" id="{69E661E4-B3F6-4380-A6E6-3A0A8BA680CB}">
    <text>Scope 1 in tCO2e/year</text>
  </threadedComment>
  <threadedComment ref="AN1" dT="2024-05-17T06:53:23.88" personId="{13A24353-2B26-48E1-B8AC-6F443D217991}" id="{BE639795-172E-4842-AE74-9DC6A3348667}">
    <text>Average in tCO2e/year</text>
  </threadedComment>
  <threadedComment ref="AP1" dT="2024-05-17T06:54:09.02" personId="{13A24353-2B26-48E1-B8AC-6F443D217991}" id="{E084A1AC-B215-461D-A4C0-9287B8E18406}">
    <text>YOY rate of change %</text>
  </threadedComment>
  <threadedComment ref="A17" dT="2024-05-17T07:04:32.47" personId="{13A24353-2B26-48E1-B8AC-6F443D217991}" id="{9E55E7D3-C541-4F74-A65F-E83B1E46F647}">
    <text>Scope 2 in tCO2e/year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3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6.xml"/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4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7.xml"/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1.xml"/><Relationship Id="rId4" Type="http://schemas.microsoft.com/office/2017/10/relationships/threadedComment" Target="../threadedComments/threadedComment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2.xml"/><Relationship Id="rId4" Type="http://schemas.microsoft.com/office/2017/10/relationships/threadedComment" Target="../threadedComments/threadedComment3.xml"/></Relationships>
</file>

<file path=xl/worksheets/_rels/sheet4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4.xml"/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5.xml"/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000AA1-9FD6-466A-B35A-637E30232EB6}">
  <dimension ref="A1:AP1695"/>
  <sheetViews>
    <sheetView zoomScale="60" zoomScaleNormal="60" workbookViewId="0">
      <pane ySplit="1" topLeftCell="A5" activePane="bottomLeft" state="frozen"/>
      <selection pane="bottomLeft" activeCell="V1" sqref="V1:V1048576"/>
    </sheetView>
  </sheetViews>
  <sheetFormatPr defaultRowHeight="14.4" x14ac:dyDescent="0.3"/>
  <cols>
    <col min="1" max="1" width="15.6640625" customWidth="1"/>
    <col min="2" max="2" width="9" style="10" customWidth="1"/>
    <col min="3" max="5" width="10.5546875" style="10" customWidth="1"/>
    <col min="6" max="9" width="9.6640625" style="10" customWidth="1"/>
    <col min="10" max="11" width="9.6640625" style="11" customWidth="1"/>
    <col min="12" max="13" width="9.44140625" style="11" customWidth="1"/>
    <col min="14" max="15" width="9.44140625" style="10" customWidth="1"/>
    <col min="16" max="18" width="10.5546875" style="6" customWidth="1"/>
    <col min="19" max="19" width="9.5546875" style="10" customWidth="1"/>
    <col min="20" max="20" width="9.5546875" customWidth="1"/>
    <col min="21" max="21" width="9.5546875" style="10" customWidth="1"/>
    <col min="22" max="22" width="9.5546875" customWidth="1"/>
    <col min="23" max="23" width="13.21875" customWidth="1"/>
    <col min="24" max="29" width="10" customWidth="1"/>
    <col min="30" max="33" width="9.5546875" customWidth="1"/>
    <col min="34" max="34" width="11.77734375" style="10" customWidth="1"/>
    <col min="35" max="37" width="11.77734375" style="11" customWidth="1"/>
    <col min="38" max="39" width="9.44140625" style="11" customWidth="1"/>
    <col min="40" max="40" width="9.44140625" style="10" customWidth="1"/>
    <col min="41" max="42" width="11.109375" customWidth="1"/>
  </cols>
  <sheetData>
    <row r="1" spans="1:42" s="6" customFormat="1" ht="15.6" x14ac:dyDescent="0.3">
      <c r="A1" s="56" t="s">
        <v>630</v>
      </c>
      <c r="B1" s="56" t="s">
        <v>635</v>
      </c>
      <c r="C1" s="56" t="s">
        <v>665</v>
      </c>
      <c r="D1" s="56" t="s">
        <v>666</v>
      </c>
      <c r="E1" s="56" t="s">
        <v>667</v>
      </c>
      <c r="F1" s="56" t="s">
        <v>668</v>
      </c>
      <c r="G1" s="56" t="s">
        <v>669</v>
      </c>
      <c r="H1" s="56" t="s">
        <v>670</v>
      </c>
      <c r="I1" s="56" t="s">
        <v>725</v>
      </c>
      <c r="J1" s="56" t="s">
        <v>726</v>
      </c>
      <c r="K1" s="56" t="s">
        <v>727</v>
      </c>
      <c r="L1" s="56" t="s">
        <v>729</v>
      </c>
      <c r="M1" s="56" t="s">
        <v>730</v>
      </c>
      <c r="N1" s="56" t="s">
        <v>659</v>
      </c>
      <c r="O1" s="56" t="s">
        <v>660</v>
      </c>
      <c r="P1" s="56" t="s">
        <v>674</v>
      </c>
      <c r="Q1" s="56" t="s">
        <v>675</v>
      </c>
      <c r="R1" s="56" t="s">
        <v>740</v>
      </c>
      <c r="S1" s="56" t="s">
        <v>671</v>
      </c>
      <c r="T1" s="57" t="s">
        <v>738</v>
      </c>
      <c r="U1" s="56" t="s">
        <v>672</v>
      </c>
      <c r="V1" s="57" t="s">
        <v>734</v>
      </c>
      <c r="W1" s="56" t="s">
        <v>676</v>
      </c>
      <c r="X1" s="5" t="s">
        <v>741</v>
      </c>
      <c r="Y1" s="5" t="s">
        <v>77</v>
      </c>
      <c r="Z1" s="64" t="s">
        <v>742</v>
      </c>
      <c r="AA1" s="64" t="s">
        <v>743</v>
      </c>
      <c r="AB1" s="64" t="s">
        <v>744</v>
      </c>
      <c r="AC1" s="64" t="s">
        <v>83</v>
      </c>
      <c r="AD1" s="57" t="s">
        <v>739</v>
      </c>
      <c r="AE1" s="57" t="s">
        <v>735</v>
      </c>
      <c r="AF1" s="57" t="s">
        <v>736</v>
      </c>
      <c r="AG1" s="57" t="s">
        <v>737</v>
      </c>
      <c r="AH1" s="56" t="s">
        <v>664</v>
      </c>
      <c r="AI1" s="56" t="s">
        <v>663</v>
      </c>
      <c r="AJ1" s="56" t="s">
        <v>662</v>
      </c>
      <c r="AK1" s="56" t="s">
        <v>661</v>
      </c>
      <c r="AL1" s="56" t="s">
        <v>728</v>
      </c>
      <c r="AM1" s="56" t="s">
        <v>732</v>
      </c>
      <c r="AN1" s="56" t="s">
        <v>673</v>
      </c>
      <c r="AO1" s="5"/>
      <c r="AP1" s="5"/>
    </row>
    <row r="2" spans="1:42" x14ac:dyDescent="0.3">
      <c r="A2" s="58" t="s">
        <v>67</v>
      </c>
      <c r="B2" s="59">
        <v>2008</v>
      </c>
      <c r="C2" s="59">
        <v>75.3</v>
      </c>
      <c r="D2" s="59">
        <v>75.3</v>
      </c>
      <c r="E2" s="59">
        <v>100</v>
      </c>
      <c r="F2" s="59">
        <v>91.74</v>
      </c>
      <c r="G2" s="59">
        <v>87.65</v>
      </c>
      <c r="H2" s="59">
        <v>31.2</v>
      </c>
      <c r="I2" s="60">
        <f t="shared" ref="I2:I65" si="0">LN(AH2)</f>
        <v>9.4584855612982217</v>
      </c>
      <c r="J2" s="60">
        <f t="shared" ref="J2:J65" si="1">LN(AI2)</f>
        <v>18.422878327495852</v>
      </c>
      <c r="K2" s="60">
        <f t="shared" ref="K2:K65" si="2">LN(AJ2)</f>
        <v>18.193780143760442</v>
      </c>
      <c r="L2" s="60">
        <f t="shared" ref="L2:L33" si="3">LN(1+AL2)</f>
        <v>0.42526773540434409</v>
      </c>
      <c r="M2" s="60">
        <f t="shared" ref="M2:M65" si="4">AI2/AJ2</f>
        <v>1.257465495608532</v>
      </c>
      <c r="N2" s="59">
        <v>0.5</v>
      </c>
      <c r="O2" s="59">
        <v>0.53</v>
      </c>
      <c r="P2" s="62">
        <v>19.974545454545453</v>
      </c>
      <c r="Q2" s="62">
        <v>25.786875000000009</v>
      </c>
      <c r="R2" s="12">
        <v>34.380000000000003</v>
      </c>
      <c r="S2" s="59">
        <v>83.65</v>
      </c>
      <c r="T2" s="58">
        <v>1</v>
      </c>
      <c r="U2" s="59">
        <v>23.42</v>
      </c>
      <c r="V2" s="58"/>
      <c r="W2" s="58" t="s">
        <v>640</v>
      </c>
      <c r="X2">
        <v>1</v>
      </c>
      <c r="Y2">
        <v>0</v>
      </c>
      <c r="Z2" s="58">
        <v>0</v>
      </c>
      <c r="AA2" s="58">
        <v>0</v>
      </c>
      <c r="AB2" s="58">
        <v>0</v>
      </c>
      <c r="AC2" s="58">
        <v>0</v>
      </c>
      <c r="AD2" s="58">
        <v>1</v>
      </c>
      <c r="AE2" s="58"/>
      <c r="AF2" s="58">
        <v>0</v>
      </c>
      <c r="AG2" s="58"/>
      <c r="AH2" s="59">
        <v>12816.46</v>
      </c>
      <c r="AI2" s="61">
        <v>100220000</v>
      </c>
      <c r="AJ2" s="61">
        <v>79700000</v>
      </c>
      <c r="AK2" s="61">
        <v>530000</v>
      </c>
      <c r="AL2" s="60">
        <f t="shared" ref="AL2:AL65" si="5">AK2/10^6</f>
        <v>0.53</v>
      </c>
      <c r="AM2" s="60"/>
      <c r="AN2" s="59">
        <v>74.36</v>
      </c>
    </row>
    <row r="3" spans="1:42" x14ac:dyDescent="0.3">
      <c r="A3" s="58" t="s">
        <v>67</v>
      </c>
      <c r="B3" s="59">
        <v>2009</v>
      </c>
      <c r="C3" s="59">
        <v>86.52</v>
      </c>
      <c r="D3" s="59">
        <v>86.52</v>
      </c>
      <c r="E3" s="59">
        <v>94.23</v>
      </c>
      <c r="F3" s="59">
        <v>89.41</v>
      </c>
      <c r="G3" s="59">
        <v>88.28</v>
      </c>
      <c r="H3" s="59">
        <v>79.45</v>
      </c>
      <c r="I3" s="60">
        <f t="shared" si="0"/>
        <v>9.8600297957777876</v>
      </c>
      <c r="J3" s="60">
        <f t="shared" si="1"/>
        <v>18.427527253029425</v>
      </c>
      <c r="K3" s="60">
        <f t="shared" si="2"/>
        <v>18.20428934546069</v>
      </c>
      <c r="L3" s="60">
        <f t="shared" si="3"/>
        <v>6.1095099359810827E-2</v>
      </c>
      <c r="M3" s="60">
        <f t="shared" si="4"/>
        <v>1.2501179508827693</v>
      </c>
      <c r="N3" s="59">
        <v>0.39</v>
      </c>
      <c r="O3" s="59">
        <v>0.5</v>
      </c>
      <c r="P3" s="62">
        <v>16.568333333333328</v>
      </c>
      <c r="Q3" s="62">
        <v>16.611240310077516</v>
      </c>
      <c r="R3" s="12">
        <v>19.829999999999998</v>
      </c>
      <c r="S3" s="59">
        <v>81.150000000000006</v>
      </c>
      <c r="T3" s="58">
        <v>1</v>
      </c>
      <c r="U3" s="59">
        <v>95.45</v>
      </c>
      <c r="V3" s="58">
        <v>59.09</v>
      </c>
      <c r="W3" s="58" t="s">
        <v>640</v>
      </c>
      <c r="X3" s="58">
        <v>1</v>
      </c>
      <c r="Y3">
        <v>0</v>
      </c>
      <c r="Z3" s="58">
        <v>0</v>
      </c>
      <c r="AA3" s="58">
        <v>0</v>
      </c>
      <c r="AB3" s="58">
        <v>0</v>
      </c>
      <c r="AC3" s="58">
        <v>0</v>
      </c>
      <c r="AD3" s="58">
        <v>1</v>
      </c>
      <c r="AE3" s="58"/>
      <c r="AF3" s="58">
        <v>0</v>
      </c>
      <c r="AG3" s="58">
        <v>10</v>
      </c>
      <c r="AH3" s="59">
        <v>19149.46</v>
      </c>
      <c r="AI3" s="61">
        <v>100687000</v>
      </c>
      <c r="AJ3" s="61">
        <v>80542000</v>
      </c>
      <c r="AK3" s="61">
        <v>63000</v>
      </c>
      <c r="AL3" s="60">
        <f t="shared" si="5"/>
        <v>6.3E-2</v>
      </c>
      <c r="AM3" s="60">
        <f t="shared" ref="AM3:AM15" si="6">(AK3-AK2)/AK2</f>
        <v>-0.88113207547169814</v>
      </c>
      <c r="AN3" s="59">
        <v>75.11</v>
      </c>
    </row>
    <row r="4" spans="1:42" x14ac:dyDescent="0.3">
      <c r="A4" s="58" t="s">
        <v>67</v>
      </c>
      <c r="B4" s="59">
        <v>2010</v>
      </c>
      <c r="C4" s="59">
        <v>87.68</v>
      </c>
      <c r="D4" s="59">
        <v>59.47</v>
      </c>
      <c r="E4" s="59">
        <v>31.03</v>
      </c>
      <c r="F4" s="59">
        <v>90.8</v>
      </c>
      <c r="G4" s="59">
        <v>82.84</v>
      </c>
      <c r="H4" s="59">
        <v>91.58</v>
      </c>
      <c r="I4" s="60">
        <f t="shared" si="0"/>
        <v>10.463446710084886</v>
      </c>
      <c r="J4" s="60">
        <f t="shared" si="1"/>
        <v>18.492759515813916</v>
      </c>
      <c r="K4" s="60">
        <f t="shared" si="2"/>
        <v>18.24836100183478</v>
      </c>
      <c r="L4" s="60">
        <f t="shared" si="3"/>
        <v>1.8102540518642194</v>
      </c>
      <c r="M4" s="60">
        <f t="shared" si="4"/>
        <v>1.2768530729110976</v>
      </c>
      <c r="N4" s="59">
        <v>3.25</v>
      </c>
      <c r="O4" s="59">
        <v>0.56000000000000005</v>
      </c>
      <c r="P4" s="62">
        <v>16.501712062256811</v>
      </c>
      <c r="Q4" s="62">
        <v>17.427003891050575</v>
      </c>
      <c r="R4" s="12">
        <v>19.920000000000002</v>
      </c>
      <c r="S4" s="59">
        <v>82.24</v>
      </c>
      <c r="T4" s="58">
        <v>1</v>
      </c>
      <c r="U4" s="59">
        <v>91.88</v>
      </c>
      <c r="V4" s="58">
        <v>42.86</v>
      </c>
      <c r="W4" s="58" t="s">
        <v>640</v>
      </c>
      <c r="X4">
        <v>1</v>
      </c>
      <c r="Y4">
        <v>0</v>
      </c>
      <c r="Z4" s="58">
        <v>0</v>
      </c>
      <c r="AA4" s="58">
        <v>0</v>
      </c>
      <c r="AB4" s="58">
        <v>0</v>
      </c>
      <c r="AC4" s="58">
        <v>0</v>
      </c>
      <c r="AD4" s="58">
        <v>1</v>
      </c>
      <c r="AE4" s="58"/>
      <c r="AF4" s="58">
        <v>0</v>
      </c>
      <c r="AG4" s="58">
        <v>10</v>
      </c>
      <c r="AH4" s="59">
        <v>35012.019999999997</v>
      </c>
      <c r="AI4" s="61">
        <v>107474000</v>
      </c>
      <c r="AJ4" s="61">
        <v>84171000</v>
      </c>
      <c r="AK4" s="61">
        <v>5112000</v>
      </c>
      <c r="AL4" s="60">
        <f t="shared" si="5"/>
        <v>5.1120000000000001</v>
      </c>
      <c r="AM4" s="60">
        <f t="shared" si="6"/>
        <v>80.142857142857139</v>
      </c>
      <c r="AN4" s="59">
        <v>72.45</v>
      </c>
    </row>
    <row r="5" spans="1:42" x14ac:dyDescent="0.3">
      <c r="A5" s="58" t="s">
        <v>67</v>
      </c>
      <c r="B5" s="59">
        <v>2011</v>
      </c>
      <c r="C5" s="59">
        <v>88.38</v>
      </c>
      <c r="D5" s="59">
        <v>88.38</v>
      </c>
      <c r="E5" s="59">
        <v>100</v>
      </c>
      <c r="F5" s="59">
        <v>96.14</v>
      </c>
      <c r="G5" s="59">
        <v>83.39</v>
      </c>
      <c r="H5" s="59">
        <v>86.01</v>
      </c>
      <c r="I5" s="60">
        <f t="shared" si="0"/>
        <v>10.337159416596959</v>
      </c>
      <c r="J5" s="60">
        <f t="shared" si="1"/>
        <v>18.615449511798076</v>
      </c>
      <c r="K5" s="60">
        <f t="shared" si="2"/>
        <v>18.361058119968394</v>
      </c>
      <c r="L5" s="60">
        <f t="shared" si="3"/>
        <v>2.1813210055010064</v>
      </c>
      <c r="M5" s="60">
        <f t="shared" si="4"/>
        <v>1.2896764743344797</v>
      </c>
      <c r="N5" s="59">
        <v>4.37</v>
      </c>
      <c r="O5" s="59">
        <v>0.56999999999999995</v>
      </c>
      <c r="P5" s="62">
        <v>14.778235294117646</v>
      </c>
      <c r="Q5" s="62">
        <v>16.565686274509794</v>
      </c>
      <c r="R5" s="12">
        <v>21.87</v>
      </c>
      <c r="S5" s="59">
        <v>93.29</v>
      </c>
      <c r="T5" s="58">
        <v>1</v>
      </c>
      <c r="U5" s="59">
        <v>88.95</v>
      </c>
      <c r="V5" s="58">
        <v>40</v>
      </c>
      <c r="W5" s="58" t="s">
        <v>640</v>
      </c>
      <c r="X5" s="58">
        <v>1</v>
      </c>
      <c r="Y5">
        <v>0</v>
      </c>
      <c r="Z5" s="58">
        <v>0</v>
      </c>
      <c r="AA5" s="58">
        <v>0</v>
      </c>
      <c r="AB5" s="58">
        <v>0</v>
      </c>
      <c r="AC5" s="58">
        <v>0</v>
      </c>
      <c r="AD5" s="58">
        <v>1</v>
      </c>
      <c r="AE5" s="58">
        <v>1</v>
      </c>
      <c r="AF5" s="58">
        <v>0</v>
      </c>
      <c r="AG5" s="58">
        <v>10</v>
      </c>
      <c r="AH5" s="59">
        <v>30858.25</v>
      </c>
      <c r="AI5" s="61">
        <v>121503000</v>
      </c>
      <c r="AJ5" s="61">
        <v>94212000</v>
      </c>
      <c r="AK5" s="61">
        <v>7858000</v>
      </c>
      <c r="AL5" s="60">
        <f t="shared" si="5"/>
        <v>7.8579999999999997</v>
      </c>
      <c r="AM5" s="60">
        <f t="shared" si="6"/>
        <v>0.53716744913928016</v>
      </c>
      <c r="AN5" s="59">
        <v>70.900000000000006</v>
      </c>
    </row>
    <row r="6" spans="1:42" x14ac:dyDescent="0.3">
      <c r="A6" s="58" t="s">
        <v>67</v>
      </c>
      <c r="B6" s="59">
        <v>2012</v>
      </c>
      <c r="C6" s="59">
        <v>85.81</v>
      </c>
      <c r="D6" s="59">
        <v>49.8</v>
      </c>
      <c r="E6" s="59">
        <v>16.07</v>
      </c>
      <c r="F6" s="59">
        <v>93.69</v>
      </c>
      <c r="G6" s="59">
        <v>78.08</v>
      </c>
      <c r="H6" s="59">
        <v>87.96</v>
      </c>
      <c r="I6" s="60">
        <f t="shared" si="0"/>
        <v>10.691912412372261</v>
      </c>
      <c r="J6" s="60">
        <f t="shared" si="1"/>
        <v>18.681882794849692</v>
      </c>
      <c r="K6" s="60">
        <f t="shared" si="2"/>
        <v>18.415135396896737</v>
      </c>
      <c r="L6" s="60">
        <f t="shared" si="3"/>
        <v>2.1982240776693032</v>
      </c>
      <c r="M6" s="60">
        <f t="shared" si="4"/>
        <v>1.3057105795046609</v>
      </c>
      <c r="N6" s="59">
        <v>4.16</v>
      </c>
      <c r="O6" s="59">
        <v>0.59</v>
      </c>
      <c r="P6" s="62">
        <v>7.9368359374999926</v>
      </c>
      <c r="Q6" s="62">
        <v>9.5380468750000045</v>
      </c>
      <c r="R6" s="12">
        <v>13.01</v>
      </c>
      <c r="S6" s="59">
        <v>88.82</v>
      </c>
      <c r="T6" s="58">
        <v>1</v>
      </c>
      <c r="U6" s="59">
        <v>94.71</v>
      </c>
      <c r="V6" s="58">
        <v>36.36</v>
      </c>
      <c r="W6" s="58" t="s">
        <v>640</v>
      </c>
      <c r="X6">
        <v>1</v>
      </c>
      <c r="Y6">
        <v>0</v>
      </c>
      <c r="Z6" s="58">
        <v>0</v>
      </c>
      <c r="AA6" s="58">
        <v>0</v>
      </c>
      <c r="AB6" s="58">
        <v>0</v>
      </c>
      <c r="AC6" s="58">
        <v>0</v>
      </c>
      <c r="AD6" s="58">
        <v>1</v>
      </c>
      <c r="AE6" s="58">
        <v>1</v>
      </c>
      <c r="AF6" s="58">
        <v>10</v>
      </c>
      <c r="AG6" s="58">
        <v>10</v>
      </c>
      <c r="AH6" s="59">
        <v>43998.57</v>
      </c>
      <c r="AI6" s="61">
        <v>129849000</v>
      </c>
      <c r="AJ6" s="61">
        <v>99447000</v>
      </c>
      <c r="AK6" s="61">
        <v>8009000</v>
      </c>
      <c r="AL6" s="60">
        <f t="shared" si="5"/>
        <v>8.0090000000000003</v>
      </c>
      <c r="AM6" s="60">
        <f t="shared" si="6"/>
        <v>1.9216085517943498E-2</v>
      </c>
      <c r="AN6" s="59">
        <v>69.02</v>
      </c>
    </row>
    <row r="7" spans="1:42" x14ac:dyDescent="0.3">
      <c r="A7" s="58" t="s">
        <v>67</v>
      </c>
      <c r="B7" s="59">
        <v>2013</v>
      </c>
      <c r="C7" s="59">
        <v>88.37</v>
      </c>
      <c r="D7" s="59">
        <v>47.76</v>
      </c>
      <c r="E7" s="59">
        <v>12.5</v>
      </c>
      <c r="F7" s="59">
        <v>93.39</v>
      </c>
      <c r="G7" s="59">
        <v>84.78</v>
      </c>
      <c r="H7" s="59">
        <v>87.46</v>
      </c>
      <c r="I7" s="60">
        <f t="shared" si="0"/>
        <v>10.843652415794816</v>
      </c>
      <c r="J7" s="60">
        <f t="shared" si="1"/>
        <v>18.733650373930896</v>
      </c>
      <c r="K7" s="60">
        <f t="shared" si="2"/>
        <v>18.431670138751969</v>
      </c>
      <c r="L7" s="60">
        <f t="shared" si="3"/>
        <v>2.1607910873761589</v>
      </c>
      <c r="M7" s="60">
        <f t="shared" si="4"/>
        <v>1.3525344938430344</v>
      </c>
      <c r="N7" s="59">
        <v>4.21</v>
      </c>
      <c r="O7" s="59">
        <v>0.56000000000000005</v>
      </c>
      <c r="P7" s="62">
        <v>4.5099606299212596</v>
      </c>
      <c r="Q7" s="62">
        <v>5.3667968749999986</v>
      </c>
      <c r="R7" s="12">
        <v>8.0399999999999991</v>
      </c>
      <c r="S7" s="59">
        <v>88.82</v>
      </c>
      <c r="T7" s="58">
        <v>1</v>
      </c>
      <c r="U7" s="59">
        <v>92.26</v>
      </c>
      <c r="V7" s="58">
        <v>36.36</v>
      </c>
      <c r="W7" s="58" t="s">
        <v>640</v>
      </c>
      <c r="X7" s="58">
        <v>1</v>
      </c>
      <c r="Y7">
        <v>0</v>
      </c>
      <c r="Z7" s="58">
        <v>0</v>
      </c>
      <c r="AA7" s="58">
        <v>0</v>
      </c>
      <c r="AB7" s="58">
        <v>0</v>
      </c>
      <c r="AC7" s="58">
        <v>0</v>
      </c>
      <c r="AD7" s="58">
        <v>1</v>
      </c>
      <c r="AE7" s="58">
        <v>1</v>
      </c>
      <c r="AF7" s="58">
        <v>10</v>
      </c>
      <c r="AG7" s="58">
        <v>10</v>
      </c>
      <c r="AH7" s="59">
        <v>51208.07</v>
      </c>
      <c r="AI7" s="61">
        <v>136748000</v>
      </c>
      <c r="AJ7" s="61">
        <v>101105000</v>
      </c>
      <c r="AK7" s="61">
        <v>7678000</v>
      </c>
      <c r="AL7" s="60">
        <f t="shared" si="5"/>
        <v>7.6779999999999999</v>
      </c>
      <c r="AM7" s="60">
        <f t="shared" si="6"/>
        <v>-4.1328505431389689E-2</v>
      </c>
      <c r="AN7" s="59">
        <v>66</v>
      </c>
    </row>
    <row r="8" spans="1:42" x14ac:dyDescent="0.3">
      <c r="A8" s="58" t="s">
        <v>67</v>
      </c>
      <c r="B8" s="59">
        <v>2014</v>
      </c>
      <c r="C8" s="59">
        <v>86.28</v>
      </c>
      <c r="D8" s="59">
        <v>66.75</v>
      </c>
      <c r="E8" s="59">
        <v>45.95</v>
      </c>
      <c r="F8" s="59">
        <v>93.17</v>
      </c>
      <c r="G8" s="59">
        <v>83.89</v>
      </c>
      <c r="H8" s="59">
        <v>80.69</v>
      </c>
      <c r="I8" s="60">
        <f t="shared" si="0"/>
        <v>10.906194667759632</v>
      </c>
      <c r="J8" s="60">
        <f t="shared" si="1"/>
        <v>18.844260781485701</v>
      </c>
      <c r="K8" s="60">
        <f t="shared" si="2"/>
        <v>18.563091349433478</v>
      </c>
      <c r="L8" s="60">
        <f t="shared" si="3"/>
        <v>2.2838099376677117</v>
      </c>
      <c r="M8" s="60">
        <f t="shared" si="4"/>
        <v>1.324678027839209</v>
      </c>
      <c r="N8" s="59">
        <v>4.2</v>
      </c>
      <c r="O8" s="59">
        <v>0.53</v>
      </c>
      <c r="P8" s="62">
        <v>5.9405577689243021</v>
      </c>
      <c r="Q8" s="62">
        <v>6.9000390625000003</v>
      </c>
      <c r="R8" s="12">
        <v>8.77</v>
      </c>
      <c r="S8" s="59">
        <v>87.65</v>
      </c>
      <c r="T8" s="58">
        <v>1</v>
      </c>
      <c r="U8" s="59">
        <v>83.33</v>
      </c>
      <c r="V8" s="58">
        <v>77.27</v>
      </c>
      <c r="W8" s="58" t="s">
        <v>640</v>
      </c>
      <c r="X8">
        <v>1</v>
      </c>
      <c r="Y8">
        <v>0</v>
      </c>
      <c r="Z8" s="58">
        <v>0</v>
      </c>
      <c r="AA8" s="58">
        <v>0</v>
      </c>
      <c r="AB8" s="58">
        <v>0</v>
      </c>
      <c r="AC8" s="58">
        <v>0</v>
      </c>
      <c r="AD8" s="58">
        <v>1</v>
      </c>
      <c r="AE8" s="58">
        <v>1</v>
      </c>
      <c r="AF8" s="58">
        <v>10</v>
      </c>
      <c r="AG8" s="58">
        <v>10</v>
      </c>
      <c r="AH8" s="59">
        <v>54513.01</v>
      </c>
      <c r="AI8" s="61">
        <v>152742000</v>
      </c>
      <c r="AJ8" s="61">
        <v>115305000</v>
      </c>
      <c r="AK8" s="61">
        <v>8814000</v>
      </c>
      <c r="AL8" s="60">
        <f t="shared" si="5"/>
        <v>8.8140000000000001</v>
      </c>
      <c r="AM8" s="60">
        <f t="shared" si="6"/>
        <v>0.14795519666579837</v>
      </c>
      <c r="AN8" s="59">
        <v>67.430000000000007</v>
      </c>
    </row>
    <row r="9" spans="1:42" x14ac:dyDescent="0.3">
      <c r="A9" s="58" t="s">
        <v>67</v>
      </c>
      <c r="B9" s="59">
        <v>2015</v>
      </c>
      <c r="C9" s="59">
        <v>85.84</v>
      </c>
      <c r="D9" s="59">
        <v>66.959999999999994</v>
      </c>
      <c r="E9" s="59">
        <v>46.43</v>
      </c>
      <c r="F9" s="59">
        <v>95.12</v>
      </c>
      <c r="G9" s="59">
        <v>82.74</v>
      </c>
      <c r="H9" s="59">
        <v>78.11</v>
      </c>
      <c r="I9" s="60">
        <f t="shared" si="0"/>
        <v>10.983622515308063</v>
      </c>
      <c r="J9" s="60">
        <f t="shared" si="1"/>
        <v>18.952655147368283</v>
      </c>
      <c r="K9" s="60">
        <f t="shared" si="2"/>
        <v>18.663352375074119</v>
      </c>
      <c r="L9" s="60">
        <f t="shared" si="3"/>
        <v>2.3238572282695853</v>
      </c>
      <c r="M9" s="60">
        <f t="shared" si="4"/>
        <v>1.3354960185148865</v>
      </c>
      <c r="N9" s="59">
        <v>4.18</v>
      </c>
      <c r="O9" s="59">
        <v>0.54</v>
      </c>
      <c r="P9" s="62">
        <v>7.6819367588932828</v>
      </c>
      <c r="Q9" s="62">
        <v>8.2714785992217958</v>
      </c>
      <c r="R9" s="12">
        <v>9.17</v>
      </c>
      <c r="S9" s="59">
        <v>90.31</v>
      </c>
      <c r="T9" s="58">
        <v>1</v>
      </c>
      <c r="U9" s="59">
        <v>79.67</v>
      </c>
      <c r="V9" s="58">
        <v>86.36</v>
      </c>
      <c r="W9" s="58" t="s">
        <v>640</v>
      </c>
      <c r="X9" s="58">
        <v>1</v>
      </c>
      <c r="Y9">
        <v>0</v>
      </c>
      <c r="Z9" s="58">
        <v>0</v>
      </c>
      <c r="AA9" s="58">
        <v>0</v>
      </c>
      <c r="AB9" s="58">
        <v>0</v>
      </c>
      <c r="AC9" s="58">
        <v>0</v>
      </c>
      <c r="AD9" s="58">
        <v>1</v>
      </c>
      <c r="AE9" s="58">
        <v>1</v>
      </c>
      <c r="AF9" s="58">
        <v>9.09</v>
      </c>
      <c r="AG9" s="58">
        <v>5</v>
      </c>
      <c r="AH9" s="59">
        <v>58901.54</v>
      </c>
      <c r="AI9" s="61">
        <v>170229000</v>
      </c>
      <c r="AJ9" s="61">
        <v>127465000</v>
      </c>
      <c r="AK9" s="61">
        <v>9215000</v>
      </c>
      <c r="AL9" s="60">
        <f t="shared" si="5"/>
        <v>9.2149999999999999</v>
      </c>
      <c r="AM9" s="60">
        <f t="shared" si="6"/>
        <v>4.5495802132970276E-2</v>
      </c>
      <c r="AN9" s="59">
        <v>67.08</v>
      </c>
    </row>
    <row r="10" spans="1:42" x14ac:dyDescent="0.3">
      <c r="A10" s="58" t="s">
        <v>67</v>
      </c>
      <c r="B10" s="59">
        <v>2016</v>
      </c>
      <c r="C10" s="59">
        <v>87.1</v>
      </c>
      <c r="D10" s="59">
        <v>64.260000000000005</v>
      </c>
      <c r="E10" s="59">
        <v>40.79</v>
      </c>
      <c r="F10" s="59">
        <v>95.48</v>
      </c>
      <c r="G10" s="59">
        <v>83.48</v>
      </c>
      <c r="H10" s="59">
        <v>81.53</v>
      </c>
      <c r="I10" s="60">
        <f t="shared" si="0"/>
        <v>10.898079168296844</v>
      </c>
      <c r="J10" s="60">
        <f t="shared" si="1"/>
        <v>19.042374886438534</v>
      </c>
      <c r="K10" s="60">
        <f t="shared" si="2"/>
        <v>18.748868760985882</v>
      </c>
      <c r="L10" s="60">
        <f t="shared" si="3"/>
        <v>2.3156000300715402</v>
      </c>
      <c r="M10" s="60">
        <f t="shared" si="4"/>
        <v>1.3411213943606179</v>
      </c>
      <c r="N10" s="59">
        <v>4.01</v>
      </c>
      <c r="O10" s="59">
        <v>0.51</v>
      </c>
      <c r="P10" s="62">
        <v>5.3497665369649798</v>
      </c>
      <c r="Q10" s="62">
        <v>5.6182329317269106</v>
      </c>
      <c r="R10" s="12">
        <v>8.7100000000000009</v>
      </c>
      <c r="S10" s="59">
        <v>91.58</v>
      </c>
      <c r="T10" s="58">
        <v>1</v>
      </c>
      <c r="U10" s="59">
        <v>93.09</v>
      </c>
      <c r="V10" s="58">
        <v>90</v>
      </c>
      <c r="W10" s="58" t="s">
        <v>640</v>
      </c>
      <c r="X10">
        <v>1</v>
      </c>
      <c r="Y10">
        <v>0</v>
      </c>
      <c r="Z10" s="58">
        <v>0</v>
      </c>
      <c r="AA10" s="58">
        <v>0</v>
      </c>
      <c r="AB10" s="58">
        <v>0</v>
      </c>
      <c r="AC10" s="58">
        <v>0</v>
      </c>
      <c r="AD10" s="58">
        <v>1</v>
      </c>
      <c r="AE10" s="58">
        <v>1</v>
      </c>
      <c r="AF10" s="58">
        <v>11.11</v>
      </c>
      <c r="AG10" s="58">
        <v>5</v>
      </c>
      <c r="AH10" s="59">
        <v>54072.4</v>
      </c>
      <c r="AI10" s="61">
        <v>186208000</v>
      </c>
      <c r="AJ10" s="61">
        <v>138845000</v>
      </c>
      <c r="AK10" s="61">
        <v>9131000</v>
      </c>
      <c r="AL10" s="60">
        <f t="shared" si="5"/>
        <v>9.1310000000000002</v>
      </c>
      <c r="AM10" s="60">
        <f t="shared" si="6"/>
        <v>-9.1155724362452523E-3</v>
      </c>
      <c r="AN10" s="59">
        <v>66.59</v>
      </c>
    </row>
    <row r="11" spans="1:42" x14ac:dyDescent="0.3">
      <c r="A11" s="58" t="s">
        <v>67</v>
      </c>
      <c r="B11" s="59">
        <v>2017</v>
      </c>
      <c r="C11" s="59">
        <v>84.15</v>
      </c>
      <c r="D11" s="59">
        <v>51.45</v>
      </c>
      <c r="E11" s="59">
        <v>18.75</v>
      </c>
      <c r="F11" s="59">
        <v>91.09</v>
      </c>
      <c r="G11" s="59">
        <v>84.48</v>
      </c>
      <c r="H11" s="59">
        <v>73.86</v>
      </c>
      <c r="I11" s="60">
        <f t="shared" si="0"/>
        <v>10.870400863918888</v>
      </c>
      <c r="J11" s="60">
        <f t="shared" si="1"/>
        <v>19.070690752034615</v>
      </c>
      <c r="K11" s="60">
        <f t="shared" si="2"/>
        <v>18.735549876248111</v>
      </c>
      <c r="L11" s="60">
        <f t="shared" si="3"/>
        <v>2.3563154154150134</v>
      </c>
      <c r="M11" s="60">
        <f t="shared" si="4"/>
        <v>1.3981373350461288</v>
      </c>
      <c r="N11" s="59">
        <v>4.71</v>
      </c>
      <c r="O11" s="59">
        <v>0.52</v>
      </c>
      <c r="P11" s="62">
        <v>5.8285490196078431</v>
      </c>
      <c r="Q11" s="62">
        <v>6.2326050420168064</v>
      </c>
      <c r="R11" s="12">
        <v>8.64</v>
      </c>
      <c r="S11" s="59">
        <v>92.61</v>
      </c>
      <c r="T11" s="58">
        <v>1</v>
      </c>
      <c r="U11" s="59">
        <v>87.17</v>
      </c>
      <c r="V11" s="58">
        <v>95.24</v>
      </c>
      <c r="W11" s="58" t="s">
        <v>640</v>
      </c>
      <c r="X11" s="58">
        <v>1</v>
      </c>
      <c r="Y11">
        <v>0</v>
      </c>
      <c r="Z11" s="58">
        <v>0</v>
      </c>
      <c r="AA11" s="58">
        <v>0</v>
      </c>
      <c r="AB11" s="58">
        <v>0</v>
      </c>
      <c r="AC11" s="58">
        <v>0</v>
      </c>
      <c r="AD11" s="58">
        <v>1</v>
      </c>
      <c r="AE11" s="58">
        <v>1</v>
      </c>
      <c r="AF11" s="58">
        <v>11.11</v>
      </c>
      <c r="AG11" s="58">
        <v>5</v>
      </c>
      <c r="AH11" s="59">
        <v>52596.29</v>
      </c>
      <c r="AI11" s="61">
        <v>191556000</v>
      </c>
      <c r="AJ11" s="61">
        <v>137008000</v>
      </c>
      <c r="AK11" s="61">
        <v>9552000</v>
      </c>
      <c r="AL11" s="60">
        <f t="shared" si="5"/>
        <v>9.5519999999999996</v>
      </c>
      <c r="AM11" s="60">
        <f t="shared" si="6"/>
        <v>4.6106669587120799E-2</v>
      </c>
      <c r="AN11" s="59">
        <v>63.17</v>
      </c>
    </row>
    <row r="12" spans="1:42" x14ac:dyDescent="0.3">
      <c r="A12" s="58" t="s">
        <v>67</v>
      </c>
      <c r="B12" s="59">
        <v>2018</v>
      </c>
      <c r="C12" s="59">
        <v>83.88</v>
      </c>
      <c r="D12" s="59">
        <v>50.03</v>
      </c>
      <c r="E12" s="59">
        <v>16.18</v>
      </c>
      <c r="F12" s="59">
        <v>90.9</v>
      </c>
      <c r="G12" s="59">
        <v>82.21</v>
      </c>
      <c r="H12" s="59">
        <v>76.89</v>
      </c>
      <c r="I12" s="60">
        <f t="shared" si="0"/>
        <v>10.656854331725219</v>
      </c>
      <c r="J12" s="60">
        <f t="shared" si="1"/>
        <v>19.150111636589557</v>
      </c>
      <c r="K12" s="60">
        <f t="shared" si="2"/>
        <v>18.821481658266983</v>
      </c>
      <c r="L12" s="60">
        <f t="shared" si="3"/>
        <v>2.2734651944201936</v>
      </c>
      <c r="M12" s="60">
        <f t="shared" si="4"/>
        <v>1.389063776774591</v>
      </c>
      <c r="N12" s="59">
        <v>3.66</v>
      </c>
      <c r="O12" s="59">
        <v>0.47</v>
      </c>
      <c r="P12" s="62">
        <v>15.665081300813005</v>
      </c>
      <c r="Q12" s="62">
        <v>17.575252918287951</v>
      </c>
      <c r="R12" s="12">
        <v>28</v>
      </c>
      <c r="S12" s="59">
        <v>90.15</v>
      </c>
      <c r="T12" s="58">
        <v>1</v>
      </c>
      <c r="U12" s="59">
        <v>88.73</v>
      </c>
      <c r="V12" s="58">
        <v>100</v>
      </c>
      <c r="W12" s="58" t="s">
        <v>640</v>
      </c>
      <c r="X12">
        <v>1</v>
      </c>
      <c r="Y12">
        <v>0</v>
      </c>
      <c r="Z12" s="58">
        <v>0</v>
      </c>
      <c r="AA12" s="58">
        <v>0</v>
      </c>
      <c r="AB12" s="58">
        <v>0</v>
      </c>
      <c r="AC12" s="58">
        <v>0</v>
      </c>
      <c r="AD12" s="58">
        <v>1</v>
      </c>
      <c r="AE12" s="58">
        <v>1</v>
      </c>
      <c r="AF12" s="58">
        <v>11.11</v>
      </c>
      <c r="AG12" s="58"/>
      <c r="AH12" s="59">
        <v>42482.79</v>
      </c>
      <c r="AI12" s="61">
        <v>207390000</v>
      </c>
      <c r="AJ12" s="61">
        <v>149302000</v>
      </c>
      <c r="AK12" s="61">
        <v>8713000</v>
      </c>
      <c r="AL12" s="60">
        <f t="shared" si="5"/>
        <v>8.7129999999999992</v>
      </c>
      <c r="AM12" s="60">
        <f t="shared" si="6"/>
        <v>-8.7835008375209384E-2</v>
      </c>
      <c r="AN12" s="59">
        <v>63.7</v>
      </c>
    </row>
    <row r="13" spans="1:42" x14ac:dyDescent="0.3">
      <c r="A13" s="58" t="s">
        <v>67</v>
      </c>
      <c r="B13" s="59">
        <v>2019</v>
      </c>
      <c r="C13" s="59">
        <v>86.84</v>
      </c>
      <c r="D13" s="59">
        <v>45.4</v>
      </c>
      <c r="E13" s="59">
        <v>3.95</v>
      </c>
      <c r="F13" s="59">
        <v>90.67</v>
      </c>
      <c r="G13" s="59">
        <v>85.96</v>
      </c>
      <c r="H13" s="59">
        <v>82.99</v>
      </c>
      <c r="I13" s="60">
        <f t="shared" si="0"/>
        <v>10.696172781038962</v>
      </c>
      <c r="J13" s="60">
        <f t="shared" si="1"/>
        <v>19.235337341909506</v>
      </c>
      <c r="K13" s="60">
        <f t="shared" si="2"/>
        <v>18.927094650388746</v>
      </c>
      <c r="L13" s="60">
        <f t="shared" si="3"/>
        <v>2.082187767347861</v>
      </c>
      <c r="M13" s="60">
        <f t="shared" si="4"/>
        <v>1.3610312596047802</v>
      </c>
      <c r="N13" s="59">
        <v>2.36</v>
      </c>
      <c r="O13" s="59">
        <v>0.46</v>
      </c>
      <c r="P13" s="62">
        <v>24.825120000000009</v>
      </c>
      <c r="Q13" s="62">
        <v>26.61542635658914</v>
      </c>
      <c r="R13" s="12">
        <v>31.91</v>
      </c>
      <c r="S13" s="59">
        <v>90.51</v>
      </c>
      <c r="T13" s="58">
        <v>1</v>
      </c>
      <c r="U13" s="59">
        <v>98.73</v>
      </c>
      <c r="V13" s="58">
        <v>100</v>
      </c>
      <c r="W13" s="58" t="s">
        <v>640</v>
      </c>
      <c r="X13" s="58">
        <v>1</v>
      </c>
      <c r="Y13">
        <v>0</v>
      </c>
      <c r="Z13" s="58">
        <v>0</v>
      </c>
      <c r="AA13" s="58">
        <v>0</v>
      </c>
      <c r="AB13" s="58">
        <v>0</v>
      </c>
      <c r="AC13" s="58">
        <v>0</v>
      </c>
      <c r="AD13" s="58">
        <v>1</v>
      </c>
      <c r="AE13" s="58">
        <v>1</v>
      </c>
      <c r="AF13" s="58">
        <v>14.29</v>
      </c>
      <c r="AG13" s="58">
        <v>5</v>
      </c>
      <c r="AH13" s="59">
        <v>44186.42</v>
      </c>
      <c r="AI13" s="61">
        <v>225840000</v>
      </c>
      <c r="AJ13" s="61">
        <v>165933000</v>
      </c>
      <c r="AK13" s="61">
        <v>7022000</v>
      </c>
      <c r="AL13" s="60">
        <f t="shared" si="5"/>
        <v>7.0220000000000002</v>
      </c>
      <c r="AM13" s="60">
        <f t="shared" si="6"/>
        <v>-0.19407781475955468</v>
      </c>
      <c r="AN13" s="59">
        <v>65.680000000000007</v>
      </c>
    </row>
    <row r="14" spans="1:42" x14ac:dyDescent="0.3">
      <c r="A14" s="58" t="s">
        <v>67</v>
      </c>
      <c r="B14" s="59">
        <v>2020</v>
      </c>
      <c r="C14" s="59">
        <v>83.3</v>
      </c>
      <c r="D14" s="59">
        <v>80.930000000000007</v>
      </c>
      <c r="E14" s="59">
        <v>78.569999999999993</v>
      </c>
      <c r="F14" s="59">
        <v>84.9</v>
      </c>
      <c r="G14" s="59">
        <v>84.26</v>
      </c>
      <c r="H14" s="59">
        <v>79.400000000000006</v>
      </c>
      <c r="I14" s="60">
        <f t="shared" si="0"/>
        <v>10.695900262001684</v>
      </c>
      <c r="J14" s="60">
        <f t="shared" si="1"/>
        <v>19.182416047432945</v>
      </c>
      <c r="K14" s="60">
        <f t="shared" si="2"/>
        <v>18.843848236173535</v>
      </c>
      <c r="L14" s="60">
        <f t="shared" si="3"/>
        <v>1.7218733417638885</v>
      </c>
      <c r="M14" s="60">
        <f t="shared" si="4"/>
        <v>1.4029368806450133</v>
      </c>
      <c r="N14" s="59">
        <v>1.8</v>
      </c>
      <c r="O14" s="59">
        <v>0.46</v>
      </c>
      <c r="P14" s="62">
        <v>24.792209302325578</v>
      </c>
      <c r="Q14" s="62">
        <v>26.392868217054275</v>
      </c>
      <c r="R14" s="12">
        <v>35.049999999999997</v>
      </c>
      <c r="S14" s="59">
        <v>87.7</v>
      </c>
      <c r="T14" s="58">
        <v>1</v>
      </c>
      <c r="U14" s="59">
        <v>93.71</v>
      </c>
      <c r="V14" s="58">
        <v>100</v>
      </c>
      <c r="W14" s="58" t="s">
        <v>640</v>
      </c>
      <c r="X14">
        <v>1</v>
      </c>
      <c r="Y14">
        <v>0</v>
      </c>
      <c r="Z14" s="58">
        <v>0</v>
      </c>
      <c r="AA14" s="58">
        <v>0</v>
      </c>
      <c r="AB14" s="58">
        <v>0</v>
      </c>
      <c r="AC14" s="58">
        <v>0</v>
      </c>
      <c r="AD14" s="58">
        <v>1</v>
      </c>
      <c r="AE14" s="58">
        <v>1</v>
      </c>
      <c r="AF14" s="58">
        <v>12.5</v>
      </c>
      <c r="AG14" s="58">
        <v>4.76</v>
      </c>
      <c r="AH14" s="59">
        <v>44174.38</v>
      </c>
      <c r="AI14" s="61">
        <v>214199000</v>
      </c>
      <c r="AJ14" s="61">
        <v>152679000</v>
      </c>
      <c r="AK14" s="61">
        <v>4595000</v>
      </c>
      <c r="AL14" s="60">
        <f t="shared" si="5"/>
        <v>4.5949999999999998</v>
      </c>
      <c r="AM14" s="60">
        <f t="shared" si="6"/>
        <v>-0.34562802620336086</v>
      </c>
      <c r="AN14" s="59">
        <v>63.11</v>
      </c>
    </row>
    <row r="15" spans="1:42" x14ac:dyDescent="0.3">
      <c r="A15" s="58" t="s">
        <v>67</v>
      </c>
      <c r="B15" s="59">
        <v>2021</v>
      </c>
      <c r="C15" s="59">
        <v>88.87</v>
      </c>
      <c r="D15" s="59">
        <v>62.82</v>
      </c>
      <c r="E15" s="59">
        <v>36.76</v>
      </c>
      <c r="F15" s="59">
        <v>81.05</v>
      </c>
      <c r="G15" s="59">
        <v>93.72</v>
      </c>
      <c r="H15" s="59">
        <v>91.55</v>
      </c>
      <c r="I15" s="60">
        <f t="shared" si="0"/>
        <v>10.896274032129032</v>
      </c>
      <c r="J15" s="60">
        <f t="shared" si="1"/>
        <v>19.24189126957625</v>
      </c>
      <c r="K15" s="60">
        <f t="shared" si="2"/>
        <v>18.840660010218553</v>
      </c>
      <c r="L15" s="60">
        <f t="shared" si="3"/>
        <v>2.6512681870032258</v>
      </c>
      <c r="M15" s="60">
        <f t="shared" si="4"/>
        <v>1.4936626520273599</v>
      </c>
      <c r="N15" s="59">
        <v>5.69</v>
      </c>
      <c r="O15" s="59">
        <v>0.49</v>
      </c>
      <c r="P15" s="62">
        <v>53.43942307692307</v>
      </c>
      <c r="Q15" s="62">
        <v>56.638499999999958</v>
      </c>
      <c r="R15" s="12">
        <v>93.21</v>
      </c>
      <c r="S15" s="59">
        <v>81.84</v>
      </c>
      <c r="T15" s="58">
        <v>1</v>
      </c>
      <c r="U15" s="59">
        <v>90.93</v>
      </c>
      <c r="V15" s="58">
        <v>100</v>
      </c>
      <c r="W15" s="58" t="s">
        <v>640</v>
      </c>
      <c r="X15" s="58">
        <v>1</v>
      </c>
      <c r="Y15">
        <v>0</v>
      </c>
      <c r="Z15" s="58">
        <v>0</v>
      </c>
      <c r="AA15" s="58">
        <v>0</v>
      </c>
      <c r="AB15" s="58">
        <v>0</v>
      </c>
      <c r="AC15" s="58">
        <v>0</v>
      </c>
      <c r="AD15" s="58">
        <v>1</v>
      </c>
      <c r="AE15" s="58">
        <v>1</v>
      </c>
      <c r="AF15" s="58">
        <v>12.5</v>
      </c>
      <c r="AG15" s="58">
        <v>4.76</v>
      </c>
      <c r="AH15" s="59">
        <v>53974.879999999997</v>
      </c>
      <c r="AI15" s="61">
        <v>227325000</v>
      </c>
      <c r="AJ15" s="61">
        <v>152193000</v>
      </c>
      <c r="AK15" s="61">
        <v>13172000</v>
      </c>
      <c r="AL15" s="60">
        <f t="shared" si="5"/>
        <v>13.172000000000001</v>
      </c>
      <c r="AM15" s="60">
        <f t="shared" si="6"/>
        <v>1.8665941240478781</v>
      </c>
      <c r="AN15" s="59">
        <v>57.49</v>
      </c>
    </row>
    <row r="16" spans="1:42" x14ac:dyDescent="0.3">
      <c r="A16" s="58" t="s">
        <v>115</v>
      </c>
      <c r="B16" s="59">
        <v>2008</v>
      </c>
      <c r="C16" s="59">
        <v>40.1</v>
      </c>
      <c r="D16" s="59">
        <v>40.1</v>
      </c>
      <c r="E16" s="59">
        <v>100</v>
      </c>
      <c r="F16" s="59">
        <v>47.33</v>
      </c>
      <c r="G16" s="59">
        <v>44.01</v>
      </c>
      <c r="H16" s="59">
        <v>23.29</v>
      </c>
      <c r="I16" s="60">
        <f t="shared" si="0"/>
        <v>8.4702064001919002</v>
      </c>
      <c r="J16" s="60">
        <f t="shared" si="1"/>
        <v>17.006937074044263</v>
      </c>
      <c r="K16" s="60">
        <f t="shared" si="2"/>
        <v>16.749005660242524</v>
      </c>
      <c r="L16" s="60">
        <f t="shared" si="3"/>
        <v>0.80705605466772812</v>
      </c>
      <c r="M16" s="60">
        <f t="shared" si="4"/>
        <v>1.2942500478896621</v>
      </c>
      <c r="N16" s="59">
        <v>-1.69</v>
      </c>
      <c r="O16" s="59">
        <v>1</v>
      </c>
      <c r="P16" s="62">
        <v>19.974545454545453</v>
      </c>
      <c r="Q16" s="62">
        <v>25.786875000000009</v>
      </c>
      <c r="R16" s="12">
        <v>34.380000000000003</v>
      </c>
      <c r="S16" s="59">
        <v>60.58</v>
      </c>
      <c r="T16" s="58">
        <v>0</v>
      </c>
      <c r="U16" s="59">
        <v>8.23</v>
      </c>
      <c r="V16" s="58"/>
      <c r="W16" s="58" t="s">
        <v>640</v>
      </c>
      <c r="X16">
        <v>1</v>
      </c>
      <c r="Y16">
        <v>0</v>
      </c>
      <c r="Z16" s="58">
        <v>0</v>
      </c>
      <c r="AA16" s="58">
        <v>0</v>
      </c>
      <c r="AB16" s="58">
        <v>0</v>
      </c>
      <c r="AC16" s="58">
        <v>0</v>
      </c>
      <c r="AD16" s="58">
        <v>0</v>
      </c>
      <c r="AE16" s="58"/>
      <c r="AF16" s="58"/>
      <c r="AG16" s="58"/>
      <c r="AH16" s="59">
        <v>4770.5</v>
      </c>
      <c r="AI16" s="61">
        <v>24323100</v>
      </c>
      <c r="AJ16" s="61">
        <v>18793200</v>
      </c>
      <c r="AK16" s="61">
        <v>1241300</v>
      </c>
      <c r="AL16" s="60">
        <f t="shared" si="5"/>
        <v>1.2413000000000001</v>
      </c>
      <c r="AM16" s="60"/>
      <c r="AN16" s="59">
        <v>68.349999999999994</v>
      </c>
    </row>
    <row r="17" spans="1:40" x14ac:dyDescent="0.3">
      <c r="A17" s="58" t="s">
        <v>115</v>
      </c>
      <c r="B17" s="59">
        <v>2009</v>
      </c>
      <c r="C17" s="59">
        <v>54.82</v>
      </c>
      <c r="D17" s="59">
        <v>54.82</v>
      </c>
      <c r="E17" s="59">
        <v>61.54</v>
      </c>
      <c r="F17" s="59">
        <v>66.010000000000005</v>
      </c>
      <c r="G17" s="59">
        <v>50.5</v>
      </c>
      <c r="H17" s="59">
        <v>46.53</v>
      </c>
      <c r="I17" s="60">
        <f t="shared" si="0"/>
        <v>8.7037374865543971</v>
      </c>
      <c r="J17" s="60">
        <f t="shared" si="1"/>
        <v>16.921911732733562</v>
      </c>
      <c r="K17" s="60">
        <f t="shared" si="2"/>
        <v>16.721252476321293</v>
      </c>
      <c r="L17" s="60">
        <f t="shared" si="3"/>
        <v>0.46291607174384081</v>
      </c>
      <c r="M17" s="60">
        <f t="shared" si="4"/>
        <v>1.2222082412412194</v>
      </c>
      <c r="N17" s="59">
        <v>-3.82</v>
      </c>
      <c r="O17" s="59">
        <v>0.9</v>
      </c>
      <c r="P17" s="62">
        <v>16.568333333333328</v>
      </c>
      <c r="Q17" s="62">
        <v>16.611240310077516</v>
      </c>
      <c r="R17" s="12">
        <v>19.829999999999998</v>
      </c>
      <c r="S17" s="59">
        <v>86.89</v>
      </c>
      <c r="T17" s="58">
        <v>1</v>
      </c>
      <c r="U17" s="59">
        <v>33.119999999999997</v>
      </c>
      <c r="V17" s="58"/>
      <c r="W17" s="58" t="s">
        <v>640</v>
      </c>
      <c r="X17" s="58">
        <v>1</v>
      </c>
      <c r="Y17">
        <v>0</v>
      </c>
      <c r="Z17" s="58">
        <v>0</v>
      </c>
      <c r="AA17" s="58">
        <v>0</v>
      </c>
      <c r="AB17" s="58">
        <v>0</v>
      </c>
      <c r="AC17" s="58">
        <v>0</v>
      </c>
      <c r="AD17" s="58">
        <v>1</v>
      </c>
      <c r="AE17" s="58"/>
      <c r="AF17" s="58">
        <v>0</v>
      </c>
      <c r="AG17" s="58"/>
      <c r="AH17" s="59">
        <v>6025.39</v>
      </c>
      <c r="AI17" s="61">
        <v>22340500</v>
      </c>
      <c r="AJ17" s="61">
        <v>18278800</v>
      </c>
      <c r="AK17" s="61">
        <v>588700</v>
      </c>
      <c r="AL17" s="60">
        <f t="shared" si="5"/>
        <v>0.5887</v>
      </c>
      <c r="AM17" s="60">
        <f t="shared" ref="AM17:AM29" si="7">(AK17-AK16)/AK16</f>
        <v>-0.52573914444533953</v>
      </c>
      <c r="AN17" s="59">
        <v>72.13</v>
      </c>
    </row>
    <row r="18" spans="1:40" x14ac:dyDescent="0.3">
      <c r="A18" s="58" t="s">
        <v>115</v>
      </c>
      <c r="B18" s="59">
        <v>2010</v>
      </c>
      <c r="C18" s="59">
        <v>54.35</v>
      </c>
      <c r="D18" s="59">
        <v>54.35</v>
      </c>
      <c r="E18" s="59">
        <v>77.59</v>
      </c>
      <c r="F18" s="59">
        <v>67.11</v>
      </c>
      <c r="G18" s="59">
        <v>52.27</v>
      </c>
      <c r="H18" s="59">
        <v>40.049999999999997</v>
      </c>
      <c r="I18" s="60">
        <f t="shared" si="0"/>
        <v>9.3865055168962215</v>
      </c>
      <c r="J18" s="60">
        <f t="shared" si="1"/>
        <v>16.982802519918188</v>
      </c>
      <c r="K18" s="60">
        <f t="shared" si="2"/>
        <v>16.680005947351855</v>
      </c>
      <c r="L18" s="60">
        <f t="shared" si="3"/>
        <v>1.0929295055326116</v>
      </c>
      <c r="M18" s="60">
        <f t="shared" si="4"/>
        <v>1.3536390691098164</v>
      </c>
      <c r="N18" s="59">
        <v>4.2</v>
      </c>
      <c r="O18" s="59">
        <v>1.1000000000000001</v>
      </c>
      <c r="P18" s="62">
        <v>16.501712062256811</v>
      </c>
      <c r="Q18" s="62">
        <v>17.427003891050575</v>
      </c>
      <c r="R18" s="12">
        <v>19.920000000000002</v>
      </c>
      <c r="S18" s="59">
        <v>86.84</v>
      </c>
      <c r="T18" s="58">
        <v>1</v>
      </c>
      <c r="U18" s="59">
        <v>21.88</v>
      </c>
      <c r="V18" s="58">
        <v>18.18</v>
      </c>
      <c r="W18" s="58" t="s">
        <v>640</v>
      </c>
      <c r="X18">
        <v>1</v>
      </c>
      <c r="Y18">
        <v>0</v>
      </c>
      <c r="Z18" s="58">
        <v>0</v>
      </c>
      <c r="AA18" s="58">
        <v>0</v>
      </c>
      <c r="AB18" s="58">
        <v>0</v>
      </c>
      <c r="AC18" s="58">
        <v>0</v>
      </c>
      <c r="AD18" s="58">
        <v>1</v>
      </c>
      <c r="AE18" s="58"/>
      <c r="AF18" s="58">
        <v>0</v>
      </c>
      <c r="AG18" s="58">
        <v>10</v>
      </c>
      <c r="AH18" s="59">
        <v>11926.35</v>
      </c>
      <c r="AI18" s="61">
        <v>23743100</v>
      </c>
      <c r="AJ18" s="61">
        <v>17540200</v>
      </c>
      <c r="AK18" s="61">
        <v>1983000</v>
      </c>
      <c r="AL18" s="60">
        <f t="shared" si="5"/>
        <v>1.9830000000000001</v>
      </c>
      <c r="AM18" s="60">
        <f t="shared" si="7"/>
        <v>2.368438933242738</v>
      </c>
      <c r="AN18" s="59">
        <v>58.59</v>
      </c>
    </row>
    <row r="19" spans="1:40" x14ac:dyDescent="0.3">
      <c r="A19" s="58" t="s">
        <v>115</v>
      </c>
      <c r="B19" s="59">
        <v>2011</v>
      </c>
      <c r="C19" s="59">
        <v>77.099999999999994</v>
      </c>
      <c r="D19" s="59">
        <v>77.099999999999994</v>
      </c>
      <c r="E19" s="59">
        <v>100</v>
      </c>
      <c r="F19" s="59">
        <v>76.319999999999993</v>
      </c>
      <c r="G19" s="59">
        <v>85.47</v>
      </c>
      <c r="H19" s="59">
        <v>63.94</v>
      </c>
      <c r="I19" s="60">
        <f t="shared" si="0"/>
        <v>9.1673159539007276</v>
      </c>
      <c r="J19" s="60">
        <f t="shared" si="1"/>
        <v>17.053431860818346</v>
      </c>
      <c r="K19" s="60">
        <f t="shared" si="2"/>
        <v>16.702398476555683</v>
      </c>
      <c r="L19" s="60">
        <f t="shared" si="3"/>
        <v>1.2403433056355864</v>
      </c>
      <c r="M19" s="60">
        <f t="shared" si="4"/>
        <v>1.4205347486257762</v>
      </c>
      <c r="N19" s="59">
        <v>6.94</v>
      </c>
      <c r="O19" s="59">
        <v>1.2</v>
      </c>
      <c r="P19" s="62">
        <v>14.778235294117646</v>
      </c>
      <c r="Q19" s="62">
        <v>16.565686274509794</v>
      </c>
      <c r="R19" s="12">
        <v>21.87</v>
      </c>
      <c r="S19" s="59">
        <v>84.76</v>
      </c>
      <c r="T19" s="58">
        <v>1</v>
      </c>
      <c r="U19" s="59">
        <v>61.05</v>
      </c>
      <c r="V19" s="58">
        <v>20</v>
      </c>
      <c r="W19" s="58" t="s">
        <v>640</v>
      </c>
      <c r="X19" s="58">
        <v>1</v>
      </c>
      <c r="Y19">
        <v>0</v>
      </c>
      <c r="Z19" s="58">
        <v>0</v>
      </c>
      <c r="AA19" s="58">
        <v>0</v>
      </c>
      <c r="AB19" s="58">
        <v>0</v>
      </c>
      <c r="AC19" s="58">
        <v>0</v>
      </c>
      <c r="AD19" s="58">
        <v>1</v>
      </c>
      <c r="AE19" s="58">
        <v>1</v>
      </c>
      <c r="AF19" s="58">
        <v>0</v>
      </c>
      <c r="AG19" s="58">
        <v>10</v>
      </c>
      <c r="AH19" s="59">
        <v>9578.8799999999992</v>
      </c>
      <c r="AI19" s="61">
        <v>25480700</v>
      </c>
      <c r="AJ19" s="61">
        <v>17937400</v>
      </c>
      <c r="AK19" s="61">
        <v>2456800</v>
      </c>
      <c r="AL19" s="60">
        <f t="shared" si="5"/>
        <v>2.4567999999999999</v>
      </c>
      <c r="AM19" s="60">
        <f t="shared" si="7"/>
        <v>0.2389309127584468</v>
      </c>
      <c r="AN19" s="59">
        <v>53.16</v>
      </c>
    </row>
    <row r="20" spans="1:40" x14ac:dyDescent="0.3">
      <c r="A20" s="58" t="s">
        <v>115</v>
      </c>
      <c r="B20" s="59">
        <v>2012</v>
      </c>
      <c r="C20" s="59">
        <v>77.17</v>
      </c>
      <c r="D20" s="59">
        <v>77.17</v>
      </c>
      <c r="E20" s="59">
        <v>100</v>
      </c>
      <c r="F20" s="59">
        <v>72.760000000000005</v>
      </c>
      <c r="G20" s="59">
        <v>88.77</v>
      </c>
      <c r="H20" s="59">
        <v>63.56</v>
      </c>
      <c r="I20" s="60">
        <f t="shared" si="0"/>
        <v>9.7694594651506108</v>
      </c>
      <c r="J20" s="60">
        <f t="shared" si="1"/>
        <v>17.100391328244211</v>
      </c>
      <c r="K20" s="60">
        <f t="shared" si="2"/>
        <v>16.681191092157992</v>
      </c>
      <c r="L20" s="60">
        <f t="shared" si="3"/>
        <v>1.3807791804317806</v>
      </c>
      <c r="M20" s="60">
        <f t="shared" si="4"/>
        <v>1.5207448322988439</v>
      </c>
      <c r="N20" s="59">
        <v>8.7899999999999991</v>
      </c>
      <c r="O20" s="59">
        <v>1.23</v>
      </c>
      <c r="P20" s="62">
        <v>7.9368359374999926</v>
      </c>
      <c r="Q20" s="62">
        <v>9.5380468750000045</v>
      </c>
      <c r="R20" s="12">
        <v>13.01</v>
      </c>
      <c r="S20" s="59">
        <v>82.94</v>
      </c>
      <c r="T20" s="58">
        <v>1</v>
      </c>
      <c r="U20" s="59">
        <v>61.76</v>
      </c>
      <c r="V20" s="58">
        <v>20</v>
      </c>
      <c r="W20" s="58" t="s">
        <v>640</v>
      </c>
      <c r="X20">
        <v>1</v>
      </c>
      <c r="Y20">
        <v>0</v>
      </c>
      <c r="Z20" s="58">
        <v>0</v>
      </c>
      <c r="AA20" s="58">
        <v>0</v>
      </c>
      <c r="AB20" s="58">
        <v>0</v>
      </c>
      <c r="AC20" s="58">
        <v>0</v>
      </c>
      <c r="AD20" s="58">
        <v>1</v>
      </c>
      <c r="AE20" s="58">
        <v>1</v>
      </c>
      <c r="AF20" s="58">
        <v>12.5</v>
      </c>
      <c r="AG20" s="58">
        <v>10</v>
      </c>
      <c r="AH20" s="59">
        <v>17491.310000000001</v>
      </c>
      <c r="AI20" s="61">
        <v>26705800</v>
      </c>
      <c r="AJ20" s="61">
        <v>17561000</v>
      </c>
      <c r="AK20" s="61">
        <v>2978000</v>
      </c>
      <c r="AL20" s="60">
        <f t="shared" si="5"/>
        <v>2.9780000000000002</v>
      </c>
      <c r="AM20" s="60">
        <f t="shared" si="7"/>
        <v>0.21214588082057961</v>
      </c>
      <c r="AN20" s="59">
        <v>47.44</v>
      </c>
    </row>
    <row r="21" spans="1:40" x14ac:dyDescent="0.3">
      <c r="A21" s="58" t="s">
        <v>115</v>
      </c>
      <c r="B21" s="59">
        <v>2013</v>
      </c>
      <c r="C21" s="59">
        <v>78.790000000000006</v>
      </c>
      <c r="D21" s="59">
        <v>78.790000000000006</v>
      </c>
      <c r="E21" s="59">
        <v>97.22</v>
      </c>
      <c r="F21" s="59">
        <v>74</v>
      </c>
      <c r="G21" s="59">
        <v>87.87</v>
      </c>
      <c r="H21" s="59">
        <v>70</v>
      </c>
      <c r="I21" s="60">
        <f t="shared" si="0"/>
        <v>10.377637262398791</v>
      </c>
      <c r="J21" s="60">
        <f t="shared" si="1"/>
        <v>17.069460047315477</v>
      </c>
      <c r="K21" s="60">
        <f t="shared" si="2"/>
        <v>16.62311645933594</v>
      </c>
      <c r="L21" s="60">
        <f t="shared" si="3"/>
        <v>1.4587312950093971</v>
      </c>
      <c r="M21" s="60">
        <f t="shared" si="4"/>
        <v>1.562588260853822</v>
      </c>
      <c r="N21" s="59">
        <v>8.8000000000000007</v>
      </c>
      <c r="O21" s="59">
        <v>1.29</v>
      </c>
      <c r="P21" s="62">
        <v>4.5099606299212596</v>
      </c>
      <c r="Q21" s="62">
        <v>5.3667968749999986</v>
      </c>
      <c r="R21" s="12">
        <v>8.0399999999999991</v>
      </c>
      <c r="S21" s="59">
        <v>83.53</v>
      </c>
      <c r="T21" s="58">
        <v>1</v>
      </c>
      <c r="U21" s="59">
        <v>79.17</v>
      </c>
      <c r="V21" s="58">
        <v>22.73</v>
      </c>
      <c r="W21" s="58" t="s">
        <v>640</v>
      </c>
      <c r="X21" s="58">
        <v>1</v>
      </c>
      <c r="Y21">
        <v>0</v>
      </c>
      <c r="Z21" s="58">
        <v>0</v>
      </c>
      <c r="AA21" s="58">
        <v>0</v>
      </c>
      <c r="AB21" s="58">
        <v>0</v>
      </c>
      <c r="AC21" s="58">
        <v>0</v>
      </c>
      <c r="AD21" s="58">
        <v>1</v>
      </c>
      <c r="AE21" s="58">
        <v>1</v>
      </c>
      <c r="AF21" s="58">
        <v>11.11</v>
      </c>
      <c r="AG21" s="58">
        <v>10</v>
      </c>
      <c r="AH21" s="59">
        <v>32132.95</v>
      </c>
      <c r="AI21" s="61">
        <v>25892400</v>
      </c>
      <c r="AJ21" s="61">
        <v>16570200</v>
      </c>
      <c r="AK21" s="61">
        <v>3300500</v>
      </c>
      <c r="AL21" s="60">
        <f t="shared" si="5"/>
        <v>3.3005</v>
      </c>
      <c r="AM21" s="60">
        <f t="shared" si="7"/>
        <v>0.1082941571524513</v>
      </c>
      <c r="AN21" s="59">
        <v>40.46</v>
      </c>
    </row>
    <row r="22" spans="1:40" x14ac:dyDescent="0.3">
      <c r="A22" s="58" t="s">
        <v>115</v>
      </c>
      <c r="B22" s="59">
        <v>2014</v>
      </c>
      <c r="C22" s="59">
        <v>80.25</v>
      </c>
      <c r="D22" s="59">
        <v>80.25</v>
      </c>
      <c r="E22" s="59">
        <v>100</v>
      </c>
      <c r="F22" s="59">
        <v>73.61</v>
      </c>
      <c r="G22" s="59">
        <v>84.51</v>
      </c>
      <c r="H22" s="59">
        <v>82.28</v>
      </c>
      <c r="I22" s="60">
        <f t="shared" si="0"/>
        <v>10.460271620649005</v>
      </c>
      <c r="J22" s="60">
        <f t="shared" si="1"/>
        <v>17.17128161141164</v>
      </c>
      <c r="K22" s="60">
        <f t="shared" si="2"/>
        <v>16.685855330064438</v>
      </c>
      <c r="L22" s="60">
        <f t="shared" si="3"/>
        <v>1.5198632530413059</v>
      </c>
      <c r="M22" s="60">
        <f t="shared" si="4"/>
        <v>1.6248675119451796</v>
      </c>
      <c r="N22" s="59">
        <v>9.34</v>
      </c>
      <c r="O22" s="59">
        <v>1.2</v>
      </c>
      <c r="P22" s="62">
        <v>5.9405577689243021</v>
      </c>
      <c r="Q22" s="62">
        <v>6.9000390625000003</v>
      </c>
      <c r="R22" s="12">
        <v>8.77</v>
      </c>
      <c r="S22" s="59">
        <v>82.94</v>
      </c>
      <c r="T22" s="58">
        <v>1</v>
      </c>
      <c r="U22" s="59">
        <v>86.78</v>
      </c>
      <c r="V22" s="58">
        <v>25</v>
      </c>
      <c r="W22" s="58" t="s">
        <v>640</v>
      </c>
      <c r="X22">
        <v>1</v>
      </c>
      <c r="Y22">
        <v>0</v>
      </c>
      <c r="Z22" s="58">
        <v>0</v>
      </c>
      <c r="AA22" s="58">
        <v>0</v>
      </c>
      <c r="AB22" s="58">
        <v>0</v>
      </c>
      <c r="AC22" s="58">
        <v>0</v>
      </c>
      <c r="AD22" s="58">
        <v>1</v>
      </c>
      <c r="AE22" s="58">
        <v>1</v>
      </c>
      <c r="AF22" s="58">
        <v>11.11</v>
      </c>
      <c r="AG22" s="58">
        <v>10</v>
      </c>
      <c r="AH22" s="59">
        <v>34901.03</v>
      </c>
      <c r="AI22" s="61">
        <v>28667700</v>
      </c>
      <c r="AJ22" s="61">
        <v>17643100</v>
      </c>
      <c r="AK22" s="61">
        <v>3571600</v>
      </c>
      <c r="AL22" s="60">
        <f t="shared" si="5"/>
        <v>3.5716000000000001</v>
      </c>
      <c r="AM22" s="60">
        <f t="shared" si="7"/>
        <v>8.2139069837903353E-2</v>
      </c>
      <c r="AN22" s="59">
        <v>36.76</v>
      </c>
    </row>
    <row r="23" spans="1:40" x14ac:dyDescent="0.3">
      <c r="A23" s="58" t="s">
        <v>115</v>
      </c>
      <c r="B23" s="59">
        <v>2015</v>
      </c>
      <c r="C23" s="59">
        <v>80.69</v>
      </c>
      <c r="D23" s="59">
        <v>80.69</v>
      </c>
      <c r="E23" s="59">
        <v>100</v>
      </c>
      <c r="F23" s="59">
        <v>73.150000000000006</v>
      </c>
      <c r="G23" s="59">
        <v>81.36</v>
      </c>
      <c r="H23" s="59">
        <v>90.1</v>
      </c>
      <c r="I23" s="60">
        <f t="shared" si="0"/>
        <v>10.703723005322548</v>
      </c>
      <c r="J23" s="60">
        <f t="shared" si="1"/>
        <v>17.254838314987698</v>
      </c>
      <c r="K23" s="60">
        <f t="shared" si="2"/>
        <v>16.703217657699028</v>
      </c>
      <c r="L23" s="60">
        <f t="shared" si="3"/>
        <v>1.6680652468817239</v>
      </c>
      <c r="M23" s="60">
        <f t="shared" si="4"/>
        <v>1.736064304454632</v>
      </c>
      <c r="N23" s="59">
        <v>9.5399999999999991</v>
      </c>
      <c r="O23" s="59">
        <v>1.26</v>
      </c>
      <c r="P23" s="62">
        <v>7.6819367588932828</v>
      </c>
      <c r="Q23" s="62">
        <v>8.2714785992217958</v>
      </c>
      <c r="R23" s="12">
        <v>9.17</v>
      </c>
      <c r="S23" s="59">
        <v>85.71</v>
      </c>
      <c r="T23" s="58">
        <v>1</v>
      </c>
      <c r="U23" s="59">
        <v>91.76</v>
      </c>
      <c r="V23" s="58">
        <v>28.57</v>
      </c>
      <c r="W23" s="58" t="s">
        <v>640</v>
      </c>
      <c r="X23" s="58">
        <v>1</v>
      </c>
      <c r="Y23">
        <v>0</v>
      </c>
      <c r="Z23" s="58">
        <v>0</v>
      </c>
      <c r="AA23" s="58">
        <v>0</v>
      </c>
      <c r="AB23" s="58">
        <v>0</v>
      </c>
      <c r="AC23" s="58">
        <v>0</v>
      </c>
      <c r="AD23" s="58">
        <v>1</v>
      </c>
      <c r="AE23" s="58">
        <v>1</v>
      </c>
      <c r="AF23" s="58">
        <v>11.11</v>
      </c>
      <c r="AG23" s="58">
        <v>10</v>
      </c>
      <c r="AH23" s="59">
        <v>44521.3</v>
      </c>
      <c r="AI23" s="61">
        <v>31166000</v>
      </c>
      <c r="AJ23" s="61">
        <v>17952100</v>
      </c>
      <c r="AK23" s="61">
        <v>4301900</v>
      </c>
      <c r="AL23" s="60">
        <f t="shared" si="5"/>
        <v>4.3018999999999998</v>
      </c>
      <c r="AM23" s="60">
        <f t="shared" si="7"/>
        <v>0.20447418523910851</v>
      </c>
      <c r="AN23" s="59">
        <v>28.36</v>
      </c>
    </row>
    <row r="24" spans="1:40" x14ac:dyDescent="0.3">
      <c r="A24" s="58" t="s">
        <v>115</v>
      </c>
      <c r="B24" s="59">
        <v>2016</v>
      </c>
      <c r="C24" s="59">
        <v>84.48</v>
      </c>
      <c r="D24" s="59">
        <v>84.48</v>
      </c>
      <c r="E24" s="59">
        <v>89.47</v>
      </c>
      <c r="F24" s="59">
        <v>79.37</v>
      </c>
      <c r="G24" s="59">
        <v>85.93</v>
      </c>
      <c r="H24" s="59">
        <v>89.15</v>
      </c>
      <c r="I24" s="60">
        <f t="shared" si="0"/>
        <v>10.515996368887736</v>
      </c>
      <c r="J24" s="60">
        <f t="shared" si="1"/>
        <v>17.351786468152088</v>
      </c>
      <c r="K24" s="60">
        <f t="shared" si="2"/>
        <v>16.791244185011575</v>
      </c>
      <c r="L24" s="60">
        <f t="shared" si="3"/>
        <v>1.6473308213684745</v>
      </c>
      <c r="M24" s="60">
        <f t="shared" si="4"/>
        <v>1.7516221179351152</v>
      </c>
      <c r="N24" s="59">
        <v>8.8699999999999992</v>
      </c>
      <c r="O24" s="59">
        <v>1.18</v>
      </c>
      <c r="P24" s="62">
        <v>5.3497665369649798</v>
      </c>
      <c r="Q24" s="62">
        <v>5.6182329317269106</v>
      </c>
      <c r="R24" s="12">
        <v>8.7100000000000009</v>
      </c>
      <c r="S24" s="59">
        <v>87.13</v>
      </c>
      <c r="T24" s="58">
        <v>1</v>
      </c>
      <c r="U24" s="59">
        <v>89.89</v>
      </c>
      <c r="V24" s="58">
        <v>30</v>
      </c>
      <c r="W24" s="58" t="s">
        <v>640</v>
      </c>
      <c r="X24">
        <v>1</v>
      </c>
      <c r="Y24">
        <v>0</v>
      </c>
      <c r="Z24" s="58">
        <v>0</v>
      </c>
      <c r="AA24" s="58">
        <v>0</v>
      </c>
      <c r="AB24" s="58">
        <v>0</v>
      </c>
      <c r="AC24" s="58">
        <v>0</v>
      </c>
      <c r="AD24" s="58">
        <v>1</v>
      </c>
      <c r="AE24" s="58">
        <v>1</v>
      </c>
      <c r="AF24" s="58">
        <v>11.11</v>
      </c>
      <c r="AG24" s="58">
        <v>10</v>
      </c>
      <c r="AH24" s="59">
        <v>36901.089999999997</v>
      </c>
      <c r="AI24" s="61">
        <v>34338800</v>
      </c>
      <c r="AJ24" s="61">
        <v>19604000</v>
      </c>
      <c r="AK24" s="61">
        <v>4193100</v>
      </c>
      <c r="AL24" s="60">
        <f t="shared" si="5"/>
        <v>4.1931000000000003</v>
      </c>
      <c r="AM24" s="60">
        <f t="shared" si="7"/>
        <v>-2.5291150421906598E-2</v>
      </c>
      <c r="AN24" s="59">
        <v>24.92</v>
      </c>
    </row>
    <row r="25" spans="1:40" x14ac:dyDescent="0.3">
      <c r="A25" s="58" t="s">
        <v>115</v>
      </c>
      <c r="B25" s="59">
        <v>2017</v>
      </c>
      <c r="C25" s="59">
        <v>84.25</v>
      </c>
      <c r="D25" s="59">
        <v>84.25</v>
      </c>
      <c r="E25" s="59">
        <v>92.5</v>
      </c>
      <c r="F25" s="59">
        <v>74.599999999999994</v>
      </c>
      <c r="G25" s="59">
        <v>88</v>
      </c>
      <c r="H25" s="59">
        <v>91.35</v>
      </c>
      <c r="I25" s="60">
        <f t="shared" si="0"/>
        <v>10.720539437489505</v>
      </c>
      <c r="J25" s="60">
        <f t="shared" si="1"/>
        <v>17.396896668002462</v>
      </c>
      <c r="K25" s="60">
        <f t="shared" si="2"/>
        <v>16.792722381880886</v>
      </c>
      <c r="L25" s="60">
        <f t="shared" si="3"/>
        <v>1.6747011708861286</v>
      </c>
      <c r="M25" s="60">
        <f t="shared" si="4"/>
        <v>1.8297407426272092</v>
      </c>
      <c r="N25" s="59">
        <v>8.75</v>
      </c>
      <c r="O25" s="59">
        <v>1.23</v>
      </c>
      <c r="P25" s="62">
        <v>5.8285490196078431</v>
      </c>
      <c r="Q25" s="62">
        <v>6.2326050420168064</v>
      </c>
      <c r="R25" s="12">
        <v>8.64</v>
      </c>
      <c r="S25" s="59">
        <v>65.22</v>
      </c>
      <c r="T25" s="58">
        <v>1</v>
      </c>
      <c r="U25" s="59">
        <v>96.9</v>
      </c>
      <c r="V25" s="58">
        <v>30</v>
      </c>
      <c r="W25" s="58" t="s">
        <v>640</v>
      </c>
      <c r="X25" s="58">
        <v>1</v>
      </c>
      <c r="Y25">
        <v>0</v>
      </c>
      <c r="Z25" s="58">
        <v>0</v>
      </c>
      <c r="AA25" s="58">
        <v>0</v>
      </c>
      <c r="AB25" s="58">
        <v>0</v>
      </c>
      <c r="AC25" s="58">
        <v>0</v>
      </c>
      <c r="AD25" s="58">
        <v>1</v>
      </c>
      <c r="AE25" s="58">
        <v>1</v>
      </c>
      <c r="AF25" s="58">
        <v>12.5</v>
      </c>
      <c r="AG25" s="58">
        <v>10</v>
      </c>
      <c r="AH25" s="59">
        <v>45276.32</v>
      </c>
      <c r="AI25" s="61">
        <v>35923300</v>
      </c>
      <c r="AJ25" s="61">
        <v>19633000</v>
      </c>
      <c r="AK25" s="61">
        <v>4337200</v>
      </c>
      <c r="AL25" s="60">
        <f t="shared" si="5"/>
        <v>4.3372000000000002</v>
      </c>
      <c r="AM25" s="60">
        <f t="shared" si="7"/>
        <v>3.4365982208866948E-2</v>
      </c>
      <c r="AN25" s="59">
        <v>20</v>
      </c>
    </row>
    <row r="26" spans="1:40" x14ac:dyDescent="0.3">
      <c r="A26" s="58" t="s">
        <v>115</v>
      </c>
      <c r="B26" s="59">
        <v>2018</v>
      </c>
      <c r="C26" s="59">
        <v>77.73</v>
      </c>
      <c r="D26" s="59">
        <v>77.73</v>
      </c>
      <c r="E26" s="59">
        <v>97.06</v>
      </c>
      <c r="F26" s="59">
        <v>75.19</v>
      </c>
      <c r="G26" s="59">
        <v>80.3</v>
      </c>
      <c r="H26" s="59">
        <v>76.91</v>
      </c>
      <c r="I26" s="60">
        <f t="shared" si="0"/>
        <v>10.085838692225838</v>
      </c>
      <c r="J26" s="60">
        <f t="shared" si="1"/>
        <v>17.478584905896259</v>
      </c>
      <c r="K26" s="60">
        <f t="shared" si="2"/>
        <v>16.84311449102281</v>
      </c>
      <c r="L26" s="60">
        <f t="shared" si="3"/>
        <v>1.2599655390258679</v>
      </c>
      <c r="M26" s="60">
        <f t="shared" si="4"/>
        <v>1.8879100335630603</v>
      </c>
      <c r="N26" s="59">
        <v>7.99</v>
      </c>
      <c r="O26" s="59">
        <v>1.1399999999999999</v>
      </c>
      <c r="P26" s="62">
        <v>15.665081300813005</v>
      </c>
      <c r="Q26" s="62">
        <v>17.575252918287951</v>
      </c>
      <c r="R26" s="12">
        <v>28</v>
      </c>
      <c r="S26" s="59">
        <v>69.34</v>
      </c>
      <c r="T26" s="58">
        <v>1</v>
      </c>
      <c r="U26" s="59">
        <v>74.28</v>
      </c>
      <c r="V26" s="58">
        <v>27.27</v>
      </c>
      <c r="W26" s="58" t="s">
        <v>640</v>
      </c>
      <c r="X26">
        <v>1</v>
      </c>
      <c r="Y26">
        <v>0</v>
      </c>
      <c r="Z26" s="58">
        <v>0</v>
      </c>
      <c r="AA26" s="58">
        <v>0</v>
      </c>
      <c r="AB26" s="58">
        <v>0</v>
      </c>
      <c r="AC26" s="58">
        <v>0</v>
      </c>
      <c r="AD26" s="58">
        <v>1</v>
      </c>
      <c r="AE26" s="58">
        <v>1</v>
      </c>
      <c r="AF26" s="58">
        <v>14.29</v>
      </c>
      <c r="AG26" s="58">
        <v>10</v>
      </c>
      <c r="AH26" s="59">
        <v>24000.71</v>
      </c>
      <c r="AI26" s="61">
        <v>38981000</v>
      </c>
      <c r="AJ26" s="61">
        <v>20647700</v>
      </c>
      <c r="AK26" s="61">
        <v>2525300</v>
      </c>
      <c r="AL26" s="60">
        <f t="shared" si="5"/>
        <v>2.5253000000000001</v>
      </c>
      <c r="AM26" s="60">
        <f t="shared" si="7"/>
        <v>-0.41775800055335238</v>
      </c>
      <c r="AN26" s="59">
        <v>20.05</v>
      </c>
    </row>
    <row r="27" spans="1:40" x14ac:dyDescent="0.3">
      <c r="A27" s="58" t="s">
        <v>115</v>
      </c>
      <c r="B27" s="59">
        <v>2019</v>
      </c>
      <c r="C27" s="59">
        <v>80.069999999999993</v>
      </c>
      <c r="D27" s="59">
        <v>80.069999999999993</v>
      </c>
      <c r="E27" s="59">
        <v>100</v>
      </c>
      <c r="F27" s="59">
        <v>78.08</v>
      </c>
      <c r="G27" s="59">
        <v>81.48</v>
      </c>
      <c r="H27" s="59">
        <v>80.459999999999994</v>
      </c>
      <c r="I27" s="60">
        <f t="shared" si="0"/>
        <v>10.04744416323703</v>
      </c>
      <c r="J27" s="60">
        <f t="shared" si="1"/>
        <v>17.514186865807833</v>
      </c>
      <c r="K27" s="60">
        <f t="shared" si="2"/>
        <v>17.014922178264865</v>
      </c>
      <c r="L27" s="60">
        <f t="shared" si="3"/>
        <v>0.74796675032405202</v>
      </c>
      <c r="M27" s="60">
        <f t="shared" si="4"/>
        <v>1.6475093910213272</v>
      </c>
      <c r="N27" s="59">
        <v>-2.7</v>
      </c>
      <c r="O27" s="59">
        <v>1.1000000000000001</v>
      </c>
      <c r="P27" s="62">
        <v>24.825120000000009</v>
      </c>
      <c r="Q27" s="62">
        <v>26.61542635658914</v>
      </c>
      <c r="R27" s="12">
        <v>31.91</v>
      </c>
      <c r="S27" s="59">
        <v>73.099999999999994</v>
      </c>
      <c r="T27" s="58">
        <v>1</v>
      </c>
      <c r="U27" s="59">
        <v>78.930000000000007</v>
      </c>
      <c r="V27" s="58">
        <v>25</v>
      </c>
      <c r="W27" s="58" t="s">
        <v>640</v>
      </c>
      <c r="X27" s="58">
        <v>1</v>
      </c>
      <c r="Y27">
        <v>0</v>
      </c>
      <c r="Z27" s="58">
        <v>0</v>
      </c>
      <c r="AA27" s="58">
        <v>0</v>
      </c>
      <c r="AB27" s="58">
        <v>0</v>
      </c>
      <c r="AC27" s="58">
        <v>0</v>
      </c>
      <c r="AD27" s="58">
        <v>0</v>
      </c>
      <c r="AE27" s="58">
        <v>1</v>
      </c>
      <c r="AF27" s="58">
        <v>11.11</v>
      </c>
      <c r="AG27" s="58">
        <v>10</v>
      </c>
      <c r="AH27" s="59">
        <v>23096.68</v>
      </c>
      <c r="AI27" s="61">
        <v>40393800</v>
      </c>
      <c r="AJ27" s="61">
        <v>24518100</v>
      </c>
      <c r="AK27" s="61">
        <v>1112700</v>
      </c>
      <c r="AL27" s="60">
        <f t="shared" si="5"/>
        <v>1.1127</v>
      </c>
      <c r="AM27" s="60">
        <f t="shared" si="7"/>
        <v>-0.55937908367322697</v>
      </c>
      <c r="AN27" s="59">
        <v>32.39</v>
      </c>
    </row>
    <row r="28" spans="1:40" x14ac:dyDescent="0.3">
      <c r="A28" s="58" t="s">
        <v>115</v>
      </c>
      <c r="B28" s="59">
        <v>2020</v>
      </c>
      <c r="C28" s="59">
        <v>76.87</v>
      </c>
      <c r="D28" s="59">
        <v>57.01</v>
      </c>
      <c r="E28" s="59">
        <v>37.14</v>
      </c>
      <c r="F28" s="59">
        <v>71.22</v>
      </c>
      <c r="G28" s="59">
        <v>80.52</v>
      </c>
      <c r="H28" s="59">
        <v>78.58</v>
      </c>
      <c r="I28" s="60">
        <f t="shared" si="0"/>
        <v>10.10645778385611</v>
      </c>
      <c r="J28" s="60">
        <f t="shared" si="1"/>
        <v>17.423358899426702</v>
      </c>
      <c r="K28" s="60">
        <f t="shared" si="2"/>
        <v>17.003824077249835</v>
      </c>
      <c r="L28" s="60">
        <f t="shared" si="3"/>
        <v>-1.5005835075220184</v>
      </c>
      <c r="M28" s="60">
        <f t="shared" si="4"/>
        <v>1.5212537374987112</v>
      </c>
      <c r="N28" s="59">
        <v>-2.08</v>
      </c>
      <c r="O28" s="59">
        <v>1.02</v>
      </c>
      <c r="P28" s="62">
        <v>24.792209302325578</v>
      </c>
      <c r="Q28" s="62">
        <v>26.392868217054275</v>
      </c>
      <c r="R28" s="12">
        <v>35.049999999999997</v>
      </c>
      <c r="S28" s="59">
        <v>74.59</v>
      </c>
      <c r="T28" s="58">
        <v>1</v>
      </c>
      <c r="U28" s="59">
        <v>80.040000000000006</v>
      </c>
      <c r="V28" s="58">
        <v>25</v>
      </c>
      <c r="W28" s="58" t="s">
        <v>640</v>
      </c>
      <c r="X28">
        <v>1</v>
      </c>
      <c r="Y28">
        <v>0</v>
      </c>
      <c r="Z28" s="58">
        <v>0</v>
      </c>
      <c r="AA28" s="58">
        <v>0</v>
      </c>
      <c r="AB28" s="58">
        <v>0</v>
      </c>
      <c r="AC28" s="58">
        <v>0</v>
      </c>
      <c r="AD28" s="58">
        <v>0</v>
      </c>
      <c r="AE28" s="58">
        <v>1</v>
      </c>
      <c r="AF28" s="58">
        <v>12.5</v>
      </c>
      <c r="AG28" s="58">
        <v>10</v>
      </c>
      <c r="AH28" s="59">
        <v>24500.720000000001</v>
      </c>
      <c r="AI28" s="61">
        <v>36886600</v>
      </c>
      <c r="AJ28" s="61">
        <v>24247500</v>
      </c>
      <c r="AK28" s="61">
        <v>-777000</v>
      </c>
      <c r="AL28" s="60">
        <f t="shared" si="5"/>
        <v>-0.77700000000000002</v>
      </c>
      <c r="AM28" s="60">
        <f t="shared" si="7"/>
        <v>-1.6983014289565921</v>
      </c>
      <c r="AN28" s="59">
        <v>36.67</v>
      </c>
    </row>
    <row r="29" spans="1:40" x14ac:dyDescent="0.3">
      <c r="A29" s="58" t="s">
        <v>115</v>
      </c>
      <c r="B29" s="59">
        <v>2021</v>
      </c>
      <c r="C29" s="59">
        <v>74.38</v>
      </c>
      <c r="D29" s="59">
        <v>74.38</v>
      </c>
      <c r="E29" s="59">
        <v>79.41</v>
      </c>
      <c r="F29" s="59">
        <v>71.05</v>
      </c>
      <c r="G29" s="59">
        <v>79.430000000000007</v>
      </c>
      <c r="H29" s="59">
        <v>70.44</v>
      </c>
      <c r="I29" s="60">
        <f t="shared" si="0"/>
        <v>9.8471579128150726</v>
      </c>
      <c r="J29" s="60">
        <f t="shared" si="1"/>
        <v>17.321407236727438</v>
      </c>
      <c r="K29" s="60">
        <f t="shared" si="2"/>
        <v>16.844102006775032</v>
      </c>
      <c r="L29" s="60">
        <f t="shared" si="3"/>
        <v>0.24545283823404435</v>
      </c>
      <c r="M29" s="60">
        <f t="shared" si="4"/>
        <v>1.6117253158248701</v>
      </c>
      <c r="N29" s="59">
        <v>4.46</v>
      </c>
      <c r="O29" s="59">
        <v>1.01</v>
      </c>
      <c r="P29" s="62">
        <v>53.43942307692307</v>
      </c>
      <c r="Q29" s="62">
        <v>56.638499999999958</v>
      </c>
      <c r="R29" s="12">
        <v>93.21</v>
      </c>
      <c r="S29" s="59">
        <v>74.13</v>
      </c>
      <c r="T29" s="58">
        <v>1</v>
      </c>
      <c r="U29" s="59">
        <v>75.62</v>
      </c>
      <c r="V29" s="58">
        <v>33.33</v>
      </c>
      <c r="W29" s="58" t="s">
        <v>640</v>
      </c>
      <c r="X29" s="58">
        <v>1</v>
      </c>
      <c r="Y29">
        <v>0</v>
      </c>
      <c r="Z29" s="58">
        <v>0</v>
      </c>
      <c r="AA29" s="58">
        <v>0</v>
      </c>
      <c r="AB29" s="58">
        <v>0</v>
      </c>
      <c r="AC29" s="58">
        <v>0</v>
      </c>
      <c r="AD29" s="58">
        <v>0</v>
      </c>
      <c r="AE29" s="58">
        <v>1</v>
      </c>
      <c r="AF29" s="58">
        <v>28.57</v>
      </c>
      <c r="AG29" s="58">
        <v>10</v>
      </c>
      <c r="AH29" s="59">
        <v>18904.55</v>
      </c>
      <c r="AI29" s="61">
        <v>33311300</v>
      </c>
      <c r="AJ29" s="61">
        <v>20668100</v>
      </c>
      <c r="AK29" s="61">
        <v>278200</v>
      </c>
      <c r="AL29" s="60">
        <f t="shared" si="5"/>
        <v>0.2782</v>
      </c>
      <c r="AM29" s="60">
        <f t="shared" si="7"/>
        <v>-1.3580437580437581</v>
      </c>
      <c r="AN29" s="59">
        <v>33.04</v>
      </c>
    </row>
    <row r="30" spans="1:40" x14ac:dyDescent="0.3">
      <c r="A30" s="58" t="s">
        <v>636</v>
      </c>
      <c r="B30" s="59">
        <v>2008</v>
      </c>
      <c r="C30" s="59" t="s">
        <v>679</v>
      </c>
      <c r="D30" s="59" t="s">
        <v>679</v>
      </c>
      <c r="E30" s="59" t="s">
        <v>679</v>
      </c>
      <c r="F30" s="59" t="s">
        <v>679</v>
      </c>
      <c r="G30" s="59" t="s">
        <v>679</v>
      </c>
      <c r="H30" s="59" t="s">
        <v>679</v>
      </c>
      <c r="I30" s="60">
        <f t="shared" si="0"/>
        <v>5.4297402879084551</v>
      </c>
      <c r="J30" s="60">
        <f t="shared" si="1"/>
        <v>15.451863002939255</v>
      </c>
      <c r="K30" s="60">
        <f t="shared" si="2"/>
        <v>15.403295732702922</v>
      </c>
      <c r="L30" s="60">
        <f t="shared" si="3"/>
        <v>8.7278008107060559E-2</v>
      </c>
      <c r="M30" s="60">
        <f t="shared" si="4"/>
        <v>1.0497659874512049</v>
      </c>
      <c r="N30" s="59">
        <v>-8.0399999999999991</v>
      </c>
      <c r="O30" s="59">
        <v>2.34</v>
      </c>
      <c r="P30" s="62">
        <v>19.974545454545453</v>
      </c>
      <c r="Q30" s="62">
        <v>25.786875000000009</v>
      </c>
      <c r="R30" s="12">
        <v>34.380000000000003</v>
      </c>
      <c r="S30" s="59">
        <v>0</v>
      </c>
      <c r="T30" s="58"/>
      <c r="U30" s="59">
        <v>0</v>
      </c>
      <c r="V30" s="58"/>
      <c r="W30" s="58" t="s">
        <v>640</v>
      </c>
      <c r="X30">
        <v>1</v>
      </c>
      <c r="Y30">
        <v>0</v>
      </c>
      <c r="Z30" s="58">
        <v>0</v>
      </c>
      <c r="AA30" s="58">
        <v>0</v>
      </c>
      <c r="AB30" s="58">
        <v>0</v>
      </c>
      <c r="AC30" s="58">
        <v>0</v>
      </c>
      <c r="AD30" s="58"/>
      <c r="AE30" s="58"/>
      <c r="AF30" s="58"/>
      <c r="AG30" s="58"/>
      <c r="AH30" s="59">
        <v>228.09</v>
      </c>
      <c r="AI30" s="61">
        <v>5136400</v>
      </c>
      <c r="AJ30" s="61">
        <v>4892900</v>
      </c>
      <c r="AK30" s="61">
        <v>91200</v>
      </c>
      <c r="AL30" s="60">
        <f t="shared" si="5"/>
        <v>9.1200000000000003E-2</v>
      </c>
      <c r="AM30" s="60"/>
      <c r="AN30" s="59">
        <v>89.23</v>
      </c>
    </row>
    <row r="31" spans="1:40" x14ac:dyDescent="0.3">
      <c r="A31" s="58" t="s">
        <v>636</v>
      </c>
      <c r="B31" s="59">
        <v>2009</v>
      </c>
      <c r="C31" s="59" t="s">
        <v>679</v>
      </c>
      <c r="D31" s="59" t="s">
        <v>679</v>
      </c>
      <c r="E31" s="59" t="s">
        <v>679</v>
      </c>
      <c r="F31" s="59" t="s">
        <v>679</v>
      </c>
      <c r="G31" s="59" t="s">
        <v>679</v>
      </c>
      <c r="H31" s="59" t="s">
        <v>679</v>
      </c>
      <c r="I31" s="60">
        <f t="shared" si="0"/>
        <v>7.2182428186313565</v>
      </c>
      <c r="J31" s="60">
        <f t="shared" si="1"/>
        <v>15.388471190588103</v>
      </c>
      <c r="K31" s="60">
        <f t="shared" si="2"/>
        <v>15.323624242405259</v>
      </c>
      <c r="L31" s="60">
        <f t="shared" si="3"/>
        <v>-9.6180558473969183E-2</v>
      </c>
      <c r="M31" s="60">
        <f t="shared" si="4"/>
        <v>1.0669957062547033</v>
      </c>
      <c r="N31" s="59">
        <v>-5.99</v>
      </c>
      <c r="O31" s="59">
        <v>1.93</v>
      </c>
      <c r="P31" s="62">
        <v>16.568333333333328</v>
      </c>
      <c r="Q31" s="62">
        <v>16.611240310077516</v>
      </c>
      <c r="R31" s="12">
        <v>19.829999999999998</v>
      </c>
      <c r="S31" s="59">
        <v>0</v>
      </c>
      <c r="T31" s="58"/>
      <c r="U31" s="59">
        <v>0</v>
      </c>
      <c r="V31" s="58"/>
      <c r="W31" s="58" t="s">
        <v>640</v>
      </c>
      <c r="X31" s="58">
        <v>1</v>
      </c>
      <c r="Y31">
        <v>0</v>
      </c>
      <c r="Z31" s="58">
        <v>0</v>
      </c>
      <c r="AA31" s="58">
        <v>0</v>
      </c>
      <c r="AB31" s="58">
        <v>0</v>
      </c>
      <c r="AC31" s="58">
        <v>0</v>
      </c>
      <c r="AD31" s="58"/>
      <c r="AE31" s="58"/>
      <c r="AF31" s="58"/>
      <c r="AG31" s="58"/>
      <c r="AH31" s="59">
        <v>1364.09</v>
      </c>
      <c r="AI31" s="61">
        <v>4820900</v>
      </c>
      <c r="AJ31" s="61">
        <v>4518200</v>
      </c>
      <c r="AK31" s="61">
        <v>-91700</v>
      </c>
      <c r="AL31" s="60">
        <f t="shared" si="5"/>
        <v>-9.1700000000000004E-2</v>
      </c>
      <c r="AM31" s="60">
        <f t="shared" ref="AM31:AM43" si="8">(AK31-AK30)/AK30</f>
        <v>-2.005482456140351</v>
      </c>
      <c r="AN31" s="59">
        <v>85.33</v>
      </c>
    </row>
    <row r="32" spans="1:40" x14ac:dyDescent="0.3">
      <c r="A32" s="58" t="s">
        <v>636</v>
      </c>
      <c r="B32" s="59">
        <v>2010</v>
      </c>
      <c r="C32" s="59">
        <v>54.27</v>
      </c>
      <c r="D32" s="59">
        <v>54.27</v>
      </c>
      <c r="E32" s="59">
        <v>100</v>
      </c>
      <c r="F32" s="59">
        <v>50.37</v>
      </c>
      <c r="G32" s="59">
        <v>53.98</v>
      </c>
      <c r="H32" s="59">
        <v>60.21</v>
      </c>
      <c r="I32" s="60">
        <f t="shared" si="0"/>
        <v>7.764627161803614</v>
      </c>
      <c r="J32" s="60">
        <f t="shared" si="1"/>
        <v>15.670901887437102</v>
      </c>
      <c r="K32" s="60">
        <f t="shared" si="2"/>
        <v>15.519531112884323</v>
      </c>
      <c r="L32" s="60">
        <f t="shared" si="3"/>
        <v>0.36568423809631984</v>
      </c>
      <c r="M32" s="60">
        <f t="shared" si="4"/>
        <v>1.1634279475982532</v>
      </c>
      <c r="N32" s="59">
        <v>4.84</v>
      </c>
      <c r="O32" s="59">
        <v>2.16</v>
      </c>
      <c r="P32" s="62">
        <v>16.501712062256811</v>
      </c>
      <c r="Q32" s="62">
        <v>17.427003891050575</v>
      </c>
      <c r="R32" s="12">
        <v>19.920000000000002</v>
      </c>
      <c r="S32" s="59">
        <v>61.84</v>
      </c>
      <c r="T32" s="58">
        <v>0</v>
      </c>
      <c r="U32" s="59">
        <v>79.03</v>
      </c>
      <c r="V32" s="58">
        <v>46.15</v>
      </c>
      <c r="W32" s="58" t="s">
        <v>640</v>
      </c>
      <c r="X32">
        <v>1</v>
      </c>
      <c r="Y32">
        <v>0</v>
      </c>
      <c r="Z32" s="58">
        <v>0</v>
      </c>
      <c r="AA32" s="58">
        <v>0</v>
      </c>
      <c r="AB32" s="58">
        <v>0</v>
      </c>
      <c r="AC32" s="58">
        <v>0</v>
      </c>
      <c r="AD32" s="58">
        <v>1</v>
      </c>
      <c r="AE32" s="58">
        <v>1</v>
      </c>
      <c r="AF32" s="58">
        <v>0</v>
      </c>
      <c r="AG32" s="58">
        <v>23.08</v>
      </c>
      <c r="AH32" s="59">
        <v>2355.7800000000002</v>
      </c>
      <c r="AI32" s="61">
        <v>6394200</v>
      </c>
      <c r="AJ32" s="61">
        <v>5496000</v>
      </c>
      <c r="AK32" s="61">
        <v>441500</v>
      </c>
      <c r="AL32" s="60">
        <f t="shared" si="5"/>
        <v>0.4415</v>
      </c>
      <c r="AM32" s="60">
        <f t="shared" si="8"/>
        <v>-5.8146128680479823</v>
      </c>
      <c r="AN32" s="59">
        <v>66.59</v>
      </c>
    </row>
    <row r="33" spans="1:40" x14ac:dyDescent="0.3">
      <c r="A33" s="58" t="s">
        <v>636</v>
      </c>
      <c r="B33" s="59">
        <v>2011</v>
      </c>
      <c r="C33" s="59">
        <v>51.37</v>
      </c>
      <c r="D33" s="59">
        <v>51.37</v>
      </c>
      <c r="E33" s="59">
        <v>100</v>
      </c>
      <c r="F33" s="59">
        <v>52.51</v>
      </c>
      <c r="G33" s="59">
        <v>44.96</v>
      </c>
      <c r="H33" s="59">
        <v>60.72</v>
      </c>
      <c r="I33" s="60">
        <f t="shared" si="0"/>
        <v>7.3475123070068298</v>
      </c>
      <c r="J33" s="60">
        <f t="shared" si="1"/>
        <v>15.787686993627212</v>
      </c>
      <c r="K33" s="60">
        <f t="shared" si="2"/>
        <v>15.59366117878441</v>
      </c>
      <c r="L33" s="60">
        <f t="shared" si="3"/>
        <v>0.50313613528161061</v>
      </c>
      <c r="M33" s="60">
        <f t="shared" si="4"/>
        <v>1.2141276250654682</v>
      </c>
      <c r="N33" s="59">
        <v>6.75</v>
      </c>
      <c r="O33" s="59">
        <v>2.25</v>
      </c>
      <c r="P33" s="62">
        <v>14.778235294117646</v>
      </c>
      <c r="Q33" s="62">
        <v>16.565686274509794</v>
      </c>
      <c r="R33" s="12">
        <v>21.87</v>
      </c>
      <c r="S33" s="59">
        <v>63.41</v>
      </c>
      <c r="T33" s="58">
        <v>0</v>
      </c>
      <c r="U33" s="59">
        <v>68.28</v>
      </c>
      <c r="V33" s="58">
        <v>50</v>
      </c>
      <c r="W33" s="58" t="s">
        <v>640</v>
      </c>
      <c r="X33" s="58">
        <v>1</v>
      </c>
      <c r="Y33">
        <v>0</v>
      </c>
      <c r="Z33" s="58">
        <v>0</v>
      </c>
      <c r="AA33" s="58">
        <v>0</v>
      </c>
      <c r="AB33" s="58">
        <v>0</v>
      </c>
      <c r="AC33" s="58">
        <v>0</v>
      </c>
      <c r="AD33" s="58">
        <v>1</v>
      </c>
      <c r="AE33" s="58">
        <v>1</v>
      </c>
      <c r="AF33" s="58">
        <v>5</v>
      </c>
      <c r="AG33" s="58">
        <v>23.08</v>
      </c>
      <c r="AH33" s="59">
        <v>1552.33</v>
      </c>
      <c r="AI33" s="61">
        <v>7186300</v>
      </c>
      <c r="AJ33" s="61">
        <v>5918900</v>
      </c>
      <c r="AK33" s="61">
        <v>653900</v>
      </c>
      <c r="AL33" s="60">
        <f t="shared" si="5"/>
        <v>0.65390000000000004</v>
      </c>
      <c r="AM33" s="60">
        <f t="shared" si="8"/>
        <v>0.48108720271800681</v>
      </c>
      <c r="AN33" s="59">
        <v>59.34</v>
      </c>
    </row>
    <row r="34" spans="1:40" x14ac:dyDescent="0.3">
      <c r="A34" s="58" t="s">
        <v>636</v>
      </c>
      <c r="B34" s="59">
        <v>2012</v>
      </c>
      <c r="C34" s="59">
        <v>57.14</v>
      </c>
      <c r="D34" s="59">
        <v>57.14</v>
      </c>
      <c r="E34" s="59">
        <v>100</v>
      </c>
      <c r="F34" s="59">
        <v>51.21</v>
      </c>
      <c r="G34" s="59">
        <v>57</v>
      </c>
      <c r="H34" s="59">
        <v>65.7</v>
      </c>
      <c r="I34" s="60">
        <f t="shared" si="0"/>
        <v>7.1671921859936161</v>
      </c>
      <c r="J34" s="60">
        <f t="shared" si="1"/>
        <v>15.89188490059464</v>
      </c>
      <c r="K34" s="60">
        <f t="shared" si="2"/>
        <v>15.693050090871212</v>
      </c>
      <c r="L34" s="60">
        <f t="shared" ref="L34:L65" si="9">LN(1+AL34)</f>
        <v>0.40533176588515196</v>
      </c>
      <c r="M34" s="60">
        <f t="shared" si="4"/>
        <v>1.2199804203505982</v>
      </c>
      <c r="N34" s="59">
        <v>3.52</v>
      </c>
      <c r="O34" s="59">
        <v>2.1800000000000002</v>
      </c>
      <c r="P34" s="62">
        <v>7.9368359374999926</v>
      </c>
      <c r="Q34" s="62">
        <v>9.5380468750000045</v>
      </c>
      <c r="R34" s="12">
        <v>13.01</v>
      </c>
      <c r="S34" s="59">
        <v>57.65</v>
      </c>
      <c r="T34" s="58">
        <v>1</v>
      </c>
      <c r="U34" s="59">
        <v>69.349999999999994</v>
      </c>
      <c r="V34" s="58">
        <v>46.67</v>
      </c>
      <c r="W34" s="58" t="s">
        <v>640</v>
      </c>
      <c r="X34">
        <v>1</v>
      </c>
      <c r="Y34">
        <v>0</v>
      </c>
      <c r="Z34" s="58">
        <v>0</v>
      </c>
      <c r="AA34" s="58">
        <v>0</v>
      </c>
      <c r="AB34" s="58">
        <v>0</v>
      </c>
      <c r="AC34" s="58">
        <v>0</v>
      </c>
      <c r="AD34" s="58">
        <v>1</v>
      </c>
      <c r="AE34" s="58">
        <v>1</v>
      </c>
      <c r="AF34" s="58">
        <v>5</v>
      </c>
      <c r="AG34" s="58">
        <v>28.57</v>
      </c>
      <c r="AH34" s="59">
        <v>1296.2</v>
      </c>
      <c r="AI34" s="61">
        <v>7975500</v>
      </c>
      <c r="AJ34" s="61">
        <v>6537400</v>
      </c>
      <c r="AK34" s="61">
        <v>499800</v>
      </c>
      <c r="AL34" s="60">
        <f t="shared" si="5"/>
        <v>0.49980000000000002</v>
      </c>
      <c r="AM34" s="60">
        <f t="shared" si="8"/>
        <v>-0.23566294540449609</v>
      </c>
      <c r="AN34" s="59">
        <v>62.81</v>
      </c>
    </row>
    <row r="35" spans="1:40" x14ac:dyDescent="0.3">
      <c r="A35" s="58" t="s">
        <v>636</v>
      </c>
      <c r="B35" s="59">
        <v>2013</v>
      </c>
      <c r="C35" s="59">
        <v>51</v>
      </c>
      <c r="D35" s="59">
        <v>51</v>
      </c>
      <c r="E35" s="59">
        <v>100</v>
      </c>
      <c r="F35" s="59">
        <v>43.31</v>
      </c>
      <c r="G35" s="59">
        <v>55.63</v>
      </c>
      <c r="H35" s="59">
        <v>53.87</v>
      </c>
      <c r="I35" s="60">
        <f t="shared" si="0"/>
        <v>8.0236539599853742</v>
      </c>
      <c r="J35" s="60">
        <f t="shared" si="1"/>
        <v>15.915857060324006</v>
      </c>
      <c r="K35" s="60">
        <f t="shared" si="2"/>
        <v>15.691412013637786</v>
      </c>
      <c r="L35" s="60">
        <f t="shared" si="9"/>
        <v>0.43067791057956833</v>
      </c>
      <c r="M35" s="60">
        <f t="shared" si="4"/>
        <v>1.2516279283558307</v>
      </c>
      <c r="N35" s="59">
        <v>2.72</v>
      </c>
      <c r="O35" s="59">
        <v>2.21</v>
      </c>
      <c r="P35" s="62">
        <v>4.5099606299212596</v>
      </c>
      <c r="Q35" s="62">
        <v>5.3667968749999986</v>
      </c>
      <c r="R35" s="12">
        <v>8.0399999999999991</v>
      </c>
      <c r="S35" s="59">
        <v>37.06</v>
      </c>
      <c r="T35" s="58">
        <v>1</v>
      </c>
      <c r="U35" s="59">
        <v>70.430000000000007</v>
      </c>
      <c r="V35" s="58">
        <v>50</v>
      </c>
      <c r="W35" s="58" t="s">
        <v>640</v>
      </c>
      <c r="X35" s="58">
        <v>1</v>
      </c>
      <c r="Y35">
        <v>0</v>
      </c>
      <c r="Z35" s="58">
        <v>0</v>
      </c>
      <c r="AA35" s="58">
        <v>0</v>
      </c>
      <c r="AB35" s="58">
        <v>0</v>
      </c>
      <c r="AC35" s="58">
        <v>0</v>
      </c>
      <c r="AD35" s="58">
        <v>1</v>
      </c>
      <c r="AE35" s="58">
        <v>1</v>
      </c>
      <c r="AF35" s="58">
        <v>9.52</v>
      </c>
      <c r="AG35" s="58">
        <v>28.57</v>
      </c>
      <c r="AH35" s="59">
        <v>3052.31</v>
      </c>
      <c r="AI35" s="61">
        <v>8169000</v>
      </c>
      <c r="AJ35" s="61">
        <v>6526700</v>
      </c>
      <c r="AK35" s="61">
        <v>538300</v>
      </c>
      <c r="AL35" s="60">
        <f t="shared" si="5"/>
        <v>0.5383</v>
      </c>
      <c r="AM35" s="60">
        <f t="shared" si="8"/>
        <v>7.7030812324929976E-2</v>
      </c>
      <c r="AN35" s="59">
        <v>57.54</v>
      </c>
    </row>
    <row r="36" spans="1:40" x14ac:dyDescent="0.3">
      <c r="A36" s="58" t="s">
        <v>636</v>
      </c>
      <c r="B36" s="59">
        <v>2014</v>
      </c>
      <c r="C36" s="59">
        <v>44</v>
      </c>
      <c r="D36" s="59">
        <v>44</v>
      </c>
      <c r="E36" s="59">
        <v>100</v>
      </c>
      <c r="F36" s="59">
        <v>37.86</v>
      </c>
      <c r="G36" s="59">
        <v>52.23</v>
      </c>
      <c r="H36" s="59">
        <v>38.56</v>
      </c>
      <c r="I36" s="60">
        <f t="shared" si="0"/>
        <v>8.2419849956689273</v>
      </c>
      <c r="J36" s="60">
        <f t="shared" si="1"/>
        <v>15.999278330613883</v>
      </c>
      <c r="K36" s="60">
        <f t="shared" si="2"/>
        <v>15.761877745418769</v>
      </c>
      <c r="L36" s="60">
        <f t="shared" si="9"/>
        <v>0.5147977245183909</v>
      </c>
      <c r="M36" s="60">
        <f t="shared" si="4"/>
        <v>1.2679489376285127</v>
      </c>
      <c r="N36" s="59">
        <v>1.94</v>
      </c>
      <c r="O36" s="59">
        <v>2.12</v>
      </c>
      <c r="P36" s="62">
        <v>5.9405577689243021</v>
      </c>
      <c r="Q36" s="62">
        <v>6.9000390625000003</v>
      </c>
      <c r="R36" s="12">
        <v>8.77</v>
      </c>
      <c r="S36" s="59">
        <v>34.119999999999997</v>
      </c>
      <c r="T36" s="58">
        <v>1</v>
      </c>
      <c r="U36" s="59">
        <v>47.89</v>
      </c>
      <c r="V36" s="58">
        <v>50</v>
      </c>
      <c r="W36" s="58" t="s">
        <v>640</v>
      </c>
      <c r="X36">
        <v>1</v>
      </c>
      <c r="Y36">
        <v>0</v>
      </c>
      <c r="Z36" s="58">
        <v>0</v>
      </c>
      <c r="AA36" s="58">
        <v>0</v>
      </c>
      <c r="AB36" s="58">
        <v>0</v>
      </c>
      <c r="AC36" s="58">
        <v>0</v>
      </c>
      <c r="AD36" s="58">
        <v>1</v>
      </c>
      <c r="AE36" s="58">
        <v>1</v>
      </c>
      <c r="AF36" s="58">
        <v>10.53</v>
      </c>
      <c r="AG36" s="58">
        <v>42.86</v>
      </c>
      <c r="AH36" s="59">
        <v>3797.07</v>
      </c>
      <c r="AI36" s="61">
        <v>8879700</v>
      </c>
      <c r="AJ36" s="61">
        <v>7003200</v>
      </c>
      <c r="AK36" s="61">
        <v>673300</v>
      </c>
      <c r="AL36" s="60">
        <f t="shared" si="5"/>
        <v>0.67330000000000001</v>
      </c>
      <c r="AM36" s="60">
        <f t="shared" si="8"/>
        <v>0.25078952257105702</v>
      </c>
      <c r="AN36" s="59">
        <v>56.19</v>
      </c>
    </row>
    <row r="37" spans="1:40" x14ac:dyDescent="0.3">
      <c r="A37" s="58" t="s">
        <v>636</v>
      </c>
      <c r="B37" s="59">
        <v>2015</v>
      </c>
      <c r="C37" s="59">
        <v>54.34</v>
      </c>
      <c r="D37" s="59">
        <v>54.34</v>
      </c>
      <c r="E37" s="59">
        <v>100</v>
      </c>
      <c r="F37" s="59">
        <v>44.09</v>
      </c>
      <c r="G37" s="59">
        <v>69.22</v>
      </c>
      <c r="H37" s="59">
        <v>43.33</v>
      </c>
      <c r="I37" s="60">
        <f t="shared" si="0"/>
        <v>8.4624032646127745</v>
      </c>
      <c r="J37" s="60">
        <f t="shared" si="1"/>
        <v>16.072083125576082</v>
      </c>
      <c r="K37" s="60">
        <f t="shared" si="2"/>
        <v>15.752927599614692</v>
      </c>
      <c r="L37" s="60">
        <f t="shared" si="9"/>
        <v>0.61432040001397425</v>
      </c>
      <c r="M37" s="60">
        <f t="shared" si="4"/>
        <v>1.3759653065929001</v>
      </c>
      <c r="N37" s="59">
        <v>5.29</v>
      </c>
      <c r="O37" s="59">
        <v>1.97</v>
      </c>
      <c r="P37" s="62">
        <v>7.6819367588932828</v>
      </c>
      <c r="Q37" s="62">
        <v>8.2714785992217958</v>
      </c>
      <c r="R37" s="12">
        <v>9.17</v>
      </c>
      <c r="S37" s="59">
        <v>34.69</v>
      </c>
      <c r="T37" s="58">
        <v>1</v>
      </c>
      <c r="U37" s="59">
        <v>41.75</v>
      </c>
      <c r="V37" s="58">
        <v>57.14</v>
      </c>
      <c r="W37" s="58" t="s">
        <v>640</v>
      </c>
      <c r="X37" s="58">
        <v>1</v>
      </c>
      <c r="Y37">
        <v>0</v>
      </c>
      <c r="Z37" s="58">
        <v>0</v>
      </c>
      <c r="AA37" s="58">
        <v>0</v>
      </c>
      <c r="AB37" s="58">
        <v>0</v>
      </c>
      <c r="AC37" s="58">
        <v>0</v>
      </c>
      <c r="AD37" s="58">
        <v>1</v>
      </c>
      <c r="AE37" s="58">
        <v>1</v>
      </c>
      <c r="AF37" s="58">
        <v>10.53</v>
      </c>
      <c r="AG37" s="58">
        <v>42.86</v>
      </c>
      <c r="AH37" s="59">
        <v>4733.42</v>
      </c>
      <c r="AI37" s="61">
        <v>9550300</v>
      </c>
      <c r="AJ37" s="61">
        <v>6940800</v>
      </c>
      <c r="AK37" s="61">
        <v>848400</v>
      </c>
      <c r="AL37" s="60">
        <f t="shared" si="5"/>
        <v>0.84840000000000004</v>
      </c>
      <c r="AM37" s="60">
        <f t="shared" si="8"/>
        <v>0.26006237932570919</v>
      </c>
      <c r="AN37" s="59">
        <v>41.88</v>
      </c>
    </row>
    <row r="38" spans="1:40" x14ac:dyDescent="0.3">
      <c r="A38" s="58" t="s">
        <v>636</v>
      </c>
      <c r="B38" s="59">
        <v>2016</v>
      </c>
      <c r="C38" s="59">
        <v>62.15</v>
      </c>
      <c r="D38" s="59">
        <v>62.15</v>
      </c>
      <c r="E38" s="59">
        <v>100</v>
      </c>
      <c r="F38" s="59">
        <v>49.28</v>
      </c>
      <c r="G38" s="59">
        <v>74.709999999999994</v>
      </c>
      <c r="H38" s="59">
        <v>58.73</v>
      </c>
      <c r="I38" s="60">
        <f t="shared" si="0"/>
        <v>8.529590032072738</v>
      </c>
      <c r="J38" s="60">
        <f t="shared" si="1"/>
        <v>16.145535705383711</v>
      </c>
      <c r="K38" s="60">
        <f t="shared" si="2"/>
        <v>15.778572765837152</v>
      </c>
      <c r="L38" s="60">
        <f t="shared" si="9"/>
        <v>0.68848633567775064</v>
      </c>
      <c r="M38" s="60">
        <f t="shared" si="4"/>
        <v>1.4433444271250229</v>
      </c>
      <c r="N38" s="59">
        <v>7.54</v>
      </c>
      <c r="O38" s="59">
        <v>1.82</v>
      </c>
      <c r="P38" s="62">
        <v>5.3497665369649798</v>
      </c>
      <c r="Q38" s="62">
        <v>5.6182329317269106</v>
      </c>
      <c r="R38" s="12">
        <v>8.7100000000000009</v>
      </c>
      <c r="S38" s="59">
        <v>32.18</v>
      </c>
      <c r="T38" s="58">
        <v>1</v>
      </c>
      <c r="U38" s="59">
        <v>63.4</v>
      </c>
      <c r="V38" s="58">
        <v>52.94</v>
      </c>
      <c r="W38" s="58" t="s">
        <v>640</v>
      </c>
      <c r="X38">
        <v>1</v>
      </c>
      <c r="Y38">
        <v>0</v>
      </c>
      <c r="Z38" s="58">
        <v>0</v>
      </c>
      <c r="AA38" s="58">
        <v>0</v>
      </c>
      <c r="AB38" s="58">
        <v>0</v>
      </c>
      <c r="AC38" s="58">
        <v>0</v>
      </c>
      <c r="AD38" s="58">
        <v>1</v>
      </c>
      <c r="AE38" s="58">
        <v>1</v>
      </c>
      <c r="AF38" s="58">
        <v>11.76</v>
      </c>
      <c r="AG38" s="58">
        <v>37.5</v>
      </c>
      <c r="AH38" s="59">
        <v>5062.37</v>
      </c>
      <c r="AI38" s="61">
        <v>10278200</v>
      </c>
      <c r="AJ38" s="61">
        <v>7121100</v>
      </c>
      <c r="AK38" s="61">
        <v>990700</v>
      </c>
      <c r="AL38" s="60">
        <f t="shared" si="5"/>
        <v>0.99070000000000003</v>
      </c>
      <c r="AM38" s="60">
        <f t="shared" si="8"/>
        <v>0.16772748703441773</v>
      </c>
      <c r="AN38" s="59">
        <v>52.41</v>
      </c>
    </row>
    <row r="39" spans="1:40" x14ac:dyDescent="0.3">
      <c r="A39" s="58" t="s">
        <v>636</v>
      </c>
      <c r="B39" s="59">
        <v>2017</v>
      </c>
      <c r="C39" s="59">
        <v>58.6</v>
      </c>
      <c r="D39" s="59">
        <v>58.6</v>
      </c>
      <c r="E39" s="59">
        <v>100</v>
      </c>
      <c r="F39" s="59">
        <v>50.94</v>
      </c>
      <c r="G39" s="59">
        <v>76.14</v>
      </c>
      <c r="H39" s="59">
        <v>39.4</v>
      </c>
      <c r="I39" s="60">
        <f t="shared" si="0"/>
        <v>9.1161066126234367</v>
      </c>
      <c r="J39" s="60">
        <f t="shared" si="1"/>
        <v>16.236758299641711</v>
      </c>
      <c r="K39" s="60">
        <f t="shared" si="2"/>
        <v>15.863409831634231</v>
      </c>
      <c r="L39" s="60">
        <f t="shared" si="9"/>
        <v>0.77380508357739985</v>
      </c>
      <c r="M39" s="60">
        <f t="shared" si="4"/>
        <v>1.4525904329428763</v>
      </c>
      <c r="N39" s="59">
        <v>6.48</v>
      </c>
      <c r="O39" s="59">
        <v>1.79</v>
      </c>
      <c r="P39" s="62">
        <v>5.8285490196078431</v>
      </c>
      <c r="Q39" s="62">
        <v>6.2326050420168064</v>
      </c>
      <c r="R39" s="12">
        <v>8.64</v>
      </c>
      <c r="S39" s="59">
        <v>36.520000000000003</v>
      </c>
      <c r="T39" s="58">
        <v>1</v>
      </c>
      <c r="U39" s="59">
        <v>36.57</v>
      </c>
      <c r="V39" s="58">
        <v>57.14</v>
      </c>
      <c r="W39" s="58" t="s">
        <v>640</v>
      </c>
      <c r="X39" s="58">
        <v>1</v>
      </c>
      <c r="Y39">
        <v>0</v>
      </c>
      <c r="Z39" s="58">
        <v>0</v>
      </c>
      <c r="AA39" s="58">
        <v>0</v>
      </c>
      <c r="AB39" s="58">
        <v>0</v>
      </c>
      <c r="AC39" s="58">
        <v>0</v>
      </c>
      <c r="AD39" s="58">
        <v>1</v>
      </c>
      <c r="AE39" s="58">
        <v>1</v>
      </c>
      <c r="AF39" s="58">
        <v>13.33</v>
      </c>
      <c r="AG39" s="58">
        <v>35.29</v>
      </c>
      <c r="AH39" s="59">
        <v>9100.7000000000007</v>
      </c>
      <c r="AI39" s="61">
        <v>11259900</v>
      </c>
      <c r="AJ39" s="61">
        <v>7751600</v>
      </c>
      <c r="AK39" s="61">
        <v>1168000</v>
      </c>
      <c r="AL39" s="60">
        <f t="shared" si="5"/>
        <v>1.1679999999999999</v>
      </c>
      <c r="AM39" s="60">
        <f t="shared" si="8"/>
        <v>0.17896436862824266</v>
      </c>
      <c r="AN39" s="59">
        <v>50.67</v>
      </c>
    </row>
    <row r="40" spans="1:40" x14ac:dyDescent="0.3">
      <c r="A40" s="58" t="s">
        <v>636</v>
      </c>
      <c r="B40" s="59">
        <v>2018</v>
      </c>
      <c r="C40" s="59">
        <v>68.13</v>
      </c>
      <c r="D40" s="59">
        <v>68.13</v>
      </c>
      <c r="E40" s="59">
        <v>100</v>
      </c>
      <c r="F40" s="59">
        <v>63.85</v>
      </c>
      <c r="G40" s="59">
        <v>71.2</v>
      </c>
      <c r="H40" s="59">
        <v>68.89</v>
      </c>
      <c r="I40" s="60">
        <f t="shared" si="0"/>
        <v>8.3907452234279258</v>
      </c>
      <c r="J40" s="60">
        <f t="shared" si="1"/>
        <v>16.383470762887558</v>
      </c>
      <c r="K40" s="60">
        <f t="shared" si="2"/>
        <v>16.009162092913712</v>
      </c>
      <c r="L40" s="60">
        <f t="shared" si="9"/>
        <v>0.81638199489457386</v>
      </c>
      <c r="M40" s="60">
        <f t="shared" si="4"/>
        <v>1.453985882982638</v>
      </c>
      <c r="N40" s="59">
        <v>6.45</v>
      </c>
      <c r="O40" s="59">
        <v>1.34</v>
      </c>
      <c r="P40" s="62">
        <v>15.665081300813005</v>
      </c>
      <c r="Q40" s="62">
        <v>17.575252918287951</v>
      </c>
      <c r="R40" s="12">
        <v>28</v>
      </c>
      <c r="S40" s="59">
        <v>69.34</v>
      </c>
      <c r="T40" s="58">
        <v>1</v>
      </c>
      <c r="U40" s="59">
        <v>72.22</v>
      </c>
      <c r="V40" s="58">
        <v>50</v>
      </c>
      <c r="W40" s="58" t="s">
        <v>640</v>
      </c>
      <c r="X40">
        <v>1</v>
      </c>
      <c r="Y40">
        <v>0</v>
      </c>
      <c r="Z40" s="58">
        <v>0</v>
      </c>
      <c r="AA40" s="58">
        <v>0</v>
      </c>
      <c r="AB40" s="58">
        <v>0</v>
      </c>
      <c r="AC40" s="58">
        <v>0</v>
      </c>
      <c r="AD40" s="58">
        <v>1</v>
      </c>
      <c r="AE40" s="58">
        <v>1</v>
      </c>
      <c r="AF40" s="58">
        <v>13.33</v>
      </c>
      <c r="AG40" s="58">
        <v>33.33</v>
      </c>
      <c r="AH40" s="59">
        <v>4406.1000000000004</v>
      </c>
      <c r="AI40" s="61">
        <v>13039200</v>
      </c>
      <c r="AJ40" s="61">
        <v>8967900</v>
      </c>
      <c r="AK40" s="61">
        <v>1262300</v>
      </c>
      <c r="AL40" s="60">
        <f t="shared" si="5"/>
        <v>1.2623</v>
      </c>
      <c r="AM40" s="60">
        <f t="shared" si="8"/>
        <v>8.0736301369863012E-2</v>
      </c>
      <c r="AN40" s="59">
        <v>52.16</v>
      </c>
    </row>
    <row r="41" spans="1:40" x14ac:dyDescent="0.3">
      <c r="A41" s="58" t="s">
        <v>636</v>
      </c>
      <c r="B41" s="59">
        <v>2019</v>
      </c>
      <c r="C41" s="59">
        <v>74.22</v>
      </c>
      <c r="D41" s="59">
        <v>74.22</v>
      </c>
      <c r="E41" s="59">
        <v>100</v>
      </c>
      <c r="F41" s="59">
        <v>75.53</v>
      </c>
      <c r="G41" s="59">
        <v>71.94</v>
      </c>
      <c r="H41" s="59">
        <v>76.28</v>
      </c>
      <c r="I41" s="60">
        <f t="shared" si="0"/>
        <v>8.8032860016595826</v>
      </c>
      <c r="J41" s="60">
        <f t="shared" si="1"/>
        <v>16.630703685286402</v>
      </c>
      <c r="K41" s="60">
        <f t="shared" si="2"/>
        <v>16.319778561230894</v>
      </c>
      <c r="L41" s="60">
        <f t="shared" si="9"/>
        <v>0.80950698167614055</v>
      </c>
      <c r="M41" s="60">
        <f t="shared" si="4"/>
        <v>1.3646870351298777</v>
      </c>
      <c r="N41" s="59">
        <v>5.0199999999999996</v>
      </c>
      <c r="O41" s="59">
        <v>1.06</v>
      </c>
      <c r="P41" s="62">
        <v>24.825120000000009</v>
      </c>
      <c r="Q41" s="62">
        <v>26.61542635658914</v>
      </c>
      <c r="R41" s="12">
        <v>31.91</v>
      </c>
      <c r="S41" s="59">
        <v>73.099999999999994</v>
      </c>
      <c r="T41" s="58">
        <v>1</v>
      </c>
      <c r="U41" s="59">
        <v>85.31</v>
      </c>
      <c r="V41" s="58">
        <v>61.11</v>
      </c>
      <c r="W41" s="58" t="s">
        <v>640</v>
      </c>
      <c r="X41" s="58">
        <v>1</v>
      </c>
      <c r="Y41">
        <v>0</v>
      </c>
      <c r="Z41" s="58">
        <v>0</v>
      </c>
      <c r="AA41" s="58">
        <v>0</v>
      </c>
      <c r="AB41" s="58">
        <v>0</v>
      </c>
      <c r="AC41" s="58">
        <v>0</v>
      </c>
      <c r="AD41" s="58">
        <v>1</v>
      </c>
      <c r="AE41" s="58">
        <v>1</v>
      </c>
      <c r="AF41" s="58">
        <v>15.79</v>
      </c>
      <c r="AG41" s="58">
        <v>33.33</v>
      </c>
      <c r="AH41" s="59">
        <v>6656.08</v>
      </c>
      <c r="AI41" s="61">
        <v>16696400</v>
      </c>
      <c r="AJ41" s="61">
        <v>12234600</v>
      </c>
      <c r="AK41" s="61">
        <v>1246800</v>
      </c>
      <c r="AL41" s="60">
        <f t="shared" si="5"/>
        <v>1.2467999999999999</v>
      </c>
      <c r="AM41" s="60">
        <f t="shared" si="8"/>
        <v>-1.2279172938287253E-2</v>
      </c>
      <c r="AN41" s="59">
        <v>63.98</v>
      </c>
    </row>
    <row r="42" spans="1:40" x14ac:dyDescent="0.3">
      <c r="A42" s="58" t="s">
        <v>636</v>
      </c>
      <c r="B42" s="59">
        <v>2020</v>
      </c>
      <c r="C42" s="59">
        <v>76.599999999999994</v>
      </c>
      <c r="D42" s="59">
        <v>76.599999999999994</v>
      </c>
      <c r="E42" s="59">
        <v>100</v>
      </c>
      <c r="F42" s="59">
        <v>76.72</v>
      </c>
      <c r="G42" s="59">
        <v>77.09</v>
      </c>
      <c r="H42" s="59">
        <v>75.599999999999994</v>
      </c>
      <c r="I42" s="60">
        <f t="shared" si="0"/>
        <v>8.6623215782014231</v>
      </c>
      <c r="J42" s="60">
        <f t="shared" si="1"/>
        <v>16.718420055558401</v>
      </c>
      <c r="K42" s="60">
        <f t="shared" si="2"/>
        <v>16.489659207390805</v>
      </c>
      <c r="L42" s="60">
        <f t="shared" si="9"/>
        <v>0.35536408513863177</v>
      </c>
      <c r="M42" s="60">
        <f t="shared" si="4"/>
        <v>1.2570413793103448</v>
      </c>
      <c r="N42" s="59">
        <v>-1</v>
      </c>
      <c r="O42" s="59">
        <v>0.8</v>
      </c>
      <c r="P42" s="62">
        <v>24.792209302325578</v>
      </c>
      <c r="Q42" s="62">
        <v>26.392868217054275</v>
      </c>
      <c r="R42" s="12">
        <v>35.049999999999997</v>
      </c>
      <c r="S42" s="59">
        <v>74.59</v>
      </c>
      <c r="T42" s="58">
        <v>1</v>
      </c>
      <c r="U42" s="59">
        <v>83.97</v>
      </c>
      <c r="V42" s="58">
        <v>53.33</v>
      </c>
      <c r="W42" s="58" t="s">
        <v>640</v>
      </c>
      <c r="X42">
        <v>1</v>
      </c>
      <c r="Y42">
        <v>0</v>
      </c>
      <c r="Z42" s="58">
        <v>0</v>
      </c>
      <c r="AA42" s="58">
        <v>0</v>
      </c>
      <c r="AB42" s="58">
        <v>0</v>
      </c>
      <c r="AC42" s="58">
        <v>0</v>
      </c>
      <c r="AD42" s="58">
        <v>1</v>
      </c>
      <c r="AE42" s="58">
        <v>1</v>
      </c>
      <c r="AF42" s="58">
        <v>15.79</v>
      </c>
      <c r="AG42" s="58">
        <v>33.33</v>
      </c>
      <c r="AH42" s="59">
        <v>5780.94</v>
      </c>
      <c r="AI42" s="61">
        <v>18227100</v>
      </c>
      <c r="AJ42" s="61">
        <v>14500000</v>
      </c>
      <c r="AK42" s="61">
        <v>426700</v>
      </c>
      <c r="AL42" s="60">
        <f t="shared" si="5"/>
        <v>0.42670000000000002</v>
      </c>
      <c r="AM42" s="60">
        <f t="shared" si="8"/>
        <v>-0.65776387552133464</v>
      </c>
      <c r="AN42" s="59">
        <v>62.47</v>
      </c>
    </row>
    <row r="43" spans="1:40" x14ac:dyDescent="0.3">
      <c r="A43" s="58" t="s">
        <v>636</v>
      </c>
      <c r="B43" s="59">
        <v>2021</v>
      </c>
      <c r="C43" s="59">
        <v>72.12</v>
      </c>
      <c r="D43" s="59">
        <v>72.12</v>
      </c>
      <c r="E43" s="59">
        <v>100</v>
      </c>
      <c r="F43" s="59">
        <v>73.75</v>
      </c>
      <c r="G43" s="59">
        <v>74.400000000000006</v>
      </c>
      <c r="H43" s="59">
        <v>65.930000000000007</v>
      </c>
      <c r="I43" s="60">
        <f t="shared" si="0"/>
        <v>8.6507935816603698</v>
      </c>
      <c r="J43" s="60">
        <f t="shared" si="1"/>
        <v>16.866407871018165</v>
      </c>
      <c r="K43" s="60">
        <f t="shared" si="2"/>
        <v>16.667308948689083</v>
      </c>
      <c r="L43" s="60">
        <f t="shared" si="9"/>
        <v>0.58065014933279913</v>
      </c>
      <c r="M43" s="60">
        <f t="shared" si="4"/>
        <v>1.2203026751121606</v>
      </c>
      <c r="N43" s="59">
        <v>0.2</v>
      </c>
      <c r="O43" s="59">
        <v>0.74</v>
      </c>
      <c r="P43" s="62">
        <v>53.43942307692307</v>
      </c>
      <c r="Q43" s="62">
        <v>56.638499999999958</v>
      </c>
      <c r="R43" s="12">
        <v>93.21</v>
      </c>
      <c r="S43" s="59">
        <v>74.13</v>
      </c>
      <c r="T43" s="58">
        <v>1</v>
      </c>
      <c r="U43" s="59">
        <v>76.52</v>
      </c>
      <c r="V43" s="58">
        <v>56.25</v>
      </c>
      <c r="W43" s="58" t="s">
        <v>640</v>
      </c>
      <c r="X43" s="58">
        <v>1</v>
      </c>
      <c r="Y43">
        <v>0</v>
      </c>
      <c r="Z43" s="58">
        <v>0</v>
      </c>
      <c r="AA43" s="58">
        <v>0</v>
      </c>
      <c r="AB43" s="58">
        <v>0</v>
      </c>
      <c r="AC43" s="58">
        <v>0</v>
      </c>
      <c r="AD43" s="58">
        <v>1</v>
      </c>
      <c r="AE43" s="58">
        <v>1</v>
      </c>
      <c r="AF43" s="58">
        <v>16.670000000000002</v>
      </c>
      <c r="AG43" s="58">
        <v>33.33</v>
      </c>
      <c r="AH43" s="59">
        <v>5714.68</v>
      </c>
      <c r="AI43" s="61">
        <v>21134300</v>
      </c>
      <c r="AJ43" s="61">
        <v>17318900</v>
      </c>
      <c r="AK43" s="61">
        <v>787200</v>
      </c>
      <c r="AL43" s="60">
        <f t="shared" si="5"/>
        <v>0.78720000000000001</v>
      </c>
      <c r="AM43" s="60">
        <f t="shared" si="8"/>
        <v>0.84485587063510659</v>
      </c>
      <c r="AN43" s="59">
        <v>68.709999999999994</v>
      </c>
    </row>
    <row r="44" spans="1:40" x14ac:dyDescent="0.3">
      <c r="A44" s="58" t="s">
        <v>139</v>
      </c>
      <c r="B44" s="59">
        <v>2008</v>
      </c>
      <c r="C44" s="59">
        <v>59.12</v>
      </c>
      <c r="D44" s="59">
        <v>59.12</v>
      </c>
      <c r="E44" s="59">
        <v>100</v>
      </c>
      <c r="F44" s="59">
        <v>52.83</v>
      </c>
      <c r="G44" s="59">
        <v>58.68</v>
      </c>
      <c r="H44" s="59">
        <v>68.67</v>
      </c>
      <c r="I44" s="60">
        <f t="shared" si="0"/>
        <v>8.5484573348530617</v>
      </c>
      <c r="J44" s="60">
        <f t="shared" si="1"/>
        <v>16.569043873668896</v>
      </c>
      <c r="K44" s="60">
        <f t="shared" si="2"/>
        <v>16.161729687978379</v>
      </c>
      <c r="L44" s="60">
        <f t="shared" si="9"/>
        <v>0.63498826638641315</v>
      </c>
      <c r="M44" s="60">
        <f t="shared" si="4"/>
        <v>1.5027761822707257</v>
      </c>
      <c r="N44" s="59">
        <v>3.43</v>
      </c>
      <c r="O44" s="59">
        <v>1.05</v>
      </c>
      <c r="P44" s="62">
        <v>19.974545454545453</v>
      </c>
      <c r="Q44" s="62">
        <v>25.786875000000009</v>
      </c>
      <c r="R44" s="12">
        <v>34.380000000000003</v>
      </c>
      <c r="S44" s="59">
        <v>42.31</v>
      </c>
      <c r="T44" s="58">
        <v>1</v>
      </c>
      <c r="U44" s="59">
        <v>75.569999999999993</v>
      </c>
      <c r="V44" s="58">
        <v>53.33</v>
      </c>
      <c r="W44" s="58" t="s">
        <v>640</v>
      </c>
      <c r="X44">
        <v>1</v>
      </c>
      <c r="Y44">
        <v>0</v>
      </c>
      <c r="Z44" s="58">
        <v>0</v>
      </c>
      <c r="AA44" s="58">
        <v>0</v>
      </c>
      <c r="AB44" s="58">
        <v>0</v>
      </c>
      <c r="AC44" s="58">
        <v>0</v>
      </c>
      <c r="AD44" s="58">
        <v>1</v>
      </c>
      <c r="AE44" s="58"/>
      <c r="AF44" s="58">
        <v>0</v>
      </c>
      <c r="AG44" s="58">
        <v>33.33</v>
      </c>
      <c r="AH44" s="59">
        <v>5158.79</v>
      </c>
      <c r="AI44" s="61">
        <v>15698000</v>
      </c>
      <c r="AJ44" s="61">
        <v>10446000</v>
      </c>
      <c r="AK44" s="61">
        <v>887000</v>
      </c>
      <c r="AL44" s="60">
        <f t="shared" si="5"/>
        <v>0.88700000000000001</v>
      </c>
      <c r="AM44" s="60"/>
      <c r="AN44" s="59">
        <v>48.02</v>
      </c>
    </row>
    <row r="45" spans="1:40" x14ac:dyDescent="0.3">
      <c r="A45" s="58" t="s">
        <v>139</v>
      </c>
      <c r="B45" s="59">
        <v>2009</v>
      </c>
      <c r="C45" s="59">
        <v>62.7</v>
      </c>
      <c r="D45" s="59">
        <v>37.6</v>
      </c>
      <c r="E45" s="59">
        <v>19.23</v>
      </c>
      <c r="F45" s="59">
        <v>52.86</v>
      </c>
      <c r="G45" s="59">
        <v>64.39</v>
      </c>
      <c r="H45" s="59">
        <v>73.569999999999993</v>
      </c>
      <c r="I45" s="60">
        <f t="shared" si="0"/>
        <v>8.972820220817372</v>
      </c>
      <c r="J45" s="60">
        <f t="shared" si="1"/>
        <v>16.561241826034173</v>
      </c>
      <c r="K45" s="60">
        <f t="shared" si="2"/>
        <v>16.113384571228199</v>
      </c>
      <c r="L45" s="60">
        <f t="shared" si="9"/>
        <v>0.62379710242515218</v>
      </c>
      <c r="M45" s="60">
        <f t="shared" si="4"/>
        <v>1.5649552898623531</v>
      </c>
      <c r="N45" s="59">
        <v>1.4</v>
      </c>
      <c r="O45" s="59">
        <v>0.95</v>
      </c>
      <c r="P45" s="62">
        <v>16.568333333333328</v>
      </c>
      <c r="Q45" s="62">
        <v>16.611240310077516</v>
      </c>
      <c r="R45" s="12">
        <v>19.829999999999998</v>
      </c>
      <c r="S45" s="59">
        <v>42.62</v>
      </c>
      <c r="T45" s="58">
        <v>1</v>
      </c>
      <c r="U45" s="59">
        <v>81.459999999999994</v>
      </c>
      <c r="V45" s="58"/>
      <c r="W45" s="58" t="s">
        <v>640</v>
      </c>
      <c r="X45" s="58">
        <v>1</v>
      </c>
      <c r="Y45">
        <v>0</v>
      </c>
      <c r="Z45" s="58">
        <v>0</v>
      </c>
      <c r="AA45" s="58">
        <v>0</v>
      </c>
      <c r="AB45" s="58">
        <v>0</v>
      </c>
      <c r="AC45" s="58">
        <v>0</v>
      </c>
      <c r="AD45" s="58">
        <v>1</v>
      </c>
      <c r="AE45" s="58"/>
      <c r="AF45" s="58">
        <v>0</v>
      </c>
      <c r="AG45" s="58">
        <v>40</v>
      </c>
      <c r="AH45" s="59">
        <v>7885.81</v>
      </c>
      <c r="AI45" s="61">
        <v>15576000</v>
      </c>
      <c r="AJ45" s="61">
        <v>9953000</v>
      </c>
      <c r="AK45" s="61">
        <v>866000</v>
      </c>
      <c r="AL45" s="60">
        <f t="shared" si="5"/>
        <v>0.86599999999999999</v>
      </c>
      <c r="AM45" s="60">
        <f t="shared" ref="AM45:AM57" si="10">(AK45-AK44)/AK44</f>
        <v>-2.367531003382187E-2</v>
      </c>
      <c r="AN45" s="59">
        <v>43.3</v>
      </c>
    </row>
    <row r="46" spans="1:40" x14ac:dyDescent="0.3">
      <c r="A46" s="58" t="s">
        <v>139</v>
      </c>
      <c r="B46" s="59">
        <v>2010</v>
      </c>
      <c r="C46" s="59">
        <v>66.86</v>
      </c>
      <c r="D46" s="59">
        <v>66.86</v>
      </c>
      <c r="E46" s="59">
        <v>93.1</v>
      </c>
      <c r="F46" s="59">
        <v>51.81</v>
      </c>
      <c r="G46" s="59">
        <v>70.459999999999994</v>
      </c>
      <c r="H46" s="59">
        <v>81.760000000000005</v>
      </c>
      <c r="I46" s="60">
        <f t="shared" si="0"/>
        <v>9.173758334454325</v>
      </c>
      <c r="J46" s="60">
        <f t="shared" si="1"/>
        <v>16.751227399108277</v>
      </c>
      <c r="K46" s="60">
        <f t="shared" si="2"/>
        <v>16.174381461968913</v>
      </c>
      <c r="L46" s="60">
        <f t="shared" si="9"/>
        <v>0.99731757051652858</v>
      </c>
      <c r="M46" s="60">
        <f t="shared" si="4"/>
        <v>1.7804140277909064</v>
      </c>
      <c r="N46" s="59">
        <v>6.82</v>
      </c>
      <c r="O46" s="59">
        <v>0.95</v>
      </c>
      <c r="P46" s="62">
        <v>16.501712062256811</v>
      </c>
      <c r="Q46" s="62">
        <v>17.427003891050575</v>
      </c>
      <c r="R46" s="12">
        <v>19.920000000000002</v>
      </c>
      <c r="S46" s="59">
        <v>46.05</v>
      </c>
      <c r="T46" s="58">
        <v>1</v>
      </c>
      <c r="U46" s="59">
        <v>95.16</v>
      </c>
      <c r="V46" s="58">
        <v>53.33</v>
      </c>
      <c r="W46" s="58" t="s">
        <v>640</v>
      </c>
      <c r="X46">
        <v>1</v>
      </c>
      <c r="Y46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1</v>
      </c>
      <c r="AE46" s="58"/>
      <c r="AF46" s="58">
        <v>0</v>
      </c>
      <c r="AG46" s="58">
        <v>33.33</v>
      </c>
      <c r="AH46" s="59">
        <v>9640.7900000000009</v>
      </c>
      <c r="AI46" s="61">
        <v>18835000</v>
      </c>
      <c r="AJ46" s="61">
        <v>10579000</v>
      </c>
      <c r="AK46" s="61">
        <v>1711000</v>
      </c>
      <c r="AL46" s="60">
        <f t="shared" si="5"/>
        <v>1.7110000000000001</v>
      </c>
      <c r="AM46" s="60">
        <f t="shared" si="10"/>
        <v>0.9757505773672055</v>
      </c>
      <c r="AN46" s="59">
        <v>33.08</v>
      </c>
    </row>
    <row r="47" spans="1:40" x14ac:dyDescent="0.3">
      <c r="A47" s="58" t="s">
        <v>139</v>
      </c>
      <c r="B47" s="59">
        <v>2011</v>
      </c>
      <c r="C47" s="59">
        <v>64.27</v>
      </c>
      <c r="D47" s="59">
        <v>64.27</v>
      </c>
      <c r="E47" s="59">
        <v>100</v>
      </c>
      <c r="F47" s="59">
        <v>51.25</v>
      </c>
      <c r="G47" s="59">
        <v>69</v>
      </c>
      <c r="H47" s="59">
        <v>74.42</v>
      </c>
      <c r="I47" s="60">
        <f t="shared" si="0"/>
        <v>8.9919044722612167</v>
      </c>
      <c r="J47" s="60">
        <f t="shared" si="1"/>
        <v>16.787769475332624</v>
      </c>
      <c r="K47" s="60">
        <f t="shared" si="2"/>
        <v>16.243405841923767</v>
      </c>
      <c r="L47" s="60">
        <f t="shared" si="9"/>
        <v>1.070898450100594</v>
      </c>
      <c r="M47" s="60">
        <f t="shared" si="4"/>
        <v>1.7235112483458315</v>
      </c>
      <c r="N47" s="59">
        <v>8.5500000000000007</v>
      </c>
      <c r="O47" s="59">
        <v>1.06</v>
      </c>
      <c r="P47" s="62">
        <v>14.778235294117646</v>
      </c>
      <c r="Q47" s="62">
        <v>16.565686274509794</v>
      </c>
      <c r="R47" s="12">
        <v>21.87</v>
      </c>
      <c r="S47" s="59">
        <v>47.56</v>
      </c>
      <c r="T47" s="58">
        <v>1</v>
      </c>
      <c r="U47" s="59">
        <v>83.33</v>
      </c>
      <c r="V47" s="58">
        <v>53.33</v>
      </c>
      <c r="W47" s="58" t="s">
        <v>640</v>
      </c>
      <c r="X47" s="58">
        <v>1</v>
      </c>
      <c r="Y47">
        <v>0</v>
      </c>
      <c r="Z47" s="58">
        <v>0</v>
      </c>
      <c r="AA47" s="58">
        <v>0</v>
      </c>
      <c r="AB47" s="58">
        <v>0</v>
      </c>
      <c r="AC47" s="58">
        <v>0</v>
      </c>
      <c r="AD47" s="58">
        <v>1</v>
      </c>
      <c r="AE47" s="58">
        <v>1</v>
      </c>
      <c r="AF47" s="58">
        <v>3.7</v>
      </c>
      <c r="AG47" s="58">
        <v>40</v>
      </c>
      <c r="AH47" s="59">
        <v>8037.75</v>
      </c>
      <c r="AI47" s="61">
        <v>19536000</v>
      </c>
      <c r="AJ47" s="61">
        <v>11335000</v>
      </c>
      <c r="AK47" s="61">
        <v>1918000</v>
      </c>
      <c r="AL47" s="60">
        <f t="shared" si="5"/>
        <v>1.9179999999999999</v>
      </c>
      <c r="AM47" s="60">
        <f t="shared" si="10"/>
        <v>0.12098188194038574</v>
      </c>
      <c r="AN47" s="59">
        <v>31.62</v>
      </c>
    </row>
    <row r="48" spans="1:40" x14ac:dyDescent="0.3">
      <c r="A48" s="58" t="s">
        <v>139</v>
      </c>
      <c r="B48" s="59">
        <v>2012</v>
      </c>
      <c r="C48" s="59">
        <v>64.61</v>
      </c>
      <c r="D48" s="59">
        <v>64.61</v>
      </c>
      <c r="E48" s="59">
        <v>91.07</v>
      </c>
      <c r="F48" s="59">
        <v>49.48</v>
      </c>
      <c r="G48" s="59">
        <v>71.099999999999994</v>
      </c>
      <c r="H48" s="59">
        <v>74.73</v>
      </c>
      <c r="I48" s="60">
        <f t="shared" si="0"/>
        <v>9.4697788219582346</v>
      </c>
      <c r="J48" s="60">
        <f t="shared" si="1"/>
        <v>16.813839457365532</v>
      </c>
      <c r="K48" s="60">
        <f t="shared" si="2"/>
        <v>16.253674945200142</v>
      </c>
      <c r="L48" s="60">
        <f t="shared" si="9"/>
        <v>1.2418464567540175</v>
      </c>
      <c r="M48" s="60">
        <f t="shared" si="4"/>
        <v>1.7509605309116312</v>
      </c>
      <c r="N48" s="59">
        <v>8.5500000000000007</v>
      </c>
      <c r="O48" s="59">
        <v>1.07</v>
      </c>
      <c r="P48" s="62">
        <v>7.9368359374999926</v>
      </c>
      <c r="Q48" s="62">
        <v>9.5380468750000045</v>
      </c>
      <c r="R48" s="12">
        <v>13.01</v>
      </c>
      <c r="S48" s="59">
        <v>45.88</v>
      </c>
      <c r="T48" s="58">
        <v>1</v>
      </c>
      <c r="U48" s="59">
        <v>82.26</v>
      </c>
      <c r="V48" s="58">
        <v>58.82</v>
      </c>
      <c r="W48" s="58" t="s">
        <v>640</v>
      </c>
      <c r="X48">
        <v>1</v>
      </c>
      <c r="Y4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1</v>
      </c>
      <c r="AE48" s="58">
        <v>1</v>
      </c>
      <c r="AF48" s="58">
        <v>4.3499999999999996</v>
      </c>
      <c r="AG48" s="58">
        <v>66.67</v>
      </c>
      <c r="AH48" s="59">
        <v>12962.02</v>
      </c>
      <c r="AI48" s="61">
        <v>20052000</v>
      </c>
      <c r="AJ48" s="61">
        <v>11452000</v>
      </c>
      <c r="AK48" s="61">
        <v>2462000</v>
      </c>
      <c r="AL48" s="60">
        <f t="shared" si="5"/>
        <v>2.4620000000000002</v>
      </c>
      <c r="AM48" s="60">
        <f t="shared" si="10"/>
        <v>0.28362877997914493</v>
      </c>
      <c r="AN48" s="59">
        <v>27.39</v>
      </c>
    </row>
    <row r="49" spans="1:40" x14ac:dyDescent="0.3">
      <c r="A49" s="58" t="s">
        <v>139</v>
      </c>
      <c r="B49" s="59">
        <v>2013</v>
      </c>
      <c r="C49" s="59">
        <v>66.56</v>
      </c>
      <c r="D49" s="59">
        <v>66.56</v>
      </c>
      <c r="E49" s="59">
        <v>100</v>
      </c>
      <c r="F49" s="59">
        <v>56.34</v>
      </c>
      <c r="G49" s="59">
        <v>71.209999999999994</v>
      </c>
      <c r="H49" s="59">
        <v>72.94</v>
      </c>
      <c r="I49" s="60">
        <f t="shared" si="0"/>
        <v>9.5611134340220811</v>
      </c>
      <c r="J49" s="60">
        <f t="shared" si="1"/>
        <v>16.792467676191929</v>
      </c>
      <c r="K49" s="60">
        <f t="shared" si="2"/>
        <v>16.154620425640694</v>
      </c>
      <c r="L49" s="60">
        <f t="shared" si="9"/>
        <v>1.1755733298042381</v>
      </c>
      <c r="M49" s="60">
        <f t="shared" si="4"/>
        <v>1.8924026224450443</v>
      </c>
      <c r="N49" s="59">
        <v>6.03</v>
      </c>
      <c r="O49" s="59">
        <v>1.03</v>
      </c>
      <c r="P49" s="62">
        <v>4.5099606299212596</v>
      </c>
      <c r="Q49" s="62">
        <v>5.3667968749999986</v>
      </c>
      <c r="R49" s="12">
        <v>8.0399999999999991</v>
      </c>
      <c r="S49" s="59">
        <v>45.29</v>
      </c>
      <c r="T49" s="58">
        <v>1</v>
      </c>
      <c r="U49" s="59">
        <v>79.03</v>
      </c>
      <c r="V49" s="58">
        <v>44.44</v>
      </c>
      <c r="W49" s="58" t="s">
        <v>640</v>
      </c>
      <c r="X49" s="58">
        <v>1</v>
      </c>
      <c r="Y49">
        <v>0</v>
      </c>
      <c r="Z49" s="58">
        <v>0</v>
      </c>
      <c r="AA49" s="58">
        <v>0</v>
      </c>
      <c r="AB49" s="58">
        <v>0</v>
      </c>
      <c r="AC49" s="58">
        <v>0</v>
      </c>
      <c r="AD49" s="58">
        <v>1</v>
      </c>
      <c r="AE49" s="58">
        <v>1</v>
      </c>
      <c r="AF49" s="58">
        <v>4.3499999999999996</v>
      </c>
      <c r="AG49" s="58">
        <v>66.67</v>
      </c>
      <c r="AH49" s="59">
        <v>14201.65</v>
      </c>
      <c r="AI49" s="61">
        <v>19628000</v>
      </c>
      <c r="AJ49" s="61">
        <v>10372000</v>
      </c>
      <c r="AK49" s="61">
        <v>2240000</v>
      </c>
      <c r="AL49" s="60">
        <f t="shared" si="5"/>
        <v>2.2400000000000002</v>
      </c>
      <c r="AM49" s="60">
        <f t="shared" si="10"/>
        <v>-9.0170593013809905E-2</v>
      </c>
      <c r="AN49" s="59">
        <v>19.760000000000002</v>
      </c>
    </row>
    <row r="50" spans="1:40" x14ac:dyDescent="0.3">
      <c r="A50" s="58" t="s">
        <v>139</v>
      </c>
      <c r="B50" s="59">
        <v>2014</v>
      </c>
      <c r="C50" s="59">
        <v>75.52</v>
      </c>
      <c r="D50" s="59">
        <v>75.52</v>
      </c>
      <c r="E50" s="59">
        <v>100</v>
      </c>
      <c r="F50" s="59">
        <v>60.53</v>
      </c>
      <c r="G50" s="59">
        <v>82.47</v>
      </c>
      <c r="H50" s="59">
        <v>84.67</v>
      </c>
      <c r="I50" s="60">
        <f t="shared" si="0"/>
        <v>9.5484277321542805</v>
      </c>
      <c r="J50" s="60">
        <f t="shared" si="1"/>
        <v>16.872996227793749</v>
      </c>
      <c r="K50" s="60">
        <f t="shared" si="2"/>
        <v>16.279448901316076</v>
      </c>
      <c r="L50" s="60">
        <f t="shared" si="9"/>
        <v>1.1467673305551569</v>
      </c>
      <c r="M50" s="60">
        <f t="shared" si="4"/>
        <v>1.8103991149689389</v>
      </c>
      <c r="N50" s="59">
        <v>5.4</v>
      </c>
      <c r="O50" s="59">
        <v>0.92</v>
      </c>
      <c r="P50" s="62">
        <v>5.9405577689243021</v>
      </c>
      <c r="Q50" s="62">
        <v>6.9000390625000003</v>
      </c>
      <c r="R50" s="12">
        <v>8.77</v>
      </c>
      <c r="S50" s="59">
        <v>43.53</v>
      </c>
      <c r="T50" s="58">
        <v>1</v>
      </c>
      <c r="U50" s="59">
        <v>88.95</v>
      </c>
      <c r="V50" s="58">
        <v>60</v>
      </c>
      <c r="W50" s="58" t="s">
        <v>640</v>
      </c>
      <c r="X50">
        <v>1</v>
      </c>
      <c r="Y50">
        <v>0</v>
      </c>
      <c r="Z50" s="58">
        <v>0</v>
      </c>
      <c r="AA50" s="58">
        <v>0</v>
      </c>
      <c r="AB50" s="58">
        <v>0</v>
      </c>
      <c r="AC50" s="58">
        <v>0</v>
      </c>
      <c r="AD50" s="58">
        <v>1</v>
      </c>
      <c r="AE50" s="58">
        <v>1</v>
      </c>
      <c r="AF50" s="58">
        <v>4.55</v>
      </c>
      <c r="AG50" s="58">
        <v>100</v>
      </c>
      <c r="AH50" s="59">
        <v>14022.63</v>
      </c>
      <c r="AI50" s="61">
        <v>21274000</v>
      </c>
      <c r="AJ50" s="61">
        <v>11751000</v>
      </c>
      <c r="AK50" s="61">
        <v>2148000</v>
      </c>
      <c r="AL50" s="60">
        <f t="shared" si="5"/>
        <v>2.1480000000000001</v>
      </c>
      <c r="AM50" s="60">
        <f t="shared" si="10"/>
        <v>-4.1071428571428571E-2</v>
      </c>
      <c r="AN50" s="59">
        <v>18.95</v>
      </c>
    </row>
    <row r="51" spans="1:40" x14ac:dyDescent="0.3">
      <c r="A51" s="58" t="s">
        <v>139</v>
      </c>
      <c r="B51" s="59">
        <v>2015</v>
      </c>
      <c r="C51" s="59">
        <v>75.39</v>
      </c>
      <c r="D51" s="59">
        <v>75.39</v>
      </c>
      <c r="E51" s="59">
        <v>100</v>
      </c>
      <c r="F51" s="59">
        <v>65.19</v>
      </c>
      <c r="G51" s="59">
        <v>80.349999999999994</v>
      </c>
      <c r="H51" s="59">
        <v>81.2</v>
      </c>
      <c r="I51" s="60">
        <f t="shared" si="0"/>
        <v>9.6744441311657248</v>
      </c>
      <c r="J51" s="60">
        <f t="shared" si="1"/>
        <v>16.934963758508022</v>
      </c>
      <c r="K51" s="60">
        <f t="shared" si="2"/>
        <v>16.387511914603209</v>
      </c>
      <c r="L51" s="60">
        <f t="shared" si="9"/>
        <v>1.2576083534918454</v>
      </c>
      <c r="M51" s="60">
        <f t="shared" si="4"/>
        <v>1.7288420409410328</v>
      </c>
      <c r="N51" s="59">
        <v>5.85</v>
      </c>
      <c r="O51" s="59">
        <v>0.94</v>
      </c>
      <c r="P51" s="62">
        <v>7.6819367588932828</v>
      </c>
      <c r="Q51" s="62">
        <v>8.2714785992217958</v>
      </c>
      <c r="R51" s="12">
        <v>9.17</v>
      </c>
      <c r="S51" s="59">
        <v>45.92</v>
      </c>
      <c r="T51" s="58">
        <v>1</v>
      </c>
      <c r="U51" s="59">
        <v>87.11</v>
      </c>
      <c r="V51" s="58">
        <v>54.55</v>
      </c>
      <c r="W51" s="58" t="s">
        <v>640</v>
      </c>
      <c r="X51" s="58">
        <v>1</v>
      </c>
      <c r="Y51">
        <v>0</v>
      </c>
      <c r="Z51" s="58">
        <v>0</v>
      </c>
      <c r="AA51" s="58">
        <v>0</v>
      </c>
      <c r="AB51" s="58">
        <v>0</v>
      </c>
      <c r="AC51" s="58">
        <v>0</v>
      </c>
      <c r="AD51" s="58">
        <v>1</v>
      </c>
      <c r="AE51" s="58">
        <v>1</v>
      </c>
      <c r="AF51" s="58">
        <v>4.76</v>
      </c>
      <c r="AG51" s="58">
        <v>100</v>
      </c>
      <c r="AH51" s="59">
        <v>15905.88</v>
      </c>
      <c r="AI51" s="61">
        <v>22634000</v>
      </c>
      <c r="AJ51" s="61">
        <v>13092000</v>
      </c>
      <c r="AK51" s="61">
        <v>2517000</v>
      </c>
      <c r="AL51" s="60">
        <f t="shared" si="5"/>
        <v>2.5169999999999999</v>
      </c>
      <c r="AM51" s="60">
        <f t="shared" si="10"/>
        <v>0.1717877094972067</v>
      </c>
      <c r="AN51" s="59">
        <v>23.58</v>
      </c>
    </row>
    <row r="52" spans="1:40" x14ac:dyDescent="0.3">
      <c r="A52" s="58" t="s">
        <v>139</v>
      </c>
      <c r="B52" s="59">
        <v>2016</v>
      </c>
      <c r="C52" s="59">
        <v>80.400000000000006</v>
      </c>
      <c r="D52" s="59">
        <v>80.400000000000006</v>
      </c>
      <c r="E52" s="59">
        <v>100</v>
      </c>
      <c r="F52" s="59">
        <v>64.680000000000007</v>
      </c>
      <c r="G52" s="59">
        <v>90.1</v>
      </c>
      <c r="H52" s="59">
        <v>85.88</v>
      </c>
      <c r="I52" s="60">
        <f t="shared" si="0"/>
        <v>9.8580654102082033</v>
      </c>
      <c r="J52" s="60">
        <f t="shared" si="1"/>
        <v>16.999007878930659</v>
      </c>
      <c r="K52" s="60">
        <f t="shared" si="2"/>
        <v>16.417088514555967</v>
      </c>
      <c r="L52" s="60">
        <f t="shared" si="9"/>
        <v>1.3772536164677416</v>
      </c>
      <c r="M52" s="60">
        <f t="shared" si="4"/>
        <v>1.789469781238413</v>
      </c>
      <c r="N52" s="59">
        <v>7.69</v>
      </c>
      <c r="O52" s="59">
        <v>0.87</v>
      </c>
      <c r="P52" s="62">
        <v>5.3497665369649798</v>
      </c>
      <c r="Q52" s="62">
        <v>5.6182329317269106</v>
      </c>
      <c r="R52" s="12">
        <v>8.7100000000000009</v>
      </c>
      <c r="S52" s="59">
        <v>44.55</v>
      </c>
      <c r="T52" s="58">
        <v>1</v>
      </c>
      <c r="U52" s="59">
        <v>94.33</v>
      </c>
      <c r="V52" s="58">
        <v>54.55</v>
      </c>
      <c r="W52" s="58" t="s">
        <v>640</v>
      </c>
      <c r="X52">
        <v>1</v>
      </c>
      <c r="Y52">
        <v>0</v>
      </c>
      <c r="Z52" s="58">
        <v>0</v>
      </c>
      <c r="AA52" s="58">
        <v>0</v>
      </c>
      <c r="AB52" s="58">
        <v>0</v>
      </c>
      <c r="AC52" s="58">
        <v>0</v>
      </c>
      <c r="AD52" s="58">
        <v>1</v>
      </c>
      <c r="AE52" s="58">
        <v>1</v>
      </c>
      <c r="AF52" s="58">
        <v>4.55</v>
      </c>
      <c r="AG52" s="58">
        <v>100</v>
      </c>
      <c r="AH52" s="59">
        <v>19111.88</v>
      </c>
      <c r="AI52" s="61">
        <v>24131000</v>
      </c>
      <c r="AJ52" s="61">
        <v>13485000</v>
      </c>
      <c r="AK52" s="61">
        <v>2964000</v>
      </c>
      <c r="AL52" s="60">
        <f t="shared" si="5"/>
        <v>2.964</v>
      </c>
      <c r="AM52" s="60">
        <f t="shared" si="10"/>
        <v>0.17759237187127533</v>
      </c>
      <c r="AN52" s="59">
        <v>23.39</v>
      </c>
    </row>
    <row r="53" spans="1:40" x14ac:dyDescent="0.3">
      <c r="A53" s="58" t="s">
        <v>139</v>
      </c>
      <c r="B53" s="59">
        <v>2017</v>
      </c>
      <c r="C53" s="59">
        <v>81.84</v>
      </c>
      <c r="D53" s="59">
        <v>81.84</v>
      </c>
      <c r="E53" s="59">
        <v>100</v>
      </c>
      <c r="F53" s="59">
        <v>68.040000000000006</v>
      </c>
      <c r="G53" s="59">
        <v>91.96</v>
      </c>
      <c r="H53" s="59">
        <v>83.88</v>
      </c>
      <c r="I53" s="60">
        <f t="shared" si="0"/>
        <v>9.9856213032238212</v>
      </c>
      <c r="J53" s="60">
        <f t="shared" si="1"/>
        <v>17.009150622764214</v>
      </c>
      <c r="K53" s="60">
        <f t="shared" si="2"/>
        <v>16.389343416946677</v>
      </c>
      <c r="L53" s="60">
        <f t="shared" si="9"/>
        <v>1.3217558399823195</v>
      </c>
      <c r="M53" s="60">
        <f t="shared" si="4"/>
        <v>1.8585696858798415</v>
      </c>
      <c r="N53" s="59">
        <v>7.44</v>
      </c>
      <c r="O53" s="59">
        <v>0.9</v>
      </c>
      <c r="P53" s="62">
        <v>5.8285490196078431</v>
      </c>
      <c r="Q53" s="62">
        <v>6.2326050420168064</v>
      </c>
      <c r="R53" s="12">
        <v>8.64</v>
      </c>
      <c r="S53" s="59">
        <v>49.13</v>
      </c>
      <c r="T53" s="58">
        <v>1</v>
      </c>
      <c r="U53" s="59">
        <v>93.98</v>
      </c>
      <c r="V53" s="58">
        <v>58.33</v>
      </c>
      <c r="W53" s="58" t="s">
        <v>640</v>
      </c>
      <c r="X53" s="58">
        <v>1</v>
      </c>
      <c r="Y53">
        <v>0</v>
      </c>
      <c r="Z53" s="58">
        <v>0</v>
      </c>
      <c r="AA53" s="58">
        <v>0</v>
      </c>
      <c r="AB53" s="58">
        <v>0</v>
      </c>
      <c r="AC53" s="58">
        <v>0</v>
      </c>
      <c r="AD53" s="58">
        <v>1</v>
      </c>
      <c r="AE53" s="58">
        <v>1</v>
      </c>
      <c r="AF53" s="58">
        <v>8.33</v>
      </c>
      <c r="AG53" s="58">
        <v>100</v>
      </c>
      <c r="AH53" s="59">
        <v>21712.02</v>
      </c>
      <c r="AI53" s="61">
        <v>24377000</v>
      </c>
      <c r="AJ53" s="61">
        <v>13116000</v>
      </c>
      <c r="AK53" s="61">
        <v>2750000</v>
      </c>
      <c r="AL53" s="60">
        <f t="shared" si="5"/>
        <v>2.75</v>
      </c>
      <c r="AM53" s="60">
        <f t="shared" si="10"/>
        <v>-7.2199730094466938E-2</v>
      </c>
      <c r="AN53" s="59">
        <v>22.03</v>
      </c>
    </row>
    <row r="54" spans="1:40" x14ac:dyDescent="0.3">
      <c r="A54" s="58" t="s">
        <v>139</v>
      </c>
      <c r="B54" s="59">
        <v>2018</v>
      </c>
      <c r="C54" s="59">
        <v>80.900000000000006</v>
      </c>
      <c r="D54" s="59">
        <v>80.900000000000006</v>
      </c>
      <c r="E54" s="59">
        <v>100</v>
      </c>
      <c r="F54" s="59">
        <v>69.22</v>
      </c>
      <c r="G54" s="59">
        <v>89.59</v>
      </c>
      <c r="H54" s="59">
        <v>82.45</v>
      </c>
      <c r="I54" s="60">
        <f t="shared" si="0"/>
        <v>9.6297392854991291</v>
      </c>
      <c r="J54" s="60">
        <f t="shared" si="1"/>
        <v>17.172686387532099</v>
      </c>
      <c r="K54" s="60">
        <f t="shared" si="2"/>
        <v>16.621352705224357</v>
      </c>
      <c r="L54" s="60">
        <f t="shared" si="9"/>
        <v>1.2955487478131456</v>
      </c>
      <c r="M54" s="60">
        <f t="shared" si="4"/>
        <v>1.7355661689136086</v>
      </c>
      <c r="N54" s="59">
        <v>6.82</v>
      </c>
      <c r="O54" s="59">
        <v>0.77</v>
      </c>
      <c r="P54" s="62">
        <v>15.665081300813005</v>
      </c>
      <c r="Q54" s="62">
        <v>17.575252918287951</v>
      </c>
      <c r="R54" s="12">
        <v>28</v>
      </c>
      <c r="S54" s="59">
        <v>53.28</v>
      </c>
      <c r="T54" s="58">
        <v>1</v>
      </c>
      <c r="U54" s="59">
        <v>87.25</v>
      </c>
      <c r="V54" s="58">
        <v>61.54</v>
      </c>
      <c r="W54" s="58" t="s">
        <v>640</v>
      </c>
      <c r="X54">
        <v>1</v>
      </c>
      <c r="Y54">
        <v>0</v>
      </c>
      <c r="Z54" s="58">
        <v>0</v>
      </c>
      <c r="AA54" s="58">
        <v>0</v>
      </c>
      <c r="AB54" s="58">
        <v>0</v>
      </c>
      <c r="AC54" s="58">
        <v>0</v>
      </c>
      <c r="AD54" s="58">
        <v>1</v>
      </c>
      <c r="AE54" s="58">
        <v>1</v>
      </c>
      <c r="AF54" s="58">
        <v>9.52</v>
      </c>
      <c r="AG54" s="58">
        <v>100</v>
      </c>
      <c r="AH54" s="59">
        <v>15210.47</v>
      </c>
      <c r="AI54" s="61">
        <v>28708000</v>
      </c>
      <c r="AJ54" s="61">
        <v>16541000</v>
      </c>
      <c r="AK54" s="61">
        <v>2653000</v>
      </c>
      <c r="AL54" s="60">
        <f t="shared" si="5"/>
        <v>2.653</v>
      </c>
      <c r="AM54" s="60">
        <f t="shared" si="10"/>
        <v>-3.5272727272727275E-2</v>
      </c>
      <c r="AN54" s="59">
        <v>34.64</v>
      </c>
    </row>
    <row r="55" spans="1:40" x14ac:dyDescent="0.3">
      <c r="A55" s="58" t="s">
        <v>139</v>
      </c>
      <c r="B55" s="59">
        <v>2019</v>
      </c>
      <c r="C55" s="59">
        <v>84.34</v>
      </c>
      <c r="D55" s="59">
        <v>84.34</v>
      </c>
      <c r="E55" s="59">
        <v>100</v>
      </c>
      <c r="F55" s="59">
        <v>78.84</v>
      </c>
      <c r="G55" s="59">
        <v>90.25</v>
      </c>
      <c r="H55" s="59">
        <v>81.96</v>
      </c>
      <c r="I55" s="60">
        <f t="shared" si="0"/>
        <v>9.8829041605224859</v>
      </c>
      <c r="J55" s="60">
        <f t="shared" si="1"/>
        <v>17.245068613395389</v>
      </c>
      <c r="K55" s="60">
        <f t="shared" si="2"/>
        <v>16.685339414629109</v>
      </c>
      <c r="L55" s="60">
        <f t="shared" si="9"/>
        <v>1.3802762887943276</v>
      </c>
      <c r="M55" s="60">
        <f t="shared" si="4"/>
        <v>1.7501984802086878</v>
      </c>
      <c r="N55" s="59">
        <v>6.54</v>
      </c>
      <c r="O55" s="59">
        <v>0.78</v>
      </c>
      <c r="P55" s="62">
        <v>24.825120000000009</v>
      </c>
      <c r="Q55" s="62">
        <v>26.61542635658914</v>
      </c>
      <c r="R55" s="12">
        <v>31.91</v>
      </c>
      <c r="S55" s="59">
        <v>73.099999999999994</v>
      </c>
      <c r="T55" s="58">
        <v>1</v>
      </c>
      <c r="U55" s="59">
        <v>88.44</v>
      </c>
      <c r="V55" s="58">
        <v>66.67</v>
      </c>
      <c r="W55" s="58" t="s">
        <v>640</v>
      </c>
      <c r="X55" s="58">
        <v>1</v>
      </c>
      <c r="Y55">
        <v>0</v>
      </c>
      <c r="Z55" s="58">
        <v>0</v>
      </c>
      <c r="AA55" s="58">
        <v>0</v>
      </c>
      <c r="AB55" s="58">
        <v>0</v>
      </c>
      <c r="AC55" s="58">
        <v>0</v>
      </c>
      <c r="AD55" s="58">
        <v>1</v>
      </c>
      <c r="AE55" s="58">
        <v>1</v>
      </c>
      <c r="AF55" s="58">
        <v>5</v>
      </c>
      <c r="AG55" s="58">
        <v>100</v>
      </c>
      <c r="AH55" s="59">
        <v>19592.54</v>
      </c>
      <c r="AI55" s="61">
        <v>30863000</v>
      </c>
      <c r="AJ55" s="61">
        <v>17634000</v>
      </c>
      <c r="AK55" s="61">
        <v>2976000</v>
      </c>
      <c r="AL55" s="60">
        <f t="shared" si="5"/>
        <v>2.976</v>
      </c>
      <c r="AM55" s="60">
        <f t="shared" si="10"/>
        <v>0.12174896343761779</v>
      </c>
      <c r="AN55" s="59">
        <v>35.74</v>
      </c>
    </row>
    <row r="56" spans="1:40" x14ac:dyDescent="0.3">
      <c r="A56" s="58" t="s">
        <v>139</v>
      </c>
      <c r="B56" s="59">
        <v>2020</v>
      </c>
      <c r="C56" s="59">
        <v>83.79</v>
      </c>
      <c r="D56" s="59">
        <v>68.319999999999993</v>
      </c>
      <c r="E56" s="59">
        <v>52.86</v>
      </c>
      <c r="F56" s="59">
        <v>79.94</v>
      </c>
      <c r="G56" s="59">
        <v>89.76</v>
      </c>
      <c r="H56" s="59">
        <v>79.010000000000005</v>
      </c>
      <c r="I56" s="60">
        <f t="shared" si="0"/>
        <v>9.8541770280027219</v>
      </c>
      <c r="J56" s="60">
        <f t="shared" si="1"/>
        <v>17.246525608035611</v>
      </c>
      <c r="K56" s="60">
        <f t="shared" si="2"/>
        <v>16.721153996736579</v>
      </c>
      <c r="L56" s="60">
        <f t="shared" si="9"/>
        <v>1.0448598326688627</v>
      </c>
      <c r="M56" s="60">
        <f t="shared" si="4"/>
        <v>1.6910871587240794</v>
      </c>
      <c r="N56" s="59">
        <v>2.5099999999999998</v>
      </c>
      <c r="O56" s="59">
        <v>0.66</v>
      </c>
      <c r="P56" s="62">
        <v>24.792209302325578</v>
      </c>
      <c r="Q56" s="62">
        <v>26.392868217054275</v>
      </c>
      <c r="R56" s="12">
        <v>35.049999999999997</v>
      </c>
      <c r="S56" s="59">
        <v>74.59</v>
      </c>
      <c r="T56" s="58">
        <v>1</v>
      </c>
      <c r="U56" s="59">
        <v>80.709999999999994</v>
      </c>
      <c r="V56" s="58">
        <v>63.64</v>
      </c>
      <c r="W56" s="58" t="s">
        <v>640</v>
      </c>
      <c r="X56">
        <v>1</v>
      </c>
      <c r="Y56">
        <v>0</v>
      </c>
      <c r="Z56" s="58">
        <v>0</v>
      </c>
      <c r="AA56" s="58">
        <v>0</v>
      </c>
      <c r="AB56" s="58">
        <v>0</v>
      </c>
      <c r="AC56" s="58">
        <v>0</v>
      </c>
      <c r="AD56" s="58">
        <v>1</v>
      </c>
      <c r="AE56" s="58">
        <v>1</v>
      </c>
      <c r="AF56" s="58">
        <v>0</v>
      </c>
      <c r="AG56" s="58">
        <v>100</v>
      </c>
      <c r="AH56" s="59">
        <v>19037.71</v>
      </c>
      <c r="AI56" s="61">
        <v>30908000</v>
      </c>
      <c r="AJ56" s="61">
        <v>18277000</v>
      </c>
      <c r="AK56" s="61">
        <v>1843000</v>
      </c>
      <c r="AL56" s="60">
        <f t="shared" si="5"/>
        <v>1.843</v>
      </c>
      <c r="AM56" s="60">
        <f t="shared" si="10"/>
        <v>-0.38071236559139787</v>
      </c>
      <c r="AN56" s="59">
        <v>41.76</v>
      </c>
    </row>
    <row r="57" spans="1:40" x14ac:dyDescent="0.3">
      <c r="A57" s="58" t="s">
        <v>139</v>
      </c>
      <c r="B57" s="59">
        <v>2021</v>
      </c>
      <c r="C57" s="59">
        <v>84.59</v>
      </c>
      <c r="D57" s="59">
        <v>84.59</v>
      </c>
      <c r="E57" s="59">
        <v>100</v>
      </c>
      <c r="F57" s="59">
        <v>79.37</v>
      </c>
      <c r="G57" s="59">
        <v>89.1</v>
      </c>
      <c r="H57" s="59">
        <v>84.2</v>
      </c>
      <c r="I57" s="60">
        <f t="shared" si="0"/>
        <v>10.158379739664916</v>
      </c>
      <c r="J57" s="60">
        <f t="shared" si="1"/>
        <v>17.340399411968978</v>
      </c>
      <c r="K57" s="60">
        <f t="shared" si="2"/>
        <v>16.758843662719055</v>
      </c>
      <c r="L57" s="60">
        <f t="shared" si="9"/>
        <v>1.3607201100004602</v>
      </c>
      <c r="M57" s="60">
        <f t="shared" si="4"/>
        <v>1.7888192212445335</v>
      </c>
      <c r="N57" s="59">
        <v>6.17</v>
      </c>
      <c r="O57" s="59">
        <v>0.7</v>
      </c>
      <c r="P57" s="62">
        <v>53.43942307692307</v>
      </c>
      <c r="Q57" s="62">
        <v>56.638499999999958</v>
      </c>
      <c r="R57" s="12">
        <v>93.21</v>
      </c>
      <c r="S57" s="59">
        <v>74.13</v>
      </c>
      <c r="T57" s="58">
        <v>1</v>
      </c>
      <c r="U57" s="59">
        <v>92.17</v>
      </c>
      <c r="V57" s="58">
        <v>65</v>
      </c>
      <c r="W57" s="58" t="s">
        <v>640</v>
      </c>
      <c r="X57" s="58">
        <v>1</v>
      </c>
      <c r="Y57">
        <v>0</v>
      </c>
      <c r="Z57" s="58">
        <v>0</v>
      </c>
      <c r="AA57" s="58">
        <v>0</v>
      </c>
      <c r="AB57" s="58">
        <v>0</v>
      </c>
      <c r="AC57" s="58">
        <v>0</v>
      </c>
      <c r="AD57" s="58">
        <v>1</v>
      </c>
      <c r="AE57" s="58">
        <v>1</v>
      </c>
      <c r="AF57" s="58">
        <v>0</v>
      </c>
      <c r="AG57" s="58">
        <v>100</v>
      </c>
      <c r="AH57" s="59">
        <v>25806.45</v>
      </c>
      <c r="AI57" s="61">
        <v>33950000</v>
      </c>
      <c r="AJ57" s="61">
        <v>18979000</v>
      </c>
      <c r="AK57" s="61">
        <v>2899000</v>
      </c>
      <c r="AL57" s="60">
        <f t="shared" si="5"/>
        <v>2.899</v>
      </c>
      <c r="AM57" s="60">
        <f t="shared" si="10"/>
        <v>0.57297883884970158</v>
      </c>
      <c r="AN57" s="59">
        <v>36.020000000000003</v>
      </c>
    </row>
    <row r="58" spans="1:40" x14ac:dyDescent="0.3">
      <c r="A58" s="58" t="s">
        <v>368</v>
      </c>
      <c r="B58" s="59">
        <v>2008</v>
      </c>
      <c r="C58" s="59">
        <v>24.01</v>
      </c>
      <c r="D58" s="59">
        <v>24.01</v>
      </c>
      <c r="E58" s="59">
        <v>100</v>
      </c>
      <c r="F58" s="59">
        <v>37.68</v>
      </c>
      <c r="G58" s="59">
        <v>12.6</v>
      </c>
      <c r="H58" s="59">
        <v>24.34</v>
      </c>
      <c r="I58" s="60">
        <f t="shared" si="0"/>
        <v>6.8053238028301903</v>
      </c>
      <c r="J58" s="60">
        <f t="shared" si="1"/>
        <v>14.152054220606017</v>
      </c>
      <c r="K58" s="60">
        <f t="shared" si="2"/>
        <v>13.341980718941981</v>
      </c>
      <c r="L58" s="60">
        <f t="shared" si="9"/>
        <v>0.23420217867094351</v>
      </c>
      <c r="M58" s="60">
        <f t="shared" si="4"/>
        <v>2.2480732177263971</v>
      </c>
      <c r="N58" s="59">
        <v>12.43</v>
      </c>
      <c r="O58" s="59">
        <v>0.77</v>
      </c>
      <c r="P58" s="62">
        <v>19.974545454545453</v>
      </c>
      <c r="Q58" s="62">
        <v>25.786875000000009</v>
      </c>
      <c r="R58" s="12">
        <v>34.380000000000003</v>
      </c>
      <c r="S58" s="59">
        <v>42.31</v>
      </c>
      <c r="T58" s="58">
        <v>1</v>
      </c>
      <c r="U58" s="59">
        <v>13.46</v>
      </c>
      <c r="V58" s="58">
        <v>100</v>
      </c>
      <c r="W58" s="58" t="s">
        <v>640</v>
      </c>
      <c r="X58">
        <v>1</v>
      </c>
      <c r="Y58">
        <v>0</v>
      </c>
      <c r="Z58" s="58">
        <v>0</v>
      </c>
      <c r="AA58" s="58">
        <v>0</v>
      </c>
      <c r="AB58" s="58">
        <v>0</v>
      </c>
      <c r="AC58" s="58">
        <v>0</v>
      </c>
      <c r="AD58" s="58">
        <v>1</v>
      </c>
      <c r="AE58" s="58"/>
      <c r="AF58" s="58">
        <v>0</v>
      </c>
      <c r="AG58" s="58">
        <v>12.5</v>
      </c>
      <c r="AH58" s="59">
        <v>902.64</v>
      </c>
      <c r="AI58" s="61">
        <v>1400100</v>
      </c>
      <c r="AJ58" s="61">
        <v>622800</v>
      </c>
      <c r="AK58" s="61">
        <v>263900</v>
      </c>
      <c r="AL58" s="60">
        <f t="shared" si="5"/>
        <v>0.26390000000000002</v>
      </c>
      <c r="AM58" s="60"/>
      <c r="AN58" s="59">
        <v>35.74</v>
      </c>
    </row>
    <row r="59" spans="1:40" x14ac:dyDescent="0.3">
      <c r="A59" s="58" t="s">
        <v>368</v>
      </c>
      <c r="B59" s="59">
        <v>2009</v>
      </c>
      <c r="C59" s="59">
        <v>21.53</v>
      </c>
      <c r="D59" s="59">
        <v>21.53</v>
      </c>
      <c r="E59" s="59">
        <v>100</v>
      </c>
      <c r="F59" s="59">
        <v>38.69</v>
      </c>
      <c r="G59" s="59">
        <v>11.17</v>
      </c>
      <c r="H59" s="59">
        <v>15.17</v>
      </c>
      <c r="I59" s="60">
        <f t="shared" si="0"/>
        <v>7.6532529449062716</v>
      </c>
      <c r="J59" s="60">
        <f t="shared" si="1"/>
        <v>13.992149331622731</v>
      </c>
      <c r="K59" s="60">
        <f t="shared" si="2"/>
        <v>12.984479670040942</v>
      </c>
      <c r="L59" s="60">
        <f t="shared" si="9"/>
        <v>0.10589037525743217</v>
      </c>
      <c r="M59" s="60">
        <f t="shared" si="4"/>
        <v>2.7392102846648303</v>
      </c>
      <c r="N59" s="59">
        <v>5.62</v>
      </c>
      <c r="O59" s="59">
        <v>0.67</v>
      </c>
      <c r="P59" s="62">
        <v>16.568333333333328</v>
      </c>
      <c r="Q59" s="62">
        <v>16.611240310077516</v>
      </c>
      <c r="R59" s="12">
        <v>19.829999999999998</v>
      </c>
      <c r="S59" s="59">
        <v>42.62</v>
      </c>
      <c r="T59" s="58">
        <v>1</v>
      </c>
      <c r="U59" s="59">
        <v>1.85</v>
      </c>
      <c r="V59" s="58">
        <v>100</v>
      </c>
      <c r="W59" s="58" t="s">
        <v>640</v>
      </c>
      <c r="X59" s="58">
        <v>1</v>
      </c>
      <c r="Y59">
        <v>0</v>
      </c>
      <c r="Z59" s="58">
        <v>0</v>
      </c>
      <c r="AA59" s="58">
        <v>0</v>
      </c>
      <c r="AB59" s="58">
        <v>0</v>
      </c>
      <c r="AC59" s="58">
        <v>0</v>
      </c>
      <c r="AD59" s="58">
        <v>1</v>
      </c>
      <c r="AE59" s="58"/>
      <c r="AF59" s="58">
        <v>10</v>
      </c>
      <c r="AG59" s="58">
        <v>12.5</v>
      </c>
      <c r="AH59" s="59">
        <v>2107.4899999999998</v>
      </c>
      <c r="AI59" s="61">
        <v>1193200</v>
      </c>
      <c r="AJ59" s="61">
        <v>435600</v>
      </c>
      <c r="AK59" s="61">
        <v>111700</v>
      </c>
      <c r="AL59" s="60">
        <f t="shared" si="5"/>
        <v>0.11169999999999999</v>
      </c>
      <c r="AM59" s="60">
        <f t="shared" ref="AM59:AM71" si="11">(AK59-AK58)/AK58</f>
        <v>-0.57673361121636979</v>
      </c>
      <c r="AN59" s="59">
        <v>30.1</v>
      </c>
    </row>
    <row r="60" spans="1:40" x14ac:dyDescent="0.3">
      <c r="A60" s="58" t="s">
        <v>368</v>
      </c>
      <c r="B60" s="59">
        <v>2010</v>
      </c>
      <c r="C60" s="59">
        <v>26.02</v>
      </c>
      <c r="D60" s="59">
        <v>26.02</v>
      </c>
      <c r="E60" s="59">
        <v>51.72</v>
      </c>
      <c r="F60" s="59">
        <v>41.37</v>
      </c>
      <c r="G60" s="59">
        <v>14.45</v>
      </c>
      <c r="H60" s="59">
        <v>24.27</v>
      </c>
      <c r="I60" s="60">
        <f t="shared" si="0"/>
        <v>8.1606096718695973</v>
      </c>
      <c r="J60" s="60">
        <f t="shared" si="1"/>
        <v>14.115096497418879</v>
      </c>
      <c r="K60" s="60">
        <f t="shared" si="2"/>
        <v>12.929021317326908</v>
      </c>
      <c r="L60" s="60">
        <f t="shared" si="9"/>
        <v>0.20318571197326385</v>
      </c>
      <c r="M60" s="60">
        <f t="shared" si="4"/>
        <v>3.2742052899781608</v>
      </c>
      <c r="N60" s="59">
        <v>14.21</v>
      </c>
      <c r="O60" s="59">
        <v>0.78</v>
      </c>
      <c r="P60" s="62">
        <v>16.501712062256811</v>
      </c>
      <c r="Q60" s="62">
        <v>17.427003891050575</v>
      </c>
      <c r="R60" s="12">
        <v>19.920000000000002</v>
      </c>
      <c r="S60" s="59">
        <v>46.05</v>
      </c>
      <c r="T60" s="58">
        <v>1</v>
      </c>
      <c r="U60" s="59">
        <v>5.36</v>
      </c>
      <c r="V60" s="58">
        <v>100</v>
      </c>
      <c r="W60" s="58" t="s">
        <v>640</v>
      </c>
      <c r="X60">
        <v>1</v>
      </c>
      <c r="Y60">
        <v>0</v>
      </c>
      <c r="Z60" s="58">
        <v>0</v>
      </c>
      <c r="AA60" s="58">
        <v>0</v>
      </c>
      <c r="AB60" s="58">
        <v>0</v>
      </c>
      <c r="AC60" s="58">
        <v>0</v>
      </c>
      <c r="AD60" s="58">
        <v>1</v>
      </c>
      <c r="AE60" s="58"/>
      <c r="AF60" s="58">
        <v>5.88</v>
      </c>
      <c r="AG60" s="58">
        <v>12.5</v>
      </c>
      <c r="AH60" s="59">
        <v>3500.32</v>
      </c>
      <c r="AI60" s="61">
        <v>1349300</v>
      </c>
      <c r="AJ60" s="61">
        <v>412100</v>
      </c>
      <c r="AK60" s="61">
        <v>225300</v>
      </c>
      <c r="AL60" s="60">
        <f t="shared" si="5"/>
        <v>0.2253</v>
      </c>
      <c r="AM60" s="60">
        <f t="shared" si="11"/>
        <v>1.017009847806625</v>
      </c>
      <c r="AN60" s="59">
        <v>18.809999999999999</v>
      </c>
    </row>
    <row r="61" spans="1:40" x14ac:dyDescent="0.3">
      <c r="A61" s="58" t="s">
        <v>368</v>
      </c>
      <c r="B61" s="59">
        <v>2011</v>
      </c>
      <c r="C61" s="59">
        <v>32.86</v>
      </c>
      <c r="D61" s="59">
        <v>32.86</v>
      </c>
      <c r="E61" s="59">
        <v>100</v>
      </c>
      <c r="F61" s="59">
        <v>54.95</v>
      </c>
      <c r="G61" s="59">
        <v>24.56</v>
      </c>
      <c r="H61" s="59">
        <v>16.09</v>
      </c>
      <c r="I61" s="60">
        <f t="shared" si="0"/>
        <v>8.0701151510790385</v>
      </c>
      <c r="J61" s="60">
        <f t="shared" si="1"/>
        <v>14.441716332770337</v>
      </c>
      <c r="K61" s="60">
        <f t="shared" si="2"/>
        <v>13.436297821000176</v>
      </c>
      <c r="L61" s="60">
        <f t="shared" si="9"/>
        <v>0.32721523678710734</v>
      </c>
      <c r="M61" s="60">
        <f t="shared" si="4"/>
        <v>2.7330508474576272</v>
      </c>
      <c r="N61" s="59">
        <v>19.88</v>
      </c>
      <c r="O61" s="59">
        <v>0.78</v>
      </c>
      <c r="P61" s="62">
        <v>14.778235294117646</v>
      </c>
      <c r="Q61" s="62">
        <v>16.565686274509794</v>
      </c>
      <c r="R61" s="12">
        <v>21.87</v>
      </c>
      <c r="S61" s="59">
        <v>47.56</v>
      </c>
      <c r="T61" s="58">
        <v>1</v>
      </c>
      <c r="U61" s="59">
        <v>1.79</v>
      </c>
      <c r="V61" s="58">
        <v>100</v>
      </c>
      <c r="W61" s="58" t="s">
        <v>640</v>
      </c>
      <c r="X61" s="58">
        <v>1</v>
      </c>
      <c r="Y61">
        <v>0</v>
      </c>
      <c r="Z61" s="58">
        <v>0</v>
      </c>
      <c r="AA61" s="58">
        <v>0</v>
      </c>
      <c r="AB61" s="58">
        <v>0</v>
      </c>
      <c r="AC61" s="58">
        <v>0</v>
      </c>
      <c r="AD61" s="58">
        <v>1</v>
      </c>
      <c r="AE61" s="58">
        <v>1</v>
      </c>
      <c r="AF61" s="58">
        <v>6.67</v>
      </c>
      <c r="AG61" s="58">
        <v>12.5</v>
      </c>
      <c r="AH61" s="59">
        <v>3197.47</v>
      </c>
      <c r="AI61" s="61">
        <v>1870500</v>
      </c>
      <c r="AJ61" s="61">
        <v>684400</v>
      </c>
      <c r="AK61" s="61">
        <v>387100</v>
      </c>
      <c r="AL61" s="60">
        <f t="shared" si="5"/>
        <v>0.3871</v>
      </c>
      <c r="AM61" s="60">
        <f t="shared" si="11"/>
        <v>0.71815357301375948</v>
      </c>
      <c r="AN61" s="59">
        <v>27.99</v>
      </c>
    </row>
    <row r="62" spans="1:40" x14ac:dyDescent="0.3">
      <c r="A62" s="58" t="s">
        <v>368</v>
      </c>
      <c r="B62" s="59">
        <v>2012</v>
      </c>
      <c r="C62" s="59">
        <v>31.33</v>
      </c>
      <c r="D62" s="59">
        <v>31.33</v>
      </c>
      <c r="E62" s="59">
        <v>100</v>
      </c>
      <c r="F62" s="59">
        <v>51.39</v>
      </c>
      <c r="G62" s="59">
        <v>25.28</v>
      </c>
      <c r="H62" s="59">
        <v>13.55</v>
      </c>
      <c r="I62" s="60">
        <f t="shared" si="0"/>
        <v>8.287002366298081</v>
      </c>
      <c r="J62" s="60">
        <f t="shared" si="1"/>
        <v>14.515732652196181</v>
      </c>
      <c r="K62" s="60">
        <f t="shared" si="2"/>
        <v>13.265597545490236</v>
      </c>
      <c r="L62" s="60">
        <f t="shared" si="9"/>
        <v>0.34585663650285309</v>
      </c>
      <c r="M62" s="60">
        <f t="shared" si="4"/>
        <v>3.4908145580589256</v>
      </c>
      <c r="N62" s="59">
        <v>17.73</v>
      </c>
      <c r="O62" s="59">
        <v>0.8</v>
      </c>
      <c r="P62" s="62">
        <v>7.9368359374999926</v>
      </c>
      <c r="Q62" s="62">
        <v>9.5380468750000045</v>
      </c>
      <c r="R62" s="12">
        <v>13.01</v>
      </c>
      <c r="S62" s="59">
        <v>45.88</v>
      </c>
      <c r="T62" s="58">
        <v>1</v>
      </c>
      <c r="U62" s="59">
        <v>1.79</v>
      </c>
      <c r="V62" s="58">
        <v>100</v>
      </c>
      <c r="W62" s="58" t="s">
        <v>640</v>
      </c>
      <c r="X62">
        <v>1</v>
      </c>
      <c r="Y62">
        <v>0</v>
      </c>
      <c r="Z62" s="58">
        <v>0</v>
      </c>
      <c r="AA62" s="58">
        <v>0</v>
      </c>
      <c r="AB62" s="58">
        <v>0</v>
      </c>
      <c r="AC62" s="58">
        <v>0</v>
      </c>
      <c r="AD62" s="58">
        <v>1</v>
      </c>
      <c r="AE62" s="58">
        <v>1</v>
      </c>
      <c r="AF62" s="58">
        <v>6.67</v>
      </c>
      <c r="AG62" s="58">
        <v>12.5</v>
      </c>
      <c r="AH62" s="59">
        <v>3971.91</v>
      </c>
      <c r="AI62" s="61">
        <v>2014200</v>
      </c>
      <c r="AJ62" s="61">
        <v>577000</v>
      </c>
      <c r="AK62" s="61">
        <v>413200</v>
      </c>
      <c r="AL62" s="60">
        <f t="shared" si="5"/>
        <v>0.41320000000000001</v>
      </c>
      <c r="AM62" s="60">
        <f t="shared" si="11"/>
        <v>6.7424438129682254E-2</v>
      </c>
      <c r="AN62" s="59">
        <v>20.260000000000002</v>
      </c>
    </row>
    <row r="63" spans="1:40" x14ac:dyDescent="0.3">
      <c r="A63" s="58" t="s">
        <v>368</v>
      </c>
      <c r="B63" s="59">
        <v>2013</v>
      </c>
      <c r="C63" s="59">
        <v>34.65</v>
      </c>
      <c r="D63" s="59">
        <v>34.65</v>
      </c>
      <c r="E63" s="59">
        <v>100</v>
      </c>
      <c r="F63" s="59">
        <v>56.71</v>
      </c>
      <c r="G63" s="59">
        <v>26.61</v>
      </c>
      <c r="H63" s="59">
        <v>17.47</v>
      </c>
      <c r="I63" s="60">
        <f t="shared" si="0"/>
        <v>8.4801805985699303</v>
      </c>
      <c r="J63" s="60">
        <f t="shared" si="1"/>
        <v>14.535348353777264</v>
      </c>
      <c r="K63" s="60">
        <f t="shared" si="2"/>
        <v>13.401962873662754</v>
      </c>
      <c r="L63" s="60">
        <f t="shared" si="9"/>
        <v>0.32331462508048675</v>
      </c>
      <c r="M63" s="60">
        <f t="shared" si="4"/>
        <v>3.1061545440798426</v>
      </c>
      <c r="N63" s="59">
        <v>9.5299999999999994</v>
      </c>
      <c r="O63" s="59">
        <v>0.74</v>
      </c>
      <c r="P63" s="62">
        <v>4.5099606299212596</v>
      </c>
      <c r="Q63" s="62">
        <v>5.3667968749999986</v>
      </c>
      <c r="R63" s="12">
        <v>8.0399999999999991</v>
      </c>
      <c r="S63" s="59">
        <v>45.29</v>
      </c>
      <c r="T63" s="58">
        <v>1</v>
      </c>
      <c r="U63" s="59">
        <v>5.17</v>
      </c>
      <c r="V63" s="58">
        <v>91.67</v>
      </c>
      <c r="W63" s="58" t="s">
        <v>640</v>
      </c>
      <c r="X63" s="58">
        <v>1</v>
      </c>
      <c r="Y63">
        <v>0</v>
      </c>
      <c r="Z63" s="58">
        <v>0</v>
      </c>
      <c r="AA63" s="58">
        <v>0</v>
      </c>
      <c r="AB63" s="58">
        <v>0</v>
      </c>
      <c r="AC63" s="58">
        <v>0</v>
      </c>
      <c r="AD63" s="58">
        <v>1</v>
      </c>
      <c r="AE63" s="58">
        <v>1</v>
      </c>
      <c r="AF63" s="58">
        <v>6.67</v>
      </c>
      <c r="AG63" s="58">
        <v>12.5</v>
      </c>
      <c r="AH63" s="59">
        <v>4818.32</v>
      </c>
      <c r="AI63" s="61">
        <v>2054100</v>
      </c>
      <c r="AJ63" s="61">
        <v>661300</v>
      </c>
      <c r="AK63" s="61">
        <v>381700</v>
      </c>
      <c r="AL63" s="60">
        <f t="shared" si="5"/>
        <v>0.38169999999999998</v>
      </c>
      <c r="AM63" s="60">
        <f t="shared" si="11"/>
        <v>-7.6234269119070663E-2</v>
      </c>
      <c r="AN63" s="59">
        <v>20.91</v>
      </c>
    </row>
    <row r="64" spans="1:40" x14ac:dyDescent="0.3">
      <c r="A64" s="58" t="s">
        <v>368</v>
      </c>
      <c r="B64" s="59">
        <v>2014</v>
      </c>
      <c r="C64" s="59">
        <v>36.83</v>
      </c>
      <c r="D64" s="59">
        <v>36.83</v>
      </c>
      <c r="E64" s="59">
        <v>100</v>
      </c>
      <c r="F64" s="59">
        <v>54.14</v>
      </c>
      <c r="G64" s="59">
        <v>26.39</v>
      </c>
      <c r="H64" s="59">
        <v>30.41</v>
      </c>
      <c r="I64" s="60">
        <f t="shared" si="0"/>
        <v>7.9403061096550385</v>
      </c>
      <c r="J64" s="60">
        <f t="shared" si="1"/>
        <v>14.396552304739911</v>
      </c>
      <c r="K64" s="60">
        <f t="shared" si="2"/>
        <v>13.269748364317387</v>
      </c>
      <c r="L64" s="60">
        <f t="shared" si="9"/>
        <v>0.26666270522770558</v>
      </c>
      <c r="M64" s="60">
        <f t="shared" si="4"/>
        <v>3.0857783914394199</v>
      </c>
      <c r="N64" s="59">
        <v>11.58</v>
      </c>
      <c r="O64" s="59">
        <v>0.78</v>
      </c>
      <c r="P64" s="62">
        <v>5.9405577689243021</v>
      </c>
      <c r="Q64" s="62">
        <v>6.9000390625000003</v>
      </c>
      <c r="R64" s="12">
        <v>8.77</v>
      </c>
      <c r="S64" s="59">
        <v>43.53</v>
      </c>
      <c r="T64" s="58">
        <v>1</v>
      </c>
      <c r="U64" s="59">
        <v>24.07</v>
      </c>
      <c r="V64" s="58">
        <v>66.67</v>
      </c>
      <c r="W64" s="58" t="s">
        <v>640</v>
      </c>
      <c r="X64">
        <v>1</v>
      </c>
      <c r="Y64">
        <v>0</v>
      </c>
      <c r="Z64" s="58">
        <v>0</v>
      </c>
      <c r="AA64" s="58">
        <v>0</v>
      </c>
      <c r="AB64" s="58">
        <v>0</v>
      </c>
      <c r="AC64" s="58">
        <v>0</v>
      </c>
      <c r="AD64" s="58">
        <v>1</v>
      </c>
      <c r="AE64" s="58">
        <v>1</v>
      </c>
      <c r="AF64" s="58">
        <v>13.33</v>
      </c>
      <c r="AG64" s="58">
        <v>12.5</v>
      </c>
      <c r="AH64" s="59">
        <v>2808.22</v>
      </c>
      <c r="AI64" s="61">
        <v>1787900</v>
      </c>
      <c r="AJ64" s="61">
        <v>579400</v>
      </c>
      <c r="AK64" s="61">
        <v>305600</v>
      </c>
      <c r="AL64" s="60">
        <f t="shared" si="5"/>
        <v>0.30559999999999998</v>
      </c>
      <c r="AM64" s="60">
        <f t="shared" si="11"/>
        <v>-0.19937123395336651</v>
      </c>
      <c r="AN64" s="59">
        <v>18.55</v>
      </c>
    </row>
    <row r="65" spans="1:40" x14ac:dyDescent="0.3">
      <c r="A65" s="58" t="s">
        <v>368</v>
      </c>
      <c r="B65" s="59">
        <v>2015</v>
      </c>
      <c r="C65" s="59">
        <v>47.02</v>
      </c>
      <c r="D65" s="59">
        <v>47.02</v>
      </c>
      <c r="E65" s="59">
        <v>100</v>
      </c>
      <c r="F65" s="59">
        <v>60.5</v>
      </c>
      <c r="G65" s="59">
        <v>45.67</v>
      </c>
      <c r="H65" s="59">
        <v>30.46</v>
      </c>
      <c r="I65" s="60">
        <f t="shared" si="0"/>
        <v>8.3789788508873322</v>
      </c>
      <c r="J65" s="60">
        <f t="shared" si="1"/>
        <v>14.373582297327129</v>
      </c>
      <c r="K65" s="60">
        <f t="shared" si="2"/>
        <v>13.133698887068075</v>
      </c>
      <c r="L65" s="60">
        <f t="shared" si="9"/>
        <v>0.25650095496820613</v>
      </c>
      <c r="M65" s="60">
        <f t="shared" si="4"/>
        <v>3.4552105991694679</v>
      </c>
      <c r="N65" s="59">
        <v>14.02</v>
      </c>
      <c r="O65" s="59">
        <v>0.78</v>
      </c>
      <c r="P65" s="62">
        <v>7.6819367588932828</v>
      </c>
      <c r="Q65" s="62">
        <v>8.2714785992217958</v>
      </c>
      <c r="R65" s="12">
        <v>9.17</v>
      </c>
      <c r="S65" s="59">
        <v>45.92</v>
      </c>
      <c r="T65" s="58">
        <v>1</v>
      </c>
      <c r="U65" s="59">
        <v>17.309999999999999</v>
      </c>
      <c r="V65" s="58">
        <v>70</v>
      </c>
      <c r="W65" s="58" t="s">
        <v>640</v>
      </c>
      <c r="X65" s="58">
        <v>1</v>
      </c>
      <c r="Y65">
        <v>0</v>
      </c>
      <c r="Z65" s="58">
        <v>0</v>
      </c>
      <c r="AA65" s="58">
        <v>0</v>
      </c>
      <c r="AB65" s="58">
        <v>0</v>
      </c>
      <c r="AC65" s="58">
        <v>0</v>
      </c>
      <c r="AD65" s="58">
        <v>1</v>
      </c>
      <c r="AE65" s="58">
        <v>1</v>
      </c>
      <c r="AF65" s="58">
        <v>15.38</v>
      </c>
      <c r="AG65" s="58">
        <v>33.33</v>
      </c>
      <c r="AH65" s="59">
        <v>4354.5600000000004</v>
      </c>
      <c r="AI65" s="61">
        <v>1747300</v>
      </c>
      <c r="AJ65" s="61">
        <v>505700</v>
      </c>
      <c r="AK65" s="61">
        <v>292400</v>
      </c>
      <c r="AL65" s="60">
        <f t="shared" si="5"/>
        <v>0.29239999999999999</v>
      </c>
      <c r="AM65" s="60">
        <f t="shared" si="11"/>
        <v>-4.3193717277486908E-2</v>
      </c>
      <c r="AN65" s="59">
        <v>15.03</v>
      </c>
    </row>
    <row r="66" spans="1:40" x14ac:dyDescent="0.3">
      <c r="A66" s="58" t="s">
        <v>368</v>
      </c>
      <c r="B66" s="59">
        <v>2016</v>
      </c>
      <c r="C66" s="59">
        <v>47.95</v>
      </c>
      <c r="D66" s="59">
        <v>47.95</v>
      </c>
      <c r="E66" s="59">
        <v>100</v>
      </c>
      <c r="F66" s="59">
        <v>60.24</v>
      </c>
      <c r="G66" s="59">
        <v>44.36</v>
      </c>
      <c r="H66" s="59">
        <v>36.880000000000003</v>
      </c>
      <c r="I66" s="60">
        <f t="shared" ref="I66:I129" si="12">LN(AH66)</f>
        <v>8.4756042361901311</v>
      </c>
      <c r="J66" s="60">
        <f t="shared" ref="J66:J129" si="13">LN(AI66)</f>
        <v>14.49013728888684</v>
      </c>
      <c r="K66" s="60">
        <f t="shared" ref="K66:K129" si="14">LN(AJ66)</f>
        <v>13.132115668847007</v>
      </c>
      <c r="L66" s="60">
        <f t="shared" ref="L66:L86" si="15">LN(1+AL66)</f>
        <v>0.27017979731563896</v>
      </c>
      <c r="M66" s="60">
        <f t="shared" ref="M66:M129" si="16">AI66/AJ66</f>
        <v>3.888492770845712</v>
      </c>
      <c r="N66" s="59">
        <v>13.87</v>
      </c>
      <c r="O66" s="59">
        <v>0.71</v>
      </c>
      <c r="P66" s="62">
        <v>5.3497665369649798</v>
      </c>
      <c r="Q66" s="62">
        <v>5.6182329317269106</v>
      </c>
      <c r="R66" s="12">
        <v>8.7100000000000009</v>
      </c>
      <c r="S66" s="59">
        <v>44.55</v>
      </c>
      <c r="T66" s="58">
        <v>1</v>
      </c>
      <c r="U66" s="59">
        <v>28.85</v>
      </c>
      <c r="V66" s="58">
        <v>66.67</v>
      </c>
      <c r="W66" s="58" t="s">
        <v>640</v>
      </c>
      <c r="X66">
        <v>1</v>
      </c>
      <c r="Y66">
        <v>0</v>
      </c>
      <c r="Z66" s="58">
        <v>0</v>
      </c>
      <c r="AA66" s="58">
        <v>0</v>
      </c>
      <c r="AB66" s="58">
        <v>0</v>
      </c>
      <c r="AC66" s="58">
        <v>0</v>
      </c>
      <c r="AD66" s="58">
        <v>1</v>
      </c>
      <c r="AE66" s="58">
        <v>1</v>
      </c>
      <c r="AF66" s="58">
        <v>15.38</v>
      </c>
      <c r="AG66" s="58">
        <v>33.33</v>
      </c>
      <c r="AH66" s="59">
        <v>4796.32</v>
      </c>
      <c r="AI66" s="61">
        <v>1963300</v>
      </c>
      <c r="AJ66" s="61">
        <v>504900</v>
      </c>
      <c r="AK66" s="61">
        <v>310200</v>
      </c>
      <c r="AL66" s="60">
        <f t="shared" ref="AL66:AL129" si="17">AK66/10^6</f>
        <v>0.31019999999999998</v>
      </c>
      <c r="AM66" s="60">
        <f t="shared" si="11"/>
        <v>6.0875512995896032E-2</v>
      </c>
      <c r="AN66" s="59">
        <v>13.41</v>
      </c>
    </row>
    <row r="67" spans="1:40" x14ac:dyDescent="0.3">
      <c r="A67" s="58" t="s">
        <v>368</v>
      </c>
      <c r="B67" s="59">
        <v>2017</v>
      </c>
      <c r="C67" s="59">
        <v>58.71</v>
      </c>
      <c r="D67" s="59">
        <v>58.71</v>
      </c>
      <c r="E67" s="59">
        <v>100</v>
      </c>
      <c r="F67" s="59">
        <v>65.650000000000006</v>
      </c>
      <c r="G67" s="59">
        <v>72.989999999999995</v>
      </c>
      <c r="H67" s="59">
        <v>24.65</v>
      </c>
      <c r="I67" s="60">
        <f t="shared" si="12"/>
        <v>8.5518496580718875</v>
      </c>
      <c r="J67" s="60">
        <f t="shared" si="13"/>
        <v>14.440485958420885</v>
      </c>
      <c r="K67" s="60">
        <f t="shared" si="14"/>
        <v>12.898719701048437</v>
      </c>
      <c r="L67" s="60">
        <f t="shared" si="15"/>
        <v>0.3084401255362903</v>
      </c>
      <c r="M67" s="60">
        <f t="shared" si="16"/>
        <v>4.6728364182091049</v>
      </c>
      <c r="N67" s="59">
        <v>11.74</v>
      </c>
      <c r="O67" s="59">
        <v>0.84</v>
      </c>
      <c r="P67" s="62">
        <v>5.8285490196078431</v>
      </c>
      <c r="Q67" s="62">
        <v>6.2326050420168064</v>
      </c>
      <c r="R67" s="12">
        <v>8.64</v>
      </c>
      <c r="S67" s="59">
        <v>49.13</v>
      </c>
      <c r="T67" s="58">
        <v>1</v>
      </c>
      <c r="U67" s="59">
        <v>8.33</v>
      </c>
      <c r="V67" s="58">
        <v>66.67</v>
      </c>
      <c r="W67" s="58" t="s">
        <v>640</v>
      </c>
      <c r="X67" s="58">
        <v>1</v>
      </c>
      <c r="Y67">
        <v>0</v>
      </c>
      <c r="Z67" s="58">
        <v>0</v>
      </c>
      <c r="AA67" s="58">
        <v>0</v>
      </c>
      <c r="AB67" s="58">
        <v>0</v>
      </c>
      <c r="AC67" s="58">
        <v>0</v>
      </c>
      <c r="AD67" s="58">
        <v>1</v>
      </c>
      <c r="AE67" s="58">
        <v>1</v>
      </c>
      <c r="AF67" s="58">
        <v>25</v>
      </c>
      <c r="AG67" s="58">
        <v>33.33</v>
      </c>
      <c r="AH67" s="59">
        <v>5176.32</v>
      </c>
      <c r="AI67" s="61">
        <v>1868200</v>
      </c>
      <c r="AJ67" s="61">
        <v>399800</v>
      </c>
      <c r="AK67" s="61">
        <v>361300</v>
      </c>
      <c r="AL67" s="60">
        <f t="shared" si="17"/>
        <v>0.36130000000000001</v>
      </c>
      <c r="AM67" s="60">
        <f t="shared" si="11"/>
        <v>0.1647324306898775</v>
      </c>
      <c r="AN67" s="59">
        <v>8.43</v>
      </c>
    </row>
    <row r="68" spans="1:40" x14ac:dyDescent="0.3">
      <c r="A68" s="58" t="s">
        <v>368</v>
      </c>
      <c r="B68" s="59">
        <v>2018</v>
      </c>
      <c r="C68" s="59">
        <v>59.61</v>
      </c>
      <c r="D68" s="59">
        <v>52.6</v>
      </c>
      <c r="E68" s="59">
        <v>45.59</v>
      </c>
      <c r="F68" s="59">
        <v>78.89</v>
      </c>
      <c r="G68" s="59">
        <v>66.459999999999994</v>
      </c>
      <c r="H68" s="59">
        <v>20.92</v>
      </c>
      <c r="I68" s="60">
        <f t="shared" si="12"/>
        <v>8.2168769765754615</v>
      </c>
      <c r="J68" s="60">
        <f t="shared" si="13"/>
        <v>14.549607724853173</v>
      </c>
      <c r="K68" s="60">
        <f t="shared" si="14"/>
        <v>13.300509562787802</v>
      </c>
      <c r="L68" s="60">
        <f t="shared" si="15"/>
        <v>0.31656103200215763</v>
      </c>
      <c r="M68" s="60">
        <f t="shared" si="16"/>
        <v>3.4871966527196654</v>
      </c>
      <c r="N68" s="59">
        <v>15.06</v>
      </c>
      <c r="O68" s="59">
        <v>0.77</v>
      </c>
      <c r="P68" s="62">
        <v>15.665081300813005</v>
      </c>
      <c r="Q68" s="62">
        <v>17.575252918287951</v>
      </c>
      <c r="R68" s="12">
        <v>28</v>
      </c>
      <c r="S68" s="59">
        <v>82.85</v>
      </c>
      <c r="T68" s="58">
        <v>1</v>
      </c>
      <c r="U68" s="59">
        <v>8.75</v>
      </c>
      <c r="V68" s="58">
        <v>70</v>
      </c>
      <c r="W68" s="58" t="s">
        <v>640</v>
      </c>
      <c r="X68">
        <v>1</v>
      </c>
      <c r="Y68">
        <v>0</v>
      </c>
      <c r="Z68" s="58">
        <v>0</v>
      </c>
      <c r="AA68" s="58">
        <v>0</v>
      </c>
      <c r="AB68" s="58">
        <v>0</v>
      </c>
      <c r="AC68" s="58">
        <v>0</v>
      </c>
      <c r="AD68" s="58">
        <v>1</v>
      </c>
      <c r="AE68" s="58">
        <v>1</v>
      </c>
      <c r="AF68" s="58">
        <v>14.29</v>
      </c>
      <c r="AG68" s="58">
        <v>22.22</v>
      </c>
      <c r="AH68" s="59">
        <v>3702.92</v>
      </c>
      <c r="AI68" s="61">
        <v>2083600</v>
      </c>
      <c r="AJ68" s="61">
        <v>597500</v>
      </c>
      <c r="AK68" s="61">
        <v>372400</v>
      </c>
      <c r="AL68" s="60">
        <f t="shared" si="17"/>
        <v>0.37240000000000001</v>
      </c>
      <c r="AM68" s="60">
        <f t="shared" si="11"/>
        <v>3.0722391364517022E-2</v>
      </c>
      <c r="AN68" s="59">
        <v>8.17</v>
      </c>
    </row>
    <row r="69" spans="1:40" x14ac:dyDescent="0.3">
      <c r="A69" s="58" t="s">
        <v>368</v>
      </c>
      <c r="B69" s="59">
        <v>2019</v>
      </c>
      <c r="C69" s="59">
        <v>62.95</v>
      </c>
      <c r="D69" s="59">
        <v>62.95</v>
      </c>
      <c r="E69" s="59">
        <v>73.680000000000007</v>
      </c>
      <c r="F69" s="59">
        <v>62.79</v>
      </c>
      <c r="G69" s="59">
        <v>71.040000000000006</v>
      </c>
      <c r="H69" s="59">
        <v>49.38</v>
      </c>
      <c r="I69" s="60">
        <f t="shared" si="12"/>
        <v>8.1741562542222201</v>
      </c>
      <c r="J69" s="60">
        <f t="shared" si="13"/>
        <v>14.655654317258561</v>
      </c>
      <c r="K69" s="60">
        <f t="shared" si="14"/>
        <v>13.212204081404119</v>
      </c>
      <c r="L69" s="60">
        <f t="shared" si="15"/>
        <v>0.27246690664530049</v>
      </c>
      <c r="M69" s="60">
        <f t="shared" si="16"/>
        <v>4.2352833638025595</v>
      </c>
      <c r="N69" s="59">
        <v>18.54</v>
      </c>
      <c r="O69" s="59">
        <v>0.69</v>
      </c>
      <c r="P69" s="62">
        <v>24.825120000000009</v>
      </c>
      <c r="Q69" s="62">
        <v>26.61542635658914</v>
      </c>
      <c r="R69" s="12">
        <v>31.91</v>
      </c>
      <c r="S69" s="59">
        <v>50</v>
      </c>
      <c r="T69" s="58">
        <v>1</v>
      </c>
      <c r="U69" s="59">
        <v>54.08</v>
      </c>
      <c r="V69" s="58">
        <v>77.78</v>
      </c>
      <c r="W69" s="58" t="s">
        <v>640</v>
      </c>
      <c r="X69" s="58">
        <v>1</v>
      </c>
      <c r="Y69">
        <v>0</v>
      </c>
      <c r="Z69" s="58">
        <v>0</v>
      </c>
      <c r="AA69" s="58">
        <v>0</v>
      </c>
      <c r="AB69" s="58">
        <v>0</v>
      </c>
      <c r="AC69" s="58">
        <v>0</v>
      </c>
      <c r="AD69" s="58">
        <v>1</v>
      </c>
      <c r="AE69" s="58">
        <v>1</v>
      </c>
      <c r="AF69" s="58">
        <v>20</v>
      </c>
      <c r="AG69" s="58">
        <v>22.22</v>
      </c>
      <c r="AH69" s="59">
        <v>3548.06</v>
      </c>
      <c r="AI69" s="61">
        <v>2316700</v>
      </c>
      <c r="AJ69" s="61">
        <v>547000</v>
      </c>
      <c r="AK69" s="61">
        <v>313200</v>
      </c>
      <c r="AL69" s="60">
        <f t="shared" si="17"/>
        <v>0.31319999999999998</v>
      </c>
      <c r="AM69" s="60">
        <f t="shared" si="11"/>
        <v>-0.15896885069817401</v>
      </c>
      <c r="AN69" s="59">
        <v>12.81</v>
      </c>
    </row>
    <row r="70" spans="1:40" x14ac:dyDescent="0.3">
      <c r="A70" s="58" t="s">
        <v>368</v>
      </c>
      <c r="B70" s="59">
        <v>2020</v>
      </c>
      <c r="C70" s="59">
        <v>66.08</v>
      </c>
      <c r="D70" s="59">
        <v>66.08</v>
      </c>
      <c r="E70" s="59">
        <v>78.569999999999993</v>
      </c>
      <c r="F70" s="59">
        <v>66.98</v>
      </c>
      <c r="G70" s="59">
        <v>72.78</v>
      </c>
      <c r="H70" s="59">
        <v>53.41</v>
      </c>
      <c r="I70" s="60">
        <f t="shared" si="12"/>
        <v>8.3087633604557496</v>
      </c>
      <c r="J70" s="60">
        <f t="shared" si="13"/>
        <v>14.654963441113804</v>
      </c>
      <c r="K70" s="60">
        <f t="shared" si="14"/>
        <v>13.584586819331102</v>
      </c>
      <c r="L70" s="60">
        <f t="shared" si="15"/>
        <v>0.13278111123381839</v>
      </c>
      <c r="M70" s="60">
        <f t="shared" si="16"/>
        <v>2.9164777021919881</v>
      </c>
      <c r="N70" s="59">
        <v>3.98</v>
      </c>
      <c r="O70" s="59">
        <v>0.56999999999999995</v>
      </c>
      <c r="P70" s="62">
        <v>24.792209302325578</v>
      </c>
      <c r="Q70" s="62">
        <v>26.392868217054275</v>
      </c>
      <c r="R70" s="12">
        <v>35.049999999999997</v>
      </c>
      <c r="S70" s="59">
        <v>53.55</v>
      </c>
      <c r="T70" s="58">
        <v>1</v>
      </c>
      <c r="U70" s="59">
        <v>61.31</v>
      </c>
      <c r="V70" s="58">
        <v>69.23</v>
      </c>
      <c r="W70" s="58" t="s">
        <v>640</v>
      </c>
      <c r="X70">
        <v>1</v>
      </c>
      <c r="Y70">
        <v>0</v>
      </c>
      <c r="Z70" s="58">
        <v>0</v>
      </c>
      <c r="AA70" s="58">
        <v>0</v>
      </c>
      <c r="AB70" s="58">
        <v>0</v>
      </c>
      <c r="AC70" s="58">
        <v>0</v>
      </c>
      <c r="AD70" s="58">
        <v>1</v>
      </c>
      <c r="AE70" s="58">
        <v>1</v>
      </c>
      <c r="AF70" s="58">
        <v>20</v>
      </c>
      <c r="AG70" s="58">
        <v>18.18</v>
      </c>
      <c r="AH70" s="59">
        <v>4059.29</v>
      </c>
      <c r="AI70" s="61">
        <v>2315100</v>
      </c>
      <c r="AJ70" s="61">
        <v>793800</v>
      </c>
      <c r="AK70" s="61">
        <v>142000</v>
      </c>
      <c r="AL70" s="60">
        <f t="shared" si="17"/>
        <v>0.14199999999999999</v>
      </c>
      <c r="AM70" s="60">
        <f t="shared" si="11"/>
        <v>-0.54661558109833974</v>
      </c>
      <c r="AN70" s="59">
        <v>24.25</v>
      </c>
    </row>
    <row r="71" spans="1:40" x14ac:dyDescent="0.3">
      <c r="A71" s="58" t="s">
        <v>368</v>
      </c>
      <c r="B71" s="59">
        <v>2021</v>
      </c>
      <c r="C71" s="59">
        <v>64.56</v>
      </c>
      <c r="D71" s="59">
        <v>64.56</v>
      </c>
      <c r="E71" s="59">
        <v>100</v>
      </c>
      <c r="F71" s="59">
        <v>65.67</v>
      </c>
      <c r="G71" s="59">
        <v>72.61</v>
      </c>
      <c r="H71" s="59">
        <v>49.28</v>
      </c>
      <c r="I71" s="60">
        <f t="shared" si="12"/>
        <v>8.4394672978550513</v>
      </c>
      <c r="J71" s="60">
        <f t="shared" si="13"/>
        <v>14.674976937840668</v>
      </c>
      <c r="K71" s="60">
        <f t="shared" si="14"/>
        <v>13.506672943439701</v>
      </c>
      <c r="L71" s="60">
        <f t="shared" si="15"/>
        <v>0.27891878678162391</v>
      </c>
      <c r="M71" s="60">
        <f t="shared" si="16"/>
        <v>3.216532752281084</v>
      </c>
      <c r="N71" s="59">
        <v>9.0399999999999991</v>
      </c>
      <c r="O71" s="59">
        <v>0.73</v>
      </c>
      <c r="P71" s="62">
        <v>53.43942307692307</v>
      </c>
      <c r="Q71" s="62">
        <v>56.638499999999958</v>
      </c>
      <c r="R71" s="12">
        <v>93.21</v>
      </c>
      <c r="S71" s="59">
        <v>52.49</v>
      </c>
      <c r="T71" s="58">
        <v>1</v>
      </c>
      <c r="U71" s="59">
        <v>52.41</v>
      </c>
      <c r="V71" s="58">
        <v>75</v>
      </c>
      <c r="W71" s="58" t="s">
        <v>640</v>
      </c>
      <c r="X71" s="58">
        <v>1</v>
      </c>
      <c r="Y71">
        <v>0</v>
      </c>
      <c r="Z71" s="58">
        <v>0</v>
      </c>
      <c r="AA71" s="58">
        <v>0</v>
      </c>
      <c r="AB71" s="58">
        <v>0</v>
      </c>
      <c r="AC71" s="58">
        <v>0</v>
      </c>
      <c r="AD71" s="58">
        <v>1</v>
      </c>
      <c r="AE71" s="58">
        <v>1</v>
      </c>
      <c r="AF71" s="58">
        <v>41.67</v>
      </c>
      <c r="AG71" s="58">
        <v>20</v>
      </c>
      <c r="AH71" s="59">
        <v>4626.09</v>
      </c>
      <c r="AI71" s="61">
        <v>2361900</v>
      </c>
      <c r="AJ71" s="61">
        <v>734300</v>
      </c>
      <c r="AK71" s="61">
        <v>321700</v>
      </c>
      <c r="AL71" s="60">
        <f t="shared" si="17"/>
        <v>0.32169999999999999</v>
      </c>
      <c r="AM71" s="60">
        <f t="shared" si="11"/>
        <v>1.2654929577464789</v>
      </c>
      <c r="AN71" s="59">
        <v>15</v>
      </c>
    </row>
    <row r="72" spans="1:40" x14ac:dyDescent="0.3">
      <c r="A72" s="58" t="s">
        <v>260</v>
      </c>
      <c r="B72" s="59">
        <v>2008</v>
      </c>
      <c r="C72" s="59">
        <v>83.83</v>
      </c>
      <c r="D72" s="59">
        <v>83.83</v>
      </c>
      <c r="E72" s="59">
        <v>100</v>
      </c>
      <c r="F72" s="59">
        <v>92.34</v>
      </c>
      <c r="G72" s="59">
        <v>78.540000000000006</v>
      </c>
      <c r="H72" s="59">
        <v>80.95</v>
      </c>
      <c r="I72" s="60">
        <f t="shared" si="12"/>
        <v>7.7081861247617569</v>
      </c>
      <c r="J72" s="60">
        <f t="shared" si="13"/>
        <v>15.155697104197156</v>
      </c>
      <c r="K72" s="60">
        <f t="shared" si="14"/>
        <v>12.938204934567722</v>
      </c>
      <c r="L72" s="60">
        <f t="shared" si="15"/>
        <v>3.0237212845721981E-2</v>
      </c>
      <c r="M72" s="60">
        <f t="shared" si="16"/>
        <v>9.1842693711499344</v>
      </c>
      <c r="N72" s="59">
        <v>-3.77</v>
      </c>
      <c r="O72" s="59">
        <v>0.01</v>
      </c>
      <c r="P72" s="62">
        <v>19.974545454545453</v>
      </c>
      <c r="Q72" s="62">
        <v>25.786875000000009</v>
      </c>
      <c r="R72" s="12">
        <v>34.380000000000003</v>
      </c>
      <c r="S72" s="59">
        <v>93.27</v>
      </c>
      <c r="T72" s="58">
        <v>0</v>
      </c>
      <c r="U72" s="59">
        <v>86.93</v>
      </c>
      <c r="V72" s="58">
        <v>75</v>
      </c>
      <c r="W72" s="58" t="s">
        <v>640</v>
      </c>
      <c r="X72">
        <v>1</v>
      </c>
      <c r="Y72">
        <v>0</v>
      </c>
      <c r="Z72" s="58">
        <v>0</v>
      </c>
      <c r="AA72" s="58">
        <v>0</v>
      </c>
      <c r="AB72" s="58">
        <v>0</v>
      </c>
      <c r="AC72" s="58">
        <v>0</v>
      </c>
      <c r="AD72" s="58">
        <v>0</v>
      </c>
      <c r="AE72" s="58"/>
      <c r="AF72" s="58">
        <v>21.43</v>
      </c>
      <c r="AG72" s="58"/>
      <c r="AH72" s="59">
        <v>2226.5</v>
      </c>
      <c r="AI72" s="61">
        <v>3819756</v>
      </c>
      <c r="AJ72" s="61">
        <v>415902</v>
      </c>
      <c r="AK72" s="61">
        <v>30699</v>
      </c>
      <c r="AL72" s="60">
        <f t="shared" si="17"/>
        <v>3.0699000000000001E-2</v>
      </c>
      <c r="AM72" s="60"/>
      <c r="AN72" s="59">
        <v>10.54</v>
      </c>
    </row>
    <row r="73" spans="1:40" x14ac:dyDescent="0.3">
      <c r="A73" s="58" t="s">
        <v>260</v>
      </c>
      <c r="B73" s="59">
        <v>2009</v>
      </c>
      <c r="C73" s="59">
        <v>91.06</v>
      </c>
      <c r="D73" s="59">
        <v>58.03</v>
      </c>
      <c r="E73" s="59">
        <v>32.69</v>
      </c>
      <c r="F73" s="59">
        <v>92.38</v>
      </c>
      <c r="G73" s="59">
        <v>91.04</v>
      </c>
      <c r="H73" s="59">
        <v>89.23</v>
      </c>
      <c r="I73" s="60">
        <f t="shared" si="12"/>
        <v>6.3324444659897372</v>
      </c>
      <c r="J73" s="60">
        <f t="shared" si="13"/>
        <v>15.14331791717947</v>
      </c>
      <c r="K73" s="60">
        <f t="shared" si="14"/>
        <v>13.019005299972637</v>
      </c>
      <c r="L73" s="60">
        <f t="shared" si="15"/>
        <v>5.9701431769798282E-3</v>
      </c>
      <c r="M73" s="60">
        <f t="shared" si="16"/>
        <v>8.367144080088357</v>
      </c>
      <c r="N73" s="59">
        <v>-6.45</v>
      </c>
      <c r="O73" s="59">
        <v>0.01</v>
      </c>
      <c r="P73" s="62">
        <v>16.568333333333328</v>
      </c>
      <c r="Q73" s="62">
        <v>16.611240310077516</v>
      </c>
      <c r="R73" s="12">
        <v>19.829999999999998</v>
      </c>
      <c r="S73" s="59">
        <v>92.62</v>
      </c>
      <c r="T73" s="58">
        <v>1</v>
      </c>
      <c r="U73" s="59">
        <v>92.7</v>
      </c>
      <c r="V73" s="58">
        <v>75</v>
      </c>
      <c r="W73" s="58" t="s">
        <v>640</v>
      </c>
      <c r="X73" s="58">
        <v>1</v>
      </c>
      <c r="Y73">
        <v>0</v>
      </c>
      <c r="Z73" s="58">
        <v>0</v>
      </c>
      <c r="AA73" s="58">
        <v>0</v>
      </c>
      <c r="AB73" s="58">
        <v>0</v>
      </c>
      <c r="AC73" s="58">
        <v>0</v>
      </c>
      <c r="AD73" s="58">
        <v>1</v>
      </c>
      <c r="AE73" s="58"/>
      <c r="AF73" s="58">
        <v>12.5</v>
      </c>
      <c r="AG73" s="58"/>
      <c r="AH73" s="59">
        <v>562.53</v>
      </c>
      <c r="AI73" s="61">
        <v>3772762</v>
      </c>
      <c r="AJ73" s="61">
        <v>450902</v>
      </c>
      <c r="AK73" s="61">
        <v>5988</v>
      </c>
      <c r="AL73" s="60">
        <f t="shared" si="17"/>
        <v>5.9880000000000003E-3</v>
      </c>
      <c r="AM73" s="60">
        <f t="shared" ref="AM73:AM85" si="18">(AK73-AK72)/AK72</f>
        <v>-0.80494478647512946</v>
      </c>
      <c r="AN73" s="59">
        <v>11.54</v>
      </c>
    </row>
    <row r="74" spans="1:40" x14ac:dyDescent="0.3">
      <c r="A74" s="58" t="s">
        <v>260</v>
      </c>
      <c r="B74" s="59">
        <v>2010</v>
      </c>
      <c r="C74" s="59">
        <v>88.23</v>
      </c>
      <c r="D74" s="59">
        <v>88.23</v>
      </c>
      <c r="E74" s="59">
        <v>100</v>
      </c>
      <c r="F74" s="59">
        <v>94.28</v>
      </c>
      <c r="G74" s="59">
        <v>85.94</v>
      </c>
      <c r="H74" s="59">
        <v>83.66</v>
      </c>
      <c r="I74" s="60">
        <f t="shared" si="12"/>
        <v>7.019359263561805</v>
      </c>
      <c r="J74" s="60">
        <f t="shared" si="13"/>
        <v>15.267051548828649</v>
      </c>
      <c r="K74" s="60">
        <f t="shared" si="14"/>
        <v>12.846907591706852</v>
      </c>
      <c r="L74" s="60">
        <f t="shared" si="15"/>
        <v>-1.5602081952565157E-2</v>
      </c>
      <c r="M74" s="60">
        <f t="shared" si="16"/>
        <v>11.247478352954193</v>
      </c>
      <c r="N74" s="59">
        <v>7.24</v>
      </c>
      <c r="O74" s="59">
        <v>0.01</v>
      </c>
      <c r="P74" s="62">
        <v>16.501712062256811</v>
      </c>
      <c r="Q74" s="62">
        <v>17.427003891050575</v>
      </c>
      <c r="R74" s="12">
        <v>19.920000000000002</v>
      </c>
      <c r="S74" s="59">
        <v>98.03</v>
      </c>
      <c r="T74" s="58">
        <v>1</v>
      </c>
      <c r="U74" s="59">
        <v>85.48</v>
      </c>
      <c r="V74" s="58">
        <v>71.430000000000007</v>
      </c>
      <c r="W74" s="58" t="s">
        <v>640</v>
      </c>
      <c r="X74">
        <v>1</v>
      </c>
      <c r="Y74">
        <v>0</v>
      </c>
      <c r="Z74" s="58">
        <v>0</v>
      </c>
      <c r="AA74" s="58">
        <v>0</v>
      </c>
      <c r="AB74" s="58">
        <v>0</v>
      </c>
      <c r="AC74" s="58">
        <v>0</v>
      </c>
      <c r="AD74" s="58">
        <v>1</v>
      </c>
      <c r="AE74" s="58"/>
      <c r="AF74" s="58">
        <v>13.33</v>
      </c>
      <c r="AG74" s="58"/>
      <c r="AH74" s="59">
        <v>1118.07</v>
      </c>
      <c r="AI74" s="61">
        <v>4269689</v>
      </c>
      <c r="AJ74" s="61">
        <v>379613</v>
      </c>
      <c r="AK74" s="61">
        <v>-15481</v>
      </c>
      <c r="AL74" s="60">
        <f t="shared" si="17"/>
        <v>-1.5481E-2</v>
      </c>
      <c r="AM74" s="60">
        <f t="shared" si="18"/>
        <v>-3.5853373413493652</v>
      </c>
      <c r="AN74" s="59">
        <v>7.94</v>
      </c>
    </row>
    <row r="75" spans="1:40" x14ac:dyDescent="0.3">
      <c r="A75" s="58" t="s">
        <v>260</v>
      </c>
      <c r="B75" s="59">
        <v>2011</v>
      </c>
      <c r="C75" s="59">
        <v>86.53</v>
      </c>
      <c r="D75" s="59">
        <v>74.790000000000006</v>
      </c>
      <c r="E75" s="59">
        <v>61.54</v>
      </c>
      <c r="F75" s="59">
        <v>92.03</v>
      </c>
      <c r="G75" s="59">
        <v>83.02</v>
      </c>
      <c r="H75" s="59">
        <v>84.83</v>
      </c>
      <c r="I75" s="60">
        <f t="shared" si="12"/>
        <v>7.1673850388667573</v>
      </c>
      <c r="J75" s="60">
        <f t="shared" si="13"/>
        <v>15.30745576759133</v>
      </c>
      <c r="K75" s="60">
        <f t="shared" si="14"/>
        <v>12.969673629895578</v>
      </c>
      <c r="L75" s="60">
        <f t="shared" si="15"/>
        <v>3.0839535150971813E-2</v>
      </c>
      <c r="M75" s="60">
        <f t="shared" si="16"/>
        <v>10.358237922823498</v>
      </c>
      <c r="N75" s="59">
        <v>4.41</v>
      </c>
      <c r="O75" s="59">
        <v>0.01</v>
      </c>
      <c r="P75" s="62">
        <v>14.778235294117646</v>
      </c>
      <c r="Q75" s="62">
        <v>16.565686274509794</v>
      </c>
      <c r="R75" s="12">
        <v>21.87</v>
      </c>
      <c r="S75" s="59">
        <v>99.39</v>
      </c>
      <c r="T75" s="58">
        <v>1</v>
      </c>
      <c r="U75" s="59">
        <v>91.94</v>
      </c>
      <c r="V75" s="58">
        <v>87.5</v>
      </c>
      <c r="W75" s="58" t="s">
        <v>640</v>
      </c>
      <c r="X75" s="58">
        <v>1</v>
      </c>
      <c r="Y75">
        <v>0</v>
      </c>
      <c r="Z75" s="58">
        <v>0</v>
      </c>
      <c r="AA75" s="58">
        <v>0</v>
      </c>
      <c r="AB75" s="58">
        <v>0</v>
      </c>
      <c r="AC75" s="58">
        <v>0</v>
      </c>
      <c r="AD75" s="58">
        <v>1</v>
      </c>
      <c r="AE75" s="58">
        <v>0</v>
      </c>
      <c r="AF75" s="58">
        <v>13.33</v>
      </c>
      <c r="AG75" s="58"/>
      <c r="AH75" s="59">
        <v>1296.45</v>
      </c>
      <c r="AI75" s="61">
        <v>4445735</v>
      </c>
      <c r="AJ75" s="61">
        <v>429198</v>
      </c>
      <c r="AK75" s="61">
        <v>31320</v>
      </c>
      <c r="AL75" s="60">
        <f t="shared" si="17"/>
        <v>3.1320000000000001E-2</v>
      </c>
      <c r="AM75" s="60">
        <f t="shared" si="18"/>
        <v>-3.0231251211162071</v>
      </c>
      <c r="AN75" s="59">
        <v>8.6</v>
      </c>
    </row>
    <row r="76" spans="1:40" x14ac:dyDescent="0.3">
      <c r="A76" s="58" t="s">
        <v>260</v>
      </c>
      <c r="B76" s="59">
        <v>2012</v>
      </c>
      <c r="C76" s="59">
        <v>84.78</v>
      </c>
      <c r="D76" s="59">
        <v>74.290000000000006</v>
      </c>
      <c r="E76" s="59">
        <v>62.5</v>
      </c>
      <c r="F76" s="59">
        <v>90</v>
      </c>
      <c r="G76" s="59">
        <v>80.84</v>
      </c>
      <c r="H76" s="59">
        <v>84.19</v>
      </c>
      <c r="I76" s="60">
        <f t="shared" si="12"/>
        <v>6.6270753012137416</v>
      </c>
      <c r="J76" s="60">
        <f t="shared" si="13"/>
        <v>14.99333597953467</v>
      </c>
      <c r="K76" s="60">
        <f t="shared" si="14"/>
        <v>12.941991917933988</v>
      </c>
      <c r="L76" s="60">
        <f t="shared" si="15"/>
        <v>6.7998777539253472E-2</v>
      </c>
      <c r="M76" s="60">
        <f t="shared" si="16"/>
        <v>7.7783486634090258</v>
      </c>
      <c r="N76" s="59">
        <v>-23.09</v>
      </c>
      <c r="O76" s="59">
        <v>0.03</v>
      </c>
      <c r="P76" s="62">
        <v>7.9368359374999926</v>
      </c>
      <c r="Q76" s="62">
        <v>9.5380468750000045</v>
      </c>
      <c r="R76" s="12">
        <v>13.01</v>
      </c>
      <c r="S76" s="59">
        <v>98.24</v>
      </c>
      <c r="T76" s="58">
        <v>1</v>
      </c>
      <c r="U76" s="59">
        <v>85.48</v>
      </c>
      <c r="V76" s="58">
        <v>71.430000000000007</v>
      </c>
      <c r="W76" s="58" t="s">
        <v>640</v>
      </c>
      <c r="X76">
        <v>1</v>
      </c>
      <c r="Y76">
        <v>0</v>
      </c>
      <c r="Z76" s="58">
        <v>0</v>
      </c>
      <c r="AA76" s="58">
        <v>0</v>
      </c>
      <c r="AB76" s="58">
        <v>0</v>
      </c>
      <c r="AC76" s="58">
        <v>0</v>
      </c>
      <c r="AD76" s="58">
        <v>1</v>
      </c>
      <c r="AE76" s="58">
        <v>0</v>
      </c>
      <c r="AF76" s="58">
        <v>7.14</v>
      </c>
      <c r="AG76" s="58"/>
      <c r="AH76" s="59">
        <v>755.27</v>
      </c>
      <c r="AI76" s="61">
        <v>3247305</v>
      </c>
      <c r="AJ76" s="61">
        <v>417480</v>
      </c>
      <c r="AK76" s="61">
        <v>70364</v>
      </c>
      <c r="AL76" s="60">
        <f t="shared" si="17"/>
        <v>7.0363999999999996E-2</v>
      </c>
      <c r="AM76" s="60">
        <f t="shared" si="18"/>
        <v>1.2466155810983397</v>
      </c>
      <c r="AN76" s="59">
        <v>11.29</v>
      </c>
    </row>
    <row r="77" spans="1:40" x14ac:dyDescent="0.3">
      <c r="A77" s="58" t="s">
        <v>260</v>
      </c>
      <c r="B77" s="59">
        <v>2013</v>
      </c>
      <c r="C77" s="59">
        <v>83.16</v>
      </c>
      <c r="D77" s="59">
        <v>49.44</v>
      </c>
      <c r="E77" s="59">
        <v>22.22</v>
      </c>
      <c r="F77" s="59">
        <v>90.23</v>
      </c>
      <c r="G77" s="59">
        <v>80.53</v>
      </c>
      <c r="H77" s="59">
        <v>77.739999999999995</v>
      </c>
      <c r="I77" s="60">
        <f t="shared" si="12"/>
        <v>6.5742805453566806</v>
      </c>
      <c r="J77" s="60">
        <f t="shared" si="13"/>
        <v>14.622754878494291</v>
      </c>
      <c r="K77" s="60">
        <f t="shared" si="14"/>
        <v>12.938298702261934</v>
      </c>
      <c r="L77" s="60">
        <f t="shared" si="15"/>
        <v>3.161590824836976E-2</v>
      </c>
      <c r="M77" s="60">
        <f t="shared" si="16"/>
        <v>5.3895191866154093</v>
      </c>
      <c r="N77" s="59">
        <v>-38.32</v>
      </c>
      <c r="O77" s="59">
        <v>0.03</v>
      </c>
      <c r="P77" s="62">
        <v>4.5099606299212596</v>
      </c>
      <c r="Q77" s="62">
        <v>5.3667968749999986</v>
      </c>
      <c r="R77" s="12">
        <v>8.0399999999999991</v>
      </c>
      <c r="S77" s="59">
        <v>99.41</v>
      </c>
      <c r="T77" s="58">
        <v>1</v>
      </c>
      <c r="U77" s="59">
        <v>75.81</v>
      </c>
      <c r="V77" s="58">
        <v>85.71</v>
      </c>
      <c r="W77" s="58" t="s">
        <v>640</v>
      </c>
      <c r="X77" s="58">
        <v>1</v>
      </c>
      <c r="Y77">
        <v>0</v>
      </c>
      <c r="Z77" s="58">
        <v>0</v>
      </c>
      <c r="AA77" s="58">
        <v>0</v>
      </c>
      <c r="AB77" s="58">
        <v>0</v>
      </c>
      <c r="AC77" s="58">
        <v>0</v>
      </c>
      <c r="AD77" s="58">
        <v>1</v>
      </c>
      <c r="AE77" s="58">
        <v>0</v>
      </c>
      <c r="AF77" s="58">
        <v>7.69</v>
      </c>
      <c r="AG77" s="58"/>
      <c r="AH77" s="59">
        <v>716.43</v>
      </c>
      <c r="AI77" s="61">
        <v>2241722</v>
      </c>
      <c r="AJ77" s="61">
        <v>415941</v>
      </c>
      <c r="AK77" s="61">
        <v>32121</v>
      </c>
      <c r="AL77" s="60">
        <f t="shared" si="17"/>
        <v>3.2120999999999997E-2</v>
      </c>
      <c r="AM77" s="60">
        <f t="shared" si="18"/>
        <v>-0.54350235916093459</v>
      </c>
      <c r="AN77" s="59">
        <v>15.09</v>
      </c>
    </row>
    <row r="78" spans="1:40" x14ac:dyDescent="0.3">
      <c r="A78" s="58" t="s">
        <v>260</v>
      </c>
      <c r="B78" s="59">
        <v>2014</v>
      </c>
      <c r="C78" s="59">
        <v>88.55</v>
      </c>
      <c r="D78" s="59">
        <v>79.69</v>
      </c>
      <c r="E78" s="59">
        <v>66.22</v>
      </c>
      <c r="F78" s="59">
        <v>90.11</v>
      </c>
      <c r="G78" s="59">
        <v>87.86</v>
      </c>
      <c r="H78" s="59">
        <v>87.54</v>
      </c>
      <c r="I78" s="60">
        <f t="shared" si="12"/>
        <v>6.9738519605569884</v>
      </c>
      <c r="J78" s="60">
        <f t="shared" si="13"/>
        <v>14.797601015323339</v>
      </c>
      <c r="K78" s="60">
        <f t="shared" si="14"/>
        <v>12.981958128151666</v>
      </c>
      <c r="L78" s="60">
        <f t="shared" si="15"/>
        <v>6.2155684435777146E-2</v>
      </c>
      <c r="M78" s="60">
        <f t="shared" si="16"/>
        <v>6.1450254658771053</v>
      </c>
      <c r="N78" s="59">
        <v>13.11</v>
      </c>
      <c r="O78" s="59">
        <v>0.04</v>
      </c>
      <c r="P78" s="62">
        <v>5.9405577689243021</v>
      </c>
      <c r="Q78" s="62">
        <v>6.9000390625000003</v>
      </c>
      <c r="R78" s="12">
        <v>8.77</v>
      </c>
      <c r="S78" s="59">
        <v>99.41</v>
      </c>
      <c r="T78" s="58">
        <v>1</v>
      </c>
      <c r="U78" s="59">
        <v>87.89</v>
      </c>
      <c r="V78" s="58">
        <v>87.5</v>
      </c>
      <c r="W78" s="58" t="s">
        <v>640</v>
      </c>
      <c r="X78">
        <v>1</v>
      </c>
      <c r="Y78">
        <v>0</v>
      </c>
      <c r="Z78" s="58">
        <v>0</v>
      </c>
      <c r="AA78" s="58">
        <v>0</v>
      </c>
      <c r="AB78" s="58">
        <v>0</v>
      </c>
      <c r="AC78" s="58">
        <v>0</v>
      </c>
      <c r="AD78" s="58">
        <v>1</v>
      </c>
      <c r="AE78" s="58">
        <v>0</v>
      </c>
      <c r="AF78" s="58">
        <v>6.67</v>
      </c>
      <c r="AG78" s="58"/>
      <c r="AH78" s="59">
        <v>1068.33</v>
      </c>
      <c r="AI78" s="61">
        <v>2670032</v>
      </c>
      <c r="AJ78" s="61">
        <v>434503</v>
      </c>
      <c r="AK78" s="61">
        <v>64128</v>
      </c>
      <c r="AL78" s="60">
        <f t="shared" si="17"/>
        <v>6.4128000000000004E-2</v>
      </c>
      <c r="AM78" s="60">
        <f t="shared" si="18"/>
        <v>0.99645091995890533</v>
      </c>
      <c r="AN78" s="59">
        <v>14.38</v>
      </c>
    </row>
    <row r="79" spans="1:40" x14ac:dyDescent="0.3">
      <c r="A79" s="58" t="s">
        <v>260</v>
      </c>
      <c r="B79" s="59">
        <v>2015</v>
      </c>
      <c r="C79" s="59">
        <v>82.13</v>
      </c>
      <c r="D79" s="59">
        <v>82.13</v>
      </c>
      <c r="E79" s="59">
        <v>100</v>
      </c>
      <c r="F79" s="59">
        <v>91.6</v>
      </c>
      <c r="G79" s="59">
        <v>86.81</v>
      </c>
      <c r="H79" s="59">
        <v>60.89</v>
      </c>
      <c r="I79" s="60">
        <f t="shared" si="12"/>
        <v>7.1266176792328189</v>
      </c>
      <c r="J79" s="60">
        <f t="shared" si="13"/>
        <v>15.096733528292383</v>
      </c>
      <c r="K79" s="60">
        <f t="shared" si="14"/>
        <v>13.420212093945546</v>
      </c>
      <c r="L79" s="60">
        <f t="shared" si="15"/>
        <v>0.12687315064535293</v>
      </c>
      <c r="M79" s="60">
        <f t="shared" si="16"/>
        <v>5.3469239575398788</v>
      </c>
      <c r="N79" s="59">
        <v>5.45</v>
      </c>
      <c r="O79" s="59">
        <v>0.02</v>
      </c>
      <c r="P79" s="62">
        <v>7.6819367588932828</v>
      </c>
      <c r="Q79" s="62">
        <v>8.2714785992217958</v>
      </c>
      <c r="R79" s="12">
        <v>9.17</v>
      </c>
      <c r="S79" s="59">
        <v>98.47</v>
      </c>
      <c r="T79" s="58">
        <v>1</v>
      </c>
      <c r="U79" s="59">
        <v>56.19</v>
      </c>
      <c r="V79" s="58">
        <v>87.5</v>
      </c>
      <c r="W79" s="58" t="s">
        <v>640</v>
      </c>
      <c r="X79" s="58">
        <v>1</v>
      </c>
      <c r="Y79">
        <v>0</v>
      </c>
      <c r="Z79" s="58">
        <v>0</v>
      </c>
      <c r="AA79" s="58">
        <v>0</v>
      </c>
      <c r="AB79" s="58">
        <v>0</v>
      </c>
      <c r="AC79" s="58">
        <v>0</v>
      </c>
      <c r="AD79" s="58">
        <v>1</v>
      </c>
      <c r="AE79" s="58">
        <v>0</v>
      </c>
      <c r="AF79" s="58">
        <v>8.33</v>
      </c>
      <c r="AG79" s="58"/>
      <c r="AH79" s="59">
        <v>1244.6600000000001</v>
      </c>
      <c r="AI79" s="61">
        <v>3601041</v>
      </c>
      <c r="AJ79" s="61">
        <v>673479</v>
      </c>
      <c r="AK79" s="61">
        <v>135273</v>
      </c>
      <c r="AL79" s="60">
        <f t="shared" si="17"/>
        <v>0.135273</v>
      </c>
      <c r="AM79" s="60">
        <f t="shared" si="18"/>
        <v>1.1094217814371257</v>
      </c>
      <c r="AN79" s="59">
        <v>11.58</v>
      </c>
    </row>
    <row r="80" spans="1:40" x14ac:dyDescent="0.3">
      <c r="A80" s="58" t="s">
        <v>260</v>
      </c>
      <c r="B80" s="59">
        <v>2016</v>
      </c>
      <c r="C80" s="59">
        <v>82.09</v>
      </c>
      <c r="D80" s="59">
        <v>82.09</v>
      </c>
      <c r="E80" s="59">
        <v>89.47</v>
      </c>
      <c r="F80" s="59">
        <v>93.9</v>
      </c>
      <c r="G80" s="59">
        <v>85.41</v>
      </c>
      <c r="H80" s="59">
        <v>59.9</v>
      </c>
      <c r="I80" s="60">
        <f t="shared" si="12"/>
        <v>7.4261144541549537</v>
      </c>
      <c r="J80" s="60">
        <f t="shared" si="13"/>
        <v>15.132535491501958</v>
      </c>
      <c r="K80" s="60">
        <f t="shared" si="14"/>
        <v>13.40475950382687</v>
      </c>
      <c r="L80" s="60">
        <f t="shared" si="15"/>
        <v>0.13929574676634923</v>
      </c>
      <c r="M80" s="60">
        <f t="shared" si="16"/>
        <v>5.6281229642676189</v>
      </c>
      <c r="N80" s="59">
        <v>4.33</v>
      </c>
      <c r="O80" s="59">
        <v>0.05</v>
      </c>
      <c r="P80" s="62">
        <v>5.3497665369649798</v>
      </c>
      <c r="Q80" s="62">
        <v>5.6182329317269106</v>
      </c>
      <c r="R80" s="12">
        <v>8.7100000000000009</v>
      </c>
      <c r="S80" s="59">
        <v>99.5</v>
      </c>
      <c r="T80" s="58">
        <v>1</v>
      </c>
      <c r="U80" s="59">
        <v>60.31</v>
      </c>
      <c r="V80" s="58">
        <v>100</v>
      </c>
      <c r="W80" s="58" t="s">
        <v>640</v>
      </c>
      <c r="X80">
        <v>1</v>
      </c>
      <c r="Y80">
        <v>0</v>
      </c>
      <c r="Z80" s="58">
        <v>0</v>
      </c>
      <c r="AA80" s="58">
        <v>0</v>
      </c>
      <c r="AB80" s="58">
        <v>0</v>
      </c>
      <c r="AC80" s="58">
        <v>0</v>
      </c>
      <c r="AD80" s="58">
        <v>1</v>
      </c>
      <c r="AE80" s="58">
        <v>0</v>
      </c>
      <c r="AF80" s="58">
        <v>21.43</v>
      </c>
      <c r="AG80" s="58"/>
      <c r="AH80" s="59">
        <v>1679.27</v>
      </c>
      <c r="AI80" s="61">
        <v>3732301</v>
      </c>
      <c r="AJ80" s="61">
        <v>663152</v>
      </c>
      <c r="AK80" s="61">
        <v>149464</v>
      </c>
      <c r="AL80" s="60">
        <f t="shared" si="17"/>
        <v>0.14946400000000001</v>
      </c>
      <c r="AM80" s="60">
        <f t="shared" si="18"/>
        <v>0.10490637451671804</v>
      </c>
      <c r="AN80" s="59">
        <v>15.88</v>
      </c>
    </row>
    <row r="81" spans="1:40" x14ac:dyDescent="0.3">
      <c r="A81" s="58" t="s">
        <v>260</v>
      </c>
      <c r="B81" s="59">
        <v>2017</v>
      </c>
      <c r="C81" s="59">
        <v>80.87</v>
      </c>
      <c r="D81" s="59">
        <v>80.87</v>
      </c>
      <c r="E81" s="59">
        <v>81.25</v>
      </c>
      <c r="F81" s="59">
        <v>95.06</v>
      </c>
      <c r="G81" s="59">
        <v>85.72</v>
      </c>
      <c r="H81" s="59">
        <v>52.73</v>
      </c>
      <c r="I81" s="60">
        <f t="shared" si="12"/>
        <v>7.4925207179071114</v>
      </c>
      <c r="J81" s="60">
        <f t="shared" si="13"/>
        <v>15.301534636510702</v>
      </c>
      <c r="K81" s="60">
        <f t="shared" si="14"/>
        <v>13.721757964492308</v>
      </c>
      <c r="L81" s="60">
        <f t="shared" si="15"/>
        <v>0.18382958581306338</v>
      </c>
      <c r="M81" s="60">
        <f t="shared" si="16"/>
        <v>4.8538716848177064</v>
      </c>
      <c r="N81" s="59">
        <v>5.76</v>
      </c>
      <c r="O81" s="59">
        <v>0.05</v>
      </c>
      <c r="P81" s="62">
        <v>5.8285490196078431</v>
      </c>
      <c r="Q81" s="62">
        <v>6.2326050420168064</v>
      </c>
      <c r="R81" s="12">
        <v>8.64</v>
      </c>
      <c r="S81" s="59">
        <v>98.7</v>
      </c>
      <c r="T81" s="58">
        <v>1</v>
      </c>
      <c r="U81" s="59">
        <v>49.54</v>
      </c>
      <c r="V81" s="58">
        <v>100</v>
      </c>
      <c r="W81" s="58" t="s">
        <v>640</v>
      </c>
      <c r="X81" s="58">
        <v>1</v>
      </c>
      <c r="Y81">
        <v>0</v>
      </c>
      <c r="Z81" s="58">
        <v>0</v>
      </c>
      <c r="AA81" s="58">
        <v>0</v>
      </c>
      <c r="AB81" s="58">
        <v>0</v>
      </c>
      <c r="AC81" s="58">
        <v>0</v>
      </c>
      <c r="AD81" s="58">
        <v>1</v>
      </c>
      <c r="AE81" s="58">
        <v>0</v>
      </c>
      <c r="AF81" s="58">
        <v>25</v>
      </c>
      <c r="AG81" s="58"/>
      <c r="AH81" s="59">
        <v>1794.57</v>
      </c>
      <c r="AI81" s="61">
        <v>4419489</v>
      </c>
      <c r="AJ81" s="61">
        <v>910508</v>
      </c>
      <c r="AK81" s="61">
        <v>201811</v>
      </c>
      <c r="AL81" s="60">
        <f t="shared" si="17"/>
        <v>0.20181099999999999</v>
      </c>
      <c r="AM81" s="60">
        <f t="shared" si="18"/>
        <v>0.35023149387143393</v>
      </c>
      <c r="AN81" s="59">
        <v>18.84</v>
      </c>
    </row>
    <row r="82" spans="1:40" x14ac:dyDescent="0.3">
      <c r="A82" s="58" t="s">
        <v>260</v>
      </c>
      <c r="B82" s="59">
        <v>2018</v>
      </c>
      <c r="C82" s="59">
        <v>80.72</v>
      </c>
      <c r="D82" s="59">
        <v>80.72</v>
      </c>
      <c r="E82" s="59">
        <v>86.76</v>
      </c>
      <c r="F82" s="59">
        <v>97.25</v>
      </c>
      <c r="G82" s="59">
        <v>83.59</v>
      </c>
      <c r="H82" s="59">
        <v>52.68</v>
      </c>
      <c r="I82" s="60">
        <f t="shared" si="12"/>
        <v>7.8222724390071399</v>
      </c>
      <c r="J82" s="60">
        <f t="shared" si="13"/>
        <v>15.347069520112511</v>
      </c>
      <c r="K82" s="60">
        <f t="shared" si="14"/>
        <v>13.86997506872568</v>
      </c>
      <c r="L82" s="60">
        <f t="shared" si="15"/>
        <v>0.11426663814881886</v>
      </c>
      <c r="M82" s="60">
        <f t="shared" si="16"/>
        <v>4.3802002888325955</v>
      </c>
      <c r="N82" s="59">
        <v>2.82</v>
      </c>
      <c r="O82" s="59">
        <v>0.02</v>
      </c>
      <c r="P82" s="62">
        <v>15.665081300813005</v>
      </c>
      <c r="Q82" s="62">
        <v>17.575252918287951</v>
      </c>
      <c r="R82" s="12">
        <v>28</v>
      </c>
      <c r="S82" s="59">
        <v>98.91</v>
      </c>
      <c r="T82" s="58">
        <v>1</v>
      </c>
      <c r="U82" s="59">
        <v>48.69</v>
      </c>
      <c r="V82" s="58">
        <v>100</v>
      </c>
      <c r="W82" s="58" t="s">
        <v>640</v>
      </c>
      <c r="X82">
        <v>1</v>
      </c>
      <c r="Y82">
        <v>0</v>
      </c>
      <c r="Z82" s="58">
        <v>0</v>
      </c>
      <c r="AA82" s="58">
        <v>0</v>
      </c>
      <c r="AB82" s="58">
        <v>0</v>
      </c>
      <c r="AC82" s="58">
        <v>0</v>
      </c>
      <c r="AD82" s="58">
        <v>1</v>
      </c>
      <c r="AE82" s="58">
        <v>0</v>
      </c>
      <c r="AF82" s="58">
        <v>29.41</v>
      </c>
      <c r="AG82" s="58"/>
      <c r="AH82" s="59">
        <v>2495.5700000000002</v>
      </c>
      <c r="AI82" s="61">
        <v>4625382</v>
      </c>
      <c r="AJ82" s="61">
        <v>1055975</v>
      </c>
      <c r="AK82" s="61">
        <v>121051</v>
      </c>
      <c r="AL82" s="60">
        <f t="shared" si="17"/>
        <v>0.12105100000000001</v>
      </c>
      <c r="AM82" s="60">
        <f t="shared" si="18"/>
        <v>-0.40017640267378884</v>
      </c>
      <c r="AN82" s="59">
        <v>20.77</v>
      </c>
    </row>
    <row r="83" spans="1:40" x14ac:dyDescent="0.3">
      <c r="A83" s="58" t="s">
        <v>260</v>
      </c>
      <c r="B83" s="59">
        <v>2019</v>
      </c>
      <c r="C83" s="59">
        <v>81.400000000000006</v>
      </c>
      <c r="D83" s="59">
        <v>59.78</v>
      </c>
      <c r="E83" s="59">
        <v>38.159999999999997</v>
      </c>
      <c r="F83" s="59">
        <v>96.63</v>
      </c>
      <c r="G83" s="59">
        <v>91.6</v>
      </c>
      <c r="H83" s="59">
        <v>42.68</v>
      </c>
      <c r="I83" s="60">
        <f t="shared" si="12"/>
        <v>7.5788715514712601</v>
      </c>
      <c r="J83" s="60">
        <f t="shared" si="13"/>
        <v>15.552758753641728</v>
      </c>
      <c r="K83" s="60">
        <f t="shared" si="14"/>
        <v>14.216776863425105</v>
      </c>
      <c r="L83" s="60">
        <f t="shared" si="15"/>
        <v>0.12881792667634495</v>
      </c>
      <c r="M83" s="60">
        <f t="shared" si="16"/>
        <v>3.8037289576659536</v>
      </c>
      <c r="N83" s="59">
        <v>2.89</v>
      </c>
      <c r="O83" s="59">
        <v>0.02</v>
      </c>
      <c r="P83" s="62">
        <v>24.825120000000009</v>
      </c>
      <c r="Q83" s="62">
        <v>26.61542635658914</v>
      </c>
      <c r="R83" s="12">
        <v>31.91</v>
      </c>
      <c r="S83" s="59">
        <v>99.05</v>
      </c>
      <c r="T83" s="58">
        <v>1</v>
      </c>
      <c r="U83" s="59">
        <v>35.31</v>
      </c>
      <c r="V83" s="58">
        <v>100</v>
      </c>
      <c r="W83" s="58" t="s">
        <v>640</v>
      </c>
      <c r="X83" s="58">
        <v>1</v>
      </c>
      <c r="Y83">
        <v>0</v>
      </c>
      <c r="Z83" s="58">
        <v>0</v>
      </c>
      <c r="AA83" s="58">
        <v>0</v>
      </c>
      <c r="AB83" s="58">
        <v>0</v>
      </c>
      <c r="AC83" s="58">
        <v>0</v>
      </c>
      <c r="AD83" s="58">
        <v>1</v>
      </c>
      <c r="AE83" s="58">
        <v>0</v>
      </c>
      <c r="AF83" s="58">
        <v>28.57</v>
      </c>
      <c r="AG83" s="58"/>
      <c r="AH83" s="59">
        <v>1956.42</v>
      </c>
      <c r="AI83" s="61">
        <v>5681687</v>
      </c>
      <c r="AJ83" s="61">
        <v>1493715</v>
      </c>
      <c r="AK83" s="61">
        <v>137483</v>
      </c>
      <c r="AL83" s="60">
        <f t="shared" si="17"/>
        <v>0.13748299999999999</v>
      </c>
      <c r="AM83" s="60">
        <f t="shared" si="18"/>
        <v>0.13574443829460311</v>
      </c>
      <c r="AN83" s="59">
        <v>24.14</v>
      </c>
    </row>
    <row r="84" spans="1:40" x14ac:dyDescent="0.3">
      <c r="A84" s="58" t="s">
        <v>260</v>
      </c>
      <c r="B84" s="59">
        <v>2020</v>
      </c>
      <c r="C84" s="59" t="s">
        <v>679</v>
      </c>
      <c r="D84" s="59" t="s">
        <v>679</v>
      </c>
      <c r="E84" s="59" t="s">
        <v>679</v>
      </c>
      <c r="F84" s="59" t="s">
        <v>679</v>
      </c>
      <c r="G84" s="59" t="s">
        <v>679</v>
      </c>
      <c r="H84" s="59" t="s">
        <v>679</v>
      </c>
      <c r="I84" s="60">
        <f t="shared" si="12"/>
        <v>7.8810990858149621</v>
      </c>
      <c r="J84" s="60">
        <f t="shared" si="13"/>
        <v>15.731748376905427</v>
      </c>
      <c r="K84" s="60">
        <f t="shared" si="14"/>
        <v>14.429697861045071</v>
      </c>
      <c r="L84" s="60">
        <f t="shared" si="15"/>
        <v>0.1542246770893933</v>
      </c>
      <c r="M84" s="60">
        <f t="shared" si="16"/>
        <v>3.6768283378982489</v>
      </c>
      <c r="N84" s="59">
        <v>2.59</v>
      </c>
      <c r="O84" s="59">
        <v>0.01</v>
      </c>
      <c r="P84" s="62">
        <v>24.792209302325578</v>
      </c>
      <c r="Q84" s="62">
        <v>26.392868217054275</v>
      </c>
      <c r="R84" s="12">
        <v>35.049999999999997</v>
      </c>
      <c r="S84" s="59">
        <v>0</v>
      </c>
      <c r="T84" s="58">
        <v>1</v>
      </c>
      <c r="U84" s="59">
        <v>0</v>
      </c>
      <c r="V84" s="58">
        <v>100</v>
      </c>
      <c r="W84" s="58" t="s">
        <v>640</v>
      </c>
      <c r="X84">
        <v>1</v>
      </c>
      <c r="Y84">
        <v>0</v>
      </c>
      <c r="Z84" s="58">
        <v>0</v>
      </c>
      <c r="AA84" s="58">
        <v>0</v>
      </c>
      <c r="AB84" s="58">
        <v>0</v>
      </c>
      <c r="AC84" s="58">
        <v>0</v>
      </c>
      <c r="AD84" s="58">
        <v>1</v>
      </c>
      <c r="AE84" s="58">
        <v>0</v>
      </c>
      <c r="AF84" s="58">
        <v>21.43</v>
      </c>
      <c r="AG84" s="58"/>
      <c r="AH84" s="59">
        <v>2646.78</v>
      </c>
      <c r="AI84" s="61">
        <v>6795345</v>
      </c>
      <c r="AJ84" s="61">
        <v>1848154</v>
      </c>
      <c r="AK84" s="61">
        <v>166753</v>
      </c>
      <c r="AL84" s="60">
        <f t="shared" si="17"/>
        <v>0.16675300000000001</v>
      </c>
      <c r="AM84" s="60">
        <f t="shared" si="18"/>
        <v>0.21289904933700893</v>
      </c>
      <c r="AN84" s="59">
        <v>25.61</v>
      </c>
    </row>
    <row r="85" spans="1:40" x14ac:dyDescent="0.3">
      <c r="A85" s="58" t="s">
        <v>260</v>
      </c>
      <c r="B85" s="59">
        <v>2021</v>
      </c>
      <c r="C85" s="59" t="s">
        <v>679</v>
      </c>
      <c r="D85" s="59" t="s">
        <v>679</v>
      </c>
      <c r="E85" s="59" t="s">
        <v>679</v>
      </c>
      <c r="F85" s="59" t="s">
        <v>679</v>
      </c>
      <c r="G85" s="59" t="s">
        <v>679</v>
      </c>
      <c r="H85" s="59" t="s">
        <v>679</v>
      </c>
      <c r="I85" s="60">
        <f t="shared" si="12"/>
        <v>7.7548031081141318</v>
      </c>
      <c r="J85" s="60">
        <f t="shared" si="13"/>
        <v>15.951694489458063</v>
      </c>
      <c r="K85" s="60">
        <f t="shared" si="14"/>
        <v>14.528456934441962</v>
      </c>
      <c r="L85" s="60">
        <f t="shared" si="15"/>
        <v>0.45568853038659601</v>
      </c>
      <c r="M85" s="60">
        <f t="shared" si="16"/>
        <v>4.1505363008598559</v>
      </c>
      <c r="N85" s="59">
        <v>6.3</v>
      </c>
      <c r="O85" s="59">
        <v>0.04</v>
      </c>
      <c r="P85" s="62">
        <v>53.43942307692307</v>
      </c>
      <c r="Q85" s="62">
        <v>56.638499999999958</v>
      </c>
      <c r="R85" s="12">
        <v>93.21</v>
      </c>
      <c r="S85" s="59">
        <v>0</v>
      </c>
      <c r="T85" s="58">
        <v>1</v>
      </c>
      <c r="U85" s="59">
        <v>0</v>
      </c>
      <c r="V85" s="58">
        <v>100</v>
      </c>
      <c r="W85" s="58" t="s">
        <v>640</v>
      </c>
      <c r="X85" s="58">
        <v>1</v>
      </c>
      <c r="Y85">
        <v>0</v>
      </c>
      <c r="Z85" s="58">
        <v>0</v>
      </c>
      <c r="AA85" s="58">
        <v>0</v>
      </c>
      <c r="AB85" s="58">
        <v>0</v>
      </c>
      <c r="AC85" s="58">
        <v>0</v>
      </c>
      <c r="AD85" s="58">
        <v>1</v>
      </c>
      <c r="AE85" s="58">
        <v>0</v>
      </c>
      <c r="AF85" s="58">
        <v>30</v>
      </c>
      <c r="AG85" s="58"/>
      <c r="AH85" s="59">
        <v>2332.75</v>
      </c>
      <c r="AI85" s="61">
        <v>8467065</v>
      </c>
      <c r="AJ85" s="61">
        <v>2039993</v>
      </c>
      <c r="AK85" s="61">
        <v>577259</v>
      </c>
      <c r="AL85" s="60">
        <f t="shared" si="17"/>
        <v>0.57725899999999997</v>
      </c>
      <c r="AM85" s="60">
        <f t="shared" si="18"/>
        <v>2.461760807901507</v>
      </c>
      <c r="AN85" s="59">
        <v>21.95</v>
      </c>
    </row>
    <row r="86" spans="1:40" x14ac:dyDescent="0.3">
      <c r="A86" s="58" t="s">
        <v>638</v>
      </c>
      <c r="B86" s="59">
        <v>2008</v>
      </c>
      <c r="C86" s="59">
        <v>19.53</v>
      </c>
      <c r="D86" s="59">
        <v>19.53</v>
      </c>
      <c r="E86" s="59">
        <v>93.75</v>
      </c>
      <c r="F86" s="59">
        <v>44.52</v>
      </c>
      <c r="G86" s="59">
        <v>7.72</v>
      </c>
      <c r="H86" s="59">
        <v>4.68</v>
      </c>
      <c r="I86" s="60">
        <f t="shared" si="12"/>
        <v>8.4032672077620862</v>
      </c>
      <c r="J86" s="60">
        <f t="shared" si="13"/>
        <v>17.632841030804776</v>
      </c>
      <c r="K86" s="60">
        <f t="shared" si="14"/>
        <v>17.230490719237441</v>
      </c>
      <c r="L86" s="60">
        <f t="shared" si="15"/>
        <v>0.48736270978627083</v>
      </c>
      <c r="M86" s="60">
        <f t="shared" si="16"/>
        <v>1.4953350741078497</v>
      </c>
      <c r="N86" s="59">
        <v>20.2</v>
      </c>
      <c r="O86" s="59">
        <v>0.16</v>
      </c>
      <c r="P86" s="62">
        <v>19.974545454545453</v>
      </c>
      <c r="Q86" s="62">
        <v>25.786875000000009</v>
      </c>
      <c r="R86" s="12">
        <v>34.380000000000003</v>
      </c>
      <c r="S86" s="59">
        <v>60.58</v>
      </c>
      <c r="T86" s="58"/>
      <c r="U86" s="59">
        <v>1.9</v>
      </c>
      <c r="V86" s="58"/>
      <c r="W86" s="58" t="s">
        <v>640</v>
      </c>
      <c r="X86">
        <v>1</v>
      </c>
      <c r="Y86">
        <v>0</v>
      </c>
      <c r="Z86" s="58">
        <v>0</v>
      </c>
      <c r="AA86" s="58">
        <v>0</v>
      </c>
      <c r="AB86" s="58">
        <v>0</v>
      </c>
      <c r="AC86" s="58">
        <v>0</v>
      </c>
      <c r="AD86" s="58"/>
      <c r="AE86" s="58"/>
      <c r="AF86" s="58"/>
      <c r="AG86" s="58"/>
      <c r="AH86" s="59">
        <v>4461.62</v>
      </c>
      <c r="AI86" s="61">
        <v>45482629</v>
      </c>
      <c r="AJ86" s="61">
        <v>30416346</v>
      </c>
      <c r="AK86" s="61">
        <v>628017</v>
      </c>
      <c r="AL86" s="60">
        <f t="shared" si="17"/>
        <v>0.62801700000000005</v>
      </c>
      <c r="AM86" s="60"/>
      <c r="AN86" s="59">
        <v>54.66</v>
      </c>
    </row>
    <row r="87" spans="1:40" x14ac:dyDescent="0.3">
      <c r="A87" s="58" t="s">
        <v>638</v>
      </c>
      <c r="B87" s="59">
        <v>2009</v>
      </c>
      <c r="C87" s="59">
        <v>20.04</v>
      </c>
      <c r="D87" s="59">
        <v>20.04</v>
      </c>
      <c r="E87" s="59">
        <v>61.54</v>
      </c>
      <c r="F87" s="59">
        <v>48.58</v>
      </c>
      <c r="G87" s="59">
        <v>5.5</v>
      </c>
      <c r="H87" s="59">
        <v>4.91</v>
      </c>
      <c r="I87" s="60">
        <f t="shared" si="12"/>
        <v>8.2377094208613357</v>
      </c>
      <c r="J87" s="60">
        <f t="shared" si="13"/>
        <v>19.171728840407148</v>
      </c>
      <c r="K87" s="60">
        <f t="shared" si="14"/>
        <v>18.919126046829405</v>
      </c>
      <c r="L87" s="60"/>
      <c r="M87" s="60">
        <f t="shared" si="16"/>
        <v>1.2873718229090731</v>
      </c>
      <c r="N87" s="59">
        <v>-0.79</v>
      </c>
      <c r="O87" s="59">
        <v>0.27</v>
      </c>
      <c r="P87" s="62">
        <v>16.568333333333328</v>
      </c>
      <c r="Q87" s="62">
        <v>16.611240310077516</v>
      </c>
      <c r="R87" s="12">
        <v>19.829999999999998</v>
      </c>
      <c r="S87" s="59">
        <v>61.48</v>
      </c>
      <c r="T87" s="58"/>
      <c r="U87" s="59">
        <v>0.65</v>
      </c>
      <c r="V87" s="58"/>
      <c r="W87" s="58" t="s">
        <v>640</v>
      </c>
      <c r="X87" s="58">
        <v>1</v>
      </c>
      <c r="Y87">
        <v>0</v>
      </c>
      <c r="Z87" s="58">
        <v>0</v>
      </c>
      <c r="AA87" s="58">
        <v>0</v>
      </c>
      <c r="AB87" s="58">
        <v>0</v>
      </c>
      <c r="AC87" s="58">
        <v>0</v>
      </c>
      <c r="AD87" s="58"/>
      <c r="AE87" s="58"/>
      <c r="AF87" s="58"/>
      <c r="AG87" s="58"/>
      <c r="AH87" s="59">
        <v>3780.87</v>
      </c>
      <c r="AI87" s="61">
        <v>211922000</v>
      </c>
      <c r="AJ87" s="61">
        <v>164616000</v>
      </c>
      <c r="AK87" s="61">
        <v>-5605000</v>
      </c>
      <c r="AL87" s="60">
        <f t="shared" si="17"/>
        <v>-5.6050000000000004</v>
      </c>
      <c r="AM87" s="60">
        <f t="shared" ref="AM87:AM99" si="19">(AK87-AK86)/AK86</f>
        <v>-9.924917637579874</v>
      </c>
      <c r="AN87" s="59">
        <v>66.709999999999994</v>
      </c>
    </row>
    <row r="88" spans="1:40" x14ac:dyDescent="0.3">
      <c r="A88" s="58" t="s">
        <v>638</v>
      </c>
      <c r="B88" s="59">
        <v>2010</v>
      </c>
      <c r="C88" s="59">
        <v>21.72</v>
      </c>
      <c r="D88" s="59">
        <v>21.72</v>
      </c>
      <c r="E88" s="59">
        <v>22.41</v>
      </c>
      <c r="F88" s="59">
        <v>52.19</v>
      </c>
      <c r="G88" s="59">
        <v>6.14</v>
      </c>
      <c r="H88" s="59">
        <v>5.64</v>
      </c>
      <c r="I88" s="60">
        <f t="shared" si="12"/>
        <v>8.5693111456783448</v>
      </c>
      <c r="J88" s="60">
        <f t="shared" si="13"/>
        <v>17.205512166865695</v>
      </c>
      <c r="K88" s="60">
        <f t="shared" si="14"/>
        <v>16.364721326419733</v>
      </c>
      <c r="L88" s="60">
        <f t="shared" ref="L88:L119" si="20">LN(1+AL88)</f>
        <v>1.250932723189214</v>
      </c>
      <c r="M88" s="60">
        <f t="shared" si="16"/>
        <v>2.3181995780260998</v>
      </c>
      <c r="N88" s="59">
        <v>3.3</v>
      </c>
      <c r="O88" s="59">
        <v>0.09</v>
      </c>
      <c r="P88" s="62">
        <v>16.501712062256811</v>
      </c>
      <c r="Q88" s="62">
        <v>17.427003891050575</v>
      </c>
      <c r="R88" s="12">
        <v>19.920000000000002</v>
      </c>
      <c r="S88" s="59">
        <v>67.760000000000005</v>
      </c>
      <c r="T88" s="58"/>
      <c r="U88" s="59">
        <v>3.13</v>
      </c>
      <c r="V88" s="58"/>
      <c r="W88" s="58" t="s">
        <v>640</v>
      </c>
      <c r="X88">
        <v>1</v>
      </c>
      <c r="Y88">
        <v>0</v>
      </c>
      <c r="Z88" s="58">
        <v>0</v>
      </c>
      <c r="AA88" s="58">
        <v>0</v>
      </c>
      <c r="AB88" s="58">
        <v>0</v>
      </c>
      <c r="AC88" s="58">
        <v>0</v>
      </c>
      <c r="AD88" s="58"/>
      <c r="AE88" s="58"/>
      <c r="AF88" s="58"/>
      <c r="AG88" s="58"/>
      <c r="AH88" s="59">
        <v>5267.5</v>
      </c>
      <c r="AI88" s="61">
        <v>29666000</v>
      </c>
      <c r="AJ88" s="61">
        <v>12797000</v>
      </c>
      <c r="AK88" s="61">
        <v>2493600</v>
      </c>
      <c r="AL88" s="60">
        <f t="shared" si="17"/>
        <v>2.4935999999999998</v>
      </c>
      <c r="AM88" s="60">
        <f t="shared" si="19"/>
        <v>-1.4448884924174843</v>
      </c>
      <c r="AN88" s="59">
        <v>39.880000000000003</v>
      </c>
    </row>
    <row r="89" spans="1:40" x14ac:dyDescent="0.3">
      <c r="A89" s="58" t="s">
        <v>638</v>
      </c>
      <c r="B89" s="59">
        <v>2011</v>
      </c>
      <c r="C89" s="59">
        <v>20.010000000000002</v>
      </c>
      <c r="D89" s="59">
        <v>20.010000000000002</v>
      </c>
      <c r="E89" s="59">
        <v>26.92</v>
      </c>
      <c r="F89" s="59">
        <v>42.28</v>
      </c>
      <c r="G89" s="59">
        <v>9.68</v>
      </c>
      <c r="H89" s="59">
        <v>6.44</v>
      </c>
      <c r="I89" s="60">
        <f t="shared" si="12"/>
        <v>8.7442156101879753</v>
      </c>
      <c r="J89" s="60">
        <f t="shared" si="13"/>
        <v>17.310956950529537</v>
      </c>
      <c r="K89" s="60">
        <f t="shared" si="14"/>
        <v>16.272103463437666</v>
      </c>
      <c r="L89" s="60">
        <f t="shared" si="20"/>
        <v>1.6834315923424268</v>
      </c>
      <c r="M89" s="60">
        <f t="shared" si="16"/>
        <v>2.8259751393056152</v>
      </c>
      <c r="N89" s="59">
        <v>1.38</v>
      </c>
      <c r="O89" s="59">
        <v>0.14000000000000001</v>
      </c>
      <c r="P89" s="62">
        <v>14.778235294117646</v>
      </c>
      <c r="Q89" s="62">
        <v>16.565686274509794</v>
      </c>
      <c r="R89" s="12">
        <v>21.87</v>
      </c>
      <c r="S89" s="59">
        <v>55.49</v>
      </c>
      <c r="T89" s="58"/>
      <c r="U89" s="59">
        <v>4.07</v>
      </c>
      <c r="V89" s="58"/>
      <c r="W89" s="58" t="s">
        <v>640</v>
      </c>
      <c r="X89" s="58">
        <v>1</v>
      </c>
      <c r="Y89">
        <v>0</v>
      </c>
      <c r="Z89" s="58">
        <v>0</v>
      </c>
      <c r="AA89" s="58">
        <v>0</v>
      </c>
      <c r="AB89" s="58">
        <v>0</v>
      </c>
      <c r="AC89" s="58">
        <v>0</v>
      </c>
      <c r="AD89" s="58"/>
      <c r="AE89" s="58"/>
      <c r="AF89" s="58"/>
      <c r="AG89" s="58"/>
      <c r="AH89" s="59">
        <v>6274.29</v>
      </c>
      <c r="AI89" s="61">
        <v>32965000</v>
      </c>
      <c r="AJ89" s="61">
        <v>11665000</v>
      </c>
      <c r="AK89" s="61">
        <v>4384000</v>
      </c>
      <c r="AL89" s="60">
        <f t="shared" si="17"/>
        <v>4.3840000000000003</v>
      </c>
      <c r="AM89" s="60">
        <f t="shared" si="19"/>
        <v>0.75810073788899579</v>
      </c>
      <c r="AN89" s="59">
        <v>22.59</v>
      </c>
    </row>
    <row r="90" spans="1:40" x14ac:dyDescent="0.3">
      <c r="A90" s="58" t="s">
        <v>638</v>
      </c>
      <c r="B90" s="59">
        <v>2012</v>
      </c>
      <c r="C90" s="59">
        <v>20</v>
      </c>
      <c r="D90" s="59">
        <v>20</v>
      </c>
      <c r="E90" s="59">
        <v>42.86</v>
      </c>
      <c r="F90" s="59">
        <v>31</v>
      </c>
      <c r="G90" s="59">
        <v>12.76</v>
      </c>
      <c r="H90" s="59">
        <v>16.93</v>
      </c>
      <c r="I90" s="60">
        <f t="shared" si="12"/>
        <v>9.1505033149491677</v>
      </c>
      <c r="J90" s="60">
        <f t="shared" si="13"/>
        <v>17.256281154746155</v>
      </c>
      <c r="K90" s="60">
        <f t="shared" si="14"/>
        <v>13.87472241759612</v>
      </c>
      <c r="L90" s="60">
        <f t="shared" si="20"/>
        <v>1.6181994181026731</v>
      </c>
      <c r="M90" s="60">
        <f t="shared" si="16"/>
        <v>29.416588124410932</v>
      </c>
      <c r="N90" s="59">
        <v>24.86</v>
      </c>
      <c r="O90" s="59">
        <v>0.14000000000000001</v>
      </c>
      <c r="P90" s="62">
        <v>7.9368359374999926</v>
      </c>
      <c r="Q90" s="62">
        <v>9.5380468750000045</v>
      </c>
      <c r="R90" s="12">
        <v>13.01</v>
      </c>
      <c r="S90" s="59">
        <v>37.06</v>
      </c>
      <c r="T90" s="58"/>
      <c r="U90" s="59">
        <v>17.059999999999999</v>
      </c>
      <c r="V90" s="58"/>
      <c r="W90" s="58" t="s">
        <v>640</v>
      </c>
      <c r="X90">
        <v>1</v>
      </c>
      <c r="Y90">
        <v>0</v>
      </c>
      <c r="Z90" s="58">
        <v>0</v>
      </c>
      <c r="AA90" s="58">
        <v>0</v>
      </c>
      <c r="AB90" s="58">
        <v>0</v>
      </c>
      <c r="AC90" s="58">
        <v>0</v>
      </c>
      <c r="AD90" s="58"/>
      <c r="AE90" s="58"/>
      <c r="AF90" s="58"/>
      <c r="AG90" s="58"/>
      <c r="AH90" s="59">
        <v>9419.18</v>
      </c>
      <c r="AI90" s="61">
        <v>31211000</v>
      </c>
      <c r="AJ90" s="61">
        <v>1061000</v>
      </c>
      <c r="AK90" s="61">
        <v>4044000</v>
      </c>
      <c r="AL90" s="60">
        <f t="shared" si="17"/>
        <v>4.0439999999999996</v>
      </c>
      <c r="AM90" s="60">
        <f t="shared" si="19"/>
        <v>-7.7554744525547448E-2</v>
      </c>
      <c r="AN90" s="59">
        <v>0.99</v>
      </c>
    </row>
    <row r="91" spans="1:40" x14ac:dyDescent="0.3">
      <c r="A91" s="58" t="s">
        <v>638</v>
      </c>
      <c r="B91" s="59">
        <v>2013</v>
      </c>
      <c r="C91" s="59">
        <v>17.760000000000002</v>
      </c>
      <c r="D91" s="59">
        <v>17.760000000000002</v>
      </c>
      <c r="E91" s="59">
        <v>100</v>
      </c>
      <c r="F91" s="59">
        <v>29.24</v>
      </c>
      <c r="G91" s="59">
        <v>15.19</v>
      </c>
      <c r="H91" s="59">
        <v>6.1</v>
      </c>
      <c r="I91" s="60">
        <f t="shared" si="12"/>
        <v>9.3538232093146387</v>
      </c>
      <c r="J91" s="60">
        <f t="shared" si="13"/>
        <v>17.258649307414601</v>
      </c>
      <c r="K91" s="60">
        <f t="shared" si="14"/>
        <v>13.610943392223</v>
      </c>
      <c r="L91" s="60">
        <f t="shared" si="20"/>
        <v>1.3037276374629283</v>
      </c>
      <c r="M91" s="60">
        <f t="shared" si="16"/>
        <v>38.386503067484661</v>
      </c>
      <c r="N91" s="59">
        <v>8.1999999999999993</v>
      </c>
      <c r="O91" s="59">
        <v>0.09</v>
      </c>
      <c r="P91" s="62">
        <v>4.5099606299212596</v>
      </c>
      <c r="Q91" s="62">
        <v>5.3667968749999986</v>
      </c>
      <c r="R91" s="12">
        <v>8.0399999999999991</v>
      </c>
      <c r="S91" s="59">
        <v>37.06</v>
      </c>
      <c r="T91" s="58"/>
      <c r="U91" s="59">
        <v>6.55</v>
      </c>
      <c r="V91" s="58"/>
      <c r="W91" s="58" t="s">
        <v>640</v>
      </c>
      <c r="X91" s="58">
        <v>1</v>
      </c>
      <c r="Y91">
        <v>0</v>
      </c>
      <c r="Z91" s="58">
        <v>0</v>
      </c>
      <c r="AA91" s="58">
        <v>0</v>
      </c>
      <c r="AB91" s="58">
        <v>0</v>
      </c>
      <c r="AC91" s="58">
        <v>0</v>
      </c>
      <c r="AD91" s="58"/>
      <c r="AE91" s="58"/>
      <c r="AF91" s="58"/>
      <c r="AG91" s="58"/>
      <c r="AH91" s="59">
        <v>11542.87</v>
      </c>
      <c r="AI91" s="61">
        <v>31285000</v>
      </c>
      <c r="AJ91" s="61">
        <v>815000</v>
      </c>
      <c r="AK91" s="61">
        <v>2683000</v>
      </c>
      <c r="AL91" s="60">
        <f t="shared" si="17"/>
        <v>2.6829999999999998</v>
      </c>
      <c r="AM91" s="60">
        <f t="shared" si="19"/>
        <v>-0.33654797230464889</v>
      </c>
      <c r="AN91" s="59">
        <v>0.97</v>
      </c>
    </row>
    <row r="92" spans="1:40" x14ac:dyDescent="0.3">
      <c r="A92" s="58" t="s">
        <v>638</v>
      </c>
      <c r="B92" s="59">
        <v>2014</v>
      </c>
      <c r="C92" s="59">
        <v>11.44</v>
      </c>
      <c r="D92" s="59">
        <v>11.44</v>
      </c>
      <c r="E92" s="59">
        <v>100</v>
      </c>
      <c r="F92" s="59">
        <v>17.059999999999999</v>
      </c>
      <c r="G92" s="59">
        <v>4.46</v>
      </c>
      <c r="H92" s="59">
        <v>15.47</v>
      </c>
      <c r="I92" s="60">
        <f t="shared" si="12"/>
        <v>9.2583511849112732</v>
      </c>
      <c r="J92" s="60">
        <f t="shared" si="13"/>
        <v>17.232089041664732</v>
      </c>
      <c r="K92" s="60">
        <f t="shared" si="14"/>
        <v>13.787111083442577</v>
      </c>
      <c r="L92" s="60">
        <f t="shared" si="20"/>
        <v>1.4752205703142922</v>
      </c>
      <c r="M92" s="60">
        <f t="shared" si="16"/>
        <v>31.342592592592592</v>
      </c>
      <c r="N92" s="59">
        <v>10.07</v>
      </c>
      <c r="O92" s="59">
        <v>0.11</v>
      </c>
      <c r="P92" s="62">
        <v>5.9405577689243021</v>
      </c>
      <c r="Q92" s="62">
        <v>6.9000390625000003</v>
      </c>
      <c r="R92" s="12">
        <v>8.77</v>
      </c>
      <c r="S92" s="59">
        <v>34.119999999999997</v>
      </c>
      <c r="T92" s="58"/>
      <c r="U92" s="59">
        <v>8.6199999999999992</v>
      </c>
      <c r="V92" s="58"/>
      <c r="W92" s="58" t="s">
        <v>640</v>
      </c>
      <c r="X92">
        <v>1</v>
      </c>
      <c r="Y92">
        <v>0</v>
      </c>
      <c r="Z92" s="58">
        <v>0</v>
      </c>
      <c r="AA92" s="58">
        <v>0</v>
      </c>
      <c r="AB92" s="58">
        <v>0</v>
      </c>
      <c r="AC92" s="58">
        <v>0</v>
      </c>
      <c r="AD92" s="58"/>
      <c r="AE92" s="58"/>
      <c r="AF92" s="58"/>
      <c r="AG92" s="58"/>
      <c r="AH92" s="59">
        <v>10491.82</v>
      </c>
      <c r="AI92" s="61">
        <v>30465000</v>
      </c>
      <c r="AJ92" s="61">
        <v>972000</v>
      </c>
      <c r="AK92" s="61">
        <v>3372000</v>
      </c>
      <c r="AL92" s="60">
        <f t="shared" si="17"/>
        <v>3.3719999999999999</v>
      </c>
      <c r="AM92" s="60">
        <f t="shared" si="19"/>
        <v>0.25680208721580322</v>
      </c>
      <c r="AN92" s="59">
        <v>1.04</v>
      </c>
    </row>
    <row r="93" spans="1:40" x14ac:dyDescent="0.3">
      <c r="A93" s="58" t="s">
        <v>638</v>
      </c>
      <c r="B93" s="59">
        <v>2015</v>
      </c>
      <c r="C93" s="59">
        <v>7.61</v>
      </c>
      <c r="D93" s="59">
        <v>7.61</v>
      </c>
      <c r="E93" s="59">
        <v>32.14</v>
      </c>
      <c r="F93" s="59">
        <v>4.79</v>
      </c>
      <c r="G93" s="59">
        <v>8.52</v>
      </c>
      <c r="H93" s="59">
        <v>10.01</v>
      </c>
      <c r="I93" s="60">
        <f t="shared" si="12"/>
        <v>8.9544359974184911</v>
      </c>
      <c r="J93" s="60">
        <f t="shared" si="13"/>
        <v>17.134267916242042</v>
      </c>
      <c r="K93" s="60">
        <f t="shared" si="14"/>
        <v>13.149978544437301</v>
      </c>
      <c r="L93" s="60">
        <f t="shared" si="20"/>
        <v>-0.6348782724359695</v>
      </c>
      <c r="M93" s="60">
        <f t="shared" si="16"/>
        <v>53.747081712062254</v>
      </c>
      <c r="N93" s="59">
        <v>-0.8</v>
      </c>
      <c r="O93" s="59" t="s">
        <v>679</v>
      </c>
      <c r="P93" s="62">
        <v>7.6819367588932828</v>
      </c>
      <c r="Q93" s="62">
        <v>8.2714785992217958</v>
      </c>
      <c r="R93" s="12">
        <v>9.17</v>
      </c>
      <c r="S93" s="59">
        <v>0</v>
      </c>
      <c r="T93" s="58"/>
      <c r="U93" s="59">
        <v>10.44</v>
      </c>
      <c r="V93" s="58"/>
      <c r="W93" s="58" t="s">
        <v>640</v>
      </c>
      <c r="X93" s="58">
        <v>1</v>
      </c>
      <c r="Y93">
        <v>0</v>
      </c>
      <c r="Z93" s="58">
        <v>0</v>
      </c>
      <c r="AA93" s="58">
        <v>0</v>
      </c>
      <c r="AB93" s="58">
        <v>0</v>
      </c>
      <c r="AC93" s="58">
        <v>0</v>
      </c>
      <c r="AD93" s="58"/>
      <c r="AE93" s="58"/>
      <c r="AF93" s="58"/>
      <c r="AG93" s="58"/>
      <c r="AH93" s="59">
        <v>7742.16</v>
      </c>
      <c r="AI93" s="61">
        <v>27626000</v>
      </c>
      <c r="AJ93" s="61">
        <v>514000</v>
      </c>
      <c r="AK93" s="61">
        <v>-470000</v>
      </c>
      <c r="AL93" s="60">
        <f t="shared" si="17"/>
        <v>-0.47</v>
      </c>
      <c r="AM93" s="60">
        <f t="shared" si="19"/>
        <v>-1.1393831553973903</v>
      </c>
      <c r="AN93" s="59">
        <v>1.0900000000000001</v>
      </c>
    </row>
    <row r="94" spans="1:40" x14ac:dyDescent="0.3">
      <c r="A94" s="58" t="s">
        <v>638</v>
      </c>
      <c r="B94" s="59">
        <v>2016</v>
      </c>
      <c r="C94" s="59">
        <v>3.91</v>
      </c>
      <c r="D94" s="59">
        <v>3.91</v>
      </c>
      <c r="E94" s="59">
        <v>38.159999999999997</v>
      </c>
      <c r="F94" s="59">
        <v>0</v>
      </c>
      <c r="G94" s="59">
        <v>4.3899999999999997</v>
      </c>
      <c r="H94" s="59">
        <v>8.56</v>
      </c>
      <c r="I94" s="60">
        <f t="shared" si="12"/>
        <v>9.0090084579572149</v>
      </c>
      <c r="J94" s="60">
        <f t="shared" si="13"/>
        <v>17.160666548742803</v>
      </c>
      <c r="K94" s="60">
        <f t="shared" si="14"/>
        <v>13.062613372998555</v>
      </c>
      <c r="L94" s="60">
        <f t="shared" si="20"/>
        <v>0.8850064418343887</v>
      </c>
      <c r="M94" s="60">
        <f t="shared" si="16"/>
        <v>60.222929936305732</v>
      </c>
      <c r="N94" s="59">
        <v>5</v>
      </c>
      <c r="O94" s="59">
        <v>0.05</v>
      </c>
      <c r="P94" s="62">
        <v>5.3497665369649798</v>
      </c>
      <c r="Q94" s="62">
        <v>5.6182329317269106</v>
      </c>
      <c r="R94" s="12">
        <v>8.7100000000000009</v>
      </c>
      <c r="S94" s="59">
        <v>0</v>
      </c>
      <c r="T94" s="58"/>
      <c r="U94" s="59">
        <v>11.17</v>
      </c>
      <c r="V94" s="58"/>
      <c r="W94" s="58" t="s">
        <v>640</v>
      </c>
      <c r="X94">
        <v>1</v>
      </c>
      <c r="Y94">
        <v>0</v>
      </c>
      <c r="Z94" s="58">
        <v>0</v>
      </c>
      <c r="AA94" s="58">
        <v>0</v>
      </c>
      <c r="AB94" s="58">
        <v>0</v>
      </c>
      <c r="AC94" s="58">
        <v>0</v>
      </c>
      <c r="AD94" s="58"/>
      <c r="AE94" s="58"/>
      <c r="AF94" s="58"/>
      <c r="AG94" s="58"/>
      <c r="AH94" s="59">
        <v>8176.41</v>
      </c>
      <c r="AI94" s="61">
        <v>28365000</v>
      </c>
      <c r="AJ94" s="61">
        <v>471000</v>
      </c>
      <c r="AK94" s="61">
        <v>1423000</v>
      </c>
      <c r="AL94" s="60">
        <f t="shared" si="17"/>
        <v>1.423</v>
      </c>
      <c r="AM94" s="60">
        <f t="shared" si="19"/>
        <v>-4.0276595744680854</v>
      </c>
      <c r="AN94" s="59">
        <v>1.06</v>
      </c>
    </row>
    <row r="95" spans="1:40" x14ac:dyDescent="0.3">
      <c r="A95" s="58" t="s">
        <v>638</v>
      </c>
      <c r="B95" s="59">
        <v>2017</v>
      </c>
      <c r="C95" s="59">
        <v>7.74</v>
      </c>
      <c r="D95" s="59">
        <v>7.74</v>
      </c>
      <c r="E95" s="59">
        <v>41.25</v>
      </c>
      <c r="F95" s="59">
        <v>0</v>
      </c>
      <c r="G95" s="59">
        <v>5.77</v>
      </c>
      <c r="H95" s="59">
        <v>21.93</v>
      </c>
      <c r="I95" s="60">
        <f t="shared" si="12"/>
        <v>9.2821045997054359</v>
      </c>
      <c r="J95" s="60">
        <f t="shared" si="13"/>
        <v>17.271669497700405</v>
      </c>
      <c r="K95" s="60">
        <f t="shared" si="14"/>
        <v>12.556729517143344</v>
      </c>
      <c r="L95" s="60">
        <f t="shared" si="20"/>
        <v>1.4768203878192612</v>
      </c>
      <c r="M95" s="60">
        <f t="shared" si="16"/>
        <v>111.60211267605634</v>
      </c>
      <c r="N95" s="59">
        <v>11.14</v>
      </c>
      <c r="O95" s="59">
        <v>0.11</v>
      </c>
      <c r="P95" s="62">
        <v>5.8285490196078431</v>
      </c>
      <c r="Q95" s="62">
        <v>6.2326050420168064</v>
      </c>
      <c r="R95" s="12">
        <v>8.64</v>
      </c>
      <c r="S95" s="59">
        <v>0</v>
      </c>
      <c r="T95" s="58">
        <v>0</v>
      </c>
      <c r="U95" s="59">
        <v>30.53</v>
      </c>
      <c r="V95" s="58">
        <v>50</v>
      </c>
      <c r="W95" s="58" t="s">
        <v>640</v>
      </c>
      <c r="X95" s="58">
        <v>1</v>
      </c>
      <c r="Y95">
        <v>0</v>
      </c>
      <c r="Z95" s="58">
        <v>0</v>
      </c>
      <c r="AA95" s="58">
        <v>0</v>
      </c>
      <c r="AB95" s="58">
        <v>0</v>
      </c>
      <c r="AC95" s="58">
        <v>0</v>
      </c>
      <c r="AD95" s="58">
        <v>0</v>
      </c>
      <c r="AE95" s="58">
        <v>1</v>
      </c>
      <c r="AF95" s="58">
        <v>14.29</v>
      </c>
      <c r="AG95" s="58"/>
      <c r="AH95" s="59">
        <v>10744.02</v>
      </c>
      <c r="AI95" s="61">
        <v>31695000</v>
      </c>
      <c r="AJ95" s="61">
        <v>284000</v>
      </c>
      <c r="AK95" s="61">
        <v>3379000</v>
      </c>
      <c r="AL95" s="60">
        <f t="shared" si="17"/>
        <v>3.379</v>
      </c>
      <c r="AM95" s="60">
        <f t="shared" si="19"/>
        <v>1.3745607870695713</v>
      </c>
      <c r="AN95" s="59">
        <v>0.04</v>
      </c>
    </row>
    <row r="96" spans="1:40" x14ac:dyDescent="0.3">
      <c r="A96" s="58" t="s">
        <v>638</v>
      </c>
      <c r="B96" s="59">
        <v>2018</v>
      </c>
      <c r="C96" s="59">
        <v>11.32</v>
      </c>
      <c r="D96" s="59">
        <v>9.34</v>
      </c>
      <c r="E96" s="59">
        <v>7.35</v>
      </c>
      <c r="F96" s="59">
        <v>0</v>
      </c>
      <c r="G96" s="59">
        <v>6.36</v>
      </c>
      <c r="H96" s="59">
        <v>35.619999999999997</v>
      </c>
      <c r="I96" s="60">
        <f t="shared" si="12"/>
        <v>8.9747762537865086</v>
      </c>
      <c r="J96" s="60">
        <f t="shared" si="13"/>
        <v>17.332711615382735</v>
      </c>
      <c r="K96" s="60">
        <f t="shared" si="14"/>
        <v>12.581078546153629</v>
      </c>
      <c r="L96" s="60">
        <f t="shared" si="20"/>
        <v>1.5227901057084281</v>
      </c>
      <c r="M96" s="60">
        <f t="shared" si="16"/>
        <v>115.77319587628865</v>
      </c>
      <c r="N96" s="59">
        <v>10.65</v>
      </c>
      <c r="O96" s="59">
        <v>0.11</v>
      </c>
      <c r="P96" s="62">
        <v>15.665081300813005</v>
      </c>
      <c r="Q96" s="62">
        <v>17.575252918287951</v>
      </c>
      <c r="R96" s="12">
        <v>28</v>
      </c>
      <c r="S96" s="59">
        <v>0</v>
      </c>
      <c r="T96" s="58">
        <v>0</v>
      </c>
      <c r="U96" s="59">
        <v>51.73</v>
      </c>
      <c r="V96" s="58">
        <v>54.55</v>
      </c>
      <c r="W96" s="58" t="s">
        <v>640</v>
      </c>
      <c r="X96">
        <v>1</v>
      </c>
      <c r="Y96">
        <v>0</v>
      </c>
      <c r="Z96" s="58">
        <v>0</v>
      </c>
      <c r="AA96" s="58">
        <v>0</v>
      </c>
      <c r="AB96" s="58">
        <v>0</v>
      </c>
      <c r="AC96" s="58">
        <v>0</v>
      </c>
      <c r="AD96" s="58">
        <v>0</v>
      </c>
      <c r="AE96" s="58">
        <v>1</v>
      </c>
      <c r="AF96" s="58">
        <v>14.29</v>
      </c>
      <c r="AG96" s="58"/>
      <c r="AH96" s="59">
        <v>7901.25</v>
      </c>
      <c r="AI96" s="61">
        <v>33690000</v>
      </c>
      <c r="AJ96" s="61">
        <v>291000</v>
      </c>
      <c r="AK96" s="61">
        <v>3585000</v>
      </c>
      <c r="AL96" s="60">
        <f t="shared" si="17"/>
        <v>3.585</v>
      </c>
      <c r="AM96" s="60">
        <f t="shared" si="19"/>
        <v>6.0964782480023676E-2</v>
      </c>
      <c r="AN96" s="59">
        <v>0.04</v>
      </c>
    </row>
    <row r="97" spans="1:40" x14ac:dyDescent="0.3">
      <c r="A97" s="58" t="s">
        <v>638</v>
      </c>
      <c r="B97" s="59">
        <v>2019</v>
      </c>
      <c r="C97" s="59">
        <v>10.08</v>
      </c>
      <c r="D97" s="59">
        <v>10.08</v>
      </c>
      <c r="E97" s="59">
        <v>88.16</v>
      </c>
      <c r="F97" s="59">
        <v>0</v>
      </c>
      <c r="G97" s="59">
        <v>6.67</v>
      </c>
      <c r="H97" s="59">
        <v>30.02</v>
      </c>
      <c r="I97" s="60">
        <f t="shared" si="12"/>
        <v>9.2427891689145198</v>
      </c>
      <c r="J97" s="60">
        <f t="shared" si="13"/>
        <v>17.387575257486375</v>
      </c>
      <c r="K97" s="60">
        <f t="shared" si="14"/>
        <v>12.631340380934517</v>
      </c>
      <c r="L97" s="60">
        <f t="shared" si="20"/>
        <v>1.6802690931946918</v>
      </c>
      <c r="M97" s="60">
        <f t="shared" si="16"/>
        <v>116.30718954248366</v>
      </c>
      <c r="N97" s="59">
        <v>12.73</v>
      </c>
      <c r="O97" s="59">
        <v>0.13</v>
      </c>
      <c r="P97" s="62">
        <v>24.825120000000009</v>
      </c>
      <c r="Q97" s="62">
        <v>26.61542635658914</v>
      </c>
      <c r="R97" s="12">
        <v>31.91</v>
      </c>
      <c r="S97" s="59">
        <v>0</v>
      </c>
      <c r="T97" s="58">
        <v>0</v>
      </c>
      <c r="U97" s="59">
        <v>43.4</v>
      </c>
      <c r="V97" s="58">
        <v>50</v>
      </c>
      <c r="W97" s="58" t="s">
        <v>640</v>
      </c>
      <c r="X97" s="58">
        <v>1</v>
      </c>
      <c r="Y97">
        <v>0</v>
      </c>
      <c r="Z97" s="58">
        <v>0</v>
      </c>
      <c r="AA97" s="58">
        <v>0</v>
      </c>
      <c r="AB97" s="58">
        <v>0</v>
      </c>
      <c r="AC97" s="58">
        <v>0</v>
      </c>
      <c r="AD97" s="58">
        <v>0</v>
      </c>
      <c r="AE97" s="58">
        <v>1</v>
      </c>
      <c r="AF97" s="58">
        <v>14.29</v>
      </c>
      <c r="AG97" s="58"/>
      <c r="AH97" s="59">
        <v>10329.81</v>
      </c>
      <c r="AI97" s="61">
        <v>35590000</v>
      </c>
      <c r="AJ97" s="61">
        <v>306000</v>
      </c>
      <c r="AK97" s="61">
        <v>4367000</v>
      </c>
      <c r="AL97" s="60">
        <f t="shared" si="17"/>
        <v>4.367</v>
      </c>
      <c r="AM97" s="60">
        <f t="shared" si="19"/>
        <v>0.21813110181311018</v>
      </c>
      <c r="AN97" s="59">
        <v>0.11</v>
      </c>
    </row>
    <row r="98" spans="1:40" x14ac:dyDescent="0.3">
      <c r="A98" s="58" t="s">
        <v>638</v>
      </c>
      <c r="B98" s="59">
        <v>2020</v>
      </c>
      <c r="C98" s="59">
        <v>9.2899999999999991</v>
      </c>
      <c r="D98" s="59">
        <v>9.2899999999999991</v>
      </c>
      <c r="E98" s="59">
        <v>37.14</v>
      </c>
      <c r="F98" s="59">
        <v>0</v>
      </c>
      <c r="G98" s="59">
        <v>2.62</v>
      </c>
      <c r="H98" s="59">
        <v>33.69</v>
      </c>
      <c r="I98" s="60">
        <f t="shared" si="12"/>
        <v>9.0885896002553732</v>
      </c>
      <c r="J98" s="60">
        <f t="shared" si="13"/>
        <v>17.405867177219584</v>
      </c>
      <c r="K98" s="60">
        <f t="shared" si="14"/>
        <v>12.614865543731012</v>
      </c>
      <c r="L98" s="60">
        <f t="shared" si="20"/>
        <v>1.2845384521655032</v>
      </c>
      <c r="M98" s="60">
        <f t="shared" si="16"/>
        <v>120.42192691029901</v>
      </c>
      <c r="N98" s="59">
        <v>7.31</v>
      </c>
      <c r="O98" s="59">
        <v>0.08</v>
      </c>
      <c r="P98" s="62">
        <v>24.792209302325578</v>
      </c>
      <c r="Q98" s="62">
        <v>26.392868217054275</v>
      </c>
      <c r="R98" s="12">
        <v>35.049999999999997</v>
      </c>
      <c r="S98" s="59">
        <v>0</v>
      </c>
      <c r="T98" s="58">
        <v>0</v>
      </c>
      <c r="U98" s="59">
        <v>48.02</v>
      </c>
      <c r="V98" s="58">
        <v>38.46</v>
      </c>
      <c r="W98" s="58" t="s">
        <v>640</v>
      </c>
      <c r="X98">
        <v>1</v>
      </c>
      <c r="Y98">
        <v>0</v>
      </c>
      <c r="Z98" s="58">
        <v>0</v>
      </c>
      <c r="AA98" s="58">
        <v>0</v>
      </c>
      <c r="AB98" s="58">
        <v>0</v>
      </c>
      <c r="AC98" s="58">
        <v>0</v>
      </c>
      <c r="AD98" s="58">
        <v>0</v>
      </c>
      <c r="AE98" s="58">
        <v>1</v>
      </c>
      <c r="AF98" s="58">
        <v>16.670000000000002</v>
      </c>
      <c r="AG98" s="58"/>
      <c r="AH98" s="59">
        <v>8853.69</v>
      </c>
      <c r="AI98" s="61">
        <v>36247000</v>
      </c>
      <c r="AJ98" s="61">
        <v>301000</v>
      </c>
      <c r="AK98" s="61">
        <v>2613000</v>
      </c>
      <c r="AL98" s="60">
        <f t="shared" si="17"/>
        <v>2.613</v>
      </c>
      <c r="AM98" s="60">
        <f t="shared" si="19"/>
        <v>-0.40164872910464849</v>
      </c>
      <c r="AN98" s="59">
        <v>0.1</v>
      </c>
    </row>
    <row r="99" spans="1:40" x14ac:dyDescent="0.3">
      <c r="A99" s="58" t="s">
        <v>638</v>
      </c>
      <c r="B99" s="59">
        <v>2021</v>
      </c>
      <c r="C99" s="59">
        <v>11.61</v>
      </c>
      <c r="D99" s="59">
        <v>11.61</v>
      </c>
      <c r="E99" s="59">
        <v>36.76</v>
      </c>
      <c r="F99" s="59">
        <v>0</v>
      </c>
      <c r="G99" s="59">
        <v>2.6</v>
      </c>
      <c r="H99" s="59">
        <v>43.21</v>
      </c>
      <c r="I99" s="60">
        <f t="shared" si="12"/>
        <v>9.4729646026495313</v>
      </c>
      <c r="J99" s="60">
        <f t="shared" si="13"/>
        <v>17.56579080318555</v>
      </c>
      <c r="K99" s="60">
        <f t="shared" si="14"/>
        <v>12.727838209334498</v>
      </c>
      <c r="L99" s="60">
        <f t="shared" si="20"/>
        <v>1.7229451532276951</v>
      </c>
      <c r="M99" s="60">
        <f t="shared" si="16"/>
        <v>126.2106824925816</v>
      </c>
      <c r="N99" s="59">
        <v>11.61</v>
      </c>
      <c r="O99" s="59">
        <v>0.11</v>
      </c>
      <c r="P99" s="62">
        <v>53.43942307692307</v>
      </c>
      <c r="Q99" s="62">
        <v>56.638499999999958</v>
      </c>
      <c r="R99" s="12">
        <v>93.21</v>
      </c>
      <c r="S99" s="59">
        <v>0</v>
      </c>
      <c r="T99" s="58">
        <v>0</v>
      </c>
      <c r="U99" s="59">
        <v>49.29</v>
      </c>
      <c r="V99" s="58">
        <v>40</v>
      </c>
      <c r="W99" s="58" t="s">
        <v>640</v>
      </c>
      <c r="X99" s="58">
        <v>1</v>
      </c>
      <c r="Y99">
        <v>0</v>
      </c>
      <c r="Z99" s="58">
        <v>0</v>
      </c>
      <c r="AA99" s="58">
        <v>0</v>
      </c>
      <c r="AB99" s="58">
        <v>0</v>
      </c>
      <c r="AC99" s="58">
        <v>0</v>
      </c>
      <c r="AD99" s="58">
        <v>0</v>
      </c>
      <c r="AE99" s="58">
        <v>1</v>
      </c>
      <c r="AF99" s="58">
        <v>16.670000000000002</v>
      </c>
      <c r="AG99" s="58"/>
      <c r="AH99" s="59">
        <v>13003.38</v>
      </c>
      <c r="AI99" s="61">
        <v>42533000</v>
      </c>
      <c r="AJ99" s="61">
        <v>337000</v>
      </c>
      <c r="AK99" s="61">
        <v>4601000</v>
      </c>
      <c r="AL99" s="60">
        <f t="shared" si="17"/>
        <v>4.601</v>
      </c>
      <c r="AM99" s="60">
        <f t="shared" si="19"/>
        <v>0.7608113279755071</v>
      </c>
      <c r="AN99" s="59">
        <v>0</v>
      </c>
    </row>
    <row r="100" spans="1:40" x14ac:dyDescent="0.3">
      <c r="A100" s="58" t="s">
        <v>680</v>
      </c>
      <c r="B100" s="59">
        <v>2008</v>
      </c>
      <c r="C100" s="59">
        <v>78.209999999999994</v>
      </c>
      <c r="D100" s="59">
        <v>53.17</v>
      </c>
      <c r="E100" s="59">
        <v>28.13</v>
      </c>
      <c r="F100" s="59">
        <v>88.04</v>
      </c>
      <c r="G100" s="59">
        <v>71.92</v>
      </c>
      <c r="H100" s="59">
        <v>75.19</v>
      </c>
      <c r="I100" s="60">
        <f t="shared" si="12"/>
        <v>8.49134396020035</v>
      </c>
      <c r="J100" s="60">
        <f t="shared" si="13"/>
        <v>17.967793785106821</v>
      </c>
      <c r="K100" s="60">
        <f t="shared" si="14"/>
        <v>17.60339789240826</v>
      </c>
      <c r="L100" s="60">
        <f t="shared" si="20"/>
        <v>0.3030631744900833</v>
      </c>
      <c r="M100" s="60">
        <f t="shared" si="16"/>
        <v>1.4396440459207933</v>
      </c>
      <c r="N100" s="59">
        <v>1.31</v>
      </c>
      <c r="O100" s="59">
        <v>0.59</v>
      </c>
      <c r="P100" s="62">
        <v>19.974545454545453</v>
      </c>
      <c r="Q100" s="62">
        <v>25.786875000000009</v>
      </c>
      <c r="R100" s="12">
        <v>34.380000000000003</v>
      </c>
      <c r="S100" s="59">
        <v>91.35</v>
      </c>
      <c r="T100" s="58">
        <v>1</v>
      </c>
      <c r="U100" s="59">
        <v>68.75</v>
      </c>
      <c r="V100" s="58"/>
      <c r="W100" s="58" t="s">
        <v>640</v>
      </c>
      <c r="X100">
        <v>1</v>
      </c>
      <c r="Y100">
        <v>0</v>
      </c>
      <c r="Z100" s="58">
        <v>0</v>
      </c>
      <c r="AA100" s="58">
        <v>0</v>
      </c>
      <c r="AB100" s="58">
        <v>0</v>
      </c>
      <c r="AC100" s="58">
        <v>0</v>
      </c>
      <c r="AD100" s="58">
        <v>1</v>
      </c>
      <c r="AE100" s="58"/>
      <c r="AF100" s="58">
        <v>0</v>
      </c>
      <c r="AG100" s="58"/>
      <c r="AH100" s="59">
        <v>4872.41</v>
      </c>
      <c r="AI100" s="61">
        <v>63579000</v>
      </c>
      <c r="AJ100" s="61">
        <v>44163000</v>
      </c>
      <c r="AK100" s="61">
        <v>354000</v>
      </c>
      <c r="AL100" s="60">
        <f t="shared" si="17"/>
        <v>0.35399999999999998</v>
      </c>
      <c r="AM100" s="60"/>
      <c r="AN100" s="59">
        <v>60.01</v>
      </c>
    </row>
    <row r="101" spans="1:40" x14ac:dyDescent="0.3">
      <c r="A101" s="58" t="s">
        <v>680</v>
      </c>
      <c r="B101" s="59">
        <v>2009</v>
      </c>
      <c r="C101" s="59">
        <v>71.760000000000005</v>
      </c>
      <c r="D101" s="59">
        <v>71.760000000000005</v>
      </c>
      <c r="E101" s="59">
        <v>94.23</v>
      </c>
      <c r="F101" s="59">
        <v>92.07</v>
      </c>
      <c r="G101" s="59">
        <v>69.75</v>
      </c>
      <c r="H101" s="59">
        <v>46.76</v>
      </c>
      <c r="I101" s="60">
        <f t="shared" si="12"/>
        <v>9.2341184201385094</v>
      </c>
      <c r="J101" s="60">
        <f t="shared" si="13"/>
        <v>17.969679421832041</v>
      </c>
      <c r="K101" s="60">
        <f t="shared" si="14"/>
        <v>17.670476320905067</v>
      </c>
      <c r="L101" s="60">
        <f t="shared" si="20"/>
        <v>-0.50418108104732218</v>
      </c>
      <c r="M101" s="60">
        <f t="shared" si="16"/>
        <v>1.3487835348423571</v>
      </c>
      <c r="N101" s="59">
        <v>-4.17</v>
      </c>
      <c r="O101" s="59">
        <v>0.53</v>
      </c>
      <c r="P101" s="62">
        <v>16.568333333333328</v>
      </c>
      <c r="Q101" s="62">
        <v>16.611240310077516</v>
      </c>
      <c r="R101" s="12">
        <v>19.829999999999998</v>
      </c>
      <c r="S101" s="59">
        <v>95.9</v>
      </c>
      <c r="T101" s="58">
        <v>1</v>
      </c>
      <c r="U101" s="59">
        <v>28.65</v>
      </c>
      <c r="V101" s="58"/>
      <c r="W101" s="58" t="s">
        <v>640</v>
      </c>
      <c r="X101" s="58">
        <v>1</v>
      </c>
      <c r="Y101">
        <v>0</v>
      </c>
      <c r="Z101" s="58">
        <v>0</v>
      </c>
      <c r="AA101" s="58">
        <v>0</v>
      </c>
      <c r="AB101" s="58">
        <v>0</v>
      </c>
      <c r="AC101" s="58">
        <v>0</v>
      </c>
      <c r="AD101" s="58">
        <v>1</v>
      </c>
      <c r="AE101" s="58"/>
      <c r="AF101" s="58">
        <v>0</v>
      </c>
      <c r="AG101" s="58"/>
      <c r="AH101" s="59">
        <v>10240.629999999999</v>
      </c>
      <c r="AI101" s="61">
        <v>63699000</v>
      </c>
      <c r="AJ101" s="61">
        <v>47227000</v>
      </c>
      <c r="AK101" s="61">
        <v>-396000</v>
      </c>
      <c r="AL101" s="60">
        <f t="shared" si="17"/>
        <v>-0.39600000000000002</v>
      </c>
      <c r="AM101" s="60">
        <f t="shared" ref="AM101:AM113" si="21">(AK101-AK100)/AK100</f>
        <v>-2.1186440677966103</v>
      </c>
      <c r="AN101" s="59">
        <v>65.83</v>
      </c>
    </row>
    <row r="102" spans="1:40" x14ac:dyDescent="0.3">
      <c r="A102" s="58" t="s">
        <v>680</v>
      </c>
      <c r="B102" s="59">
        <v>2010</v>
      </c>
      <c r="C102" s="59">
        <v>74.31</v>
      </c>
      <c r="D102" s="59">
        <v>70.489999999999995</v>
      </c>
      <c r="E102" s="59">
        <v>77.59</v>
      </c>
      <c r="F102" s="59">
        <v>87.81</v>
      </c>
      <c r="G102" s="59">
        <v>68.42</v>
      </c>
      <c r="H102" s="59">
        <v>65.45</v>
      </c>
      <c r="I102" s="60">
        <f t="shared" si="12"/>
        <v>9.4541026880440118</v>
      </c>
      <c r="J102" s="60">
        <f t="shared" si="13"/>
        <v>18.055426243505593</v>
      </c>
      <c r="K102" s="60">
        <f t="shared" si="14"/>
        <v>17.6580762983772</v>
      </c>
      <c r="L102" s="60">
        <f t="shared" si="20"/>
        <v>0.6518042170255629</v>
      </c>
      <c r="M102" s="60">
        <f t="shared" si="16"/>
        <v>1.4878765140958301</v>
      </c>
      <c r="N102" s="59">
        <v>5.88</v>
      </c>
      <c r="O102" s="59">
        <v>0.56000000000000005</v>
      </c>
      <c r="P102" s="62">
        <v>16.501712062256811</v>
      </c>
      <c r="Q102" s="62">
        <v>17.427003891050575</v>
      </c>
      <c r="R102" s="12">
        <v>19.920000000000002</v>
      </c>
      <c r="S102" s="59">
        <v>95.39</v>
      </c>
      <c r="T102" s="58">
        <v>1</v>
      </c>
      <c r="U102" s="59">
        <v>54.3</v>
      </c>
      <c r="V102" s="58">
        <v>7.69</v>
      </c>
      <c r="W102" s="58" t="s">
        <v>640</v>
      </c>
      <c r="X102">
        <v>1</v>
      </c>
      <c r="Y102">
        <v>0</v>
      </c>
      <c r="Z102" s="58">
        <v>0</v>
      </c>
      <c r="AA102" s="58">
        <v>0</v>
      </c>
      <c r="AB102" s="58">
        <v>0</v>
      </c>
      <c r="AC102" s="58">
        <v>0</v>
      </c>
      <c r="AD102" s="58">
        <v>1</v>
      </c>
      <c r="AE102" s="58"/>
      <c r="AF102" s="58">
        <v>0</v>
      </c>
      <c r="AG102" s="58">
        <v>15.38</v>
      </c>
      <c r="AH102" s="59">
        <v>12760.41</v>
      </c>
      <c r="AI102" s="61">
        <v>69402000</v>
      </c>
      <c r="AJ102" s="61">
        <v>46645000</v>
      </c>
      <c r="AK102" s="61">
        <v>919000</v>
      </c>
      <c r="AL102" s="60">
        <f t="shared" si="17"/>
        <v>0.91900000000000004</v>
      </c>
      <c r="AM102" s="60">
        <f t="shared" si="21"/>
        <v>-3.3207070707070705</v>
      </c>
      <c r="AN102" s="59">
        <v>57.19</v>
      </c>
    </row>
    <row r="103" spans="1:40" x14ac:dyDescent="0.3">
      <c r="A103" s="58" t="s">
        <v>680</v>
      </c>
      <c r="B103" s="59">
        <v>2011</v>
      </c>
      <c r="C103" s="59">
        <v>81.53</v>
      </c>
      <c r="D103" s="59">
        <v>81.53</v>
      </c>
      <c r="E103" s="59">
        <v>100</v>
      </c>
      <c r="F103" s="59">
        <v>90.48</v>
      </c>
      <c r="G103" s="59">
        <v>77.87</v>
      </c>
      <c r="H103" s="59">
        <v>75.239999999999995</v>
      </c>
      <c r="I103" s="60">
        <f t="shared" si="12"/>
        <v>8.9419235275454927</v>
      </c>
      <c r="J103" s="60">
        <f t="shared" si="13"/>
        <v>18.097274770699762</v>
      </c>
      <c r="K103" s="60">
        <f t="shared" si="14"/>
        <v>17.682557117744945</v>
      </c>
      <c r="L103" s="60">
        <f t="shared" si="20"/>
        <v>0.63921883853438966</v>
      </c>
      <c r="M103" s="60">
        <f t="shared" si="16"/>
        <v>1.5139432229451266</v>
      </c>
      <c r="N103" s="59">
        <v>3.42</v>
      </c>
      <c r="O103" s="59">
        <v>0.59</v>
      </c>
      <c r="P103" s="62">
        <v>14.778235294117646</v>
      </c>
      <c r="Q103" s="62">
        <v>16.565686274509794</v>
      </c>
      <c r="R103" s="12">
        <v>21.87</v>
      </c>
      <c r="S103" s="59">
        <v>89.63</v>
      </c>
      <c r="T103" s="58">
        <v>1</v>
      </c>
      <c r="U103" s="59">
        <v>70.430000000000007</v>
      </c>
      <c r="V103" s="58">
        <v>7.14</v>
      </c>
      <c r="W103" s="58" t="s">
        <v>640</v>
      </c>
      <c r="X103" s="58">
        <v>1</v>
      </c>
      <c r="Y103">
        <v>0</v>
      </c>
      <c r="Z103" s="58">
        <v>0</v>
      </c>
      <c r="AA103" s="58">
        <v>0</v>
      </c>
      <c r="AB103" s="58">
        <v>0</v>
      </c>
      <c r="AC103" s="58">
        <v>0</v>
      </c>
      <c r="AD103" s="58">
        <v>0</v>
      </c>
      <c r="AE103" s="58">
        <v>1</v>
      </c>
      <c r="AF103" s="58">
        <v>0</v>
      </c>
      <c r="AG103" s="58">
        <v>14.29</v>
      </c>
      <c r="AH103" s="59">
        <v>7645.89</v>
      </c>
      <c r="AI103" s="61">
        <v>72368000</v>
      </c>
      <c r="AJ103" s="61">
        <v>47801000</v>
      </c>
      <c r="AK103" s="61">
        <v>895000</v>
      </c>
      <c r="AL103" s="60">
        <f t="shared" si="17"/>
        <v>0.89500000000000002</v>
      </c>
      <c r="AM103" s="60">
        <f t="shared" si="21"/>
        <v>-2.6115342763873776E-2</v>
      </c>
      <c r="AN103" s="59">
        <v>56.1</v>
      </c>
    </row>
    <row r="104" spans="1:40" x14ac:dyDescent="0.3">
      <c r="A104" s="58" t="s">
        <v>680</v>
      </c>
      <c r="B104" s="59">
        <v>2012</v>
      </c>
      <c r="C104" s="59">
        <v>75.739999999999995</v>
      </c>
      <c r="D104" s="59">
        <v>75.739999999999995</v>
      </c>
      <c r="E104" s="59">
        <v>91.07</v>
      </c>
      <c r="F104" s="59">
        <v>88.49</v>
      </c>
      <c r="G104" s="59">
        <v>71.459999999999994</v>
      </c>
      <c r="H104" s="59">
        <v>65.2</v>
      </c>
      <c r="I104" s="60">
        <f t="shared" si="12"/>
        <v>9.3862681990397068</v>
      </c>
      <c r="J104" s="60">
        <f t="shared" si="13"/>
        <v>18.132972004478358</v>
      </c>
      <c r="K104" s="60">
        <f t="shared" si="14"/>
        <v>17.736513126172998</v>
      </c>
      <c r="L104" s="60">
        <f t="shared" si="20"/>
        <v>0.54754320670115353</v>
      </c>
      <c r="M104" s="60">
        <f t="shared" si="16"/>
        <v>1.4865513072089751</v>
      </c>
      <c r="N104" s="59">
        <v>2.87</v>
      </c>
      <c r="O104" s="59">
        <v>0.55000000000000004</v>
      </c>
      <c r="P104" s="62">
        <v>7.9368359374999926</v>
      </c>
      <c r="Q104" s="62">
        <v>9.5380468750000045</v>
      </c>
      <c r="R104" s="12">
        <v>13.01</v>
      </c>
      <c r="S104" s="59">
        <v>87.65</v>
      </c>
      <c r="T104" s="58">
        <v>1</v>
      </c>
      <c r="U104" s="59">
        <v>54.3</v>
      </c>
      <c r="V104" s="58">
        <v>7.69</v>
      </c>
      <c r="W104" s="58" t="s">
        <v>640</v>
      </c>
      <c r="X104">
        <v>1</v>
      </c>
      <c r="Y104">
        <v>0</v>
      </c>
      <c r="Z104" s="58">
        <v>0</v>
      </c>
      <c r="AA104" s="58">
        <v>0</v>
      </c>
      <c r="AB104" s="58">
        <v>0</v>
      </c>
      <c r="AC104" s="58">
        <v>0</v>
      </c>
      <c r="AD104" s="58">
        <v>0</v>
      </c>
      <c r="AE104" s="58">
        <v>1</v>
      </c>
      <c r="AF104" s="58">
        <v>0</v>
      </c>
      <c r="AG104" s="58">
        <v>15.38</v>
      </c>
      <c r="AH104" s="59">
        <v>11923.52</v>
      </c>
      <c r="AI104" s="61">
        <v>74998000</v>
      </c>
      <c r="AJ104" s="61">
        <v>50451000</v>
      </c>
      <c r="AK104" s="61">
        <v>729000</v>
      </c>
      <c r="AL104" s="60">
        <f t="shared" si="17"/>
        <v>0.72899999999999998</v>
      </c>
      <c r="AM104" s="60">
        <f t="shared" si="21"/>
        <v>-0.18547486033519553</v>
      </c>
      <c r="AN104" s="59">
        <v>57.1</v>
      </c>
    </row>
    <row r="105" spans="1:40" x14ac:dyDescent="0.3">
      <c r="A105" s="58" t="s">
        <v>680</v>
      </c>
      <c r="B105" s="59">
        <v>2013</v>
      </c>
      <c r="C105" s="59">
        <v>73.78</v>
      </c>
      <c r="D105" s="59">
        <v>68.319999999999993</v>
      </c>
      <c r="E105" s="59">
        <v>59.72</v>
      </c>
      <c r="F105" s="59">
        <v>90.3</v>
      </c>
      <c r="G105" s="59">
        <v>70.48</v>
      </c>
      <c r="H105" s="59">
        <v>56.31</v>
      </c>
      <c r="I105" s="60">
        <f t="shared" si="12"/>
        <v>9.7589599222885912</v>
      </c>
      <c r="J105" s="60">
        <f t="shared" si="13"/>
        <v>18.127597444433473</v>
      </c>
      <c r="K105" s="60">
        <f t="shared" si="14"/>
        <v>17.754798474540433</v>
      </c>
      <c r="L105" s="60">
        <f t="shared" si="20"/>
        <v>0.80736832464996822</v>
      </c>
      <c r="M105" s="60">
        <f t="shared" si="16"/>
        <v>1.4517924565022771</v>
      </c>
      <c r="N105" s="59">
        <v>1.1499999999999999</v>
      </c>
      <c r="O105" s="59">
        <v>0.55000000000000004</v>
      </c>
      <c r="P105" s="62">
        <v>4.5099606299212596</v>
      </c>
      <c r="Q105" s="62">
        <v>5.3667968749999986</v>
      </c>
      <c r="R105" s="12">
        <v>8.0399999999999991</v>
      </c>
      <c r="S105" s="59">
        <v>90</v>
      </c>
      <c r="T105" s="58">
        <v>1</v>
      </c>
      <c r="U105" s="59">
        <v>43.55</v>
      </c>
      <c r="V105" s="58">
        <v>7.69</v>
      </c>
      <c r="W105" s="58" t="s">
        <v>640</v>
      </c>
      <c r="X105" s="58">
        <v>1</v>
      </c>
      <c r="Y105">
        <v>0</v>
      </c>
      <c r="Z105" s="58">
        <v>0</v>
      </c>
      <c r="AA105" s="58">
        <v>0</v>
      </c>
      <c r="AB105" s="58">
        <v>0</v>
      </c>
      <c r="AC105" s="58">
        <v>0</v>
      </c>
      <c r="AD105" s="58">
        <v>0</v>
      </c>
      <c r="AE105" s="58">
        <v>1</v>
      </c>
      <c r="AF105" s="58">
        <v>0</v>
      </c>
      <c r="AG105" s="58">
        <v>15.38</v>
      </c>
      <c r="AH105" s="59">
        <v>17308.62</v>
      </c>
      <c r="AI105" s="61">
        <v>74596000</v>
      </c>
      <c r="AJ105" s="61">
        <v>51382000</v>
      </c>
      <c r="AK105" s="61">
        <v>1242000</v>
      </c>
      <c r="AL105" s="60">
        <f t="shared" si="17"/>
        <v>1.242</v>
      </c>
      <c r="AM105" s="60">
        <f t="shared" si="21"/>
        <v>0.70370370370370372</v>
      </c>
      <c r="AN105" s="59">
        <v>58.96</v>
      </c>
    </row>
    <row r="106" spans="1:40" x14ac:dyDescent="0.3">
      <c r="A106" s="58" t="s">
        <v>680</v>
      </c>
      <c r="B106" s="59">
        <v>2014</v>
      </c>
      <c r="C106" s="59">
        <v>77.760000000000005</v>
      </c>
      <c r="D106" s="59">
        <v>77.760000000000005</v>
      </c>
      <c r="E106" s="59">
        <v>91.89</v>
      </c>
      <c r="F106" s="59">
        <v>93.25</v>
      </c>
      <c r="G106" s="59">
        <v>70.62</v>
      </c>
      <c r="H106" s="59">
        <v>68.25</v>
      </c>
      <c r="I106" s="60">
        <f t="shared" si="12"/>
        <v>9.7999664552217478</v>
      </c>
      <c r="J106" s="60">
        <f t="shared" si="13"/>
        <v>18.207920598017843</v>
      </c>
      <c r="K106" s="60">
        <f t="shared" si="14"/>
        <v>17.839736615411912</v>
      </c>
      <c r="L106" s="60">
        <f t="shared" si="20"/>
        <v>0.95896700615459141</v>
      </c>
      <c r="M106" s="60">
        <f t="shared" si="16"/>
        <v>1.4451078892325295</v>
      </c>
      <c r="N106" s="59">
        <v>3.03</v>
      </c>
      <c r="O106" s="59">
        <v>0.51</v>
      </c>
      <c r="P106" s="62">
        <v>5.9405577689243021</v>
      </c>
      <c r="Q106" s="62">
        <v>6.9000390625000003</v>
      </c>
      <c r="R106" s="12">
        <v>8.77</v>
      </c>
      <c r="S106" s="59">
        <v>95.88</v>
      </c>
      <c r="T106" s="58">
        <v>0</v>
      </c>
      <c r="U106" s="59">
        <v>63.68</v>
      </c>
      <c r="V106" s="58">
        <v>7.69</v>
      </c>
      <c r="W106" s="58" t="s">
        <v>640</v>
      </c>
      <c r="X106">
        <v>1</v>
      </c>
      <c r="Y106">
        <v>0</v>
      </c>
      <c r="Z106" s="58">
        <v>0</v>
      </c>
      <c r="AA106" s="58">
        <v>0</v>
      </c>
      <c r="AB106" s="58">
        <v>0</v>
      </c>
      <c r="AC106" s="58">
        <v>0</v>
      </c>
      <c r="AD106" s="58">
        <v>0</v>
      </c>
      <c r="AE106" s="58">
        <v>1</v>
      </c>
      <c r="AF106" s="58">
        <v>0</v>
      </c>
      <c r="AG106" s="58">
        <v>23.08</v>
      </c>
      <c r="AH106" s="59">
        <v>18033.14</v>
      </c>
      <c r="AI106" s="61">
        <v>80835000</v>
      </c>
      <c r="AJ106" s="61">
        <v>55937000</v>
      </c>
      <c r="AK106" s="61">
        <v>1609000</v>
      </c>
      <c r="AL106" s="60">
        <f t="shared" si="17"/>
        <v>1.609</v>
      </c>
      <c r="AM106" s="60">
        <f t="shared" si="21"/>
        <v>0.29549114331723025</v>
      </c>
      <c r="AN106" s="59">
        <v>58.95</v>
      </c>
    </row>
    <row r="107" spans="1:40" x14ac:dyDescent="0.3">
      <c r="A107" s="58" t="s">
        <v>680</v>
      </c>
      <c r="B107" s="59">
        <v>2015</v>
      </c>
      <c r="C107" s="59">
        <v>85.32</v>
      </c>
      <c r="D107" s="59">
        <v>85.32</v>
      </c>
      <c r="E107" s="59">
        <v>91.07</v>
      </c>
      <c r="F107" s="59">
        <v>91.57</v>
      </c>
      <c r="G107" s="59">
        <v>82.64</v>
      </c>
      <c r="H107" s="59">
        <v>81.13</v>
      </c>
      <c r="I107" s="60">
        <f t="shared" si="12"/>
        <v>10.226311719372198</v>
      </c>
      <c r="J107" s="60">
        <f t="shared" si="13"/>
        <v>18.312248849770054</v>
      </c>
      <c r="K107" s="60">
        <f t="shared" si="14"/>
        <v>17.930474407389109</v>
      </c>
      <c r="L107" s="60">
        <f t="shared" si="20"/>
        <v>1.199964782928397</v>
      </c>
      <c r="M107" s="60">
        <f t="shared" si="16"/>
        <v>1.4648816326530611</v>
      </c>
      <c r="N107" s="59">
        <v>3.72</v>
      </c>
      <c r="O107" s="59">
        <v>0.51</v>
      </c>
      <c r="P107" s="62">
        <v>7.6819367588932828</v>
      </c>
      <c r="Q107" s="62">
        <v>8.2714785992217958</v>
      </c>
      <c r="R107" s="12">
        <v>9.17</v>
      </c>
      <c r="S107" s="59">
        <v>91.33</v>
      </c>
      <c r="T107" s="58">
        <v>0</v>
      </c>
      <c r="U107" s="59">
        <v>76.8</v>
      </c>
      <c r="V107" s="58">
        <v>7.69</v>
      </c>
      <c r="W107" s="58" t="s">
        <v>640</v>
      </c>
      <c r="X107" s="58">
        <v>1</v>
      </c>
      <c r="Y107">
        <v>0</v>
      </c>
      <c r="Z107" s="58">
        <v>0</v>
      </c>
      <c r="AA107" s="58">
        <v>0</v>
      </c>
      <c r="AB107" s="58">
        <v>0</v>
      </c>
      <c r="AC107" s="58">
        <v>0</v>
      </c>
      <c r="AD107" s="58">
        <v>0</v>
      </c>
      <c r="AE107" s="58">
        <v>1</v>
      </c>
      <c r="AF107" s="58">
        <v>0</v>
      </c>
      <c r="AG107" s="58">
        <v>16.670000000000002</v>
      </c>
      <c r="AH107" s="59">
        <v>27620.45</v>
      </c>
      <c r="AI107" s="61">
        <v>89724000</v>
      </c>
      <c r="AJ107" s="61">
        <v>61250000</v>
      </c>
      <c r="AK107" s="61">
        <v>2320000</v>
      </c>
      <c r="AL107" s="60">
        <f t="shared" si="17"/>
        <v>2.3199999999999998</v>
      </c>
      <c r="AM107" s="60">
        <f t="shared" si="21"/>
        <v>0.44188937228091985</v>
      </c>
      <c r="AN107" s="59">
        <v>58.45</v>
      </c>
    </row>
    <row r="108" spans="1:40" x14ac:dyDescent="0.3">
      <c r="A108" s="58" t="s">
        <v>680</v>
      </c>
      <c r="B108" s="59">
        <v>2016</v>
      </c>
      <c r="C108" s="59">
        <v>84.38</v>
      </c>
      <c r="D108" s="59">
        <v>55.05</v>
      </c>
      <c r="E108" s="59">
        <v>27.63</v>
      </c>
      <c r="F108" s="59">
        <v>94.07</v>
      </c>
      <c r="G108" s="59">
        <v>83.17</v>
      </c>
      <c r="H108" s="59">
        <v>72.89</v>
      </c>
      <c r="I108" s="60">
        <f t="shared" si="12"/>
        <v>10.133599964833079</v>
      </c>
      <c r="J108" s="60">
        <f t="shared" si="13"/>
        <v>18.432421550155386</v>
      </c>
      <c r="K108" s="60">
        <f t="shared" si="14"/>
        <v>18.068083190433658</v>
      </c>
      <c r="L108" s="60">
        <f t="shared" si="20"/>
        <v>1.4544201901674911</v>
      </c>
      <c r="M108" s="60">
        <f t="shared" si="16"/>
        <v>1.4395612212958484</v>
      </c>
      <c r="N108" s="59">
        <v>3.89</v>
      </c>
      <c r="O108" s="59">
        <v>0.51</v>
      </c>
      <c r="P108" s="62">
        <v>5.3497665369649798</v>
      </c>
      <c r="Q108" s="62">
        <v>5.6182329317269106</v>
      </c>
      <c r="R108" s="12">
        <v>8.7100000000000009</v>
      </c>
      <c r="S108" s="59">
        <v>95.54</v>
      </c>
      <c r="T108" s="58">
        <v>0</v>
      </c>
      <c r="U108" s="59">
        <v>72.680000000000007</v>
      </c>
      <c r="V108" s="58">
        <v>8.33</v>
      </c>
      <c r="W108" s="58" t="s">
        <v>640</v>
      </c>
      <c r="X108">
        <v>1</v>
      </c>
      <c r="Y108">
        <v>0</v>
      </c>
      <c r="Z108" s="58">
        <v>0</v>
      </c>
      <c r="AA108" s="58">
        <v>0</v>
      </c>
      <c r="AB108" s="58">
        <v>0</v>
      </c>
      <c r="AC108" s="58">
        <v>0</v>
      </c>
      <c r="AD108" s="58">
        <v>0</v>
      </c>
      <c r="AE108" s="58">
        <v>1</v>
      </c>
      <c r="AF108" s="58">
        <v>0</v>
      </c>
      <c r="AG108" s="58">
        <v>16.670000000000002</v>
      </c>
      <c r="AH108" s="59">
        <v>25174.83</v>
      </c>
      <c r="AI108" s="61">
        <v>101181000</v>
      </c>
      <c r="AJ108" s="61">
        <v>70286000</v>
      </c>
      <c r="AK108" s="61">
        <v>3282000</v>
      </c>
      <c r="AL108" s="60">
        <f t="shared" si="17"/>
        <v>3.282</v>
      </c>
      <c r="AM108" s="60">
        <f t="shared" si="21"/>
        <v>0.41465517241379313</v>
      </c>
      <c r="AN108" s="59">
        <v>59.4</v>
      </c>
    </row>
    <row r="109" spans="1:40" x14ac:dyDescent="0.3">
      <c r="A109" s="58" t="s">
        <v>680</v>
      </c>
      <c r="B109" s="59">
        <v>2017</v>
      </c>
      <c r="C109" s="59">
        <v>84.67</v>
      </c>
      <c r="D109" s="59">
        <v>62.96</v>
      </c>
      <c r="E109" s="59">
        <v>41.25</v>
      </c>
      <c r="F109" s="59">
        <v>97.11</v>
      </c>
      <c r="G109" s="59">
        <v>84.56</v>
      </c>
      <c r="H109" s="59">
        <v>67.459999999999994</v>
      </c>
      <c r="I109" s="60">
        <f t="shared" si="12"/>
        <v>10.116301132943002</v>
      </c>
      <c r="J109" s="60">
        <f t="shared" si="13"/>
        <v>18.506601526459967</v>
      </c>
      <c r="K109" s="60">
        <f t="shared" si="14"/>
        <v>18.140040486289632</v>
      </c>
      <c r="L109" s="60">
        <f t="shared" si="20"/>
        <v>1.5798031073044096</v>
      </c>
      <c r="M109" s="60">
        <f t="shared" si="16"/>
        <v>1.4427644644512114</v>
      </c>
      <c r="N109" s="59">
        <v>5.22</v>
      </c>
      <c r="O109" s="59">
        <v>0.54</v>
      </c>
      <c r="P109" s="62">
        <v>5.8285490196078431</v>
      </c>
      <c r="Q109" s="62">
        <v>6.2326050420168064</v>
      </c>
      <c r="R109" s="12">
        <v>8.64</v>
      </c>
      <c r="S109" s="59">
        <v>95.22</v>
      </c>
      <c r="T109" s="58">
        <v>0</v>
      </c>
      <c r="U109" s="59">
        <v>69.91</v>
      </c>
      <c r="V109" s="58">
        <v>8.33</v>
      </c>
      <c r="W109" s="58" t="s">
        <v>640</v>
      </c>
      <c r="X109" s="58">
        <v>1</v>
      </c>
      <c r="Y109">
        <v>0</v>
      </c>
      <c r="Z109" s="58">
        <v>0</v>
      </c>
      <c r="AA109" s="58">
        <v>0</v>
      </c>
      <c r="AB109" s="58">
        <v>0</v>
      </c>
      <c r="AC109" s="58">
        <v>0</v>
      </c>
      <c r="AD109" s="58">
        <v>0</v>
      </c>
      <c r="AE109" s="58">
        <v>1</v>
      </c>
      <c r="AF109" s="58">
        <v>0</v>
      </c>
      <c r="AG109" s="58">
        <v>20</v>
      </c>
      <c r="AH109" s="59">
        <v>24743.08</v>
      </c>
      <c r="AI109" s="61">
        <v>108972000</v>
      </c>
      <c r="AJ109" s="61">
        <v>75530000</v>
      </c>
      <c r="AK109" s="61">
        <v>3854000</v>
      </c>
      <c r="AL109" s="60">
        <f t="shared" si="17"/>
        <v>3.8540000000000001</v>
      </c>
      <c r="AM109" s="60">
        <f t="shared" si="21"/>
        <v>0.17428397318708105</v>
      </c>
      <c r="AN109" s="59">
        <v>60</v>
      </c>
    </row>
    <row r="110" spans="1:40" x14ac:dyDescent="0.3">
      <c r="A110" s="58" t="s">
        <v>680</v>
      </c>
      <c r="B110" s="59">
        <v>2018</v>
      </c>
      <c r="C110" s="59">
        <v>82.6</v>
      </c>
      <c r="D110" s="59">
        <v>82.6</v>
      </c>
      <c r="E110" s="59">
        <v>86.76</v>
      </c>
      <c r="F110" s="59">
        <v>97.57</v>
      </c>
      <c r="G110" s="59">
        <v>83.02</v>
      </c>
      <c r="H110" s="59">
        <v>60.93</v>
      </c>
      <c r="I110" s="60">
        <f t="shared" si="12"/>
        <v>9.6789599188216311</v>
      </c>
      <c r="J110" s="60">
        <f t="shared" si="13"/>
        <v>18.552094896805755</v>
      </c>
      <c r="K110" s="60">
        <f t="shared" si="14"/>
        <v>18.170923673788106</v>
      </c>
      <c r="L110" s="60">
        <f t="shared" si="20"/>
        <v>1.5286616024068127</v>
      </c>
      <c r="M110" s="60">
        <f t="shared" si="16"/>
        <v>1.4639982541496039</v>
      </c>
      <c r="N110" s="59">
        <v>3.24</v>
      </c>
      <c r="O110" s="59">
        <v>0.5</v>
      </c>
      <c r="P110" s="62">
        <v>15.665081300813005</v>
      </c>
      <c r="Q110" s="62">
        <v>17.575252918287951</v>
      </c>
      <c r="R110" s="12">
        <v>28</v>
      </c>
      <c r="S110" s="59">
        <v>95.99</v>
      </c>
      <c r="T110" s="58">
        <v>0</v>
      </c>
      <c r="U110" s="59">
        <v>54.58</v>
      </c>
      <c r="V110" s="58">
        <v>10</v>
      </c>
      <c r="W110" s="58" t="s">
        <v>640</v>
      </c>
      <c r="X110">
        <v>1</v>
      </c>
      <c r="Y110">
        <v>0</v>
      </c>
      <c r="Z110" s="58">
        <v>0</v>
      </c>
      <c r="AA110" s="58">
        <v>0</v>
      </c>
      <c r="AB110" s="58">
        <v>0</v>
      </c>
      <c r="AC110" s="58">
        <v>0</v>
      </c>
      <c r="AD110" s="58">
        <v>0</v>
      </c>
      <c r="AE110" s="58">
        <v>1</v>
      </c>
      <c r="AF110" s="58">
        <v>0</v>
      </c>
      <c r="AG110" s="58">
        <v>55.56</v>
      </c>
      <c r="AH110" s="59">
        <v>15977.87</v>
      </c>
      <c r="AI110" s="61">
        <v>114044000</v>
      </c>
      <c r="AJ110" s="61">
        <v>77899000</v>
      </c>
      <c r="AK110" s="61">
        <v>3612000</v>
      </c>
      <c r="AL110" s="60">
        <f t="shared" si="17"/>
        <v>3.6120000000000001</v>
      </c>
      <c r="AM110" s="60">
        <f t="shared" si="21"/>
        <v>-6.2791904514789831E-2</v>
      </c>
      <c r="AN110" s="59">
        <v>59.31</v>
      </c>
    </row>
    <row r="111" spans="1:40" x14ac:dyDescent="0.3">
      <c r="A111" s="58" t="s">
        <v>680</v>
      </c>
      <c r="B111" s="59">
        <v>2019</v>
      </c>
      <c r="C111" s="59">
        <v>82.78</v>
      </c>
      <c r="D111" s="59">
        <v>57.83</v>
      </c>
      <c r="E111" s="59">
        <v>32.89</v>
      </c>
      <c r="F111" s="59">
        <v>97.12</v>
      </c>
      <c r="G111" s="59">
        <v>83.24</v>
      </c>
      <c r="H111" s="59">
        <v>61.9</v>
      </c>
      <c r="I111" s="60">
        <f t="shared" si="12"/>
        <v>9.4506202540770676</v>
      </c>
      <c r="J111" s="60">
        <f t="shared" si="13"/>
        <v>18.612581275526644</v>
      </c>
      <c r="K111" s="60">
        <f t="shared" si="14"/>
        <v>18.267809245623486</v>
      </c>
      <c r="L111" s="60">
        <f t="shared" si="20"/>
        <v>1.2980094462523188</v>
      </c>
      <c r="M111" s="60">
        <f t="shared" si="16"/>
        <v>1.4116680648769575</v>
      </c>
      <c r="N111" s="59">
        <v>-0.12</v>
      </c>
      <c r="O111" s="59">
        <v>0.46</v>
      </c>
      <c r="P111" s="62">
        <v>24.825120000000009</v>
      </c>
      <c r="Q111" s="62">
        <v>26.61542635658914</v>
      </c>
      <c r="R111" s="12">
        <v>31.91</v>
      </c>
      <c r="S111" s="59">
        <v>95.25</v>
      </c>
      <c r="T111" s="58">
        <v>0</v>
      </c>
      <c r="U111" s="59">
        <v>64.06</v>
      </c>
      <c r="V111" s="58">
        <v>10</v>
      </c>
      <c r="W111" s="58" t="s">
        <v>640</v>
      </c>
      <c r="X111" s="58">
        <v>1</v>
      </c>
      <c r="Y111">
        <v>0</v>
      </c>
      <c r="Z111" s="58">
        <v>0</v>
      </c>
      <c r="AA111" s="58">
        <v>0</v>
      </c>
      <c r="AB111" s="58">
        <v>0</v>
      </c>
      <c r="AC111" s="58">
        <v>0</v>
      </c>
      <c r="AD111" s="58">
        <v>0</v>
      </c>
      <c r="AE111" s="58">
        <v>1</v>
      </c>
      <c r="AF111" s="58">
        <v>0</v>
      </c>
      <c r="AG111" s="58">
        <v>60</v>
      </c>
      <c r="AH111" s="59">
        <v>12716.05</v>
      </c>
      <c r="AI111" s="61">
        <v>121155000</v>
      </c>
      <c r="AJ111" s="61">
        <v>85824000</v>
      </c>
      <c r="AK111" s="61">
        <v>2662000</v>
      </c>
      <c r="AL111" s="60">
        <f t="shared" si="17"/>
        <v>2.6619999999999999</v>
      </c>
      <c r="AM111" s="60">
        <f t="shared" si="21"/>
        <v>-0.26301218161683276</v>
      </c>
      <c r="AN111" s="59">
        <v>62.41</v>
      </c>
    </row>
    <row r="112" spans="1:40" x14ac:dyDescent="0.3">
      <c r="A112" s="58" t="s">
        <v>680</v>
      </c>
      <c r="B112" s="59">
        <v>2020</v>
      </c>
      <c r="C112" s="59">
        <v>81.69</v>
      </c>
      <c r="D112" s="59">
        <v>52.99</v>
      </c>
      <c r="E112" s="59">
        <v>24.29</v>
      </c>
      <c r="F112" s="59">
        <v>93.87</v>
      </c>
      <c r="G112" s="59">
        <v>78.97</v>
      </c>
      <c r="H112" s="59">
        <v>69.3</v>
      </c>
      <c r="I112" s="60">
        <f t="shared" si="12"/>
        <v>9.275990462591432</v>
      </c>
      <c r="J112" s="60">
        <f t="shared" si="13"/>
        <v>18.561190232931882</v>
      </c>
      <c r="K112" s="60">
        <f t="shared" si="14"/>
        <v>18.312516300961803</v>
      </c>
      <c r="L112" s="60">
        <f t="shared" si="20"/>
        <v>-0.41098028879627452</v>
      </c>
      <c r="M112" s="60">
        <f t="shared" si="16"/>
        <v>1.282323840085573</v>
      </c>
      <c r="N112" s="59">
        <v>-6.48</v>
      </c>
      <c r="O112" s="59">
        <v>0.38</v>
      </c>
      <c r="P112" s="62">
        <v>24.792209302325578</v>
      </c>
      <c r="Q112" s="62">
        <v>26.392868217054275</v>
      </c>
      <c r="R112" s="12">
        <v>35.049999999999997</v>
      </c>
      <c r="S112" s="59">
        <v>88.8</v>
      </c>
      <c r="T112" s="58">
        <v>0</v>
      </c>
      <c r="U112" s="59">
        <v>67.12</v>
      </c>
      <c r="V112" s="58">
        <v>10</v>
      </c>
      <c r="W112" s="58" t="s">
        <v>640</v>
      </c>
      <c r="X112">
        <v>1</v>
      </c>
      <c r="Y112">
        <v>0</v>
      </c>
      <c r="Z112" s="58">
        <v>0</v>
      </c>
      <c r="AA112" s="58">
        <v>0</v>
      </c>
      <c r="AB112" s="58">
        <v>0</v>
      </c>
      <c r="AC112" s="58">
        <v>0</v>
      </c>
      <c r="AD112" s="58">
        <v>0</v>
      </c>
      <c r="AE112" s="58">
        <v>1</v>
      </c>
      <c r="AF112" s="58">
        <v>0</v>
      </c>
      <c r="AG112" s="58">
        <v>60</v>
      </c>
      <c r="AH112" s="59">
        <v>10678.53</v>
      </c>
      <c r="AI112" s="61">
        <v>115086000</v>
      </c>
      <c r="AJ112" s="61">
        <v>89748000</v>
      </c>
      <c r="AK112" s="61">
        <v>-337000</v>
      </c>
      <c r="AL112" s="60">
        <f t="shared" si="17"/>
        <v>-0.33700000000000002</v>
      </c>
      <c r="AM112" s="60">
        <f t="shared" si="21"/>
        <v>-1.1265965439519159</v>
      </c>
      <c r="AN112" s="59">
        <v>71.75</v>
      </c>
    </row>
    <row r="113" spans="1:40" x14ac:dyDescent="0.3">
      <c r="A113" s="58" t="s">
        <v>680</v>
      </c>
      <c r="B113" s="59">
        <v>2021</v>
      </c>
      <c r="C113" s="59">
        <v>86.81</v>
      </c>
      <c r="D113" s="59">
        <v>69.88</v>
      </c>
      <c r="E113" s="59">
        <v>52.94</v>
      </c>
      <c r="F113" s="59">
        <v>94.59</v>
      </c>
      <c r="G113" s="59">
        <v>84.06</v>
      </c>
      <c r="H113" s="59">
        <v>80.63</v>
      </c>
      <c r="I113" s="60">
        <f t="shared" si="12"/>
        <v>9.0922829236720926</v>
      </c>
      <c r="J113" s="60">
        <f t="shared" si="13"/>
        <v>18.544578380608602</v>
      </c>
      <c r="K113" s="60">
        <f t="shared" si="14"/>
        <v>18.261638118044679</v>
      </c>
      <c r="L113" s="60">
        <f t="shared" si="20"/>
        <v>0.97945330683179532</v>
      </c>
      <c r="M113" s="60">
        <f t="shared" si="16"/>
        <v>1.3270258863252673</v>
      </c>
      <c r="N113" s="59">
        <v>0.98</v>
      </c>
      <c r="O113" s="59">
        <v>0.41</v>
      </c>
      <c r="P113" s="62">
        <v>53.43942307692307</v>
      </c>
      <c r="Q113" s="62">
        <v>56.638499999999958</v>
      </c>
      <c r="R113" s="12">
        <v>93.21</v>
      </c>
      <c r="S113" s="59">
        <v>90.8</v>
      </c>
      <c r="T113" s="58">
        <v>0</v>
      </c>
      <c r="U113" s="59">
        <v>79.040000000000006</v>
      </c>
      <c r="V113" s="58">
        <v>30</v>
      </c>
      <c r="W113" s="58" t="s">
        <v>640</v>
      </c>
      <c r="X113" s="58">
        <v>1</v>
      </c>
      <c r="Y113">
        <v>0</v>
      </c>
      <c r="Z113" s="58">
        <v>0</v>
      </c>
      <c r="AA113" s="58">
        <v>0</v>
      </c>
      <c r="AB113" s="58">
        <v>0</v>
      </c>
      <c r="AC113" s="58">
        <v>0</v>
      </c>
      <c r="AD113" s="58">
        <v>0</v>
      </c>
      <c r="AE113" s="58">
        <v>1</v>
      </c>
      <c r="AF113" s="58">
        <v>0</v>
      </c>
      <c r="AG113" s="58">
        <v>60</v>
      </c>
      <c r="AH113" s="59">
        <v>8886.4500000000007</v>
      </c>
      <c r="AI113" s="61">
        <v>113190000</v>
      </c>
      <c r="AJ113" s="61">
        <v>85296000</v>
      </c>
      <c r="AK113" s="61">
        <v>1663000</v>
      </c>
      <c r="AL113" s="60">
        <f t="shared" si="17"/>
        <v>1.663</v>
      </c>
      <c r="AM113" s="60">
        <f t="shared" si="21"/>
        <v>-5.9347181008902075</v>
      </c>
      <c r="AN113" s="59">
        <v>68.849999999999994</v>
      </c>
    </row>
    <row r="114" spans="1:40" x14ac:dyDescent="0.3">
      <c r="A114" s="58" t="s">
        <v>461</v>
      </c>
      <c r="B114" s="59">
        <v>2008</v>
      </c>
      <c r="C114" s="59">
        <v>17.510000000000002</v>
      </c>
      <c r="D114" s="59">
        <v>17.510000000000002</v>
      </c>
      <c r="E114" s="59">
        <v>100</v>
      </c>
      <c r="F114" s="59">
        <v>5.87</v>
      </c>
      <c r="G114" s="59">
        <v>27.04</v>
      </c>
      <c r="H114" s="59">
        <v>13.12</v>
      </c>
      <c r="I114" s="60">
        <f t="shared" si="12"/>
        <v>6.714655849016304</v>
      </c>
      <c r="J114" s="60">
        <f t="shared" si="13"/>
        <v>15.081048717948365</v>
      </c>
      <c r="K114" s="60">
        <f t="shared" si="14"/>
        <v>14.702166484708739</v>
      </c>
      <c r="L114" s="60">
        <f t="shared" si="20"/>
        <v>0.15272108701766393</v>
      </c>
      <c r="M114" s="60">
        <f t="shared" si="16"/>
        <v>1.4606510094767202</v>
      </c>
      <c r="N114" s="59">
        <v>4.75</v>
      </c>
      <c r="O114" s="59">
        <v>1.0900000000000001</v>
      </c>
      <c r="P114" s="62">
        <v>19.974545454545453</v>
      </c>
      <c r="Q114" s="62">
        <v>25.786875000000009</v>
      </c>
      <c r="R114" s="12">
        <v>34.380000000000003</v>
      </c>
      <c r="S114" s="59">
        <v>12.5</v>
      </c>
      <c r="T114" s="58">
        <v>1</v>
      </c>
      <c r="U114" s="59">
        <v>6.96</v>
      </c>
      <c r="V114" s="58"/>
      <c r="W114" s="58" t="s">
        <v>640</v>
      </c>
      <c r="X114">
        <v>1</v>
      </c>
      <c r="Y114">
        <v>0</v>
      </c>
      <c r="Z114" s="58">
        <v>0</v>
      </c>
      <c r="AA114" s="58">
        <v>0</v>
      </c>
      <c r="AB114" s="58">
        <v>0</v>
      </c>
      <c r="AC114" s="58">
        <v>0</v>
      </c>
      <c r="AD114" s="58">
        <v>1</v>
      </c>
      <c r="AE114" s="58"/>
      <c r="AF114" s="58">
        <v>12.5</v>
      </c>
      <c r="AG114" s="58"/>
      <c r="AH114" s="59">
        <v>824.4</v>
      </c>
      <c r="AI114" s="61">
        <v>3545000</v>
      </c>
      <c r="AJ114" s="61">
        <v>2427000</v>
      </c>
      <c r="AK114" s="61">
        <v>165000</v>
      </c>
      <c r="AL114" s="60">
        <f t="shared" si="17"/>
        <v>0.16500000000000001</v>
      </c>
      <c r="AM114" s="60"/>
      <c r="AN114" s="59">
        <v>26.74</v>
      </c>
    </row>
    <row r="115" spans="1:40" x14ac:dyDescent="0.3">
      <c r="A115" s="58" t="s">
        <v>461</v>
      </c>
      <c r="B115" s="59">
        <v>2009</v>
      </c>
      <c r="C115" s="59">
        <v>16.97</v>
      </c>
      <c r="D115" s="59">
        <v>16.97</v>
      </c>
      <c r="E115" s="59">
        <v>100</v>
      </c>
      <c r="F115" s="59">
        <v>5.91</v>
      </c>
      <c r="G115" s="59">
        <v>23.65</v>
      </c>
      <c r="H115" s="59">
        <v>16.02</v>
      </c>
      <c r="I115" s="60">
        <f t="shared" si="12"/>
        <v>7.4572976427744377</v>
      </c>
      <c r="J115" s="60">
        <f t="shared" si="13"/>
        <v>15.142320272249272</v>
      </c>
      <c r="K115" s="60">
        <f t="shared" si="14"/>
        <v>14.784393739957599</v>
      </c>
      <c r="L115" s="60">
        <f t="shared" si="20"/>
        <v>4.1141943331175213E-2</v>
      </c>
      <c r="M115" s="60">
        <f t="shared" si="16"/>
        <v>1.430360531309298</v>
      </c>
      <c r="N115" s="59">
        <v>-0.66</v>
      </c>
      <c r="O115" s="59">
        <v>0.91</v>
      </c>
      <c r="P115" s="62">
        <v>16.568333333333328</v>
      </c>
      <c r="Q115" s="62">
        <v>16.611240310077516</v>
      </c>
      <c r="R115" s="12">
        <v>19.829999999999998</v>
      </c>
      <c r="S115" s="59">
        <v>12.3</v>
      </c>
      <c r="T115" s="58">
        <v>1</v>
      </c>
      <c r="U115" s="59">
        <v>13.64</v>
      </c>
      <c r="V115" s="58">
        <v>38.1</v>
      </c>
      <c r="W115" s="58" t="s">
        <v>640</v>
      </c>
      <c r="X115" s="58">
        <v>1</v>
      </c>
      <c r="Y115">
        <v>0</v>
      </c>
      <c r="Z115" s="58">
        <v>0</v>
      </c>
      <c r="AA115" s="58">
        <v>0</v>
      </c>
      <c r="AB115" s="58">
        <v>0</v>
      </c>
      <c r="AC115" s="58">
        <v>0</v>
      </c>
      <c r="AD115" s="58">
        <v>1</v>
      </c>
      <c r="AE115" s="58"/>
      <c r="AF115" s="58">
        <v>4</v>
      </c>
      <c r="AG115" s="58"/>
      <c r="AH115" s="59">
        <v>1732.46</v>
      </c>
      <c r="AI115" s="61">
        <v>3769000</v>
      </c>
      <c r="AJ115" s="61">
        <v>2635000</v>
      </c>
      <c r="AK115" s="61">
        <v>42000</v>
      </c>
      <c r="AL115" s="60">
        <f t="shared" si="17"/>
        <v>4.2000000000000003E-2</v>
      </c>
      <c r="AM115" s="60">
        <f t="shared" ref="AM115:AM127" si="22">(AK115-AK114)/AK114</f>
        <v>-0.74545454545454548</v>
      </c>
      <c r="AN115" s="59">
        <v>31.97</v>
      </c>
    </row>
    <row r="116" spans="1:40" x14ac:dyDescent="0.3">
      <c r="A116" s="58" t="s">
        <v>461</v>
      </c>
      <c r="B116" s="59">
        <v>2010</v>
      </c>
      <c r="C116" s="59">
        <v>33.75</v>
      </c>
      <c r="D116" s="59">
        <v>33.75</v>
      </c>
      <c r="E116" s="59">
        <v>100</v>
      </c>
      <c r="F116" s="59">
        <v>16.36</v>
      </c>
      <c r="G116" s="59">
        <v>30.01</v>
      </c>
      <c r="H116" s="59">
        <v>51.58</v>
      </c>
      <c r="I116" s="60">
        <f t="shared" si="12"/>
        <v>7.7664592700033062</v>
      </c>
      <c r="J116" s="60">
        <f t="shared" si="13"/>
        <v>15.29461196867037</v>
      </c>
      <c r="K116" s="60">
        <f t="shared" si="14"/>
        <v>14.925392438890615</v>
      </c>
      <c r="L116" s="60">
        <f t="shared" si="20"/>
        <v>0.19638881400539018</v>
      </c>
      <c r="M116" s="60">
        <f t="shared" si="16"/>
        <v>1.4466051417270929</v>
      </c>
      <c r="N116" s="59">
        <v>4.8099999999999996</v>
      </c>
      <c r="O116" s="59">
        <v>0.91</v>
      </c>
      <c r="P116" s="62">
        <v>16.501712062256811</v>
      </c>
      <c r="Q116" s="62">
        <v>17.427003891050575</v>
      </c>
      <c r="R116" s="12">
        <v>19.920000000000002</v>
      </c>
      <c r="S116" s="59">
        <v>34.869999999999997</v>
      </c>
      <c r="T116" s="58">
        <v>1</v>
      </c>
      <c r="U116" s="59">
        <v>54.38</v>
      </c>
      <c r="V116" s="58">
        <v>50</v>
      </c>
      <c r="W116" s="58" t="s">
        <v>640</v>
      </c>
      <c r="X116">
        <v>1</v>
      </c>
      <c r="Y116">
        <v>0</v>
      </c>
      <c r="Z116" s="58">
        <v>0</v>
      </c>
      <c r="AA116" s="58">
        <v>0</v>
      </c>
      <c r="AB116" s="58">
        <v>0</v>
      </c>
      <c r="AC116" s="58">
        <v>0</v>
      </c>
      <c r="AD116" s="58">
        <v>1</v>
      </c>
      <c r="AE116" s="58"/>
      <c r="AF116" s="58">
        <v>10.81</v>
      </c>
      <c r="AG116" s="58">
        <v>15.79</v>
      </c>
      <c r="AH116" s="59">
        <v>2360.1</v>
      </c>
      <c r="AI116" s="61">
        <v>4389000</v>
      </c>
      <c r="AJ116" s="61">
        <v>3034000</v>
      </c>
      <c r="AK116" s="61">
        <v>217000</v>
      </c>
      <c r="AL116" s="60">
        <f t="shared" si="17"/>
        <v>0.217</v>
      </c>
      <c r="AM116" s="60">
        <f t="shared" si="22"/>
        <v>4.166666666666667</v>
      </c>
      <c r="AN116" s="59">
        <v>34.22</v>
      </c>
    </row>
    <row r="117" spans="1:40" x14ac:dyDescent="0.3">
      <c r="A117" s="58" t="s">
        <v>461</v>
      </c>
      <c r="B117" s="59">
        <v>2011</v>
      </c>
      <c r="C117" s="59">
        <v>32.29</v>
      </c>
      <c r="D117" s="59">
        <v>32.29</v>
      </c>
      <c r="E117" s="59">
        <v>100</v>
      </c>
      <c r="F117" s="59">
        <v>17.670000000000002</v>
      </c>
      <c r="G117" s="59">
        <v>26.32</v>
      </c>
      <c r="H117" s="59">
        <v>51.12</v>
      </c>
      <c r="I117" s="60">
        <f t="shared" si="12"/>
        <v>7.2054866872869194</v>
      </c>
      <c r="J117" s="60">
        <f t="shared" si="13"/>
        <v>15.373023397533455</v>
      </c>
      <c r="K117" s="60">
        <f t="shared" si="14"/>
        <v>14.978973818951999</v>
      </c>
      <c r="L117" s="60">
        <f t="shared" si="20"/>
        <v>0.23269776411902143</v>
      </c>
      <c r="M117" s="60">
        <f t="shared" si="16"/>
        <v>1.4829740706029366</v>
      </c>
      <c r="N117" s="59">
        <v>5.43</v>
      </c>
      <c r="O117" s="59">
        <v>0.94</v>
      </c>
      <c r="P117" s="62">
        <v>14.778235294117646</v>
      </c>
      <c r="Q117" s="62">
        <v>16.565686274509794</v>
      </c>
      <c r="R117" s="12">
        <v>21.87</v>
      </c>
      <c r="S117" s="59">
        <v>32.32</v>
      </c>
      <c r="T117" s="58">
        <v>1</v>
      </c>
      <c r="U117" s="59">
        <v>56.4</v>
      </c>
      <c r="V117" s="58">
        <v>50</v>
      </c>
      <c r="W117" s="58" t="s">
        <v>640</v>
      </c>
      <c r="X117" s="58">
        <v>1</v>
      </c>
      <c r="Y117">
        <v>0</v>
      </c>
      <c r="Z117" s="58">
        <v>0</v>
      </c>
      <c r="AA117" s="58">
        <v>0</v>
      </c>
      <c r="AB117" s="58">
        <v>0</v>
      </c>
      <c r="AC117" s="58">
        <v>0</v>
      </c>
      <c r="AD117" s="58">
        <v>1</v>
      </c>
      <c r="AE117" s="58">
        <v>1</v>
      </c>
      <c r="AF117" s="58">
        <v>12.12</v>
      </c>
      <c r="AG117" s="58">
        <v>15.79</v>
      </c>
      <c r="AH117" s="59">
        <v>1346.8</v>
      </c>
      <c r="AI117" s="61">
        <v>4747000</v>
      </c>
      <c r="AJ117" s="61">
        <v>3201000</v>
      </c>
      <c r="AK117" s="61">
        <v>262000</v>
      </c>
      <c r="AL117" s="60">
        <f t="shared" si="17"/>
        <v>0.26200000000000001</v>
      </c>
      <c r="AM117" s="60">
        <f t="shared" si="22"/>
        <v>0.20737327188940091</v>
      </c>
      <c r="AN117" s="59">
        <v>30.08</v>
      </c>
    </row>
    <row r="118" spans="1:40" x14ac:dyDescent="0.3">
      <c r="A118" s="58" t="s">
        <v>461</v>
      </c>
      <c r="B118" s="59">
        <v>2012</v>
      </c>
      <c r="C118" s="59">
        <v>37.93</v>
      </c>
      <c r="D118" s="59">
        <v>37.93</v>
      </c>
      <c r="E118" s="59">
        <v>26.47</v>
      </c>
      <c r="F118" s="59">
        <v>24.7</v>
      </c>
      <c r="G118" s="59">
        <v>33.33</v>
      </c>
      <c r="H118" s="59">
        <v>53.85</v>
      </c>
      <c r="I118" s="60">
        <f t="shared" si="12"/>
        <v>7.266009974456078</v>
      </c>
      <c r="J118" s="60">
        <f t="shared" si="13"/>
        <v>15.380369427000407</v>
      </c>
      <c r="K118" s="60">
        <f t="shared" si="14"/>
        <v>15.015776500358884</v>
      </c>
      <c r="L118" s="60">
        <f t="shared" si="20"/>
        <v>7.3250461739592737E-2</v>
      </c>
      <c r="M118" s="60">
        <f t="shared" si="16"/>
        <v>1.4399277326106594</v>
      </c>
      <c r="N118" s="59">
        <v>4.82</v>
      </c>
      <c r="O118" s="59">
        <v>0.98</v>
      </c>
      <c r="P118" s="62">
        <v>7.9368359374999926</v>
      </c>
      <c r="Q118" s="62">
        <v>9.5380468750000045</v>
      </c>
      <c r="R118" s="12">
        <v>13.01</v>
      </c>
      <c r="S118" s="59">
        <v>28.82</v>
      </c>
      <c r="T118" s="58">
        <v>1</v>
      </c>
      <c r="U118" s="59">
        <v>48.82</v>
      </c>
      <c r="V118" s="58">
        <v>43.48</v>
      </c>
      <c r="W118" s="58" t="s">
        <v>640</v>
      </c>
      <c r="X118">
        <v>1</v>
      </c>
      <c r="Y118">
        <v>0</v>
      </c>
      <c r="Z118" s="58">
        <v>0</v>
      </c>
      <c r="AA118" s="58">
        <v>0</v>
      </c>
      <c r="AB118" s="58">
        <v>0</v>
      </c>
      <c r="AC118" s="58">
        <v>0</v>
      </c>
      <c r="AD118" s="58">
        <v>1</v>
      </c>
      <c r="AE118" s="58">
        <v>1</v>
      </c>
      <c r="AF118" s="58">
        <v>10.53</v>
      </c>
      <c r="AG118" s="58">
        <v>15.79</v>
      </c>
      <c r="AH118" s="59">
        <v>1430.83</v>
      </c>
      <c r="AI118" s="61">
        <v>4782000</v>
      </c>
      <c r="AJ118" s="61">
        <v>3321000</v>
      </c>
      <c r="AK118" s="61">
        <v>76000</v>
      </c>
      <c r="AL118" s="60">
        <f t="shared" si="17"/>
        <v>7.5999999999999998E-2</v>
      </c>
      <c r="AM118" s="60">
        <f t="shared" si="22"/>
        <v>-0.70992366412213737</v>
      </c>
      <c r="AN118" s="59">
        <v>29.08</v>
      </c>
    </row>
    <row r="119" spans="1:40" x14ac:dyDescent="0.3">
      <c r="A119" s="58" t="s">
        <v>461</v>
      </c>
      <c r="B119" s="59">
        <v>2013</v>
      </c>
      <c r="C119" s="59">
        <v>39.270000000000003</v>
      </c>
      <c r="D119" s="59">
        <v>37.49</v>
      </c>
      <c r="E119" s="59">
        <v>28.95</v>
      </c>
      <c r="F119" s="59">
        <v>23.86</v>
      </c>
      <c r="G119" s="59">
        <v>39.56</v>
      </c>
      <c r="H119" s="59">
        <v>50.17</v>
      </c>
      <c r="I119" s="60">
        <f t="shared" si="12"/>
        <v>7.478463602349505</v>
      </c>
      <c r="J119" s="60">
        <f t="shared" si="13"/>
        <v>15.369012838068072</v>
      </c>
      <c r="K119" s="60">
        <f t="shared" si="14"/>
        <v>15.036045450589189</v>
      </c>
      <c r="L119" s="60">
        <f t="shared" si="20"/>
        <v>3.0529205034822791E-2</v>
      </c>
      <c r="M119" s="60">
        <f t="shared" si="16"/>
        <v>1.3951017999409856</v>
      </c>
      <c r="N119" s="59">
        <v>1.26</v>
      </c>
      <c r="O119" s="59">
        <v>0.98</v>
      </c>
      <c r="P119" s="62">
        <v>4.5099606299212596</v>
      </c>
      <c r="Q119" s="62">
        <v>5.3667968749999986</v>
      </c>
      <c r="R119" s="12">
        <v>8.0399999999999991</v>
      </c>
      <c r="S119" s="59">
        <v>27.65</v>
      </c>
      <c r="T119" s="58">
        <v>1</v>
      </c>
      <c r="U119" s="59">
        <v>45.83</v>
      </c>
      <c r="V119" s="58">
        <v>47.62</v>
      </c>
      <c r="W119" s="58" t="s">
        <v>640</v>
      </c>
      <c r="X119" s="58">
        <v>1</v>
      </c>
      <c r="Y119">
        <v>0</v>
      </c>
      <c r="Z119" s="58">
        <v>0</v>
      </c>
      <c r="AA119" s="58">
        <v>0</v>
      </c>
      <c r="AB119" s="58">
        <v>0</v>
      </c>
      <c r="AC119" s="58">
        <v>0</v>
      </c>
      <c r="AD119" s="58">
        <v>1</v>
      </c>
      <c r="AE119" s="58">
        <v>1</v>
      </c>
      <c r="AF119" s="58">
        <v>10.34</v>
      </c>
      <c r="AG119" s="58">
        <v>15.79</v>
      </c>
      <c r="AH119" s="59">
        <v>1769.52</v>
      </c>
      <c r="AI119" s="61">
        <v>4728000</v>
      </c>
      <c r="AJ119" s="61">
        <v>3389000</v>
      </c>
      <c r="AK119" s="61">
        <v>31000</v>
      </c>
      <c r="AL119" s="60">
        <f t="shared" si="17"/>
        <v>3.1E-2</v>
      </c>
      <c r="AM119" s="60">
        <f t="shared" si="22"/>
        <v>-0.59210526315789469</v>
      </c>
      <c r="AN119" s="59">
        <v>30.33</v>
      </c>
    </row>
    <row r="120" spans="1:40" x14ac:dyDescent="0.3">
      <c r="A120" s="58" t="s">
        <v>461</v>
      </c>
      <c r="B120" s="59">
        <v>2014</v>
      </c>
      <c r="C120" s="59">
        <v>39.17</v>
      </c>
      <c r="D120" s="59">
        <v>39.17</v>
      </c>
      <c r="E120" s="59">
        <v>31.25</v>
      </c>
      <c r="F120" s="59">
        <v>23.52</v>
      </c>
      <c r="G120" s="59">
        <v>39.31</v>
      </c>
      <c r="H120" s="59">
        <v>50.46</v>
      </c>
      <c r="I120" s="60">
        <f t="shared" si="12"/>
        <v>7.2778142558263434</v>
      </c>
      <c r="J120" s="60">
        <f t="shared" si="13"/>
        <v>15.431328077362414</v>
      </c>
      <c r="K120" s="60">
        <f t="shared" si="14"/>
        <v>15.159679992783493</v>
      </c>
      <c r="L120" s="60">
        <f t="shared" ref="L120:L156" si="23">LN(1+AL120)</f>
        <v>-3.562717764315116E-2</v>
      </c>
      <c r="M120" s="60">
        <f t="shared" si="16"/>
        <v>1.3121251629726205</v>
      </c>
      <c r="N120" s="59">
        <v>1.17</v>
      </c>
      <c r="O120" s="59">
        <v>0.93</v>
      </c>
      <c r="P120" s="62">
        <v>5.9405577689243021</v>
      </c>
      <c r="Q120" s="62">
        <v>6.9000390625000003</v>
      </c>
      <c r="R120" s="12">
        <v>8.77</v>
      </c>
      <c r="S120" s="59">
        <v>26.47</v>
      </c>
      <c r="T120" s="58">
        <v>1</v>
      </c>
      <c r="U120" s="59">
        <v>39.659999999999997</v>
      </c>
      <c r="V120" s="58">
        <v>52.38</v>
      </c>
      <c r="W120" s="58" t="s">
        <v>640</v>
      </c>
      <c r="X120">
        <v>1</v>
      </c>
      <c r="Y120">
        <v>0</v>
      </c>
      <c r="Z120" s="58">
        <v>0</v>
      </c>
      <c r="AA120" s="58">
        <v>0</v>
      </c>
      <c r="AB120" s="58">
        <v>0</v>
      </c>
      <c r="AC120" s="58">
        <v>0</v>
      </c>
      <c r="AD120" s="58">
        <v>1</v>
      </c>
      <c r="AE120" s="58">
        <v>1</v>
      </c>
      <c r="AF120" s="58">
        <v>11.76</v>
      </c>
      <c r="AG120" s="58">
        <v>15</v>
      </c>
      <c r="AH120" s="59">
        <v>1447.82</v>
      </c>
      <c r="AI120" s="61">
        <v>5032000</v>
      </c>
      <c r="AJ120" s="61">
        <v>3835000</v>
      </c>
      <c r="AK120" s="61">
        <v>-35000</v>
      </c>
      <c r="AL120" s="60">
        <f t="shared" si="17"/>
        <v>-3.5000000000000003E-2</v>
      </c>
      <c r="AM120" s="60">
        <f t="shared" si="22"/>
        <v>-2.129032258064516</v>
      </c>
      <c r="AN120" s="59">
        <v>40.54</v>
      </c>
    </row>
    <row r="121" spans="1:40" x14ac:dyDescent="0.3">
      <c r="A121" s="58" t="s">
        <v>461</v>
      </c>
      <c r="B121" s="59">
        <v>2015</v>
      </c>
      <c r="C121" s="59">
        <v>45.66</v>
      </c>
      <c r="D121" s="59">
        <v>45.66</v>
      </c>
      <c r="E121" s="59">
        <v>100</v>
      </c>
      <c r="F121" s="59">
        <v>35.32</v>
      </c>
      <c r="G121" s="59">
        <v>52.22</v>
      </c>
      <c r="H121" s="59">
        <v>44.35</v>
      </c>
      <c r="I121" s="60">
        <f t="shared" si="12"/>
        <v>7.8809630622373321</v>
      </c>
      <c r="J121" s="60">
        <f t="shared" si="13"/>
        <v>15.517709950479686</v>
      </c>
      <c r="K121" s="60">
        <f t="shared" si="14"/>
        <v>15.182622099667391</v>
      </c>
      <c r="L121" s="60">
        <f t="shared" si="23"/>
        <v>0.13976194237515863</v>
      </c>
      <c r="M121" s="60">
        <f t="shared" si="16"/>
        <v>1.3980632008154943</v>
      </c>
      <c r="N121" s="59">
        <v>3.82</v>
      </c>
      <c r="O121" s="59">
        <v>0.94</v>
      </c>
      <c r="P121" s="62">
        <v>7.6819367588932828</v>
      </c>
      <c r="Q121" s="62">
        <v>8.2714785992217958</v>
      </c>
      <c r="R121" s="12">
        <v>9.17</v>
      </c>
      <c r="S121" s="59">
        <v>28.06</v>
      </c>
      <c r="T121" s="58">
        <v>1</v>
      </c>
      <c r="U121" s="59">
        <v>35.71</v>
      </c>
      <c r="V121" s="58">
        <v>54.55</v>
      </c>
      <c r="W121" s="58" t="s">
        <v>640</v>
      </c>
      <c r="X121" s="58">
        <v>1</v>
      </c>
      <c r="Y121">
        <v>0</v>
      </c>
      <c r="Z121" s="58">
        <v>0</v>
      </c>
      <c r="AA121" s="58">
        <v>0</v>
      </c>
      <c r="AB121" s="58">
        <v>0</v>
      </c>
      <c r="AC121" s="58">
        <v>0</v>
      </c>
      <c r="AD121" s="58">
        <v>1</v>
      </c>
      <c r="AE121" s="58">
        <v>1</v>
      </c>
      <c r="AF121" s="58">
        <v>13.16</v>
      </c>
      <c r="AG121" s="58">
        <v>21.05</v>
      </c>
      <c r="AH121" s="59">
        <v>2646.42</v>
      </c>
      <c r="AI121" s="61">
        <v>5486000</v>
      </c>
      <c r="AJ121" s="61">
        <v>3924000</v>
      </c>
      <c r="AK121" s="61">
        <v>150000</v>
      </c>
      <c r="AL121" s="60">
        <f t="shared" si="17"/>
        <v>0.15</v>
      </c>
      <c r="AM121" s="60">
        <f t="shared" si="22"/>
        <v>-5.2857142857142856</v>
      </c>
      <c r="AN121" s="59">
        <v>34.479999999999997</v>
      </c>
    </row>
    <row r="122" spans="1:40" x14ac:dyDescent="0.3">
      <c r="A122" s="58" t="s">
        <v>461</v>
      </c>
      <c r="B122" s="59">
        <v>2016</v>
      </c>
      <c r="C122" s="59">
        <v>43.89</v>
      </c>
      <c r="D122" s="59">
        <v>43.89</v>
      </c>
      <c r="E122" s="59">
        <v>100</v>
      </c>
      <c r="F122" s="59">
        <v>42.87</v>
      </c>
      <c r="G122" s="59">
        <v>45.76</v>
      </c>
      <c r="H122" s="59">
        <v>42.11</v>
      </c>
      <c r="I122" s="60">
        <f t="shared" si="12"/>
        <v>7.9339939880038175</v>
      </c>
      <c r="J122" s="60">
        <f t="shared" si="13"/>
        <v>15.58842693939085</v>
      </c>
      <c r="K122" s="60">
        <f t="shared" si="14"/>
        <v>15.228203392938696</v>
      </c>
      <c r="L122" s="60">
        <f t="shared" si="23"/>
        <v>0.20701416938432612</v>
      </c>
      <c r="M122" s="60">
        <f t="shared" si="16"/>
        <v>1.4336498660822985</v>
      </c>
      <c r="N122" s="59">
        <v>4.26</v>
      </c>
      <c r="O122" s="59">
        <v>0.95</v>
      </c>
      <c r="P122" s="62">
        <v>5.3497665369649798</v>
      </c>
      <c r="Q122" s="62">
        <v>5.6182329317269106</v>
      </c>
      <c r="R122" s="12">
        <v>8.7100000000000009</v>
      </c>
      <c r="S122" s="59">
        <v>35.53</v>
      </c>
      <c r="T122" s="58">
        <v>1</v>
      </c>
      <c r="U122" s="59">
        <v>26.06</v>
      </c>
      <c r="V122" s="58">
        <v>50</v>
      </c>
      <c r="W122" s="58" t="s">
        <v>640</v>
      </c>
      <c r="X122">
        <v>1</v>
      </c>
      <c r="Y122">
        <v>0</v>
      </c>
      <c r="Z122" s="58">
        <v>0</v>
      </c>
      <c r="AA122" s="58">
        <v>0</v>
      </c>
      <c r="AB122" s="58">
        <v>0</v>
      </c>
      <c r="AC122" s="58">
        <v>0</v>
      </c>
      <c r="AD122" s="58">
        <v>1</v>
      </c>
      <c r="AE122" s="58">
        <v>1</v>
      </c>
      <c r="AF122" s="58">
        <v>14.29</v>
      </c>
      <c r="AG122" s="58">
        <v>21.05</v>
      </c>
      <c r="AH122" s="59">
        <v>2790.55</v>
      </c>
      <c r="AI122" s="61">
        <v>5888000</v>
      </c>
      <c r="AJ122" s="61">
        <v>4107000</v>
      </c>
      <c r="AK122" s="61">
        <v>230000</v>
      </c>
      <c r="AL122" s="60">
        <f t="shared" si="17"/>
        <v>0.23</v>
      </c>
      <c r="AM122" s="60">
        <f t="shared" si="22"/>
        <v>0.53333333333333333</v>
      </c>
      <c r="AN122" s="59">
        <v>30.65</v>
      </c>
    </row>
    <row r="123" spans="1:40" x14ac:dyDescent="0.3">
      <c r="A123" s="58" t="s">
        <v>461</v>
      </c>
      <c r="B123" s="59">
        <v>2017</v>
      </c>
      <c r="C123" s="59">
        <v>38.96</v>
      </c>
      <c r="D123" s="59">
        <v>38.96</v>
      </c>
      <c r="E123" s="59">
        <v>100</v>
      </c>
      <c r="F123" s="59">
        <v>44.06</v>
      </c>
      <c r="G123" s="59">
        <v>45.62</v>
      </c>
      <c r="H123" s="59">
        <v>26.19</v>
      </c>
      <c r="I123" s="60">
        <f t="shared" si="12"/>
        <v>8.4465217690935877</v>
      </c>
      <c r="J123" s="60">
        <f t="shared" si="13"/>
        <v>15.60743667997165</v>
      </c>
      <c r="K123" s="60">
        <f t="shared" si="14"/>
        <v>15.213239296709828</v>
      </c>
      <c r="L123" s="60">
        <f t="shared" si="23"/>
        <v>0.25773819607870885</v>
      </c>
      <c r="M123" s="60">
        <f t="shared" si="16"/>
        <v>1.4831932773109244</v>
      </c>
      <c r="N123" s="59">
        <v>4.3499999999999996</v>
      </c>
      <c r="O123" s="59">
        <v>0.98</v>
      </c>
      <c r="P123" s="62">
        <v>5.8285490196078431</v>
      </c>
      <c r="Q123" s="62">
        <v>6.2326050420168064</v>
      </c>
      <c r="R123" s="12">
        <v>8.64</v>
      </c>
      <c r="S123" s="59">
        <v>40.909999999999997</v>
      </c>
      <c r="T123" s="58">
        <v>1</v>
      </c>
      <c r="U123" s="59">
        <v>6.64</v>
      </c>
      <c r="V123" s="58">
        <v>56.52</v>
      </c>
      <c r="W123" s="58" t="s">
        <v>640</v>
      </c>
      <c r="X123" s="58">
        <v>1</v>
      </c>
      <c r="Y123">
        <v>0</v>
      </c>
      <c r="Z123" s="58">
        <v>0</v>
      </c>
      <c r="AA123" s="58">
        <v>0</v>
      </c>
      <c r="AB123" s="58">
        <v>0</v>
      </c>
      <c r="AC123" s="58">
        <v>0</v>
      </c>
      <c r="AD123" s="58">
        <v>1</v>
      </c>
      <c r="AE123" s="58">
        <v>1</v>
      </c>
      <c r="AF123" s="58">
        <v>13.51</v>
      </c>
      <c r="AG123" s="58">
        <v>21.05</v>
      </c>
      <c r="AH123" s="59">
        <v>4658.84</v>
      </c>
      <c r="AI123" s="61">
        <v>6001000</v>
      </c>
      <c r="AJ123" s="61">
        <v>4046000</v>
      </c>
      <c r="AK123" s="61">
        <v>294000</v>
      </c>
      <c r="AL123" s="60">
        <f t="shared" si="17"/>
        <v>0.29399999999999998</v>
      </c>
      <c r="AM123" s="60">
        <f t="shared" si="22"/>
        <v>0.27826086956521739</v>
      </c>
      <c r="AN123" s="59">
        <v>24.84</v>
      </c>
    </row>
    <row r="124" spans="1:40" x14ac:dyDescent="0.3">
      <c r="A124" s="58" t="s">
        <v>461</v>
      </c>
      <c r="B124" s="59">
        <v>2018</v>
      </c>
      <c r="C124" s="59">
        <v>43.33</v>
      </c>
      <c r="D124" s="59">
        <v>43.33</v>
      </c>
      <c r="E124" s="59">
        <v>71.88</v>
      </c>
      <c r="F124" s="59">
        <v>45.18</v>
      </c>
      <c r="G124" s="59">
        <v>41.44</v>
      </c>
      <c r="H124" s="59">
        <v>44.55</v>
      </c>
      <c r="I124" s="60">
        <f t="shared" si="12"/>
        <v>8.1243905745112368</v>
      </c>
      <c r="J124" s="60">
        <f t="shared" si="13"/>
        <v>15.693753487080466</v>
      </c>
      <c r="K124" s="60">
        <f t="shared" si="14"/>
        <v>15.290273567071774</v>
      </c>
      <c r="L124" s="60">
        <f t="shared" si="23"/>
        <v>0.35557433849469938</v>
      </c>
      <c r="M124" s="60">
        <f t="shared" si="16"/>
        <v>1.497025171624714</v>
      </c>
      <c r="N124" s="59">
        <v>5.32</v>
      </c>
      <c r="O124" s="59">
        <v>0.94</v>
      </c>
      <c r="P124" s="62">
        <v>15.665081300813005</v>
      </c>
      <c r="Q124" s="62">
        <v>17.575252918287951</v>
      </c>
      <c r="R124" s="12">
        <v>28</v>
      </c>
      <c r="S124" s="59">
        <v>36.96</v>
      </c>
      <c r="T124" s="58">
        <v>1</v>
      </c>
      <c r="U124" s="59">
        <v>32.659999999999997</v>
      </c>
      <c r="V124" s="58">
        <v>54.55</v>
      </c>
      <c r="W124" s="58" t="s">
        <v>640</v>
      </c>
      <c r="X124">
        <v>1</v>
      </c>
      <c r="Y124">
        <v>0</v>
      </c>
      <c r="Z124" s="58">
        <v>0</v>
      </c>
      <c r="AA124" s="58">
        <v>0</v>
      </c>
      <c r="AB124" s="58">
        <v>0</v>
      </c>
      <c r="AC124" s="58">
        <v>0</v>
      </c>
      <c r="AD124" s="58">
        <v>1</v>
      </c>
      <c r="AE124" s="58">
        <v>1</v>
      </c>
      <c r="AF124" s="58">
        <v>11.43</v>
      </c>
      <c r="AG124" s="58">
        <v>21.05</v>
      </c>
      <c r="AH124" s="59">
        <v>3375.81</v>
      </c>
      <c r="AI124" s="61">
        <v>6542000</v>
      </c>
      <c r="AJ124" s="61">
        <v>4370000</v>
      </c>
      <c r="AK124" s="61">
        <v>427000</v>
      </c>
      <c r="AL124" s="60">
        <f t="shared" si="17"/>
        <v>0.42699999999999999</v>
      </c>
      <c r="AM124" s="60">
        <f t="shared" si="22"/>
        <v>0.45238095238095238</v>
      </c>
      <c r="AN124" s="59">
        <v>28.25</v>
      </c>
    </row>
    <row r="125" spans="1:40" x14ac:dyDescent="0.3">
      <c r="A125" s="58" t="s">
        <v>461</v>
      </c>
      <c r="B125" s="59">
        <v>2019</v>
      </c>
      <c r="C125" s="59">
        <v>70.67</v>
      </c>
      <c r="D125" s="59">
        <v>47.17</v>
      </c>
      <c r="E125" s="59">
        <v>23.68</v>
      </c>
      <c r="F125" s="59">
        <v>65.27</v>
      </c>
      <c r="G125" s="59">
        <v>73.06</v>
      </c>
      <c r="H125" s="59">
        <v>71.37</v>
      </c>
      <c r="I125" s="60">
        <f t="shared" si="12"/>
        <v>8.4160969043320879</v>
      </c>
      <c r="J125" s="60">
        <f t="shared" si="13"/>
        <v>15.788340802084631</v>
      </c>
      <c r="K125" s="60">
        <f t="shared" si="14"/>
        <v>15.408615815777477</v>
      </c>
      <c r="L125" s="60">
        <f t="shared" si="23"/>
        <v>0.31554040058017735</v>
      </c>
      <c r="M125" s="60">
        <f t="shared" si="16"/>
        <v>1.4618824964423662</v>
      </c>
      <c r="N125" s="59">
        <v>5.38</v>
      </c>
      <c r="O125" s="59">
        <v>0.87</v>
      </c>
      <c r="P125" s="62">
        <v>24.825120000000009</v>
      </c>
      <c r="Q125" s="62">
        <v>26.61542635658914</v>
      </c>
      <c r="R125" s="12">
        <v>31.91</v>
      </c>
      <c r="S125" s="59">
        <v>87.25</v>
      </c>
      <c r="T125" s="58">
        <v>1</v>
      </c>
      <c r="U125" s="59">
        <v>80.459999999999994</v>
      </c>
      <c r="V125" s="58">
        <v>52.38</v>
      </c>
      <c r="W125" s="58" t="s">
        <v>640</v>
      </c>
      <c r="X125" s="58">
        <v>1</v>
      </c>
      <c r="Y125">
        <v>0</v>
      </c>
      <c r="Z125" s="58">
        <v>0</v>
      </c>
      <c r="AA125" s="58">
        <v>0</v>
      </c>
      <c r="AB125" s="58">
        <v>0</v>
      </c>
      <c r="AC125" s="58">
        <v>0</v>
      </c>
      <c r="AD125" s="58">
        <v>1</v>
      </c>
      <c r="AE125" s="58">
        <v>1</v>
      </c>
      <c r="AF125" s="58">
        <v>11.43</v>
      </c>
      <c r="AG125" s="58">
        <v>22.22</v>
      </c>
      <c r="AH125" s="59">
        <v>4519.2299999999996</v>
      </c>
      <c r="AI125" s="61">
        <v>7191000</v>
      </c>
      <c r="AJ125" s="61">
        <v>4919000</v>
      </c>
      <c r="AK125" s="61">
        <v>371000</v>
      </c>
      <c r="AL125" s="60">
        <f t="shared" si="17"/>
        <v>0.371</v>
      </c>
      <c r="AM125" s="60">
        <f t="shared" si="22"/>
        <v>-0.13114754098360656</v>
      </c>
      <c r="AN125" s="59">
        <v>30.39</v>
      </c>
    </row>
    <row r="126" spans="1:40" x14ac:dyDescent="0.3">
      <c r="A126" s="58" t="s">
        <v>461</v>
      </c>
      <c r="B126" s="59">
        <v>2020</v>
      </c>
      <c r="C126" s="59">
        <v>79.52</v>
      </c>
      <c r="D126" s="59">
        <v>79.52</v>
      </c>
      <c r="E126" s="59">
        <v>82.35</v>
      </c>
      <c r="F126" s="59">
        <v>71.73</v>
      </c>
      <c r="G126" s="59">
        <v>85.82</v>
      </c>
      <c r="H126" s="59">
        <v>76.67</v>
      </c>
      <c r="I126" s="60">
        <f t="shared" si="12"/>
        <v>8.2179404360496502</v>
      </c>
      <c r="J126" s="60">
        <f t="shared" si="13"/>
        <v>15.763988835125298</v>
      </c>
      <c r="K126" s="60">
        <f t="shared" si="14"/>
        <v>15.41792385546141</v>
      </c>
      <c r="L126" s="60">
        <f t="shared" si="23"/>
        <v>0.41343327775734129</v>
      </c>
      <c r="M126" s="60">
        <f t="shared" si="16"/>
        <v>1.4134944612286002</v>
      </c>
      <c r="N126" s="59">
        <v>-0.37</v>
      </c>
      <c r="O126" s="59">
        <v>0.84</v>
      </c>
      <c r="P126" s="62">
        <v>24.792209302325578</v>
      </c>
      <c r="Q126" s="62">
        <v>26.392868217054275</v>
      </c>
      <c r="R126" s="12">
        <v>35.049999999999997</v>
      </c>
      <c r="S126" s="59">
        <v>84.69</v>
      </c>
      <c r="T126" s="58">
        <v>1</v>
      </c>
      <c r="U126" s="59">
        <v>84.71</v>
      </c>
      <c r="V126" s="58">
        <v>47.37</v>
      </c>
      <c r="W126" s="58" t="s">
        <v>640</v>
      </c>
      <c r="X126">
        <v>1</v>
      </c>
      <c r="Y126">
        <v>0</v>
      </c>
      <c r="Z126" s="58">
        <v>0</v>
      </c>
      <c r="AA126" s="58">
        <v>0</v>
      </c>
      <c r="AB126" s="58">
        <v>0</v>
      </c>
      <c r="AC126" s="58">
        <v>0</v>
      </c>
      <c r="AD126" s="58">
        <v>1</v>
      </c>
      <c r="AE126" s="58">
        <v>1</v>
      </c>
      <c r="AF126" s="58">
        <v>11.76</v>
      </c>
      <c r="AG126" s="58">
        <v>25</v>
      </c>
      <c r="AH126" s="59">
        <v>3706.86</v>
      </c>
      <c r="AI126" s="61">
        <v>7018000</v>
      </c>
      <c r="AJ126" s="61">
        <v>4965000</v>
      </c>
      <c r="AK126" s="61">
        <v>512000</v>
      </c>
      <c r="AL126" s="60">
        <f t="shared" si="17"/>
        <v>0.51200000000000001</v>
      </c>
      <c r="AM126" s="60">
        <f t="shared" si="22"/>
        <v>0.38005390835579517</v>
      </c>
      <c r="AN126" s="59">
        <v>33.26</v>
      </c>
    </row>
    <row r="127" spans="1:40" x14ac:dyDescent="0.3">
      <c r="A127" s="58" t="s">
        <v>461</v>
      </c>
      <c r="B127" s="59">
        <v>2021</v>
      </c>
      <c r="C127" s="59">
        <v>76.989999999999995</v>
      </c>
      <c r="D127" s="59">
        <v>60.49</v>
      </c>
      <c r="E127" s="59">
        <v>44</v>
      </c>
      <c r="F127" s="59">
        <v>86.16</v>
      </c>
      <c r="G127" s="59">
        <v>84.25</v>
      </c>
      <c r="H127" s="59">
        <v>60.41</v>
      </c>
      <c r="I127" s="60">
        <f t="shared" si="12"/>
        <v>8.1936766659552411</v>
      </c>
      <c r="J127" s="60">
        <f t="shared" si="13"/>
        <v>15.841946814320211</v>
      </c>
      <c r="K127" s="60">
        <f t="shared" si="14"/>
        <v>15.418326594089487</v>
      </c>
      <c r="L127" s="60">
        <f t="shared" si="23"/>
        <v>0.44211842575619992</v>
      </c>
      <c r="M127" s="60">
        <f t="shared" si="16"/>
        <v>1.5274813770887861</v>
      </c>
      <c r="N127" s="59">
        <v>4.3</v>
      </c>
      <c r="O127" s="59">
        <v>0.75</v>
      </c>
      <c r="P127" s="62">
        <v>53.43942307692307</v>
      </c>
      <c r="Q127" s="62">
        <v>56.638499999999958</v>
      </c>
      <c r="R127" s="12">
        <v>93.21</v>
      </c>
      <c r="S127" s="59">
        <v>83.65</v>
      </c>
      <c r="T127" s="58">
        <v>1</v>
      </c>
      <c r="U127" s="59">
        <v>67.790000000000006</v>
      </c>
      <c r="V127" s="58">
        <v>52.63</v>
      </c>
      <c r="W127" s="58" t="s">
        <v>640</v>
      </c>
      <c r="X127" s="58">
        <v>1</v>
      </c>
      <c r="Y127">
        <v>0</v>
      </c>
      <c r="Z127" s="58">
        <v>0</v>
      </c>
      <c r="AA127" s="58">
        <v>0</v>
      </c>
      <c r="AB127" s="58">
        <v>0</v>
      </c>
      <c r="AC127" s="58">
        <v>0</v>
      </c>
      <c r="AD127" s="58">
        <v>1</v>
      </c>
      <c r="AE127" s="58">
        <v>1</v>
      </c>
      <c r="AF127" s="58">
        <v>16.670000000000002</v>
      </c>
      <c r="AG127" s="58">
        <v>23.53</v>
      </c>
      <c r="AH127" s="59">
        <v>3618</v>
      </c>
      <c r="AI127" s="61">
        <v>7587000</v>
      </c>
      <c r="AJ127" s="61">
        <v>4967000</v>
      </c>
      <c r="AK127" s="61">
        <v>556000</v>
      </c>
      <c r="AL127" s="60">
        <f t="shared" si="17"/>
        <v>0.55600000000000005</v>
      </c>
      <c r="AM127" s="60">
        <f t="shared" si="22"/>
        <v>8.59375E-2</v>
      </c>
      <c r="AN127" s="59">
        <v>26.01</v>
      </c>
    </row>
    <row r="128" spans="1:40" x14ac:dyDescent="0.3">
      <c r="A128" s="58" t="s">
        <v>637</v>
      </c>
      <c r="B128" s="59">
        <v>2008</v>
      </c>
      <c r="C128" s="59">
        <v>76.55</v>
      </c>
      <c r="D128" s="59">
        <v>61.71</v>
      </c>
      <c r="E128" s="59">
        <v>46.88</v>
      </c>
      <c r="F128" s="59">
        <v>81.41</v>
      </c>
      <c r="G128" s="59">
        <v>81.95</v>
      </c>
      <c r="H128" s="59">
        <v>60.51</v>
      </c>
      <c r="I128" s="60">
        <f t="shared" si="12"/>
        <v>8.5220473907042642</v>
      </c>
      <c r="J128" s="60">
        <f t="shared" si="13"/>
        <v>17.899569066317873</v>
      </c>
      <c r="K128" s="60">
        <f t="shared" si="14"/>
        <v>17.692631511383155</v>
      </c>
      <c r="L128" s="60">
        <f t="shared" si="23"/>
        <v>1.409278197510266</v>
      </c>
      <c r="M128" s="60">
        <f t="shared" si="16"/>
        <v>1.2299057678368024</v>
      </c>
      <c r="N128" s="59">
        <v>4.32</v>
      </c>
      <c r="O128" s="59">
        <v>1</v>
      </c>
      <c r="P128" s="62">
        <v>19.974545454545453</v>
      </c>
      <c r="Q128" s="62">
        <v>25.786875000000009</v>
      </c>
      <c r="R128" s="12">
        <v>34.380000000000003</v>
      </c>
      <c r="S128" s="59">
        <v>89.42</v>
      </c>
      <c r="T128" s="58">
        <v>0</v>
      </c>
      <c r="U128" s="59">
        <v>63.51</v>
      </c>
      <c r="V128" s="58"/>
      <c r="W128" s="58" t="s">
        <v>640</v>
      </c>
      <c r="X128">
        <v>1</v>
      </c>
      <c r="Y128">
        <v>0</v>
      </c>
      <c r="Z128" s="58">
        <v>0</v>
      </c>
      <c r="AA128" s="58">
        <v>0</v>
      </c>
      <c r="AB128" s="58">
        <v>0</v>
      </c>
      <c r="AC128" s="58">
        <v>0</v>
      </c>
      <c r="AD128" s="58">
        <v>0</v>
      </c>
      <c r="AE128" s="58"/>
      <c r="AF128" s="58">
        <v>0</v>
      </c>
      <c r="AG128" s="58"/>
      <c r="AH128" s="59">
        <v>5024.33</v>
      </c>
      <c r="AI128" s="61">
        <v>59386000</v>
      </c>
      <c r="AJ128" s="61">
        <v>48285000</v>
      </c>
      <c r="AK128" s="61">
        <v>3093000</v>
      </c>
      <c r="AL128" s="60">
        <f t="shared" si="17"/>
        <v>3.093</v>
      </c>
      <c r="AM128" s="60"/>
      <c r="AN128" s="59">
        <v>65.819999999999993</v>
      </c>
    </row>
    <row r="129" spans="1:40" x14ac:dyDescent="0.3">
      <c r="A129" s="58" t="s">
        <v>637</v>
      </c>
      <c r="B129" s="59">
        <v>2009</v>
      </c>
      <c r="C129" s="59">
        <v>82.12</v>
      </c>
      <c r="D129" s="59">
        <v>82.12</v>
      </c>
      <c r="E129" s="59">
        <v>82.69</v>
      </c>
      <c r="F129" s="59">
        <v>88.01</v>
      </c>
      <c r="G129" s="59">
        <v>85.88</v>
      </c>
      <c r="H129" s="59">
        <v>67.47</v>
      </c>
      <c r="I129" s="60">
        <f t="shared" si="12"/>
        <v>9.3222922170163436</v>
      </c>
      <c r="J129" s="60">
        <f t="shared" si="13"/>
        <v>17.984575999712089</v>
      </c>
      <c r="K129" s="60">
        <f t="shared" si="14"/>
        <v>17.795939596056481</v>
      </c>
      <c r="L129" s="60">
        <f t="shared" si="23"/>
        <v>0.60867802393349535</v>
      </c>
      <c r="M129" s="60">
        <f t="shared" si="16"/>
        <v>1.2076017930519238</v>
      </c>
      <c r="N129" s="59">
        <v>0.12</v>
      </c>
      <c r="O129" s="59">
        <v>0.77</v>
      </c>
      <c r="P129" s="62">
        <v>16.568333333333328</v>
      </c>
      <c r="Q129" s="62">
        <v>16.611240310077516</v>
      </c>
      <c r="R129" s="12">
        <v>19.829999999999998</v>
      </c>
      <c r="S129" s="59">
        <v>89.34</v>
      </c>
      <c r="T129" s="58">
        <v>0</v>
      </c>
      <c r="U129" s="59">
        <v>80.260000000000005</v>
      </c>
      <c r="V129" s="58"/>
      <c r="W129" s="58" t="s">
        <v>640</v>
      </c>
      <c r="X129" s="58">
        <v>1</v>
      </c>
      <c r="Y129">
        <v>0</v>
      </c>
      <c r="Z129" s="58">
        <v>0</v>
      </c>
      <c r="AA129" s="58">
        <v>0</v>
      </c>
      <c r="AB129" s="58">
        <v>0</v>
      </c>
      <c r="AC129" s="58">
        <v>0</v>
      </c>
      <c r="AD129" s="58">
        <v>0</v>
      </c>
      <c r="AE129" s="58"/>
      <c r="AF129" s="58">
        <v>0</v>
      </c>
      <c r="AG129" s="58">
        <v>6.25</v>
      </c>
      <c r="AH129" s="59">
        <v>11184.59</v>
      </c>
      <c r="AI129" s="61">
        <v>64655000</v>
      </c>
      <c r="AJ129" s="61">
        <v>53540000</v>
      </c>
      <c r="AK129" s="61">
        <v>838000</v>
      </c>
      <c r="AL129" s="60">
        <f t="shared" si="17"/>
        <v>0.83799999999999997</v>
      </c>
      <c r="AM129" s="60">
        <f t="shared" ref="AM129:AM141" si="24">(AK129-AK128)/AK128</f>
        <v>-0.72906563207242159</v>
      </c>
      <c r="AN129" s="59">
        <v>71.959999999999994</v>
      </c>
    </row>
    <row r="130" spans="1:40" x14ac:dyDescent="0.3">
      <c r="A130" s="58" t="s">
        <v>637</v>
      </c>
      <c r="B130" s="59">
        <v>2010</v>
      </c>
      <c r="C130" s="59">
        <v>81.52</v>
      </c>
      <c r="D130" s="59">
        <v>74.099999999999994</v>
      </c>
      <c r="E130" s="59">
        <v>77.59</v>
      </c>
      <c r="F130" s="59">
        <v>86.12</v>
      </c>
      <c r="G130" s="59">
        <v>89.69</v>
      </c>
      <c r="H130" s="59">
        <v>61.16</v>
      </c>
      <c r="I130" s="60">
        <f t="shared" ref="I130:I193" si="25">LN(AH130)</f>
        <v>9.7176157008971522</v>
      </c>
      <c r="J130" s="60">
        <f t="shared" ref="J130:J193" si="26">LN(AI130)</f>
        <v>18.088893515521413</v>
      </c>
      <c r="K130" s="60">
        <f t="shared" ref="K130:K193" si="27">LN(AJ130)</f>
        <v>17.898170452907536</v>
      </c>
      <c r="L130" s="60">
        <f t="shared" si="23"/>
        <v>0.76593285028559288</v>
      </c>
      <c r="M130" s="60">
        <f t="shared" ref="M130:M193" si="28">AI130/AJ130</f>
        <v>1.2101242770180261</v>
      </c>
      <c r="N130" s="59">
        <v>1.18</v>
      </c>
      <c r="O130" s="59">
        <v>0.5</v>
      </c>
      <c r="P130" s="62">
        <v>16.501712062256811</v>
      </c>
      <c r="Q130" s="62">
        <v>17.427003891050575</v>
      </c>
      <c r="R130" s="12">
        <v>19.920000000000002</v>
      </c>
      <c r="S130" s="59">
        <v>90.13</v>
      </c>
      <c r="T130" s="58">
        <v>0</v>
      </c>
      <c r="U130" s="59">
        <v>65.48</v>
      </c>
      <c r="V130" s="58">
        <v>10.53</v>
      </c>
      <c r="W130" s="58" t="s">
        <v>640</v>
      </c>
      <c r="X130">
        <v>1</v>
      </c>
      <c r="Y130">
        <v>0</v>
      </c>
      <c r="Z130" s="58">
        <v>0</v>
      </c>
      <c r="AA130" s="58">
        <v>0</v>
      </c>
      <c r="AB130" s="58">
        <v>0</v>
      </c>
      <c r="AC130" s="58">
        <v>0</v>
      </c>
      <c r="AD130" s="58">
        <v>0</v>
      </c>
      <c r="AE130" s="58"/>
      <c r="AF130" s="58">
        <v>0</v>
      </c>
      <c r="AG130" s="58">
        <v>12.5</v>
      </c>
      <c r="AH130" s="59">
        <v>16607.599999999999</v>
      </c>
      <c r="AI130" s="61">
        <v>71764000</v>
      </c>
      <c r="AJ130" s="61">
        <v>59303000</v>
      </c>
      <c r="AK130" s="61">
        <v>1151000</v>
      </c>
      <c r="AL130" s="60">
        <f t="shared" ref="AL130:AL193" si="29">AK130/10^6</f>
        <v>1.151</v>
      </c>
      <c r="AM130" s="60">
        <f t="shared" si="24"/>
        <v>0.37350835322195702</v>
      </c>
      <c r="AN130" s="59">
        <v>62.54</v>
      </c>
    </row>
    <row r="131" spans="1:40" x14ac:dyDescent="0.3">
      <c r="A131" s="58" t="s">
        <v>637</v>
      </c>
      <c r="B131" s="59">
        <v>2011</v>
      </c>
      <c r="C131" s="59">
        <v>86.88</v>
      </c>
      <c r="D131" s="59">
        <v>46.7</v>
      </c>
      <c r="E131" s="59">
        <v>5.77</v>
      </c>
      <c r="F131" s="59">
        <v>95.51</v>
      </c>
      <c r="G131" s="59">
        <v>92.22</v>
      </c>
      <c r="H131" s="59">
        <v>65.66</v>
      </c>
      <c r="I131" s="60">
        <f t="shared" si="25"/>
        <v>8.2568357120079838</v>
      </c>
      <c r="J131" s="60">
        <f t="shared" si="26"/>
        <v>18.176581650991565</v>
      </c>
      <c r="K131" s="60">
        <f t="shared" si="27"/>
        <v>18.006391820234406</v>
      </c>
      <c r="L131" s="60">
        <f t="shared" si="23"/>
        <v>1.2225982684491008</v>
      </c>
      <c r="M131" s="60">
        <f t="shared" si="28"/>
        <v>1.1855298799957628</v>
      </c>
      <c r="N131" s="59">
        <v>3.42</v>
      </c>
      <c r="O131" s="59">
        <v>0.76</v>
      </c>
      <c r="P131" s="62">
        <v>14.778235294117646</v>
      </c>
      <c r="Q131" s="62">
        <v>16.565686274509794</v>
      </c>
      <c r="R131" s="12">
        <v>21.87</v>
      </c>
      <c r="S131" s="59">
        <v>96.95</v>
      </c>
      <c r="T131" s="58">
        <v>0</v>
      </c>
      <c r="U131" s="59">
        <v>70.930000000000007</v>
      </c>
      <c r="V131" s="58">
        <v>12.5</v>
      </c>
      <c r="W131" s="58" t="s">
        <v>640</v>
      </c>
      <c r="X131" s="58">
        <v>1</v>
      </c>
      <c r="Y131">
        <v>0</v>
      </c>
      <c r="Z131" s="58">
        <v>0</v>
      </c>
      <c r="AA131" s="58">
        <v>0</v>
      </c>
      <c r="AB131" s="58">
        <v>0</v>
      </c>
      <c r="AC131" s="58">
        <v>0</v>
      </c>
      <c r="AD131" s="58">
        <v>0</v>
      </c>
      <c r="AE131" s="58">
        <v>1</v>
      </c>
      <c r="AF131" s="58">
        <v>0</v>
      </c>
      <c r="AG131" s="58">
        <v>12.5</v>
      </c>
      <c r="AH131" s="59">
        <v>3853.88</v>
      </c>
      <c r="AI131" s="61">
        <v>78341000</v>
      </c>
      <c r="AJ131" s="61">
        <v>66081000</v>
      </c>
      <c r="AK131" s="61">
        <v>2396000</v>
      </c>
      <c r="AL131" s="60">
        <f t="shared" si="29"/>
        <v>2.3959999999999999</v>
      </c>
      <c r="AM131" s="60">
        <f t="shared" si="24"/>
        <v>1.0816681146828844</v>
      </c>
      <c r="AN131" s="59">
        <v>68.59</v>
      </c>
    </row>
    <row r="132" spans="1:40" x14ac:dyDescent="0.3">
      <c r="A132" s="58" t="s">
        <v>637</v>
      </c>
      <c r="B132" s="59">
        <v>2012</v>
      </c>
      <c r="C132" s="59">
        <v>88.23</v>
      </c>
      <c r="D132" s="59">
        <v>46.7</v>
      </c>
      <c r="E132" s="59">
        <v>5.36</v>
      </c>
      <c r="F132" s="59">
        <v>95.31</v>
      </c>
      <c r="G132" s="59">
        <v>91.51</v>
      </c>
      <c r="H132" s="59">
        <v>72.709999999999994</v>
      </c>
      <c r="I132" s="60">
        <f t="shared" si="25"/>
        <v>8.466219845839607</v>
      </c>
      <c r="J132" s="60">
        <f t="shared" si="26"/>
        <v>18.202313269005948</v>
      </c>
      <c r="K132" s="60">
        <f t="shared" si="27"/>
        <v>18.023332603946148</v>
      </c>
      <c r="L132" s="60">
        <f t="shared" si="23"/>
        <v>1.5832992548244056</v>
      </c>
      <c r="M132" s="60">
        <f t="shared" si="28"/>
        <v>1.1959976194018747</v>
      </c>
      <c r="N132" s="59">
        <v>2.1</v>
      </c>
      <c r="O132" s="59">
        <v>1.04</v>
      </c>
      <c r="P132" s="62">
        <v>7.9368359374999926</v>
      </c>
      <c r="Q132" s="62">
        <v>9.5380468750000045</v>
      </c>
      <c r="R132" s="12">
        <v>13.01</v>
      </c>
      <c r="S132" s="59">
        <v>97.06</v>
      </c>
      <c r="T132" s="58">
        <v>0</v>
      </c>
      <c r="U132" s="59">
        <v>66.3</v>
      </c>
      <c r="V132" s="58">
        <v>15.79</v>
      </c>
      <c r="W132" s="58" t="s">
        <v>640</v>
      </c>
      <c r="X132">
        <v>1</v>
      </c>
      <c r="Y132">
        <v>0</v>
      </c>
      <c r="Z132" s="58">
        <v>0</v>
      </c>
      <c r="AA132" s="58">
        <v>0</v>
      </c>
      <c r="AB132" s="58">
        <v>0</v>
      </c>
      <c r="AC132" s="58">
        <v>0</v>
      </c>
      <c r="AD132" s="58">
        <v>0</v>
      </c>
      <c r="AE132" s="58">
        <v>1</v>
      </c>
      <c r="AF132" s="58">
        <v>0</v>
      </c>
      <c r="AG132" s="58">
        <v>12.5</v>
      </c>
      <c r="AH132" s="59">
        <v>4751.5200000000004</v>
      </c>
      <c r="AI132" s="61">
        <v>80383000</v>
      </c>
      <c r="AJ132" s="61">
        <v>67210000</v>
      </c>
      <c r="AK132" s="61">
        <v>3871000</v>
      </c>
      <c r="AL132" s="60">
        <f t="shared" si="29"/>
        <v>3.871</v>
      </c>
      <c r="AM132" s="60">
        <f t="shared" si="24"/>
        <v>0.61560934891485808</v>
      </c>
      <c r="AN132" s="59">
        <v>67.92</v>
      </c>
    </row>
    <row r="133" spans="1:40" x14ac:dyDescent="0.3">
      <c r="A133" s="58" t="s">
        <v>637</v>
      </c>
      <c r="B133" s="59">
        <v>2013</v>
      </c>
      <c r="C133" s="59">
        <v>92.38</v>
      </c>
      <c r="D133" s="59">
        <v>89.76</v>
      </c>
      <c r="E133" s="59">
        <v>87.5</v>
      </c>
      <c r="F133" s="59">
        <v>96.69</v>
      </c>
      <c r="G133" s="59">
        <v>92.62</v>
      </c>
      <c r="H133" s="59">
        <v>85.92</v>
      </c>
      <c r="I133" s="60">
        <f t="shared" si="25"/>
        <v>8.8910286478869249</v>
      </c>
      <c r="J133" s="60">
        <f t="shared" si="26"/>
        <v>18.244909685719968</v>
      </c>
      <c r="K133" s="60">
        <f t="shared" si="27"/>
        <v>18.082364808762989</v>
      </c>
      <c r="L133" s="60">
        <f t="shared" si="23"/>
        <v>1.4646433275308672</v>
      </c>
      <c r="M133" s="60">
        <f t="shared" si="28"/>
        <v>1.1765011150539293</v>
      </c>
      <c r="N133" s="59">
        <v>3.39</v>
      </c>
      <c r="O133" s="59">
        <v>1.03</v>
      </c>
      <c r="P133" s="62">
        <v>4.5099606299212596</v>
      </c>
      <c r="Q133" s="62">
        <v>5.3667968749999986</v>
      </c>
      <c r="R133" s="12">
        <v>8.0399999999999991</v>
      </c>
      <c r="S133" s="59">
        <v>97.06</v>
      </c>
      <c r="T133" s="58">
        <v>0</v>
      </c>
      <c r="U133" s="59">
        <v>94.44</v>
      </c>
      <c r="V133" s="58">
        <v>18.75</v>
      </c>
      <c r="W133" s="58" t="s">
        <v>640</v>
      </c>
      <c r="X133" s="58">
        <v>1</v>
      </c>
      <c r="Y133">
        <v>0</v>
      </c>
      <c r="Z133" s="58">
        <v>0</v>
      </c>
      <c r="AA133" s="58">
        <v>0</v>
      </c>
      <c r="AB133" s="58">
        <v>0</v>
      </c>
      <c r="AC133" s="58">
        <v>0</v>
      </c>
      <c r="AD133" s="58">
        <v>0</v>
      </c>
      <c r="AE133" s="58">
        <v>1</v>
      </c>
      <c r="AF133" s="58">
        <v>0</v>
      </c>
      <c r="AG133" s="58"/>
      <c r="AH133" s="59">
        <v>7266.49</v>
      </c>
      <c r="AI133" s="61">
        <v>83881000</v>
      </c>
      <c r="AJ133" s="61">
        <v>71297000</v>
      </c>
      <c r="AK133" s="61">
        <v>3326000</v>
      </c>
      <c r="AL133" s="60">
        <f t="shared" si="29"/>
        <v>3.3260000000000001</v>
      </c>
      <c r="AM133" s="60">
        <f t="shared" si="24"/>
        <v>-0.1407904934125549</v>
      </c>
      <c r="AN133" s="59">
        <v>70.38</v>
      </c>
    </row>
    <row r="134" spans="1:40" x14ac:dyDescent="0.3">
      <c r="A134" s="58" t="s">
        <v>637</v>
      </c>
      <c r="B134" s="59">
        <v>2014</v>
      </c>
      <c r="C134" s="59">
        <v>90.74</v>
      </c>
      <c r="D134" s="59">
        <v>53.01</v>
      </c>
      <c r="E134" s="59">
        <v>18.920000000000002</v>
      </c>
      <c r="F134" s="59">
        <v>97.29</v>
      </c>
      <c r="G134" s="59">
        <v>91.44</v>
      </c>
      <c r="H134" s="59">
        <v>80.36</v>
      </c>
      <c r="I134" s="60">
        <f t="shared" si="25"/>
        <v>9.1126106674812561</v>
      </c>
      <c r="J134" s="60">
        <f t="shared" si="26"/>
        <v>18.389840020400687</v>
      </c>
      <c r="K134" s="60">
        <f t="shared" si="27"/>
        <v>18.237058341425364</v>
      </c>
      <c r="L134" s="60">
        <f t="shared" si="23"/>
        <v>1.4639496056854948</v>
      </c>
      <c r="M134" s="60">
        <f t="shared" si="28"/>
        <v>1.1650705917693001</v>
      </c>
      <c r="N134" s="59">
        <v>1.75</v>
      </c>
      <c r="O134" s="59">
        <v>0.99</v>
      </c>
      <c r="P134" s="62">
        <v>5.9405577689243021</v>
      </c>
      <c r="Q134" s="62">
        <v>6.9000390625000003</v>
      </c>
      <c r="R134" s="12">
        <v>8.77</v>
      </c>
      <c r="S134" s="59">
        <v>98.24</v>
      </c>
      <c r="T134" s="58">
        <v>0</v>
      </c>
      <c r="U134" s="59">
        <v>76.67</v>
      </c>
      <c r="V134" s="58">
        <v>15.79</v>
      </c>
      <c r="W134" s="58" t="s">
        <v>640</v>
      </c>
      <c r="X134">
        <v>1</v>
      </c>
      <c r="Y134">
        <v>0</v>
      </c>
      <c r="Z134" s="58">
        <v>0</v>
      </c>
      <c r="AA134" s="58">
        <v>0</v>
      </c>
      <c r="AB134" s="58">
        <v>0</v>
      </c>
      <c r="AC134" s="58">
        <v>0</v>
      </c>
      <c r="AD134" s="58">
        <v>0</v>
      </c>
      <c r="AE134" s="58">
        <v>1</v>
      </c>
      <c r="AF134" s="58">
        <v>0</v>
      </c>
      <c r="AG134" s="58">
        <v>12.5</v>
      </c>
      <c r="AH134" s="59">
        <v>9068.94</v>
      </c>
      <c r="AI134" s="61">
        <v>96963000</v>
      </c>
      <c r="AJ134" s="61">
        <v>83225000</v>
      </c>
      <c r="AK134" s="61">
        <v>3323000</v>
      </c>
      <c r="AL134" s="60">
        <f t="shared" si="29"/>
        <v>3.323</v>
      </c>
      <c r="AM134" s="60">
        <f t="shared" si="24"/>
        <v>-9.0198436560432957E-4</v>
      </c>
      <c r="AN134" s="59">
        <v>71.05</v>
      </c>
    </row>
    <row r="135" spans="1:40" x14ac:dyDescent="0.3">
      <c r="A135" s="58" t="s">
        <v>637</v>
      </c>
      <c r="B135" s="59">
        <v>2015</v>
      </c>
      <c r="C135" s="59">
        <v>89.72</v>
      </c>
      <c r="D135" s="59">
        <v>47.75</v>
      </c>
      <c r="E135" s="59">
        <v>1.79</v>
      </c>
      <c r="F135" s="59">
        <v>98.09</v>
      </c>
      <c r="G135" s="59">
        <v>96.16</v>
      </c>
      <c r="H135" s="59">
        <v>67.03</v>
      </c>
      <c r="I135" s="60">
        <f t="shared" si="25"/>
        <v>9.7360098781715099</v>
      </c>
      <c r="J135" s="60">
        <f t="shared" si="26"/>
        <v>18.437508362058626</v>
      </c>
      <c r="K135" s="60">
        <f t="shared" si="27"/>
        <v>18.263348341141892</v>
      </c>
      <c r="L135" s="60">
        <f t="shared" si="23"/>
        <v>1.6948813942515677</v>
      </c>
      <c r="M135" s="60">
        <f t="shared" si="28"/>
        <v>1.1902460148404765</v>
      </c>
      <c r="N135" s="59">
        <v>1.1200000000000001</v>
      </c>
      <c r="O135" s="59">
        <v>1.0900000000000001</v>
      </c>
      <c r="P135" s="62">
        <v>7.6819367588932828</v>
      </c>
      <c r="Q135" s="62">
        <v>8.2714785992217958</v>
      </c>
      <c r="R135" s="12">
        <v>9.17</v>
      </c>
      <c r="S135" s="59">
        <v>99.49</v>
      </c>
      <c r="T135" s="58">
        <v>1</v>
      </c>
      <c r="U135" s="59">
        <v>71.88</v>
      </c>
      <c r="V135" s="58">
        <v>17.649999999999999</v>
      </c>
      <c r="W135" s="58" t="s">
        <v>640</v>
      </c>
      <c r="X135" s="58">
        <v>1</v>
      </c>
      <c r="Y135">
        <v>0</v>
      </c>
      <c r="Z135" s="58">
        <v>0</v>
      </c>
      <c r="AA135" s="58">
        <v>0</v>
      </c>
      <c r="AB135" s="58">
        <v>0</v>
      </c>
      <c r="AC135" s="58">
        <v>0</v>
      </c>
      <c r="AD135" s="58">
        <v>0</v>
      </c>
      <c r="AE135" s="58">
        <v>1</v>
      </c>
      <c r="AF135" s="58">
        <v>0</v>
      </c>
      <c r="AG135" s="58">
        <v>12.5</v>
      </c>
      <c r="AH135" s="59">
        <v>16915.91</v>
      </c>
      <c r="AI135" s="61">
        <v>101697000</v>
      </c>
      <c r="AJ135" s="61">
        <v>85442000</v>
      </c>
      <c r="AK135" s="61">
        <v>4446000</v>
      </c>
      <c r="AL135" s="60">
        <f t="shared" si="29"/>
        <v>4.4459999999999997</v>
      </c>
      <c r="AM135" s="60">
        <f t="shared" si="24"/>
        <v>0.33794763767679808</v>
      </c>
      <c r="AN135" s="59">
        <v>63.09</v>
      </c>
    </row>
    <row r="136" spans="1:40" x14ac:dyDescent="0.3">
      <c r="A136" s="58" t="s">
        <v>637</v>
      </c>
      <c r="B136" s="59">
        <v>2016</v>
      </c>
      <c r="C136" s="59">
        <v>87.68</v>
      </c>
      <c r="D136" s="59">
        <v>47.41</v>
      </c>
      <c r="E136" s="59">
        <v>9.2100000000000009</v>
      </c>
      <c r="F136" s="59">
        <v>97.49</v>
      </c>
      <c r="G136" s="59">
        <v>95.84</v>
      </c>
      <c r="H136" s="59">
        <v>60.03</v>
      </c>
      <c r="I136" s="60">
        <f t="shared" si="25"/>
        <v>9.3232671908313929</v>
      </c>
      <c r="J136" s="60">
        <f t="shared" si="26"/>
        <v>18.42710009575455</v>
      </c>
      <c r="K136" s="60">
        <f t="shared" si="27"/>
        <v>18.213545867283209</v>
      </c>
      <c r="L136" s="60">
        <f t="shared" si="23"/>
        <v>1.9214710757497122</v>
      </c>
      <c r="M136" s="60">
        <f t="shared" si="28"/>
        <v>1.2380706351256596</v>
      </c>
      <c r="N136" s="59">
        <v>2.4900000000000002</v>
      </c>
      <c r="O136" s="59">
        <v>1.1000000000000001</v>
      </c>
      <c r="P136" s="62">
        <v>5.3497665369649798</v>
      </c>
      <c r="Q136" s="62">
        <v>5.6182329317269106</v>
      </c>
      <c r="R136" s="12">
        <v>8.7100000000000009</v>
      </c>
      <c r="S136" s="59">
        <v>98.51</v>
      </c>
      <c r="T136" s="58">
        <v>1</v>
      </c>
      <c r="U136" s="59">
        <v>57.84</v>
      </c>
      <c r="V136" s="58">
        <v>15.79</v>
      </c>
      <c r="W136" s="58" t="s">
        <v>640</v>
      </c>
      <c r="X136">
        <v>1</v>
      </c>
      <c r="Y136">
        <v>0</v>
      </c>
      <c r="Z136" s="58">
        <v>0</v>
      </c>
      <c r="AA136" s="58">
        <v>0</v>
      </c>
      <c r="AB136" s="58">
        <v>0</v>
      </c>
      <c r="AC136" s="58">
        <v>0</v>
      </c>
      <c r="AD136" s="58">
        <v>0</v>
      </c>
      <c r="AE136" s="58">
        <v>1</v>
      </c>
      <c r="AF136" s="58">
        <v>0</v>
      </c>
      <c r="AG136" s="58"/>
      <c r="AH136" s="59">
        <v>11195.5</v>
      </c>
      <c r="AI136" s="61">
        <v>100644000</v>
      </c>
      <c r="AJ136" s="61">
        <v>81291000</v>
      </c>
      <c r="AK136" s="61">
        <v>5831000</v>
      </c>
      <c r="AL136" s="60">
        <f t="shared" si="29"/>
        <v>5.8310000000000004</v>
      </c>
      <c r="AM136" s="60">
        <f t="shared" si="24"/>
        <v>0.31151596941070625</v>
      </c>
      <c r="AN136" s="59">
        <v>55.41</v>
      </c>
    </row>
    <row r="137" spans="1:40" x14ac:dyDescent="0.3">
      <c r="A137" s="58" t="s">
        <v>637</v>
      </c>
      <c r="B137" s="59">
        <v>2017</v>
      </c>
      <c r="C137" s="59">
        <v>94.4</v>
      </c>
      <c r="D137" s="59">
        <v>61.57</v>
      </c>
      <c r="E137" s="59">
        <v>28.75</v>
      </c>
      <c r="F137" s="59">
        <v>98.45</v>
      </c>
      <c r="G137" s="59">
        <v>96.49</v>
      </c>
      <c r="H137" s="59">
        <v>85.15</v>
      </c>
      <c r="I137" s="60">
        <f t="shared" si="25"/>
        <v>10.060563093640459</v>
      </c>
      <c r="J137" s="60">
        <f t="shared" si="26"/>
        <v>18.361938723928603</v>
      </c>
      <c r="K137" s="60">
        <f t="shared" si="27"/>
        <v>18.110180301419906</v>
      </c>
      <c r="L137" s="60">
        <f t="shared" si="23"/>
        <v>2.0316945831821016</v>
      </c>
      <c r="M137" s="60">
        <f t="shared" si="28"/>
        <v>1.2862852621814809</v>
      </c>
      <c r="N137" s="59">
        <v>4.26</v>
      </c>
      <c r="O137" s="59">
        <v>1.18</v>
      </c>
      <c r="P137" s="62">
        <v>5.8285490196078431</v>
      </c>
      <c r="Q137" s="62">
        <v>6.2326050420168064</v>
      </c>
      <c r="R137" s="12">
        <v>8.64</v>
      </c>
      <c r="S137" s="59">
        <v>99.57</v>
      </c>
      <c r="T137" s="58">
        <v>1</v>
      </c>
      <c r="U137" s="59">
        <v>89.42</v>
      </c>
      <c r="V137" s="58">
        <v>21.05</v>
      </c>
      <c r="W137" s="58" t="s">
        <v>640</v>
      </c>
      <c r="X137" s="58">
        <v>1</v>
      </c>
      <c r="Y137">
        <v>0</v>
      </c>
      <c r="Z137" s="58">
        <v>0</v>
      </c>
      <c r="AA137" s="58">
        <v>0</v>
      </c>
      <c r="AB137" s="58">
        <v>0</v>
      </c>
      <c r="AC137" s="58">
        <v>0</v>
      </c>
      <c r="AD137" s="58">
        <v>0</v>
      </c>
      <c r="AE137" s="58">
        <v>1</v>
      </c>
      <c r="AF137" s="58">
        <v>0</v>
      </c>
      <c r="AG137" s="58"/>
      <c r="AH137" s="59">
        <v>23401.68</v>
      </c>
      <c r="AI137" s="61">
        <v>94295000</v>
      </c>
      <c r="AJ137" s="61">
        <v>73308000</v>
      </c>
      <c r="AK137" s="61">
        <v>6627000</v>
      </c>
      <c r="AL137" s="60">
        <f t="shared" si="29"/>
        <v>6.6269999999999998</v>
      </c>
      <c r="AM137" s="60">
        <f t="shared" si="24"/>
        <v>0.13651174755616532</v>
      </c>
      <c r="AN137" s="59">
        <v>46.13</v>
      </c>
    </row>
    <row r="138" spans="1:40" x14ac:dyDescent="0.3">
      <c r="A138" s="58" t="s">
        <v>637</v>
      </c>
      <c r="B138" s="59">
        <v>2018</v>
      </c>
      <c r="C138" s="59">
        <v>91.74</v>
      </c>
      <c r="D138" s="59">
        <v>58.37</v>
      </c>
      <c r="E138" s="59">
        <v>25</v>
      </c>
      <c r="F138" s="59">
        <v>98.71</v>
      </c>
      <c r="G138" s="59">
        <v>95.94</v>
      </c>
      <c r="H138" s="59">
        <v>74.84</v>
      </c>
      <c r="I138" s="60">
        <f t="shared" si="25"/>
        <v>9.8839132191789041</v>
      </c>
      <c r="J138" s="60">
        <f t="shared" si="26"/>
        <v>18.370008309423021</v>
      </c>
      <c r="K138" s="60">
        <f t="shared" si="27"/>
        <v>18.066231891860166</v>
      </c>
      <c r="L138" s="60">
        <f t="shared" si="23"/>
        <v>2.0545082751346242</v>
      </c>
      <c r="M138" s="60">
        <f t="shared" si="28"/>
        <v>1.354966075602942</v>
      </c>
      <c r="N138" s="59">
        <v>4.62</v>
      </c>
      <c r="O138" s="59">
        <v>1.1599999999999999</v>
      </c>
      <c r="P138" s="62">
        <v>15.665081300813005</v>
      </c>
      <c r="Q138" s="62">
        <v>17.575252918287951</v>
      </c>
      <c r="R138" s="12">
        <v>28</v>
      </c>
      <c r="S138" s="59">
        <v>99.64</v>
      </c>
      <c r="T138" s="58">
        <v>1</v>
      </c>
      <c r="U138" s="59">
        <v>84.67</v>
      </c>
      <c r="V138" s="58">
        <v>25</v>
      </c>
      <c r="W138" s="58" t="s">
        <v>640</v>
      </c>
      <c r="X138">
        <v>1</v>
      </c>
      <c r="Y138">
        <v>0</v>
      </c>
      <c r="Z138" s="58">
        <v>0</v>
      </c>
      <c r="AA138" s="58">
        <v>0</v>
      </c>
      <c r="AB138" s="58">
        <v>0</v>
      </c>
      <c r="AC138" s="58">
        <v>0</v>
      </c>
      <c r="AD138" s="58">
        <v>0</v>
      </c>
      <c r="AE138" s="58">
        <v>1</v>
      </c>
      <c r="AF138" s="58">
        <v>16.670000000000002</v>
      </c>
      <c r="AG138" s="58"/>
      <c r="AH138" s="59">
        <v>19612.32</v>
      </c>
      <c r="AI138" s="61">
        <v>95059000</v>
      </c>
      <c r="AJ138" s="61">
        <v>70156000</v>
      </c>
      <c r="AK138" s="61">
        <v>6803000</v>
      </c>
      <c r="AL138" s="60">
        <f t="shared" si="29"/>
        <v>6.8029999999999999</v>
      </c>
      <c r="AM138" s="60">
        <f t="shared" si="24"/>
        <v>2.6558020220310851E-2</v>
      </c>
      <c r="AN138" s="59">
        <v>36.840000000000003</v>
      </c>
    </row>
    <row r="139" spans="1:40" x14ac:dyDescent="0.3">
      <c r="A139" s="58" t="s">
        <v>637</v>
      </c>
      <c r="B139" s="59">
        <v>2019</v>
      </c>
      <c r="C139" s="59">
        <v>91.31</v>
      </c>
      <c r="D139" s="59">
        <v>48.94</v>
      </c>
      <c r="E139" s="59">
        <v>6.58</v>
      </c>
      <c r="F139" s="59">
        <v>98.88</v>
      </c>
      <c r="G139" s="59">
        <v>95.51</v>
      </c>
      <c r="H139" s="59">
        <v>73.540000000000006</v>
      </c>
      <c r="I139" s="60">
        <f t="shared" si="25"/>
        <v>9.9423784035985836</v>
      </c>
      <c r="J139" s="60">
        <f t="shared" si="26"/>
        <v>18.383549845614159</v>
      </c>
      <c r="K139" s="60">
        <f t="shared" si="27"/>
        <v>18.030301273262243</v>
      </c>
      <c r="L139" s="60">
        <f t="shared" si="23"/>
        <v>2.0162354657760435</v>
      </c>
      <c r="M139" s="60">
        <f t="shared" si="28"/>
        <v>1.4236849881796689</v>
      </c>
      <c r="N139" s="59">
        <v>7.53</v>
      </c>
      <c r="O139" s="59">
        <v>1.1200000000000001</v>
      </c>
      <c r="P139" s="62">
        <v>24.825120000000009</v>
      </c>
      <c r="Q139" s="62">
        <v>26.61542635658914</v>
      </c>
      <c r="R139" s="12">
        <v>31.91</v>
      </c>
      <c r="S139" s="59">
        <v>99.68</v>
      </c>
      <c r="T139" s="58">
        <v>1</v>
      </c>
      <c r="U139" s="59">
        <v>71.709999999999994</v>
      </c>
      <c r="V139" s="58">
        <v>25</v>
      </c>
      <c r="W139" s="58" t="s">
        <v>640</v>
      </c>
      <c r="X139" s="58">
        <v>1</v>
      </c>
      <c r="Y139">
        <v>0</v>
      </c>
      <c r="Z139" s="58">
        <v>0</v>
      </c>
      <c r="AA139" s="58">
        <v>0</v>
      </c>
      <c r="AB139" s="58">
        <v>0</v>
      </c>
      <c r="AC139" s="58">
        <v>0</v>
      </c>
      <c r="AD139" s="58">
        <v>0</v>
      </c>
      <c r="AE139" s="58">
        <v>1</v>
      </c>
      <c r="AF139" s="58">
        <v>0</v>
      </c>
      <c r="AG139" s="58"/>
      <c r="AH139" s="59">
        <v>20793.14</v>
      </c>
      <c r="AI139" s="61">
        <v>96355000</v>
      </c>
      <c r="AJ139" s="61">
        <v>67680000</v>
      </c>
      <c r="AK139" s="61">
        <v>6510000</v>
      </c>
      <c r="AL139" s="60">
        <f t="shared" si="29"/>
        <v>6.51</v>
      </c>
      <c r="AM139" s="60">
        <f t="shared" si="24"/>
        <v>-4.3069234161399385E-2</v>
      </c>
      <c r="AN139" s="59">
        <v>31.03</v>
      </c>
    </row>
    <row r="140" spans="1:40" x14ac:dyDescent="0.3">
      <c r="A140" s="58" t="s">
        <v>637</v>
      </c>
      <c r="B140" s="59">
        <v>2020</v>
      </c>
      <c r="C140" s="59">
        <v>89.13</v>
      </c>
      <c r="D140" s="59">
        <v>48.14</v>
      </c>
      <c r="E140" s="59">
        <v>7.14</v>
      </c>
      <c r="F140" s="59">
        <v>98.02</v>
      </c>
      <c r="G140" s="59">
        <v>92.95</v>
      </c>
      <c r="H140" s="59">
        <v>70.150000000000006</v>
      </c>
      <c r="I140" s="60">
        <f t="shared" si="25"/>
        <v>10.03959761752539</v>
      </c>
      <c r="J140" s="60">
        <f t="shared" si="26"/>
        <v>18.406926587719703</v>
      </c>
      <c r="K140" s="60">
        <f t="shared" si="27"/>
        <v>18.102855565253364</v>
      </c>
      <c r="L140" s="60">
        <f t="shared" si="23"/>
        <v>1.6213664832993742</v>
      </c>
      <c r="M140" s="60">
        <f t="shared" si="28"/>
        <v>1.3553653140587856</v>
      </c>
      <c r="N140" s="59">
        <v>0.33</v>
      </c>
      <c r="O140" s="59">
        <v>0.88</v>
      </c>
      <c r="P140" s="62">
        <v>24.792209302325578</v>
      </c>
      <c r="Q140" s="62">
        <v>26.392868217054275</v>
      </c>
      <c r="R140" s="12">
        <v>35.049999999999997</v>
      </c>
      <c r="S140" s="59">
        <v>99.73</v>
      </c>
      <c r="T140" s="58">
        <v>1</v>
      </c>
      <c r="U140" s="59">
        <v>74.680000000000007</v>
      </c>
      <c r="V140" s="58">
        <v>21.05</v>
      </c>
      <c r="W140" s="58" t="s">
        <v>640</v>
      </c>
      <c r="X140">
        <v>1</v>
      </c>
      <c r="Y140">
        <v>0</v>
      </c>
      <c r="Z140" s="58">
        <v>0</v>
      </c>
      <c r="AA140" s="58">
        <v>0</v>
      </c>
      <c r="AB140" s="58">
        <v>0</v>
      </c>
      <c r="AC140" s="58">
        <v>0</v>
      </c>
      <c r="AD140" s="58">
        <v>0</v>
      </c>
      <c r="AE140" s="58">
        <v>1</v>
      </c>
      <c r="AF140" s="58">
        <v>0</v>
      </c>
      <c r="AG140" s="58"/>
      <c r="AH140" s="59">
        <v>22916.16</v>
      </c>
      <c r="AI140" s="61">
        <v>98634000</v>
      </c>
      <c r="AJ140" s="61">
        <v>72773000</v>
      </c>
      <c r="AK140" s="61">
        <v>4060000</v>
      </c>
      <c r="AL140" s="60">
        <f t="shared" si="29"/>
        <v>4.0599999999999996</v>
      </c>
      <c r="AM140" s="60">
        <f t="shared" si="24"/>
        <v>-0.37634408602150538</v>
      </c>
      <c r="AN140" s="59">
        <v>44.95</v>
      </c>
    </row>
    <row r="141" spans="1:40" x14ac:dyDescent="0.3">
      <c r="A141" s="58" t="s">
        <v>637</v>
      </c>
      <c r="B141" s="59">
        <v>2021</v>
      </c>
      <c r="C141" s="59">
        <v>88.21</v>
      </c>
      <c r="D141" s="59">
        <v>58.07</v>
      </c>
      <c r="E141" s="59">
        <v>27.94</v>
      </c>
      <c r="F141" s="59">
        <v>95.19</v>
      </c>
      <c r="G141" s="59">
        <v>95.08</v>
      </c>
      <c r="H141" s="59">
        <v>66.72</v>
      </c>
      <c r="I141" s="60">
        <f t="shared" si="25"/>
        <v>10.875160955885908</v>
      </c>
      <c r="J141" s="60">
        <f t="shared" si="26"/>
        <v>18.950361487447452</v>
      </c>
      <c r="K141" s="60">
        <f t="shared" si="27"/>
        <v>18.547595293474583</v>
      </c>
      <c r="L141" s="60">
        <f t="shared" si="23"/>
        <v>2.9399552580849924</v>
      </c>
      <c r="M141" s="60">
        <f t="shared" si="28"/>
        <v>1.4959570869886905</v>
      </c>
      <c r="N141" s="59">
        <v>10.97</v>
      </c>
      <c r="O141" s="59">
        <v>0.88</v>
      </c>
      <c r="P141" s="62">
        <v>53.43942307692307</v>
      </c>
      <c r="Q141" s="62">
        <v>56.638499999999958</v>
      </c>
      <c r="R141" s="12">
        <v>93.21</v>
      </c>
      <c r="S141" s="59">
        <v>97.76</v>
      </c>
      <c r="T141" s="58">
        <v>1</v>
      </c>
      <c r="U141" s="59">
        <v>70.25</v>
      </c>
      <c r="V141" s="58">
        <v>21.05</v>
      </c>
      <c r="W141" s="58" t="s">
        <v>640</v>
      </c>
      <c r="X141" s="58">
        <v>1</v>
      </c>
      <c r="Y141">
        <v>0</v>
      </c>
      <c r="Z141" s="58">
        <v>0</v>
      </c>
      <c r="AA141" s="58">
        <v>0</v>
      </c>
      <c r="AB141" s="58">
        <v>0</v>
      </c>
      <c r="AC141" s="58">
        <v>0</v>
      </c>
      <c r="AD141" s="58">
        <v>0</v>
      </c>
      <c r="AE141" s="58">
        <v>1</v>
      </c>
      <c r="AF141" s="58">
        <v>0</v>
      </c>
      <c r="AG141" s="58"/>
      <c r="AH141" s="59">
        <v>52847.25</v>
      </c>
      <c r="AI141" s="61">
        <v>169839000</v>
      </c>
      <c r="AJ141" s="61">
        <v>113532000</v>
      </c>
      <c r="AK141" s="61">
        <v>17915000</v>
      </c>
      <c r="AL141" s="60">
        <f t="shared" si="29"/>
        <v>17.914999999999999</v>
      </c>
      <c r="AM141" s="60">
        <f t="shared" si="24"/>
        <v>3.4125615763546797</v>
      </c>
      <c r="AN141" s="59">
        <v>37.36</v>
      </c>
    </row>
    <row r="142" spans="1:40" x14ac:dyDescent="0.3">
      <c r="A142" s="58" t="s">
        <v>186</v>
      </c>
      <c r="B142" s="59">
        <v>2008</v>
      </c>
      <c r="C142" s="59">
        <v>68.58</v>
      </c>
      <c r="D142" s="59">
        <v>63.98</v>
      </c>
      <c r="E142" s="59">
        <v>59.38</v>
      </c>
      <c r="F142" s="59">
        <v>58.97</v>
      </c>
      <c r="G142" s="59">
        <v>76.680000000000007</v>
      </c>
      <c r="H142" s="59">
        <v>68.2</v>
      </c>
      <c r="I142" s="60">
        <f t="shared" si="25"/>
        <v>6.6866845778288573</v>
      </c>
      <c r="J142" s="60">
        <f t="shared" si="26"/>
        <v>15.647291701541816</v>
      </c>
      <c r="K142" s="60">
        <f t="shared" si="27"/>
        <v>15.401270343043798</v>
      </c>
      <c r="L142" s="60">
        <f t="shared" si="23"/>
        <v>7.6034686275997576E-2</v>
      </c>
      <c r="M142" s="60">
        <f t="shared" si="28"/>
        <v>1.2789268892074543</v>
      </c>
      <c r="N142" s="59">
        <v>-2.09</v>
      </c>
      <c r="O142" s="59">
        <v>1.39</v>
      </c>
      <c r="P142" s="62">
        <v>19.974545454545453</v>
      </c>
      <c r="Q142" s="62">
        <v>25.786875000000009</v>
      </c>
      <c r="R142" s="12">
        <v>34.380000000000003</v>
      </c>
      <c r="S142" s="59">
        <v>28.85</v>
      </c>
      <c r="T142" s="58">
        <v>1</v>
      </c>
      <c r="U142" s="59">
        <v>77.84</v>
      </c>
      <c r="V142" s="58">
        <v>75</v>
      </c>
      <c r="W142" s="58" t="s">
        <v>640</v>
      </c>
      <c r="X142">
        <v>1</v>
      </c>
      <c r="Y142">
        <v>0</v>
      </c>
      <c r="Z142" s="58">
        <v>0</v>
      </c>
      <c r="AA142" s="58">
        <v>0</v>
      </c>
      <c r="AB142" s="58">
        <v>0</v>
      </c>
      <c r="AC142" s="58">
        <v>0</v>
      </c>
      <c r="AD142" s="58">
        <v>1</v>
      </c>
      <c r="AE142" s="58"/>
      <c r="AF142" s="58">
        <v>9.09</v>
      </c>
      <c r="AG142" s="58"/>
      <c r="AH142" s="59">
        <v>801.66</v>
      </c>
      <c r="AI142" s="61">
        <v>6245000</v>
      </c>
      <c r="AJ142" s="61">
        <v>4883000</v>
      </c>
      <c r="AK142" s="61">
        <v>79000</v>
      </c>
      <c r="AL142" s="60">
        <f t="shared" si="29"/>
        <v>7.9000000000000001E-2</v>
      </c>
      <c r="AM142" s="60"/>
      <c r="AN142" s="59">
        <v>51.84</v>
      </c>
    </row>
    <row r="143" spans="1:40" x14ac:dyDescent="0.3">
      <c r="A143" s="58" t="s">
        <v>186</v>
      </c>
      <c r="B143" s="59">
        <v>2009</v>
      </c>
      <c r="C143" s="59">
        <v>63.58</v>
      </c>
      <c r="D143" s="59">
        <v>63.58</v>
      </c>
      <c r="E143" s="59">
        <v>61.54</v>
      </c>
      <c r="F143" s="59">
        <v>68.84</v>
      </c>
      <c r="G143" s="59">
        <v>75.28</v>
      </c>
      <c r="H143" s="59">
        <v>36.28</v>
      </c>
      <c r="I143" s="60">
        <f t="shared" si="25"/>
        <v>7.5580628059159674</v>
      </c>
      <c r="J143" s="60">
        <f t="shared" si="26"/>
        <v>15.666796006506356</v>
      </c>
      <c r="K143" s="60">
        <f t="shared" si="27"/>
        <v>15.436679393274073</v>
      </c>
      <c r="L143" s="60">
        <f t="shared" si="23"/>
        <v>0.12221763272424911</v>
      </c>
      <c r="M143" s="60">
        <f t="shared" si="28"/>
        <v>1.2587467879027476</v>
      </c>
      <c r="N143" s="59">
        <v>-1.33</v>
      </c>
      <c r="O143" s="59">
        <v>1.18</v>
      </c>
      <c r="P143" s="62">
        <v>16.568333333333328</v>
      </c>
      <c r="Q143" s="62">
        <v>16.611240310077516</v>
      </c>
      <c r="R143" s="12">
        <v>19.829999999999998</v>
      </c>
      <c r="S143" s="59">
        <v>61.48</v>
      </c>
      <c r="T143" s="58">
        <v>1</v>
      </c>
      <c r="U143" s="59">
        <v>44.38</v>
      </c>
      <c r="V143" s="58">
        <v>57.14</v>
      </c>
      <c r="W143" s="58" t="s">
        <v>640</v>
      </c>
      <c r="X143" s="58">
        <v>1</v>
      </c>
      <c r="Y143">
        <v>0</v>
      </c>
      <c r="Z143" s="58">
        <v>0</v>
      </c>
      <c r="AA143" s="58">
        <v>0</v>
      </c>
      <c r="AB143" s="58">
        <v>0</v>
      </c>
      <c r="AC143" s="58">
        <v>0</v>
      </c>
      <c r="AD143" s="58">
        <v>1</v>
      </c>
      <c r="AE143" s="58"/>
      <c r="AF143" s="58">
        <v>4.17</v>
      </c>
      <c r="AG143" s="58"/>
      <c r="AH143" s="59">
        <v>1916.13</v>
      </c>
      <c r="AI143" s="61">
        <v>6368000</v>
      </c>
      <c r="AJ143" s="61">
        <v>5059000</v>
      </c>
      <c r="AK143" s="61">
        <v>130000</v>
      </c>
      <c r="AL143" s="60">
        <f t="shared" si="29"/>
        <v>0.13</v>
      </c>
      <c r="AM143" s="60">
        <f t="shared" ref="AM143:AM155" si="30">(AK143-AK142)/AK142</f>
        <v>0.64556962025316456</v>
      </c>
      <c r="AN143" s="59">
        <v>55.17</v>
      </c>
    </row>
    <row r="144" spans="1:40" x14ac:dyDescent="0.3">
      <c r="A144" s="58" t="s">
        <v>186</v>
      </c>
      <c r="B144" s="59">
        <v>2010</v>
      </c>
      <c r="C144" s="59">
        <v>66.680000000000007</v>
      </c>
      <c r="D144" s="59">
        <v>66.680000000000007</v>
      </c>
      <c r="E144" s="59">
        <v>100</v>
      </c>
      <c r="F144" s="59">
        <v>73.12</v>
      </c>
      <c r="G144" s="59">
        <v>75.040000000000006</v>
      </c>
      <c r="H144" s="59">
        <v>43.41</v>
      </c>
      <c r="I144" s="60">
        <f t="shared" si="25"/>
        <v>8.0850863223616365</v>
      </c>
      <c r="J144" s="60">
        <f t="shared" si="26"/>
        <v>15.795407969307723</v>
      </c>
      <c r="K144" s="60">
        <f t="shared" si="27"/>
        <v>15.511676473908199</v>
      </c>
      <c r="L144" s="60">
        <f t="shared" si="23"/>
        <v>0.49286529838899784</v>
      </c>
      <c r="M144" s="60">
        <f t="shared" si="28"/>
        <v>1.3280762882816799</v>
      </c>
      <c r="N144" s="59">
        <v>6.35</v>
      </c>
      <c r="O144" s="59">
        <v>1.33</v>
      </c>
      <c r="P144" s="62">
        <v>16.501712062256811</v>
      </c>
      <c r="Q144" s="62">
        <v>17.427003891050575</v>
      </c>
      <c r="R144" s="12">
        <v>19.920000000000002</v>
      </c>
      <c r="S144" s="59">
        <v>61.84</v>
      </c>
      <c r="T144" s="58">
        <v>1</v>
      </c>
      <c r="U144" s="59">
        <v>48.92</v>
      </c>
      <c r="V144" s="58">
        <v>61.54</v>
      </c>
      <c r="W144" s="58" t="s">
        <v>640</v>
      </c>
      <c r="X144">
        <v>1</v>
      </c>
      <c r="Y144">
        <v>0</v>
      </c>
      <c r="Z144" s="58">
        <v>0</v>
      </c>
      <c r="AA144" s="58">
        <v>0</v>
      </c>
      <c r="AB144" s="58">
        <v>0</v>
      </c>
      <c r="AC144" s="58">
        <v>0</v>
      </c>
      <c r="AD144" s="58">
        <v>1</v>
      </c>
      <c r="AE144" s="58"/>
      <c r="AF144" s="58">
        <v>10</v>
      </c>
      <c r="AG144" s="58">
        <v>8.33</v>
      </c>
      <c r="AH144" s="59">
        <v>3245.7</v>
      </c>
      <c r="AI144" s="61">
        <v>7242000</v>
      </c>
      <c r="AJ144" s="61">
        <v>5453000</v>
      </c>
      <c r="AK144" s="61">
        <v>637000</v>
      </c>
      <c r="AL144" s="60">
        <f t="shared" si="29"/>
        <v>0.63700000000000001</v>
      </c>
      <c r="AM144" s="60">
        <f t="shared" si="30"/>
        <v>3.9</v>
      </c>
      <c r="AN144" s="59">
        <v>47.99</v>
      </c>
    </row>
    <row r="145" spans="1:40" x14ac:dyDescent="0.3">
      <c r="A145" s="58" t="s">
        <v>186</v>
      </c>
      <c r="B145" s="59">
        <v>2011</v>
      </c>
      <c r="C145" s="59">
        <v>74.150000000000006</v>
      </c>
      <c r="D145" s="59">
        <v>74.150000000000006</v>
      </c>
      <c r="E145" s="59">
        <v>100</v>
      </c>
      <c r="F145" s="59">
        <v>74.290000000000006</v>
      </c>
      <c r="G145" s="59">
        <v>72.66</v>
      </c>
      <c r="H145" s="59">
        <v>76.48</v>
      </c>
      <c r="I145" s="60">
        <f t="shared" si="25"/>
        <v>7.7767782871859747</v>
      </c>
      <c r="J145" s="60">
        <f t="shared" si="26"/>
        <v>15.936453863069122</v>
      </c>
      <c r="K145" s="60">
        <f t="shared" si="27"/>
        <v>15.645849509159804</v>
      </c>
      <c r="L145" s="60">
        <f t="shared" si="23"/>
        <v>0.52650210315099832</v>
      </c>
      <c r="M145" s="60">
        <f t="shared" si="28"/>
        <v>1.3372354073123798</v>
      </c>
      <c r="N145" s="59">
        <v>6.35</v>
      </c>
      <c r="O145" s="59">
        <v>1.3</v>
      </c>
      <c r="P145" s="62">
        <v>14.778235294117646</v>
      </c>
      <c r="Q145" s="62">
        <v>16.565686274509794</v>
      </c>
      <c r="R145" s="12">
        <v>21.87</v>
      </c>
      <c r="S145" s="59">
        <v>63.41</v>
      </c>
      <c r="T145" s="58">
        <v>1</v>
      </c>
      <c r="U145" s="59">
        <v>82.26</v>
      </c>
      <c r="V145" s="58">
        <v>71.430000000000007</v>
      </c>
      <c r="W145" s="58" t="s">
        <v>640</v>
      </c>
      <c r="X145" s="58">
        <v>1</v>
      </c>
      <c r="Y145">
        <v>0</v>
      </c>
      <c r="Z145" s="58">
        <v>0</v>
      </c>
      <c r="AA145" s="58">
        <v>0</v>
      </c>
      <c r="AB145" s="58">
        <v>0</v>
      </c>
      <c r="AC145" s="58">
        <v>0</v>
      </c>
      <c r="AD145" s="58">
        <v>1</v>
      </c>
      <c r="AE145" s="58">
        <v>1</v>
      </c>
      <c r="AF145" s="58">
        <v>12.5</v>
      </c>
      <c r="AG145" s="58">
        <v>15.38</v>
      </c>
      <c r="AH145" s="59">
        <v>2384.58</v>
      </c>
      <c r="AI145" s="61">
        <v>8339000</v>
      </c>
      <c r="AJ145" s="61">
        <v>6236000</v>
      </c>
      <c r="AK145" s="61">
        <v>693000</v>
      </c>
      <c r="AL145" s="60">
        <f t="shared" si="29"/>
        <v>0.69299999999999995</v>
      </c>
      <c r="AM145" s="60">
        <f t="shared" si="30"/>
        <v>8.7912087912087919E-2</v>
      </c>
      <c r="AN145" s="59">
        <v>46.73</v>
      </c>
    </row>
    <row r="146" spans="1:40" x14ac:dyDescent="0.3">
      <c r="A146" s="58" t="s">
        <v>186</v>
      </c>
      <c r="B146" s="59">
        <v>2012</v>
      </c>
      <c r="C146" s="59">
        <v>71.95</v>
      </c>
      <c r="D146" s="59">
        <v>71.95</v>
      </c>
      <c r="E146" s="59">
        <v>100</v>
      </c>
      <c r="F146" s="59">
        <v>71.459999999999994</v>
      </c>
      <c r="G146" s="59">
        <v>70.760000000000005</v>
      </c>
      <c r="H146" s="59">
        <v>74.66</v>
      </c>
      <c r="I146" s="60">
        <f t="shared" si="25"/>
        <v>8.0051568350091902</v>
      </c>
      <c r="J146" s="60">
        <f t="shared" si="26"/>
        <v>15.978833583624812</v>
      </c>
      <c r="K146" s="60">
        <f t="shared" si="27"/>
        <v>15.688081669928742</v>
      </c>
      <c r="L146" s="60">
        <f t="shared" si="23"/>
        <v>0.54522705048332309</v>
      </c>
      <c r="M146" s="60">
        <f t="shared" si="28"/>
        <v>1.3374327440430438</v>
      </c>
      <c r="N146" s="59">
        <v>5.47</v>
      </c>
      <c r="O146" s="59">
        <v>1.35</v>
      </c>
      <c r="P146" s="62">
        <v>7.9368359374999926</v>
      </c>
      <c r="Q146" s="62">
        <v>9.5380468750000045</v>
      </c>
      <c r="R146" s="12">
        <v>13.01</v>
      </c>
      <c r="S146" s="59">
        <v>57.65</v>
      </c>
      <c r="T146" s="58">
        <v>1</v>
      </c>
      <c r="U146" s="59">
        <v>80.11</v>
      </c>
      <c r="V146" s="58">
        <v>75</v>
      </c>
      <c r="W146" s="58" t="s">
        <v>640</v>
      </c>
      <c r="X146">
        <v>1</v>
      </c>
      <c r="Y146">
        <v>0</v>
      </c>
      <c r="Z146" s="58">
        <v>0</v>
      </c>
      <c r="AA146" s="58">
        <v>0</v>
      </c>
      <c r="AB146" s="58">
        <v>0</v>
      </c>
      <c r="AC146" s="58">
        <v>0</v>
      </c>
      <c r="AD146" s="58">
        <v>1</v>
      </c>
      <c r="AE146" s="58">
        <v>1</v>
      </c>
      <c r="AF146" s="58">
        <v>12.82</v>
      </c>
      <c r="AG146" s="58">
        <v>16.670000000000002</v>
      </c>
      <c r="AH146" s="59">
        <v>2996.37</v>
      </c>
      <c r="AI146" s="61">
        <v>8700000</v>
      </c>
      <c r="AJ146" s="61">
        <v>6505000</v>
      </c>
      <c r="AK146" s="61">
        <v>725000</v>
      </c>
      <c r="AL146" s="60">
        <f t="shared" si="29"/>
        <v>0.72499999999999998</v>
      </c>
      <c r="AM146" s="60">
        <f t="shared" si="30"/>
        <v>4.6176046176046176E-2</v>
      </c>
      <c r="AN146" s="59">
        <v>47.96</v>
      </c>
    </row>
    <row r="147" spans="1:40" x14ac:dyDescent="0.3">
      <c r="A147" s="58" t="s">
        <v>186</v>
      </c>
      <c r="B147" s="59">
        <v>2013</v>
      </c>
      <c r="C147" s="59">
        <v>70.239999999999995</v>
      </c>
      <c r="D147" s="59">
        <v>70.239999999999995</v>
      </c>
      <c r="E147" s="59">
        <v>72.22</v>
      </c>
      <c r="F147" s="59">
        <v>71.650000000000006</v>
      </c>
      <c r="G147" s="59">
        <v>69.77</v>
      </c>
      <c r="H147" s="59">
        <v>69.069999999999993</v>
      </c>
      <c r="I147" s="60">
        <f t="shared" si="25"/>
        <v>8.7662711205964552</v>
      </c>
      <c r="J147" s="60">
        <f t="shared" si="26"/>
        <v>15.989807630656788</v>
      </c>
      <c r="K147" s="60">
        <f t="shared" si="27"/>
        <v>15.65016986150755</v>
      </c>
      <c r="L147" s="60">
        <f t="shared" si="23"/>
        <v>0.58333231455273871</v>
      </c>
      <c r="M147" s="60">
        <f t="shared" si="28"/>
        <v>1.4044387673638832</v>
      </c>
      <c r="N147" s="59">
        <v>6</v>
      </c>
      <c r="O147" s="59">
        <v>1.38</v>
      </c>
      <c r="P147" s="62">
        <v>4.5099606299212596</v>
      </c>
      <c r="Q147" s="62">
        <v>5.3667968749999986</v>
      </c>
      <c r="R147" s="12">
        <v>8.0399999999999991</v>
      </c>
      <c r="S147" s="59">
        <v>57.65</v>
      </c>
      <c r="T147" s="58">
        <v>1</v>
      </c>
      <c r="U147" s="59">
        <v>82.26</v>
      </c>
      <c r="V147" s="58">
        <v>71.430000000000007</v>
      </c>
      <c r="W147" s="58" t="s">
        <v>640</v>
      </c>
      <c r="X147" s="58">
        <v>1</v>
      </c>
      <c r="Y147">
        <v>0</v>
      </c>
      <c r="Z147" s="58">
        <v>0</v>
      </c>
      <c r="AA147" s="58">
        <v>0</v>
      </c>
      <c r="AB147" s="58">
        <v>0</v>
      </c>
      <c r="AC147" s="58">
        <v>0</v>
      </c>
      <c r="AD147" s="58">
        <v>1</v>
      </c>
      <c r="AE147" s="58">
        <v>1</v>
      </c>
      <c r="AF147" s="58">
        <v>12.82</v>
      </c>
      <c r="AG147" s="58">
        <v>21.43</v>
      </c>
      <c r="AH147" s="59">
        <v>6414.21</v>
      </c>
      <c r="AI147" s="61">
        <v>8796000</v>
      </c>
      <c r="AJ147" s="61">
        <v>6263000</v>
      </c>
      <c r="AK147" s="61">
        <v>792000</v>
      </c>
      <c r="AL147" s="60">
        <f t="shared" si="29"/>
        <v>0.79200000000000004</v>
      </c>
      <c r="AM147" s="60">
        <f t="shared" si="30"/>
        <v>9.2413793103448272E-2</v>
      </c>
      <c r="AN147" s="59">
        <v>41.93</v>
      </c>
    </row>
    <row r="148" spans="1:40" x14ac:dyDescent="0.3">
      <c r="A148" s="58" t="s">
        <v>186</v>
      </c>
      <c r="B148" s="59">
        <v>2014</v>
      </c>
      <c r="C148" s="59">
        <v>73.52</v>
      </c>
      <c r="D148" s="59">
        <v>73.52</v>
      </c>
      <c r="E148" s="59">
        <v>100</v>
      </c>
      <c r="F148" s="59">
        <v>73.650000000000006</v>
      </c>
      <c r="G148" s="59">
        <v>69.34</v>
      </c>
      <c r="H148" s="59">
        <v>80.459999999999994</v>
      </c>
      <c r="I148" s="60">
        <f t="shared" si="25"/>
        <v>9.0196761114038999</v>
      </c>
      <c r="J148" s="60">
        <f t="shared" si="26"/>
        <v>16.083504206188699</v>
      </c>
      <c r="K148" s="60">
        <f t="shared" si="27"/>
        <v>15.719258529140376</v>
      </c>
      <c r="L148" s="60">
        <f t="shared" si="23"/>
        <v>0.62111397766011367</v>
      </c>
      <c r="M148" s="60">
        <f t="shared" si="28"/>
        <v>1.4394278050961109</v>
      </c>
      <c r="N148" s="59">
        <v>7.05</v>
      </c>
      <c r="O148" s="59">
        <v>1.32</v>
      </c>
      <c r="P148" s="62">
        <v>5.9405577689243021</v>
      </c>
      <c r="Q148" s="62">
        <v>6.9000390625000003</v>
      </c>
      <c r="R148" s="12">
        <v>8.77</v>
      </c>
      <c r="S148" s="59">
        <v>58.24</v>
      </c>
      <c r="T148" s="58">
        <v>1</v>
      </c>
      <c r="U148" s="59">
        <v>93.16</v>
      </c>
      <c r="V148" s="58">
        <v>92.31</v>
      </c>
      <c r="W148" s="58" t="s">
        <v>640</v>
      </c>
      <c r="X148">
        <v>1</v>
      </c>
      <c r="Y148">
        <v>0</v>
      </c>
      <c r="Z148" s="58">
        <v>0</v>
      </c>
      <c r="AA148" s="58">
        <v>0</v>
      </c>
      <c r="AB148" s="58">
        <v>0</v>
      </c>
      <c r="AC148" s="58">
        <v>0</v>
      </c>
      <c r="AD148" s="58">
        <v>1</v>
      </c>
      <c r="AE148" s="58">
        <v>1</v>
      </c>
      <c r="AF148" s="58">
        <v>13.16</v>
      </c>
      <c r="AG148" s="58">
        <v>25</v>
      </c>
      <c r="AH148" s="59">
        <v>8264.1</v>
      </c>
      <c r="AI148" s="61">
        <v>9660000</v>
      </c>
      <c r="AJ148" s="61">
        <v>6711000</v>
      </c>
      <c r="AK148" s="61">
        <v>861000</v>
      </c>
      <c r="AL148" s="60">
        <f t="shared" si="29"/>
        <v>0.86099999999999999</v>
      </c>
      <c r="AM148" s="60">
        <f t="shared" si="30"/>
        <v>8.7121212121212127E-2</v>
      </c>
      <c r="AN148" s="59">
        <v>37.86</v>
      </c>
    </row>
    <row r="149" spans="1:40" x14ac:dyDescent="0.3">
      <c r="A149" s="58" t="s">
        <v>186</v>
      </c>
      <c r="B149" s="59">
        <v>2015</v>
      </c>
      <c r="C149" s="59">
        <v>75.14</v>
      </c>
      <c r="D149" s="59">
        <v>75.14</v>
      </c>
      <c r="E149" s="59">
        <v>100</v>
      </c>
      <c r="F149" s="59">
        <v>74.75</v>
      </c>
      <c r="G149" s="59">
        <v>74.56</v>
      </c>
      <c r="H149" s="59">
        <v>76.67</v>
      </c>
      <c r="I149" s="60">
        <f t="shared" si="25"/>
        <v>9.3282922822613319</v>
      </c>
      <c r="J149" s="60">
        <f t="shared" si="26"/>
        <v>16.205556926728313</v>
      </c>
      <c r="K149" s="60">
        <f t="shared" si="27"/>
        <v>15.79264248081954</v>
      </c>
      <c r="L149" s="60">
        <f t="shared" si="23"/>
        <v>0.72270598280148979</v>
      </c>
      <c r="M149" s="60">
        <f t="shared" si="28"/>
        <v>1.5112157297147604</v>
      </c>
      <c r="N149" s="59">
        <v>7.87</v>
      </c>
      <c r="O149" s="59">
        <v>1.33</v>
      </c>
      <c r="P149" s="62">
        <v>7.6819367588932828</v>
      </c>
      <c r="Q149" s="62">
        <v>8.2714785992217958</v>
      </c>
      <c r="R149" s="12">
        <v>9.17</v>
      </c>
      <c r="S149" s="59">
        <v>60.2</v>
      </c>
      <c r="T149" s="58">
        <v>1</v>
      </c>
      <c r="U149" s="59">
        <v>92.27</v>
      </c>
      <c r="V149" s="58">
        <v>92.31</v>
      </c>
      <c r="W149" s="58" t="s">
        <v>640</v>
      </c>
      <c r="X149" s="58">
        <v>1</v>
      </c>
      <c r="Y149">
        <v>0</v>
      </c>
      <c r="Z149" s="58">
        <v>0</v>
      </c>
      <c r="AA149" s="58">
        <v>0</v>
      </c>
      <c r="AB149" s="58">
        <v>0</v>
      </c>
      <c r="AC149" s="58">
        <v>0</v>
      </c>
      <c r="AD149" s="58">
        <v>1</v>
      </c>
      <c r="AE149" s="58">
        <v>1</v>
      </c>
      <c r="AF149" s="58">
        <v>11.11</v>
      </c>
      <c r="AG149" s="58">
        <v>30.77</v>
      </c>
      <c r="AH149" s="59">
        <v>11251.9</v>
      </c>
      <c r="AI149" s="61">
        <v>10914000</v>
      </c>
      <c r="AJ149" s="61">
        <v>7222000</v>
      </c>
      <c r="AK149" s="61">
        <v>1060000</v>
      </c>
      <c r="AL149" s="60">
        <f t="shared" si="29"/>
        <v>1.06</v>
      </c>
      <c r="AM149" s="60">
        <f t="shared" si="30"/>
        <v>0.23112659698025551</v>
      </c>
      <c r="AN149" s="59">
        <v>31.59</v>
      </c>
    </row>
    <row r="150" spans="1:40" x14ac:dyDescent="0.3">
      <c r="A150" s="58" t="s">
        <v>186</v>
      </c>
      <c r="B150" s="59">
        <v>2016</v>
      </c>
      <c r="C150" s="59">
        <v>77.760000000000005</v>
      </c>
      <c r="D150" s="59">
        <v>77.760000000000005</v>
      </c>
      <c r="E150" s="59">
        <v>89.47</v>
      </c>
      <c r="F150" s="59">
        <v>74.72</v>
      </c>
      <c r="G150" s="59">
        <v>78.790000000000006</v>
      </c>
      <c r="H150" s="59">
        <v>80.239999999999995</v>
      </c>
      <c r="I150" s="60">
        <f t="shared" si="25"/>
        <v>9.4823929375397302</v>
      </c>
      <c r="J150" s="60">
        <f t="shared" si="26"/>
        <v>16.436694826044821</v>
      </c>
      <c r="K150" s="60">
        <f t="shared" si="27"/>
        <v>16.056113858602437</v>
      </c>
      <c r="L150" s="60">
        <f t="shared" si="23"/>
        <v>0.82110054487040607</v>
      </c>
      <c r="M150" s="60">
        <f t="shared" si="28"/>
        <v>1.4631343759974464</v>
      </c>
      <c r="N150" s="59">
        <v>8.11</v>
      </c>
      <c r="O150" s="59">
        <v>1.2</v>
      </c>
      <c r="P150" s="62">
        <v>5.3497665369649798</v>
      </c>
      <c r="Q150" s="62">
        <v>5.6182329317269106</v>
      </c>
      <c r="R150" s="12">
        <v>8.7100000000000009</v>
      </c>
      <c r="S150" s="59">
        <v>60.4</v>
      </c>
      <c r="T150" s="58">
        <v>1</v>
      </c>
      <c r="U150" s="59">
        <v>87.11</v>
      </c>
      <c r="V150" s="58">
        <v>93.33</v>
      </c>
      <c r="W150" s="58" t="s">
        <v>640</v>
      </c>
      <c r="X150">
        <v>1</v>
      </c>
      <c r="Y150">
        <v>0</v>
      </c>
      <c r="Z150" s="58">
        <v>0</v>
      </c>
      <c r="AA150" s="58">
        <v>0</v>
      </c>
      <c r="AB150" s="58">
        <v>0</v>
      </c>
      <c r="AC150" s="58">
        <v>0</v>
      </c>
      <c r="AD150" s="58">
        <v>1</v>
      </c>
      <c r="AE150" s="58">
        <v>1</v>
      </c>
      <c r="AF150" s="58">
        <v>11.76</v>
      </c>
      <c r="AG150" s="58">
        <v>21.43</v>
      </c>
      <c r="AH150" s="59">
        <v>13126.56</v>
      </c>
      <c r="AI150" s="61">
        <v>13752000</v>
      </c>
      <c r="AJ150" s="61">
        <v>9399000</v>
      </c>
      <c r="AK150" s="61">
        <v>1273000</v>
      </c>
      <c r="AL150" s="60">
        <f t="shared" si="29"/>
        <v>1.2729999999999999</v>
      </c>
      <c r="AM150" s="60">
        <f t="shared" si="30"/>
        <v>0.20094339622641511</v>
      </c>
      <c r="AN150" s="59">
        <v>39.06</v>
      </c>
    </row>
    <row r="151" spans="1:40" x14ac:dyDescent="0.3">
      <c r="A151" s="58" t="s">
        <v>186</v>
      </c>
      <c r="B151" s="59">
        <v>2017</v>
      </c>
      <c r="C151" s="59">
        <v>76.19</v>
      </c>
      <c r="D151" s="59">
        <v>76.19</v>
      </c>
      <c r="E151" s="59">
        <v>81.25</v>
      </c>
      <c r="F151" s="59">
        <v>77.62</v>
      </c>
      <c r="G151" s="59">
        <v>75.349999999999994</v>
      </c>
      <c r="H151" s="59">
        <v>75.61</v>
      </c>
      <c r="I151" s="60">
        <f t="shared" si="25"/>
        <v>9.608581449495011</v>
      </c>
      <c r="J151" s="60">
        <f t="shared" si="26"/>
        <v>16.646545059477859</v>
      </c>
      <c r="K151" s="60">
        <f t="shared" si="27"/>
        <v>16.292048958081757</v>
      </c>
      <c r="L151" s="60">
        <f t="shared" si="23"/>
        <v>0.89812676124648394</v>
      </c>
      <c r="M151" s="60">
        <f t="shared" si="28"/>
        <v>1.4254621848739495</v>
      </c>
      <c r="N151" s="59">
        <v>6.25</v>
      </c>
      <c r="O151" s="59">
        <v>1.0900000000000001</v>
      </c>
      <c r="P151" s="62">
        <v>5.8285490196078431</v>
      </c>
      <c r="Q151" s="62">
        <v>6.2326050420168064</v>
      </c>
      <c r="R151" s="12">
        <v>8.64</v>
      </c>
      <c r="S151" s="59">
        <v>65.22</v>
      </c>
      <c r="T151" s="58">
        <v>1</v>
      </c>
      <c r="U151" s="59">
        <v>72.69</v>
      </c>
      <c r="V151" s="58">
        <v>87.5</v>
      </c>
      <c r="W151" s="58" t="s">
        <v>640</v>
      </c>
      <c r="X151" s="58">
        <v>1</v>
      </c>
      <c r="Y151">
        <v>0</v>
      </c>
      <c r="Z151" s="58">
        <v>0</v>
      </c>
      <c r="AA151" s="58">
        <v>0</v>
      </c>
      <c r="AB151" s="58">
        <v>0</v>
      </c>
      <c r="AC151" s="58">
        <v>0</v>
      </c>
      <c r="AD151" s="58">
        <v>1</v>
      </c>
      <c r="AE151" s="58">
        <v>1</v>
      </c>
      <c r="AF151" s="58">
        <v>12.5</v>
      </c>
      <c r="AG151" s="58">
        <v>15.38</v>
      </c>
      <c r="AH151" s="59">
        <v>14892.03</v>
      </c>
      <c r="AI151" s="61">
        <v>16963000</v>
      </c>
      <c r="AJ151" s="61">
        <v>11900000</v>
      </c>
      <c r="AK151" s="61">
        <v>1455000</v>
      </c>
      <c r="AL151" s="60">
        <f t="shared" si="29"/>
        <v>1.4550000000000001</v>
      </c>
      <c r="AM151" s="60">
        <f t="shared" si="30"/>
        <v>0.14296936370777691</v>
      </c>
      <c r="AN151" s="59">
        <v>45.59</v>
      </c>
    </row>
    <row r="152" spans="1:40" x14ac:dyDescent="0.3">
      <c r="A152" s="58" t="s">
        <v>186</v>
      </c>
      <c r="B152" s="59">
        <v>2018</v>
      </c>
      <c r="C152" s="59">
        <v>77.989999999999995</v>
      </c>
      <c r="D152" s="59">
        <v>77.989999999999995</v>
      </c>
      <c r="E152" s="59">
        <v>100</v>
      </c>
      <c r="F152" s="59">
        <v>78.819999999999993</v>
      </c>
      <c r="G152" s="59">
        <v>73.66</v>
      </c>
      <c r="H152" s="59">
        <v>84.2</v>
      </c>
      <c r="I152" s="60">
        <f t="shared" si="25"/>
        <v>8.6824041940312977</v>
      </c>
      <c r="J152" s="60">
        <f t="shared" si="26"/>
        <v>16.705104235456599</v>
      </c>
      <c r="K152" s="60">
        <f t="shared" si="27"/>
        <v>16.349842091079797</v>
      </c>
      <c r="L152" s="60">
        <f t="shared" si="23"/>
        <v>0.79344490187530936</v>
      </c>
      <c r="M152" s="60">
        <f t="shared" si="28"/>
        <v>1.4265545685279188</v>
      </c>
      <c r="N152" s="59">
        <v>3.46</v>
      </c>
      <c r="O152" s="59">
        <v>1.06</v>
      </c>
      <c r="P152" s="62">
        <v>15.665081300813005</v>
      </c>
      <c r="Q152" s="62">
        <v>17.575252918287951</v>
      </c>
      <c r="R152" s="12">
        <v>28</v>
      </c>
      <c r="S152" s="59">
        <v>69.34</v>
      </c>
      <c r="T152" s="58">
        <v>1</v>
      </c>
      <c r="U152" s="59">
        <v>85.95</v>
      </c>
      <c r="V152" s="58">
        <v>85.71</v>
      </c>
      <c r="W152" s="58" t="s">
        <v>640</v>
      </c>
      <c r="X152">
        <v>1</v>
      </c>
      <c r="Y152">
        <v>0</v>
      </c>
      <c r="Z152" s="58">
        <v>0</v>
      </c>
      <c r="AA152" s="58">
        <v>0</v>
      </c>
      <c r="AB152" s="58">
        <v>0</v>
      </c>
      <c r="AC152" s="58">
        <v>0</v>
      </c>
      <c r="AD152" s="58">
        <v>1</v>
      </c>
      <c r="AE152" s="58">
        <v>1</v>
      </c>
      <c r="AF152" s="58">
        <v>10.71</v>
      </c>
      <c r="AG152" s="58">
        <v>15.38</v>
      </c>
      <c r="AH152" s="59">
        <v>5898.21</v>
      </c>
      <c r="AI152" s="61">
        <v>17986000</v>
      </c>
      <c r="AJ152" s="61">
        <v>12608000</v>
      </c>
      <c r="AK152" s="61">
        <v>1211000</v>
      </c>
      <c r="AL152" s="60">
        <f t="shared" si="29"/>
        <v>1.2110000000000001</v>
      </c>
      <c r="AM152" s="60">
        <f t="shared" si="30"/>
        <v>-0.1676975945017182</v>
      </c>
      <c r="AN152" s="59">
        <v>46.96</v>
      </c>
    </row>
    <row r="153" spans="1:40" x14ac:dyDescent="0.3">
      <c r="A153" s="58" t="s">
        <v>186</v>
      </c>
      <c r="B153" s="59">
        <v>2019</v>
      </c>
      <c r="C153" s="59">
        <v>79.08</v>
      </c>
      <c r="D153" s="59">
        <v>76.38</v>
      </c>
      <c r="E153" s="59">
        <v>73.680000000000007</v>
      </c>
      <c r="F153" s="59">
        <v>79.989999999999995</v>
      </c>
      <c r="G153" s="59">
        <v>78.66</v>
      </c>
      <c r="H153" s="59">
        <v>78.5</v>
      </c>
      <c r="I153" s="60">
        <f t="shared" si="25"/>
        <v>8.941159426641768</v>
      </c>
      <c r="J153" s="60">
        <f t="shared" si="26"/>
        <v>16.731983150532631</v>
      </c>
      <c r="K153" s="60">
        <f t="shared" si="27"/>
        <v>16.381382566575379</v>
      </c>
      <c r="L153" s="60">
        <f t="shared" si="23"/>
        <v>0.64238006350629218</v>
      </c>
      <c r="M153" s="60">
        <f t="shared" si="28"/>
        <v>1.4199200737780511</v>
      </c>
      <c r="N153" s="59">
        <v>2.11</v>
      </c>
      <c r="O153" s="59">
        <v>1.05</v>
      </c>
      <c r="P153" s="62">
        <v>24.825120000000009</v>
      </c>
      <c r="Q153" s="62">
        <v>26.61542635658914</v>
      </c>
      <c r="R153" s="12">
        <v>31.91</v>
      </c>
      <c r="S153" s="59">
        <v>73.099999999999994</v>
      </c>
      <c r="T153" s="58">
        <v>1</v>
      </c>
      <c r="U153" s="59">
        <v>79.69</v>
      </c>
      <c r="V153" s="58">
        <v>83.33</v>
      </c>
      <c r="W153" s="58" t="s">
        <v>640</v>
      </c>
      <c r="X153" s="58">
        <v>1</v>
      </c>
      <c r="Y153">
        <v>0</v>
      </c>
      <c r="Z153" s="58">
        <v>0</v>
      </c>
      <c r="AA153" s="58">
        <v>0</v>
      </c>
      <c r="AB153" s="58">
        <v>0</v>
      </c>
      <c r="AC153" s="58">
        <v>0</v>
      </c>
      <c r="AD153" s="58">
        <v>1</v>
      </c>
      <c r="AE153" s="58">
        <v>1</v>
      </c>
      <c r="AF153" s="58">
        <v>11.11</v>
      </c>
      <c r="AG153" s="58">
        <v>13.33</v>
      </c>
      <c r="AH153" s="59">
        <v>7640.05</v>
      </c>
      <c r="AI153" s="61">
        <v>18476000</v>
      </c>
      <c r="AJ153" s="61">
        <v>13012000</v>
      </c>
      <c r="AK153" s="61">
        <v>901000</v>
      </c>
      <c r="AL153" s="60">
        <f t="shared" si="29"/>
        <v>0.90100000000000002</v>
      </c>
      <c r="AM153" s="60">
        <f t="shared" si="30"/>
        <v>-0.25598678777869527</v>
      </c>
      <c r="AN153" s="59">
        <v>46.94</v>
      </c>
    </row>
    <row r="154" spans="1:40" x14ac:dyDescent="0.3">
      <c r="A154" s="58" t="s">
        <v>186</v>
      </c>
      <c r="B154" s="59">
        <v>2020</v>
      </c>
      <c r="C154" s="59">
        <v>78.87</v>
      </c>
      <c r="D154" s="59">
        <v>78.87</v>
      </c>
      <c r="E154" s="59">
        <v>100</v>
      </c>
      <c r="F154" s="59">
        <v>81.97</v>
      </c>
      <c r="G154" s="59">
        <v>74.510000000000005</v>
      </c>
      <c r="H154" s="59">
        <v>81.98</v>
      </c>
      <c r="I154" s="60">
        <f t="shared" si="25"/>
        <v>8.9705451987299778</v>
      </c>
      <c r="J154" s="60">
        <f t="shared" si="26"/>
        <v>16.72824158501486</v>
      </c>
      <c r="K154" s="60">
        <f t="shared" si="27"/>
        <v>16.484473370358437</v>
      </c>
      <c r="L154" s="60">
        <f t="shared" si="23"/>
        <v>-0.19358474907266526</v>
      </c>
      <c r="M154" s="60">
        <f t="shared" si="28"/>
        <v>1.276048526863085</v>
      </c>
      <c r="N154" s="59">
        <v>-5.25</v>
      </c>
      <c r="O154" s="59">
        <v>0.89</v>
      </c>
      <c r="P154" s="62">
        <v>24.792209302325578</v>
      </c>
      <c r="Q154" s="62">
        <v>26.392868217054275</v>
      </c>
      <c r="R154" s="12">
        <v>35.049999999999997</v>
      </c>
      <c r="S154" s="59">
        <v>74.59</v>
      </c>
      <c r="T154" s="58">
        <v>1</v>
      </c>
      <c r="U154" s="59">
        <v>84.51</v>
      </c>
      <c r="V154" s="58">
        <v>73.33</v>
      </c>
      <c r="W154" s="58" t="s">
        <v>640</v>
      </c>
      <c r="X154">
        <v>1</v>
      </c>
      <c r="Y154">
        <v>0</v>
      </c>
      <c r="Z154" s="58">
        <v>0</v>
      </c>
      <c r="AA154" s="58">
        <v>0</v>
      </c>
      <c r="AB154" s="58">
        <v>0</v>
      </c>
      <c r="AC154" s="58">
        <v>0</v>
      </c>
      <c r="AD154" s="58">
        <v>1</v>
      </c>
      <c r="AE154" s="58">
        <v>1</v>
      </c>
      <c r="AF154" s="58">
        <v>11.11</v>
      </c>
      <c r="AG154" s="58">
        <v>21.43</v>
      </c>
      <c r="AH154" s="59">
        <v>7867.89</v>
      </c>
      <c r="AI154" s="61">
        <v>18407000</v>
      </c>
      <c r="AJ154" s="61">
        <v>14425000</v>
      </c>
      <c r="AK154" s="61">
        <v>-176000</v>
      </c>
      <c r="AL154" s="60">
        <f t="shared" si="29"/>
        <v>-0.17599999999999999</v>
      </c>
      <c r="AM154" s="60">
        <f t="shared" si="30"/>
        <v>-1.195338512763596</v>
      </c>
      <c r="AN154" s="59">
        <v>60.44</v>
      </c>
    </row>
    <row r="155" spans="1:40" x14ac:dyDescent="0.3">
      <c r="A155" s="58" t="s">
        <v>186</v>
      </c>
      <c r="B155" s="59">
        <v>2021</v>
      </c>
      <c r="C155" s="59">
        <v>75.400000000000006</v>
      </c>
      <c r="D155" s="59">
        <v>75.400000000000006</v>
      </c>
      <c r="E155" s="59">
        <v>100</v>
      </c>
      <c r="F155" s="59">
        <v>80.650000000000006</v>
      </c>
      <c r="G155" s="59">
        <v>72</v>
      </c>
      <c r="H155" s="59">
        <v>73.86</v>
      </c>
      <c r="I155" s="60">
        <f t="shared" si="25"/>
        <v>8.7585946481461079</v>
      </c>
      <c r="J155" s="60">
        <f t="shared" si="26"/>
        <v>16.722903300194741</v>
      </c>
      <c r="K155" s="60">
        <f t="shared" si="27"/>
        <v>16.441482648030878</v>
      </c>
      <c r="L155" s="60">
        <f t="shared" si="23"/>
        <v>0.44018854416654996</v>
      </c>
      <c r="M155" s="60">
        <f t="shared" si="28"/>
        <v>1.3250108554059923</v>
      </c>
      <c r="N155" s="59">
        <v>1.33</v>
      </c>
      <c r="O155" s="59">
        <v>0.94</v>
      </c>
      <c r="P155" s="62">
        <v>53.43942307692307</v>
      </c>
      <c r="Q155" s="62">
        <v>56.638499999999958</v>
      </c>
      <c r="R155" s="12">
        <v>93.21</v>
      </c>
      <c r="S155" s="59">
        <v>74.13</v>
      </c>
      <c r="T155" s="58">
        <v>1</v>
      </c>
      <c r="U155" s="59">
        <v>71.459999999999994</v>
      </c>
      <c r="V155" s="58">
        <v>68.75</v>
      </c>
      <c r="W155" s="58" t="s">
        <v>640</v>
      </c>
      <c r="X155" s="58">
        <v>1</v>
      </c>
      <c r="Y155">
        <v>0</v>
      </c>
      <c r="Z155" s="58">
        <v>0</v>
      </c>
      <c r="AA155" s="58">
        <v>0</v>
      </c>
      <c r="AB155" s="58">
        <v>0</v>
      </c>
      <c r="AC155" s="58">
        <v>0</v>
      </c>
      <c r="AD155" s="58">
        <v>1</v>
      </c>
      <c r="AE155" s="58">
        <v>1</v>
      </c>
      <c r="AF155" s="58">
        <v>13.04</v>
      </c>
      <c r="AG155" s="58">
        <v>21.43</v>
      </c>
      <c r="AH155" s="59">
        <v>6365.16</v>
      </c>
      <c r="AI155" s="61">
        <v>18309000</v>
      </c>
      <c r="AJ155" s="61">
        <v>13818000</v>
      </c>
      <c r="AK155" s="61">
        <v>553000</v>
      </c>
      <c r="AL155" s="60">
        <f t="shared" si="29"/>
        <v>0.55300000000000005</v>
      </c>
      <c r="AM155" s="60">
        <f t="shared" si="30"/>
        <v>-4.1420454545454541</v>
      </c>
      <c r="AN155" s="59">
        <v>56.47</v>
      </c>
    </row>
    <row r="156" spans="1:40" x14ac:dyDescent="0.3">
      <c r="A156" s="58" t="s">
        <v>639</v>
      </c>
      <c r="B156" s="59">
        <v>2008</v>
      </c>
      <c r="C156" s="59">
        <v>67.91</v>
      </c>
      <c r="D156" s="59">
        <v>67.91</v>
      </c>
      <c r="E156" s="59">
        <v>84.38</v>
      </c>
      <c r="F156" s="59">
        <v>84.69</v>
      </c>
      <c r="G156" s="59">
        <v>60.08</v>
      </c>
      <c r="H156" s="59">
        <v>57.79</v>
      </c>
      <c r="I156" s="60">
        <f t="shared" si="25"/>
        <v>11.234969275742886</v>
      </c>
      <c r="J156" s="60">
        <f t="shared" si="26"/>
        <v>18.918876951318214</v>
      </c>
      <c r="K156" s="60">
        <f t="shared" si="27"/>
        <v>18.661169002389531</v>
      </c>
      <c r="L156" s="60">
        <f t="shared" si="23"/>
        <v>1.5319087099248625</v>
      </c>
      <c r="M156" s="60">
        <f t="shared" si="28"/>
        <v>1.2939608607797968</v>
      </c>
      <c r="N156" s="59">
        <v>3.56</v>
      </c>
      <c r="O156" s="59">
        <v>0.69</v>
      </c>
      <c r="P156" s="62">
        <v>19.974545454545453</v>
      </c>
      <c r="Q156" s="62">
        <v>25.786875000000009</v>
      </c>
      <c r="R156" s="12">
        <v>34.380000000000003</v>
      </c>
      <c r="S156" s="59">
        <v>85.58</v>
      </c>
      <c r="T156" s="58">
        <v>1</v>
      </c>
      <c r="U156" s="59">
        <v>53.8</v>
      </c>
      <c r="V156" s="58"/>
      <c r="W156" s="58" t="s">
        <v>640</v>
      </c>
      <c r="X156">
        <v>1</v>
      </c>
      <c r="Y156">
        <v>0</v>
      </c>
      <c r="Z156" s="58">
        <v>0</v>
      </c>
      <c r="AA156" s="58">
        <v>0</v>
      </c>
      <c r="AB156" s="58">
        <v>0</v>
      </c>
      <c r="AC156" s="58">
        <v>0</v>
      </c>
      <c r="AD156" s="58">
        <v>1</v>
      </c>
      <c r="AE156" s="58"/>
      <c r="AF156" s="58">
        <v>0</v>
      </c>
      <c r="AG156" s="58"/>
      <c r="AH156" s="59">
        <v>75733</v>
      </c>
      <c r="AI156" s="61">
        <v>164575000</v>
      </c>
      <c r="AJ156" s="61">
        <v>127187000</v>
      </c>
      <c r="AK156" s="61">
        <v>3627000</v>
      </c>
      <c r="AL156" s="60">
        <f t="shared" si="29"/>
        <v>3.6269999999999998</v>
      </c>
      <c r="AM156" s="60"/>
      <c r="AN156" s="59">
        <v>64.98</v>
      </c>
    </row>
    <row r="157" spans="1:40" x14ac:dyDescent="0.3">
      <c r="A157" s="58" t="s">
        <v>639</v>
      </c>
      <c r="B157" s="59">
        <v>2009</v>
      </c>
      <c r="C157" s="59">
        <v>63.5</v>
      </c>
      <c r="D157" s="59">
        <v>54.67</v>
      </c>
      <c r="E157" s="59">
        <v>44.23</v>
      </c>
      <c r="F157" s="59">
        <v>83.94</v>
      </c>
      <c r="G157" s="59">
        <v>53.36</v>
      </c>
      <c r="H157" s="59">
        <v>52.18</v>
      </c>
      <c r="I157" s="60">
        <f t="shared" si="25"/>
        <v>10.02321314465185</v>
      </c>
      <c r="J157" s="60">
        <f t="shared" si="26"/>
        <v>18.975513683711352</v>
      </c>
      <c r="K157" s="60">
        <f t="shared" si="27"/>
        <v>18.73355530403617</v>
      </c>
      <c r="L157" s="60"/>
      <c r="M157" s="60">
        <f t="shared" si="28"/>
        <v>1.2737411781913921</v>
      </c>
      <c r="N157" s="59">
        <v>1.06</v>
      </c>
      <c r="O157" s="59">
        <v>0.6</v>
      </c>
      <c r="P157" s="62">
        <v>16.568333333333328</v>
      </c>
      <c r="Q157" s="62">
        <v>16.611240310077516</v>
      </c>
      <c r="R157" s="12">
        <v>19.829999999999998</v>
      </c>
      <c r="S157" s="59">
        <v>84.43</v>
      </c>
      <c r="T157" s="58">
        <v>1</v>
      </c>
      <c r="U157" s="59">
        <v>56.49</v>
      </c>
      <c r="V157" s="58">
        <v>0</v>
      </c>
      <c r="W157" s="58" t="s">
        <v>640</v>
      </c>
      <c r="X157" s="58">
        <v>1</v>
      </c>
      <c r="Y157">
        <v>0</v>
      </c>
      <c r="Z157" s="58">
        <v>0</v>
      </c>
      <c r="AA157" s="58">
        <v>0</v>
      </c>
      <c r="AB157" s="58">
        <v>0</v>
      </c>
      <c r="AC157" s="58">
        <v>0</v>
      </c>
      <c r="AD157" s="58">
        <v>1</v>
      </c>
      <c r="AE157" s="58"/>
      <c r="AF157" s="58">
        <v>0</v>
      </c>
      <c r="AG157" s="58">
        <v>9.09</v>
      </c>
      <c r="AH157" s="59">
        <v>22543.75</v>
      </c>
      <c r="AI157" s="61">
        <v>174165000</v>
      </c>
      <c r="AJ157" s="61">
        <v>136735000</v>
      </c>
      <c r="AK157" s="61">
        <v>-2041000</v>
      </c>
      <c r="AL157" s="60">
        <f t="shared" si="29"/>
        <v>-2.0409999999999999</v>
      </c>
      <c r="AM157" s="60">
        <f t="shared" ref="AM157:AM169" si="31">(AK157-AK156)/AK156</f>
        <v>-1.5627240143369177</v>
      </c>
      <c r="AN157" s="59">
        <v>67.459999999999994</v>
      </c>
    </row>
    <row r="158" spans="1:40" x14ac:dyDescent="0.3">
      <c r="A158" s="58" t="s">
        <v>639</v>
      </c>
      <c r="B158" s="59">
        <v>2010</v>
      </c>
      <c r="C158" s="59">
        <v>71.680000000000007</v>
      </c>
      <c r="D158" s="59">
        <v>71.680000000000007</v>
      </c>
      <c r="E158" s="59">
        <v>93.1</v>
      </c>
      <c r="F158" s="59">
        <v>76.55</v>
      </c>
      <c r="G158" s="59">
        <v>78.89</v>
      </c>
      <c r="H158" s="59">
        <v>52.55</v>
      </c>
      <c r="I158" s="60">
        <f t="shared" si="25"/>
        <v>10.351752218496582</v>
      </c>
      <c r="J158" s="60">
        <f t="shared" si="26"/>
        <v>19.089253429945732</v>
      </c>
      <c r="K158" s="60">
        <f t="shared" si="27"/>
        <v>18.802078543926569</v>
      </c>
      <c r="L158" s="60">
        <f t="shared" ref="L158:L221" si="32">LN(1+AL158)</f>
        <v>1.9192727895270145</v>
      </c>
      <c r="M158" s="60">
        <f t="shared" si="28"/>
        <v>1.332657256219568</v>
      </c>
      <c r="N158" s="59">
        <v>4.2</v>
      </c>
      <c r="O158" s="59">
        <v>0.65</v>
      </c>
      <c r="P158" s="62">
        <v>16.501712062256811</v>
      </c>
      <c r="Q158" s="62">
        <v>17.427003891050575</v>
      </c>
      <c r="R158" s="12">
        <v>19.920000000000002</v>
      </c>
      <c r="S158" s="59">
        <v>61.84</v>
      </c>
      <c r="T158" s="58">
        <v>1</v>
      </c>
      <c r="U158" s="59">
        <v>50.63</v>
      </c>
      <c r="V158" s="58">
        <v>3.85</v>
      </c>
      <c r="W158" s="58" t="s">
        <v>640</v>
      </c>
      <c r="X158">
        <v>1</v>
      </c>
      <c r="Y158">
        <v>0</v>
      </c>
      <c r="Z158" s="58">
        <v>0</v>
      </c>
      <c r="AA158" s="58">
        <v>0</v>
      </c>
      <c r="AB158" s="58">
        <v>0</v>
      </c>
      <c r="AC158" s="58">
        <v>0</v>
      </c>
      <c r="AD158" s="58">
        <v>1</v>
      </c>
      <c r="AE158" s="58"/>
      <c r="AF158" s="58">
        <v>0</v>
      </c>
      <c r="AG158" s="58">
        <v>13.64</v>
      </c>
      <c r="AH158" s="59">
        <v>31311.86</v>
      </c>
      <c r="AI158" s="61">
        <v>195145000</v>
      </c>
      <c r="AJ158" s="61">
        <v>146433000</v>
      </c>
      <c r="AK158" s="61">
        <v>5816000</v>
      </c>
      <c r="AL158" s="60">
        <f t="shared" si="29"/>
        <v>5.8159999999999998</v>
      </c>
      <c r="AM158" s="60">
        <f t="shared" si="31"/>
        <v>-3.8495835374816267</v>
      </c>
      <c r="AN158" s="59">
        <v>61.25</v>
      </c>
    </row>
    <row r="159" spans="1:40" x14ac:dyDescent="0.3">
      <c r="A159" s="58" t="s">
        <v>639</v>
      </c>
      <c r="B159" s="59">
        <v>2011</v>
      </c>
      <c r="C159" s="59">
        <v>74.14</v>
      </c>
      <c r="D159" s="59">
        <v>74.14</v>
      </c>
      <c r="E159" s="59">
        <v>73.08</v>
      </c>
      <c r="F159" s="59">
        <v>79.53</v>
      </c>
      <c r="G159" s="59">
        <v>85.57</v>
      </c>
      <c r="H159" s="59">
        <v>47.08</v>
      </c>
      <c r="I159" s="60">
        <f t="shared" si="25"/>
        <v>10.321858356075868</v>
      </c>
      <c r="J159" s="60">
        <f t="shared" si="26"/>
        <v>19.326084426389453</v>
      </c>
      <c r="K159" s="60">
        <f t="shared" si="27"/>
        <v>19.030114738868647</v>
      </c>
      <c r="L159" s="60">
        <f t="shared" si="32"/>
        <v>2.348131907950016</v>
      </c>
      <c r="M159" s="60">
        <f t="shared" si="28"/>
        <v>1.3444294032260695</v>
      </c>
      <c r="N159" s="59">
        <v>7.4</v>
      </c>
      <c r="O159" s="59">
        <v>0.64</v>
      </c>
      <c r="P159" s="62">
        <v>14.778235294117646</v>
      </c>
      <c r="Q159" s="62">
        <v>16.565686274509794</v>
      </c>
      <c r="R159" s="12">
        <v>21.87</v>
      </c>
      <c r="S159" s="59">
        <v>73.78</v>
      </c>
      <c r="T159" s="58">
        <v>1</v>
      </c>
      <c r="U159" s="59">
        <v>51.74</v>
      </c>
      <c r="V159" s="58">
        <v>8.33</v>
      </c>
      <c r="W159" s="58" t="s">
        <v>640</v>
      </c>
      <c r="X159" s="58">
        <v>1</v>
      </c>
      <c r="Y159">
        <v>0</v>
      </c>
      <c r="Z159" s="58">
        <v>0</v>
      </c>
      <c r="AA159" s="58">
        <v>0</v>
      </c>
      <c r="AB159" s="58">
        <v>0</v>
      </c>
      <c r="AC159" s="58">
        <v>0</v>
      </c>
      <c r="AD159" s="58">
        <v>1</v>
      </c>
      <c r="AE159" s="58"/>
      <c r="AF159" s="58">
        <v>0</v>
      </c>
      <c r="AG159" s="58">
        <v>18.18</v>
      </c>
      <c r="AH159" s="59">
        <v>30389.68</v>
      </c>
      <c r="AI159" s="61">
        <v>247293000</v>
      </c>
      <c r="AJ159" s="61">
        <v>183939000</v>
      </c>
      <c r="AK159" s="61">
        <v>9466000</v>
      </c>
      <c r="AL159" s="60">
        <f t="shared" si="29"/>
        <v>9.4659999999999993</v>
      </c>
      <c r="AM159" s="60">
        <f t="shared" si="31"/>
        <v>0.62757909215955987</v>
      </c>
      <c r="AN159" s="59">
        <v>59.62</v>
      </c>
    </row>
    <row r="160" spans="1:40" x14ac:dyDescent="0.3">
      <c r="A160" s="58" t="s">
        <v>639</v>
      </c>
      <c r="B160" s="59">
        <v>2012</v>
      </c>
      <c r="C160" s="59">
        <v>81.48</v>
      </c>
      <c r="D160" s="59">
        <v>81.48</v>
      </c>
      <c r="E160" s="59">
        <v>100</v>
      </c>
      <c r="F160" s="59">
        <v>81.95</v>
      </c>
      <c r="G160" s="59">
        <v>87.64</v>
      </c>
      <c r="H160" s="59">
        <v>70.31</v>
      </c>
      <c r="I160" s="60">
        <f t="shared" si="25"/>
        <v>10.781060116959754</v>
      </c>
      <c r="J160" s="60">
        <f t="shared" si="26"/>
        <v>19.52503982148534</v>
      </c>
      <c r="K160" s="60">
        <f t="shared" si="27"/>
        <v>19.208701645445956</v>
      </c>
      <c r="L160" s="60">
        <f t="shared" si="32"/>
        <v>2.4680995314716192</v>
      </c>
      <c r="M160" s="60">
        <f t="shared" si="28"/>
        <v>1.3720941865541327</v>
      </c>
      <c r="N160" s="59">
        <v>8.35</v>
      </c>
      <c r="O160" s="59">
        <v>0.64</v>
      </c>
      <c r="P160" s="62">
        <v>7.9368359374999926</v>
      </c>
      <c r="Q160" s="62">
        <v>9.5380468750000045</v>
      </c>
      <c r="R160" s="12">
        <v>13.01</v>
      </c>
      <c r="S160" s="59">
        <v>77.06</v>
      </c>
      <c r="T160" s="58">
        <v>1</v>
      </c>
      <c r="U160" s="59">
        <v>73.53</v>
      </c>
      <c r="V160" s="58">
        <v>8.33</v>
      </c>
      <c r="W160" s="58" t="s">
        <v>640</v>
      </c>
      <c r="X160">
        <v>1</v>
      </c>
      <c r="Y160">
        <v>0</v>
      </c>
      <c r="Z160" s="58">
        <v>0</v>
      </c>
      <c r="AA160" s="58">
        <v>0</v>
      </c>
      <c r="AB160" s="58">
        <v>0</v>
      </c>
      <c r="AC160" s="58">
        <v>0</v>
      </c>
      <c r="AD160" s="58">
        <v>1</v>
      </c>
      <c r="AE160" s="58">
        <v>1</v>
      </c>
      <c r="AF160" s="58">
        <v>0</v>
      </c>
      <c r="AG160" s="58">
        <v>20</v>
      </c>
      <c r="AH160" s="59">
        <v>48101.09</v>
      </c>
      <c r="AI160" s="61">
        <v>301729000</v>
      </c>
      <c r="AJ160" s="61">
        <v>219904000</v>
      </c>
      <c r="AK160" s="61">
        <v>10800000</v>
      </c>
      <c r="AL160" s="60">
        <f t="shared" si="29"/>
        <v>10.8</v>
      </c>
      <c r="AM160" s="60">
        <f t="shared" si="31"/>
        <v>0.14092541728290725</v>
      </c>
      <c r="AN160" s="59">
        <v>58.98</v>
      </c>
    </row>
    <row r="161" spans="1:40" x14ac:dyDescent="0.3">
      <c r="A161" s="58" t="s">
        <v>639</v>
      </c>
      <c r="B161" s="59">
        <v>2013</v>
      </c>
      <c r="C161" s="59">
        <v>79.239999999999995</v>
      </c>
      <c r="D161" s="59">
        <v>71.05</v>
      </c>
      <c r="E161" s="59">
        <v>59.72</v>
      </c>
      <c r="F161" s="59">
        <v>83.57</v>
      </c>
      <c r="G161" s="59">
        <v>82.56</v>
      </c>
      <c r="H161" s="59">
        <v>67.53</v>
      </c>
      <c r="I161" s="60">
        <f t="shared" si="25"/>
        <v>10.966922993926074</v>
      </c>
      <c r="J161" s="60">
        <f t="shared" si="26"/>
        <v>19.579795294010001</v>
      </c>
      <c r="K161" s="60">
        <f t="shared" si="27"/>
        <v>19.256533356654828</v>
      </c>
      <c r="L161" s="60">
        <f t="shared" si="32"/>
        <v>2.278497297464956</v>
      </c>
      <c r="M161" s="60">
        <f t="shared" si="28"/>
        <v>1.3816272032876997</v>
      </c>
      <c r="N161" s="59">
        <v>3.31</v>
      </c>
      <c r="O161" s="59">
        <v>0.62</v>
      </c>
      <c r="P161" s="62">
        <v>4.5099606299212596</v>
      </c>
      <c r="Q161" s="62">
        <v>5.3667968749999986</v>
      </c>
      <c r="R161" s="12">
        <v>8.0399999999999991</v>
      </c>
      <c r="S161" s="59">
        <v>79.41</v>
      </c>
      <c r="T161" s="58">
        <v>1</v>
      </c>
      <c r="U161" s="59">
        <v>68.45</v>
      </c>
      <c r="V161" s="58">
        <v>16</v>
      </c>
      <c r="W161" s="58" t="s">
        <v>640</v>
      </c>
      <c r="X161" s="58">
        <v>1</v>
      </c>
      <c r="Y161">
        <v>0</v>
      </c>
      <c r="Z161" s="58">
        <v>0</v>
      </c>
      <c r="AA161" s="58">
        <v>0</v>
      </c>
      <c r="AB161" s="58">
        <v>0</v>
      </c>
      <c r="AC161" s="58">
        <v>0</v>
      </c>
      <c r="AD161" s="58">
        <v>1</v>
      </c>
      <c r="AE161" s="58">
        <v>1</v>
      </c>
      <c r="AF161" s="58">
        <v>0</v>
      </c>
      <c r="AG161" s="58">
        <v>19.05</v>
      </c>
      <c r="AH161" s="59">
        <v>57926.080000000002</v>
      </c>
      <c r="AI161" s="61">
        <v>318711000</v>
      </c>
      <c r="AJ161" s="61">
        <v>230678000</v>
      </c>
      <c r="AK161" s="61">
        <v>8762000</v>
      </c>
      <c r="AL161" s="60">
        <f t="shared" si="29"/>
        <v>8.7620000000000005</v>
      </c>
      <c r="AM161" s="60">
        <f t="shared" si="31"/>
        <v>-0.18870370370370371</v>
      </c>
      <c r="AN161" s="59">
        <v>58.38</v>
      </c>
    </row>
    <row r="162" spans="1:40" x14ac:dyDescent="0.3">
      <c r="A162" s="58" t="s">
        <v>639</v>
      </c>
      <c r="B162" s="59">
        <v>2014</v>
      </c>
      <c r="C162" s="59">
        <v>83.95</v>
      </c>
      <c r="D162" s="59">
        <v>46.84</v>
      </c>
      <c r="E162" s="59">
        <v>14.86</v>
      </c>
      <c r="F162" s="59">
        <v>91.61</v>
      </c>
      <c r="G162" s="59">
        <v>84.66</v>
      </c>
      <c r="H162" s="59">
        <v>72.010000000000005</v>
      </c>
      <c r="I162" s="60">
        <f t="shared" si="25"/>
        <v>10.889085853041561</v>
      </c>
      <c r="J162" s="60">
        <f t="shared" si="26"/>
        <v>19.660013935336011</v>
      </c>
      <c r="K162" s="60">
        <f t="shared" si="27"/>
        <v>19.376895787550112</v>
      </c>
      <c r="L162" s="60">
        <f t="shared" si="32"/>
        <v>2.2785997302435343</v>
      </c>
      <c r="M162" s="60">
        <f t="shared" si="28"/>
        <v>1.3272619656165083</v>
      </c>
      <c r="N162" s="59">
        <v>3.62</v>
      </c>
      <c r="O162" s="59">
        <v>0.59</v>
      </c>
      <c r="P162" s="62">
        <v>5.9405577689243021</v>
      </c>
      <c r="Q162" s="62">
        <v>6.9000390625000003</v>
      </c>
      <c r="R162" s="12">
        <v>8.77</v>
      </c>
      <c r="S162" s="59">
        <v>94.71</v>
      </c>
      <c r="T162" s="58">
        <v>1</v>
      </c>
      <c r="U162" s="59">
        <v>77.59</v>
      </c>
      <c r="V162" s="58">
        <v>19.05</v>
      </c>
      <c r="W162" s="58" t="s">
        <v>640</v>
      </c>
      <c r="X162">
        <v>1</v>
      </c>
      <c r="Y162">
        <v>0</v>
      </c>
      <c r="Z162" s="58">
        <v>0</v>
      </c>
      <c r="AA162" s="58">
        <v>0</v>
      </c>
      <c r="AB162" s="58">
        <v>0</v>
      </c>
      <c r="AC162" s="58">
        <v>0</v>
      </c>
      <c r="AD162" s="58">
        <v>1</v>
      </c>
      <c r="AE162" s="58">
        <v>1</v>
      </c>
      <c r="AF162" s="58">
        <v>0</v>
      </c>
      <c r="AG162" s="58">
        <v>23.81</v>
      </c>
      <c r="AH162" s="59">
        <v>53588.29</v>
      </c>
      <c r="AI162" s="61">
        <v>345331000</v>
      </c>
      <c r="AJ162" s="61">
        <v>260183000</v>
      </c>
      <c r="AK162" s="61">
        <v>8763000</v>
      </c>
      <c r="AL162" s="60">
        <f t="shared" si="29"/>
        <v>8.7629999999999999</v>
      </c>
      <c r="AM162" s="60">
        <f t="shared" si="31"/>
        <v>1.1412919424788861E-4</v>
      </c>
      <c r="AN162" s="59">
        <v>62.02</v>
      </c>
    </row>
    <row r="163" spans="1:40" x14ac:dyDescent="0.3">
      <c r="A163" s="58" t="s">
        <v>639</v>
      </c>
      <c r="B163" s="59">
        <v>2015</v>
      </c>
      <c r="C163" s="59">
        <v>80.180000000000007</v>
      </c>
      <c r="D163" s="59">
        <v>41.05</v>
      </c>
      <c r="E163" s="59">
        <v>5.36</v>
      </c>
      <c r="F163" s="59">
        <v>86.07</v>
      </c>
      <c r="G163" s="59">
        <v>82.11</v>
      </c>
      <c r="H163" s="59">
        <v>68.64</v>
      </c>
      <c r="I163" s="60">
        <f t="shared" si="25"/>
        <v>10.650823157547263</v>
      </c>
      <c r="J163" s="60">
        <f t="shared" si="26"/>
        <v>19.739523010264765</v>
      </c>
      <c r="K163" s="60">
        <f t="shared" si="27"/>
        <v>19.496362117329753</v>
      </c>
      <c r="L163" s="60">
        <f t="shared" si="32"/>
        <v>2.615496219491602</v>
      </c>
      <c r="M163" s="60">
        <f t="shared" si="28"/>
        <v>1.2752737901561737</v>
      </c>
      <c r="N163" s="59">
        <v>7.0000000000000007E-2</v>
      </c>
      <c r="O163" s="59">
        <v>0.56999999999999995</v>
      </c>
      <c r="P163" s="62">
        <v>7.6819367588932828</v>
      </c>
      <c r="Q163" s="62">
        <v>8.2714785992217958</v>
      </c>
      <c r="R163" s="12">
        <v>9.17</v>
      </c>
      <c r="S163" s="59">
        <v>81.12</v>
      </c>
      <c r="T163" s="58">
        <v>1</v>
      </c>
      <c r="U163" s="59">
        <v>69.78</v>
      </c>
      <c r="V163" s="58">
        <v>17.86</v>
      </c>
      <c r="W163" s="58" t="s">
        <v>640</v>
      </c>
      <c r="X163" s="58">
        <v>1</v>
      </c>
      <c r="Y163">
        <v>0</v>
      </c>
      <c r="Z163" s="58">
        <v>0</v>
      </c>
      <c r="AA163" s="58">
        <v>0</v>
      </c>
      <c r="AB163" s="58">
        <v>0</v>
      </c>
      <c r="AC163" s="58">
        <v>0</v>
      </c>
      <c r="AD163" s="58">
        <v>1</v>
      </c>
      <c r="AE163" s="58">
        <v>1</v>
      </c>
      <c r="AF163" s="58">
        <v>0</v>
      </c>
      <c r="AG163" s="58">
        <v>28.57</v>
      </c>
      <c r="AH163" s="59">
        <v>42227.34</v>
      </c>
      <c r="AI163" s="61">
        <v>373909000</v>
      </c>
      <c r="AJ163" s="61">
        <v>293199000</v>
      </c>
      <c r="AK163" s="61">
        <v>12674000</v>
      </c>
      <c r="AL163" s="60">
        <f t="shared" si="29"/>
        <v>12.673999999999999</v>
      </c>
      <c r="AM163" s="60">
        <f t="shared" si="31"/>
        <v>0.4463083418920461</v>
      </c>
      <c r="AN163" s="59">
        <v>65.489999999999995</v>
      </c>
    </row>
    <row r="164" spans="1:40" x14ac:dyDescent="0.3">
      <c r="A164" s="58" t="s">
        <v>639</v>
      </c>
      <c r="B164" s="59">
        <v>2016</v>
      </c>
      <c r="C164" s="59">
        <v>79.92</v>
      </c>
      <c r="D164" s="59">
        <v>40.67</v>
      </c>
      <c r="E164" s="59">
        <v>1.32</v>
      </c>
      <c r="F164" s="59">
        <v>88.22</v>
      </c>
      <c r="G164" s="59">
        <v>84.36</v>
      </c>
      <c r="H164" s="59">
        <v>60.72</v>
      </c>
      <c r="I164" s="60">
        <f t="shared" si="25"/>
        <v>10.632451341546076</v>
      </c>
      <c r="J164" s="60">
        <f t="shared" si="26"/>
        <v>19.806915103272186</v>
      </c>
      <c r="K164" s="60">
        <f t="shared" si="27"/>
        <v>19.566917438192238</v>
      </c>
      <c r="L164" s="60">
        <f t="shared" si="32"/>
        <v>2.7290286074874017</v>
      </c>
      <c r="M164" s="60">
        <f t="shared" si="28"/>
        <v>1.2712461820597332</v>
      </c>
      <c r="N164" s="59">
        <v>1.63</v>
      </c>
      <c r="O164" s="59">
        <v>0.54</v>
      </c>
      <c r="P164" s="62">
        <v>5.3497665369649798</v>
      </c>
      <c r="Q164" s="62">
        <v>5.6182329317269106</v>
      </c>
      <c r="R164" s="12">
        <v>8.7100000000000009</v>
      </c>
      <c r="S164" s="59">
        <v>84.65</v>
      </c>
      <c r="T164" s="58">
        <v>1</v>
      </c>
      <c r="U164" s="59">
        <v>65.430000000000007</v>
      </c>
      <c r="V164" s="58">
        <v>26.09</v>
      </c>
      <c r="W164" s="58" t="s">
        <v>640</v>
      </c>
      <c r="X164">
        <v>1</v>
      </c>
      <c r="Y164">
        <v>0</v>
      </c>
      <c r="Z164" s="58">
        <v>0</v>
      </c>
      <c r="AA164" s="58">
        <v>0</v>
      </c>
      <c r="AB164" s="58">
        <v>0</v>
      </c>
      <c r="AC164" s="58">
        <v>0</v>
      </c>
      <c r="AD164" s="58">
        <v>1</v>
      </c>
      <c r="AE164" s="58">
        <v>1</v>
      </c>
      <c r="AF164" s="58">
        <v>10</v>
      </c>
      <c r="AG164" s="58">
        <v>33.33</v>
      </c>
      <c r="AH164" s="59">
        <v>41458.629999999997</v>
      </c>
      <c r="AI164" s="61">
        <v>399976000</v>
      </c>
      <c r="AJ164" s="61">
        <v>314633000</v>
      </c>
      <c r="AK164" s="61">
        <v>14318000</v>
      </c>
      <c r="AL164" s="60">
        <f t="shared" si="29"/>
        <v>14.318</v>
      </c>
      <c r="AM164" s="60">
        <f t="shared" si="31"/>
        <v>0.12971437588764401</v>
      </c>
      <c r="AN164" s="59">
        <v>65.55</v>
      </c>
    </row>
    <row r="165" spans="1:40" x14ac:dyDescent="0.3">
      <c r="A165" s="58" t="s">
        <v>639</v>
      </c>
      <c r="B165" s="59">
        <v>2017</v>
      </c>
      <c r="C165" s="59">
        <v>82.49</v>
      </c>
      <c r="D165" s="59">
        <v>41.87</v>
      </c>
      <c r="E165" s="59">
        <v>1.25</v>
      </c>
      <c r="F165" s="59">
        <v>88.94</v>
      </c>
      <c r="G165" s="59">
        <v>92.4</v>
      </c>
      <c r="H165" s="59">
        <v>56.54</v>
      </c>
      <c r="I165" s="60">
        <f t="shared" si="25"/>
        <v>10.823077436219132</v>
      </c>
      <c r="J165" s="60">
        <f t="shared" si="26"/>
        <v>19.837463087142972</v>
      </c>
      <c r="K165" s="60">
        <f t="shared" si="27"/>
        <v>19.566157534367758</v>
      </c>
      <c r="L165" s="60">
        <f t="shared" si="32"/>
        <v>2.8050559123772825</v>
      </c>
      <c r="M165" s="60">
        <f t="shared" si="28"/>
        <v>1.3116757953396057</v>
      </c>
      <c r="N165" s="59">
        <v>3.33</v>
      </c>
      <c r="O165" s="59">
        <v>0.56000000000000005</v>
      </c>
      <c r="P165" s="62">
        <v>5.8285490196078431</v>
      </c>
      <c r="Q165" s="62">
        <v>6.2326050420168064</v>
      </c>
      <c r="R165" s="12">
        <v>8.64</v>
      </c>
      <c r="S165" s="59">
        <v>82.17</v>
      </c>
      <c r="T165" s="58">
        <v>1</v>
      </c>
      <c r="U165" s="59">
        <v>57.96</v>
      </c>
      <c r="V165" s="58">
        <v>28</v>
      </c>
      <c r="W165" s="58" t="s">
        <v>640</v>
      </c>
      <c r="X165" s="58">
        <v>1</v>
      </c>
      <c r="Y165">
        <v>0</v>
      </c>
      <c r="Z165" s="58">
        <v>0</v>
      </c>
      <c r="AA165" s="58">
        <v>0</v>
      </c>
      <c r="AB165" s="58">
        <v>0</v>
      </c>
      <c r="AC165" s="58">
        <v>0</v>
      </c>
      <c r="AD165" s="58">
        <v>1</v>
      </c>
      <c r="AE165" s="58">
        <v>1</v>
      </c>
      <c r="AF165" s="58">
        <v>8.33</v>
      </c>
      <c r="AG165" s="58">
        <v>35</v>
      </c>
      <c r="AH165" s="59">
        <v>50165.23</v>
      </c>
      <c r="AI165" s="61">
        <v>412383000</v>
      </c>
      <c r="AJ165" s="61">
        <v>314394000</v>
      </c>
      <c r="AK165" s="61">
        <v>15528000</v>
      </c>
      <c r="AL165" s="60">
        <f t="shared" si="29"/>
        <v>15.528</v>
      </c>
      <c r="AM165" s="60">
        <f t="shared" si="31"/>
        <v>8.4509009638217628E-2</v>
      </c>
      <c r="AN165" s="59">
        <v>64.05</v>
      </c>
    </row>
    <row r="166" spans="1:40" x14ac:dyDescent="0.3">
      <c r="A166" s="58" t="s">
        <v>639</v>
      </c>
      <c r="B166" s="59">
        <v>2018</v>
      </c>
      <c r="C166" s="59">
        <v>83.15</v>
      </c>
      <c r="D166" s="59">
        <v>42.31</v>
      </c>
      <c r="E166" s="59">
        <v>1.47</v>
      </c>
      <c r="F166" s="59">
        <v>92.81</v>
      </c>
      <c r="G166" s="59">
        <v>91.28</v>
      </c>
      <c r="H166" s="59">
        <v>55.75</v>
      </c>
      <c r="I166" s="60">
        <f t="shared" si="25"/>
        <v>10.612356988161061</v>
      </c>
      <c r="J166" s="60">
        <f t="shared" si="26"/>
        <v>19.920359592393726</v>
      </c>
      <c r="K166" s="60">
        <f t="shared" si="27"/>
        <v>19.654054085569424</v>
      </c>
      <c r="L166" s="60">
        <f t="shared" si="32"/>
        <v>2.7595668038879175</v>
      </c>
      <c r="M166" s="60">
        <f t="shared" si="28"/>
        <v>1.3051337250458082</v>
      </c>
      <c r="N166" s="59">
        <v>3.08</v>
      </c>
      <c r="O166" s="59">
        <v>0.53</v>
      </c>
      <c r="P166" s="62">
        <v>15.665081300813005</v>
      </c>
      <c r="Q166" s="62">
        <v>17.575252918287951</v>
      </c>
      <c r="R166" s="12">
        <v>28</v>
      </c>
      <c r="S166" s="59">
        <v>88.69</v>
      </c>
      <c r="T166" s="58">
        <v>1</v>
      </c>
      <c r="U166" s="59">
        <v>58.67</v>
      </c>
      <c r="V166" s="58">
        <v>28.57</v>
      </c>
      <c r="W166" s="58" t="s">
        <v>640</v>
      </c>
      <c r="X166">
        <v>1</v>
      </c>
      <c r="Y166">
        <v>0</v>
      </c>
      <c r="Z166" s="58">
        <v>0</v>
      </c>
      <c r="AA166" s="58">
        <v>0</v>
      </c>
      <c r="AB166" s="58">
        <v>0</v>
      </c>
      <c r="AC166" s="58">
        <v>0</v>
      </c>
      <c r="AD166" s="58">
        <v>1</v>
      </c>
      <c r="AE166" s="58">
        <v>1</v>
      </c>
      <c r="AF166" s="58">
        <v>12.5</v>
      </c>
      <c r="AG166" s="58">
        <v>35</v>
      </c>
      <c r="AH166" s="59">
        <v>40633.86</v>
      </c>
      <c r="AI166" s="61">
        <v>448025000</v>
      </c>
      <c r="AJ166" s="61">
        <v>343279000</v>
      </c>
      <c r="AK166" s="61">
        <v>14793000</v>
      </c>
      <c r="AL166" s="60">
        <f t="shared" si="29"/>
        <v>14.792999999999999</v>
      </c>
      <c r="AM166" s="60">
        <f t="shared" si="31"/>
        <v>-4.7333848531684701E-2</v>
      </c>
      <c r="AN166" s="59">
        <v>66.02</v>
      </c>
    </row>
    <row r="167" spans="1:40" x14ac:dyDescent="0.3">
      <c r="A167" s="58" t="s">
        <v>639</v>
      </c>
      <c r="B167" s="59">
        <v>2019</v>
      </c>
      <c r="C167" s="59">
        <v>87.59</v>
      </c>
      <c r="D167" s="59">
        <v>44.45</v>
      </c>
      <c r="E167" s="59">
        <v>1.32</v>
      </c>
      <c r="F167" s="59">
        <v>93.31</v>
      </c>
      <c r="G167" s="59">
        <v>95.13</v>
      </c>
      <c r="H167" s="59">
        <v>66.73</v>
      </c>
      <c r="I167" s="60">
        <f t="shared" si="25"/>
        <v>10.848630429261306</v>
      </c>
      <c r="J167" s="60">
        <f t="shared" si="26"/>
        <v>19.978751675073575</v>
      </c>
      <c r="K167" s="60">
        <f t="shared" si="27"/>
        <v>19.712601236791457</v>
      </c>
      <c r="L167" s="60">
        <f t="shared" si="32"/>
        <v>2.8063256770368064</v>
      </c>
      <c r="M167" s="60">
        <f t="shared" si="28"/>
        <v>1.304931355552686</v>
      </c>
      <c r="N167" s="59">
        <v>3.39</v>
      </c>
      <c r="O167" s="59">
        <v>0.53</v>
      </c>
      <c r="P167" s="62">
        <v>24.825120000000009</v>
      </c>
      <c r="Q167" s="62">
        <v>26.61542635658914</v>
      </c>
      <c r="R167" s="12">
        <v>31.91</v>
      </c>
      <c r="S167" s="59">
        <v>90.51</v>
      </c>
      <c r="T167" s="58">
        <v>1</v>
      </c>
      <c r="U167" s="59">
        <v>72.34</v>
      </c>
      <c r="V167" s="58">
        <v>22.73</v>
      </c>
      <c r="W167" s="58" t="s">
        <v>640</v>
      </c>
      <c r="X167" s="58">
        <v>1</v>
      </c>
      <c r="Y167">
        <v>0</v>
      </c>
      <c r="Z167" s="58">
        <v>0</v>
      </c>
      <c r="AA167" s="58">
        <v>0</v>
      </c>
      <c r="AB167" s="58">
        <v>0</v>
      </c>
      <c r="AC167" s="58">
        <v>0</v>
      </c>
      <c r="AD167" s="58">
        <v>1</v>
      </c>
      <c r="AE167" s="58">
        <v>1</v>
      </c>
      <c r="AF167" s="58">
        <v>12.5</v>
      </c>
      <c r="AG167" s="58">
        <v>35</v>
      </c>
      <c r="AH167" s="59">
        <v>51463.62</v>
      </c>
      <c r="AI167" s="61">
        <v>474965000</v>
      </c>
      <c r="AJ167" s="61">
        <v>363977000</v>
      </c>
      <c r="AK167" s="61">
        <v>15549000</v>
      </c>
      <c r="AL167" s="60">
        <f t="shared" si="29"/>
        <v>15.548999999999999</v>
      </c>
      <c r="AM167" s="60">
        <f t="shared" si="31"/>
        <v>5.1105252484283104E-2</v>
      </c>
      <c r="AN167" s="59">
        <v>65.540000000000006</v>
      </c>
    </row>
    <row r="168" spans="1:40" x14ac:dyDescent="0.3">
      <c r="A168" s="58" t="s">
        <v>639</v>
      </c>
      <c r="B168" s="59">
        <v>2020</v>
      </c>
      <c r="C168" s="59">
        <v>87.57</v>
      </c>
      <c r="D168" s="59">
        <v>44.5</v>
      </c>
      <c r="E168" s="59">
        <v>1.43</v>
      </c>
      <c r="F168" s="59">
        <v>94.38</v>
      </c>
      <c r="G168" s="59">
        <v>92.25</v>
      </c>
      <c r="H168" s="59">
        <v>70.040000000000006</v>
      </c>
      <c r="I168" s="60">
        <f t="shared" si="25"/>
        <v>10.824841046972745</v>
      </c>
      <c r="J168" s="60">
        <f t="shared" si="26"/>
        <v>19.99682657411898</v>
      </c>
      <c r="K168" s="60">
        <f t="shared" si="27"/>
        <v>19.730520535657671</v>
      </c>
      <c r="L168" s="60">
        <f t="shared" si="32"/>
        <v>2.1873986831849281</v>
      </c>
      <c r="M168" s="60">
        <f t="shared" si="28"/>
        <v>1.3051344189033836</v>
      </c>
      <c r="N168" s="59">
        <v>2.1800000000000002</v>
      </c>
      <c r="O168" s="59">
        <v>0.46</v>
      </c>
      <c r="P168" s="62">
        <v>24.792209302325578</v>
      </c>
      <c r="Q168" s="62">
        <v>26.392868217054275</v>
      </c>
      <c r="R168" s="12">
        <v>35.049999999999997</v>
      </c>
      <c r="S168" s="59">
        <v>91.53</v>
      </c>
      <c r="T168" s="58">
        <v>1</v>
      </c>
      <c r="U168" s="59">
        <v>76.08</v>
      </c>
      <c r="V168" s="58">
        <v>23.81</v>
      </c>
      <c r="W168" s="58" t="s">
        <v>640</v>
      </c>
      <c r="X168">
        <v>1</v>
      </c>
      <c r="Y168">
        <v>0</v>
      </c>
      <c r="Z168" s="58">
        <v>0</v>
      </c>
      <c r="AA168" s="58">
        <v>0</v>
      </c>
      <c r="AB168" s="58">
        <v>0</v>
      </c>
      <c r="AC168" s="58">
        <v>0</v>
      </c>
      <c r="AD168" s="58">
        <v>1</v>
      </c>
      <c r="AE168" s="58">
        <v>1</v>
      </c>
      <c r="AF168" s="58">
        <v>16.670000000000002</v>
      </c>
      <c r="AG168" s="58">
        <v>30</v>
      </c>
      <c r="AH168" s="59">
        <v>50253.78</v>
      </c>
      <c r="AI168" s="61">
        <v>483628000</v>
      </c>
      <c r="AJ168" s="61">
        <v>370558000</v>
      </c>
      <c r="AK168" s="61">
        <v>7912000</v>
      </c>
      <c r="AL168" s="60">
        <f t="shared" si="29"/>
        <v>7.9119999999999999</v>
      </c>
      <c r="AM168" s="60">
        <f t="shared" si="31"/>
        <v>-0.49115698758762621</v>
      </c>
      <c r="AN168" s="59">
        <v>65.69</v>
      </c>
    </row>
    <row r="169" spans="1:40" x14ac:dyDescent="0.3">
      <c r="A169" s="58" t="s">
        <v>639</v>
      </c>
      <c r="B169" s="59">
        <v>2021</v>
      </c>
      <c r="C169" s="59">
        <v>81.52</v>
      </c>
      <c r="D169" s="59">
        <v>42.97</v>
      </c>
      <c r="E169" s="59">
        <v>4.41</v>
      </c>
      <c r="F169" s="59">
        <v>95.03</v>
      </c>
      <c r="G169" s="59">
        <v>90.22</v>
      </c>
      <c r="H169" s="59">
        <v>47.78</v>
      </c>
      <c r="I169" s="60">
        <f t="shared" si="25"/>
        <v>11.269270612810047</v>
      </c>
      <c r="J169" s="60">
        <f t="shared" si="26"/>
        <v>20.060096788172814</v>
      </c>
      <c r="K169" s="60">
        <f t="shared" si="27"/>
        <v>19.764852786330113</v>
      </c>
      <c r="L169" s="60">
        <f t="shared" si="32"/>
        <v>2.7746241493518515</v>
      </c>
      <c r="M169" s="60">
        <f t="shared" si="28"/>
        <v>1.3434541239788163</v>
      </c>
      <c r="N169" s="59">
        <v>3.33</v>
      </c>
      <c r="O169" s="59">
        <v>0.49</v>
      </c>
      <c r="P169" s="62">
        <v>53.43942307692307</v>
      </c>
      <c r="Q169" s="62">
        <v>56.638499999999958</v>
      </c>
      <c r="R169" s="12">
        <v>93.21</v>
      </c>
      <c r="S169" s="59">
        <v>93.28</v>
      </c>
      <c r="T169" s="58">
        <v>1</v>
      </c>
      <c r="U169" s="59">
        <v>43.95</v>
      </c>
      <c r="V169" s="58">
        <v>21.74</v>
      </c>
      <c r="W169" s="58" t="s">
        <v>640</v>
      </c>
      <c r="X169" s="58">
        <v>1</v>
      </c>
      <c r="Y169">
        <v>0</v>
      </c>
      <c r="Z169" s="58">
        <v>0</v>
      </c>
      <c r="AA169" s="58">
        <v>0</v>
      </c>
      <c r="AB169" s="58">
        <v>0</v>
      </c>
      <c r="AC169" s="58">
        <v>0</v>
      </c>
      <c r="AD169" s="58">
        <v>1</v>
      </c>
      <c r="AE169" s="58">
        <v>1</v>
      </c>
      <c r="AF169" s="58">
        <v>25</v>
      </c>
      <c r="AG169" s="58">
        <v>30</v>
      </c>
      <c r="AH169" s="59">
        <v>78375.81</v>
      </c>
      <c r="AI169" s="61">
        <v>515216000</v>
      </c>
      <c r="AJ169" s="61">
        <v>383501000</v>
      </c>
      <c r="AK169" s="61">
        <v>15032600</v>
      </c>
      <c r="AL169" s="60">
        <f t="shared" si="29"/>
        <v>15.0326</v>
      </c>
      <c r="AM169" s="60">
        <f t="shared" si="31"/>
        <v>0.89997472194135486</v>
      </c>
      <c r="AN169" s="59">
        <v>62.74</v>
      </c>
    </row>
    <row r="170" spans="1:40" x14ac:dyDescent="0.3">
      <c r="A170" s="58" t="s">
        <v>678</v>
      </c>
      <c r="B170" s="59">
        <v>2008</v>
      </c>
      <c r="C170" s="59">
        <v>58.93</v>
      </c>
      <c r="D170" s="59">
        <v>58.93</v>
      </c>
      <c r="E170" s="59">
        <v>95.24</v>
      </c>
      <c r="F170" s="59">
        <v>63.11</v>
      </c>
      <c r="G170" s="59">
        <v>36.01</v>
      </c>
      <c r="H170" s="59">
        <v>90.36</v>
      </c>
      <c r="I170" s="60">
        <f t="shared" si="25"/>
        <v>10.470859469501114</v>
      </c>
      <c r="J170" s="60">
        <f t="shared" si="26"/>
        <v>16.823749298610451</v>
      </c>
      <c r="K170" s="60">
        <f t="shared" si="27"/>
        <v>16.391529193519766</v>
      </c>
      <c r="L170" s="60">
        <f t="shared" si="32"/>
        <v>1.0785796349178736</v>
      </c>
      <c r="M170" s="60">
        <f t="shared" si="28"/>
        <v>1.5406741880758024</v>
      </c>
      <c r="N170" s="59">
        <v>7.36</v>
      </c>
      <c r="O170" s="59">
        <v>0.65</v>
      </c>
      <c r="P170" s="62">
        <v>19.974545454545453</v>
      </c>
      <c r="Q170" s="62">
        <v>25.786875000000009</v>
      </c>
      <c r="R170" s="12">
        <v>34.380000000000003</v>
      </c>
      <c r="S170" s="59">
        <v>52</v>
      </c>
      <c r="T170" s="58"/>
      <c r="U170" s="59">
        <v>99.43</v>
      </c>
      <c r="V170" s="58"/>
      <c r="W170" s="58" t="s">
        <v>77</v>
      </c>
      <c r="X170" s="58">
        <v>0</v>
      </c>
      <c r="Y170">
        <v>1</v>
      </c>
      <c r="Z170" s="58">
        <v>0</v>
      </c>
      <c r="AA170" s="58">
        <v>0</v>
      </c>
      <c r="AB170" s="58">
        <v>0</v>
      </c>
      <c r="AC170" s="58">
        <v>0</v>
      </c>
      <c r="AD170" s="58"/>
      <c r="AE170" s="58"/>
      <c r="AF170" s="58"/>
      <c r="AG170" s="58"/>
      <c r="AH170" s="59">
        <v>35272.519999999997</v>
      </c>
      <c r="AI170" s="61">
        <v>20251700</v>
      </c>
      <c r="AJ170" s="61">
        <v>13144700</v>
      </c>
      <c r="AK170" s="61">
        <v>1940500</v>
      </c>
      <c r="AL170" s="60">
        <f t="shared" si="29"/>
        <v>1.9404999999999999</v>
      </c>
      <c r="AM170" s="60"/>
      <c r="AN170" s="59">
        <v>48.96</v>
      </c>
    </row>
    <row r="171" spans="1:40" x14ac:dyDescent="0.3">
      <c r="A171" s="58" t="s">
        <v>678</v>
      </c>
      <c r="B171" s="59">
        <v>2009</v>
      </c>
      <c r="C171" s="59">
        <v>62.61</v>
      </c>
      <c r="D171" s="59">
        <v>62.61</v>
      </c>
      <c r="E171" s="59">
        <v>100</v>
      </c>
      <c r="F171" s="59">
        <v>73.16</v>
      </c>
      <c r="G171" s="59">
        <v>38.979999999999997</v>
      </c>
      <c r="H171" s="59">
        <v>84</v>
      </c>
      <c r="I171" s="60">
        <f t="shared" si="25"/>
        <v>10.085887022961403</v>
      </c>
      <c r="J171" s="60">
        <f t="shared" si="26"/>
        <v>16.824923818574128</v>
      </c>
      <c r="K171" s="60">
        <f t="shared" si="27"/>
        <v>16.335414270247899</v>
      </c>
      <c r="L171" s="60">
        <f t="shared" si="32"/>
        <v>1.013598914341153</v>
      </c>
      <c r="M171" s="60">
        <f t="shared" si="28"/>
        <v>1.6315158440220803</v>
      </c>
      <c r="N171" s="59">
        <v>6.95</v>
      </c>
      <c r="O171" s="59">
        <v>0.59</v>
      </c>
      <c r="P171" s="62">
        <v>16.568333333333328</v>
      </c>
      <c r="Q171" s="62">
        <v>16.611240310077516</v>
      </c>
      <c r="R171" s="12">
        <v>19.829999999999998</v>
      </c>
      <c r="S171" s="59">
        <v>73.209999999999994</v>
      </c>
      <c r="T171" s="58"/>
      <c r="U171" s="59">
        <v>91.57</v>
      </c>
      <c r="V171" s="58"/>
      <c r="W171" s="58" t="s">
        <v>77</v>
      </c>
      <c r="X171" s="58">
        <v>0</v>
      </c>
      <c r="Y171">
        <v>1</v>
      </c>
      <c r="Z171" s="58">
        <v>0</v>
      </c>
      <c r="AA171" s="58">
        <v>0</v>
      </c>
      <c r="AB171" s="58">
        <v>0</v>
      </c>
      <c r="AC171" s="58">
        <v>0</v>
      </c>
      <c r="AD171" s="58"/>
      <c r="AE171" s="58"/>
      <c r="AF171" s="58"/>
      <c r="AG171" s="58"/>
      <c r="AH171" s="59">
        <v>24001.87</v>
      </c>
      <c r="AI171" s="61">
        <v>20275500</v>
      </c>
      <c r="AJ171" s="61">
        <v>12427400</v>
      </c>
      <c r="AK171" s="61">
        <v>1755500</v>
      </c>
      <c r="AL171" s="60">
        <f t="shared" si="29"/>
        <v>1.7555000000000001</v>
      </c>
      <c r="AM171" s="60">
        <f t="shared" ref="AM171:AM183" si="33">(AK171-AK170)/AK170</f>
        <v>-9.5336253542901317E-2</v>
      </c>
      <c r="AN171" s="59">
        <v>44.74</v>
      </c>
    </row>
    <row r="172" spans="1:40" x14ac:dyDescent="0.3">
      <c r="A172" s="58" t="s">
        <v>678</v>
      </c>
      <c r="B172" s="59">
        <v>2010</v>
      </c>
      <c r="C172" s="59">
        <v>64.05</v>
      </c>
      <c r="D172" s="59">
        <v>64.05</v>
      </c>
      <c r="E172" s="59">
        <v>90.38</v>
      </c>
      <c r="F172" s="59">
        <v>74.02</v>
      </c>
      <c r="G172" s="59">
        <v>39.549999999999997</v>
      </c>
      <c r="H172" s="59">
        <v>87.95</v>
      </c>
      <c r="I172" s="60">
        <f t="shared" si="25"/>
        <v>10.359808309278909</v>
      </c>
      <c r="J172" s="60">
        <f t="shared" si="26"/>
        <v>16.91701176376268</v>
      </c>
      <c r="K172" s="60">
        <f t="shared" si="27"/>
        <v>16.382665174361605</v>
      </c>
      <c r="L172" s="60">
        <f t="shared" si="32"/>
        <v>1.1353298716032725</v>
      </c>
      <c r="M172" s="60">
        <f t="shared" si="28"/>
        <v>1.7063329418898279</v>
      </c>
      <c r="N172" s="59">
        <v>7.44</v>
      </c>
      <c r="O172" s="59">
        <v>0.61</v>
      </c>
      <c r="P172" s="62">
        <v>16.501712062256811</v>
      </c>
      <c r="Q172" s="62">
        <v>17.427003891050575</v>
      </c>
      <c r="R172" s="12">
        <v>19.920000000000002</v>
      </c>
      <c r="S172" s="59">
        <v>79.5</v>
      </c>
      <c r="T172" s="58"/>
      <c r="U172" s="59">
        <v>99.46</v>
      </c>
      <c r="V172" s="58"/>
      <c r="W172" s="58" t="s">
        <v>77</v>
      </c>
      <c r="X172" s="58">
        <v>0</v>
      </c>
      <c r="Y172">
        <v>1</v>
      </c>
      <c r="Z172" s="58">
        <v>0</v>
      </c>
      <c r="AA172" s="58">
        <v>0</v>
      </c>
      <c r="AB172" s="58">
        <v>0</v>
      </c>
      <c r="AC172" s="58">
        <v>0</v>
      </c>
      <c r="AD172" s="58"/>
      <c r="AE172" s="58"/>
      <c r="AF172" s="58"/>
      <c r="AG172" s="58"/>
      <c r="AH172" s="59">
        <v>31565.13</v>
      </c>
      <c r="AI172" s="61">
        <v>22231300</v>
      </c>
      <c r="AJ172" s="61">
        <v>13028700</v>
      </c>
      <c r="AK172" s="61">
        <v>2112200</v>
      </c>
      <c r="AL172" s="60">
        <f t="shared" si="29"/>
        <v>2.1122000000000001</v>
      </c>
      <c r="AM172" s="60">
        <f t="shared" si="33"/>
        <v>0.20318997436627742</v>
      </c>
      <c r="AN172" s="59">
        <v>41.34</v>
      </c>
    </row>
    <row r="173" spans="1:40" x14ac:dyDescent="0.3">
      <c r="A173" s="58" t="s">
        <v>678</v>
      </c>
      <c r="B173" s="59">
        <v>2011</v>
      </c>
      <c r="C173" s="59">
        <v>59.87</v>
      </c>
      <c r="D173" s="59">
        <v>59.87</v>
      </c>
      <c r="E173" s="59">
        <v>87.04</v>
      </c>
      <c r="F173" s="59">
        <v>64.72</v>
      </c>
      <c r="G173" s="59">
        <v>41.5</v>
      </c>
      <c r="H173" s="59">
        <v>82.41</v>
      </c>
      <c r="I173" s="60">
        <f t="shared" si="25"/>
        <v>10.504464069848121</v>
      </c>
      <c r="J173" s="60">
        <f t="shared" si="26"/>
        <v>16.98658592873841</v>
      </c>
      <c r="K173" s="60">
        <f t="shared" si="27"/>
        <v>16.436702097687959</v>
      </c>
      <c r="L173" s="60">
        <f t="shared" si="32"/>
        <v>1.1816044884639276</v>
      </c>
      <c r="M173" s="60">
        <f t="shared" si="28"/>
        <v>1.7330516793798765</v>
      </c>
      <c r="N173" s="59">
        <v>7.47</v>
      </c>
      <c r="O173" s="59">
        <v>0.61</v>
      </c>
      <c r="P173" s="62">
        <v>14.778235294117646</v>
      </c>
      <c r="Q173" s="62">
        <v>16.565686274509794</v>
      </c>
      <c r="R173" s="12">
        <v>21.87</v>
      </c>
      <c r="S173" s="59">
        <v>62.5</v>
      </c>
      <c r="T173" s="58"/>
      <c r="U173" s="59">
        <v>99.46</v>
      </c>
      <c r="V173" s="58"/>
      <c r="W173" s="58" t="s">
        <v>77</v>
      </c>
      <c r="X173" s="58">
        <v>0</v>
      </c>
      <c r="Y173">
        <v>1</v>
      </c>
      <c r="Z173" s="58">
        <v>0</v>
      </c>
      <c r="AA173" s="58">
        <v>0</v>
      </c>
      <c r="AB173" s="58">
        <v>0</v>
      </c>
      <c r="AC173" s="58">
        <v>0</v>
      </c>
      <c r="AD173" s="58"/>
      <c r="AE173" s="58"/>
      <c r="AF173" s="58"/>
      <c r="AG173" s="58"/>
      <c r="AH173" s="59">
        <v>36477.980000000003</v>
      </c>
      <c r="AI173" s="61">
        <v>23833100</v>
      </c>
      <c r="AJ173" s="61">
        <v>13752100</v>
      </c>
      <c r="AK173" s="61">
        <v>2259600</v>
      </c>
      <c r="AL173" s="60">
        <f t="shared" si="29"/>
        <v>2.2595999999999998</v>
      </c>
      <c r="AM173" s="60">
        <f t="shared" si="33"/>
        <v>6.9785058233121866E-2</v>
      </c>
      <c r="AN173" s="59">
        <v>40.68</v>
      </c>
    </row>
    <row r="174" spans="1:40" x14ac:dyDescent="0.3">
      <c r="A174" s="58" t="s">
        <v>678</v>
      </c>
      <c r="B174" s="59">
        <v>2012</v>
      </c>
      <c r="C174" s="59">
        <v>58.37</v>
      </c>
      <c r="D174" s="59">
        <v>58.37</v>
      </c>
      <c r="E174" s="59">
        <v>100</v>
      </c>
      <c r="F174" s="59">
        <v>62.64</v>
      </c>
      <c r="G174" s="59">
        <v>38.340000000000003</v>
      </c>
      <c r="H174" s="59">
        <v>84.77</v>
      </c>
      <c r="I174" s="60">
        <f t="shared" si="25"/>
        <v>10.460344395222632</v>
      </c>
      <c r="J174" s="60">
        <f t="shared" si="26"/>
        <v>17.019820818153161</v>
      </c>
      <c r="K174" s="60">
        <f t="shared" si="27"/>
        <v>16.468343988428554</v>
      </c>
      <c r="L174" s="60">
        <f t="shared" si="32"/>
        <v>1.219501605943563</v>
      </c>
      <c r="M174" s="60">
        <f t="shared" si="28"/>
        <v>1.7358146285102365</v>
      </c>
      <c r="N174" s="59">
        <v>7.48</v>
      </c>
      <c r="O174" s="59">
        <v>0.62</v>
      </c>
      <c r="P174" s="62">
        <v>7.9368359374999926</v>
      </c>
      <c r="Q174" s="62">
        <v>9.5380468750000045</v>
      </c>
      <c r="R174" s="12">
        <v>13.01</v>
      </c>
      <c r="S174" s="59">
        <v>59.81</v>
      </c>
      <c r="T174" s="58"/>
      <c r="U174" s="59">
        <v>99.46</v>
      </c>
      <c r="V174" s="58"/>
      <c r="W174" s="58" t="s">
        <v>77</v>
      </c>
      <c r="X174" s="58">
        <v>0</v>
      </c>
      <c r="Y174">
        <v>1</v>
      </c>
      <c r="Z174" s="58">
        <v>0</v>
      </c>
      <c r="AA174" s="58">
        <v>0</v>
      </c>
      <c r="AB174" s="58">
        <v>0</v>
      </c>
      <c r="AC174" s="58">
        <v>0</v>
      </c>
      <c r="AD174" s="58"/>
      <c r="AE174" s="58"/>
      <c r="AF174" s="58"/>
      <c r="AG174" s="58"/>
      <c r="AH174" s="59">
        <v>34903.57</v>
      </c>
      <c r="AI174" s="61">
        <v>24638500</v>
      </c>
      <c r="AJ174" s="61">
        <v>14194200</v>
      </c>
      <c r="AK174" s="61">
        <v>2385500</v>
      </c>
      <c r="AL174" s="60">
        <f t="shared" si="29"/>
        <v>2.3855</v>
      </c>
      <c r="AM174" s="60">
        <f t="shared" si="33"/>
        <v>5.5717826163922818E-2</v>
      </c>
      <c r="AN174" s="59">
        <v>43.06</v>
      </c>
    </row>
    <row r="175" spans="1:40" x14ac:dyDescent="0.3">
      <c r="A175" s="58" t="s">
        <v>678</v>
      </c>
      <c r="B175" s="59">
        <v>2013</v>
      </c>
      <c r="C175" s="59">
        <v>57.63</v>
      </c>
      <c r="D175" s="59">
        <v>57.63</v>
      </c>
      <c r="E175" s="59">
        <v>100</v>
      </c>
      <c r="F175" s="59">
        <v>62.36</v>
      </c>
      <c r="G175" s="59">
        <v>37.4</v>
      </c>
      <c r="H175" s="59">
        <v>83.55</v>
      </c>
      <c r="I175" s="60">
        <f t="shared" si="25"/>
        <v>10.589819814197542</v>
      </c>
      <c r="J175" s="60">
        <f t="shared" si="26"/>
        <v>17.026067879823731</v>
      </c>
      <c r="K175" s="60">
        <f t="shared" si="27"/>
        <v>16.447744662231408</v>
      </c>
      <c r="L175" s="60">
        <f t="shared" si="32"/>
        <v>1.1968575508403347</v>
      </c>
      <c r="M175" s="60">
        <f t="shared" si="28"/>
        <v>1.783046142339336</v>
      </c>
      <c r="N175" s="59">
        <v>7.32</v>
      </c>
      <c r="O175" s="59">
        <v>0.61</v>
      </c>
      <c r="P175" s="62">
        <v>4.5099606299212596</v>
      </c>
      <c r="Q175" s="62">
        <v>5.3667968749999986</v>
      </c>
      <c r="R175" s="12">
        <v>8.0399999999999991</v>
      </c>
      <c r="S175" s="59">
        <v>56.31</v>
      </c>
      <c r="T175" s="58"/>
      <c r="U175" s="59">
        <v>99.46</v>
      </c>
      <c r="V175" s="58"/>
      <c r="W175" s="58" t="s">
        <v>77</v>
      </c>
      <c r="X175" s="58">
        <v>0</v>
      </c>
      <c r="Y175">
        <v>1</v>
      </c>
      <c r="Z175" s="58">
        <v>0</v>
      </c>
      <c r="AA175" s="58">
        <v>0</v>
      </c>
      <c r="AB175" s="58">
        <v>0</v>
      </c>
      <c r="AC175" s="58">
        <v>0</v>
      </c>
      <c r="AD175" s="58"/>
      <c r="AE175" s="58"/>
      <c r="AF175" s="58"/>
      <c r="AG175" s="58"/>
      <c r="AH175" s="59">
        <v>39728.33</v>
      </c>
      <c r="AI175" s="61">
        <v>24792900</v>
      </c>
      <c r="AJ175" s="61">
        <v>13904800</v>
      </c>
      <c r="AK175" s="61">
        <v>2309700</v>
      </c>
      <c r="AL175" s="60">
        <f t="shared" si="29"/>
        <v>2.3096999999999999</v>
      </c>
      <c r="AM175" s="60">
        <f t="shared" si="33"/>
        <v>-3.1775309159505348E-2</v>
      </c>
      <c r="AN175" s="59">
        <v>39.15</v>
      </c>
    </row>
    <row r="176" spans="1:40" x14ac:dyDescent="0.3">
      <c r="A176" s="58" t="s">
        <v>678</v>
      </c>
      <c r="B176" s="59">
        <v>2014</v>
      </c>
      <c r="C176" s="59">
        <v>58.27</v>
      </c>
      <c r="D176" s="59">
        <v>58.27</v>
      </c>
      <c r="E176" s="59">
        <v>100</v>
      </c>
      <c r="F176" s="59">
        <v>63.71</v>
      </c>
      <c r="G176" s="59">
        <v>38.1</v>
      </c>
      <c r="H176" s="59">
        <v>82.84</v>
      </c>
      <c r="I176" s="60">
        <f t="shared" si="25"/>
        <v>10.699994698987982</v>
      </c>
      <c r="J176" s="60">
        <f t="shared" si="26"/>
        <v>17.091877630166099</v>
      </c>
      <c r="K176" s="60">
        <f t="shared" si="27"/>
        <v>16.50012152733272</v>
      </c>
      <c r="L176" s="60">
        <f t="shared" si="32"/>
        <v>1.2254211355318056</v>
      </c>
      <c r="M176" s="60">
        <f t="shared" si="28"/>
        <v>1.8071591878519024</v>
      </c>
      <c r="N176" s="59">
        <v>7.16</v>
      </c>
      <c r="O176" s="59">
        <v>0.57999999999999996</v>
      </c>
      <c r="P176" s="62">
        <v>5.9405577689243021</v>
      </c>
      <c r="Q176" s="62">
        <v>6.9000390625000003</v>
      </c>
      <c r="R176" s="12">
        <v>8.77</v>
      </c>
      <c r="S176" s="59">
        <v>57.66</v>
      </c>
      <c r="T176" s="58"/>
      <c r="U176" s="59">
        <v>97.37</v>
      </c>
      <c r="V176" s="58"/>
      <c r="W176" s="58" t="s">
        <v>77</v>
      </c>
      <c r="X176" s="58">
        <v>0</v>
      </c>
      <c r="Y176">
        <v>1</v>
      </c>
      <c r="Z176" s="58">
        <v>0</v>
      </c>
      <c r="AA176" s="58">
        <v>0</v>
      </c>
      <c r="AB176" s="58">
        <v>0</v>
      </c>
      <c r="AC176" s="58">
        <v>0</v>
      </c>
      <c r="AD176" s="58"/>
      <c r="AE176" s="58"/>
      <c r="AF176" s="58"/>
      <c r="AG176" s="58"/>
      <c r="AH176" s="59">
        <v>44355.62</v>
      </c>
      <c r="AI176" s="61">
        <v>26479400</v>
      </c>
      <c r="AJ176" s="61">
        <v>14652500</v>
      </c>
      <c r="AK176" s="61">
        <v>2405600</v>
      </c>
      <c r="AL176" s="60">
        <f t="shared" si="29"/>
        <v>2.4056000000000002</v>
      </c>
      <c r="AM176" s="60">
        <f t="shared" si="33"/>
        <v>4.1520543793566261E-2</v>
      </c>
      <c r="AN176" s="59">
        <v>37.89</v>
      </c>
    </row>
    <row r="177" spans="1:40" x14ac:dyDescent="0.3">
      <c r="A177" s="58" t="s">
        <v>678</v>
      </c>
      <c r="B177" s="59">
        <v>2015</v>
      </c>
      <c r="C177" s="59">
        <v>63.74</v>
      </c>
      <c r="D177" s="59">
        <v>63.74</v>
      </c>
      <c r="E177" s="59">
        <v>100</v>
      </c>
      <c r="F177" s="59">
        <v>56.37</v>
      </c>
      <c r="G177" s="59">
        <v>60.92</v>
      </c>
      <c r="H177" s="59">
        <v>81.55</v>
      </c>
      <c r="I177" s="60">
        <f t="shared" si="25"/>
        <v>10.656993437206587</v>
      </c>
      <c r="J177" s="60">
        <f t="shared" si="26"/>
        <v>17.172623685273752</v>
      </c>
      <c r="K177" s="60">
        <f t="shared" si="27"/>
        <v>16.584053607495306</v>
      </c>
      <c r="L177" s="60">
        <f t="shared" si="32"/>
        <v>1.3075487285472933</v>
      </c>
      <c r="M177" s="60">
        <f t="shared" si="28"/>
        <v>1.8014106956838234</v>
      </c>
      <c r="N177" s="59">
        <v>6.99</v>
      </c>
      <c r="O177" s="59">
        <v>0.56999999999999995</v>
      </c>
      <c r="P177" s="62">
        <v>7.6819367588932828</v>
      </c>
      <c r="Q177" s="62">
        <v>8.2714785992217958</v>
      </c>
      <c r="R177" s="12">
        <v>9.17</v>
      </c>
      <c r="S177" s="59">
        <v>25.21</v>
      </c>
      <c r="T177" s="58"/>
      <c r="U177" s="59">
        <v>95.36</v>
      </c>
      <c r="V177" s="58"/>
      <c r="W177" s="58" t="s">
        <v>77</v>
      </c>
      <c r="X177" s="58">
        <v>0</v>
      </c>
      <c r="Y177">
        <v>1</v>
      </c>
      <c r="Z177" s="58">
        <v>0</v>
      </c>
      <c r="AA177" s="58">
        <v>0</v>
      </c>
      <c r="AB177" s="58">
        <v>0</v>
      </c>
      <c r="AC177" s="58">
        <v>0</v>
      </c>
      <c r="AD177" s="58"/>
      <c r="AE177" s="58"/>
      <c r="AF177" s="58"/>
      <c r="AG177" s="58"/>
      <c r="AH177" s="59">
        <v>42488.7</v>
      </c>
      <c r="AI177" s="61">
        <v>28706200</v>
      </c>
      <c r="AJ177" s="61">
        <v>15935400</v>
      </c>
      <c r="AK177" s="61">
        <v>2697100</v>
      </c>
      <c r="AL177" s="60">
        <f t="shared" si="29"/>
        <v>2.6970999999999998</v>
      </c>
      <c r="AM177" s="60">
        <f t="shared" si="33"/>
        <v>0.12117559028932491</v>
      </c>
      <c r="AN177" s="59">
        <v>39.11</v>
      </c>
    </row>
    <row r="178" spans="1:40" x14ac:dyDescent="0.3">
      <c r="A178" s="58" t="s">
        <v>678</v>
      </c>
      <c r="B178" s="59">
        <v>2016</v>
      </c>
      <c r="C178" s="59">
        <v>58.81</v>
      </c>
      <c r="D178" s="59">
        <v>58.81</v>
      </c>
      <c r="E178" s="59">
        <v>100</v>
      </c>
      <c r="F178" s="59">
        <v>52.85</v>
      </c>
      <c r="G178" s="59">
        <v>52.81</v>
      </c>
      <c r="H178" s="59">
        <v>79.48</v>
      </c>
      <c r="I178" s="60">
        <f t="shared" si="25"/>
        <v>10.560867908397027</v>
      </c>
      <c r="J178" s="60">
        <f t="shared" si="26"/>
        <v>17.59824231150937</v>
      </c>
      <c r="K178" s="60">
        <f t="shared" si="27"/>
        <v>17.104319079212292</v>
      </c>
      <c r="L178" s="60">
        <f t="shared" si="32"/>
        <v>1.3480731482996928</v>
      </c>
      <c r="M178" s="60">
        <f t="shared" si="28"/>
        <v>1.6387327542156362</v>
      </c>
      <c r="N178" s="59">
        <v>5.86</v>
      </c>
      <c r="O178" s="59">
        <v>0.41</v>
      </c>
      <c r="P178" s="62">
        <v>5.3497665369649798</v>
      </c>
      <c r="Q178" s="62">
        <v>5.6182329317269106</v>
      </c>
      <c r="R178" s="12">
        <v>8.7100000000000009</v>
      </c>
      <c r="S178" s="59">
        <v>26.74</v>
      </c>
      <c r="T178" s="58"/>
      <c r="U178" s="59">
        <v>93.3</v>
      </c>
      <c r="V178" s="58"/>
      <c r="W178" s="58" t="s">
        <v>77</v>
      </c>
      <c r="X178" s="58">
        <v>0</v>
      </c>
      <c r="Y178">
        <v>1</v>
      </c>
      <c r="Z178" s="58">
        <v>0</v>
      </c>
      <c r="AA178" s="58">
        <v>0</v>
      </c>
      <c r="AB178" s="58">
        <v>0</v>
      </c>
      <c r="AC178" s="58">
        <v>0</v>
      </c>
      <c r="AD178" s="58"/>
      <c r="AE178" s="58"/>
      <c r="AF178" s="58"/>
      <c r="AG178" s="58"/>
      <c r="AH178" s="59">
        <v>38594.61</v>
      </c>
      <c r="AI178" s="61">
        <v>43935900</v>
      </c>
      <c r="AJ178" s="61">
        <v>26810900</v>
      </c>
      <c r="AK178" s="61">
        <v>2850000</v>
      </c>
      <c r="AL178" s="60">
        <f t="shared" si="29"/>
        <v>2.85</v>
      </c>
      <c r="AM178" s="60">
        <f t="shared" si="33"/>
        <v>5.6690519446813241E-2</v>
      </c>
      <c r="AN178" s="59">
        <v>49.66</v>
      </c>
    </row>
    <row r="179" spans="1:40" x14ac:dyDescent="0.3">
      <c r="A179" s="58" t="s">
        <v>678</v>
      </c>
      <c r="B179" s="59">
        <v>2017</v>
      </c>
      <c r="C179" s="59">
        <v>63.2</v>
      </c>
      <c r="D179" s="59">
        <v>63.2</v>
      </c>
      <c r="E179" s="59">
        <v>100</v>
      </c>
      <c r="F179" s="59">
        <v>55.08</v>
      </c>
      <c r="G179" s="59">
        <v>58.98</v>
      </c>
      <c r="H179" s="59">
        <v>84.69</v>
      </c>
      <c r="I179" s="60">
        <f t="shared" si="25"/>
        <v>10.674413032778034</v>
      </c>
      <c r="J179" s="60">
        <f t="shared" si="26"/>
        <v>17.523430093808447</v>
      </c>
      <c r="K179" s="60">
        <f t="shared" si="27"/>
        <v>16.995666344320725</v>
      </c>
      <c r="L179" s="60">
        <f t="shared" si="32"/>
        <v>1.4212511891289232</v>
      </c>
      <c r="M179" s="60">
        <f t="shared" si="28"/>
        <v>1.6951373152325315</v>
      </c>
      <c r="N179" s="59">
        <v>6.12</v>
      </c>
      <c r="O179" s="59">
        <v>0.5</v>
      </c>
      <c r="P179" s="62">
        <v>5.8285490196078431</v>
      </c>
      <c r="Q179" s="62">
        <v>6.2326050420168064</v>
      </c>
      <c r="R179" s="12">
        <v>8.64</v>
      </c>
      <c r="S179" s="59">
        <v>26.32</v>
      </c>
      <c r="T179" s="58"/>
      <c r="U179" s="59">
        <v>98.61</v>
      </c>
      <c r="V179" s="58"/>
      <c r="W179" s="58" t="s">
        <v>77</v>
      </c>
      <c r="X179" s="58">
        <v>0</v>
      </c>
      <c r="Y179">
        <v>1</v>
      </c>
      <c r="Z179" s="58">
        <v>0</v>
      </c>
      <c r="AA179" s="58">
        <v>0</v>
      </c>
      <c r="AB179" s="58">
        <v>0</v>
      </c>
      <c r="AC179" s="58">
        <v>0</v>
      </c>
      <c r="AD179" s="58"/>
      <c r="AE179" s="58"/>
      <c r="AF179" s="58"/>
      <c r="AG179" s="58"/>
      <c r="AH179" s="59">
        <v>43235.32</v>
      </c>
      <c r="AI179" s="61">
        <v>40768900</v>
      </c>
      <c r="AJ179" s="61">
        <v>24050500</v>
      </c>
      <c r="AK179" s="61">
        <v>3142300</v>
      </c>
      <c r="AL179" s="60">
        <f t="shared" si="29"/>
        <v>3.1423000000000001</v>
      </c>
      <c r="AM179" s="60">
        <f t="shared" si="33"/>
        <v>0.10256140350877194</v>
      </c>
      <c r="AN179" s="59">
        <v>47.34</v>
      </c>
    </row>
    <row r="180" spans="1:40" x14ac:dyDescent="0.3">
      <c r="A180" s="58" t="s">
        <v>678</v>
      </c>
      <c r="B180" s="59">
        <v>2018</v>
      </c>
      <c r="C180" s="59">
        <v>68.459999999999994</v>
      </c>
      <c r="D180" s="59">
        <v>68.459999999999994</v>
      </c>
      <c r="E180" s="59">
        <v>100</v>
      </c>
      <c r="F180" s="59">
        <v>55.19</v>
      </c>
      <c r="G180" s="59">
        <v>70.58</v>
      </c>
      <c r="H180" s="59">
        <v>88.3</v>
      </c>
      <c r="I180" s="60">
        <f t="shared" si="25"/>
        <v>10.892886728630922</v>
      </c>
      <c r="J180" s="60">
        <f t="shared" si="26"/>
        <v>17.545958927583523</v>
      </c>
      <c r="K180" s="60">
        <f t="shared" si="27"/>
        <v>16.972102385012889</v>
      </c>
      <c r="L180" s="60">
        <f t="shared" si="32"/>
        <v>1.4492926341841685</v>
      </c>
      <c r="M180" s="60">
        <f t="shared" si="28"/>
        <v>1.7750996151619385</v>
      </c>
      <c r="N180" s="59">
        <v>5.7</v>
      </c>
      <c r="O180" s="59">
        <v>0.5</v>
      </c>
      <c r="P180" s="62">
        <v>15.665081300813005</v>
      </c>
      <c r="Q180" s="62">
        <v>17.575252918287951</v>
      </c>
      <c r="R180" s="12">
        <v>28</v>
      </c>
      <c r="S180" s="59">
        <v>26.77</v>
      </c>
      <c r="T180" s="58"/>
      <c r="U180" s="59">
        <v>97.06</v>
      </c>
      <c r="V180" s="58"/>
      <c r="W180" s="58" t="s">
        <v>77</v>
      </c>
      <c r="X180" s="58">
        <v>0</v>
      </c>
      <c r="Y180">
        <v>1</v>
      </c>
      <c r="Z180" s="58">
        <v>0</v>
      </c>
      <c r="AA180" s="58">
        <v>0</v>
      </c>
      <c r="AB180" s="58">
        <v>0</v>
      </c>
      <c r="AC180" s="58">
        <v>0</v>
      </c>
      <c r="AD180" s="58"/>
      <c r="AE180" s="58"/>
      <c r="AF180" s="58"/>
      <c r="AG180" s="58"/>
      <c r="AH180" s="59">
        <v>53792.36</v>
      </c>
      <c r="AI180" s="61">
        <v>41697800</v>
      </c>
      <c r="AJ180" s="61">
        <v>23490400</v>
      </c>
      <c r="AK180" s="61">
        <v>3260100</v>
      </c>
      <c r="AL180" s="60">
        <f t="shared" si="29"/>
        <v>3.2601</v>
      </c>
      <c r="AM180" s="60">
        <f t="shared" si="33"/>
        <v>3.7488463864048624E-2</v>
      </c>
      <c r="AN180" s="59">
        <v>43.69</v>
      </c>
    </row>
    <row r="181" spans="1:40" x14ac:dyDescent="0.3">
      <c r="A181" s="58" t="s">
        <v>678</v>
      </c>
      <c r="B181" s="59">
        <v>2019</v>
      </c>
      <c r="C181" s="59">
        <v>76.78</v>
      </c>
      <c r="D181" s="59">
        <v>76.78</v>
      </c>
      <c r="E181" s="59">
        <v>77.27</v>
      </c>
      <c r="F181" s="59">
        <v>53.59</v>
      </c>
      <c r="G181" s="59">
        <v>90.63</v>
      </c>
      <c r="H181" s="59">
        <v>94.28</v>
      </c>
      <c r="I181" s="60">
        <f t="shared" si="25"/>
        <v>10.87341781423361</v>
      </c>
      <c r="J181" s="60">
        <f t="shared" si="26"/>
        <v>17.586198083656445</v>
      </c>
      <c r="K181" s="60">
        <f t="shared" si="27"/>
        <v>16.997120557639985</v>
      </c>
      <c r="L181" s="60">
        <f t="shared" si="32"/>
        <v>1.5245116328444992</v>
      </c>
      <c r="M181" s="60">
        <f t="shared" si="28"/>
        <v>1.8023250503414918</v>
      </c>
      <c r="N181" s="59">
        <v>6</v>
      </c>
      <c r="O181" s="59">
        <v>0.5</v>
      </c>
      <c r="P181" s="62">
        <v>24.825120000000009</v>
      </c>
      <c r="Q181" s="62">
        <v>26.61542635658914</v>
      </c>
      <c r="R181" s="12">
        <v>31.91</v>
      </c>
      <c r="S181" s="59">
        <v>27.15</v>
      </c>
      <c r="T181" s="58"/>
      <c r="U181" s="59">
        <v>98.44</v>
      </c>
      <c r="V181" s="58"/>
      <c r="W181" s="58" t="s">
        <v>77</v>
      </c>
      <c r="X181" s="58">
        <v>0</v>
      </c>
      <c r="Y181">
        <v>1</v>
      </c>
      <c r="Z181" s="58">
        <v>0</v>
      </c>
      <c r="AA181" s="58">
        <v>0</v>
      </c>
      <c r="AB181" s="58">
        <v>0</v>
      </c>
      <c r="AC181" s="58">
        <v>0</v>
      </c>
      <c r="AD181" s="58"/>
      <c r="AE181" s="58"/>
      <c r="AF181" s="58"/>
      <c r="AG181" s="58"/>
      <c r="AH181" s="59">
        <v>52755.21</v>
      </c>
      <c r="AI181" s="61">
        <v>43409900</v>
      </c>
      <c r="AJ181" s="61">
        <v>24085500</v>
      </c>
      <c r="AK181" s="61">
        <v>3592900</v>
      </c>
      <c r="AL181" s="60">
        <f t="shared" si="29"/>
        <v>3.5929000000000002</v>
      </c>
      <c r="AM181" s="60">
        <f t="shared" si="33"/>
        <v>0.10208275819760131</v>
      </c>
      <c r="AN181" s="59">
        <v>43.09</v>
      </c>
    </row>
    <row r="182" spans="1:40" x14ac:dyDescent="0.3">
      <c r="A182" s="58" t="s">
        <v>678</v>
      </c>
      <c r="B182" s="59">
        <v>2020</v>
      </c>
      <c r="C182" s="59">
        <v>75.27</v>
      </c>
      <c r="D182" s="59">
        <v>75.27</v>
      </c>
      <c r="E182" s="59">
        <v>100</v>
      </c>
      <c r="F182" s="59">
        <v>49.86</v>
      </c>
      <c r="G182" s="59">
        <v>90.69</v>
      </c>
      <c r="H182" s="59">
        <v>94.04</v>
      </c>
      <c r="I182" s="60">
        <f t="shared" si="25"/>
        <v>11.102668896125934</v>
      </c>
      <c r="J182" s="60">
        <f t="shared" si="26"/>
        <v>17.546220298101698</v>
      </c>
      <c r="K182" s="60">
        <f t="shared" si="27"/>
        <v>16.938056082882479</v>
      </c>
      <c r="L182" s="60">
        <f t="shared" si="32"/>
        <v>1.5202787761142822</v>
      </c>
      <c r="M182" s="60">
        <f t="shared" si="28"/>
        <v>1.8370558621570554</v>
      </c>
      <c r="N182" s="59">
        <v>6.48</v>
      </c>
      <c r="O182" s="59">
        <v>0.49</v>
      </c>
      <c r="P182" s="62">
        <v>24.792209302325578</v>
      </c>
      <c r="Q182" s="62">
        <v>26.392868217054275</v>
      </c>
      <c r="R182" s="12">
        <v>35.049999999999997</v>
      </c>
      <c r="S182" s="59">
        <v>28.37</v>
      </c>
      <c r="T182" s="58"/>
      <c r="U182" s="59">
        <v>98.1</v>
      </c>
      <c r="V182" s="58"/>
      <c r="W182" s="58" t="s">
        <v>77</v>
      </c>
      <c r="X182" s="58">
        <v>0</v>
      </c>
      <c r="Y182">
        <v>1</v>
      </c>
      <c r="Z182" s="58">
        <v>0</v>
      </c>
      <c r="AA182" s="58">
        <v>0</v>
      </c>
      <c r="AB182" s="58">
        <v>0</v>
      </c>
      <c r="AC182" s="58">
        <v>0</v>
      </c>
      <c r="AD182" s="58"/>
      <c r="AE182" s="58"/>
      <c r="AF182" s="58"/>
      <c r="AG182" s="58"/>
      <c r="AH182" s="59">
        <v>66348</v>
      </c>
      <c r="AI182" s="61">
        <v>41708700</v>
      </c>
      <c r="AJ182" s="61">
        <v>22704100</v>
      </c>
      <c r="AK182" s="61">
        <v>3573500</v>
      </c>
      <c r="AL182" s="60">
        <f t="shared" si="29"/>
        <v>3.5735000000000001</v>
      </c>
      <c r="AM182" s="60">
        <f t="shared" si="33"/>
        <v>-5.3995379776781991E-3</v>
      </c>
      <c r="AN182" s="59">
        <v>41.52</v>
      </c>
    </row>
    <row r="183" spans="1:40" x14ac:dyDescent="0.3">
      <c r="A183" s="58" t="s">
        <v>678</v>
      </c>
      <c r="B183" s="59">
        <v>2021</v>
      </c>
      <c r="C183" s="59">
        <v>72.64</v>
      </c>
      <c r="D183" s="59">
        <v>72.64</v>
      </c>
      <c r="E183" s="59">
        <v>100</v>
      </c>
      <c r="F183" s="59">
        <v>47.3</v>
      </c>
      <c r="G183" s="59">
        <v>87.12</v>
      </c>
      <c r="H183" s="59">
        <v>92.86</v>
      </c>
      <c r="I183" s="60">
        <f t="shared" si="25"/>
        <v>11.262987888393843</v>
      </c>
      <c r="J183" s="60">
        <f t="shared" si="26"/>
        <v>17.655904362698607</v>
      </c>
      <c r="K183" s="60">
        <f t="shared" si="27"/>
        <v>17.016018725474289</v>
      </c>
      <c r="L183" s="60">
        <f t="shared" si="32"/>
        <v>1.5962513506299247</v>
      </c>
      <c r="M183" s="60">
        <f t="shared" si="28"/>
        <v>1.8962640048889794</v>
      </c>
      <c r="N183" s="59">
        <v>6.38</v>
      </c>
      <c r="O183" s="59">
        <v>0.5</v>
      </c>
      <c r="P183" s="62">
        <v>53.43942307692307</v>
      </c>
      <c r="Q183" s="62">
        <v>56.638499999999958</v>
      </c>
      <c r="R183" s="12">
        <v>93.21</v>
      </c>
      <c r="S183" s="59">
        <v>27.78</v>
      </c>
      <c r="T183" s="58"/>
      <c r="U183" s="59">
        <v>99.24</v>
      </c>
      <c r="V183" s="58"/>
      <c r="W183" s="58" t="s">
        <v>77</v>
      </c>
      <c r="X183" s="58">
        <v>0</v>
      </c>
      <c r="Y183">
        <v>1</v>
      </c>
      <c r="Z183" s="58">
        <v>0</v>
      </c>
      <c r="AA183" s="58">
        <v>0</v>
      </c>
      <c r="AB183" s="58">
        <v>0</v>
      </c>
      <c r="AC183" s="58">
        <v>0</v>
      </c>
      <c r="AD183" s="58"/>
      <c r="AE183" s="58"/>
      <c r="AF183" s="58"/>
      <c r="AG183" s="58"/>
      <c r="AH183" s="59">
        <v>77884.94</v>
      </c>
      <c r="AI183" s="61">
        <v>46543800</v>
      </c>
      <c r="AJ183" s="61">
        <v>24545000</v>
      </c>
      <c r="AK183" s="61">
        <v>3934500</v>
      </c>
      <c r="AL183" s="60">
        <f t="shared" si="29"/>
        <v>3.9344999999999999</v>
      </c>
      <c r="AM183" s="60">
        <f t="shared" si="33"/>
        <v>0.10102140758360151</v>
      </c>
      <c r="AN183" s="59">
        <v>38.69</v>
      </c>
    </row>
    <row r="184" spans="1:40" x14ac:dyDescent="0.3">
      <c r="A184" s="58" t="s">
        <v>155</v>
      </c>
      <c r="B184" s="59">
        <v>2008</v>
      </c>
      <c r="C184" s="59">
        <v>81.75</v>
      </c>
      <c r="D184" s="59">
        <v>81.75</v>
      </c>
      <c r="E184" s="59">
        <v>57.14</v>
      </c>
      <c r="F184" s="59">
        <v>82.21</v>
      </c>
      <c r="G184" s="59">
        <v>85.12</v>
      </c>
      <c r="H184" s="59">
        <v>75.239999999999995</v>
      </c>
      <c r="I184" s="60">
        <f t="shared" si="25"/>
        <v>8.8998590267677784</v>
      </c>
      <c r="J184" s="60">
        <f t="shared" si="26"/>
        <v>16.697177875230292</v>
      </c>
      <c r="K184" s="60">
        <f t="shared" si="27"/>
        <v>16.111171735885495</v>
      </c>
      <c r="L184" s="60">
        <f t="shared" si="32"/>
        <v>0.4818086746954981</v>
      </c>
      <c r="M184" s="60">
        <f t="shared" si="28"/>
        <v>1.7967979055482832</v>
      </c>
      <c r="N184" s="59">
        <v>-4.16</v>
      </c>
      <c r="O184" s="59">
        <v>0.86</v>
      </c>
      <c r="P184" s="62">
        <v>19.974545454545453</v>
      </c>
      <c r="Q184" s="62">
        <v>25.786875000000009</v>
      </c>
      <c r="R184" s="12">
        <v>34.380000000000003</v>
      </c>
      <c r="S184" s="59">
        <v>52</v>
      </c>
      <c r="T184" s="58">
        <v>1</v>
      </c>
      <c r="U184" s="59">
        <v>85.14</v>
      </c>
      <c r="V184" s="58"/>
      <c r="W184" s="58" t="s">
        <v>77</v>
      </c>
      <c r="X184" s="58">
        <v>0</v>
      </c>
      <c r="Y184">
        <v>1</v>
      </c>
      <c r="Z184" s="58">
        <v>0</v>
      </c>
      <c r="AA184" s="58">
        <v>0</v>
      </c>
      <c r="AB184" s="58">
        <v>0</v>
      </c>
      <c r="AC184" s="58">
        <v>0</v>
      </c>
      <c r="AD184" s="58">
        <v>1</v>
      </c>
      <c r="AE184" s="58"/>
      <c r="AF184" s="58">
        <v>0</v>
      </c>
      <c r="AG184" s="58">
        <v>55.56</v>
      </c>
      <c r="AH184" s="59">
        <v>7330.94</v>
      </c>
      <c r="AI184" s="61">
        <v>17844000</v>
      </c>
      <c r="AJ184" s="61">
        <v>9931000</v>
      </c>
      <c r="AK184" s="61">
        <v>619000</v>
      </c>
      <c r="AL184" s="60">
        <f t="shared" si="29"/>
        <v>0.61899999999999999</v>
      </c>
      <c r="AM184" s="60"/>
      <c r="AN184" s="59">
        <v>31.74</v>
      </c>
    </row>
    <row r="185" spans="1:40" x14ac:dyDescent="0.3">
      <c r="A185" s="58" t="s">
        <v>155</v>
      </c>
      <c r="B185" s="59">
        <v>2009</v>
      </c>
      <c r="C185" s="59">
        <v>77.02</v>
      </c>
      <c r="D185" s="59">
        <v>74.22</v>
      </c>
      <c r="E185" s="59">
        <v>40.630000000000003</v>
      </c>
      <c r="F185" s="59">
        <v>79.260000000000005</v>
      </c>
      <c r="G185" s="59">
        <v>80.31</v>
      </c>
      <c r="H185" s="59">
        <v>67.5</v>
      </c>
      <c r="I185" s="60">
        <f t="shared" si="25"/>
        <v>9.27956508325288</v>
      </c>
      <c r="J185" s="60">
        <f t="shared" si="26"/>
        <v>16.710704006139654</v>
      </c>
      <c r="K185" s="60">
        <f t="shared" si="27"/>
        <v>16.10216950040806</v>
      </c>
      <c r="L185" s="60">
        <f t="shared" si="32"/>
        <v>0.76360564420850674</v>
      </c>
      <c r="M185" s="60">
        <f t="shared" si="28"/>
        <v>1.8377362324730746</v>
      </c>
      <c r="N185" s="59">
        <v>2.5299999999999998</v>
      </c>
      <c r="O185" s="59">
        <v>0.77</v>
      </c>
      <c r="P185" s="62">
        <v>16.568333333333328</v>
      </c>
      <c r="Q185" s="62">
        <v>16.611240310077516</v>
      </c>
      <c r="R185" s="12">
        <v>19.829999999999998</v>
      </c>
      <c r="S185" s="59">
        <v>54.76</v>
      </c>
      <c r="T185" s="58">
        <v>1</v>
      </c>
      <c r="U185" s="59">
        <v>77.63</v>
      </c>
      <c r="V185" s="58">
        <v>100</v>
      </c>
      <c r="W185" s="58" t="s">
        <v>77</v>
      </c>
      <c r="X185" s="58">
        <v>0</v>
      </c>
      <c r="Y185">
        <v>1</v>
      </c>
      <c r="Z185" s="58">
        <v>0</v>
      </c>
      <c r="AA185" s="58">
        <v>0</v>
      </c>
      <c r="AB185" s="58">
        <v>0</v>
      </c>
      <c r="AC185" s="58">
        <v>0</v>
      </c>
      <c r="AD185" s="58">
        <v>1</v>
      </c>
      <c r="AE185" s="58"/>
      <c r="AF185" s="58">
        <v>0</v>
      </c>
      <c r="AG185" s="58">
        <v>62.5</v>
      </c>
      <c r="AH185" s="59">
        <v>10716.77</v>
      </c>
      <c r="AI185" s="61">
        <v>18087000</v>
      </c>
      <c r="AJ185" s="61">
        <v>9842000</v>
      </c>
      <c r="AK185" s="61">
        <v>1146000</v>
      </c>
      <c r="AL185" s="60">
        <f t="shared" si="29"/>
        <v>1.1459999999999999</v>
      </c>
      <c r="AM185" s="60">
        <f t="shared" ref="AM185:AM197" si="34">(AK185-AK184)/AK184</f>
        <v>0.85137318255250405</v>
      </c>
      <c r="AN185" s="59">
        <v>31.96</v>
      </c>
    </row>
    <row r="186" spans="1:40" x14ac:dyDescent="0.3">
      <c r="A186" s="58" t="s">
        <v>155</v>
      </c>
      <c r="B186" s="59">
        <v>2010</v>
      </c>
      <c r="C186" s="59">
        <v>78.099999999999994</v>
      </c>
      <c r="D186" s="59">
        <v>78.099999999999994</v>
      </c>
      <c r="E186" s="59">
        <v>90.38</v>
      </c>
      <c r="F186" s="59">
        <v>78.56</v>
      </c>
      <c r="G186" s="59">
        <v>80.260000000000005</v>
      </c>
      <c r="H186" s="59">
        <v>73.62</v>
      </c>
      <c r="I186" s="60">
        <f t="shared" si="25"/>
        <v>9.2954358314340624</v>
      </c>
      <c r="J186" s="60">
        <f t="shared" si="26"/>
        <v>16.775615653875114</v>
      </c>
      <c r="K186" s="60">
        <f t="shared" si="27"/>
        <v>16.096974154336209</v>
      </c>
      <c r="L186" s="60">
        <f t="shared" si="32"/>
        <v>0.86415497745362657</v>
      </c>
      <c r="M186" s="60">
        <f t="shared" si="28"/>
        <v>1.9711980390154222</v>
      </c>
      <c r="N186" s="59">
        <v>5.14</v>
      </c>
      <c r="O186" s="59">
        <v>0.76</v>
      </c>
      <c r="P186" s="62">
        <v>16.501712062256811</v>
      </c>
      <c r="Q186" s="62">
        <v>17.427003891050575</v>
      </c>
      <c r="R186" s="12">
        <v>19.920000000000002</v>
      </c>
      <c r="S186" s="59">
        <v>59</v>
      </c>
      <c r="T186" s="58">
        <v>1</v>
      </c>
      <c r="U186" s="59">
        <v>84.52</v>
      </c>
      <c r="V186" s="58">
        <v>100</v>
      </c>
      <c r="W186" s="58" t="s">
        <v>77</v>
      </c>
      <c r="X186" s="58">
        <v>0</v>
      </c>
      <c r="Y186">
        <v>1</v>
      </c>
      <c r="Z186" s="58">
        <v>0</v>
      </c>
      <c r="AA186" s="58">
        <v>0</v>
      </c>
      <c r="AB186" s="58">
        <v>0</v>
      </c>
      <c r="AC186" s="58">
        <v>0</v>
      </c>
      <c r="AD186" s="58">
        <v>1</v>
      </c>
      <c r="AE186" s="58"/>
      <c r="AF186" s="58">
        <v>12.5</v>
      </c>
      <c r="AG186" s="58">
        <v>62.5</v>
      </c>
      <c r="AH186" s="59">
        <v>10888.21</v>
      </c>
      <c r="AI186" s="61">
        <v>19300000</v>
      </c>
      <c r="AJ186" s="61">
        <v>9791000</v>
      </c>
      <c r="AK186" s="61">
        <v>1373000</v>
      </c>
      <c r="AL186" s="60">
        <f t="shared" si="29"/>
        <v>1.373</v>
      </c>
      <c r="AM186" s="60">
        <f t="shared" si="34"/>
        <v>0.19808027923211169</v>
      </c>
      <c r="AN186" s="59">
        <v>28.48</v>
      </c>
    </row>
    <row r="187" spans="1:40" x14ac:dyDescent="0.3">
      <c r="A187" s="58" t="s">
        <v>155</v>
      </c>
      <c r="B187" s="59">
        <v>2011</v>
      </c>
      <c r="C187" s="59">
        <v>78.03</v>
      </c>
      <c r="D187" s="59">
        <v>78.03</v>
      </c>
      <c r="E187" s="59">
        <v>87.04</v>
      </c>
      <c r="F187" s="59">
        <v>62.98</v>
      </c>
      <c r="G187" s="59">
        <v>84.8</v>
      </c>
      <c r="H187" s="59">
        <v>93.15</v>
      </c>
      <c r="I187" s="60">
        <f t="shared" si="25"/>
        <v>9.0478379129310049</v>
      </c>
      <c r="J187" s="60">
        <f t="shared" si="26"/>
        <v>16.762892570577218</v>
      </c>
      <c r="K187" s="60">
        <f t="shared" si="27"/>
        <v>16.046921831503795</v>
      </c>
      <c r="L187" s="60">
        <f t="shared" si="32"/>
        <v>0.77103371921701647</v>
      </c>
      <c r="M187" s="60">
        <f t="shared" si="28"/>
        <v>2.0461720176097926</v>
      </c>
      <c r="N187" s="59">
        <v>3.39</v>
      </c>
      <c r="O187" s="59">
        <v>0.82</v>
      </c>
      <c r="P187" s="62">
        <v>14.778235294117646</v>
      </c>
      <c r="Q187" s="62">
        <v>16.565686274509794</v>
      </c>
      <c r="R187" s="12">
        <v>21.87</v>
      </c>
      <c r="S187" s="59">
        <v>21.63</v>
      </c>
      <c r="T187" s="58">
        <v>1</v>
      </c>
      <c r="U187" s="59">
        <v>94.19</v>
      </c>
      <c r="V187" s="58">
        <v>100</v>
      </c>
      <c r="W187" s="58" t="s">
        <v>77</v>
      </c>
      <c r="X187" s="58">
        <v>0</v>
      </c>
      <c r="Y187">
        <v>1</v>
      </c>
      <c r="Z187" s="58">
        <v>0</v>
      </c>
      <c r="AA187" s="58">
        <v>0</v>
      </c>
      <c r="AB187" s="58">
        <v>0</v>
      </c>
      <c r="AC187" s="58">
        <v>0</v>
      </c>
      <c r="AD187" s="58">
        <v>1</v>
      </c>
      <c r="AE187" s="58">
        <v>1</v>
      </c>
      <c r="AF187" s="58">
        <v>10</v>
      </c>
      <c r="AG187" s="58">
        <v>62.5</v>
      </c>
      <c r="AH187" s="59">
        <v>8500.14</v>
      </c>
      <c r="AI187" s="61">
        <v>19056000</v>
      </c>
      <c r="AJ187" s="61">
        <v>9313000</v>
      </c>
      <c r="AK187" s="61">
        <v>1162000</v>
      </c>
      <c r="AL187" s="60">
        <f t="shared" si="29"/>
        <v>1.1619999999999999</v>
      </c>
      <c r="AM187" s="60">
        <f t="shared" si="34"/>
        <v>-0.15367807720320467</v>
      </c>
      <c r="AN187" s="59">
        <v>26.59</v>
      </c>
    </row>
    <row r="188" spans="1:40" x14ac:dyDescent="0.3">
      <c r="A188" s="58" t="s">
        <v>155</v>
      </c>
      <c r="B188" s="59">
        <v>2012</v>
      </c>
      <c r="C188" s="59">
        <v>76.7</v>
      </c>
      <c r="D188" s="59">
        <v>76.7</v>
      </c>
      <c r="E188" s="59">
        <v>100</v>
      </c>
      <c r="F188" s="59">
        <v>62.82</v>
      </c>
      <c r="G188" s="59">
        <v>84.19</v>
      </c>
      <c r="H188" s="59">
        <v>88.51</v>
      </c>
      <c r="I188" s="60">
        <f t="shared" si="25"/>
        <v>9.3759268417577442</v>
      </c>
      <c r="J188" s="60">
        <f t="shared" si="26"/>
        <v>16.656516986315111</v>
      </c>
      <c r="K188" s="60">
        <f t="shared" si="27"/>
        <v>16.095440960393514</v>
      </c>
      <c r="L188" s="60">
        <f t="shared" si="32"/>
        <v>0.82241951626408438</v>
      </c>
      <c r="M188" s="60">
        <f t="shared" si="28"/>
        <v>1.7525572831423895</v>
      </c>
      <c r="N188" s="59">
        <v>-10.31</v>
      </c>
      <c r="O188" s="59">
        <v>0.9</v>
      </c>
      <c r="P188" s="62">
        <v>7.9368359374999926</v>
      </c>
      <c r="Q188" s="62">
        <v>9.5380468750000045</v>
      </c>
      <c r="R188" s="12">
        <v>13.01</v>
      </c>
      <c r="S188" s="59">
        <v>21.03</v>
      </c>
      <c r="T188" s="58">
        <v>1</v>
      </c>
      <c r="U188" s="59">
        <v>94.57</v>
      </c>
      <c r="V188" s="58">
        <v>100</v>
      </c>
      <c r="W188" s="58" t="s">
        <v>77</v>
      </c>
      <c r="X188" s="58">
        <v>0</v>
      </c>
      <c r="Y188">
        <v>1</v>
      </c>
      <c r="Z188" s="58">
        <v>0</v>
      </c>
      <c r="AA188" s="58">
        <v>0</v>
      </c>
      <c r="AB188" s="58">
        <v>0</v>
      </c>
      <c r="AC188" s="58">
        <v>0</v>
      </c>
      <c r="AD188" s="58">
        <v>1</v>
      </c>
      <c r="AE188" s="58">
        <v>1</v>
      </c>
      <c r="AF188" s="58">
        <v>11.11</v>
      </c>
      <c r="AG188" s="58">
        <v>55.56</v>
      </c>
      <c r="AH188" s="59">
        <v>11800.85</v>
      </c>
      <c r="AI188" s="61">
        <v>17133000</v>
      </c>
      <c r="AJ188" s="61">
        <v>9776000</v>
      </c>
      <c r="AK188" s="61">
        <v>1276000</v>
      </c>
      <c r="AL188" s="60">
        <f t="shared" si="29"/>
        <v>1.276</v>
      </c>
      <c r="AM188" s="60">
        <f t="shared" si="34"/>
        <v>9.8106712564543896E-2</v>
      </c>
      <c r="AN188" s="59">
        <v>35.5</v>
      </c>
    </row>
    <row r="189" spans="1:40" x14ac:dyDescent="0.3">
      <c r="A189" s="58" t="s">
        <v>155</v>
      </c>
      <c r="B189" s="59">
        <v>2013</v>
      </c>
      <c r="C189" s="59">
        <v>75.59</v>
      </c>
      <c r="D189" s="59">
        <v>75.59</v>
      </c>
      <c r="E189" s="59">
        <v>86.67</v>
      </c>
      <c r="F189" s="59">
        <v>66.38</v>
      </c>
      <c r="G189" s="59">
        <v>81.010000000000005</v>
      </c>
      <c r="H189" s="59">
        <v>82.69</v>
      </c>
      <c r="I189" s="60">
        <f t="shared" si="25"/>
        <v>9.506613188094855</v>
      </c>
      <c r="J189" s="60">
        <f t="shared" si="26"/>
        <v>16.52302728346034</v>
      </c>
      <c r="K189" s="60">
        <f t="shared" si="27"/>
        <v>16.009507710541421</v>
      </c>
      <c r="L189" s="60">
        <f t="shared" si="32"/>
        <v>0.63498826638641315</v>
      </c>
      <c r="M189" s="60">
        <f t="shared" si="28"/>
        <v>1.6711626351577304</v>
      </c>
      <c r="N189" s="59">
        <v>5.73</v>
      </c>
      <c r="O189" s="59">
        <v>0.97</v>
      </c>
      <c r="P189" s="62">
        <v>4.5099606299212596</v>
      </c>
      <c r="Q189" s="62">
        <v>5.3667968749999986</v>
      </c>
      <c r="R189" s="12">
        <v>8.0399999999999991</v>
      </c>
      <c r="S189" s="59">
        <v>21.62</v>
      </c>
      <c r="T189" s="58">
        <v>1</v>
      </c>
      <c r="U189" s="59">
        <v>85.56</v>
      </c>
      <c r="V189" s="58">
        <v>100</v>
      </c>
      <c r="W189" s="58" t="s">
        <v>77</v>
      </c>
      <c r="X189" s="58">
        <v>0</v>
      </c>
      <c r="Y189">
        <v>1</v>
      </c>
      <c r="Z189" s="58">
        <v>0</v>
      </c>
      <c r="AA189" s="58">
        <v>0</v>
      </c>
      <c r="AB189" s="58">
        <v>0</v>
      </c>
      <c r="AC189" s="58">
        <v>0</v>
      </c>
      <c r="AD189" s="58">
        <v>1</v>
      </c>
      <c r="AE189" s="58">
        <v>1</v>
      </c>
      <c r="AF189" s="58">
        <v>0</v>
      </c>
      <c r="AG189" s="58">
        <v>55.56</v>
      </c>
      <c r="AH189" s="59">
        <v>13448.37</v>
      </c>
      <c r="AI189" s="61">
        <v>14992000</v>
      </c>
      <c r="AJ189" s="61">
        <v>8971000</v>
      </c>
      <c r="AK189" s="61">
        <v>887000</v>
      </c>
      <c r="AL189" s="60">
        <f t="shared" si="29"/>
        <v>0.88700000000000001</v>
      </c>
      <c r="AM189" s="60">
        <f t="shared" si="34"/>
        <v>-0.30485893416927901</v>
      </c>
      <c r="AN189" s="59">
        <v>37.590000000000003</v>
      </c>
    </row>
    <row r="190" spans="1:40" x14ac:dyDescent="0.3">
      <c r="A190" s="58" t="s">
        <v>155</v>
      </c>
      <c r="B190" s="59">
        <v>2014</v>
      </c>
      <c r="C190" s="59">
        <v>72.069999999999993</v>
      </c>
      <c r="D190" s="59">
        <v>72.069999999999993</v>
      </c>
      <c r="E190" s="59">
        <v>100</v>
      </c>
      <c r="F190" s="59">
        <v>64.12</v>
      </c>
      <c r="G190" s="59">
        <v>84.66</v>
      </c>
      <c r="H190" s="59">
        <v>64.81</v>
      </c>
      <c r="I190" s="60">
        <f t="shared" si="25"/>
        <v>9.535797160708416</v>
      </c>
      <c r="J190" s="60">
        <f t="shared" si="26"/>
        <v>16.533313050509161</v>
      </c>
      <c r="K190" s="60">
        <f t="shared" si="27"/>
        <v>15.999312114968353</v>
      </c>
      <c r="L190" s="60">
        <f t="shared" si="32"/>
        <v>0.72851432439723662</v>
      </c>
      <c r="M190" s="60">
        <f t="shared" si="28"/>
        <v>1.7057432432432433</v>
      </c>
      <c r="N190" s="59">
        <v>4.51</v>
      </c>
      <c r="O190" s="59">
        <v>0.94</v>
      </c>
      <c r="P190" s="62">
        <v>5.9405577689243021</v>
      </c>
      <c r="Q190" s="62">
        <v>6.9000390625000003</v>
      </c>
      <c r="R190" s="12">
        <v>8.77</v>
      </c>
      <c r="S190" s="59">
        <v>21.17</v>
      </c>
      <c r="T190" s="58">
        <v>1</v>
      </c>
      <c r="U190" s="59">
        <v>56.67</v>
      </c>
      <c r="V190" s="58">
        <v>70</v>
      </c>
      <c r="W190" s="58" t="s">
        <v>77</v>
      </c>
      <c r="X190" s="58">
        <v>0</v>
      </c>
      <c r="Y190">
        <v>1</v>
      </c>
      <c r="Z190" s="58">
        <v>0</v>
      </c>
      <c r="AA190" s="58">
        <v>0</v>
      </c>
      <c r="AB190" s="58">
        <v>0</v>
      </c>
      <c r="AC190" s="58">
        <v>0</v>
      </c>
      <c r="AD190" s="58">
        <v>1</v>
      </c>
      <c r="AE190" s="58">
        <v>1</v>
      </c>
      <c r="AF190" s="58">
        <v>12.5</v>
      </c>
      <c r="AG190" s="58">
        <v>71.430000000000007</v>
      </c>
      <c r="AH190" s="59">
        <v>13846.63</v>
      </c>
      <c r="AI190" s="61">
        <v>15147000</v>
      </c>
      <c r="AJ190" s="61">
        <v>8880000</v>
      </c>
      <c r="AK190" s="61">
        <v>1072000</v>
      </c>
      <c r="AL190" s="60">
        <f t="shared" si="29"/>
        <v>1.0720000000000001</v>
      </c>
      <c r="AM190" s="60">
        <f t="shared" si="34"/>
        <v>0.20856820744081173</v>
      </c>
      <c r="AN190" s="59">
        <v>34.75</v>
      </c>
    </row>
    <row r="191" spans="1:40" x14ac:dyDescent="0.3">
      <c r="A191" s="58" t="s">
        <v>155</v>
      </c>
      <c r="B191" s="59">
        <v>2015</v>
      </c>
      <c r="C191" s="59">
        <v>77.84</v>
      </c>
      <c r="D191" s="59">
        <v>77.84</v>
      </c>
      <c r="E191" s="59">
        <v>100</v>
      </c>
      <c r="F191" s="59">
        <v>71.31</v>
      </c>
      <c r="G191" s="59">
        <v>82.58</v>
      </c>
      <c r="H191" s="59">
        <v>81.36</v>
      </c>
      <c r="I191" s="60">
        <f t="shared" si="25"/>
        <v>9.631560712028854</v>
      </c>
      <c r="J191" s="60">
        <f t="shared" si="26"/>
        <v>16.517274374423778</v>
      </c>
      <c r="K191" s="60">
        <f t="shared" si="27"/>
        <v>15.885659052732517</v>
      </c>
      <c r="L191" s="60">
        <f t="shared" si="32"/>
        <v>0.90097402776226165</v>
      </c>
      <c r="M191" s="60">
        <f t="shared" si="28"/>
        <v>1.8806459752712592</v>
      </c>
      <c r="N191" s="59">
        <v>7.19</v>
      </c>
      <c r="O191" s="59">
        <v>1</v>
      </c>
      <c r="P191" s="62">
        <v>7.6819367588932828</v>
      </c>
      <c r="Q191" s="62">
        <v>8.2714785992217958</v>
      </c>
      <c r="R191" s="12">
        <v>9.17</v>
      </c>
      <c r="S191" s="59">
        <v>25.21</v>
      </c>
      <c r="T191" s="58">
        <v>1</v>
      </c>
      <c r="U191" s="59">
        <v>78.13</v>
      </c>
      <c r="V191" s="58">
        <v>75</v>
      </c>
      <c r="W191" s="58" t="s">
        <v>77</v>
      </c>
      <c r="X191" s="58">
        <v>0</v>
      </c>
      <c r="Y191">
        <v>1</v>
      </c>
      <c r="Z191" s="58">
        <v>0</v>
      </c>
      <c r="AA191" s="58">
        <v>0</v>
      </c>
      <c r="AB191" s="58">
        <v>0</v>
      </c>
      <c r="AC191" s="58">
        <v>0</v>
      </c>
      <c r="AD191" s="58">
        <v>1</v>
      </c>
      <c r="AE191" s="58">
        <v>1</v>
      </c>
      <c r="AF191" s="58">
        <v>12.5</v>
      </c>
      <c r="AG191" s="58">
        <v>57.14</v>
      </c>
      <c r="AH191" s="59">
        <v>15238.2</v>
      </c>
      <c r="AI191" s="61">
        <v>14906000</v>
      </c>
      <c r="AJ191" s="61">
        <v>7926000</v>
      </c>
      <c r="AK191" s="61">
        <v>1462000</v>
      </c>
      <c r="AL191" s="60">
        <f t="shared" si="29"/>
        <v>1.462</v>
      </c>
      <c r="AM191" s="60">
        <f t="shared" si="34"/>
        <v>0.36380597014925375</v>
      </c>
      <c r="AN191" s="59">
        <v>27.07</v>
      </c>
    </row>
    <row r="192" spans="1:40" x14ac:dyDescent="0.3">
      <c r="A192" s="58" t="s">
        <v>155</v>
      </c>
      <c r="B192" s="59">
        <v>2016</v>
      </c>
      <c r="C192" s="59">
        <v>76.760000000000005</v>
      </c>
      <c r="D192" s="59">
        <v>76.760000000000005</v>
      </c>
      <c r="E192" s="59">
        <v>90</v>
      </c>
      <c r="F192" s="59">
        <v>69.41</v>
      </c>
      <c r="G192" s="59">
        <v>81.33</v>
      </c>
      <c r="H192" s="59">
        <v>82</v>
      </c>
      <c r="I192" s="60">
        <f t="shared" si="25"/>
        <v>9.6144225242415953</v>
      </c>
      <c r="J192" s="60">
        <f t="shared" si="26"/>
        <v>16.535423451608995</v>
      </c>
      <c r="K192" s="60">
        <f t="shared" si="27"/>
        <v>15.912914800018283</v>
      </c>
      <c r="L192" s="60">
        <f t="shared" si="32"/>
        <v>0.91709041204471931</v>
      </c>
      <c r="M192" s="60">
        <f t="shared" si="28"/>
        <v>1.8635972989564149</v>
      </c>
      <c r="N192" s="59">
        <v>7.12</v>
      </c>
      <c r="O192" s="59">
        <v>0.94</v>
      </c>
      <c r="P192" s="62">
        <v>5.3497665369649798</v>
      </c>
      <c r="Q192" s="62">
        <v>5.6182329317269106</v>
      </c>
      <c r="R192" s="12">
        <v>8.7100000000000009</v>
      </c>
      <c r="S192" s="59">
        <v>26.74</v>
      </c>
      <c r="T192" s="58">
        <v>1</v>
      </c>
      <c r="U192" s="59">
        <v>83.33</v>
      </c>
      <c r="V192" s="58">
        <v>100</v>
      </c>
      <c r="W192" s="58" t="s">
        <v>77</v>
      </c>
      <c r="X192" s="58">
        <v>0</v>
      </c>
      <c r="Y192">
        <v>1</v>
      </c>
      <c r="Z192" s="58">
        <v>0</v>
      </c>
      <c r="AA192" s="58">
        <v>0</v>
      </c>
      <c r="AB192" s="58">
        <v>0</v>
      </c>
      <c r="AC192" s="58">
        <v>0</v>
      </c>
      <c r="AD192" s="58">
        <v>1</v>
      </c>
      <c r="AE192" s="58">
        <v>1</v>
      </c>
      <c r="AF192" s="58">
        <v>12.5</v>
      </c>
      <c r="AG192" s="58">
        <v>62.5</v>
      </c>
      <c r="AH192" s="59">
        <v>14979.27</v>
      </c>
      <c r="AI192" s="61">
        <v>15179000</v>
      </c>
      <c r="AJ192" s="61">
        <v>8145000</v>
      </c>
      <c r="AK192" s="61">
        <v>1502000</v>
      </c>
      <c r="AL192" s="60">
        <f t="shared" si="29"/>
        <v>1.502</v>
      </c>
      <c r="AM192" s="60">
        <f t="shared" si="34"/>
        <v>2.7359781121751026E-2</v>
      </c>
      <c r="AN192" s="59">
        <v>27.97</v>
      </c>
    </row>
    <row r="193" spans="1:40" x14ac:dyDescent="0.3">
      <c r="A193" s="58" t="s">
        <v>155</v>
      </c>
      <c r="B193" s="59">
        <v>2017</v>
      </c>
      <c r="C193" s="59">
        <v>71.39</v>
      </c>
      <c r="D193" s="59">
        <v>71.39</v>
      </c>
      <c r="E193" s="59">
        <v>100</v>
      </c>
      <c r="F193" s="59">
        <v>63.1</v>
      </c>
      <c r="G193" s="59">
        <v>79.95</v>
      </c>
      <c r="H193" s="59">
        <v>71.56</v>
      </c>
      <c r="I193" s="60">
        <f t="shared" si="25"/>
        <v>9.8312125149157126</v>
      </c>
      <c r="J193" s="60">
        <f t="shared" si="26"/>
        <v>16.562973761423319</v>
      </c>
      <c r="K193" s="60">
        <f t="shared" si="27"/>
        <v>16.04509475807383</v>
      </c>
      <c r="L193" s="60">
        <f t="shared" si="32"/>
        <v>0.60157998703445481</v>
      </c>
      <c r="M193" s="60">
        <f t="shared" si="28"/>
        <v>1.6784638554216869</v>
      </c>
      <c r="N193" s="59">
        <v>5.87</v>
      </c>
      <c r="O193" s="59">
        <v>0.62</v>
      </c>
      <c r="P193" s="62">
        <v>5.8285490196078431</v>
      </c>
      <c r="Q193" s="62">
        <v>6.2326050420168064</v>
      </c>
      <c r="R193" s="12">
        <v>8.64</v>
      </c>
      <c r="S193" s="59">
        <v>26.32</v>
      </c>
      <c r="T193" s="58">
        <v>1</v>
      </c>
      <c r="U193" s="59">
        <v>64.42</v>
      </c>
      <c r="V193" s="58">
        <v>100</v>
      </c>
      <c r="W193" s="58" t="s">
        <v>77</v>
      </c>
      <c r="X193" s="58">
        <v>0</v>
      </c>
      <c r="Y193">
        <v>1</v>
      </c>
      <c r="Z193" s="58">
        <v>0</v>
      </c>
      <c r="AA193" s="58">
        <v>0</v>
      </c>
      <c r="AB193" s="58">
        <v>0</v>
      </c>
      <c r="AC193" s="58">
        <v>0</v>
      </c>
      <c r="AD193" s="58">
        <v>1</v>
      </c>
      <c r="AE193" s="58">
        <v>1</v>
      </c>
      <c r="AF193" s="58">
        <v>14.29</v>
      </c>
      <c r="AG193" s="58">
        <v>60</v>
      </c>
      <c r="AH193" s="59">
        <v>18605.5</v>
      </c>
      <c r="AI193" s="61">
        <v>15603000</v>
      </c>
      <c r="AJ193" s="61">
        <v>9296000</v>
      </c>
      <c r="AK193" s="61">
        <v>825000</v>
      </c>
      <c r="AL193" s="60">
        <f t="shared" si="29"/>
        <v>0.82499999999999996</v>
      </c>
      <c r="AM193" s="60">
        <f t="shared" si="34"/>
        <v>-0.45073235685752328</v>
      </c>
      <c r="AN193" s="59">
        <v>34.159999999999997</v>
      </c>
    </row>
    <row r="194" spans="1:40" x14ac:dyDescent="0.3">
      <c r="A194" s="58" t="s">
        <v>155</v>
      </c>
      <c r="B194" s="59">
        <v>2018</v>
      </c>
      <c r="C194" s="59">
        <v>78.819999999999993</v>
      </c>
      <c r="D194" s="59">
        <v>78.819999999999993</v>
      </c>
      <c r="E194" s="59">
        <v>100</v>
      </c>
      <c r="F194" s="59">
        <v>87.05</v>
      </c>
      <c r="G194" s="59">
        <v>75.09</v>
      </c>
      <c r="H194" s="59">
        <v>70.58</v>
      </c>
      <c r="I194" s="60">
        <f t="shared" ref="I194:I257" si="35">LN(AH194)</f>
        <v>9.7763755117137894</v>
      </c>
      <c r="J194" s="60">
        <f t="shared" ref="J194:J257" si="36">LN(AI194)</f>
        <v>16.718304835858994</v>
      </c>
      <c r="K194" s="60">
        <f t="shared" ref="K194:K257" si="37">LN(AJ194)</f>
        <v>15.637960874513126</v>
      </c>
      <c r="L194" s="60">
        <f t="shared" si="32"/>
        <v>0.58333231455273871</v>
      </c>
      <c r="M194" s="60">
        <f t="shared" ref="M194:M257" si="38">AI194/AJ194</f>
        <v>2.9456925812186845</v>
      </c>
      <c r="N194" s="59">
        <v>39.9</v>
      </c>
      <c r="O194" s="59">
        <v>0.51</v>
      </c>
      <c r="P194" s="62">
        <v>15.665081300813005</v>
      </c>
      <c r="Q194" s="62">
        <v>17.575252918287951</v>
      </c>
      <c r="R194" s="12">
        <v>28</v>
      </c>
      <c r="S194" s="59">
        <v>83.55</v>
      </c>
      <c r="T194" s="58">
        <v>1</v>
      </c>
      <c r="U194" s="59">
        <v>60.67</v>
      </c>
      <c r="V194" s="58">
        <v>100</v>
      </c>
      <c r="W194" s="58" t="s">
        <v>77</v>
      </c>
      <c r="X194" s="58">
        <v>0</v>
      </c>
      <c r="Y194">
        <v>1</v>
      </c>
      <c r="Z194" s="58">
        <v>0</v>
      </c>
      <c r="AA194" s="58">
        <v>0</v>
      </c>
      <c r="AB194" s="58">
        <v>0</v>
      </c>
      <c r="AC194" s="58">
        <v>0</v>
      </c>
      <c r="AD194" s="58">
        <v>1</v>
      </c>
      <c r="AE194" s="58">
        <v>1</v>
      </c>
      <c r="AF194" s="58">
        <v>25</v>
      </c>
      <c r="AG194" s="58">
        <v>62.5</v>
      </c>
      <c r="AH194" s="59">
        <v>17612.7</v>
      </c>
      <c r="AI194" s="61">
        <v>18225000</v>
      </c>
      <c r="AJ194" s="61">
        <v>6187000</v>
      </c>
      <c r="AK194" s="61">
        <v>792000</v>
      </c>
      <c r="AL194" s="60">
        <f t="shared" ref="AL194:AL257" si="39">AK194/10^6</f>
        <v>0.79200000000000004</v>
      </c>
      <c r="AM194" s="60">
        <f t="shared" si="34"/>
        <v>-0.04</v>
      </c>
      <c r="AN194" s="59">
        <v>16.82</v>
      </c>
    </row>
    <row r="195" spans="1:40" x14ac:dyDescent="0.3">
      <c r="A195" s="58" t="s">
        <v>155</v>
      </c>
      <c r="B195" s="59">
        <v>2019</v>
      </c>
      <c r="C195" s="59">
        <v>71.180000000000007</v>
      </c>
      <c r="D195" s="59">
        <v>71.180000000000007</v>
      </c>
      <c r="E195" s="59">
        <v>93.18</v>
      </c>
      <c r="F195" s="59">
        <v>70.02</v>
      </c>
      <c r="G195" s="59">
        <v>76.44</v>
      </c>
      <c r="H195" s="59">
        <v>64.33</v>
      </c>
      <c r="I195" s="60">
        <f t="shared" si="35"/>
        <v>9.8251767608964862</v>
      </c>
      <c r="J195" s="60">
        <f t="shared" si="36"/>
        <v>16.337632706678416</v>
      </c>
      <c r="K195" s="60">
        <f t="shared" si="37"/>
        <v>15.588257088010398</v>
      </c>
      <c r="L195" s="60">
        <f t="shared" si="32"/>
        <v>0.68863702508205926</v>
      </c>
      <c r="M195" s="60">
        <f t="shared" si="38"/>
        <v>2.1156786138950228</v>
      </c>
      <c r="N195" s="59">
        <v>3.93</v>
      </c>
      <c r="O195" s="59">
        <v>0.74</v>
      </c>
      <c r="P195" s="62">
        <v>24.825120000000009</v>
      </c>
      <c r="Q195" s="62">
        <v>26.61542635658914</v>
      </c>
      <c r="R195" s="12">
        <v>31.91</v>
      </c>
      <c r="S195" s="59">
        <v>27.15</v>
      </c>
      <c r="T195" s="58">
        <v>1</v>
      </c>
      <c r="U195" s="59">
        <v>51.97</v>
      </c>
      <c r="V195" s="58">
        <v>100</v>
      </c>
      <c r="W195" s="58" t="s">
        <v>77</v>
      </c>
      <c r="X195" s="58">
        <v>0</v>
      </c>
      <c r="Y195">
        <v>1</v>
      </c>
      <c r="Z195" s="58">
        <v>0</v>
      </c>
      <c r="AA195" s="58">
        <v>0</v>
      </c>
      <c r="AB195" s="58">
        <v>0</v>
      </c>
      <c r="AC195" s="58">
        <v>0</v>
      </c>
      <c r="AD195" s="58">
        <v>1</v>
      </c>
      <c r="AE195" s="58">
        <v>1</v>
      </c>
      <c r="AF195" s="58">
        <v>14.29</v>
      </c>
      <c r="AG195" s="58">
        <v>55.56</v>
      </c>
      <c r="AH195" s="59">
        <v>18493.54</v>
      </c>
      <c r="AI195" s="61">
        <v>12455000</v>
      </c>
      <c r="AJ195" s="61">
        <v>5887000</v>
      </c>
      <c r="AK195" s="61">
        <v>991000</v>
      </c>
      <c r="AL195" s="60">
        <f t="shared" si="39"/>
        <v>0.99099999999999999</v>
      </c>
      <c r="AM195" s="60">
        <f t="shared" si="34"/>
        <v>0.25126262626262624</v>
      </c>
      <c r="AN195" s="59">
        <v>25.19</v>
      </c>
    </row>
    <row r="196" spans="1:40" x14ac:dyDescent="0.3">
      <c r="A196" s="58" t="s">
        <v>155</v>
      </c>
      <c r="B196" s="59">
        <v>2020</v>
      </c>
      <c r="C196" s="59">
        <v>74.33</v>
      </c>
      <c r="D196" s="59">
        <v>74.33</v>
      </c>
      <c r="E196" s="59">
        <v>100</v>
      </c>
      <c r="F196" s="59">
        <v>70.989999999999995</v>
      </c>
      <c r="G196" s="59">
        <v>78.239999999999995</v>
      </c>
      <c r="H196" s="59">
        <v>73.61</v>
      </c>
      <c r="I196" s="60">
        <f t="shared" si="35"/>
        <v>9.7504581604973541</v>
      </c>
      <c r="J196" s="60">
        <f t="shared" si="36"/>
        <v>16.355536506973355</v>
      </c>
      <c r="K196" s="60">
        <f t="shared" si="37"/>
        <v>15.722085701620911</v>
      </c>
      <c r="L196" s="60">
        <f t="shared" si="32"/>
        <v>0.74621390149663758</v>
      </c>
      <c r="M196" s="60">
        <f t="shared" si="38"/>
        <v>1.8841010401188707</v>
      </c>
      <c r="N196" s="59">
        <v>5.46</v>
      </c>
      <c r="O196" s="59">
        <v>0.67</v>
      </c>
      <c r="P196" s="62">
        <v>24.792209302325578</v>
      </c>
      <c r="Q196" s="62">
        <v>26.392868217054275</v>
      </c>
      <c r="R196" s="12">
        <v>35.049999999999997</v>
      </c>
      <c r="S196" s="59">
        <v>28.37</v>
      </c>
      <c r="T196" s="58">
        <v>1</v>
      </c>
      <c r="U196" s="59">
        <v>64.290000000000006</v>
      </c>
      <c r="V196" s="58">
        <v>100</v>
      </c>
      <c r="W196" s="58" t="s">
        <v>77</v>
      </c>
      <c r="X196" s="58">
        <v>0</v>
      </c>
      <c r="Y196">
        <v>1</v>
      </c>
      <c r="Z196" s="58">
        <v>0</v>
      </c>
      <c r="AA196" s="58">
        <v>0</v>
      </c>
      <c r="AB196" s="58">
        <v>0</v>
      </c>
      <c r="AC196" s="58">
        <v>0</v>
      </c>
      <c r="AD196" s="58">
        <v>1</v>
      </c>
      <c r="AE196" s="58">
        <v>1</v>
      </c>
      <c r="AF196" s="58">
        <v>33.33</v>
      </c>
      <c r="AG196" s="58">
        <v>62.5</v>
      </c>
      <c r="AH196" s="59">
        <v>17162.09</v>
      </c>
      <c r="AI196" s="61">
        <v>12680000</v>
      </c>
      <c r="AJ196" s="61">
        <v>6730000</v>
      </c>
      <c r="AK196" s="61">
        <v>1109000</v>
      </c>
      <c r="AL196" s="60">
        <f t="shared" si="39"/>
        <v>1.109</v>
      </c>
      <c r="AM196" s="60">
        <f t="shared" si="34"/>
        <v>0.11907164480322906</v>
      </c>
      <c r="AN196" s="59">
        <v>32.69</v>
      </c>
    </row>
    <row r="197" spans="1:40" x14ac:dyDescent="0.3">
      <c r="A197" s="58" t="s">
        <v>155</v>
      </c>
      <c r="B197" s="59">
        <v>2021</v>
      </c>
      <c r="C197" s="59">
        <v>76.34</v>
      </c>
      <c r="D197" s="59">
        <v>76.34</v>
      </c>
      <c r="E197" s="59">
        <v>100</v>
      </c>
      <c r="F197" s="59">
        <v>69.63</v>
      </c>
      <c r="G197" s="59">
        <v>79.39</v>
      </c>
      <c r="H197" s="59">
        <v>83.01</v>
      </c>
      <c r="I197" s="60">
        <f t="shared" si="35"/>
        <v>9.768495665337003</v>
      </c>
      <c r="J197" s="60">
        <f t="shared" si="36"/>
        <v>16.41046671289623</v>
      </c>
      <c r="K197" s="60">
        <f t="shared" si="37"/>
        <v>15.864492892159401</v>
      </c>
      <c r="L197" s="60">
        <f t="shared" si="32"/>
        <v>0.7197891115063666</v>
      </c>
      <c r="M197" s="60">
        <f t="shared" si="38"/>
        <v>1.7262886597938145</v>
      </c>
      <c r="N197" s="59">
        <v>6.8</v>
      </c>
      <c r="O197" s="59">
        <v>0.72</v>
      </c>
      <c r="P197" s="62">
        <v>53.43942307692307</v>
      </c>
      <c r="Q197" s="62">
        <v>56.638499999999958</v>
      </c>
      <c r="R197" s="12">
        <v>93.21</v>
      </c>
      <c r="S197" s="59">
        <v>27.78</v>
      </c>
      <c r="T197" s="58">
        <v>1</v>
      </c>
      <c r="U197" s="59">
        <v>79.11</v>
      </c>
      <c r="V197" s="58">
        <v>100</v>
      </c>
      <c r="W197" s="58" t="s">
        <v>77</v>
      </c>
      <c r="X197" s="58">
        <v>0</v>
      </c>
      <c r="Y197">
        <v>1</v>
      </c>
      <c r="Z197" s="58">
        <v>0</v>
      </c>
      <c r="AA197" s="58">
        <v>0</v>
      </c>
      <c r="AB197" s="58">
        <v>0</v>
      </c>
      <c r="AC197" s="58">
        <v>0</v>
      </c>
      <c r="AD197" s="58">
        <v>1</v>
      </c>
      <c r="AE197" s="58">
        <v>1</v>
      </c>
      <c r="AF197" s="58">
        <v>33.33</v>
      </c>
      <c r="AG197" s="58">
        <v>66.67</v>
      </c>
      <c r="AH197" s="59">
        <v>17474.46</v>
      </c>
      <c r="AI197" s="61">
        <v>13396000</v>
      </c>
      <c r="AJ197" s="61">
        <v>7760000</v>
      </c>
      <c r="AK197" s="61">
        <v>1054000</v>
      </c>
      <c r="AL197" s="60">
        <f t="shared" si="39"/>
        <v>1.054</v>
      </c>
      <c r="AM197" s="60">
        <f t="shared" si="34"/>
        <v>-4.9594229035166817E-2</v>
      </c>
      <c r="AN197" s="59">
        <v>38.65</v>
      </c>
    </row>
    <row r="198" spans="1:40" x14ac:dyDescent="0.3">
      <c r="A198" s="58" t="s">
        <v>356</v>
      </c>
      <c r="B198" s="59">
        <v>2008</v>
      </c>
      <c r="C198" s="59">
        <v>30.1</v>
      </c>
      <c r="D198" s="59">
        <v>30.1</v>
      </c>
      <c r="E198" s="59">
        <v>42.86</v>
      </c>
      <c r="F198" s="59">
        <v>32.29</v>
      </c>
      <c r="G198" s="59">
        <v>17.93</v>
      </c>
      <c r="H198" s="59">
        <v>46.85</v>
      </c>
      <c r="I198" s="60">
        <f t="shared" si="35"/>
        <v>6.5442427260695988</v>
      </c>
      <c r="J198" s="60">
        <f t="shared" si="36"/>
        <v>15.307965114912555</v>
      </c>
      <c r="K198" s="60">
        <f t="shared" si="37"/>
        <v>14.703401815316731</v>
      </c>
      <c r="L198" s="60">
        <f t="shared" si="32"/>
        <v>0.22314355131420976</v>
      </c>
      <c r="M198" s="60">
        <f t="shared" si="38"/>
        <v>1.8304526748971193</v>
      </c>
      <c r="N198" s="59">
        <v>2.59</v>
      </c>
      <c r="O198" s="59">
        <v>1.27</v>
      </c>
      <c r="P198" s="62">
        <v>19.974545454545453</v>
      </c>
      <c r="Q198" s="62">
        <v>25.786875000000009</v>
      </c>
      <c r="R198" s="12">
        <v>34.380000000000003</v>
      </c>
      <c r="S198" s="59">
        <v>52</v>
      </c>
      <c r="T198" s="58">
        <v>0</v>
      </c>
      <c r="U198" s="59">
        <v>57.39</v>
      </c>
      <c r="V198" s="58">
        <v>75</v>
      </c>
      <c r="W198" s="58" t="s">
        <v>77</v>
      </c>
      <c r="X198" s="58">
        <v>0</v>
      </c>
      <c r="Y198">
        <v>1</v>
      </c>
      <c r="Z198" s="58">
        <v>0</v>
      </c>
      <c r="AA198" s="58">
        <v>0</v>
      </c>
      <c r="AB198" s="58">
        <v>0</v>
      </c>
      <c r="AC198" s="58">
        <v>0</v>
      </c>
      <c r="AD198" s="58">
        <v>1</v>
      </c>
      <c r="AE198" s="58"/>
      <c r="AF198" s="58">
        <v>0</v>
      </c>
      <c r="AG198" s="58"/>
      <c r="AH198" s="59">
        <v>695.23</v>
      </c>
      <c r="AI198" s="61">
        <v>4448000</v>
      </c>
      <c r="AJ198" s="61">
        <v>2430000</v>
      </c>
      <c r="AK198" s="61">
        <v>250000</v>
      </c>
      <c r="AL198" s="60">
        <f t="shared" si="39"/>
        <v>0.25</v>
      </c>
      <c r="AM198" s="60"/>
      <c r="AN198" s="59">
        <v>21.78</v>
      </c>
    </row>
    <row r="199" spans="1:40" x14ac:dyDescent="0.3">
      <c r="A199" s="58" t="s">
        <v>356</v>
      </c>
      <c r="B199" s="59">
        <v>2009</v>
      </c>
      <c r="C199" s="59">
        <v>30.57</v>
      </c>
      <c r="D199" s="59">
        <v>30.57</v>
      </c>
      <c r="E199" s="59">
        <v>100</v>
      </c>
      <c r="F199" s="59">
        <v>32.26</v>
      </c>
      <c r="G199" s="59">
        <v>15.83</v>
      </c>
      <c r="H199" s="59">
        <v>52.54</v>
      </c>
      <c r="I199" s="60">
        <f t="shared" si="35"/>
        <v>7.3584550315349304</v>
      </c>
      <c r="J199" s="60">
        <f t="shared" si="36"/>
        <v>15.182622099667391</v>
      </c>
      <c r="K199" s="60">
        <f t="shared" si="37"/>
        <v>14.562672326830457</v>
      </c>
      <c r="L199" s="60">
        <f t="shared" si="32"/>
        <v>3.2467190137501413E-2</v>
      </c>
      <c r="M199" s="60">
        <f t="shared" si="38"/>
        <v>1.8588346755092373</v>
      </c>
      <c r="N199" s="59">
        <v>-3.85</v>
      </c>
      <c r="O199" s="59">
        <v>1.1299999999999999</v>
      </c>
      <c r="P199" s="62">
        <v>16.568333333333328</v>
      </c>
      <c r="Q199" s="62">
        <v>16.611240310077516</v>
      </c>
      <c r="R199" s="12">
        <v>19.829999999999998</v>
      </c>
      <c r="S199" s="59">
        <v>54.76</v>
      </c>
      <c r="T199" s="58">
        <v>0</v>
      </c>
      <c r="U199" s="59">
        <v>62.36</v>
      </c>
      <c r="V199" s="58">
        <v>80</v>
      </c>
      <c r="W199" s="58" t="s">
        <v>77</v>
      </c>
      <c r="X199" s="58">
        <v>0</v>
      </c>
      <c r="Y199">
        <v>1</v>
      </c>
      <c r="Z199" s="58">
        <v>0</v>
      </c>
      <c r="AA199" s="58">
        <v>0</v>
      </c>
      <c r="AB199" s="58">
        <v>0</v>
      </c>
      <c r="AC199" s="58">
        <v>0</v>
      </c>
      <c r="AD199" s="58">
        <v>1</v>
      </c>
      <c r="AE199" s="58"/>
      <c r="AF199" s="58">
        <v>0</v>
      </c>
      <c r="AG199" s="58"/>
      <c r="AH199" s="59">
        <v>1569.41</v>
      </c>
      <c r="AI199" s="61">
        <v>3924000</v>
      </c>
      <c r="AJ199" s="61">
        <v>2111000</v>
      </c>
      <c r="AK199" s="61">
        <v>33000</v>
      </c>
      <c r="AL199" s="60">
        <f t="shared" si="39"/>
        <v>3.3000000000000002E-2</v>
      </c>
      <c r="AM199" s="60">
        <f t="shared" ref="AM199:AM211" si="40">(AK199-AK198)/AK198</f>
        <v>-0.86799999999999999</v>
      </c>
      <c r="AN199" s="59">
        <v>19.170000000000002</v>
      </c>
    </row>
    <row r="200" spans="1:40" x14ac:dyDescent="0.3">
      <c r="A200" s="58" t="s">
        <v>356</v>
      </c>
      <c r="B200" s="59">
        <v>2010</v>
      </c>
      <c r="C200" s="59">
        <v>31.82</v>
      </c>
      <c r="D200" s="59">
        <v>31.82</v>
      </c>
      <c r="E200" s="59">
        <v>100</v>
      </c>
      <c r="F200" s="59">
        <v>27.99</v>
      </c>
      <c r="G200" s="59">
        <v>26.22</v>
      </c>
      <c r="H200" s="59">
        <v>48.05</v>
      </c>
      <c r="I200" s="60">
        <f t="shared" si="35"/>
        <v>8.0684499499467908</v>
      </c>
      <c r="J200" s="60">
        <f t="shared" si="36"/>
        <v>15.381832179324746</v>
      </c>
      <c r="K200" s="60">
        <f t="shared" si="37"/>
        <v>14.751211683358253</v>
      </c>
      <c r="L200" s="60">
        <f t="shared" si="32"/>
        <v>0.41343327775734129</v>
      </c>
      <c r="M200" s="60">
        <f t="shared" si="38"/>
        <v>1.8787759905845429</v>
      </c>
      <c r="N200" s="59">
        <v>8.19</v>
      </c>
      <c r="O200" s="59">
        <v>1.23</v>
      </c>
      <c r="P200" s="62">
        <v>16.501712062256811</v>
      </c>
      <c r="Q200" s="62">
        <v>17.427003891050575</v>
      </c>
      <c r="R200" s="12">
        <v>19.920000000000002</v>
      </c>
      <c r="S200" s="59">
        <v>20</v>
      </c>
      <c r="T200" s="58">
        <v>0</v>
      </c>
      <c r="U200" s="59">
        <v>46.77</v>
      </c>
      <c r="V200" s="58">
        <v>81.819999999999993</v>
      </c>
      <c r="W200" s="58" t="s">
        <v>77</v>
      </c>
      <c r="X200" s="58">
        <v>0</v>
      </c>
      <c r="Y200">
        <v>1</v>
      </c>
      <c r="Z200" s="58">
        <v>0</v>
      </c>
      <c r="AA200" s="58">
        <v>0</v>
      </c>
      <c r="AB200" s="58">
        <v>0</v>
      </c>
      <c r="AC200" s="58">
        <v>0</v>
      </c>
      <c r="AD200" s="58">
        <v>1</v>
      </c>
      <c r="AE200" s="58"/>
      <c r="AF200" s="58">
        <v>0</v>
      </c>
      <c r="AG200" s="58"/>
      <c r="AH200" s="59">
        <v>3192.15</v>
      </c>
      <c r="AI200" s="61">
        <v>4789000</v>
      </c>
      <c r="AJ200" s="61">
        <v>2549000</v>
      </c>
      <c r="AK200" s="61">
        <v>512000</v>
      </c>
      <c r="AL200" s="60">
        <f t="shared" si="39"/>
        <v>0.51200000000000001</v>
      </c>
      <c r="AM200" s="60">
        <f t="shared" si="40"/>
        <v>14.515151515151516</v>
      </c>
      <c r="AN200" s="59">
        <v>21.71</v>
      </c>
    </row>
    <row r="201" spans="1:40" x14ac:dyDescent="0.3">
      <c r="A201" s="58" t="s">
        <v>356</v>
      </c>
      <c r="B201" s="59">
        <v>2011</v>
      </c>
      <c r="C201" s="59">
        <v>29.51</v>
      </c>
      <c r="D201" s="59">
        <v>17.54</v>
      </c>
      <c r="E201" s="59">
        <v>5.56</v>
      </c>
      <c r="F201" s="59">
        <v>30.64</v>
      </c>
      <c r="G201" s="59">
        <v>25.43</v>
      </c>
      <c r="H201" s="59">
        <v>34.450000000000003</v>
      </c>
      <c r="I201" s="60">
        <f t="shared" si="35"/>
        <v>8.0907362892332664</v>
      </c>
      <c r="J201" s="60">
        <f t="shared" si="36"/>
        <v>15.476781619038391</v>
      </c>
      <c r="K201" s="60">
        <f t="shared" si="37"/>
        <v>14.930324225970391</v>
      </c>
      <c r="L201" s="60">
        <f t="shared" si="32"/>
        <v>0.5664495275139878</v>
      </c>
      <c r="M201" s="60">
        <f t="shared" si="38"/>
        <v>1.727123647097409</v>
      </c>
      <c r="N201" s="59">
        <v>0.13</v>
      </c>
      <c r="O201" s="59">
        <v>1.1200000000000001</v>
      </c>
      <c r="P201" s="62">
        <v>14.778235294117646</v>
      </c>
      <c r="Q201" s="62">
        <v>16.565686274509794</v>
      </c>
      <c r="R201" s="12">
        <v>21.87</v>
      </c>
      <c r="S201" s="59">
        <v>21.63</v>
      </c>
      <c r="T201" s="58">
        <v>0</v>
      </c>
      <c r="U201" s="59">
        <v>39.25</v>
      </c>
      <c r="V201" s="58">
        <v>81.819999999999993</v>
      </c>
      <c r="W201" s="58" t="s">
        <v>77</v>
      </c>
      <c r="X201" s="58">
        <v>0</v>
      </c>
      <c r="Y201">
        <v>1</v>
      </c>
      <c r="Z201" s="58">
        <v>0</v>
      </c>
      <c r="AA201" s="58">
        <v>0</v>
      </c>
      <c r="AB201" s="58">
        <v>0</v>
      </c>
      <c r="AC201" s="58">
        <v>0</v>
      </c>
      <c r="AD201" s="58">
        <v>1</v>
      </c>
      <c r="AE201" s="58">
        <v>1</v>
      </c>
      <c r="AF201" s="58">
        <v>0</v>
      </c>
      <c r="AG201" s="58"/>
      <c r="AH201" s="59">
        <v>3264.09</v>
      </c>
      <c r="AI201" s="61">
        <v>5266000</v>
      </c>
      <c r="AJ201" s="61">
        <v>3049000</v>
      </c>
      <c r="AK201" s="61">
        <v>762000</v>
      </c>
      <c r="AL201" s="60">
        <f t="shared" si="39"/>
        <v>0.76200000000000001</v>
      </c>
      <c r="AM201" s="60">
        <f t="shared" si="40"/>
        <v>0.48828125</v>
      </c>
      <c r="AN201" s="59">
        <v>27.83</v>
      </c>
    </row>
    <row r="202" spans="1:40" x14ac:dyDescent="0.3">
      <c r="A202" s="58" t="s">
        <v>356</v>
      </c>
      <c r="B202" s="59">
        <v>2012</v>
      </c>
      <c r="C202" s="59">
        <v>48.74</v>
      </c>
      <c r="D202" s="59">
        <v>28.84</v>
      </c>
      <c r="E202" s="59">
        <v>8.93</v>
      </c>
      <c r="F202" s="59">
        <v>70.569999999999993</v>
      </c>
      <c r="G202" s="59">
        <v>32.479999999999997</v>
      </c>
      <c r="H202" s="59">
        <v>37.74</v>
      </c>
      <c r="I202" s="60">
        <f t="shared" si="35"/>
        <v>8.5152052167032846</v>
      </c>
      <c r="J202" s="60">
        <f t="shared" si="36"/>
        <v>15.512592980250421</v>
      </c>
      <c r="K202" s="60">
        <f t="shared" si="37"/>
        <v>14.961960176046544</v>
      </c>
      <c r="L202" s="60">
        <f t="shared" si="32"/>
        <v>0.51760260804501435</v>
      </c>
      <c r="M202" s="60">
        <f t="shared" si="38"/>
        <v>1.7343501747696219</v>
      </c>
      <c r="N202" s="59">
        <v>4.57</v>
      </c>
      <c r="O202" s="59">
        <v>1.17</v>
      </c>
      <c r="P202" s="62">
        <v>7.9368359374999926</v>
      </c>
      <c r="Q202" s="62">
        <v>9.5380468750000045</v>
      </c>
      <c r="R202" s="12">
        <v>13.01</v>
      </c>
      <c r="S202" s="59">
        <v>88.79</v>
      </c>
      <c r="T202" s="58">
        <v>1</v>
      </c>
      <c r="U202" s="59">
        <v>43.55</v>
      </c>
      <c r="V202" s="58">
        <v>83.33</v>
      </c>
      <c r="W202" s="58" t="s">
        <v>77</v>
      </c>
      <c r="X202" s="58">
        <v>0</v>
      </c>
      <c r="Y202">
        <v>1</v>
      </c>
      <c r="Z202" s="58">
        <v>0</v>
      </c>
      <c r="AA202" s="58">
        <v>0</v>
      </c>
      <c r="AB202" s="58">
        <v>0</v>
      </c>
      <c r="AC202" s="58">
        <v>0</v>
      </c>
      <c r="AD202" s="58">
        <v>1</v>
      </c>
      <c r="AE202" s="58">
        <v>1</v>
      </c>
      <c r="AF202" s="58">
        <v>0</v>
      </c>
      <c r="AG202" s="58"/>
      <c r="AH202" s="59">
        <v>4990.07</v>
      </c>
      <c r="AI202" s="61">
        <v>5458000</v>
      </c>
      <c r="AJ202" s="61">
        <v>3147000</v>
      </c>
      <c r="AK202" s="61">
        <v>678000</v>
      </c>
      <c r="AL202" s="60">
        <f t="shared" si="39"/>
        <v>0.67800000000000005</v>
      </c>
      <c r="AM202" s="60">
        <f t="shared" si="40"/>
        <v>-0.11023622047244094</v>
      </c>
      <c r="AN202" s="59">
        <v>35.28</v>
      </c>
    </row>
    <row r="203" spans="1:40" x14ac:dyDescent="0.3">
      <c r="A203" s="58" t="s">
        <v>356</v>
      </c>
      <c r="B203" s="59">
        <v>2013</v>
      </c>
      <c r="C203" s="59">
        <v>53.35</v>
      </c>
      <c r="D203" s="59">
        <v>53.35</v>
      </c>
      <c r="E203" s="59">
        <v>100</v>
      </c>
      <c r="F203" s="59">
        <v>73.680000000000007</v>
      </c>
      <c r="G203" s="59">
        <v>37.56</v>
      </c>
      <c r="H203" s="59">
        <v>44.19</v>
      </c>
      <c r="I203" s="60">
        <f t="shared" si="35"/>
        <v>8.560827228436299</v>
      </c>
      <c r="J203" s="60">
        <f t="shared" si="36"/>
        <v>15.503759650822664</v>
      </c>
      <c r="K203" s="60">
        <f t="shared" si="37"/>
        <v>14.934252217927549</v>
      </c>
      <c r="L203" s="60">
        <f t="shared" si="32"/>
        <v>0.462475362824944</v>
      </c>
      <c r="M203" s="60">
        <f t="shared" si="38"/>
        <v>1.7673962757268866</v>
      </c>
      <c r="N203" s="59">
        <v>3.48</v>
      </c>
      <c r="O203" s="59">
        <v>1.1299999999999999</v>
      </c>
      <c r="P203" s="62">
        <v>4.5099606299212596</v>
      </c>
      <c r="Q203" s="62">
        <v>5.3667968749999986</v>
      </c>
      <c r="R203" s="12">
        <v>8.0399999999999991</v>
      </c>
      <c r="S203" s="59">
        <v>90.09</v>
      </c>
      <c r="T203" s="58">
        <v>1</v>
      </c>
      <c r="U203" s="59">
        <v>52.15</v>
      </c>
      <c r="V203" s="58">
        <v>81.819999999999993</v>
      </c>
      <c r="W203" s="58" t="s">
        <v>77</v>
      </c>
      <c r="X203" s="58">
        <v>0</v>
      </c>
      <c r="Y203">
        <v>1</v>
      </c>
      <c r="Z203" s="58">
        <v>0</v>
      </c>
      <c r="AA203" s="58">
        <v>0</v>
      </c>
      <c r="AB203" s="58">
        <v>0</v>
      </c>
      <c r="AC203" s="58">
        <v>0</v>
      </c>
      <c r="AD203" s="58">
        <v>1</v>
      </c>
      <c r="AE203" s="58">
        <v>1</v>
      </c>
      <c r="AF203" s="58">
        <v>0</v>
      </c>
      <c r="AG203" s="58"/>
      <c r="AH203" s="59">
        <v>5223</v>
      </c>
      <c r="AI203" s="61">
        <v>5410000</v>
      </c>
      <c r="AJ203" s="61">
        <v>3061000</v>
      </c>
      <c r="AK203" s="61">
        <v>588000</v>
      </c>
      <c r="AL203" s="60">
        <f t="shared" si="39"/>
        <v>0.58799999999999997</v>
      </c>
      <c r="AM203" s="60">
        <f t="shared" si="40"/>
        <v>-0.13274336283185842</v>
      </c>
      <c r="AN203" s="59">
        <v>35.630000000000003</v>
      </c>
    </row>
    <row r="204" spans="1:40" x14ac:dyDescent="0.3">
      <c r="A204" s="58" t="s">
        <v>356</v>
      </c>
      <c r="B204" s="59">
        <v>2014</v>
      </c>
      <c r="C204" s="59">
        <v>57.75</v>
      </c>
      <c r="D204" s="59">
        <v>57.75</v>
      </c>
      <c r="E204" s="59">
        <v>100</v>
      </c>
      <c r="F204" s="59">
        <v>73.989999999999995</v>
      </c>
      <c r="G204" s="59">
        <v>38.65</v>
      </c>
      <c r="H204" s="59">
        <v>61.44</v>
      </c>
      <c r="I204" s="60">
        <f t="shared" si="35"/>
        <v>8.308344480288774</v>
      </c>
      <c r="J204" s="60">
        <f t="shared" si="36"/>
        <v>15.723273702948635</v>
      </c>
      <c r="K204" s="60">
        <f t="shared" si="37"/>
        <v>15.164622127956449</v>
      </c>
      <c r="L204" s="60">
        <f t="shared" si="32"/>
        <v>0.36949244764934686</v>
      </c>
      <c r="M204" s="60">
        <f t="shared" si="38"/>
        <v>1.7483134405812144</v>
      </c>
      <c r="N204" s="59">
        <v>3.18</v>
      </c>
      <c r="O204" s="59">
        <v>0.88</v>
      </c>
      <c r="P204" s="62">
        <v>5.9405577689243021</v>
      </c>
      <c r="Q204" s="62">
        <v>6.9000390625000003</v>
      </c>
      <c r="R204" s="12">
        <v>8.77</v>
      </c>
      <c r="S204" s="59">
        <v>88.29</v>
      </c>
      <c r="T204" s="58">
        <v>1</v>
      </c>
      <c r="U204" s="59">
        <v>79.47</v>
      </c>
      <c r="V204" s="58">
        <v>75</v>
      </c>
      <c r="W204" s="58" t="s">
        <v>77</v>
      </c>
      <c r="X204" s="58">
        <v>0</v>
      </c>
      <c r="Y204">
        <v>1</v>
      </c>
      <c r="Z204" s="58">
        <v>0</v>
      </c>
      <c r="AA204" s="58">
        <v>0</v>
      </c>
      <c r="AB204" s="58">
        <v>0</v>
      </c>
      <c r="AC204" s="58">
        <v>0</v>
      </c>
      <c r="AD204" s="58">
        <v>1</v>
      </c>
      <c r="AE204" s="58">
        <v>1</v>
      </c>
      <c r="AF204" s="58">
        <v>0</v>
      </c>
      <c r="AG204" s="58">
        <v>91.67</v>
      </c>
      <c r="AH204" s="59">
        <v>4057.59</v>
      </c>
      <c r="AI204" s="61">
        <v>6738000</v>
      </c>
      <c r="AJ204" s="61">
        <v>3854000</v>
      </c>
      <c r="AK204" s="61">
        <v>447000</v>
      </c>
      <c r="AL204" s="60">
        <f t="shared" si="39"/>
        <v>0.44700000000000001</v>
      </c>
      <c r="AM204" s="60">
        <f t="shared" si="40"/>
        <v>-0.23979591836734693</v>
      </c>
      <c r="AN204" s="59">
        <v>40.85</v>
      </c>
    </row>
    <row r="205" spans="1:40" x14ac:dyDescent="0.3">
      <c r="A205" s="58" t="s">
        <v>356</v>
      </c>
      <c r="B205" s="59">
        <v>2015</v>
      </c>
      <c r="C205" s="59">
        <v>74.81</v>
      </c>
      <c r="D205" s="59">
        <v>74.81</v>
      </c>
      <c r="E205" s="59">
        <v>100</v>
      </c>
      <c r="F205" s="59">
        <v>90.99</v>
      </c>
      <c r="G205" s="59">
        <v>53.92</v>
      </c>
      <c r="H205" s="59">
        <v>81.62</v>
      </c>
      <c r="I205" s="60">
        <f t="shared" si="35"/>
        <v>8.4721749047645734</v>
      </c>
      <c r="J205" s="60">
        <f t="shared" si="36"/>
        <v>15.958865425387764</v>
      </c>
      <c r="K205" s="60">
        <f t="shared" si="37"/>
        <v>15.477161341845308</v>
      </c>
      <c r="L205" s="60">
        <f t="shared" si="32"/>
        <v>0.45043847375089552</v>
      </c>
      <c r="M205" s="60">
        <f t="shared" si="38"/>
        <v>1.618830675778284</v>
      </c>
      <c r="N205" s="59">
        <v>4.3499999999999996</v>
      </c>
      <c r="O205" s="59">
        <v>0.9</v>
      </c>
      <c r="P205" s="62">
        <v>7.6819367588932828</v>
      </c>
      <c r="Q205" s="62">
        <v>8.2714785992217958</v>
      </c>
      <c r="R205" s="12">
        <v>9.17</v>
      </c>
      <c r="S205" s="59">
        <v>90.5</v>
      </c>
      <c r="T205" s="58">
        <v>1</v>
      </c>
      <c r="U205" s="59">
        <v>89.18</v>
      </c>
      <c r="V205" s="58">
        <v>76.92</v>
      </c>
      <c r="W205" s="58" t="s">
        <v>77</v>
      </c>
      <c r="X205" s="58">
        <v>0</v>
      </c>
      <c r="Y205">
        <v>1</v>
      </c>
      <c r="Z205" s="58">
        <v>0</v>
      </c>
      <c r="AA205" s="58">
        <v>0</v>
      </c>
      <c r="AB205" s="58">
        <v>0</v>
      </c>
      <c r="AC205" s="58">
        <v>0</v>
      </c>
      <c r="AD205" s="58">
        <v>1</v>
      </c>
      <c r="AE205" s="58">
        <v>1</v>
      </c>
      <c r="AF205" s="58">
        <v>0</v>
      </c>
      <c r="AG205" s="58"/>
      <c r="AH205" s="59">
        <v>4779.8999999999996</v>
      </c>
      <c r="AI205" s="61">
        <v>8528000</v>
      </c>
      <c r="AJ205" s="61">
        <v>5268000</v>
      </c>
      <c r="AK205" s="61">
        <v>569000</v>
      </c>
      <c r="AL205" s="60">
        <f t="shared" si="39"/>
        <v>0.56899999999999995</v>
      </c>
      <c r="AM205" s="60">
        <f t="shared" si="40"/>
        <v>0.27293064876957496</v>
      </c>
      <c r="AN205" s="59">
        <v>46.02</v>
      </c>
    </row>
    <row r="206" spans="1:40" x14ac:dyDescent="0.3">
      <c r="A206" s="58" t="s">
        <v>356</v>
      </c>
      <c r="B206" s="59">
        <v>2016</v>
      </c>
      <c r="C206" s="59">
        <v>69.849999999999994</v>
      </c>
      <c r="D206" s="59">
        <v>69.849999999999994</v>
      </c>
      <c r="E206" s="59">
        <v>100</v>
      </c>
      <c r="F206" s="59">
        <v>91.96</v>
      </c>
      <c r="G206" s="59">
        <v>52.38</v>
      </c>
      <c r="H206" s="59">
        <v>60.38</v>
      </c>
      <c r="I206" s="60">
        <f t="shared" si="35"/>
        <v>8.8638349710712081</v>
      </c>
      <c r="J206" s="60">
        <f t="shared" si="36"/>
        <v>15.999199496014464</v>
      </c>
      <c r="K206" s="60">
        <f t="shared" si="37"/>
        <v>15.486795873724455</v>
      </c>
      <c r="L206" s="60">
        <f t="shared" si="32"/>
        <v>0.52827253736971125</v>
      </c>
      <c r="M206" s="60">
        <f t="shared" si="38"/>
        <v>1.6692987403647301</v>
      </c>
      <c r="N206" s="59">
        <v>5.4</v>
      </c>
      <c r="O206" s="59">
        <v>0.85</v>
      </c>
      <c r="P206" s="62">
        <v>5.3497665369649798</v>
      </c>
      <c r="Q206" s="62">
        <v>5.6182329317269106</v>
      </c>
      <c r="R206" s="12">
        <v>8.7100000000000009</v>
      </c>
      <c r="S206" s="59">
        <v>91.47</v>
      </c>
      <c r="T206" s="58">
        <v>1</v>
      </c>
      <c r="U206" s="59">
        <v>65.459999999999994</v>
      </c>
      <c r="V206" s="58">
        <v>71.430000000000007</v>
      </c>
      <c r="W206" s="58" t="s">
        <v>77</v>
      </c>
      <c r="X206" s="58">
        <v>0</v>
      </c>
      <c r="Y206">
        <v>1</v>
      </c>
      <c r="Z206" s="58">
        <v>0</v>
      </c>
      <c r="AA206" s="58">
        <v>0</v>
      </c>
      <c r="AB206" s="58">
        <v>0</v>
      </c>
      <c r="AC206" s="58">
        <v>0</v>
      </c>
      <c r="AD206" s="58">
        <v>1</v>
      </c>
      <c r="AE206" s="58">
        <v>1</v>
      </c>
      <c r="AF206" s="58">
        <v>0</v>
      </c>
      <c r="AG206" s="58"/>
      <c r="AH206" s="59">
        <v>7071.55</v>
      </c>
      <c r="AI206" s="61">
        <v>8879000</v>
      </c>
      <c r="AJ206" s="61">
        <v>5319000</v>
      </c>
      <c r="AK206" s="61">
        <v>696000</v>
      </c>
      <c r="AL206" s="60">
        <f t="shared" si="39"/>
        <v>0.69599999999999995</v>
      </c>
      <c r="AM206" s="60">
        <f t="shared" si="40"/>
        <v>0.22319859402460457</v>
      </c>
      <c r="AN206" s="59">
        <v>43.97</v>
      </c>
    </row>
    <row r="207" spans="1:40" x14ac:dyDescent="0.3">
      <c r="A207" s="58" t="s">
        <v>356</v>
      </c>
      <c r="B207" s="59">
        <v>2017</v>
      </c>
      <c r="C207" s="59">
        <v>78.87</v>
      </c>
      <c r="D207" s="59">
        <v>75.37</v>
      </c>
      <c r="E207" s="59">
        <v>71.88</v>
      </c>
      <c r="F207" s="59">
        <v>93.03</v>
      </c>
      <c r="G207" s="59">
        <v>71.790000000000006</v>
      </c>
      <c r="H207" s="59">
        <v>65.86</v>
      </c>
      <c r="I207" s="60">
        <f t="shared" si="35"/>
        <v>8.9559009230434885</v>
      </c>
      <c r="J207" s="60">
        <f t="shared" si="36"/>
        <v>16.058982386465814</v>
      </c>
      <c r="K207" s="60">
        <f t="shared" si="37"/>
        <v>15.545571912722114</v>
      </c>
      <c r="L207" s="60">
        <f t="shared" si="32"/>
        <v>0.64027369095287712</v>
      </c>
      <c r="M207" s="60">
        <f t="shared" si="38"/>
        <v>1.6709803226378301</v>
      </c>
      <c r="N207" s="59">
        <v>6.89</v>
      </c>
      <c r="O207" s="59">
        <v>0.88</v>
      </c>
      <c r="P207" s="62">
        <v>5.8285490196078431</v>
      </c>
      <c r="Q207" s="62">
        <v>6.2326050420168064</v>
      </c>
      <c r="R207" s="12">
        <v>8.64</v>
      </c>
      <c r="S207" s="59">
        <v>92.11</v>
      </c>
      <c r="T207" s="58">
        <v>1</v>
      </c>
      <c r="U207" s="59">
        <v>65.28</v>
      </c>
      <c r="V207" s="58">
        <v>71.430000000000007</v>
      </c>
      <c r="W207" s="58" t="s">
        <v>77</v>
      </c>
      <c r="X207" s="58">
        <v>0</v>
      </c>
      <c r="Y207">
        <v>1</v>
      </c>
      <c r="Z207" s="58">
        <v>0</v>
      </c>
      <c r="AA207" s="58">
        <v>0</v>
      </c>
      <c r="AB207" s="58">
        <v>0</v>
      </c>
      <c r="AC207" s="58">
        <v>0</v>
      </c>
      <c r="AD207" s="58">
        <v>1</v>
      </c>
      <c r="AE207" s="58">
        <v>1</v>
      </c>
      <c r="AF207" s="58">
        <v>0</v>
      </c>
      <c r="AG207" s="58"/>
      <c r="AH207" s="59">
        <v>7753.51</v>
      </c>
      <c r="AI207" s="61">
        <v>9426000</v>
      </c>
      <c r="AJ207" s="61">
        <v>5641000</v>
      </c>
      <c r="AK207" s="61">
        <v>897000</v>
      </c>
      <c r="AL207" s="60">
        <f t="shared" si="39"/>
        <v>0.89700000000000002</v>
      </c>
      <c r="AM207" s="60">
        <f t="shared" si="40"/>
        <v>0.28879310344827586</v>
      </c>
      <c r="AN207" s="59">
        <v>45.68</v>
      </c>
    </row>
    <row r="208" spans="1:40" x14ac:dyDescent="0.3">
      <c r="A208" s="58" t="s">
        <v>356</v>
      </c>
      <c r="B208" s="59">
        <v>2018</v>
      </c>
      <c r="C208" s="59">
        <v>80.83</v>
      </c>
      <c r="D208" s="59">
        <v>74.069999999999993</v>
      </c>
      <c r="E208" s="59">
        <v>67.31</v>
      </c>
      <c r="F208" s="59">
        <v>89.17</v>
      </c>
      <c r="G208" s="59">
        <v>82.74</v>
      </c>
      <c r="H208" s="59">
        <v>62.85</v>
      </c>
      <c r="I208" s="60">
        <f t="shared" si="35"/>
        <v>8.6459592478402918</v>
      </c>
      <c r="J208" s="60">
        <f t="shared" si="36"/>
        <v>16.108247314903505</v>
      </c>
      <c r="K208" s="60">
        <f t="shared" si="37"/>
        <v>15.53164808905743</v>
      </c>
      <c r="L208" s="60">
        <f t="shared" si="32"/>
        <v>0.68863702508205926</v>
      </c>
      <c r="M208" s="60">
        <f t="shared" si="38"/>
        <v>1.7799748337228114</v>
      </c>
      <c r="N208" s="59">
        <v>7.8</v>
      </c>
      <c r="O208" s="59">
        <v>0.89</v>
      </c>
      <c r="P208" s="62">
        <v>15.665081300813005</v>
      </c>
      <c r="Q208" s="62">
        <v>17.575252918287951</v>
      </c>
      <c r="R208" s="12">
        <v>28</v>
      </c>
      <c r="S208" s="59">
        <v>92.58</v>
      </c>
      <c r="T208" s="58">
        <v>1</v>
      </c>
      <c r="U208" s="59">
        <v>59.8</v>
      </c>
      <c r="V208" s="58">
        <v>66.67</v>
      </c>
      <c r="W208" s="58" t="s">
        <v>77</v>
      </c>
      <c r="X208" s="58">
        <v>0</v>
      </c>
      <c r="Y208">
        <v>1</v>
      </c>
      <c r="Z208" s="58">
        <v>0</v>
      </c>
      <c r="AA208" s="58">
        <v>0</v>
      </c>
      <c r="AB208" s="58">
        <v>0</v>
      </c>
      <c r="AC208" s="58">
        <v>0</v>
      </c>
      <c r="AD208" s="58">
        <v>1</v>
      </c>
      <c r="AE208" s="58">
        <v>1</v>
      </c>
      <c r="AF208" s="58">
        <v>12.5</v>
      </c>
      <c r="AG208" s="58"/>
      <c r="AH208" s="59">
        <v>5687.12</v>
      </c>
      <c r="AI208" s="61">
        <v>9902000</v>
      </c>
      <c r="AJ208" s="61">
        <v>5563000</v>
      </c>
      <c r="AK208" s="61">
        <v>991000</v>
      </c>
      <c r="AL208" s="60">
        <f t="shared" si="39"/>
        <v>0.99099999999999999</v>
      </c>
      <c r="AM208" s="60">
        <f t="shared" si="40"/>
        <v>0.10479375696767002</v>
      </c>
      <c r="AN208" s="59">
        <v>41.95</v>
      </c>
    </row>
    <row r="209" spans="1:40" x14ac:dyDescent="0.3">
      <c r="A209" s="58" t="s">
        <v>356</v>
      </c>
      <c r="B209" s="59">
        <v>2019</v>
      </c>
      <c r="C209" s="59">
        <v>78.989999999999995</v>
      </c>
      <c r="D209" s="59">
        <v>70.17</v>
      </c>
      <c r="E209" s="59">
        <v>61.36</v>
      </c>
      <c r="F209" s="59">
        <v>90.28</v>
      </c>
      <c r="G209" s="59">
        <v>82.79</v>
      </c>
      <c r="H209" s="59">
        <v>52.58</v>
      </c>
      <c r="I209" s="60">
        <f t="shared" si="35"/>
        <v>8.894893739999592</v>
      </c>
      <c r="J209" s="60">
        <f t="shared" si="36"/>
        <v>16.191439045182531</v>
      </c>
      <c r="K209" s="60">
        <f t="shared" si="37"/>
        <v>15.628868426744825</v>
      </c>
      <c r="L209" s="60">
        <f t="shared" si="32"/>
        <v>0.63073972043132831</v>
      </c>
      <c r="M209" s="60">
        <f t="shared" si="38"/>
        <v>1.7551786005545589</v>
      </c>
      <c r="N209" s="59">
        <v>5.6</v>
      </c>
      <c r="O209" s="59">
        <v>0.81</v>
      </c>
      <c r="P209" s="62">
        <v>24.825120000000009</v>
      </c>
      <c r="Q209" s="62">
        <v>26.61542635658914</v>
      </c>
      <c r="R209" s="12">
        <v>31.91</v>
      </c>
      <c r="S209" s="59">
        <v>93.82</v>
      </c>
      <c r="T209" s="58">
        <v>1</v>
      </c>
      <c r="U209" s="59">
        <v>41.56</v>
      </c>
      <c r="V209" s="58">
        <v>50</v>
      </c>
      <c r="W209" s="58" t="s">
        <v>77</v>
      </c>
      <c r="X209" s="58">
        <v>0</v>
      </c>
      <c r="Y209">
        <v>1</v>
      </c>
      <c r="Z209" s="58">
        <v>0</v>
      </c>
      <c r="AA209" s="58">
        <v>0</v>
      </c>
      <c r="AB209" s="58">
        <v>0</v>
      </c>
      <c r="AC209" s="58">
        <v>0</v>
      </c>
      <c r="AD209" s="58">
        <v>1</v>
      </c>
      <c r="AE209" s="58">
        <v>1</v>
      </c>
      <c r="AF209" s="58">
        <v>12.5</v>
      </c>
      <c r="AG209" s="58">
        <v>7.69</v>
      </c>
      <c r="AH209" s="59">
        <v>7294.63</v>
      </c>
      <c r="AI209" s="61">
        <v>10761000</v>
      </c>
      <c r="AJ209" s="61">
        <v>6131000</v>
      </c>
      <c r="AK209" s="61">
        <v>879000</v>
      </c>
      <c r="AL209" s="60">
        <f t="shared" si="39"/>
        <v>0.879</v>
      </c>
      <c r="AM209" s="60">
        <f t="shared" si="40"/>
        <v>-0.11301715438950555</v>
      </c>
      <c r="AN209" s="59">
        <v>44.63</v>
      </c>
    </row>
    <row r="210" spans="1:40" x14ac:dyDescent="0.3">
      <c r="A210" s="58" t="s">
        <v>356</v>
      </c>
      <c r="B210" s="59">
        <v>2020</v>
      </c>
      <c r="C210" s="59">
        <v>80.03</v>
      </c>
      <c r="D210" s="59">
        <v>47.31</v>
      </c>
      <c r="E210" s="59">
        <v>14.58</v>
      </c>
      <c r="F210" s="59">
        <v>91.4</v>
      </c>
      <c r="G210" s="59">
        <v>90.09</v>
      </c>
      <c r="H210" s="59">
        <v>42.92</v>
      </c>
      <c r="I210" s="60">
        <f t="shared" si="35"/>
        <v>8.8980363177729469</v>
      </c>
      <c r="J210" s="60">
        <f t="shared" si="36"/>
        <v>16.171825973379288</v>
      </c>
      <c r="K210" s="60">
        <f t="shared" si="37"/>
        <v>15.61009935420249</v>
      </c>
      <c r="L210" s="60">
        <f t="shared" si="32"/>
        <v>0.44596705141749426</v>
      </c>
      <c r="M210" s="60">
        <f t="shared" si="38"/>
        <v>1.7536978560744556</v>
      </c>
      <c r="N210" s="59">
        <v>3.36</v>
      </c>
      <c r="O210" s="59">
        <v>0.75</v>
      </c>
      <c r="P210" s="62">
        <v>24.792209302325578</v>
      </c>
      <c r="Q210" s="62">
        <v>26.392868217054275</v>
      </c>
      <c r="R210" s="12">
        <v>35.049999999999997</v>
      </c>
      <c r="S210" s="59">
        <v>94.65</v>
      </c>
      <c r="T210" s="58">
        <v>1</v>
      </c>
      <c r="U210" s="59">
        <v>31.79</v>
      </c>
      <c r="V210" s="58">
        <v>50</v>
      </c>
      <c r="W210" s="58" t="s">
        <v>77</v>
      </c>
      <c r="X210" s="58">
        <v>0</v>
      </c>
      <c r="Y210">
        <v>1</v>
      </c>
      <c r="Z210" s="58">
        <v>0</v>
      </c>
      <c r="AA210" s="58">
        <v>0</v>
      </c>
      <c r="AB210" s="58">
        <v>0</v>
      </c>
      <c r="AC210" s="58">
        <v>0</v>
      </c>
      <c r="AD210" s="58">
        <v>1</v>
      </c>
      <c r="AE210" s="58">
        <v>1</v>
      </c>
      <c r="AF210" s="58">
        <v>10</v>
      </c>
      <c r="AG210" s="58">
        <v>7.14</v>
      </c>
      <c r="AH210" s="59">
        <v>7317.59</v>
      </c>
      <c r="AI210" s="61">
        <v>10552000</v>
      </c>
      <c r="AJ210" s="61">
        <v>6017000</v>
      </c>
      <c r="AK210" s="61">
        <v>562000</v>
      </c>
      <c r="AL210" s="60">
        <f t="shared" si="39"/>
        <v>0.56200000000000006</v>
      </c>
      <c r="AM210" s="60">
        <f t="shared" si="40"/>
        <v>-0.36063708759954494</v>
      </c>
      <c r="AN210" s="59">
        <v>43.54</v>
      </c>
    </row>
    <row r="211" spans="1:40" x14ac:dyDescent="0.3">
      <c r="A211" s="58" t="s">
        <v>356</v>
      </c>
      <c r="B211" s="59">
        <v>2021</v>
      </c>
      <c r="C211" s="59">
        <v>78.400000000000006</v>
      </c>
      <c r="D211" s="59">
        <v>78.400000000000006</v>
      </c>
      <c r="E211" s="59">
        <v>100</v>
      </c>
      <c r="F211" s="59">
        <v>91.17</v>
      </c>
      <c r="G211" s="59">
        <v>90.88</v>
      </c>
      <c r="H211" s="59">
        <v>34.67</v>
      </c>
      <c r="I211" s="60">
        <f t="shared" si="35"/>
        <v>9.1533752335749803</v>
      </c>
      <c r="J211" s="60">
        <f t="shared" si="36"/>
        <v>16.31341569353793</v>
      </c>
      <c r="K211" s="60">
        <f t="shared" si="37"/>
        <v>15.688389078477121</v>
      </c>
      <c r="L211" s="60">
        <f t="shared" si="32"/>
        <v>0.749527513996053</v>
      </c>
      <c r="M211" s="60">
        <f t="shared" si="38"/>
        <v>1.86829568157369</v>
      </c>
      <c r="N211" s="59">
        <v>11.83</v>
      </c>
      <c r="O211" s="59">
        <v>0.78</v>
      </c>
      <c r="P211" s="62">
        <v>53.43942307692307</v>
      </c>
      <c r="Q211" s="62">
        <v>56.638499999999958</v>
      </c>
      <c r="R211" s="12">
        <v>93.21</v>
      </c>
      <c r="S211" s="59">
        <v>95.88</v>
      </c>
      <c r="T211" s="58">
        <v>1</v>
      </c>
      <c r="U211" s="59">
        <v>19.95</v>
      </c>
      <c r="V211" s="58">
        <v>55.56</v>
      </c>
      <c r="W211" s="58" t="s">
        <v>77</v>
      </c>
      <c r="X211" s="58">
        <v>0</v>
      </c>
      <c r="Y211">
        <v>1</v>
      </c>
      <c r="Z211" s="58">
        <v>0</v>
      </c>
      <c r="AA211" s="58">
        <v>0</v>
      </c>
      <c r="AB211" s="58">
        <v>0</v>
      </c>
      <c r="AC211" s="58">
        <v>0</v>
      </c>
      <c r="AD211" s="58">
        <v>1</v>
      </c>
      <c r="AE211" s="58">
        <v>1</v>
      </c>
      <c r="AF211" s="58">
        <v>10</v>
      </c>
      <c r="AG211" s="58">
        <v>7.14</v>
      </c>
      <c r="AH211" s="59">
        <v>9446.27</v>
      </c>
      <c r="AI211" s="61">
        <v>12157000</v>
      </c>
      <c r="AJ211" s="61">
        <v>6507000</v>
      </c>
      <c r="AK211" s="61">
        <v>1116000</v>
      </c>
      <c r="AL211" s="60">
        <f t="shared" si="39"/>
        <v>1.1160000000000001</v>
      </c>
      <c r="AM211" s="60">
        <f t="shared" si="40"/>
        <v>0.98576512455516019</v>
      </c>
      <c r="AN211" s="59">
        <v>37.99</v>
      </c>
    </row>
    <row r="212" spans="1:40" x14ac:dyDescent="0.3">
      <c r="A212" s="58" t="s">
        <v>21</v>
      </c>
      <c r="B212" s="59">
        <v>2008</v>
      </c>
      <c r="C212" s="59">
        <v>75.739999999999995</v>
      </c>
      <c r="D212" s="59">
        <v>64.12</v>
      </c>
      <c r="E212" s="59">
        <v>57.14</v>
      </c>
      <c r="F212" s="59">
        <v>79.31</v>
      </c>
      <c r="G212" s="59">
        <v>69.459999999999994</v>
      </c>
      <c r="H212" s="59">
        <v>80.06</v>
      </c>
      <c r="I212" s="60">
        <f t="shared" si="35"/>
        <v>10.10491337191135</v>
      </c>
      <c r="J212" s="60">
        <f t="shared" si="36"/>
        <v>17.73222255287855</v>
      </c>
      <c r="K212" s="60">
        <f t="shared" si="37"/>
        <v>17.265910717071993</v>
      </c>
      <c r="L212" s="60">
        <f t="shared" si="32"/>
        <v>2.0365340406685593</v>
      </c>
      <c r="M212" s="60">
        <f t="shared" si="38"/>
        <v>1.5941040205629422</v>
      </c>
      <c r="N212" s="59">
        <v>6.65</v>
      </c>
      <c r="O212" s="59">
        <v>1.24</v>
      </c>
      <c r="P212" s="62">
        <v>19.974545454545453</v>
      </c>
      <c r="Q212" s="62">
        <v>25.786875000000009</v>
      </c>
      <c r="R212" s="12">
        <v>34.380000000000003</v>
      </c>
      <c r="S212" s="59">
        <v>99.33</v>
      </c>
      <c r="T212" s="58">
        <v>0</v>
      </c>
      <c r="U212" s="59">
        <v>82.91</v>
      </c>
      <c r="V212" s="58"/>
      <c r="W212" s="58" t="s">
        <v>77</v>
      </c>
      <c r="X212" s="58">
        <v>0</v>
      </c>
      <c r="Y212">
        <v>1</v>
      </c>
      <c r="Z212" s="58">
        <v>0</v>
      </c>
      <c r="AA212" s="58">
        <v>0</v>
      </c>
      <c r="AB212" s="58">
        <v>0</v>
      </c>
      <c r="AC212" s="58">
        <v>0</v>
      </c>
      <c r="AD212" s="58">
        <v>1</v>
      </c>
      <c r="AE212" s="58"/>
      <c r="AF212" s="58">
        <v>0</v>
      </c>
      <c r="AG212" s="58">
        <v>16.670000000000002</v>
      </c>
      <c r="AH212" s="59">
        <v>24462.91</v>
      </c>
      <c r="AI212" s="61">
        <v>50235000</v>
      </c>
      <c r="AJ212" s="61">
        <v>31513000</v>
      </c>
      <c r="AK212" s="61">
        <v>6664000</v>
      </c>
      <c r="AL212" s="60">
        <f t="shared" si="39"/>
        <v>6.6639999999999997</v>
      </c>
      <c r="AM212" s="60"/>
      <c r="AN212" s="59">
        <v>43.8</v>
      </c>
    </row>
    <row r="213" spans="1:40" x14ac:dyDescent="0.3">
      <c r="A213" s="58" t="s">
        <v>21</v>
      </c>
      <c r="B213" s="59">
        <v>2009</v>
      </c>
      <c r="C213" s="59">
        <v>82.33</v>
      </c>
      <c r="D213" s="59">
        <v>82.33</v>
      </c>
      <c r="E213" s="59">
        <v>90.63</v>
      </c>
      <c r="F213" s="59">
        <v>77.67</v>
      </c>
      <c r="G213" s="59">
        <v>86.17</v>
      </c>
      <c r="H213" s="59">
        <v>84.07</v>
      </c>
      <c r="I213" s="60">
        <f t="shared" si="35"/>
        <v>10.603492911933319</v>
      </c>
      <c r="J213" s="60">
        <f t="shared" si="36"/>
        <v>17.739323784766896</v>
      </c>
      <c r="K213" s="60">
        <f t="shared" si="37"/>
        <v>17.28074633572232</v>
      </c>
      <c r="L213" s="60">
        <f t="shared" si="32"/>
        <v>1.7318325206477063</v>
      </c>
      <c r="M213" s="60">
        <f t="shared" si="38"/>
        <v>1.5818221610805403</v>
      </c>
      <c r="N213" s="59">
        <v>3.52</v>
      </c>
      <c r="O213" s="59">
        <v>1</v>
      </c>
      <c r="P213" s="62">
        <v>16.568333333333328</v>
      </c>
      <c r="Q213" s="62">
        <v>16.611240310077516</v>
      </c>
      <c r="R213" s="12">
        <v>19.829999999999998</v>
      </c>
      <c r="S213" s="59">
        <v>93.45</v>
      </c>
      <c r="T213" s="58">
        <v>0</v>
      </c>
      <c r="U213" s="59">
        <v>81.17</v>
      </c>
      <c r="V213" s="58"/>
      <c r="W213" s="58" t="s">
        <v>77</v>
      </c>
      <c r="X213" s="58">
        <v>0</v>
      </c>
      <c r="Y213">
        <v>1</v>
      </c>
      <c r="Z213" s="58">
        <v>0</v>
      </c>
      <c r="AA213" s="58">
        <v>0</v>
      </c>
      <c r="AB213" s="58">
        <v>0</v>
      </c>
      <c r="AC213" s="58">
        <v>0</v>
      </c>
      <c r="AD213" s="58">
        <v>1</v>
      </c>
      <c r="AE213" s="58"/>
      <c r="AF213" s="58">
        <v>0</v>
      </c>
      <c r="AG213" s="58">
        <v>25</v>
      </c>
      <c r="AH213" s="59">
        <v>40275.269999999997</v>
      </c>
      <c r="AI213" s="61">
        <v>50593000</v>
      </c>
      <c r="AJ213" s="61">
        <v>31984000</v>
      </c>
      <c r="AK213" s="61">
        <v>4651000</v>
      </c>
      <c r="AL213" s="60">
        <f t="shared" si="39"/>
        <v>4.6509999999999998</v>
      </c>
      <c r="AM213" s="60">
        <f t="shared" ref="AM213:AM225" si="41">(AK213-AK212)/AK212</f>
        <v>-0.30207082833133253</v>
      </c>
      <c r="AN213" s="59">
        <v>44.46</v>
      </c>
    </row>
    <row r="214" spans="1:40" x14ac:dyDescent="0.3">
      <c r="A214" s="58" t="s">
        <v>21</v>
      </c>
      <c r="B214" s="59">
        <v>2010</v>
      </c>
      <c r="C214" s="59">
        <v>88.1</v>
      </c>
      <c r="D214" s="59">
        <v>54.62</v>
      </c>
      <c r="E214" s="59">
        <v>23.08</v>
      </c>
      <c r="F214" s="59">
        <v>87.24</v>
      </c>
      <c r="G214" s="59">
        <v>89.74</v>
      </c>
      <c r="H214" s="59">
        <v>86.83</v>
      </c>
      <c r="I214" s="60">
        <f t="shared" si="35"/>
        <v>10.924368903774001</v>
      </c>
      <c r="J214" s="60">
        <f t="shared" si="36"/>
        <v>17.889448310408714</v>
      </c>
      <c r="K214" s="60">
        <f t="shared" si="37"/>
        <v>17.402661780570856</v>
      </c>
      <c r="L214" s="60">
        <f t="shared" si="32"/>
        <v>2.1971134600518112</v>
      </c>
      <c r="M214" s="60">
        <f t="shared" si="38"/>
        <v>1.6270792394342808</v>
      </c>
      <c r="N214" s="59">
        <v>9.3000000000000007</v>
      </c>
      <c r="O214" s="59">
        <v>1.0900000000000001</v>
      </c>
      <c r="P214" s="62">
        <v>16.501712062256811</v>
      </c>
      <c r="Q214" s="62">
        <v>17.427003891050575</v>
      </c>
      <c r="R214" s="12">
        <v>19.920000000000002</v>
      </c>
      <c r="S214" s="59">
        <v>96.5</v>
      </c>
      <c r="T214" s="58">
        <v>1</v>
      </c>
      <c r="U214" s="59">
        <v>84.38</v>
      </c>
      <c r="V214" s="58">
        <v>42.86</v>
      </c>
      <c r="W214" s="58" t="s">
        <v>77</v>
      </c>
      <c r="X214" s="58">
        <v>0</v>
      </c>
      <c r="Y214">
        <v>1</v>
      </c>
      <c r="Z214" s="58">
        <v>0</v>
      </c>
      <c r="AA214" s="58">
        <v>0</v>
      </c>
      <c r="AB214" s="58">
        <v>0</v>
      </c>
      <c r="AC214" s="58">
        <v>0</v>
      </c>
      <c r="AD214" s="58">
        <v>1</v>
      </c>
      <c r="AE214" s="58"/>
      <c r="AF214" s="58">
        <v>0</v>
      </c>
      <c r="AG214" s="58">
        <v>23.08</v>
      </c>
      <c r="AH214" s="59">
        <v>55512.800000000003</v>
      </c>
      <c r="AI214" s="61">
        <v>58788000</v>
      </c>
      <c r="AJ214" s="61">
        <v>36131000</v>
      </c>
      <c r="AK214" s="61">
        <v>7999000</v>
      </c>
      <c r="AL214" s="60">
        <f t="shared" si="39"/>
        <v>7.9989999999999997</v>
      </c>
      <c r="AM214" s="60">
        <f t="shared" si="41"/>
        <v>0.7198451945818104</v>
      </c>
      <c r="AN214" s="59">
        <v>39.99</v>
      </c>
    </row>
    <row r="215" spans="1:40" x14ac:dyDescent="0.3">
      <c r="A215" s="58" t="s">
        <v>21</v>
      </c>
      <c r="B215" s="59">
        <v>2011</v>
      </c>
      <c r="C215" s="59">
        <v>87.08</v>
      </c>
      <c r="D215" s="59">
        <v>86.13</v>
      </c>
      <c r="E215" s="59">
        <v>87.04</v>
      </c>
      <c r="F215" s="59">
        <v>87.77</v>
      </c>
      <c r="G215" s="59">
        <v>87.44</v>
      </c>
      <c r="H215" s="59">
        <v>85.24</v>
      </c>
      <c r="I215" s="60">
        <f t="shared" si="35"/>
        <v>10.786364613701325</v>
      </c>
      <c r="J215" s="60">
        <f t="shared" si="36"/>
        <v>17.920234401931243</v>
      </c>
      <c r="K215" s="60">
        <f t="shared" si="37"/>
        <v>17.377720735474131</v>
      </c>
      <c r="L215" s="60">
        <f t="shared" si="32"/>
        <v>2.1881838326840706</v>
      </c>
      <c r="M215" s="60">
        <f t="shared" si="38"/>
        <v>1.7203257569308477</v>
      </c>
      <c r="N215" s="59">
        <v>11.3</v>
      </c>
      <c r="O215" s="59">
        <v>1.21</v>
      </c>
      <c r="P215" s="62">
        <v>14.778235294117646</v>
      </c>
      <c r="Q215" s="62">
        <v>16.565686274509794</v>
      </c>
      <c r="R215" s="12">
        <v>21.87</v>
      </c>
      <c r="S215" s="59">
        <v>99.52</v>
      </c>
      <c r="T215" s="58">
        <v>1</v>
      </c>
      <c r="U215" s="59">
        <v>84.3</v>
      </c>
      <c r="V215" s="58">
        <v>46.15</v>
      </c>
      <c r="W215" s="58" t="s">
        <v>77</v>
      </c>
      <c r="X215" s="58">
        <v>0</v>
      </c>
      <c r="Y215">
        <v>1</v>
      </c>
      <c r="Z215" s="58">
        <v>0</v>
      </c>
      <c r="AA215" s="58">
        <v>0</v>
      </c>
      <c r="AB215" s="58">
        <v>0</v>
      </c>
      <c r="AC215" s="58">
        <v>0</v>
      </c>
      <c r="AD215" s="58">
        <v>1</v>
      </c>
      <c r="AE215" s="58">
        <v>1</v>
      </c>
      <c r="AF215" s="58">
        <v>11.11</v>
      </c>
      <c r="AG215" s="58"/>
      <c r="AH215" s="59">
        <v>48356.92</v>
      </c>
      <c r="AI215" s="61">
        <v>60626000</v>
      </c>
      <c r="AJ215" s="61">
        <v>35241000</v>
      </c>
      <c r="AK215" s="61">
        <v>7919000</v>
      </c>
      <c r="AL215" s="60">
        <f t="shared" si="39"/>
        <v>7.9189999999999996</v>
      </c>
      <c r="AM215" s="60">
        <f t="shared" si="41"/>
        <v>-1.0001250156269533E-2</v>
      </c>
      <c r="AN215" s="59">
        <v>33.979999999999997</v>
      </c>
    </row>
    <row r="216" spans="1:40" x14ac:dyDescent="0.3">
      <c r="A216" s="58" t="s">
        <v>21</v>
      </c>
      <c r="B216" s="59">
        <v>2012</v>
      </c>
      <c r="C216" s="59">
        <v>86.3</v>
      </c>
      <c r="D216" s="59">
        <v>52.97</v>
      </c>
      <c r="E216" s="59">
        <v>19.64</v>
      </c>
      <c r="F216" s="59">
        <v>87.45</v>
      </c>
      <c r="G216" s="59">
        <v>90.46</v>
      </c>
      <c r="H216" s="59">
        <v>77.22</v>
      </c>
      <c r="I216" s="60">
        <f t="shared" si="35"/>
        <v>11.089656555581511</v>
      </c>
      <c r="J216" s="60">
        <f t="shared" si="36"/>
        <v>17.964485340837491</v>
      </c>
      <c r="K216" s="60">
        <f t="shared" si="37"/>
        <v>17.441583323785398</v>
      </c>
      <c r="L216" s="60">
        <f t="shared" si="32"/>
        <v>2.2764464353843512</v>
      </c>
      <c r="M216" s="60">
        <f t="shared" si="38"/>
        <v>1.6869160122454412</v>
      </c>
      <c r="N216" s="59">
        <v>8.61</v>
      </c>
      <c r="O216" s="59">
        <v>1.24</v>
      </c>
      <c r="P216" s="62">
        <v>7.9368359374999926</v>
      </c>
      <c r="Q216" s="62">
        <v>9.5380468750000045</v>
      </c>
      <c r="R216" s="12">
        <v>13.01</v>
      </c>
      <c r="S216" s="59">
        <v>98.6</v>
      </c>
      <c r="T216" s="58">
        <v>0</v>
      </c>
      <c r="U216" s="59">
        <v>74.709999999999994</v>
      </c>
      <c r="V216" s="58">
        <v>92.31</v>
      </c>
      <c r="W216" s="58" t="s">
        <v>77</v>
      </c>
      <c r="X216" s="58">
        <v>0</v>
      </c>
      <c r="Y216">
        <v>1</v>
      </c>
      <c r="Z216" s="58">
        <v>0</v>
      </c>
      <c r="AA216" s="58">
        <v>0</v>
      </c>
      <c r="AB216" s="58">
        <v>0</v>
      </c>
      <c r="AC216" s="58">
        <v>0</v>
      </c>
      <c r="AD216" s="58">
        <v>1</v>
      </c>
      <c r="AE216" s="58">
        <v>1</v>
      </c>
      <c r="AF216" s="58">
        <v>11.11</v>
      </c>
      <c r="AG216" s="58"/>
      <c r="AH216" s="59">
        <v>65490.25</v>
      </c>
      <c r="AI216" s="61">
        <v>63369000</v>
      </c>
      <c r="AJ216" s="61">
        <v>37565000</v>
      </c>
      <c r="AK216" s="61">
        <v>8742000</v>
      </c>
      <c r="AL216" s="60">
        <f t="shared" si="39"/>
        <v>8.7420000000000009</v>
      </c>
      <c r="AM216" s="60">
        <f t="shared" si="41"/>
        <v>0.10392726354337668</v>
      </c>
      <c r="AN216" s="59">
        <v>34.229999999999997</v>
      </c>
    </row>
    <row r="217" spans="1:40" x14ac:dyDescent="0.3">
      <c r="A217" s="58" t="s">
        <v>21</v>
      </c>
      <c r="B217" s="59">
        <v>2013</v>
      </c>
      <c r="C217" s="59">
        <v>86.79</v>
      </c>
      <c r="D217" s="59">
        <v>53.4</v>
      </c>
      <c r="E217" s="59">
        <v>20</v>
      </c>
      <c r="F217" s="59">
        <v>89.67</v>
      </c>
      <c r="G217" s="59">
        <v>89.45</v>
      </c>
      <c r="H217" s="59">
        <v>77.22</v>
      </c>
      <c r="I217" s="60">
        <f t="shared" si="35"/>
        <v>11.174929407924173</v>
      </c>
      <c r="J217" s="60">
        <f t="shared" si="36"/>
        <v>17.964816678260348</v>
      </c>
      <c r="K217" s="60">
        <f t="shared" si="37"/>
        <v>17.387884285315387</v>
      </c>
      <c r="L217" s="60">
        <f t="shared" si="32"/>
        <v>2.0366645123237777</v>
      </c>
      <c r="M217" s="60">
        <f t="shared" si="38"/>
        <v>1.780567961574113</v>
      </c>
      <c r="N217" s="59">
        <v>8.49</v>
      </c>
      <c r="O217" s="59">
        <v>1.17</v>
      </c>
      <c r="P217" s="62">
        <v>4.5099606299212596</v>
      </c>
      <c r="Q217" s="62">
        <v>5.3667968749999986</v>
      </c>
      <c r="R217" s="12">
        <v>8.0399999999999991</v>
      </c>
      <c r="S217" s="59">
        <v>98.65</v>
      </c>
      <c r="T217" s="58">
        <v>0</v>
      </c>
      <c r="U217" s="59">
        <v>74.400000000000006</v>
      </c>
      <c r="V217" s="58">
        <v>100</v>
      </c>
      <c r="W217" s="58" t="s">
        <v>77</v>
      </c>
      <c r="X217" s="58">
        <v>0</v>
      </c>
      <c r="Y217">
        <v>1</v>
      </c>
      <c r="Z217" s="58">
        <v>0</v>
      </c>
      <c r="AA217" s="58">
        <v>0</v>
      </c>
      <c r="AB217" s="58">
        <v>0</v>
      </c>
      <c r="AC217" s="58">
        <v>0</v>
      </c>
      <c r="AD217" s="58">
        <v>1</v>
      </c>
      <c r="AE217" s="58">
        <v>1</v>
      </c>
      <c r="AF217" s="58">
        <v>11.11</v>
      </c>
      <c r="AG217" s="58"/>
      <c r="AH217" s="59">
        <v>71319.81</v>
      </c>
      <c r="AI217" s="61">
        <v>63390000</v>
      </c>
      <c r="AJ217" s="61">
        <v>35601000</v>
      </c>
      <c r="AK217" s="61">
        <v>6665000</v>
      </c>
      <c r="AL217" s="60">
        <f t="shared" si="39"/>
        <v>6.665</v>
      </c>
      <c r="AM217" s="60">
        <f t="shared" si="41"/>
        <v>-0.23758865248226951</v>
      </c>
      <c r="AN217" s="59">
        <v>34.28</v>
      </c>
    </row>
    <row r="218" spans="1:40" x14ac:dyDescent="0.3">
      <c r="A218" s="58" t="s">
        <v>21</v>
      </c>
      <c r="B218" s="59">
        <v>2014</v>
      </c>
      <c r="C218" s="59">
        <v>88.61</v>
      </c>
      <c r="D218" s="59">
        <v>75.069999999999993</v>
      </c>
      <c r="E218" s="59">
        <v>66</v>
      </c>
      <c r="F218" s="59">
        <v>90.24</v>
      </c>
      <c r="G218" s="59">
        <v>91.82</v>
      </c>
      <c r="H218" s="59">
        <v>80.28</v>
      </c>
      <c r="I218" s="60">
        <f t="shared" si="35"/>
        <v>11.081305275385205</v>
      </c>
      <c r="J218" s="60">
        <f t="shared" si="36"/>
        <v>18.052019970366249</v>
      </c>
      <c r="K218" s="60">
        <f t="shared" si="37"/>
        <v>17.52837505732867</v>
      </c>
      <c r="L218" s="60">
        <f t="shared" si="32"/>
        <v>1.9978246790075136</v>
      </c>
      <c r="M218" s="60">
        <f t="shared" si="38"/>
        <v>1.6881696809938738</v>
      </c>
      <c r="N218" s="59">
        <v>8.43</v>
      </c>
      <c r="O218" s="59">
        <v>1.07</v>
      </c>
      <c r="P218" s="62">
        <v>5.9405577689243021</v>
      </c>
      <c r="Q218" s="62">
        <v>6.9000390625000003</v>
      </c>
      <c r="R218" s="12">
        <v>8.77</v>
      </c>
      <c r="S218" s="59">
        <v>98.65</v>
      </c>
      <c r="T218" s="58">
        <v>0</v>
      </c>
      <c r="U218" s="59">
        <v>84.48</v>
      </c>
      <c r="V218" s="58">
        <v>93.75</v>
      </c>
      <c r="W218" s="58" t="s">
        <v>77</v>
      </c>
      <c r="X218" s="58">
        <v>0</v>
      </c>
      <c r="Y218">
        <v>1</v>
      </c>
      <c r="Z218" s="58">
        <v>0</v>
      </c>
      <c r="AA218" s="58">
        <v>0</v>
      </c>
      <c r="AB218" s="58">
        <v>0</v>
      </c>
      <c r="AC218" s="58">
        <v>0</v>
      </c>
      <c r="AD218" s="58">
        <v>1</v>
      </c>
      <c r="AE218" s="58">
        <v>1</v>
      </c>
      <c r="AF218" s="58">
        <v>10</v>
      </c>
      <c r="AG218" s="58">
        <v>8.33</v>
      </c>
      <c r="AH218" s="59">
        <v>64945.599999999999</v>
      </c>
      <c r="AI218" s="61">
        <v>69166000</v>
      </c>
      <c r="AJ218" s="61">
        <v>40971000</v>
      </c>
      <c r="AK218" s="61">
        <v>6373000</v>
      </c>
      <c r="AL218" s="60">
        <f t="shared" si="39"/>
        <v>6.3730000000000002</v>
      </c>
      <c r="AM218" s="60">
        <f t="shared" si="41"/>
        <v>-4.3810952738184548E-2</v>
      </c>
      <c r="AN218" s="59">
        <v>35.43</v>
      </c>
    </row>
    <row r="219" spans="1:40" x14ac:dyDescent="0.3">
      <c r="A219" s="58" t="s">
        <v>21</v>
      </c>
      <c r="B219" s="59">
        <v>2015</v>
      </c>
      <c r="C219" s="59">
        <v>87.9</v>
      </c>
      <c r="D219" s="59">
        <v>87.9</v>
      </c>
      <c r="E219" s="59">
        <v>100</v>
      </c>
      <c r="F219" s="59">
        <v>91.89</v>
      </c>
      <c r="G219" s="59">
        <v>83.99</v>
      </c>
      <c r="H219" s="59">
        <v>87.47</v>
      </c>
      <c r="I219" s="60">
        <f t="shared" si="35"/>
        <v>11.079535923811285</v>
      </c>
      <c r="J219" s="60">
        <f t="shared" si="36"/>
        <v>18.050269023901588</v>
      </c>
      <c r="K219" s="60">
        <f t="shared" si="37"/>
        <v>17.43985149094064</v>
      </c>
      <c r="L219" s="60">
        <f t="shared" si="32"/>
        <v>1.9735253160882866</v>
      </c>
      <c r="M219" s="60">
        <f t="shared" si="38"/>
        <v>1.8411999999999999</v>
      </c>
      <c r="N219" s="59">
        <v>6.32</v>
      </c>
      <c r="O219" s="59">
        <v>1.02</v>
      </c>
      <c r="P219" s="62">
        <v>7.6819367588932828</v>
      </c>
      <c r="Q219" s="62">
        <v>8.2714785992217958</v>
      </c>
      <c r="R219" s="12">
        <v>9.17</v>
      </c>
      <c r="S219" s="59">
        <v>99.59</v>
      </c>
      <c r="T219" s="58">
        <v>0</v>
      </c>
      <c r="U219" s="59">
        <v>95.05</v>
      </c>
      <c r="V219" s="58">
        <v>100</v>
      </c>
      <c r="W219" s="58" t="s">
        <v>77</v>
      </c>
      <c r="X219" s="58">
        <v>0</v>
      </c>
      <c r="Y219">
        <v>1</v>
      </c>
      <c r="Z219" s="58">
        <v>0</v>
      </c>
      <c r="AA219" s="58">
        <v>0</v>
      </c>
      <c r="AB219" s="58">
        <v>0</v>
      </c>
      <c r="AC219" s="58">
        <v>0</v>
      </c>
      <c r="AD219" s="58">
        <v>0</v>
      </c>
      <c r="AE219" s="58">
        <v>1</v>
      </c>
      <c r="AF219" s="58">
        <v>12.5</v>
      </c>
      <c r="AG219" s="58">
        <v>8.33</v>
      </c>
      <c r="AH219" s="59">
        <v>64830.79</v>
      </c>
      <c r="AI219" s="61">
        <v>69045000</v>
      </c>
      <c r="AJ219" s="61">
        <v>37500000</v>
      </c>
      <c r="AK219" s="61">
        <v>6196000</v>
      </c>
      <c r="AL219" s="60">
        <f t="shared" si="39"/>
        <v>6.1959999999999997</v>
      </c>
      <c r="AM219" s="60">
        <f t="shared" si="41"/>
        <v>-2.7773419111878236E-2</v>
      </c>
      <c r="AN219" s="59">
        <v>32.630000000000003</v>
      </c>
    </row>
    <row r="220" spans="1:40" x14ac:dyDescent="0.3">
      <c r="A220" s="58" t="s">
        <v>21</v>
      </c>
      <c r="B220" s="59">
        <v>2016</v>
      </c>
      <c r="C220" s="59">
        <v>83.78</v>
      </c>
      <c r="D220" s="59">
        <v>71.89</v>
      </c>
      <c r="E220" s="59">
        <v>60</v>
      </c>
      <c r="F220" s="59">
        <v>89.2</v>
      </c>
      <c r="G220" s="59">
        <v>80.25</v>
      </c>
      <c r="H220" s="59">
        <v>80.209999999999994</v>
      </c>
      <c r="I220" s="60">
        <f t="shared" si="35"/>
        <v>11.296274913435683</v>
      </c>
      <c r="J220" s="60">
        <f t="shared" si="36"/>
        <v>18.119345895046798</v>
      </c>
      <c r="K220" s="60">
        <f t="shared" si="37"/>
        <v>17.539153692014501</v>
      </c>
      <c r="L220" s="60">
        <f t="shared" si="32"/>
        <v>1.922787731634459</v>
      </c>
      <c r="M220" s="60">
        <f t="shared" si="38"/>
        <v>1.7863817457442956</v>
      </c>
      <c r="N220" s="59">
        <v>6.3</v>
      </c>
      <c r="O220" s="59">
        <v>0.78</v>
      </c>
      <c r="P220" s="62">
        <v>5.3497665369649798</v>
      </c>
      <c r="Q220" s="62">
        <v>5.6182329317269106</v>
      </c>
      <c r="R220" s="12">
        <v>8.7100000000000009</v>
      </c>
      <c r="S220" s="59">
        <v>99.61</v>
      </c>
      <c r="T220" s="58">
        <v>0</v>
      </c>
      <c r="U220" s="59">
        <v>83.51</v>
      </c>
      <c r="V220" s="58">
        <v>100</v>
      </c>
      <c r="W220" s="58" t="s">
        <v>77</v>
      </c>
      <c r="X220" s="58">
        <v>0</v>
      </c>
      <c r="Y220">
        <v>1</v>
      </c>
      <c r="Z220" s="58">
        <v>0</v>
      </c>
      <c r="AA220" s="58">
        <v>0</v>
      </c>
      <c r="AB220" s="58">
        <v>0</v>
      </c>
      <c r="AC220" s="58">
        <v>0</v>
      </c>
      <c r="AD220" s="58">
        <v>0</v>
      </c>
      <c r="AE220" s="58">
        <v>1</v>
      </c>
      <c r="AF220" s="58">
        <v>12.5</v>
      </c>
      <c r="AG220" s="58">
        <v>8.33</v>
      </c>
      <c r="AH220" s="59">
        <v>80521.13</v>
      </c>
      <c r="AI220" s="61">
        <v>73983000</v>
      </c>
      <c r="AJ220" s="61">
        <v>41415000</v>
      </c>
      <c r="AK220" s="61">
        <v>5840000</v>
      </c>
      <c r="AL220" s="60">
        <f t="shared" si="39"/>
        <v>5.84</v>
      </c>
      <c r="AM220" s="60">
        <f t="shared" si="41"/>
        <v>-5.7456423499031635E-2</v>
      </c>
      <c r="AN220" s="59">
        <v>33.520000000000003</v>
      </c>
    </row>
    <row r="221" spans="1:40" x14ac:dyDescent="0.3">
      <c r="A221" s="58" t="s">
        <v>21</v>
      </c>
      <c r="B221" s="59">
        <v>2017</v>
      </c>
      <c r="C221" s="59">
        <v>83.83</v>
      </c>
      <c r="D221" s="59">
        <v>83.83</v>
      </c>
      <c r="E221" s="59">
        <v>100</v>
      </c>
      <c r="F221" s="59">
        <v>90.45</v>
      </c>
      <c r="G221" s="59">
        <v>79.45</v>
      </c>
      <c r="H221" s="59">
        <v>79.55</v>
      </c>
      <c r="I221" s="60">
        <f t="shared" si="35"/>
        <v>11.354252073081982</v>
      </c>
      <c r="J221" s="60">
        <f t="shared" si="36"/>
        <v>18.154760163282099</v>
      </c>
      <c r="K221" s="60">
        <f t="shared" si="37"/>
        <v>17.550653176547847</v>
      </c>
      <c r="L221" s="60">
        <f t="shared" si="32"/>
        <v>2.0828108591494399</v>
      </c>
      <c r="M221" s="60">
        <f t="shared" si="38"/>
        <v>1.82961760633981</v>
      </c>
      <c r="N221" s="59">
        <v>8.57</v>
      </c>
      <c r="O221" s="59">
        <v>0.84</v>
      </c>
      <c r="P221" s="62">
        <v>5.8285490196078431</v>
      </c>
      <c r="Q221" s="62">
        <v>6.2326050420168064</v>
      </c>
      <c r="R221" s="12">
        <v>8.64</v>
      </c>
      <c r="S221" s="59">
        <v>99.62</v>
      </c>
      <c r="T221" s="58">
        <v>0</v>
      </c>
      <c r="U221" s="59">
        <v>84.51</v>
      </c>
      <c r="V221" s="58">
        <v>100</v>
      </c>
      <c r="W221" s="58" t="s">
        <v>77</v>
      </c>
      <c r="X221" s="58">
        <v>0</v>
      </c>
      <c r="Y221">
        <v>1</v>
      </c>
      <c r="Z221" s="58">
        <v>0</v>
      </c>
      <c r="AA221" s="58">
        <v>0</v>
      </c>
      <c r="AB221" s="58">
        <v>0</v>
      </c>
      <c r="AC221" s="58">
        <v>0</v>
      </c>
      <c r="AD221" s="58">
        <v>0</v>
      </c>
      <c r="AE221" s="58">
        <v>1</v>
      </c>
      <c r="AF221" s="58">
        <v>12.5</v>
      </c>
      <c r="AG221" s="58">
        <v>8.33</v>
      </c>
      <c r="AH221" s="59">
        <v>85327.5</v>
      </c>
      <c r="AI221" s="61">
        <v>76650000</v>
      </c>
      <c r="AJ221" s="61">
        <v>41894000</v>
      </c>
      <c r="AK221" s="61">
        <v>7027000</v>
      </c>
      <c r="AL221" s="60">
        <f t="shared" si="39"/>
        <v>7.0270000000000001</v>
      </c>
      <c r="AM221" s="60">
        <f t="shared" si="41"/>
        <v>0.20325342465753424</v>
      </c>
      <c r="AN221" s="59">
        <v>34.28</v>
      </c>
    </row>
    <row r="222" spans="1:40" x14ac:dyDescent="0.3">
      <c r="A222" s="58" t="s">
        <v>21</v>
      </c>
      <c r="B222" s="59">
        <v>2018</v>
      </c>
      <c r="C222" s="59">
        <v>89.91</v>
      </c>
      <c r="D222" s="59">
        <v>89.91</v>
      </c>
      <c r="E222" s="59">
        <v>90.38</v>
      </c>
      <c r="F222" s="59">
        <v>91.82</v>
      </c>
      <c r="G222" s="59">
        <v>92.11</v>
      </c>
      <c r="H222" s="59">
        <v>82.8</v>
      </c>
      <c r="I222" s="60">
        <f t="shared" si="35"/>
        <v>10.922879489747563</v>
      </c>
      <c r="J222" s="60">
        <f t="shared" si="36"/>
        <v>18.248871736174948</v>
      </c>
      <c r="K222" s="60">
        <f t="shared" si="37"/>
        <v>17.688896679777503</v>
      </c>
      <c r="L222" s="60">
        <f t="shared" ref="L222:L285" si="42">LN(1+AL222)</f>
        <v>1.8040173666235571</v>
      </c>
      <c r="M222" s="60">
        <f t="shared" si="38"/>
        <v>1.7506288327616673</v>
      </c>
      <c r="N222" s="59">
        <v>6.3</v>
      </c>
      <c r="O222" s="59">
        <v>0.74</v>
      </c>
      <c r="P222" s="62">
        <v>15.665081300813005</v>
      </c>
      <c r="Q222" s="62">
        <v>17.575252918287951</v>
      </c>
      <c r="R222" s="12">
        <v>28</v>
      </c>
      <c r="S222" s="59">
        <v>99.68</v>
      </c>
      <c r="T222" s="58">
        <v>0</v>
      </c>
      <c r="U222" s="59">
        <v>89.88</v>
      </c>
      <c r="V222" s="58">
        <v>92.86</v>
      </c>
      <c r="W222" s="58" t="s">
        <v>77</v>
      </c>
      <c r="X222" s="58">
        <v>0</v>
      </c>
      <c r="Y222">
        <v>1</v>
      </c>
      <c r="Z222" s="58">
        <v>0</v>
      </c>
      <c r="AA222" s="58">
        <v>0</v>
      </c>
      <c r="AB222" s="58">
        <v>0</v>
      </c>
      <c r="AC222" s="58">
        <v>0</v>
      </c>
      <c r="AD222" s="58">
        <v>0</v>
      </c>
      <c r="AE222" s="58">
        <v>1</v>
      </c>
      <c r="AF222" s="58">
        <v>12.5</v>
      </c>
      <c r="AG222" s="58">
        <v>8.33</v>
      </c>
      <c r="AH222" s="59">
        <v>55430.18</v>
      </c>
      <c r="AI222" s="61">
        <v>84214000</v>
      </c>
      <c r="AJ222" s="61">
        <v>48105000</v>
      </c>
      <c r="AK222" s="61">
        <v>5074000</v>
      </c>
      <c r="AL222" s="60">
        <f t="shared" si="39"/>
        <v>5.0739999999999998</v>
      </c>
      <c r="AM222" s="60">
        <f t="shared" si="41"/>
        <v>-0.27792799203073859</v>
      </c>
      <c r="AN222" s="59">
        <v>36.700000000000003</v>
      </c>
    </row>
    <row r="223" spans="1:40" x14ac:dyDescent="0.3">
      <c r="A223" s="58" t="s">
        <v>21</v>
      </c>
      <c r="B223" s="59">
        <v>2019</v>
      </c>
      <c r="C223" s="59">
        <v>90.81</v>
      </c>
      <c r="D223" s="59">
        <v>51.08</v>
      </c>
      <c r="E223" s="59">
        <v>11.36</v>
      </c>
      <c r="F223" s="59">
        <v>92.46</v>
      </c>
      <c r="G223" s="59">
        <v>92.96</v>
      </c>
      <c r="H223" s="59">
        <v>84.22</v>
      </c>
      <c r="I223" s="60">
        <f t="shared" si="35"/>
        <v>11.039280654663331</v>
      </c>
      <c r="J223" s="60">
        <f t="shared" si="36"/>
        <v>18.247077075698133</v>
      </c>
      <c r="K223" s="60">
        <f t="shared" si="37"/>
        <v>17.54632338878443</v>
      </c>
      <c r="L223" s="60">
        <f t="shared" si="42"/>
        <v>1.4478597167780454</v>
      </c>
      <c r="M223" s="60">
        <f t="shared" si="38"/>
        <v>2.0152710186272866</v>
      </c>
      <c r="N223" s="59">
        <v>10.57</v>
      </c>
      <c r="O223" s="59">
        <v>0.71</v>
      </c>
      <c r="P223" s="62">
        <v>24.825120000000009</v>
      </c>
      <c r="Q223" s="62">
        <v>26.61542635658914</v>
      </c>
      <c r="R223" s="12">
        <v>31.91</v>
      </c>
      <c r="S223" s="59">
        <v>99.73</v>
      </c>
      <c r="T223" s="58">
        <v>0</v>
      </c>
      <c r="U223" s="59">
        <v>94.16</v>
      </c>
      <c r="V223" s="58">
        <v>85.71</v>
      </c>
      <c r="W223" s="58" t="s">
        <v>77</v>
      </c>
      <c r="X223" s="58">
        <v>0</v>
      </c>
      <c r="Y223">
        <v>1</v>
      </c>
      <c r="Z223" s="58">
        <v>0</v>
      </c>
      <c r="AA223" s="58">
        <v>0</v>
      </c>
      <c r="AB223" s="58">
        <v>0</v>
      </c>
      <c r="AC223" s="58">
        <v>0</v>
      </c>
      <c r="AD223" s="58">
        <v>0</v>
      </c>
      <c r="AE223" s="58">
        <v>1</v>
      </c>
      <c r="AF223" s="58">
        <v>12.5</v>
      </c>
      <c r="AG223" s="58">
        <v>8.33</v>
      </c>
      <c r="AH223" s="59">
        <v>62272.84</v>
      </c>
      <c r="AI223" s="61">
        <v>84063000</v>
      </c>
      <c r="AJ223" s="61">
        <v>41713000</v>
      </c>
      <c r="AK223" s="61">
        <v>3254000</v>
      </c>
      <c r="AL223" s="60">
        <f t="shared" si="39"/>
        <v>3.254</v>
      </c>
      <c r="AM223" s="60">
        <f t="shared" si="41"/>
        <v>-0.35869136775719351</v>
      </c>
      <c r="AN223" s="59">
        <v>31.86</v>
      </c>
    </row>
    <row r="224" spans="1:40" x14ac:dyDescent="0.3">
      <c r="A224" s="58" t="s">
        <v>21</v>
      </c>
      <c r="B224" s="59">
        <v>2020</v>
      </c>
      <c r="C224" s="59">
        <v>92.04</v>
      </c>
      <c r="D224" s="59">
        <v>47.06</v>
      </c>
      <c r="E224" s="59">
        <v>2.08</v>
      </c>
      <c r="F224" s="59">
        <v>96.12</v>
      </c>
      <c r="G224" s="59">
        <v>93.02</v>
      </c>
      <c r="H224" s="59">
        <v>83.15</v>
      </c>
      <c r="I224" s="60">
        <f t="shared" si="35"/>
        <v>10.998488996610973</v>
      </c>
      <c r="J224" s="60">
        <f t="shared" si="36"/>
        <v>18.158094454839226</v>
      </c>
      <c r="K224" s="60">
        <f t="shared" si="37"/>
        <v>17.565202851474723</v>
      </c>
      <c r="L224" s="60">
        <f t="shared" si="42"/>
        <v>0.20048886074940356</v>
      </c>
      <c r="M224" s="60">
        <f t="shared" si="38"/>
        <v>1.8092123835513314</v>
      </c>
      <c r="N224" s="59">
        <v>-0.69</v>
      </c>
      <c r="O224" s="59">
        <v>0.77</v>
      </c>
      <c r="P224" s="62">
        <v>24.792209302325578</v>
      </c>
      <c r="Q224" s="62">
        <v>26.392868217054275</v>
      </c>
      <c r="R224" s="12">
        <v>35.049999999999997</v>
      </c>
      <c r="S224" s="59">
        <v>99.77</v>
      </c>
      <c r="T224" s="58">
        <v>0</v>
      </c>
      <c r="U224" s="59">
        <v>92.63</v>
      </c>
      <c r="V224" s="58">
        <v>92.86</v>
      </c>
      <c r="W224" s="58" t="s">
        <v>77</v>
      </c>
      <c r="X224" s="58">
        <v>0</v>
      </c>
      <c r="Y224">
        <v>1</v>
      </c>
      <c r="Z224" s="58">
        <v>0</v>
      </c>
      <c r="AA224" s="58">
        <v>0</v>
      </c>
      <c r="AB224" s="58">
        <v>0</v>
      </c>
      <c r="AC224" s="58">
        <v>0</v>
      </c>
      <c r="AD224" s="58">
        <v>0</v>
      </c>
      <c r="AE224" s="58">
        <v>1</v>
      </c>
      <c r="AF224" s="58">
        <v>14.29</v>
      </c>
      <c r="AG224" s="58">
        <v>16.670000000000002</v>
      </c>
      <c r="AH224" s="59">
        <v>59783.74</v>
      </c>
      <c r="AI224" s="61">
        <v>76906000</v>
      </c>
      <c r="AJ224" s="61">
        <v>42508000</v>
      </c>
      <c r="AK224" s="61">
        <v>222000</v>
      </c>
      <c r="AL224" s="60">
        <f t="shared" si="39"/>
        <v>0.222</v>
      </c>
      <c r="AM224" s="60">
        <f t="shared" si="41"/>
        <v>-0.93177627535341123</v>
      </c>
      <c r="AN224" s="59">
        <v>37.43</v>
      </c>
    </row>
    <row r="225" spans="1:40" x14ac:dyDescent="0.3">
      <c r="A225" s="58" t="s">
        <v>21</v>
      </c>
      <c r="B225" s="59">
        <v>2021</v>
      </c>
      <c r="C225" s="59">
        <v>92.12</v>
      </c>
      <c r="D225" s="59">
        <v>54.66</v>
      </c>
      <c r="E225" s="59">
        <v>17.190000000000001</v>
      </c>
      <c r="F225" s="59">
        <v>95.24</v>
      </c>
      <c r="G225" s="59">
        <v>93.09</v>
      </c>
      <c r="H225" s="59">
        <v>84.99</v>
      </c>
      <c r="I225" s="60">
        <f t="shared" si="35"/>
        <v>10.945164343693069</v>
      </c>
      <c r="J225" s="60">
        <f t="shared" si="36"/>
        <v>18.255605608966881</v>
      </c>
      <c r="K225" s="60">
        <f t="shared" si="37"/>
        <v>17.569756315509462</v>
      </c>
      <c r="L225" s="60">
        <f t="shared" si="42"/>
        <v>2.0031003084231132</v>
      </c>
      <c r="M225" s="60">
        <f t="shared" si="38"/>
        <v>1.9854573556273711</v>
      </c>
      <c r="N225" s="59">
        <v>7.28</v>
      </c>
      <c r="O225" s="59">
        <v>0.93</v>
      </c>
      <c r="P225" s="62">
        <v>53.43942307692307</v>
      </c>
      <c r="Q225" s="62">
        <v>56.638499999999958</v>
      </c>
      <c r="R225" s="12">
        <v>93.21</v>
      </c>
      <c r="S225" s="59">
        <v>99.79</v>
      </c>
      <c r="T225" s="58">
        <v>0</v>
      </c>
      <c r="U225" s="59">
        <v>99.11</v>
      </c>
      <c r="V225" s="58">
        <v>75</v>
      </c>
      <c r="W225" s="58" t="s">
        <v>77</v>
      </c>
      <c r="X225" s="58">
        <v>0</v>
      </c>
      <c r="Y225">
        <v>1</v>
      </c>
      <c r="Z225" s="58">
        <v>0</v>
      </c>
      <c r="AA225" s="58">
        <v>0</v>
      </c>
      <c r="AB225" s="58">
        <v>0</v>
      </c>
      <c r="AC225" s="58">
        <v>0</v>
      </c>
      <c r="AD225" s="58">
        <v>0</v>
      </c>
      <c r="AE225" s="58">
        <v>1</v>
      </c>
      <c r="AF225" s="58">
        <v>33.33</v>
      </c>
      <c r="AG225" s="58">
        <v>16.670000000000002</v>
      </c>
      <c r="AH225" s="59">
        <v>56679.3</v>
      </c>
      <c r="AI225" s="61">
        <v>84783000</v>
      </c>
      <c r="AJ225" s="61">
        <v>42702000</v>
      </c>
      <c r="AK225" s="61">
        <v>6412000</v>
      </c>
      <c r="AL225" s="60">
        <f t="shared" si="39"/>
        <v>6.4119999999999999</v>
      </c>
      <c r="AM225" s="60">
        <f t="shared" si="41"/>
        <v>27.882882882882882</v>
      </c>
      <c r="AN225" s="59">
        <v>30.65</v>
      </c>
    </row>
    <row r="226" spans="1:40" x14ac:dyDescent="0.3">
      <c r="A226" s="58" t="s">
        <v>12</v>
      </c>
      <c r="B226" s="59">
        <v>2008</v>
      </c>
      <c r="C226" s="59">
        <v>79.06</v>
      </c>
      <c r="D226" s="59">
        <v>46.67</v>
      </c>
      <c r="E226" s="59">
        <v>16.670000000000002</v>
      </c>
      <c r="F226" s="59">
        <v>79.849999999999994</v>
      </c>
      <c r="G226" s="59">
        <v>90.28</v>
      </c>
      <c r="H226" s="59">
        <v>61.71</v>
      </c>
      <c r="I226" s="60">
        <f t="shared" si="35"/>
        <v>10.312780657838447</v>
      </c>
      <c r="J226" s="60">
        <f t="shared" si="36"/>
        <v>17.754272860582041</v>
      </c>
      <c r="K226" s="60">
        <f t="shared" si="37"/>
        <v>17.371287099071754</v>
      </c>
      <c r="L226" s="60">
        <f t="shared" si="42"/>
        <v>1.5349298602590387</v>
      </c>
      <c r="M226" s="60">
        <f t="shared" si="38"/>
        <v>1.4666571469370271</v>
      </c>
      <c r="N226" s="59">
        <v>4.95</v>
      </c>
      <c r="O226" s="59">
        <v>0.64</v>
      </c>
      <c r="P226" s="62">
        <v>19.974545454545453</v>
      </c>
      <c r="Q226" s="62">
        <v>25.786875000000009</v>
      </c>
      <c r="R226" s="12">
        <v>34.380000000000003</v>
      </c>
      <c r="S226" s="59">
        <v>87.5</v>
      </c>
      <c r="T226" s="58">
        <v>1</v>
      </c>
      <c r="U226" s="59">
        <v>51.27</v>
      </c>
      <c r="V226" s="58"/>
      <c r="W226" s="58" t="s">
        <v>77</v>
      </c>
      <c r="X226" s="58">
        <v>0</v>
      </c>
      <c r="Y226">
        <v>1</v>
      </c>
      <c r="Z226" s="58">
        <v>0</v>
      </c>
      <c r="AA226" s="58">
        <v>0</v>
      </c>
      <c r="AB226" s="58">
        <v>0</v>
      </c>
      <c r="AC226" s="58">
        <v>0</v>
      </c>
      <c r="AD226" s="58">
        <v>1</v>
      </c>
      <c r="AE226" s="58"/>
      <c r="AF226" s="58">
        <v>0</v>
      </c>
      <c r="AG226" s="58">
        <v>5</v>
      </c>
      <c r="AH226" s="59">
        <v>30115.06</v>
      </c>
      <c r="AI226" s="61">
        <v>51355000</v>
      </c>
      <c r="AJ226" s="61">
        <v>35015000</v>
      </c>
      <c r="AK226" s="61">
        <v>3641000</v>
      </c>
      <c r="AL226" s="60">
        <f t="shared" si="39"/>
        <v>3.641</v>
      </c>
      <c r="AM226" s="60"/>
      <c r="AN226" s="59">
        <v>49.81</v>
      </c>
    </row>
    <row r="227" spans="1:40" x14ac:dyDescent="0.3">
      <c r="A227" s="58" t="s">
        <v>12</v>
      </c>
      <c r="B227" s="59">
        <v>2009</v>
      </c>
      <c r="C227" s="59">
        <v>74.47</v>
      </c>
      <c r="D227" s="59">
        <v>44.93</v>
      </c>
      <c r="E227" s="59">
        <v>16.07</v>
      </c>
      <c r="F227" s="59">
        <v>77.83</v>
      </c>
      <c r="G227" s="59">
        <v>88.23</v>
      </c>
      <c r="H227" s="59">
        <v>51.43</v>
      </c>
      <c r="I227" s="60">
        <f t="shared" si="35"/>
        <v>10.744876920681609</v>
      </c>
      <c r="J227" s="60">
        <f t="shared" si="36"/>
        <v>17.729371872666061</v>
      </c>
      <c r="K227" s="60">
        <f t="shared" si="37"/>
        <v>17.254035836892406</v>
      </c>
      <c r="L227" s="60">
        <f t="shared" si="42"/>
        <v>1.5537137636617389</v>
      </c>
      <c r="M227" s="60">
        <f t="shared" si="38"/>
        <v>1.6085546385793648</v>
      </c>
      <c r="N227" s="59">
        <v>3.85</v>
      </c>
      <c r="O227" s="59">
        <v>0.62</v>
      </c>
      <c r="P227" s="62">
        <v>16.568333333333328</v>
      </c>
      <c r="Q227" s="62">
        <v>16.611240310077516</v>
      </c>
      <c r="R227" s="12">
        <v>19.829999999999998</v>
      </c>
      <c r="S227" s="59">
        <v>78.95</v>
      </c>
      <c r="T227" s="58">
        <v>1</v>
      </c>
      <c r="U227" s="59">
        <v>39.61</v>
      </c>
      <c r="V227" s="58"/>
      <c r="W227" s="58" t="s">
        <v>77</v>
      </c>
      <c r="X227" s="58">
        <v>0</v>
      </c>
      <c r="Y227">
        <v>1</v>
      </c>
      <c r="Z227" s="58">
        <v>0</v>
      </c>
      <c r="AA227" s="58">
        <v>0</v>
      </c>
      <c r="AB227" s="58">
        <v>0</v>
      </c>
      <c r="AC227" s="58">
        <v>0</v>
      </c>
      <c r="AD227" s="58">
        <v>1</v>
      </c>
      <c r="AE227" s="58"/>
      <c r="AF227" s="58">
        <v>0</v>
      </c>
      <c r="AG227" s="58"/>
      <c r="AH227" s="59">
        <v>46391.75</v>
      </c>
      <c r="AI227" s="61">
        <v>50092000</v>
      </c>
      <c r="AJ227" s="61">
        <v>31141000</v>
      </c>
      <c r="AK227" s="61">
        <v>3729000</v>
      </c>
      <c r="AL227" s="60">
        <f t="shared" si="39"/>
        <v>3.7290000000000001</v>
      </c>
      <c r="AM227" s="60">
        <f t="shared" ref="AM227:AM239" si="43">(AK227-AK226)/AK226</f>
        <v>2.4169184290030211E-2</v>
      </c>
      <c r="AN227" s="59">
        <v>39.630000000000003</v>
      </c>
    </row>
    <row r="228" spans="1:40" x14ac:dyDescent="0.3">
      <c r="A228" s="58" t="s">
        <v>12</v>
      </c>
      <c r="B228" s="59">
        <v>2010</v>
      </c>
      <c r="C228" s="59">
        <v>77.81</v>
      </c>
      <c r="D228" s="59">
        <v>58.55</v>
      </c>
      <c r="E228" s="59">
        <v>36.21</v>
      </c>
      <c r="F228" s="59">
        <v>78.8</v>
      </c>
      <c r="G228" s="59">
        <v>91.76</v>
      </c>
      <c r="H228" s="59">
        <v>56.24</v>
      </c>
      <c r="I228" s="60">
        <f t="shared" si="35"/>
        <v>10.738080040425778</v>
      </c>
      <c r="J228" s="60">
        <f t="shared" si="36"/>
        <v>17.734151615693996</v>
      </c>
      <c r="K228" s="60">
        <f t="shared" si="37"/>
        <v>17.261330702068705</v>
      </c>
      <c r="L228" s="60">
        <f t="shared" si="42"/>
        <v>1.6459626871164725</v>
      </c>
      <c r="M228" s="60">
        <f t="shared" si="38"/>
        <v>1.6045140106474545</v>
      </c>
      <c r="N228" s="59">
        <v>3.53</v>
      </c>
      <c r="O228" s="59">
        <v>0.7</v>
      </c>
      <c r="P228" s="62">
        <v>16.501712062256811</v>
      </c>
      <c r="Q228" s="62">
        <v>17.427003891050575</v>
      </c>
      <c r="R228" s="12">
        <v>19.920000000000002</v>
      </c>
      <c r="S228" s="59">
        <v>83.33</v>
      </c>
      <c r="T228" s="58">
        <v>1</v>
      </c>
      <c r="U228" s="59">
        <v>49.38</v>
      </c>
      <c r="V228" s="58">
        <v>18.18</v>
      </c>
      <c r="W228" s="58" t="s">
        <v>77</v>
      </c>
      <c r="X228" s="58">
        <v>0</v>
      </c>
      <c r="Y228">
        <v>1</v>
      </c>
      <c r="Z228" s="58">
        <v>0</v>
      </c>
      <c r="AA228" s="58">
        <v>0</v>
      </c>
      <c r="AB228" s="58">
        <v>0</v>
      </c>
      <c r="AC228" s="58">
        <v>0</v>
      </c>
      <c r="AD228" s="58">
        <v>1</v>
      </c>
      <c r="AE228" s="58"/>
      <c r="AF228" s="58">
        <v>14.29</v>
      </c>
      <c r="AG228" s="58"/>
      <c r="AH228" s="59">
        <v>46077.5</v>
      </c>
      <c r="AI228" s="61">
        <v>50332000</v>
      </c>
      <c r="AJ228" s="61">
        <v>31369000</v>
      </c>
      <c r="AK228" s="61">
        <v>4186000</v>
      </c>
      <c r="AL228" s="60">
        <f t="shared" si="39"/>
        <v>4.1859999999999999</v>
      </c>
      <c r="AM228" s="60">
        <f t="shared" si="43"/>
        <v>0.12255296326092786</v>
      </c>
      <c r="AN228" s="59">
        <v>37.82</v>
      </c>
    </row>
    <row r="229" spans="1:40" x14ac:dyDescent="0.3">
      <c r="A229" s="58" t="s">
        <v>12</v>
      </c>
      <c r="B229" s="59">
        <v>2011</v>
      </c>
      <c r="C229" s="59">
        <v>77.06</v>
      </c>
      <c r="D229" s="59">
        <v>48.69</v>
      </c>
      <c r="E229" s="59">
        <v>17.649999999999999</v>
      </c>
      <c r="F229" s="59">
        <v>79.09</v>
      </c>
      <c r="G229" s="59">
        <v>90.83</v>
      </c>
      <c r="H229" s="59">
        <v>55.01</v>
      </c>
      <c r="I229" s="60">
        <f t="shared" si="35"/>
        <v>10.579249481591207</v>
      </c>
      <c r="J229" s="60">
        <f t="shared" si="36"/>
        <v>17.756198762606186</v>
      </c>
      <c r="K229" s="60">
        <f t="shared" si="37"/>
        <v>17.285051711604979</v>
      </c>
      <c r="L229" s="60">
        <f t="shared" si="42"/>
        <v>1.7759687833217308</v>
      </c>
      <c r="M229" s="60">
        <f t="shared" si="38"/>
        <v>1.6018305211381607</v>
      </c>
      <c r="N229" s="59">
        <v>5.84</v>
      </c>
      <c r="O229" s="59">
        <v>0.71</v>
      </c>
      <c r="P229" s="62">
        <v>14.778235294117646</v>
      </c>
      <c r="Q229" s="62">
        <v>16.565686274509794</v>
      </c>
      <c r="R229" s="12">
        <v>21.87</v>
      </c>
      <c r="S229" s="59">
        <v>80.95</v>
      </c>
      <c r="T229" s="58">
        <v>1</v>
      </c>
      <c r="U229" s="59">
        <v>52.91</v>
      </c>
      <c r="V229" s="58">
        <v>19.05</v>
      </c>
      <c r="W229" s="58" t="s">
        <v>77</v>
      </c>
      <c r="X229" s="58">
        <v>0</v>
      </c>
      <c r="Y229">
        <v>1</v>
      </c>
      <c r="Z229" s="58">
        <v>0</v>
      </c>
      <c r="AA229" s="58">
        <v>0</v>
      </c>
      <c r="AB229" s="58">
        <v>0</v>
      </c>
      <c r="AC229" s="58">
        <v>0</v>
      </c>
      <c r="AD229" s="58">
        <v>1</v>
      </c>
      <c r="AE229" s="58">
        <v>1</v>
      </c>
      <c r="AF229" s="58">
        <v>14.29</v>
      </c>
      <c r="AG229" s="58"/>
      <c r="AH229" s="59">
        <v>39310.6</v>
      </c>
      <c r="AI229" s="61">
        <v>51454000</v>
      </c>
      <c r="AJ229" s="61">
        <v>32122000</v>
      </c>
      <c r="AK229" s="61">
        <v>4906000</v>
      </c>
      <c r="AL229" s="60">
        <f t="shared" si="39"/>
        <v>4.9059999999999997</v>
      </c>
      <c r="AM229" s="60">
        <f t="shared" si="43"/>
        <v>0.17200191113234592</v>
      </c>
      <c r="AN229" s="59">
        <v>37.159999999999997</v>
      </c>
    </row>
    <row r="230" spans="1:40" x14ac:dyDescent="0.3">
      <c r="A230" s="58" t="s">
        <v>12</v>
      </c>
      <c r="B230" s="59">
        <v>2012</v>
      </c>
      <c r="C230" s="59">
        <v>73.760000000000005</v>
      </c>
      <c r="D230" s="59">
        <v>42.92</v>
      </c>
      <c r="E230" s="59">
        <v>12.07</v>
      </c>
      <c r="F230" s="59">
        <v>80.67</v>
      </c>
      <c r="G230" s="59">
        <v>90.63</v>
      </c>
      <c r="H230" s="59">
        <v>43.49</v>
      </c>
      <c r="I230" s="60">
        <f t="shared" si="35"/>
        <v>10.992391197808969</v>
      </c>
      <c r="J230" s="60">
        <f t="shared" si="36"/>
        <v>17.722621519031399</v>
      </c>
      <c r="K230" s="60">
        <f t="shared" si="37"/>
        <v>17.25547983412697</v>
      </c>
      <c r="L230" s="60">
        <f t="shared" si="42"/>
        <v>1.7266874724843402</v>
      </c>
      <c r="M230" s="60">
        <f t="shared" si="38"/>
        <v>1.5954274353876741</v>
      </c>
      <c r="N230" s="59">
        <v>5.68</v>
      </c>
      <c r="O230" s="59">
        <v>0.8</v>
      </c>
      <c r="P230" s="62">
        <v>7.9368359374999926</v>
      </c>
      <c r="Q230" s="62">
        <v>9.5380468750000045</v>
      </c>
      <c r="R230" s="12">
        <v>13.01</v>
      </c>
      <c r="S230" s="59">
        <v>78</v>
      </c>
      <c r="T230" s="58">
        <v>1</v>
      </c>
      <c r="U230" s="59">
        <v>38.24</v>
      </c>
      <c r="V230" s="58">
        <v>17.86</v>
      </c>
      <c r="W230" s="58" t="s">
        <v>77</v>
      </c>
      <c r="X230" s="58">
        <v>0</v>
      </c>
      <c r="Y230">
        <v>1</v>
      </c>
      <c r="Z230" s="58">
        <v>0</v>
      </c>
      <c r="AA230" s="58">
        <v>0</v>
      </c>
      <c r="AB230" s="58">
        <v>0</v>
      </c>
      <c r="AC230" s="58">
        <v>0</v>
      </c>
      <c r="AD230" s="58">
        <v>1</v>
      </c>
      <c r="AE230" s="58">
        <v>1</v>
      </c>
      <c r="AF230" s="58">
        <v>12.5</v>
      </c>
      <c r="AG230" s="58">
        <v>4.76</v>
      </c>
      <c r="AH230" s="59">
        <v>59420.3</v>
      </c>
      <c r="AI230" s="61">
        <v>49755000</v>
      </c>
      <c r="AJ230" s="61">
        <v>31186000</v>
      </c>
      <c r="AK230" s="61">
        <v>4622000</v>
      </c>
      <c r="AL230" s="60">
        <f t="shared" si="39"/>
        <v>4.6219999999999999</v>
      </c>
      <c r="AM230" s="60">
        <f t="shared" si="43"/>
        <v>-5.7888300040766408E-2</v>
      </c>
      <c r="AN230" s="59">
        <v>33.450000000000003</v>
      </c>
    </row>
    <row r="231" spans="1:40" x14ac:dyDescent="0.3">
      <c r="A231" s="58" t="s">
        <v>12</v>
      </c>
      <c r="B231" s="59">
        <v>2013</v>
      </c>
      <c r="C231" s="59">
        <v>74.650000000000006</v>
      </c>
      <c r="D231" s="59">
        <v>41.38</v>
      </c>
      <c r="E231" s="59">
        <v>7.69</v>
      </c>
      <c r="F231" s="59">
        <v>80.81</v>
      </c>
      <c r="G231" s="59">
        <v>92.16</v>
      </c>
      <c r="H231" s="59">
        <v>43.96</v>
      </c>
      <c r="I231" s="60">
        <f t="shared" si="35"/>
        <v>11.352761172901358</v>
      </c>
      <c r="J231" s="60">
        <f t="shared" si="36"/>
        <v>17.721937937035261</v>
      </c>
      <c r="K231" s="60">
        <f t="shared" si="37"/>
        <v>17.179940215434215</v>
      </c>
      <c r="L231" s="60">
        <f t="shared" si="42"/>
        <v>1.7859090555498793</v>
      </c>
      <c r="M231" s="60">
        <f t="shared" si="38"/>
        <v>1.7194383926410071</v>
      </c>
      <c r="N231" s="59">
        <v>7.33</v>
      </c>
      <c r="O231" s="59">
        <v>0.81</v>
      </c>
      <c r="P231" s="62">
        <v>4.5099606299212596</v>
      </c>
      <c r="Q231" s="62">
        <v>5.3667968749999986</v>
      </c>
      <c r="R231" s="12">
        <v>8.0399999999999991</v>
      </c>
      <c r="S231" s="59">
        <v>73.91</v>
      </c>
      <c r="T231" s="58">
        <v>1</v>
      </c>
      <c r="U231" s="59">
        <v>39.880000000000003</v>
      </c>
      <c r="V231" s="58">
        <v>61.9</v>
      </c>
      <c r="W231" s="58" t="s">
        <v>77</v>
      </c>
      <c r="X231" s="58">
        <v>0</v>
      </c>
      <c r="Y231">
        <v>1</v>
      </c>
      <c r="Z231" s="58">
        <v>0</v>
      </c>
      <c r="AA231" s="58">
        <v>0</v>
      </c>
      <c r="AB231" s="58">
        <v>0</v>
      </c>
      <c r="AC231" s="58">
        <v>0</v>
      </c>
      <c r="AD231" s="58">
        <v>1</v>
      </c>
      <c r="AE231" s="58">
        <v>1</v>
      </c>
      <c r="AF231" s="58">
        <v>12.5</v>
      </c>
      <c r="AG231" s="58">
        <v>4.76</v>
      </c>
      <c r="AH231" s="59">
        <v>85200.38</v>
      </c>
      <c r="AI231" s="61">
        <v>49721000</v>
      </c>
      <c r="AJ231" s="61">
        <v>28917000</v>
      </c>
      <c r="AK231" s="61">
        <v>4965000</v>
      </c>
      <c r="AL231" s="60">
        <f t="shared" si="39"/>
        <v>4.9649999999999999</v>
      </c>
      <c r="AM231" s="60">
        <f t="shared" si="43"/>
        <v>7.4210298572046737E-2</v>
      </c>
      <c r="AN231" s="59">
        <v>27.14</v>
      </c>
    </row>
    <row r="232" spans="1:40" x14ac:dyDescent="0.3">
      <c r="A232" s="58" t="s">
        <v>12</v>
      </c>
      <c r="B232" s="59">
        <v>2014</v>
      </c>
      <c r="C232" s="59">
        <v>73.849999999999994</v>
      </c>
      <c r="D232" s="59">
        <v>56.21</v>
      </c>
      <c r="E232" s="59">
        <v>34.29</v>
      </c>
      <c r="F232" s="59">
        <v>78.510000000000005</v>
      </c>
      <c r="G232" s="59">
        <v>95.21</v>
      </c>
      <c r="H232" s="59">
        <v>38.520000000000003</v>
      </c>
      <c r="I232" s="60">
        <f t="shared" si="35"/>
        <v>11.463142187827314</v>
      </c>
      <c r="J232" s="60">
        <f t="shared" si="36"/>
        <v>18.023972185116669</v>
      </c>
      <c r="K232" s="60">
        <f t="shared" si="37"/>
        <v>17.666402563388189</v>
      </c>
      <c r="L232" s="60">
        <f t="shared" si="42"/>
        <v>1.8562979903656263</v>
      </c>
      <c r="M232" s="60">
        <f t="shared" si="38"/>
        <v>1.4298501116190072</v>
      </c>
      <c r="N232" s="59">
        <v>6.66</v>
      </c>
      <c r="O232" s="59">
        <v>0.63</v>
      </c>
      <c r="P232" s="62">
        <v>5.9405577689243021</v>
      </c>
      <c r="Q232" s="62">
        <v>6.9000390625000003</v>
      </c>
      <c r="R232" s="12">
        <v>8.77</v>
      </c>
      <c r="S232" s="59">
        <v>71.05</v>
      </c>
      <c r="T232" s="58">
        <v>1</v>
      </c>
      <c r="U232" s="59">
        <v>33.909999999999997</v>
      </c>
      <c r="V232" s="58">
        <v>65.22</v>
      </c>
      <c r="W232" s="58" t="s">
        <v>77</v>
      </c>
      <c r="X232" s="58">
        <v>0</v>
      </c>
      <c r="Y232">
        <v>1</v>
      </c>
      <c r="Z232" s="58">
        <v>0</v>
      </c>
      <c r="AA232" s="58">
        <v>0</v>
      </c>
      <c r="AB232" s="58">
        <v>0</v>
      </c>
      <c r="AC232" s="58">
        <v>0</v>
      </c>
      <c r="AD232" s="58">
        <v>1</v>
      </c>
      <c r="AE232" s="58">
        <v>1</v>
      </c>
      <c r="AF232" s="58">
        <v>11.11</v>
      </c>
      <c r="AG232" s="58">
        <v>5</v>
      </c>
      <c r="AH232" s="59">
        <v>95143.56</v>
      </c>
      <c r="AI232" s="61">
        <v>67253000</v>
      </c>
      <c r="AJ232" s="61">
        <v>47035000</v>
      </c>
      <c r="AK232" s="61">
        <v>5400000</v>
      </c>
      <c r="AL232" s="60">
        <f t="shared" si="39"/>
        <v>5.4</v>
      </c>
      <c r="AM232" s="60">
        <f t="shared" si="43"/>
        <v>8.7613293051359523E-2</v>
      </c>
      <c r="AN232" s="59">
        <v>49.64</v>
      </c>
    </row>
    <row r="233" spans="1:40" x14ac:dyDescent="0.3">
      <c r="A233" s="58" t="s">
        <v>12</v>
      </c>
      <c r="B233" s="59">
        <v>2015</v>
      </c>
      <c r="C233" s="59">
        <v>74.95</v>
      </c>
      <c r="D233" s="59">
        <v>73</v>
      </c>
      <c r="E233" s="59">
        <v>73.680000000000007</v>
      </c>
      <c r="F233" s="59">
        <v>80.599999999999994</v>
      </c>
      <c r="G233" s="59">
        <v>94.34</v>
      </c>
      <c r="H233" s="59">
        <v>41.83</v>
      </c>
      <c r="I233" s="60">
        <f t="shared" si="35"/>
        <v>11.465712047082787</v>
      </c>
      <c r="J233" s="60">
        <f t="shared" si="36"/>
        <v>18.05306040281755</v>
      </c>
      <c r="K233" s="60">
        <f t="shared" si="37"/>
        <v>17.594984545222921</v>
      </c>
      <c r="L233" s="60">
        <f t="shared" si="42"/>
        <v>1.9938836533181894</v>
      </c>
      <c r="M233" s="60">
        <f t="shared" si="38"/>
        <v>1.5810289315644053</v>
      </c>
      <c r="N233" s="59">
        <v>6.91</v>
      </c>
      <c r="O233" s="59">
        <v>0.67</v>
      </c>
      <c r="P233" s="62">
        <v>7.6819367588932828</v>
      </c>
      <c r="Q233" s="62">
        <v>8.2714785992217958</v>
      </c>
      <c r="R233" s="12">
        <v>9.17</v>
      </c>
      <c r="S233" s="59">
        <v>72.22</v>
      </c>
      <c r="T233" s="58">
        <v>1</v>
      </c>
      <c r="U233" s="59">
        <v>40.11</v>
      </c>
      <c r="V233" s="58">
        <v>81.819999999999993</v>
      </c>
      <c r="W233" s="58" t="s">
        <v>77</v>
      </c>
      <c r="X233" s="58">
        <v>0</v>
      </c>
      <c r="Y233">
        <v>1</v>
      </c>
      <c r="Z233" s="58">
        <v>0</v>
      </c>
      <c r="AA233" s="58">
        <v>0</v>
      </c>
      <c r="AB233" s="58">
        <v>0</v>
      </c>
      <c r="AC233" s="58">
        <v>0</v>
      </c>
      <c r="AD233" s="58">
        <v>1</v>
      </c>
      <c r="AE233" s="58">
        <v>1</v>
      </c>
      <c r="AF233" s="58">
        <v>12.5</v>
      </c>
      <c r="AG233" s="58">
        <v>5</v>
      </c>
      <c r="AH233" s="59">
        <v>95388.38</v>
      </c>
      <c r="AI233" s="61">
        <v>69238000</v>
      </c>
      <c r="AJ233" s="61">
        <v>43793000</v>
      </c>
      <c r="AK233" s="61">
        <v>6344000</v>
      </c>
      <c r="AL233" s="60">
        <f t="shared" si="39"/>
        <v>6.3440000000000003</v>
      </c>
      <c r="AM233" s="60">
        <f t="shared" si="43"/>
        <v>0.17481481481481481</v>
      </c>
      <c r="AN233" s="59">
        <v>42.49</v>
      </c>
    </row>
    <row r="234" spans="1:40" x14ac:dyDescent="0.3">
      <c r="A234" s="58" t="s">
        <v>12</v>
      </c>
      <c r="B234" s="59">
        <v>2016</v>
      </c>
      <c r="C234" s="59">
        <v>82.92</v>
      </c>
      <c r="D234" s="59">
        <v>57.09</v>
      </c>
      <c r="E234" s="59">
        <v>20.97</v>
      </c>
      <c r="F234" s="59">
        <v>79.94</v>
      </c>
      <c r="G234" s="59">
        <v>96.31</v>
      </c>
      <c r="H234" s="59">
        <v>65.11</v>
      </c>
      <c r="I234" s="60">
        <f t="shared" si="35"/>
        <v>11.307898807175579</v>
      </c>
      <c r="J234" s="60">
        <f t="shared" si="36"/>
        <v>18.144769127099501</v>
      </c>
      <c r="K234" s="60">
        <f t="shared" si="37"/>
        <v>17.599495625505714</v>
      </c>
      <c r="L234" s="60">
        <f t="shared" si="42"/>
        <v>2.1398308416926199</v>
      </c>
      <c r="M234" s="60">
        <f t="shared" si="38"/>
        <v>1.7250801300265963</v>
      </c>
      <c r="N234" s="59">
        <v>6.97</v>
      </c>
      <c r="O234" s="59">
        <v>0.62</v>
      </c>
      <c r="P234" s="62">
        <v>5.3497665369649798</v>
      </c>
      <c r="Q234" s="62">
        <v>5.6182329317269106</v>
      </c>
      <c r="R234" s="12">
        <v>8.7100000000000009</v>
      </c>
      <c r="S234" s="59">
        <v>70</v>
      </c>
      <c r="T234" s="58">
        <v>1</v>
      </c>
      <c r="U234" s="59">
        <v>77.13</v>
      </c>
      <c r="V234" s="58">
        <v>90.91</v>
      </c>
      <c r="W234" s="58" t="s">
        <v>77</v>
      </c>
      <c r="X234" s="58">
        <v>0</v>
      </c>
      <c r="Y234">
        <v>1</v>
      </c>
      <c r="Z234" s="58">
        <v>0</v>
      </c>
      <c r="AA234" s="58">
        <v>0</v>
      </c>
      <c r="AB234" s="58">
        <v>0</v>
      </c>
      <c r="AC234" s="58">
        <v>0</v>
      </c>
      <c r="AD234" s="58">
        <v>1</v>
      </c>
      <c r="AE234" s="58">
        <v>1</v>
      </c>
      <c r="AF234" s="58">
        <v>25</v>
      </c>
      <c r="AG234" s="58">
        <v>10</v>
      </c>
      <c r="AH234" s="59">
        <v>81462.559999999998</v>
      </c>
      <c r="AI234" s="61">
        <v>75888000</v>
      </c>
      <c r="AJ234" s="61">
        <v>43991000</v>
      </c>
      <c r="AK234" s="61">
        <v>7498000</v>
      </c>
      <c r="AL234" s="60">
        <f t="shared" si="39"/>
        <v>7.4980000000000002</v>
      </c>
      <c r="AM234" s="60">
        <f t="shared" si="43"/>
        <v>0.18190416141235813</v>
      </c>
      <c r="AN234" s="59">
        <v>36.409999999999997</v>
      </c>
    </row>
    <row r="235" spans="1:40" x14ac:dyDescent="0.3">
      <c r="A235" s="58" t="s">
        <v>12</v>
      </c>
      <c r="B235" s="59">
        <v>2017</v>
      </c>
      <c r="C235" s="59">
        <v>84.92</v>
      </c>
      <c r="D235" s="59">
        <v>57.23</v>
      </c>
      <c r="E235" s="59">
        <v>29.55</v>
      </c>
      <c r="F235" s="59">
        <v>83.54</v>
      </c>
      <c r="G235" s="59">
        <v>97.21</v>
      </c>
      <c r="H235" s="59">
        <v>67.569999999999993</v>
      </c>
      <c r="I235" s="60">
        <f t="shared" si="35"/>
        <v>11.368486919312728</v>
      </c>
      <c r="J235" s="60">
        <f t="shared" si="36"/>
        <v>18.066459929031211</v>
      </c>
      <c r="K235" s="60">
        <f t="shared" si="37"/>
        <v>17.321398230733951</v>
      </c>
      <c r="L235" s="60">
        <f t="shared" si="42"/>
        <v>2.0438143640366846</v>
      </c>
      <c r="M235" s="60">
        <f t="shared" si="38"/>
        <v>2.1065714028399025</v>
      </c>
      <c r="N235" s="59">
        <v>10.71</v>
      </c>
      <c r="O235" s="59">
        <v>0.5</v>
      </c>
      <c r="P235" s="62">
        <v>5.8285490196078431</v>
      </c>
      <c r="Q235" s="62">
        <v>6.2326050420168064</v>
      </c>
      <c r="R235" s="12">
        <v>8.64</v>
      </c>
      <c r="S235" s="59">
        <v>68.180000000000007</v>
      </c>
      <c r="T235" s="58">
        <v>1</v>
      </c>
      <c r="U235" s="59">
        <v>72.12</v>
      </c>
      <c r="V235" s="58">
        <v>100</v>
      </c>
      <c r="W235" s="58" t="s">
        <v>77</v>
      </c>
      <c r="X235" s="58">
        <v>0</v>
      </c>
      <c r="Y235">
        <v>1</v>
      </c>
      <c r="Z235" s="58">
        <v>0</v>
      </c>
      <c r="AA235" s="58">
        <v>0</v>
      </c>
      <c r="AB235" s="58">
        <v>0</v>
      </c>
      <c r="AC235" s="58">
        <v>0</v>
      </c>
      <c r="AD235" s="58">
        <v>1</v>
      </c>
      <c r="AE235" s="58">
        <v>1</v>
      </c>
      <c r="AF235" s="58">
        <v>25</v>
      </c>
      <c r="AG235" s="58">
        <v>15</v>
      </c>
      <c r="AH235" s="59">
        <v>86550.81</v>
      </c>
      <c r="AI235" s="61">
        <v>70172000</v>
      </c>
      <c r="AJ235" s="61">
        <v>33311000</v>
      </c>
      <c r="AK235" s="61">
        <v>6720000</v>
      </c>
      <c r="AL235" s="60">
        <f t="shared" si="39"/>
        <v>6.72</v>
      </c>
      <c r="AM235" s="60">
        <f t="shared" si="43"/>
        <v>-0.10376100293411576</v>
      </c>
      <c r="AN235" s="59">
        <v>26.38</v>
      </c>
    </row>
    <row r="236" spans="1:40" x14ac:dyDescent="0.3">
      <c r="A236" s="58" t="s">
        <v>12</v>
      </c>
      <c r="B236" s="59">
        <v>2018</v>
      </c>
      <c r="C236" s="59">
        <v>89.79</v>
      </c>
      <c r="D236" s="59">
        <v>50.01</v>
      </c>
      <c r="E236" s="59">
        <v>10.23</v>
      </c>
      <c r="F236" s="59">
        <v>85.29</v>
      </c>
      <c r="G236" s="59">
        <v>96.65</v>
      </c>
      <c r="H236" s="59">
        <v>82.84</v>
      </c>
      <c r="I236" s="60">
        <f t="shared" si="35"/>
        <v>10.944691572623782</v>
      </c>
      <c r="J236" s="60">
        <f t="shared" si="36"/>
        <v>18.619588978100712</v>
      </c>
      <c r="K236" s="60">
        <f t="shared" si="37"/>
        <v>18.144386911960446</v>
      </c>
      <c r="L236" s="60">
        <f t="shared" si="42"/>
        <v>1.9637500671836443</v>
      </c>
      <c r="M236" s="60">
        <f t="shared" si="38"/>
        <v>1.6083391555385649</v>
      </c>
      <c r="N236" s="59">
        <v>2.76</v>
      </c>
      <c r="O236" s="59">
        <v>0.32</v>
      </c>
      <c r="P236" s="62">
        <v>15.665081300813005</v>
      </c>
      <c r="Q236" s="62">
        <v>17.575252918287951</v>
      </c>
      <c r="R236" s="12">
        <v>28</v>
      </c>
      <c r="S236" s="59">
        <v>61.11</v>
      </c>
      <c r="T236" s="58">
        <v>1</v>
      </c>
      <c r="U236" s="59">
        <v>81.790000000000006</v>
      </c>
      <c r="V236" s="58">
        <v>100</v>
      </c>
      <c r="W236" s="58" t="s">
        <v>77</v>
      </c>
      <c r="X236" s="58">
        <v>0</v>
      </c>
      <c r="Y236">
        <v>1</v>
      </c>
      <c r="Z236" s="58">
        <v>0</v>
      </c>
      <c r="AA236" s="58">
        <v>0</v>
      </c>
      <c r="AB236" s="58">
        <v>0</v>
      </c>
      <c r="AC236" s="58">
        <v>0</v>
      </c>
      <c r="AD236" s="58">
        <v>1</v>
      </c>
      <c r="AE236" s="58">
        <v>1</v>
      </c>
      <c r="AF236" s="58">
        <v>12.5</v>
      </c>
      <c r="AG236" s="58">
        <v>15</v>
      </c>
      <c r="AH236" s="59">
        <v>56652.51</v>
      </c>
      <c r="AI236" s="61">
        <v>122007000</v>
      </c>
      <c r="AJ236" s="61">
        <v>75859000</v>
      </c>
      <c r="AK236" s="61">
        <v>6126000</v>
      </c>
      <c r="AL236" s="60">
        <f t="shared" si="39"/>
        <v>6.1260000000000003</v>
      </c>
      <c r="AM236" s="60">
        <f t="shared" si="43"/>
        <v>-8.8392857142857148E-2</v>
      </c>
      <c r="AN236" s="59">
        <v>46.84</v>
      </c>
    </row>
    <row r="237" spans="1:40" x14ac:dyDescent="0.3">
      <c r="A237" s="58" t="s">
        <v>12</v>
      </c>
      <c r="B237" s="59">
        <v>2019</v>
      </c>
      <c r="C237" s="59">
        <v>89.28</v>
      </c>
      <c r="D237" s="59">
        <v>46.2</v>
      </c>
      <c r="E237" s="59">
        <v>3.13</v>
      </c>
      <c r="F237" s="59">
        <v>87.18</v>
      </c>
      <c r="G237" s="59">
        <v>97.17</v>
      </c>
      <c r="H237" s="59">
        <v>79.010000000000005</v>
      </c>
      <c r="I237" s="60">
        <f t="shared" si="35"/>
        <v>11.184582912731763</v>
      </c>
      <c r="J237" s="60">
        <f t="shared" si="36"/>
        <v>18.616921642335132</v>
      </c>
      <c r="K237" s="60">
        <f t="shared" si="37"/>
        <v>18.121802898739851</v>
      </c>
      <c r="L237" s="60">
        <f t="shared" si="42"/>
        <v>1.7764766123635376</v>
      </c>
      <c r="M237" s="60">
        <f t="shared" si="38"/>
        <v>1.6406930492820064</v>
      </c>
      <c r="N237" s="59">
        <v>4.43</v>
      </c>
      <c r="O237" s="59">
        <v>0.36</v>
      </c>
      <c r="P237" s="62">
        <v>24.825120000000009</v>
      </c>
      <c r="Q237" s="62">
        <v>26.61542635658914</v>
      </c>
      <c r="R237" s="12">
        <v>31.91</v>
      </c>
      <c r="S237" s="59">
        <v>61.29</v>
      </c>
      <c r="T237" s="58">
        <v>1</v>
      </c>
      <c r="U237" s="59">
        <v>75.38</v>
      </c>
      <c r="V237" s="58">
        <v>100</v>
      </c>
      <c r="W237" s="58" t="s">
        <v>77</v>
      </c>
      <c r="X237" s="58">
        <v>0</v>
      </c>
      <c r="Y237">
        <v>1</v>
      </c>
      <c r="Z237" s="58">
        <v>0</v>
      </c>
      <c r="AA237" s="58">
        <v>0</v>
      </c>
      <c r="AB237" s="58">
        <v>0</v>
      </c>
      <c r="AC237" s="58">
        <v>0</v>
      </c>
      <c r="AD237" s="58">
        <v>1</v>
      </c>
      <c r="AE237" s="58">
        <v>1</v>
      </c>
      <c r="AF237" s="58">
        <v>12.5</v>
      </c>
      <c r="AG237" s="58">
        <v>20</v>
      </c>
      <c r="AH237" s="59">
        <v>72011.63</v>
      </c>
      <c r="AI237" s="61">
        <v>121682000</v>
      </c>
      <c r="AJ237" s="61">
        <v>74165000</v>
      </c>
      <c r="AK237" s="61">
        <v>4909000</v>
      </c>
      <c r="AL237" s="60">
        <f t="shared" si="39"/>
        <v>4.9089999999999998</v>
      </c>
      <c r="AM237" s="60">
        <f t="shared" si="43"/>
        <v>-0.19866144302970942</v>
      </c>
      <c r="AN237" s="59">
        <v>45</v>
      </c>
    </row>
    <row r="238" spans="1:40" x14ac:dyDescent="0.3">
      <c r="A238" s="58" t="s">
        <v>12</v>
      </c>
      <c r="B238" s="59">
        <v>2020</v>
      </c>
      <c r="C238" s="59">
        <v>90.03</v>
      </c>
      <c r="D238" s="59">
        <v>45.52</v>
      </c>
      <c r="E238" s="59">
        <v>1.02</v>
      </c>
      <c r="F238" s="59">
        <v>84.24</v>
      </c>
      <c r="G238" s="59">
        <v>96.94</v>
      </c>
      <c r="H238" s="59">
        <v>83.95</v>
      </c>
      <c r="I238" s="60">
        <f t="shared" si="35"/>
        <v>10.776727349313248</v>
      </c>
      <c r="J238" s="60">
        <f t="shared" si="36"/>
        <v>18.537218560200316</v>
      </c>
      <c r="K238" s="60">
        <f t="shared" si="37"/>
        <v>18.218087089678349</v>
      </c>
      <c r="L238" s="60">
        <f t="shared" si="42"/>
        <v>1.8100904259127784</v>
      </c>
      <c r="M238" s="60">
        <f t="shared" si="38"/>
        <v>1.3759322075409315</v>
      </c>
      <c r="N238" s="59">
        <v>-7.83</v>
      </c>
      <c r="O238" s="59">
        <v>0.37</v>
      </c>
      <c r="P238" s="62">
        <v>24.792209302325578</v>
      </c>
      <c r="Q238" s="62">
        <v>26.392868217054275</v>
      </c>
      <c r="R238" s="12">
        <v>35.049999999999997</v>
      </c>
      <c r="S238" s="59">
        <v>64.290000000000006</v>
      </c>
      <c r="T238" s="58">
        <v>1</v>
      </c>
      <c r="U238" s="59">
        <v>83.99</v>
      </c>
      <c r="V238" s="58">
        <v>90.91</v>
      </c>
      <c r="W238" s="58" t="s">
        <v>77</v>
      </c>
      <c r="X238" s="58">
        <v>0</v>
      </c>
      <c r="Y238">
        <v>1</v>
      </c>
      <c r="Z238" s="58">
        <v>0</v>
      </c>
      <c r="AA238" s="58">
        <v>0</v>
      </c>
      <c r="AB238" s="58">
        <v>0</v>
      </c>
      <c r="AC238" s="58">
        <v>0</v>
      </c>
      <c r="AD238" s="58">
        <v>0</v>
      </c>
      <c r="AE238" s="58">
        <v>1</v>
      </c>
      <c r="AF238" s="58">
        <v>16.670000000000002</v>
      </c>
      <c r="AG238" s="58">
        <v>20</v>
      </c>
      <c r="AH238" s="59">
        <v>47893.13</v>
      </c>
      <c r="AI238" s="61">
        <v>112360000</v>
      </c>
      <c r="AJ238" s="61">
        <v>81661000</v>
      </c>
      <c r="AK238" s="61">
        <v>5111000</v>
      </c>
      <c r="AL238" s="60">
        <f t="shared" si="39"/>
        <v>5.1109999999999998</v>
      </c>
      <c r="AM238" s="60">
        <f t="shared" si="43"/>
        <v>4.1148910165003057E-2</v>
      </c>
      <c r="AN238" s="59">
        <v>57.51</v>
      </c>
    </row>
    <row r="239" spans="1:40" x14ac:dyDescent="0.3">
      <c r="A239" s="58" t="s">
        <v>12</v>
      </c>
      <c r="B239" s="59">
        <v>2021</v>
      </c>
      <c r="C239" s="59">
        <v>90.45</v>
      </c>
      <c r="D239" s="59">
        <v>51.75</v>
      </c>
      <c r="E239" s="59">
        <v>13.04</v>
      </c>
      <c r="F239" s="59">
        <v>85.12</v>
      </c>
      <c r="G239" s="59">
        <v>97.44</v>
      </c>
      <c r="H239" s="59">
        <v>83.91</v>
      </c>
      <c r="I239" s="60">
        <f t="shared" si="35"/>
        <v>10.742720118557703</v>
      </c>
      <c r="J239" s="60">
        <f t="shared" si="36"/>
        <v>18.566174056688443</v>
      </c>
      <c r="K239" s="60">
        <f t="shared" si="37"/>
        <v>18.228223999220223</v>
      </c>
      <c r="L239" s="60">
        <f t="shared" si="42"/>
        <v>2.3465062800519738</v>
      </c>
      <c r="M239" s="60">
        <f t="shared" si="38"/>
        <v>1.4020704787072842</v>
      </c>
      <c r="N239" s="59">
        <v>1.38</v>
      </c>
      <c r="O239" s="59">
        <v>0.38</v>
      </c>
      <c r="P239" s="62">
        <v>53.43942307692307</v>
      </c>
      <c r="Q239" s="62">
        <v>56.638499999999958</v>
      </c>
      <c r="R239" s="12">
        <v>93.21</v>
      </c>
      <c r="S239" s="59">
        <v>61.22</v>
      </c>
      <c r="T239" s="58">
        <v>1</v>
      </c>
      <c r="U239" s="59">
        <v>83.1</v>
      </c>
      <c r="V239" s="58">
        <v>90.91</v>
      </c>
      <c r="W239" s="58" t="s">
        <v>77</v>
      </c>
      <c r="X239" s="58">
        <v>0</v>
      </c>
      <c r="Y239">
        <v>1</v>
      </c>
      <c r="Z239" s="58">
        <v>0</v>
      </c>
      <c r="AA239" s="58">
        <v>0</v>
      </c>
      <c r="AB239" s="58">
        <v>0</v>
      </c>
      <c r="AC239" s="58">
        <v>0</v>
      </c>
      <c r="AD239" s="58">
        <v>0</v>
      </c>
      <c r="AE239" s="58">
        <v>1</v>
      </c>
      <c r="AF239" s="58">
        <v>16.670000000000002</v>
      </c>
      <c r="AG239" s="58">
        <v>15</v>
      </c>
      <c r="AH239" s="59">
        <v>46291.8</v>
      </c>
      <c r="AI239" s="61">
        <v>115661000</v>
      </c>
      <c r="AJ239" s="61">
        <v>82493000</v>
      </c>
      <c r="AK239" s="61">
        <v>9449000</v>
      </c>
      <c r="AL239" s="60">
        <f t="shared" si="39"/>
        <v>9.4489999999999998</v>
      </c>
      <c r="AM239" s="60">
        <f t="shared" si="43"/>
        <v>0.84875758168655835</v>
      </c>
      <c r="AN239" s="59">
        <v>54.38</v>
      </c>
    </row>
    <row r="240" spans="1:40" x14ac:dyDescent="0.3">
      <c r="A240" s="58" t="s">
        <v>254</v>
      </c>
      <c r="B240" s="59">
        <v>2008</v>
      </c>
      <c r="C240" s="59" t="s">
        <v>679</v>
      </c>
      <c r="D240" s="59" t="s">
        <v>679</v>
      </c>
      <c r="E240" s="59" t="s">
        <v>679</v>
      </c>
      <c r="F240" s="59" t="s">
        <v>679</v>
      </c>
      <c r="G240" s="59" t="s">
        <v>679</v>
      </c>
      <c r="H240" s="59" t="s">
        <v>679</v>
      </c>
      <c r="I240" s="60"/>
      <c r="J240" s="60">
        <f t="shared" si="36"/>
        <v>15.371041236329464</v>
      </c>
      <c r="K240" s="60">
        <f t="shared" si="37"/>
        <v>15.342870359362768</v>
      </c>
      <c r="L240" s="60">
        <f t="shared" si="42"/>
        <v>0.21438530964031025</v>
      </c>
      <c r="M240" s="60">
        <f t="shared" si="38"/>
        <v>1.0285714285714285</v>
      </c>
      <c r="N240" s="59">
        <v>4.7</v>
      </c>
      <c r="O240" s="59">
        <v>1.56</v>
      </c>
      <c r="P240" s="62">
        <v>19.974545454545453</v>
      </c>
      <c r="Q240" s="62">
        <v>25.786875000000009</v>
      </c>
      <c r="R240" s="12">
        <v>34.380000000000003</v>
      </c>
      <c r="S240" s="59">
        <v>0</v>
      </c>
      <c r="T240" s="58"/>
      <c r="U240" s="59">
        <v>0</v>
      </c>
      <c r="V240" s="58"/>
      <c r="W240" s="58" t="s">
        <v>77</v>
      </c>
      <c r="X240" s="58">
        <v>0</v>
      </c>
      <c r="Y240">
        <v>1</v>
      </c>
      <c r="Z240" s="58">
        <v>0</v>
      </c>
      <c r="AA240" s="58">
        <v>0</v>
      </c>
      <c r="AB240" s="58">
        <v>0</v>
      </c>
      <c r="AC240" s="58">
        <v>0</v>
      </c>
      <c r="AD240" s="58"/>
      <c r="AE240" s="58"/>
      <c r="AF240" s="58"/>
      <c r="AG240" s="58"/>
      <c r="AH240" s="59" t="s">
        <v>679</v>
      </c>
      <c r="AI240" s="61">
        <v>4737600</v>
      </c>
      <c r="AJ240" s="61">
        <v>4606000</v>
      </c>
      <c r="AK240" s="61">
        <v>239100</v>
      </c>
      <c r="AL240" s="60">
        <f t="shared" si="39"/>
        <v>0.23910000000000001</v>
      </c>
      <c r="AM240" s="60"/>
      <c r="AN240" s="59">
        <v>96.08</v>
      </c>
    </row>
    <row r="241" spans="1:40" x14ac:dyDescent="0.3">
      <c r="A241" s="58" t="s">
        <v>254</v>
      </c>
      <c r="B241" s="59">
        <v>2009</v>
      </c>
      <c r="C241" s="59" t="s">
        <v>679</v>
      </c>
      <c r="D241" s="59" t="s">
        <v>679</v>
      </c>
      <c r="E241" s="59" t="s">
        <v>679</v>
      </c>
      <c r="F241" s="59" t="s">
        <v>679</v>
      </c>
      <c r="G241" s="59" t="s">
        <v>679</v>
      </c>
      <c r="H241" s="59" t="s">
        <v>679</v>
      </c>
      <c r="I241" s="60"/>
      <c r="J241" s="60">
        <f t="shared" si="36"/>
        <v>15.338693171146286</v>
      </c>
      <c r="K241" s="60">
        <f t="shared" si="37"/>
        <v>15.299929317077364</v>
      </c>
      <c r="L241" s="60">
        <f t="shared" si="42"/>
        <v>0.20985565698727437</v>
      </c>
      <c r="M241" s="60">
        <f t="shared" si="38"/>
        <v>1.0395249750702567</v>
      </c>
      <c r="N241" s="59">
        <v>0.18</v>
      </c>
      <c r="O241" s="59">
        <v>1.39</v>
      </c>
      <c r="P241" s="62">
        <v>16.568333333333328</v>
      </c>
      <c r="Q241" s="62">
        <v>16.611240310077516</v>
      </c>
      <c r="R241" s="12">
        <v>19.829999999999998</v>
      </c>
      <c r="S241" s="59">
        <v>0</v>
      </c>
      <c r="T241" s="58"/>
      <c r="U241" s="59">
        <v>0</v>
      </c>
      <c r="V241" s="58"/>
      <c r="W241" s="58" t="s">
        <v>77</v>
      </c>
      <c r="X241" s="58">
        <v>0</v>
      </c>
      <c r="Y241">
        <v>1</v>
      </c>
      <c r="Z241" s="58">
        <v>0</v>
      </c>
      <c r="AA241" s="58">
        <v>0</v>
      </c>
      <c r="AB241" s="58">
        <v>0</v>
      </c>
      <c r="AC241" s="58">
        <v>0</v>
      </c>
      <c r="AD241" s="58"/>
      <c r="AE241" s="58"/>
      <c r="AF241" s="58"/>
      <c r="AG241" s="58"/>
      <c r="AH241" s="59" t="s">
        <v>679</v>
      </c>
      <c r="AI241" s="61">
        <v>4586800</v>
      </c>
      <c r="AJ241" s="61">
        <v>4412400</v>
      </c>
      <c r="AK241" s="61">
        <v>233500</v>
      </c>
      <c r="AL241" s="60">
        <f t="shared" si="39"/>
        <v>0.23350000000000001</v>
      </c>
      <c r="AM241" s="60">
        <f t="shared" ref="AM241:AM253" si="44">(AK241-AK240)/AK240</f>
        <v>-2.3421162693433709E-2</v>
      </c>
      <c r="AN241" s="59">
        <v>94.67</v>
      </c>
    </row>
    <row r="242" spans="1:40" x14ac:dyDescent="0.3">
      <c r="A242" s="58" t="s">
        <v>254</v>
      </c>
      <c r="B242" s="59">
        <v>2010</v>
      </c>
      <c r="C242" s="59">
        <v>17.09</v>
      </c>
      <c r="D242" s="59">
        <v>17.09</v>
      </c>
      <c r="E242" s="59">
        <v>100</v>
      </c>
      <c r="F242" s="59">
        <v>5.52</v>
      </c>
      <c r="G242" s="59">
        <v>22.82</v>
      </c>
      <c r="H242" s="59">
        <v>27.79</v>
      </c>
      <c r="I242" s="60">
        <f t="shared" si="35"/>
        <v>8.263061942475538</v>
      </c>
      <c r="J242" s="60">
        <f t="shared" si="36"/>
        <v>15.402559701919964</v>
      </c>
      <c r="K242" s="60">
        <f t="shared" si="37"/>
        <v>15.000117039799244</v>
      </c>
      <c r="L242" s="60">
        <f t="shared" si="42"/>
        <v>0.30961478245133023</v>
      </c>
      <c r="M242" s="60">
        <f t="shared" si="38"/>
        <v>1.4954731755062092</v>
      </c>
      <c r="N242" s="59">
        <v>4.57</v>
      </c>
      <c r="O242" s="59">
        <v>1.56</v>
      </c>
      <c r="P242" s="62">
        <v>16.501712062256811</v>
      </c>
      <c r="Q242" s="62">
        <v>17.427003891050575</v>
      </c>
      <c r="R242" s="12">
        <v>19.920000000000002</v>
      </c>
      <c r="S242" s="59">
        <v>0</v>
      </c>
      <c r="T242" s="58">
        <v>1</v>
      </c>
      <c r="U242" s="59">
        <v>34.380000000000003</v>
      </c>
      <c r="V242" s="58">
        <v>100</v>
      </c>
      <c r="W242" s="58" t="s">
        <v>77</v>
      </c>
      <c r="X242" s="58">
        <v>0</v>
      </c>
      <c r="Y242">
        <v>1</v>
      </c>
      <c r="Z242" s="58">
        <v>0</v>
      </c>
      <c r="AA242" s="58">
        <v>0</v>
      </c>
      <c r="AB242" s="58">
        <v>0</v>
      </c>
      <c r="AC242" s="58">
        <v>0</v>
      </c>
      <c r="AD242" s="58">
        <v>1</v>
      </c>
      <c r="AE242" s="58">
        <v>1</v>
      </c>
      <c r="AF242" s="58">
        <v>0</v>
      </c>
      <c r="AG242" s="58"/>
      <c r="AH242" s="59">
        <v>3877.95</v>
      </c>
      <c r="AI242" s="61">
        <v>4889300</v>
      </c>
      <c r="AJ242" s="61">
        <v>3269400</v>
      </c>
      <c r="AK242" s="61">
        <v>362900</v>
      </c>
      <c r="AL242" s="60">
        <f t="shared" si="39"/>
        <v>0.3629</v>
      </c>
      <c r="AM242" s="60">
        <f t="shared" si="44"/>
        <v>0.55417558886509632</v>
      </c>
      <c r="AN242" s="59">
        <v>52.27</v>
      </c>
    </row>
    <row r="243" spans="1:40" x14ac:dyDescent="0.3">
      <c r="A243" s="58" t="s">
        <v>254</v>
      </c>
      <c r="B243" s="59">
        <v>2011</v>
      </c>
      <c r="C243" s="59">
        <v>10.95</v>
      </c>
      <c r="D243" s="59">
        <v>10.95</v>
      </c>
      <c r="E243" s="59">
        <v>100</v>
      </c>
      <c r="F243" s="59">
        <v>3.92</v>
      </c>
      <c r="G243" s="59">
        <v>15.15</v>
      </c>
      <c r="H243" s="59">
        <v>16.239999999999998</v>
      </c>
      <c r="I243" s="60">
        <f t="shared" si="35"/>
        <v>8.2120203772002967</v>
      </c>
      <c r="J243" s="60">
        <f t="shared" si="36"/>
        <v>15.522256652865373</v>
      </c>
      <c r="K243" s="60">
        <f t="shared" si="37"/>
        <v>15.117090901143218</v>
      </c>
      <c r="L243" s="60">
        <f t="shared" si="42"/>
        <v>0.41104948640206496</v>
      </c>
      <c r="M243" s="60">
        <f t="shared" si="38"/>
        <v>1.4995510326249626</v>
      </c>
      <c r="N243" s="59">
        <v>6.56</v>
      </c>
      <c r="O243" s="59">
        <v>1.57</v>
      </c>
      <c r="P243" s="62">
        <v>14.778235294117646</v>
      </c>
      <c r="Q243" s="62">
        <v>16.565686274509794</v>
      </c>
      <c r="R243" s="12">
        <v>21.87</v>
      </c>
      <c r="S243" s="59">
        <v>0</v>
      </c>
      <c r="T243" s="58">
        <v>1</v>
      </c>
      <c r="U243" s="59">
        <v>13.37</v>
      </c>
      <c r="V243" s="58">
        <v>100</v>
      </c>
      <c r="W243" s="58" t="s">
        <v>77</v>
      </c>
      <c r="X243" s="58">
        <v>0</v>
      </c>
      <c r="Y243">
        <v>1</v>
      </c>
      <c r="Z243" s="58">
        <v>0</v>
      </c>
      <c r="AA243" s="58">
        <v>0</v>
      </c>
      <c r="AB243" s="58">
        <v>0</v>
      </c>
      <c r="AC243" s="58">
        <v>0</v>
      </c>
      <c r="AD243" s="58">
        <v>1</v>
      </c>
      <c r="AE243" s="58">
        <v>1</v>
      </c>
      <c r="AF243" s="58">
        <v>0</v>
      </c>
      <c r="AG243" s="58"/>
      <c r="AH243" s="59">
        <v>3684.98</v>
      </c>
      <c r="AI243" s="61">
        <v>5511000</v>
      </c>
      <c r="AJ243" s="61">
        <v>3675100</v>
      </c>
      <c r="AK243" s="61">
        <v>508400</v>
      </c>
      <c r="AL243" s="60">
        <f t="shared" si="39"/>
        <v>0.50839999999999996</v>
      </c>
      <c r="AM243" s="60">
        <f t="shared" si="44"/>
        <v>0.40093689721686415</v>
      </c>
      <c r="AN243" s="59">
        <v>51.43</v>
      </c>
    </row>
    <row r="244" spans="1:40" x14ac:dyDescent="0.3">
      <c r="A244" s="58" t="s">
        <v>254</v>
      </c>
      <c r="B244" s="59">
        <v>2012</v>
      </c>
      <c r="C244" s="59">
        <v>27.47</v>
      </c>
      <c r="D244" s="59">
        <v>27.47</v>
      </c>
      <c r="E244" s="59">
        <v>100</v>
      </c>
      <c r="F244" s="59">
        <v>18.649999999999999</v>
      </c>
      <c r="G244" s="59">
        <v>25.49</v>
      </c>
      <c r="H244" s="59">
        <v>46.42</v>
      </c>
      <c r="I244" s="60">
        <f t="shared" si="35"/>
        <v>8.5272623270930215</v>
      </c>
      <c r="J244" s="60">
        <f t="shared" si="36"/>
        <v>15.547785380357437</v>
      </c>
      <c r="K244" s="60">
        <f t="shared" si="37"/>
        <v>15.113601923307883</v>
      </c>
      <c r="L244" s="60">
        <f t="shared" si="42"/>
        <v>0.43191227812301269</v>
      </c>
      <c r="M244" s="60">
        <f t="shared" si="38"/>
        <v>1.5437020451628758</v>
      </c>
      <c r="N244" s="59">
        <v>7.03</v>
      </c>
      <c r="O244" s="59">
        <v>1.71</v>
      </c>
      <c r="P244" s="62">
        <v>7.9368359374999926</v>
      </c>
      <c r="Q244" s="62">
        <v>9.5380468750000045</v>
      </c>
      <c r="R244" s="12">
        <v>13.01</v>
      </c>
      <c r="S244" s="59">
        <v>21.03</v>
      </c>
      <c r="T244" s="58">
        <v>1</v>
      </c>
      <c r="U244" s="59">
        <v>39.409999999999997</v>
      </c>
      <c r="V244" s="58">
        <v>100</v>
      </c>
      <c r="W244" s="58" t="s">
        <v>77</v>
      </c>
      <c r="X244" s="58">
        <v>0</v>
      </c>
      <c r="Y244">
        <v>1</v>
      </c>
      <c r="Z244" s="58">
        <v>0</v>
      </c>
      <c r="AA244" s="58">
        <v>0</v>
      </c>
      <c r="AB244" s="58">
        <v>0</v>
      </c>
      <c r="AC244" s="58">
        <v>0</v>
      </c>
      <c r="AD244" s="58">
        <v>1</v>
      </c>
      <c r="AE244" s="58">
        <v>1</v>
      </c>
      <c r="AF244" s="58">
        <v>0</v>
      </c>
      <c r="AG244" s="58"/>
      <c r="AH244" s="59">
        <v>5050.6000000000004</v>
      </c>
      <c r="AI244" s="61">
        <v>5653500</v>
      </c>
      <c r="AJ244" s="61">
        <v>3662300</v>
      </c>
      <c r="AK244" s="61">
        <v>540200</v>
      </c>
      <c r="AL244" s="60">
        <f t="shared" si="39"/>
        <v>0.54020000000000001</v>
      </c>
      <c r="AM244" s="60">
        <f t="shared" si="44"/>
        <v>6.2549173878835559E-2</v>
      </c>
      <c r="AN244" s="59">
        <v>46.95</v>
      </c>
    </row>
    <row r="245" spans="1:40" x14ac:dyDescent="0.3">
      <c r="A245" s="58" t="s">
        <v>254</v>
      </c>
      <c r="B245" s="59">
        <v>2013</v>
      </c>
      <c r="C245" s="59">
        <v>29.1</v>
      </c>
      <c r="D245" s="59">
        <v>29.1</v>
      </c>
      <c r="E245" s="59">
        <v>100</v>
      </c>
      <c r="F245" s="59">
        <v>15.82</v>
      </c>
      <c r="G245" s="59">
        <v>28.4</v>
      </c>
      <c r="H245" s="59">
        <v>53.77</v>
      </c>
      <c r="I245" s="60">
        <f t="shared" si="35"/>
        <v>8.8388606620284857</v>
      </c>
      <c r="J245" s="60">
        <f t="shared" si="36"/>
        <v>15.534233275948354</v>
      </c>
      <c r="K245" s="60">
        <f t="shared" si="37"/>
        <v>15.063605505325102</v>
      </c>
      <c r="L245" s="60">
        <f t="shared" si="42"/>
        <v>0.42258439991555291</v>
      </c>
      <c r="M245" s="60">
        <f t="shared" si="38"/>
        <v>1.600998937910842</v>
      </c>
      <c r="N245" s="59">
        <v>6.92</v>
      </c>
      <c r="O245" s="59">
        <v>1.75</v>
      </c>
      <c r="P245" s="62">
        <v>4.5099606299212596</v>
      </c>
      <c r="Q245" s="62">
        <v>5.3667968749999986</v>
      </c>
      <c r="R245" s="12">
        <v>8.0399999999999991</v>
      </c>
      <c r="S245" s="59">
        <v>21.62</v>
      </c>
      <c r="T245" s="58">
        <v>1</v>
      </c>
      <c r="U245" s="59">
        <v>52.98</v>
      </c>
      <c r="V245" s="58">
        <v>100</v>
      </c>
      <c r="W245" s="58" t="s">
        <v>77</v>
      </c>
      <c r="X245" s="58">
        <v>0</v>
      </c>
      <c r="Y245">
        <v>1</v>
      </c>
      <c r="Z245" s="58">
        <v>0</v>
      </c>
      <c r="AA245" s="58">
        <v>0</v>
      </c>
      <c r="AB245" s="58">
        <v>0</v>
      </c>
      <c r="AC245" s="58">
        <v>0</v>
      </c>
      <c r="AD245" s="58">
        <v>1</v>
      </c>
      <c r="AE245" s="58">
        <v>1</v>
      </c>
      <c r="AF245" s="58">
        <v>0</v>
      </c>
      <c r="AG245" s="58"/>
      <c r="AH245" s="59">
        <v>6897.13</v>
      </c>
      <c r="AI245" s="61">
        <v>5577400</v>
      </c>
      <c r="AJ245" s="61">
        <v>3483700</v>
      </c>
      <c r="AK245" s="61">
        <v>525900</v>
      </c>
      <c r="AL245" s="60">
        <f t="shared" si="39"/>
        <v>0.52590000000000003</v>
      </c>
      <c r="AM245" s="60">
        <f t="shared" si="44"/>
        <v>-2.6471677156608663E-2</v>
      </c>
      <c r="AN245" s="59">
        <v>45.24</v>
      </c>
    </row>
    <row r="246" spans="1:40" x14ac:dyDescent="0.3">
      <c r="A246" s="58" t="s">
        <v>254</v>
      </c>
      <c r="B246" s="59">
        <v>2014</v>
      </c>
      <c r="C246" s="59">
        <v>37.6</v>
      </c>
      <c r="D246" s="59">
        <v>37.6</v>
      </c>
      <c r="E246" s="59">
        <v>100</v>
      </c>
      <c r="F246" s="59">
        <v>34.51</v>
      </c>
      <c r="G246" s="59">
        <v>32.729999999999997</v>
      </c>
      <c r="H246" s="59">
        <v>51.33</v>
      </c>
      <c r="I246" s="60">
        <f t="shared" si="35"/>
        <v>8.88009729380029</v>
      </c>
      <c r="J246" s="60">
        <f t="shared" si="36"/>
        <v>15.632450325722628</v>
      </c>
      <c r="K246" s="60">
        <f t="shared" si="37"/>
        <v>15.149484781884466</v>
      </c>
      <c r="L246" s="60">
        <f t="shared" si="42"/>
        <v>0.44321037435042315</v>
      </c>
      <c r="M246" s="60">
        <f t="shared" si="38"/>
        <v>1.620874054951134</v>
      </c>
      <c r="N246" s="59">
        <v>6.57</v>
      </c>
      <c r="O246" s="59">
        <v>1.63</v>
      </c>
      <c r="P246" s="62">
        <v>5.9405577689243021</v>
      </c>
      <c r="Q246" s="62">
        <v>6.9000390625000003</v>
      </c>
      <c r="R246" s="12">
        <v>8.77</v>
      </c>
      <c r="S246" s="59">
        <v>21.17</v>
      </c>
      <c r="T246" s="58">
        <v>1</v>
      </c>
      <c r="U246" s="59">
        <v>46.55</v>
      </c>
      <c r="V246" s="58">
        <v>100</v>
      </c>
      <c r="W246" s="58" t="s">
        <v>77</v>
      </c>
      <c r="X246" s="58">
        <v>0</v>
      </c>
      <c r="Y246">
        <v>1</v>
      </c>
      <c r="Z246" s="58">
        <v>0</v>
      </c>
      <c r="AA246" s="58">
        <v>0</v>
      </c>
      <c r="AB246" s="58">
        <v>0</v>
      </c>
      <c r="AC246" s="58">
        <v>0</v>
      </c>
      <c r="AD246" s="58">
        <v>1</v>
      </c>
      <c r="AE246" s="58">
        <v>1</v>
      </c>
      <c r="AF246" s="58">
        <v>0</v>
      </c>
      <c r="AG246" s="58"/>
      <c r="AH246" s="59">
        <v>7187.49</v>
      </c>
      <c r="AI246" s="61">
        <v>6153000</v>
      </c>
      <c r="AJ246" s="61">
        <v>3796100</v>
      </c>
      <c r="AK246" s="61">
        <v>557700</v>
      </c>
      <c r="AL246" s="60">
        <f t="shared" si="39"/>
        <v>0.55769999999999997</v>
      </c>
      <c r="AM246" s="60">
        <f t="shared" si="44"/>
        <v>6.0467769537934972E-2</v>
      </c>
      <c r="AN246" s="59">
        <v>43.82</v>
      </c>
    </row>
    <row r="247" spans="1:40" x14ac:dyDescent="0.3">
      <c r="A247" s="58" t="s">
        <v>254</v>
      </c>
      <c r="B247" s="59">
        <v>2015</v>
      </c>
      <c r="C247" s="59">
        <v>42.06</v>
      </c>
      <c r="D247" s="59">
        <v>42.06</v>
      </c>
      <c r="E247" s="59">
        <v>100</v>
      </c>
      <c r="F247" s="59">
        <v>35.43</v>
      </c>
      <c r="G247" s="59">
        <v>39.42</v>
      </c>
      <c r="H247" s="59">
        <v>58.26</v>
      </c>
      <c r="I247" s="60">
        <f t="shared" si="35"/>
        <v>8.9240027287076771</v>
      </c>
      <c r="J247" s="60">
        <f t="shared" si="36"/>
        <v>15.75061972875419</v>
      </c>
      <c r="K247" s="60">
        <f t="shared" si="37"/>
        <v>15.258728583150319</v>
      </c>
      <c r="L247" s="60">
        <f t="shared" si="42"/>
        <v>0.4872294099108041</v>
      </c>
      <c r="M247" s="60">
        <f t="shared" si="38"/>
        <v>1.6354060883735211</v>
      </c>
      <c r="N247" s="59">
        <v>6.27</v>
      </c>
      <c r="O247" s="59">
        <v>1.49</v>
      </c>
      <c r="P247" s="62">
        <v>7.6819367588932828</v>
      </c>
      <c r="Q247" s="62">
        <v>8.2714785992217958</v>
      </c>
      <c r="R247" s="12">
        <v>9.17</v>
      </c>
      <c r="S247" s="59">
        <v>25.21</v>
      </c>
      <c r="T247" s="58">
        <v>1</v>
      </c>
      <c r="U247" s="59">
        <v>54.4</v>
      </c>
      <c r="V247" s="58">
        <v>100</v>
      </c>
      <c r="W247" s="58" t="s">
        <v>77</v>
      </c>
      <c r="X247" s="58">
        <v>0</v>
      </c>
      <c r="Y247">
        <v>1</v>
      </c>
      <c r="Z247" s="58">
        <v>0</v>
      </c>
      <c r="AA247" s="58">
        <v>0</v>
      </c>
      <c r="AB247" s="58">
        <v>0</v>
      </c>
      <c r="AC247" s="58">
        <v>0</v>
      </c>
      <c r="AD247" s="58">
        <v>1</v>
      </c>
      <c r="AE247" s="58">
        <v>1</v>
      </c>
      <c r="AF247" s="58">
        <v>0</v>
      </c>
      <c r="AG247" s="58"/>
      <c r="AH247" s="59">
        <v>7510.09</v>
      </c>
      <c r="AI247" s="61">
        <v>6924800</v>
      </c>
      <c r="AJ247" s="61">
        <v>4234300</v>
      </c>
      <c r="AK247" s="61">
        <v>627800</v>
      </c>
      <c r="AL247" s="60">
        <f t="shared" si="39"/>
        <v>0.62780000000000002</v>
      </c>
      <c r="AM247" s="60">
        <f t="shared" si="44"/>
        <v>0.12569481800251031</v>
      </c>
      <c r="AN247" s="59">
        <v>44.91</v>
      </c>
    </row>
    <row r="248" spans="1:40" x14ac:dyDescent="0.3">
      <c r="A248" s="58" t="s">
        <v>254</v>
      </c>
      <c r="B248" s="59">
        <v>2016</v>
      </c>
      <c r="C248" s="59">
        <v>57.04</v>
      </c>
      <c r="D248" s="59">
        <v>57.04</v>
      </c>
      <c r="E248" s="59">
        <v>100</v>
      </c>
      <c r="F248" s="59">
        <v>40.22</v>
      </c>
      <c r="G248" s="59">
        <v>66.37</v>
      </c>
      <c r="H248" s="59">
        <v>70.95</v>
      </c>
      <c r="I248" s="60">
        <f t="shared" si="35"/>
        <v>9.0058529576559057</v>
      </c>
      <c r="J248" s="60">
        <f t="shared" si="36"/>
        <v>15.793625105058704</v>
      </c>
      <c r="K248" s="60">
        <f t="shared" si="37"/>
        <v>15.267100965726826</v>
      </c>
      <c r="L248" s="60">
        <f t="shared" si="42"/>
        <v>0.48765934573415104</v>
      </c>
      <c r="M248" s="60">
        <f t="shared" si="38"/>
        <v>1.6930373076652849</v>
      </c>
      <c r="N248" s="59">
        <v>5.84</v>
      </c>
      <c r="O248" s="59">
        <v>1.45</v>
      </c>
      <c r="P248" s="62">
        <v>5.3497665369649798</v>
      </c>
      <c r="Q248" s="62">
        <v>5.6182329317269106</v>
      </c>
      <c r="R248" s="12">
        <v>8.7100000000000009</v>
      </c>
      <c r="S248" s="59">
        <v>26.74</v>
      </c>
      <c r="T248" s="58">
        <v>1</v>
      </c>
      <c r="U248" s="59">
        <v>75</v>
      </c>
      <c r="V248" s="58">
        <v>100</v>
      </c>
      <c r="W248" s="58" t="s">
        <v>77</v>
      </c>
      <c r="X248" s="58">
        <v>0</v>
      </c>
      <c r="Y248">
        <v>1</v>
      </c>
      <c r="Z248" s="58">
        <v>0</v>
      </c>
      <c r="AA248" s="58">
        <v>0</v>
      </c>
      <c r="AB248" s="58">
        <v>0</v>
      </c>
      <c r="AC248" s="58">
        <v>0</v>
      </c>
      <c r="AD248" s="58">
        <v>1</v>
      </c>
      <c r="AE248" s="58">
        <v>1</v>
      </c>
      <c r="AF248" s="58">
        <v>0</v>
      </c>
      <c r="AG248" s="58"/>
      <c r="AH248" s="59">
        <v>8150.65</v>
      </c>
      <c r="AI248" s="61">
        <v>7229100</v>
      </c>
      <c r="AJ248" s="61">
        <v>4269900</v>
      </c>
      <c r="AK248" s="61">
        <v>628500</v>
      </c>
      <c r="AL248" s="60">
        <f t="shared" si="39"/>
        <v>0.62849999999999995</v>
      </c>
      <c r="AM248" s="60">
        <f t="shared" si="44"/>
        <v>1.1150047785919083E-3</v>
      </c>
      <c r="AN248" s="59">
        <v>42.94</v>
      </c>
    </row>
    <row r="249" spans="1:40" x14ac:dyDescent="0.3">
      <c r="A249" s="58" t="s">
        <v>254</v>
      </c>
      <c r="B249" s="59">
        <v>2017</v>
      </c>
      <c r="C249" s="59">
        <v>56.69</v>
      </c>
      <c r="D249" s="59">
        <v>56.69</v>
      </c>
      <c r="E249" s="59">
        <v>100</v>
      </c>
      <c r="F249" s="59">
        <v>47.52</v>
      </c>
      <c r="G249" s="59">
        <v>62.27</v>
      </c>
      <c r="H249" s="59">
        <v>63.44</v>
      </c>
      <c r="I249" s="60">
        <f t="shared" si="35"/>
        <v>9.0213699604542636</v>
      </c>
      <c r="J249" s="60">
        <f t="shared" si="36"/>
        <v>15.794275043890535</v>
      </c>
      <c r="K249" s="60">
        <f t="shared" si="37"/>
        <v>15.26198238211648</v>
      </c>
      <c r="L249" s="60">
        <f t="shared" si="42"/>
        <v>0.46612110198151063</v>
      </c>
      <c r="M249" s="60">
        <f t="shared" si="38"/>
        <v>1.7028318542407195</v>
      </c>
      <c r="N249" s="59">
        <v>5.84</v>
      </c>
      <c r="O249" s="59">
        <v>1.62</v>
      </c>
      <c r="P249" s="62">
        <v>5.8285490196078431</v>
      </c>
      <c r="Q249" s="62">
        <v>6.2326050420168064</v>
      </c>
      <c r="R249" s="12">
        <v>8.64</v>
      </c>
      <c r="S249" s="59">
        <v>26.32</v>
      </c>
      <c r="T249" s="58">
        <v>1</v>
      </c>
      <c r="U249" s="59">
        <v>58.85</v>
      </c>
      <c r="V249" s="58">
        <v>100</v>
      </c>
      <c r="W249" s="58" t="s">
        <v>77</v>
      </c>
      <c r="X249" s="58">
        <v>0</v>
      </c>
      <c r="Y249">
        <v>1</v>
      </c>
      <c r="Z249" s="58">
        <v>0</v>
      </c>
      <c r="AA249" s="58">
        <v>0</v>
      </c>
      <c r="AB249" s="58">
        <v>0</v>
      </c>
      <c r="AC249" s="58">
        <v>0</v>
      </c>
      <c r="AD249" s="58">
        <v>1</v>
      </c>
      <c r="AE249" s="58">
        <v>1</v>
      </c>
      <c r="AF249" s="58">
        <v>0</v>
      </c>
      <c r="AG249" s="58">
        <v>16.670000000000002</v>
      </c>
      <c r="AH249" s="59">
        <v>8278.11</v>
      </c>
      <c r="AI249" s="61">
        <v>7233800</v>
      </c>
      <c r="AJ249" s="61">
        <v>4248100</v>
      </c>
      <c r="AK249" s="61">
        <v>593800</v>
      </c>
      <c r="AL249" s="60">
        <f t="shared" si="39"/>
        <v>0.59379999999999999</v>
      </c>
      <c r="AM249" s="60">
        <f t="shared" si="44"/>
        <v>-5.5210819411296741E-2</v>
      </c>
      <c r="AN249" s="59">
        <v>40.4</v>
      </c>
    </row>
    <row r="250" spans="1:40" x14ac:dyDescent="0.3">
      <c r="A250" s="58" t="s">
        <v>254</v>
      </c>
      <c r="B250" s="59">
        <v>2018</v>
      </c>
      <c r="C250" s="59">
        <v>62.77</v>
      </c>
      <c r="D250" s="59">
        <v>62.77</v>
      </c>
      <c r="E250" s="59">
        <v>100</v>
      </c>
      <c r="F250" s="59">
        <v>46.82</v>
      </c>
      <c r="G250" s="59">
        <v>67.37</v>
      </c>
      <c r="H250" s="59">
        <v>83.16</v>
      </c>
      <c r="I250" s="60">
        <f t="shared" si="35"/>
        <v>8.6690589771456956</v>
      </c>
      <c r="J250" s="60">
        <f t="shared" si="36"/>
        <v>15.849457748311899</v>
      </c>
      <c r="K250" s="60">
        <f t="shared" si="37"/>
        <v>15.284075911516959</v>
      </c>
      <c r="L250" s="60">
        <f t="shared" si="42"/>
        <v>0.51084562356599339</v>
      </c>
      <c r="M250" s="60">
        <f t="shared" si="38"/>
        <v>1.760119732903523</v>
      </c>
      <c r="N250" s="59">
        <v>7.01</v>
      </c>
      <c r="O250" s="59">
        <v>1.64</v>
      </c>
      <c r="P250" s="62">
        <v>15.665081300813005</v>
      </c>
      <c r="Q250" s="62">
        <v>17.575252918287951</v>
      </c>
      <c r="R250" s="12">
        <v>28</v>
      </c>
      <c r="S250" s="59">
        <v>26.77</v>
      </c>
      <c r="T250" s="58">
        <v>1</v>
      </c>
      <c r="U250" s="59">
        <v>80.64</v>
      </c>
      <c r="V250" s="58">
        <v>100</v>
      </c>
      <c r="W250" s="58" t="s">
        <v>77</v>
      </c>
      <c r="X250" s="58">
        <v>0</v>
      </c>
      <c r="Y250">
        <v>1</v>
      </c>
      <c r="Z250" s="58">
        <v>0</v>
      </c>
      <c r="AA250" s="58">
        <v>0</v>
      </c>
      <c r="AB250" s="58">
        <v>0</v>
      </c>
      <c r="AC250" s="58">
        <v>0</v>
      </c>
      <c r="AD250" s="58">
        <v>1</v>
      </c>
      <c r="AE250" s="58">
        <v>1</v>
      </c>
      <c r="AF250" s="58">
        <v>0</v>
      </c>
      <c r="AG250" s="58">
        <v>16.670000000000002</v>
      </c>
      <c r="AH250" s="59">
        <v>5820.02</v>
      </c>
      <c r="AI250" s="61">
        <v>7644200</v>
      </c>
      <c r="AJ250" s="61">
        <v>4343000</v>
      </c>
      <c r="AK250" s="61">
        <v>666700</v>
      </c>
      <c r="AL250" s="60">
        <f t="shared" si="39"/>
        <v>0.66669999999999996</v>
      </c>
      <c r="AM250" s="60">
        <f t="shared" si="44"/>
        <v>0.12276860895924553</v>
      </c>
      <c r="AN250" s="59">
        <v>38.950000000000003</v>
      </c>
    </row>
    <row r="251" spans="1:40" x14ac:dyDescent="0.3">
      <c r="A251" s="58" t="s">
        <v>254</v>
      </c>
      <c r="B251" s="59">
        <v>2019</v>
      </c>
      <c r="C251" s="59">
        <v>60.27</v>
      </c>
      <c r="D251" s="59">
        <v>60.27</v>
      </c>
      <c r="E251" s="59">
        <v>100</v>
      </c>
      <c r="F251" s="59">
        <v>45.5</v>
      </c>
      <c r="G251" s="59">
        <v>64.34</v>
      </c>
      <c r="H251" s="59">
        <v>79.459999999999994</v>
      </c>
      <c r="I251" s="60">
        <f t="shared" si="35"/>
        <v>8.9326271120549681</v>
      </c>
      <c r="J251" s="60">
        <f t="shared" si="36"/>
        <v>15.955729650942706</v>
      </c>
      <c r="K251" s="60">
        <f t="shared" si="37"/>
        <v>15.409286458908706</v>
      </c>
      <c r="L251" s="60">
        <f t="shared" si="42"/>
        <v>0.52324814376454787</v>
      </c>
      <c r="M251" s="60">
        <f t="shared" si="38"/>
        <v>1.7270991203299271</v>
      </c>
      <c r="N251" s="59">
        <v>6.59</v>
      </c>
      <c r="O251" s="59">
        <v>1.51</v>
      </c>
      <c r="P251" s="62">
        <v>24.825120000000009</v>
      </c>
      <c r="Q251" s="62">
        <v>26.61542635658914</v>
      </c>
      <c r="R251" s="12">
        <v>31.91</v>
      </c>
      <c r="S251" s="59">
        <v>27.15</v>
      </c>
      <c r="T251" s="58">
        <v>1</v>
      </c>
      <c r="U251" s="59">
        <v>76.400000000000006</v>
      </c>
      <c r="V251" s="58">
        <v>100</v>
      </c>
      <c r="W251" s="58" t="s">
        <v>77</v>
      </c>
      <c r="X251" s="58">
        <v>0</v>
      </c>
      <c r="Y251">
        <v>1</v>
      </c>
      <c r="Z251" s="58">
        <v>0</v>
      </c>
      <c r="AA251" s="58">
        <v>0</v>
      </c>
      <c r="AB251" s="58">
        <v>0</v>
      </c>
      <c r="AC251" s="58">
        <v>0</v>
      </c>
      <c r="AD251" s="58">
        <v>1</v>
      </c>
      <c r="AE251" s="58">
        <v>1</v>
      </c>
      <c r="AF251" s="58">
        <v>0</v>
      </c>
      <c r="AG251" s="58">
        <v>16.670000000000002</v>
      </c>
      <c r="AH251" s="59">
        <v>7575.14</v>
      </c>
      <c r="AI251" s="61">
        <v>8501300</v>
      </c>
      <c r="AJ251" s="61">
        <v>4922300</v>
      </c>
      <c r="AK251" s="61">
        <v>687500</v>
      </c>
      <c r="AL251" s="60">
        <f t="shared" si="39"/>
        <v>0.6875</v>
      </c>
      <c r="AM251" s="60">
        <f t="shared" si="44"/>
        <v>3.11984400779961E-2</v>
      </c>
      <c r="AN251" s="59">
        <v>41.68</v>
      </c>
    </row>
    <row r="252" spans="1:40" x14ac:dyDescent="0.3">
      <c r="A252" s="58" t="s">
        <v>254</v>
      </c>
      <c r="B252" s="59">
        <v>2020</v>
      </c>
      <c r="C252" s="59">
        <v>62.35</v>
      </c>
      <c r="D252" s="59">
        <v>62.35</v>
      </c>
      <c r="E252" s="59">
        <v>100</v>
      </c>
      <c r="F252" s="59">
        <v>51.32</v>
      </c>
      <c r="G252" s="59">
        <v>64.16</v>
      </c>
      <c r="H252" s="59">
        <v>78.78</v>
      </c>
      <c r="I252" s="60">
        <f t="shared" si="35"/>
        <v>9.2015740598960587</v>
      </c>
      <c r="J252" s="60">
        <f t="shared" si="36"/>
        <v>15.904184350957689</v>
      </c>
      <c r="K252" s="60">
        <f t="shared" si="37"/>
        <v>15.311242113782541</v>
      </c>
      <c r="L252" s="60">
        <f t="shared" si="42"/>
        <v>0.52135004722220324</v>
      </c>
      <c r="M252" s="60">
        <f t="shared" si="38"/>
        <v>1.8093039931878276</v>
      </c>
      <c r="N252" s="59">
        <v>6.23</v>
      </c>
      <c r="O252" s="59">
        <v>1.46</v>
      </c>
      <c r="P252" s="62">
        <v>24.792209302325578</v>
      </c>
      <c r="Q252" s="62">
        <v>26.392868217054275</v>
      </c>
      <c r="R252" s="12">
        <v>35.049999999999997</v>
      </c>
      <c r="S252" s="59">
        <v>28.37</v>
      </c>
      <c r="T252" s="58">
        <v>1</v>
      </c>
      <c r="U252" s="59">
        <v>71.760000000000005</v>
      </c>
      <c r="V252" s="58">
        <v>100</v>
      </c>
      <c r="W252" s="58" t="s">
        <v>77</v>
      </c>
      <c r="X252" s="58">
        <v>0</v>
      </c>
      <c r="Y252">
        <v>1</v>
      </c>
      <c r="Z252" s="58">
        <v>0</v>
      </c>
      <c r="AA252" s="58">
        <v>0</v>
      </c>
      <c r="AB252" s="58">
        <v>0</v>
      </c>
      <c r="AC252" s="58">
        <v>0</v>
      </c>
      <c r="AD252" s="58">
        <v>1</v>
      </c>
      <c r="AE252" s="58">
        <v>1</v>
      </c>
      <c r="AF252" s="58">
        <v>0</v>
      </c>
      <c r="AG252" s="58"/>
      <c r="AH252" s="59">
        <v>9912.7199999999993</v>
      </c>
      <c r="AI252" s="61">
        <v>8074200</v>
      </c>
      <c r="AJ252" s="61">
        <v>4462600</v>
      </c>
      <c r="AK252" s="61">
        <v>684300</v>
      </c>
      <c r="AL252" s="60">
        <f t="shared" si="39"/>
        <v>0.68430000000000002</v>
      </c>
      <c r="AM252" s="60">
        <f t="shared" si="44"/>
        <v>-4.6545454545454546E-3</v>
      </c>
      <c r="AN252" s="59">
        <v>36.1</v>
      </c>
    </row>
    <row r="253" spans="1:40" x14ac:dyDescent="0.3">
      <c r="A253" s="58" t="s">
        <v>254</v>
      </c>
      <c r="B253" s="59">
        <v>2021</v>
      </c>
      <c r="C253" s="59">
        <v>60.05</v>
      </c>
      <c r="D253" s="59">
        <v>60.05</v>
      </c>
      <c r="E253" s="59">
        <v>100</v>
      </c>
      <c r="F253" s="59">
        <v>43.05</v>
      </c>
      <c r="G253" s="59">
        <v>63.94</v>
      </c>
      <c r="H253" s="59">
        <v>83.51</v>
      </c>
      <c r="I253" s="60">
        <f t="shared" si="35"/>
        <v>9.409641948804822</v>
      </c>
      <c r="J253" s="60">
        <f t="shared" si="36"/>
        <v>16.124524938723223</v>
      </c>
      <c r="K253" s="60">
        <f t="shared" si="37"/>
        <v>15.618737358633224</v>
      </c>
      <c r="L253" s="60">
        <f t="shared" si="42"/>
        <v>0.56786736413318772</v>
      </c>
      <c r="M253" s="60">
        <f t="shared" si="38"/>
        <v>1.6582910433005997</v>
      </c>
      <c r="N253" s="59">
        <v>5.41</v>
      </c>
      <c r="O253" s="59">
        <v>1.43</v>
      </c>
      <c r="P253" s="62">
        <v>53.43942307692307</v>
      </c>
      <c r="Q253" s="62">
        <v>56.638499999999958</v>
      </c>
      <c r="R253" s="12">
        <v>93.21</v>
      </c>
      <c r="S253" s="59">
        <v>27.78</v>
      </c>
      <c r="T253" s="58">
        <v>1</v>
      </c>
      <c r="U253" s="59">
        <v>79.180000000000007</v>
      </c>
      <c r="V253" s="58">
        <v>100</v>
      </c>
      <c r="W253" s="58" t="s">
        <v>77</v>
      </c>
      <c r="X253" s="58">
        <v>0</v>
      </c>
      <c r="Y253">
        <v>1</v>
      </c>
      <c r="Z253" s="58">
        <v>0</v>
      </c>
      <c r="AA253" s="58">
        <v>0</v>
      </c>
      <c r="AB253" s="58">
        <v>0</v>
      </c>
      <c r="AC253" s="58">
        <v>0</v>
      </c>
      <c r="AD253" s="58">
        <v>1</v>
      </c>
      <c r="AE253" s="58">
        <v>1</v>
      </c>
      <c r="AF253" s="58">
        <v>0</v>
      </c>
      <c r="AG253" s="58"/>
      <c r="AH253" s="59">
        <v>12205.5</v>
      </c>
      <c r="AI253" s="61">
        <v>10064500</v>
      </c>
      <c r="AJ253" s="61">
        <v>6069200</v>
      </c>
      <c r="AK253" s="61">
        <v>764500</v>
      </c>
      <c r="AL253" s="60">
        <f t="shared" si="39"/>
        <v>0.76449999999999996</v>
      </c>
      <c r="AM253" s="60">
        <f t="shared" si="44"/>
        <v>0.11720005845389449</v>
      </c>
      <c r="AN253" s="59">
        <v>40.35</v>
      </c>
    </row>
    <row r="254" spans="1:40" x14ac:dyDescent="0.3">
      <c r="A254" s="58" t="s">
        <v>641</v>
      </c>
      <c r="B254" s="59">
        <v>2008</v>
      </c>
      <c r="C254" s="59">
        <v>61.04</v>
      </c>
      <c r="D254" s="59">
        <v>61.04</v>
      </c>
      <c r="E254" s="59">
        <v>100</v>
      </c>
      <c r="F254" s="59">
        <v>66.459999999999994</v>
      </c>
      <c r="G254" s="59">
        <v>63.24</v>
      </c>
      <c r="H254" s="59">
        <v>47.73</v>
      </c>
      <c r="I254" s="60">
        <f t="shared" si="35"/>
        <v>6.9691701766836029</v>
      </c>
      <c r="J254" s="60">
        <f t="shared" si="36"/>
        <v>15.586897237384392</v>
      </c>
      <c r="K254" s="60">
        <f t="shared" si="37"/>
        <v>15.174433722288033</v>
      </c>
      <c r="L254" s="60">
        <f t="shared" si="42"/>
        <v>0.40078751855705325</v>
      </c>
      <c r="M254" s="60">
        <f t="shared" si="38"/>
        <v>1.5105344295991778</v>
      </c>
      <c r="N254" s="59">
        <v>0.49</v>
      </c>
      <c r="O254" s="59">
        <v>1.37</v>
      </c>
      <c r="P254" s="62">
        <v>19.974545454545453</v>
      </c>
      <c r="Q254" s="62">
        <v>25.786875000000009</v>
      </c>
      <c r="R254" s="12">
        <v>34.380000000000003</v>
      </c>
      <c r="S254" s="59">
        <v>62</v>
      </c>
      <c r="T254" s="58">
        <v>1</v>
      </c>
      <c r="U254" s="59">
        <v>55.97</v>
      </c>
      <c r="V254" s="58"/>
      <c r="W254" s="58" t="s">
        <v>77</v>
      </c>
      <c r="X254" s="58">
        <v>0</v>
      </c>
      <c r="Y254">
        <v>1</v>
      </c>
      <c r="Z254" s="58">
        <v>0</v>
      </c>
      <c r="AA254" s="58">
        <v>0</v>
      </c>
      <c r="AB254" s="58">
        <v>0</v>
      </c>
      <c r="AC254" s="58">
        <v>0</v>
      </c>
      <c r="AD254" s="58">
        <v>1</v>
      </c>
      <c r="AE254" s="58"/>
      <c r="AF254" s="58">
        <v>0</v>
      </c>
      <c r="AG254" s="58">
        <v>37.5</v>
      </c>
      <c r="AH254" s="59">
        <v>1063.3399999999999</v>
      </c>
      <c r="AI254" s="61">
        <v>5879000</v>
      </c>
      <c r="AJ254" s="61">
        <v>3892000</v>
      </c>
      <c r="AK254" s="61">
        <v>493000</v>
      </c>
      <c r="AL254" s="60">
        <f t="shared" si="39"/>
        <v>0.49299999999999999</v>
      </c>
      <c r="AM254" s="60"/>
      <c r="AN254" s="59">
        <v>44.06</v>
      </c>
    </row>
    <row r="255" spans="1:40" x14ac:dyDescent="0.3">
      <c r="A255" s="58" t="s">
        <v>641</v>
      </c>
      <c r="B255" s="59">
        <v>2009</v>
      </c>
      <c r="C255" s="59">
        <v>49.74</v>
      </c>
      <c r="D255" s="59">
        <v>49.74</v>
      </c>
      <c r="E255" s="59">
        <v>100</v>
      </c>
      <c r="F255" s="59">
        <v>64.75</v>
      </c>
      <c r="G255" s="59">
        <v>50.59</v>
      </c>
      <c r="H255" s="59">
        <v>21.82</v>
      </c>
      <c r="I255" s="60">
        <f t="shared" si="35"/>
        <v>7.530640926501416</v>
      </c>
      <c r="J255" s="60">
        <f t="shared" si="36"/>
        <v>15.61009935420249</v>
      </c>
      <c r="K255" s="60">
        <f t="shared" si="37"/>
        <v>15.231606410320955</v>
      </c>
      <c r="L255" s="60">
        <f t="shared" si="42"/>
        <v>0.21913552991667101</v>
      </c>
      <c r="M255" s="60">
        <f t="shared" si="38"/>
        <v>1.4600825042465422</v>
      </c>
      <c r="N255" s="59">
        <v>-2.2400000000000002</v>
      </c>
      <c r="O255" s="59">
        <v>1.1000000000000001</v>
      </c>
      <c r="P255" s="62">
        <v>16.568333333333328</v>
      </c>
      <c r="Q255" s="62">
        <v>16.611240310077516</v>
      </c>
      <c r="R255" s="12">
        <v>19.829999999999998</v>
      </c>
      <c r="S255" s="59">
        <v>65.48</v>
      </c>
      <c r="T255" s="58">
        <v>1</v>
      </c>
      <c r="U255" s="59">
        <v>18.239999999999998</v>
      </c>
      <c r="V255" s="58"/>
      <c r="W255" s="58" t="s">
        <v>77</v>
      </c>
      <c r="X255" s="58">
        <v>0</v>
      </c>
      <c r="Y255">
        <v>1</v>
      </c>
      <c r="Z255" s="58">
        <v>0</v>
      </c>
      <c r="AA255" s="58">
        <v>0</v>
      </c>
      <c r="AB255" s="58">
        <v>0</v>
      </c>
      <c r="AC255" s="58">
        <v>0</v>
      </c>
      <c r="AD255" s="58">
        <v>1</v>
      </c>
      <c r="AE255" s="58"/>
      <c r="AF255" s="58">
        <v>0</v>
      </c>
      <c r="AG255" s="58">
        <v>37.5</v>
      </c>
      <c r="AH255" s="59">
        <v>1864.3</v>
      </c>
      <c r="AI255" s="61">
        <v>6017000</v>
      </c>
      <c r="AJ255" s="61">
        <v>4121000</v>
      </c>
      <c r="AK255" s="61">
        <v>245000</v>
      </c>
      <c r="AL255" s="60">
        <f t="shared" si="39"/>
        <v>0.245</v>
      </c>
      <c r="AM255" s="60">
        <f t="shared" ref="AM255:AM267" si="45">(AK255-AK254)/AK254</f>
        <v>-0.50304259634888437</v>
      </c>
      <c r="AN255" s="59">
        <v>47.05</v>
      </c>
    </row>
    <row r="256" spans="1:40" x14ac:dyDescent="0.3">
      <c r="A256" s="58" t="s">
        <v>641</v>
      </c>
      <c r="B256" s="59">
        <v>2010</v>
      </c>
      <c r="C256" s="59">
        <v>66.709999999999994</v>
      </c>
      <c r="D256" s="59">
        <v>66.709999999999994</v>
      </c>
      <c r="E256" s="59">
        <v>100</v>
      </c>
      <c r="F256" s="59">
        <v>82.89</v>
      </c>
      <c r="G256" s="59">
        <v>64.66</v>
      </c>
      <c r="H256" s="59">
        <v>41.6</v>
      </c>
      <c r="I256" s="60">
        <f t="shared" si="35"/>
        <v>8.156444245704801</v>
      </c>
      <c r="J256" s="60">
        <f t="shared" si="36"/>
        <v>15.573713243663486</v>
      </c>
      <c r="K256" s="60">
        <f t="shared" si="37"/>
        <v>15.200804418750581</v>
      </c>
      <c r="L256" s="60">
        <f t="shared" si="42"/>
        <v>0.51581316527702981</v>
      </c>
      <c r="M256" s="60">
        <f t="shared" si="38"/>
        <v>1.4519519519519519</v>
      </c>
      <c r="N256" s="59">
        <v>3.92</v>
      </c>
      <c r="O256" s="59">
        <v>1.23</v>
      </c>
      <c r="P256" s="62">
        <v>16.501712062256811</v>
      </c>
      <c r="Q256" s="62">
        <v>17.427003891050575</v>
      </c>
      <c r="R256" s="12">
        <v>19.920000000000002</v>
      </c>
      <c r="S256" s="59">
        <v>70.5</v>
      </c>
      <c r="T256" s="58">
        <v>1</v>
      </c>
      <c r="U256" s="59">
        <v>48.7</v>
      </c>
      <c r="V256" s="58">
        <v>25</v>
      </c>
      <c r="W256" s="58" t="s">
        <v>77</v>
      </c>
      <c r="X256" s="58">
        <v>0</v>
      </c>
      <c r="Y256">
        <v>1</v>
      </c>
      <c r="Z256" s="58">
        <v>0</v>
      </c>
      <c r="AA256" s="58">
        <v>0</v>
      </c>
      <c r="AB256" s="58">
        <v>0</v>
      </c>
      <c r="AC256" s="58">
        <v>0</v>
      </c>
      <c r="AD256" s="58">
        <v>1</v>
      </c>
      <c r="AE256" s="58"/>
      <c r="AF256" s="58">
        <v>0</v>
      </c>
      <c r="AG256" s="58">
        <v>25</v>
      </c>
      <c r="AH256" s="59">
        <v>3485.77</v>
      </c>
      <c r="AI256" s="61">
        <v>5802000</v>
      </c>
      <c r="AJ256" s="61">
        <v>3996000</v>
      </c>
      <c r="AK256" s="61">
        <v>675000</v>
      </c>
      <c r="AL256" s="60">
        <f t="shared" si="39"/>
        <v>0.67500000000000004</v>
      </c>
      <c r="AM256" s="60">
        <f t="shared" si="45"/>
        <v>1.7551020408163265</v>
      </c>
      <c r="AN256" s="59">
        <v>46.11</v>
      </c>
    </row>
    <row r="257" spans="1:40" x14ac:dyDescent="0.3">
      <c r="A257" s="58" t="s">
        <v>641</v>
      </c>
      <c r="B257" s="59">
        <v>2011</v>
      </c>
      <c r="C257" s="59">
        <v>69</v>
      </c>
      <c r="D257" s="59">
        <v>69</v>
      </c>
      <c r="E257" s="59">
        <v>100</v>
      </c>
      <c r="F257" s="59">
        <v>85.25</v>
      </c>
      <c r="G257" s="59">
        <v>61.36</v>
      </c>
      <c r="H257" s="59">
        <v>53.25</v>
      </c>
      <c r="I257" s="60">
        <f t="shared" si="35"/>
        <v>7.7125198600075011</v>
      </c>
      <c r="J257" s="60">
        <f t="shared" si="36"/>
        <v>16.000325115223813</v>
      </c>
      <c r="K257" s="60">
        <f t="shared" si="37"/>
        <v>15.584171975946353</v>
      </c>
      <c r="L257" s="60">
        <f t="shared" si="42"/>
        <v>0.47995396009890368</v>
      </c>
      <c r="M257" s="60">
        <f t="shared" si="38"/>
        <v>1.5161180283131503</v>
      </c>
      <c r="N257" s="59">
        <v>3.99</v>
      </c>
      <c r="O257" s="59">
        <v>0.83</v>
      </c>
      <c r="P257" s="62">
        <v>14.778235294117646</v>
      </c>
      <c r="Q257" s="62">
        <v>16.565686274509794</v>
      </c>
      <c r="R257" s="12">
        <v>21.87</v>
      </c>
      <c r="S257" s="59">
        <v>78.849999999999994</v>
      </c>
      <c r="T257" s="58">
        <v>1</v>
      </c>
      <c r="U257" s="59">
        <v>64.19</v>
      </c>
      <c r="V257" s="58">
        <v>30</v>
      </c>
      <c r="W257" s="58" t="s">
        <v>77</v>
      </c>
      <c r="X257" s="58">
        <v>0</v>
      </c>
      <c r="Y257">
        <v>1</v>
      </c>
      <c r="Z257" s="58">
        <v>0</v>
      </c>
      <c r="AA257" s="58">
        <v>0</v>
      </c>
      <c r="AB257" s="58">
        <v>0</v>
      </c>
      <c r="AC257" s="58">
        <v>0</v>
      </c>
      <c r="AD257" s="58">
        <v>1</v>
      </c>
      <c r="AE257" s="58">
        <v>1</v>
      </c>
      <c r="AF257" s="58">
        <v>0</v>
      </c>
      <c r="AG257" s="58">
        <v>40</v>
      </c>
      <c r="AH257" s="59">
        <v>2236.17</v>
      </c>
      <c r="AI257" s="61">
        <v>8889000</v>
      </c>
      <c r="AJ257" s="61">
        <v>5863000</v>
      </c>
      <c r="AK257" s="61">
        <v>616000</v>
      </c>
      <c r="AL257" s="60">
        <f t="shared" si="39"/>
        <v>0.61599999999999999</v>
      </c>
      <c r="AM257" s="60">
        <f t="shared" si="45"/>
        <v>-8.7407407407407406E-2</v>
      </c>
      <c r="AN257" s="59">
        <v>49.57</v>
      </c>
    </row>
    <row r="258" spans="1:40" x14ac:dyDescent="0.3">
      <c r="A258" s="58" t="s">
        <v>641</v>
      </c>
      <c r="B258" s="59">
        <v>2012</v>
      </c>
      <c r="C258" s="59">
        <v>68.14</v>
      </c>
      <c r="D258" s="59">
        <v>68.14</v>
      </c>
      <c r="E258" s="59">
        <v>100</v>
      </c>
      <c r="F258" s="59">
        <v>68.33</v>
      </c>
      <c r="G258" s="59">
        <v>75.540000000000006</v>
      </c>
      <c r="H258" s="59">
        <v>55.27</v>
      </c>
      <c r="I258" s="60">
        <f t="shared" ref="I258:I267" si="46">LN(AH258)</f>
        <v>8.0081726042577124</v>
      </c>
      <c r="J258" s="60">
        <f t="shared" ref="J258:J267" si="47">LN(AI258)</f>
        <v>16.049281334957961</v>
      </c>
      <c r="K258" s="60">
        <f t="shared" ref="K258:K321" si="48">LN(AJ258)</f>
        <v>15.655266225460585</v>
      </c>
      <c r="L258" s="60">
        <f t="shared" si="42"/>
        <v>0.37569294977449419</v>
      </c>
      <c r="M258" s="60">
        <f t="shared" ref="M258:M321" si="49">AI258/AJ258</f>
        <v>1.482922954725973</v>
      </c>
      <c r="N258" s="59">
        <v>3.84</v>
      </c>
      <c r="O258" s="59">
        <v>0.65</v>
      </c>
      <c r="P258" s="62">
        <v>7.9368359374999926</v>
      </c>
      <c r="Q258" s="62">
        <v>9.5380468750000045</v>
      </c>
      <c r="R258" s="12">
        <v>13.01</v>
      </c>
      <c r="S258" s="59">
        <v>21.03</v>
      </c>
      <c r="T258" s="58">
        <v>1</v>
      </c>
      <c r="U258" s="59">
        <v>55.77</v>
      </c>
      <c r="V258" s="58">
        <v>45.45</v>
      </c>
      <c r="W258" s="58" t="s">
        <v>77</v>
      </c>
      <c r="X258" s="58">
        <v>0</v>
      </c>
      <c r="Y258">
        <v>1</v>
      </c>
      <c r="Z258" s="58">
        <v>0</v>
      </c>
      <c r="AA258" s="58">
        <v>0</v>
      </c>
      <c r="AB258" s="58">
        <v>0</v>
      </c>
      <c r="AC258" s="58">
        <v>0</v>
      </c>
      <c r="AD258" s="58">
        <v>1</v>
      </c>
      <c r="AE258" s="58">
        <v>1</v>
      </c>
      <c r="AF258" s="58">
        <v>0</v>
      </c>
      <c r="AG258" s="58">
        <v>55.56</v>
      </c>
      <c r="AH258" s="59">
        <v>3005.42</v>
      </c>
      <c r="AI258" s="61">
        <v>9335000</v>
      </c>
      <c r="AJ258" s="61">
        <v>6295000</v>
      </c>
      <c r="AK258" s="61">
        <v>456000</v>
      </c>
      <c r="AL258" s="60">
        <f t="shared" ref="AL258:AL321" si="50">AK258/10^6</f>
        <v>0.45600000000000002</v>
      </c>
      <c r="AM258" s="60">
        <f t="shared" si="45"/>
        <v>-0.25974025974025972</v>
      </c>
      <c r="AN258" s="59">
        <v>53.35</v>
      </c>
    </row>
    <row r="259" spans="1:40" x14ac:dyDescent="0.3">
      <c r="A259" s="58" t="s">
        <v>641</v>
      </c>
      <c r="B259" s="59">
        <v>2013</v>
      </c>
      <c r="C259" s="59">
        <v>66.94</v>
      </c>
      <c r="D259" s="59">
        <v>66.94</v>
      </c>
      <c r="E259" s="59">
        <v>100</v>
      </c>
      <c r="F259" s="59">
        <v>66.22</v>
      </c>
      <c r="G259" s="59">
        <v>70.91</v>
      </c>
      <c r="H259" s="59">
        <v>61.5</v>
      </c>
      <c r="I259" s="60">
        <f t="shared" si="46"/>
        <v>8.3889483716367579</v>
      </c>
      <c r="J259" s="60">
        <f t="shared" si="47"/>
        <v>15.886037482254537</v>
      </c>
      <c r="K259" s="60">
        <f t="shared" si="48"/>
        <v>15.454313079028278</v>
      </c>
      <c r="L259" s="60">
        <f t="shared" si="42"/>
        <v>0.4127716832906026</v>
      </c>
      <c r="M259" s="60">
        <f t="shared" si="49"/>
        <v>1.5399106622645173</v>
      </c>
      <c r="N259" s="59">
        <v>1.1000000000000001</v>
      </c>
      <c r="O259" s="59">
        <v>0.77</v>
      </c>
      <c r="P259" s="62">
        <v>4.5099606299212596</v>
      </c>
      <c r="Q259" s="62">
        <v>5.3667968749999986</v>
      </c>
      <c r="R259" s="12">
        <v>8.0399999999999991</v>
      </c>
      <c r="S259" s="59">
        <v>21.62</v>
      </c>
      <c r="T259" s="58">
        <v>0</v>
      </c>
      <c r="U259" s="59">
        <v>64.38</v>
      </c>
      <c r="V259" s="58">
        <v>55.56</v>
      </c>
      <c r="W259" s="58" t="s">
        <v>77</v>
      </c>
      <c r="X259" s="58">
        <v>0</v>
      </c>
      <c r="Y259">
        <v>1</v>
      </c>
      <c r="Z259" s="58">
        <v>0</v>
      </c>
      <c r="AA259" s="58">
        <v>0</v>
      </c>
      <c r="AB259" s="58">
        <v>0</v>
      </c>
      <c r="AC259" s="58">
        <v>0</v>
      </c>
      <c r="AD259" s="58">
        <v>1</v>
      </c>
      <c r="AE259" s="58">
        <v>1</v>
      </c>
      <c r="AF259" s="58">
        <v>0</v>
      </c>
      <c r="AG259" s="58">
        <v>55.56</v>
      </c>
      <c r="AH259" s="59">
        <v>4398.1899999999996</v>
      </c>
      <c r="AI259" s="61">
        <v>7929000</v>
      </c>
      <c r="AJ259" s="61">
        <v>5149000</v>
      </c>
      <c r="AK259" s="61">
        <v>511000</v>
      </c>
      <c r="AL259" s="60">
        <f t="shared" si="50"/>
        <v>0.51100000000000001</v>
      </c>
      <c r="AM259" s="60">
        <f t="shared" si="45"/>
        <v>0.1206140350877193</v>
      </c>
      <c r="AN259" s="59">
        <v>46.53</v>
      </c>
    </row>
    <row r="260" spans="1:40" x14ac:dyDescent="0.3">
      <c r="A260" s="58" t="s">
        <v>641</v>
      </c>
      <c r="B260" s="59">
        <v>2014</v>
      </c>
      <c r="C260" s="59">
        <v>68.33</v>
      </c>
      <c r="D260" s="59">
        <v>68.33</v>
      </c>
      <c r="E260" s="59">
        <v>100</v>
      </c>
      <c r="F260" s="59">
        <v>67.349999999999994</v>
      </c>
      <c r="G260" s="59">
        <v>74.06</v>
      </c>
      <c r="H260" s="59">
        <v>60.36</v>
      </c>
      <c r="I260" s="60">
        <f t="shared" si="46"/>
        <v>8.4389959464949733</v>
      </c>
      <c r="J260" s="60">
        <f t="shared" si="47"/>
        <v>15.8494315843423</v>
      </c>
      <c r="K260" s="60">
        <f t="shared" si="48"/>
        <v>15.406988145021382</v>
      </c>
      <c r="L260" s="60">
        <f t="shared" si="42"/>
        <v>0.41210965082683298</v>
      </c>
      <c r="M260" s="60">
        <f t="shared" si="49"/>
        <v>1.5565058032987171</v>
      </c>
      <c r="N260" s="59">
        <v>2.98</v>
      </c>
      <c r="O260" s="59">
        <v>0.8</v>
      </c>
      <c r="P260" s="62">
        <v>5.9405577689243021</v>
      </c>
      <c r="Q260" s="62">
        <v>6.9000390625000003</v>
      </c>
      <c r="R260" s="12">
        <v>8.77</v>
      </c>
      <c r="S260" s="59">
        <v>21.17</v>
      </c>
      <c r="T260" s="58">
        <v>0</v>
      </c>
      <c r="U260" s="59">
        <v>51.92</v>
      </c>
      <c r="V260" s="58">
        <v>55.56</v>
      </c>
      <c r="W260" s="58" t="s">
        <v>77</v>
      </c>
      <c r="X260" s="58">
        <v>0</v>
      </c>
      <c r="Y260">
        <v>1</v>
      </c>
      <c r="Z260" s="58">
        <v>0</v>
      </c>
      <c r="AA260" s="58">
        <v>0</v>
      </c>
      <c r="AB260" s="58">
        <v>0</v>
      </c>
      <c r="AC260" s="58">
        <v>0</v>
      </c>
      <c r="AD260" s="58">
        <v>1</v>
      </c>
      <c r="AE260" s="58">
        <v>1</v>
      </c>
      <c r="AF260" s="58">
        <v>0</v>
      </c>
      <c r="AG260" s="58">
        <v>55.56</v>
      </c>
      <c r="AH260" s="59">
        <v>4623.91</v>
      </c>
      <c r="AI260" s="61">
        <v>7644000</v>
      </c>
      <c r="AJ260" s="61">
        <v>4911000</v>
      </c>
      <c r="AK260" s="61">
        <v>510000</v>
      </c>
      <c r="AL260" s="60">
        <f t="shared" si="50"/>
        <v>0.51</v>
      </c>
      <c r="AM260" s="60">
        <f t="shared" si="45"/>
        <v>-1.9569471624266144E-3</v>
      </c>
      <c r="AN260" s="59">
        <v>44.5</v>
      </c>
    </row>
    <row r="261" spans="1:40" x14ac:dyDescent="0.3">
      <c r="A261" s="58" t="s">
        <v>641</v>
      </c>
      <c r="B261" s="59">
        <v>2015</v>
      </c>
      <c r="C261" s="59">
        <v>68.790000000000006</v>
      </c>
      <c r="D261" s="59">
        <v>68.790000000000006</v>
      </c>
      <c r="E261" s="59">
        <v>100</v>
      </c>
      <c r="F261" s="59">
        <v>68.430000000000007</v>
      </c>
      <c r="G261" s="59">
        <v>75.98</v>
      </c>
      <c r="H261" s="59">
        <v>57.24</v>
      </c>
      <c r="I261" s="60">
        <f t="shared" si="46"/>
        <v>8.6562348744669126</v>
      </c>
      <c r="J261" s="60">
        <f t="shared" si="47"/>
        <v>15.79028578741576</v>
      </c>
      <c r="K261" s="60">
        <f t="shared" si="48"/>
        <v>15.365410757682179</v>
      </c>
      <c r="L261" s="60">
        <f t="shared" si="42"/>
        <v>0.41805222361363586</v>
      </c>
      <c r="M261" s="60">
        <f t="shared" si="49"/>
        <v>1.5293992782848651</v>
      </c>
      <c r="N261" s="59">
        <v>3.92</v>
      </c>
      <c r="O261" s="59">
        <v>0.81</v>
      </c>
      <c r="P261" s="62">
        <v>7.6819367588932828</v>
      </c>
      <c r="Q261" s="62">
        <v>8.2714785992217958</v>
      </c>
      <c r="R261" s="12">
        <v>9.17</v>
      </c>
      <c r="S261" s="59">
        <v>25.21</v>
      </c>
      <c r="T261" s="58">
        <v>0</v>
      </c>
      <c r="U261" s="59">
        <v>48.7</v>
      </c>
      <c r="V261" s="58">
        <v>60</v>
      </c>
      <c r="W261" s="58" t="s">
        <v>77</v>
      </c>
      <c r="X261" s="58">
        <v>0</v>
      </c>
      <c r="Y261">
        <v>1</v>
      </c>
      <c r="Z261" s="58">
        <v>0</v>
      </c>
      <c r="AA261" s="58">
        <v>0</v>
      </c>
      <c r="AB261" s="58">
        <v>0</v>
      </c>
      <c r="AC261" s="58">
        <v>0</v>
      </c>
      <c r="AD261" s="58">
        <v>1</v>
      </c>
      <c r="AE261" s="58">
        <v>1</v>
      </c>
      <c r="AF261" s="58">
        <v>0</v>
      </c>
      <c r="AG261" s="58">
        <v>62.5</v>
      </c>
      <c r="AH261" s="59">
        <v>5745.86</v>
      </c>
      <c r="AI261" s="61">
        <v>7205000</v>
      </c>
      <c r="AJ261" s="61">
        <v>4711000</v>
      </c>
      <c r="AK261" s="61">
        <v>519000</v>
      </c>
      <c r="AL261" s="60">
        <f t="shared" si="50"/>
        <v>0.51900000000000002</v>
      </c>
      <c r="AM261" s="60">
        <f t="shared" si="45"/>
        <v>1.7647058823529412E-2</v>
      </c>
      <c r="AN261" s="59">
        <v>47.46</v>
      </c>
    </row>
    <row r="262" spans="1:40" x14ac:dyDescent="0.3">
      <c r="A262" s="58" t="s">
        <v>641</v>
      </c>
      <c r="B262" s="59">
        <v>2016</v>
      </c>
      <c r="C262" s="59">
        <v>76.5</v>
      </c>
      <c r="D262" s="59">
        <v>76.5</v>
      </c>
      <c r="E262" s="59">
        <v>100</v>
      </c>
      <c r="F262" s="59">
        <v>68.400000000000006</v>
      </c>
      <c r="G262" s="59">
        <v>86.7</v>
      </c>
      <c r="H262" s="59">
        <v>73.52</v>
      </c>
      <c r="I262" s="60">
        <f t="shared" si="46"/>
        <v>8.5870568836287351</v>
      </c>
      <c r="J262" s="60">
        <f t="shared" si="47"/>
        <v>15.903292223919111</v>
      </c>
      <c r="K262" s="60">
        <f t="shared" si="48"/>
        <v>15.524069561266181</v>
      </c>
      <c r="L262" s="60">
        <f t="shared" si="42"/>
        <v>0.42787870294506447</v>
      </c>
      <c r="M262" s="60">
        <f t="shared" si="49"/>
        <v>1.4611483426915415</v>
      </c>
      <c r="N262" s="59">
        <v>4.1900000000000004</v>
      </c>
      <c r="O262" s="59">
        <v>0.72</v>
      </c>
      <c r="P262" s="62">
        <v>5.3497665369649798</v>
      </c>
      <c r="Q262" s="62">
        <v>5.6182329317269106</v>
      </c>
      <c r="R262" s="12">
        <v>8.7100000000000009</v>
      </c>
      <c r="S262" s="59">
        <v>26.74</v>
      </c>
      <c r="T262" s="58">
        <v>0</v>
      </c>
      <c r="U262" s="59">
        <v>75.66</v>
      </c>
      <c r="V262" s="58">
        <v>81.819999999999993</v>
      </c>
      <c r="W262" s="58" t="s">
        <v>77</v>
      </c>
      <c r="X262" s="58">
        <v>0</v>
      </c>
      <c r="Y262">
        <v>1</v>
      </c>
      <c r="Z262" s="58">
        <v>0</v>
      </c>
      <c r="AA262" s="58">
        <v>0</v>
      </c>
      <c r="AB262" s="58">
        <v>0</v>
      </c>
      <c r="AC262" s="58">
        <v>0</v>
      </c>
      <c r="AD262" s="58">
        <v>1</v>
      </c>
      <c r="AE262" s="58">
        <v>1</v>
      </c>
      <c r="AF262" s="58">
        <v>25</v>
      </c>
      <c r="AG262" s="58">
        <v>70</v>
      </c>
      <c r="AH262" s="59">
        <v>5361.81</v>
      </c>
      <c r="AI262" s="61">
        <v>8067000</v>
      </c>
      <c r="AJ262" s="61">
        <v>5521000</v>
      </c>
      <c r="AK262" s="61">
        <v>534000</v>
      </c>
      <c r="AL262" s="60">
        <f t="shared" si="50"/>
        <v>0.53400000000000003</v>
      </c>
      <c r="AM262" s="60">
        <f t="shared" si="45"/>
        <v>2.8901734104046242E-2</v>
      </c>
      <c r="AN262" s="59">
        <v>52.95</v>
      </c>
    </row>
    <row r="263" spans="1:40" x14ac:dyDescent="0.3">
      <c r="A263" s="58" t="s">
        <v>641</v>
      </c>
      <c r="B263" s="59">
        <v>2017</v>
      </c>
      <c r="C263" s="59">
        <v>76.400000000000006</v>
      </c>
      <c r="D263" s="59">
        <v>49.14</v>
      </c>
      <c r="E263" s="59">
        <v>21.88</v>
      </c>
      <c r="F263" s="59">
        <v>69.8</v>
      </c>
      <c r="G263" s="59">
        <v>87.4</v>
      </c>
      <c r="H263" s="59">
        <v>69.41</v>
      </c>
      <c r="I263" s="60">
        <f t="shared" si="46"/>
        <v>8.9729546304423184</v>
      </c>
      <c r="J263" s="60">
        <f t="shared" si="47"/>
        <v>15.890190782542399</v>
      </c>
      <c r="K263" s="60">
        <f t="shared" si="48"/>
        <v>15.429537922732182</v>
      </c>
      <c r="L263" s="60">
        <f t="shared" si="42"/>
        <v>0.45043847375089552</v>
      </c>
      <c r="M263" s="60">
        <f t="shared" si="49"/>
        <v>1.585108500895879</v>
      </c>
      <c r="N263" s="59">
        <v>3.98</v>
      </c>
      <c r="O263" s="59">
        <v>0.8</v>
      </c>
      <c r="P263" s="62">
        <v>5.8285490196078431</v>
      </c>
      <c r="Q263" s="62">
        <v>6.2326050420168064</v>
      </c>
      <c r="R263" s="12">
        <v>8.64</v>
      </c>
      <c r="S263" s="59">
        <v>26.32</v>
      </c>
      <c r="T263" s="58">
        <v>1</v>
      </c>
      <c r="U263" s="59">
        <v>75.290000000000006</v>
      </c>
      <c r="V263" s="58">
        <v>90</v>
      </c>
      <c r="W263" s="58" t="s">
        <v>77</v>
      </c>
      <c r="X263" s="58">
        <v>0</v>
      </c>
      <c r="Y263">
        <v>1</v>
      </c>
      <c r="Z263" s="58">
        <v>0</v>
      </c>
      <c r="AA263" s="58">
        <v>0</v>
      </c>
      <c r="AB263" s="58">
        <v>0</v>
      </c>
      <c r="AC263" s="58">
        <v>0</v>
      </c>
      <c r="AD263" s="58">
        <v>1</v>
      </c>
      <c r="AE263" s="58">
        <v>1</v>
      </c>
      <c r="AF263" s="58">
        <v>25</v>
      </c>
      <c r="AG263" s="58">
        <v>70</v>
      </c>
      <c r="AH263" s="59">
        <v>7886.87</v>
      </c>
      <c r="AI263" s="61">
        <v>7962000</v>
      </c>
      <c r="AJ263" s="61">
        <v>5023000</v>
      </c>
      <c r="AK263" s="61">
        <v>569000</v>
      </c>
      <c r="AL263" s="60">
        <f t="shared" si="50"/>
        <v>0.56899999999999995</v>
      </c>
      <c r="AM263" s="60">
        <f t="shared" si="45"/>
        <v>6.5543071161048683E-2</v>
      </c>
      <c r="AN263" s="59">
        <v>43.84</v>
      </c>
    </row>
    <row r="264" spans="1:40" x14ac:dyDescent="0.3">
      <c r="A264" s="58" t="s">
        <v>641</v>
      </c>
      <c r="B264" s="59">
        <v>2018</v>
      </c>
      <c r="C264" s="59">
        <v>77.73</v>
      </c>
      <c r="D264" s="59">
        <v>77.73</v>
      </c>
      <c r="E264" s="59">
        <v>100</v>
      </c>
      <c r="F264" s="59">
        <v>71.42</v>
      </c>
      <c r="G264" s="59">
        <v>86.51</v>
      </c>
      <c r="H264" s="59">
        <v>74.02</v>
      </c>
      <c r="I264" s="60">
        <f t="shared" si="46"/>
        <v>8.581282861835394</v>
      </c>
      <c r="J264" s="60">
        <f t="shared" si="47"/>
        <v>15.858288115272519</v>
      </c>
      <c r="K264" s="60">
        <f t="shared" si="48"/>
        <v>15.371969545607488</v>
      </c>
      <c r="L264" s="60">
        <f t="shared" si="42"/>
        <v>0.44660705143933954</v>
      </c>
      <c r="M264" s="60">
        <f t="shared" si="49"/>
        <v>1.6263180092787852</v>
      </c>
      <c r="N264" s="59">
        <v>4.9800000000000004</v>
      </c>
      <c r="O264" s="59">
        <v>0.86</v>
      </c>
      <c r="P264" s="62">
        <v>15.665081300813005</v>
      </c>
      <c r="Q264" s="62">
        <v>17.575252918287951</v>
      </c>
      <c r="R264" s="12">
        <v>28</v>
      </c>
      <c r="S264" s="59">
        <v>26.77</v>
      </c>
      <c r="T264" s="58">
        <v>1</v>
      </c>
      <c r="U264" s="59">
        <v>81.39</v>
      </c>
      <c r="V264" s="58">
        <v>92.86</v>
      </c>
      <c r="W264" s="58" t="s">
        <v>77</v>
      </c>
      <c r="X264" s="58">
        <v>0</v>
      </c>
      <c r="Y264">
        <v>1</v>
      </c>
      <c r="Z264" s="58">
        <v>0</v>
      </c>
      <c r="AA264" s="58">
        <v>0</v>
      </c>
      <c r="AB264" s="58">
        <v>0</v>
      </c>
      <c r="AC264" s="58">
        <v>0</v>
      </c>
      <c r="AD264" s="58">
        <v>1</v>
      </c>
      <c r="AE264" s="58">
        <v>1</v>
      </c>
      <c r="AF264" s="58">
        <v>0</v>
      </c>
      <c r="AG264" s="58">
        <v>83.33</v>
      </c>
      <c r="AH264" s="59">
        <v>5330.94</v>
      </c>
      <c r="AI264" s="61">
        <v>7712000</v>
      </c>
      <c r="AJ264" s="61">
        <v>4742000</v>
      </c>
      <c r="AK264" s="61">
        <v>563000</v>
      </c>
      <c r="AL264" s="60">
        <f t="shared" si="50"/>
        <v>0.56299999999999994</v>
      </c>
      <c r="AM264" s="60">
        <f t="shared" si="45"/>
        <v>-1.054481546572935E-2</v>
      </c>
      <c r="AN264" s="59">
        <v>42.99</v>
      </c>
    </row>
    <row r="265" spans="1:40" x14ac:dyDescent="0.3">
      <c r="A265" s="58" t="s">
        <v>641</v>
      </c>
      <c r="B265" s="59">
        <v>2019</v>
      </c>
      <c r="C265" s="59">
        <v>76.849999999999994</v>
      </c>
      <c r="D265" s="59">
        <v>69.11</v>
      </c>
      <c r="E265" s="59">
        <v>61.36</v>
      </c>
      <c r="F265" s="59">
        <v>68.849999999999994</v>
      </c>
      <c r="G265" s="59">
        <v>85.99</v>
      </c>
      <c r="H265" s="59">
        <v>75.489999999999995</v>
      </c>
      <c r="I265" s="60">
        <f t="shared" si="46"/>
        <v>8.6591197458491411</v>
      </c>
      <c r="J265" s="60">
        <f t="shared" si="47"/>
        <v>15.862558031833107</v>
      </c>
      <c r="K265" s="60">
        <f t="shared" si="48"/>
        <v>15.438456820423166</v>
      </c>
      <c r="L265" s="60">
        <f t="shared" si="42"/>
        <v>0.34429867287067695</v>
      </c>
      <c r="M265" s="60">
        <f t="shared" si="49"/>
        <v>1.5282162588792423</v>
      </c>
      <c r="N265" s="59">
        <v>1.0900000000000001</v>
      </c>
      <c r="O265" s="59">
        <v>0.56999999999999995</v>
      </c>
      <c r="P265" s="62">
        <v>24.825120000000009</v>
      </c>
      <c r="Q265" s="62">
        <v>26.61542635658914</v>
      </c>
      <c r="R265" s="12">
        <v>31.91</v>
      </c>
      <c r="S265" s="59">
        <v>27.15</v>
      </c>
      <c r="T265" s="58">
        <v>1</v>
      </c>
      <c r="U265" s="59">
        <v>84.49</v>
      </c>
      <c r="V265" s="58">
        <v>91.67</v>
      </c>
      <c r="W265" s="58" t="s">
        <v>77</v>
      </c>
      <c r="X265" s="58">
        <v>0</v>
      </c>
      <c r="Y265">
        <v>1</v>
      </c>
      <c r="Z265" s="58">
        <v>0</v>
      </c>
      <c r="AA265" s="58">
        <v>0</v>
      </c>
      <c r="AB265" s="58">
        <v>0</v>
      </c>
      <c r="AC265" s="58">
        <v>0</v>
      </c>
      <c r="AD265" s="58">
        <v>1</v>
      </c>
      <c r="AE265" s="58">
        <v>1</v>
      </c>
      <c r="AF265" s="58">
        <v>0</v>
      </c>
      <c r="AG265" s="58">
        <v>83.33</v>
      </c>
      <c r="AH265" s="59">
        <v>5762.46</v>
      </c>
      <c r="AI265" s="61">
        <v>7745000</v>
      </c>
      <c r="AJ265" s="61">
        <v>5068000</v>
      </c>
      <c r="AK265" s="61">
        <v>411000</v>
      </c>
      <c r="AL265" s="60">
        <f t="shared" si="50"/>
        <v>0.41099999999999998</v>
      </c>
      <c r="AM265" s="60">
        <f t="shared" si="45"/>
        <v>-0.26998223801065718</v>
      </c>
      <c r="AN265" s="59">
        <v>46.09</v>
      </c>
    </row>
    <row r="266" spans="1:40" x14ac:dyDescent="0.3">
      <c r="A266" s="58" t="s">
        <v>641</v>
      </c>
      <c r="B266" s="59">
        <v>2020</v>
      </c>
      <c r="C266" s="59">
        <v>80.38</v>
      </c>
      <c r="D266" s="59">
        <v>80.38</v>
      </c>
      <c r="E266" s="59">
        <v>91.67</v>
      </c>
      <c r="F266" s="59">
        <v>69.88</v>
      </c>
      <c r="G266" s="59">
        <v>88.29</v>
      </c>
      <c r="H266" s="59">
        <v>85.52</v>
      </c>
      <c r="I266" s="60">
        <f t="shared" si="46"/>
        <v>8.5332121992551251</v>
      </c>
      <c r="J266" s="60">
        <f t="shared" si="47"/>
        <v>15.728454678197041</v>
      </c>
      <c r="K266" s="60">
        <f t="shared" si="48"/>
        <v>15.295295262171503</v>
      </c>
      <c r="L266" s="60">
        <f t="shared" si="42"/>
        <v>0.27687387373517752</v>
      </c>
      <c r="M266" s="60">
        <f t="shared" si="49"/>
        <v>1.5421220400728597</v>
      </c>
      <c r="N266" s="59">
        <v>10.88</v>
      </c>
      <c r="O266" s="59">
        <v>0.56999999999999995</v>
      </c>
      <c r="P266" s="62">
        <v>24.792209302325578</v>
      </c>
      <c r="Q266" s="62">
        <v>26.392868217054275</v>
      </c>
      <c r="R266" s="12">
        <v>35.049999999999997</v>
      </c>
      <c r="S266" s="59">
        <v>28.37</v>
      </c>
      <c r="T266" s="58">
        <v>1</v>
      </c>
      <c r="U266" s="59">
        <v>85.27</v>
      </c>
      <c r="V266" s="58">
        <v>92.86</v>
      </c>
      <c r="W266" s="58" t="s">
        <v>77</v>
      </c>
      <c r="X266" s="58">
        <v>0</v>
      </c>
      <c r="Y266">
        <v>1</v>
      </c>
      <c r="Z266" s="58">
        <v>0</v>
      </c>
      <c r="AA266" s="58">
        <v>0</v>
      </c>
      <c r="AB266" s="58">
        <v>0</v>
      </c>
      <c r="AC266" s="58">
        <v>0</v>
      </c>
      <c r="AD266" s="58">
        <v>1</v>
      </c>
      <c r="AE266" s="58">
        <v>1</v>
      </c>
      <c r="AF266" s="58">
        <v>0</v>
      </c>
      <c r="AG266" s="58">
        <v>83.33</v>
      </c>
      <c r="AH266" s="59">
        <v>5080.74</v>
      </c>
      <c r="AI266" s="61">
        <v>6773000</v>
      </c>
      <c r="AJ266" s="61">
        <v>4392000</v>
      </c>
      <c r="AK266" s="61">
        <v>319000</v>
      </c>
      <c r="AL266" s="60">
        <f t="shared" si="50"/>
        <v>0.31900000000000001</v>
      </c>
      <c r="AM266" s="60">
        <f t="shared" si="45"/>
        <v>-0.22384428223844283</v>
      </c>
      <c r="AN266" s="59">
        <v>45.92</v>
      </c>
    </row>
    <row r="267" spans="1:40" x14ac:dyDescent="0.3">
      <c r="A267" s="58" t="s">
        <v>641</v>
      </c>
      <c r="B267" s="59">
        <v>2021</v>
      </c>
      <c r="C267" s="59">
        <v>79.48</v>
      </c>
      <c r="D267" s="59">
        <v>79.48</v>
      </c>
      <c r="E267" s="59">
        <v>100</v>
      </c>
      <c r="F267" s="59">
        <v>68.59</v>
      </c>
      <c r="G267" s="59">
        <v>88.51</v>
      </c>
      <c r="H267" s="59">
        <v>83.41</v>
      </c>
      <c r="I267" s="60">
        <f t="shared" si="46"/>
        <v>8.5332121992551251</v>
      </c>
      <c r="J267" s="60">
        <f t="shared" si="47"/>
        <v>15.743402201516909</v>
      </c>
      <c r="K267" s="60">
        <f t="shared" si="48"/>
        <v>15.281309020196764</v>
      </c>
      <c r="L267" s="60">
        <f t="shared" si="42"/>
        <v>0.3750059006234559</v>
      </c>
      <c r="M267" s="60">
        <f t="shared" si="49"/>
        <v>1.5873932117293927</v>
      </c>
      <c r="N267" s="59">
        <v>5.59</v>
      </c>
      <c r="O267" s="59">
        <v>0.64</v>
      </c>
      <c r="P267" s="62">
        <v>53.43942307692307</v>
      </c>
      <c r="Q267" s="62">
        <v>56.638499999999958</v>
      </c>
      <c r="R267" s="12">
        <v>93.21</v>
      </c>
      <c r="S267" s="59">
        <v>27.78</v>
      </c>
      <c r="T267" s="58">
        <v>1</v>
      </c>
      <c r="U267" s="59">
        <v>84.67</v>
      </c>
      <c r="V267" s="58">
        <v>91.67</v>
      </c>
      <c r="W267" s="58" t="s">
        <v>77</v>
      </c>
      <c r="X267" s="58">
        <v>0</v>
      </c>
      <c r="Y267">
        <v>1</v>
      </c>
      <c r="Z267" s="58">
        <v>0</v>
      </c>
      <c r="AA267" s="58">
        <v>0</v>
      </c>
      <c r="AB267" s="58">
        <v>0</v>
      </c>
      <c r="AC267" s="58">
        <v>0</v>
      </c>
      <c r="AD267" s="58">
        <v>1</v>
      </c>
      <c r="AE267" s="58">
        <v>1</v>
      </c>
      <c r="AF267" s="58">
        <v>0</v>
      </c>
      <c r="AG267" s="58">
        <v>81.819999999999993</v>
      </c>
      <c r="AH267" s="59">
        <v>5080.74</v>
      </c>
      <c r="AI267" s="61">
        <v>6875000</v>
      </c>
      <c r="AJ267" s="61">
        <v>4331000</v>
      </c>
      <c r="AK267" s="61">
        <v>455000</v>
      </c>
      <c r="AL267" s="60">
        <f t="shared" si="50"/>
        <v>0.45500000000000002</v>
      </c>
      <c r="AM267" s="60">
        <f t="shared" si="45"/>
        <v>0.42633228840125392</v>
      </c>
      <c r="AN267" s="59">
        <v>43.38</v>
      </c>
    </row>
    <row r="268" spans="1:40" x14ac:dyDescent="0.3">
      <c r="A268" s="58" t="s">
        <v>681</v>
      </c>
      <c r="B268" s="59">
        <v>2008</v>
      </c>
      <c r="C268" s="59">
        <v>46.98</v>
      </c>
      <c r="D268" s="59">
        <v>46.98</v>
      </c>
      <c r="E268" s="59">
        <v>100</v>
      </c>
      <c r="F268" s="59">
        <v>55.55</v>
      </c>
      <c r="G268" s="59">
        <v>47.83</v>
      </c>
      <c r="H268" s="59">
        <v>30.41</v>
      </c>
      <c r="I268" s="60"/>
      <c r="J268" s="60">
        <f t="shared" ref="J268:J331" si="51">LN(AI268)</f>
        <v>13.854346581749473</v>
      </c>
      <c r="K268" s="60">
        <f t="shared" si="48"/>
        <v>13.559714674374815</v>
      </c>
      <c r="L268" s="60">
        <f t="shared" si="42"/>
        <v>0.11368576440381646</v>
      </c>
      <c r="M268" s="60">
        <f t="shared" si="49"/>
        <v>1.3426320547591373</v>
      </c>
      <c r="N268" s="59">
        <v>6.38</v>
      </c>
      <c r="O268" s="59">
        <v>0.92</v>
      </c>
      <c r="P268" s="62">
        <v>19.974545454545453</v>
      </c>
      <c r="Q268" s="62">
        <v>25.786875000000009</v>
      </c>
      <c r="R268" s="12">
        <v>34.380000000000003</v>
      </c>
      <c r="S268" s="59">
        <v>62</v>
      </c>
      <c r="T268" s="58">
        <v>1</v>
      </c>
      <c r="U268" s="59">
        <v>28.11</v>
      </c>
      <c r="V268" s="58">
        <v>66.67</v>
      </c>
      <c r="W268" s="58" t="s">
        <v>77</v>
      </c>
      <c r="X268" s="58">
        <v>0</v>
      </c>
      <c r="Y268">
        <v>1</v>
      </c>
      <c r="Z268" s="58">
        <v>0</v>
      </c>
      <c r="AA268" s="58">
        <v>0</v>
      </c>
      <c r="AB268" s="58">
        <v>0</v>
      </c>
      <c r="AC268" s="58">
        <v>0</v>
      </c>
      <c r="AD268" s="58">
        <v>0</v>
      </c>
      <c r="AE268" s="58"/>
      <c r="AF268" s="58">
        <v>0</v>
      </c>
      <c r="AG268" s="58"/>
      <c r="AH268" s="59" t="s">
        <v>679</v>
      </c>
      <c r="AI268" s="61">
        <v>1039600</v>
      </c>
      <c r="AJ268" s="61">
        <v>774300</v>
      </c>
      <c r="AK268" s="61">
        <v>120400</v>
      </c>
      <c r="AL268" s="60">
        <f t="shared" si="50"/>
        <v>0.12039999999999999</v>
      </c>
      <c r="AM268" s="60"/>
      <c r="AN268" s="59">
        <v>62.53</v>
      </c>
    </row>
    <row r="269" spans="1:40" x14ac:dyDescent="0.3">
      <c r="A269" s="58" t="s">
        <v>681</v>
      </c>
      <c r="B269" s="59">
        <v>2009</v>
      </c>
      <c r="C269" s="59">
        <v>57.33</v>
      </c>
      <c r="D269" s="59">
        <v>57.33</v>
      </c>
      <c r="E269" s="59">
        <v>100</v>
      </c>
      <c r="F269" s="59">
        <v>78.09</v>
      </c>
      <c r="G269" s="59">
        <v>44.44</v>
      </c>
      <c r="H269" s="59">
        <v>42.52</v>
      </c>
      <c r="I269" s="60">
        <f t="shared" ref="I269:I332" si="52">LN(AH269)</f>
        <v>7.0669958404992776</v>
      </c>
      <c r="J269" s="60">
        <f t="shared" si="51"/>
        <v>13.720320370960525</v>
      </c>
      <c r="K269" s="60">
        <f t="shared" si="48"/>
        <v>13.529160930746272</v>
      </c>
      <c r="L269" s="60">
        <f t="shared" si="42"/>
        <v>0.12654454132495621</v>
      </c>
      <c r="M269" s="60">
        <f t="shared" si="49"/>
        <v>1.2106524633821572</v>
      </c>
      <c r="N269" s="59">
        <v>3.47</v>
      </c>
      <c r="O269" s="59">
        <v>1.01</v>
      </c>
      <c r="P269" s="62">
        <v>16.568333333333328</v>
      </c>
      <c r="Q269" s="62">
        <v>16.611240310077516</v>
      </c>
      <c r="R269" s="12">
        <v>19.829999999999998</v>
      </c>
      <c r="S269" s="59">
        <v>65.48</v>
      </c>
      <c r="T269" s="58">
        <v>1</v>
      </c>
      <c r="U269" s="59">
        <v>33.18</v>
      </c>
      <c r="V269" s="58">
        <v>57.14</v>
      </c>
      <c r="W269" s="58" t="s">
        <v>77</v>
      </c>
      <c r="X269" s="58">
        <v>0</v>
      </c>
      <c r="Y269">
        <v>1</v>
      </c>
      <c r="Z269" s="58">
        <v>0</v>
      </c>
      <c r="AA269" s="58">
        <v>0</v>
      </c>
      <c r="AB269" s="58">
        <v>0</v>
      </c>
      <c r="AC269" s="58">
        <v>0</v>
      </c>
      <c r="AD269" s="58">
        <v>1</v>
      </c>
      <c r="AE269" s="58"/>
      <c r="AF269" s="58">
        <v>14.29</v>
      </c>
      <c r="AG269" s="58"/>
      <c r="AH269" s="59">
        <v>1172.6199999999999</v>
      </c>
      <c r="AI269" s="61">
        <v>909200</v>
      </c>
      <c r="AJ269" s="61">
        <v>751000</v>
      </c>
      <c r="AK269" s="61">
        <v>134900</v>
      </c>
      <c r="AL269" s="60">
        <f t="shared" si="50"/>
        <v>0.13489999999999999</v>
      </c>
      <c r="AM269" s="60">
        <f t="shared" ref="AM269:AM281" si="53">(AK269-AK268)/AK268</f>
        <v>0.12043189368770764</v>
      </c>
      <c r="AN269" s="59">
        <v>67.849999999999994</v>
      </c>
    </row>
    <row r="270" spans="1:40" x14ac:dyDescent="0.3">
      <c r="A270" s="58" t="s">
        <v>681</v>
      </c>
      <c r="B270" s="59">
        <v>2010</v>
      </c>
      <c r="C270" s="59">
        <v>63.97</v>
      </c>
      <c r="D270" s="59">
        <v>63.97</v>
      </c>
      <c r="E270" s="59">
        <v>100</v>
      </c>
      <c r="F270" s="59">
        <v>84.81</v>
      </c>
      <c r="G270" s="59">
        <v>42.05</v>
      </c>
      <c r="H270" s="59">
        <v>64.319999999999993</v>
      </c>
      <c r="I270" s="60">
        <f t="shared" si="52"/>
        <v>7.9038252992226248</v>
      </c>
      <c r="J270" s="60">
        <f t="shared" si="51"/>
        <v>13.724600682604432</v>
      </c>
      <c r="K270" s="60">
        <f t="shared" si="48"/>
        <v>13.367503226590435</v>
      </c>
      <c r="L270" s="60">
        <f t="shared" si="42"/>
        <v>0.18190480329761222</v>
      </c>
      <c r="M270" s="60">
        <f t="shared" si="49"/>
        <v>1.4291751447800909</v>
      </c>
      <c r="N270" s="59">
        <v>15.15</v>
      </c>
      <c r="O270" s="59">
        <v>1.1000000000000001</v>
      </c>
      <c r="P270" s="62">
        <v>16.501712062256811</v>
      </c>
      <c r="Q270" s="62">
        <v>17.427003891050575</v>
      </c>
      <c r="R270" s="12">
        <v>19.920000000000002</v>
      </c>
      <c r="S270" s="59">
        <v>70.5</v>
      </c>
      <c r="T270" s="58">
        <v>1</v>
      </c>
      <c r="U270" s="59">
        <v>69.05</v>
      </c>
      <c r="V270" s="58">
        <v>50</v>
      </c>
      <c r="W270" s="58" t="s">
        <v>77</v>
      </c>
      <c r="X270" s="58">
        <v>0</v>
      </c>
      <c r="Y270">
        <v>1</v>
      </c>
      <c r="Z270" s="58">
        <v>0</v>
      </c>
      <c r="AA270" s="58">
        <v>0</v>
      </c>
      <c r="AB270" s="58">
        <v>0</v>
      </c>
      <c r="AC270" s="58">
        <v>0</v>
      </c>
      <c r="AD270" s="58">
        <v>1</v>
      </c>
      <c r="AE270" s="58"/>
      <c r="AF270" s="58">
        <v>12.5</v>
      </c>
      <c r="AG270" s="58"/>
      <c r="AH270" s="59">
        <v>2707.62</v>
      </c>
      <c r="AI270" s="61">
        <v>913100</v>
      </c>
      <c r="AJ270" s="61">
        <v>638900</v>
      </c>
      <c r="AK270" s="61">
        <v>199500</v>
      </c>
      <c r="AL270" s="60">
        <f t="shared" si="50"/>
        <v>0.19950000000000001</v>
      </c>
      <c r="AM270" s="60">
        <f t="shared" si="53"/>
        <v>0.47887323943661969</v>
      </c>
      <c r="AN270" s="59">
        <v>50.97</v>
      </c>
    </row>
    <row r="271" spans="1:40" x14ac:dyDescent="0.3">
      <c r="A271" s="58" t="s">
        <v>681</v>
      </c>
      <c r="B271" s="59">
        <v>2011</v>
      </c>
      <c r="C271" s="59">
        <v>72.36</v>
      </c>
      <c r="D271" s="59">
        <v>72.36</v>
      </c>
      <c r="E271" s="59">
        <v>100</v>
      </c>
      <c r="F271" s="59">
        <v>89.28</v>
      </c>
      <c r="G271" s="59">
        <v>63.94</v>
      </c>
      <c r="H271" s="59">
        <v>56.74</v>
      </c>
      <c r="I271" s="60">
        <f t="shared" si="52"/>
        <v>7.9741783422103119</v>
      </c>
      <c r="J271" s="60">
        <f t="shared" si="51"/>
        <v>13.726897899607671</v>
      </c>
      <c r="K271" s="60">
        <f t="shared" si="48"/>
        <v>13.383187995686226</v>
      </c>
      <c r="L271" s="60">
        <f t="shared" si="42"/>
        <v>0.21744735876932886</v>
      </c>
      <c r="M271" s="60">
        <f t="shared" si="49"/>
        <v>1.4101694915254237</v>
      </c>
      <c r="N271" s="59">
        <v>19.09</v>
      </c>
      <c r="O271" s="59">
        <v>1.17</v>
      </c>
      <c r="P271" s="62">
        <v>14.778235294117646</v>
      </c>
      <c r="Q271" s="62">
        <v>16.565686274509794</v>
      </c>
      <c r="R271" s="12">
        <v>21.87</v>
      </c>
      <c r="S271" s="59">
        <v>78.849999999999994</v>
      </c>
      <c r="T271" s="58">
        <v>1</v>
      </c>
      <c r="U271" s="59">
        <v>66</v>
      </c>
      <c r="V271" s="58">
        <v>55.56</v>
      </c>
      <c r="W271" s="58" t="s">
        <v>77</v>
      </c>
      <c r="X271" s="58">
        <v>0</v>
      </c>
      <c r="Y271">
        <v>1</v>
      </c>
      <c r="Z271" s="58">
        <v>0</v>
      </c>
      <c r="AA271" s="58">
        <v>0</v>
      </c>
      <c r="AB271" s="58">
        <v>0</v>
      </c>
      <c r="AC271" s="58">
        <v>0</v>
      </c>
      <c r="AD271" s="58">
        <v>1</v>
      </c>
      <c r="AE271" s="58">
        <v>1</v>
      </c>
      <c r="AF271" s="58">
        <v>12.5</v>
      </c>
      <c r="AG271" s="58"/>
      <c r="AH271" s="59">
        <v>2904.97</v>
      </c>
      <c r="AI271" s="61">
        <v>915200</v>
      </c>
      <c r="AJ271" s="61">
        <v>649000</v>
      </c>
      <c r="AK271" s="61">
        <v>242900</v>
      </c>
      <c r="AL271" s="60">
        <f t="shared" si="50"/>
        <v>0.2429</v>
      </c>
      <c r="AM271" s="60">
        <f t="shared" si="53"/>
        <v>0.21754385964912282</v>
      </c>
      <c r="AN271" s="59">
        <v>50.85</v>
      </c>
    </row>
    <row r="272" spans="1:40" x14ac:dyDescent="0.3">
      <c r="A272" s="58" t="s">
        <v>681</v>
      </c>
      <c r="B272" s="59">
        <v>2012</v>
      </c>
      <c r="C272" s="59">
        <v>61.34</v>
      </c>
      <c r="D272" s="59">
        <v>61.34</v>
      </c>
      <c r="E272" s="59">
        <v>100</v>
      </c>
      <c r="F272" s="59">
        <v>84.62</v>
      </c>
      <c r="G272" s="59">
        <v>62.37</v>
      </c>
      <c r="H272" s="59">
        <v>18.46</v>
      </c>
      <c r="I272" s="60">
        <f t="shared" si="52"/>
        <v>8.3354074910255918</v>
      </c>
      <c r="J272" s="60">
        <f t="shared" si="51"/>
        <v>13.753103097835657</v>
      </c>
      <c r="K272" s="60">
        <f t="shared" si="48"/>
        <v>13.296652762501019</v>
      </c>
      <c r="L272" s="60">
        <f t="shared" si="42"/>
        <v>0.22745424690129437</v>
      </c>
      <c r="M272" s="60">
        <f t="shared" si="49"/>
        <v>1.5784610215053763</v>
      </c>
      <c r="N272" s="59">
        <v>18.149999999999999</v>
      </c>
      <c r="O272" s="59">
        <v>1.1200000000000001</v>
      </c>
      <c r="P272" s="62">
        <v>7.9368359374999926</v>
      </c>
      <c r="Q272" s="62">
        <v>9.5380468750000045</v>
      </c>
      <c r="R272" s="12">
        <v>13.01</v>
      </c>
      <c r="S272" s="59">
        <v>77.569999999999993</v>
      </c>
      <c r="T272" s="58">
        <v>1</v>
      </c>
      <c r="U272" s="59">
        <v>9.25</v>
      </c>
      <c r="V272" s="58">
        <v>50</v>
      </c>
      <c r="W272" s="58" t="s">
        <v>77</v>
      </c>
      <c r="X272" s="58">
        <v>0</v>
      </c>
      <c r="Y272">
        <v>1</v>
      </c>
      <c r="Z272" s="58">
        <v>0</v>
      </c>
      <c r="AA272" s="58">
        <v>0</v>
      </c>
      <c r="AB272" s="58">
        <v>0</v>
      </c>
      <c r="AC272" s="58">
        <v>0</v>
      </c>
      <c r="AD272" s="58">
        <v>1</v>
      </c>
      <c r="AE272" s="58">
        <v>1</v>
      </c>
      <c r="AF272" s="58">
        <v>12.5</v>
      </c>
      <c r="AG272" s="58"/>
      <c r="AH272" s="59">
        <v>4168.8999999999996</v>
      </c>
      <c r="AI272" s="61">
        <v>939500</v>
      </c>
      <c r="AJ272" s="61">
        <v>595200</v>
      </c>
      <c r="AK272" s="61">
        <v>255400</v>
      </c>
      <c r="AL272" s="60">
        <f t="shared" si="50"/>
        <v>0.25540000000000002</v>
      </c>
      <c r="AM272" s="60">
        <f t="shared" si="53"/>
        <v>5.1461506792918894E-2</v>
      </c>
      <c r="AN272" s="59">
        <v>43.17</v>
      </c>
    </row>
    <row r="273" spans="1:40" x14ac:dyDescent="0.3">
      <c r="A273" s="58" t="s">
        <v>681</v>
      </c>
      <c r="B273" s="59">
        <v>2013</v>
      </c>
      <c r="C273" s="59">
        <v>64.489999999999995</v>
      </c>
      <c r="D273" s="59">
        <v>64.489999999999995</v>
      </c>
      <c r="E273" s="59">
        <v>100</v>
      </c>
      <c r="F273" s="59">
        <v>84.55</v>
      </c>
      <c r="G273" s="59">
        <v>70.099999999999994</v>
      </c>
      <c r="H273" s="59">
        <v>19.559999999999999</v>
      </c>
      <c r="I273" s="60">
        <f t="shared" si="52"/>
        <v>8.3330636011143273</v>
      </c>
      <c r="J273" s="60">
        <f t="shared" si="51"/>
        <v>13.784948252381634</v>
      </c>
      <c r="K273" s="60">
        <f t="shared" si="48"/>
        <v>13.218582235144872</v>
      </c>
      <c r="L273" s="60">
        <f t="shared" si="42"/>
        <v>0.23475586664237574</v>
      </c>
      <c r="M273" s="60">
        <f t="shared" si="49"/>
        <v>1.7618528610354223</v>
      </c>
      <c r="N273" s="59">
        <v>19.309999999999999</v>
      </c>
      <c r="O273" s="59">
        <v>1.1100000000000001</v>
      </c>
      <c r="P273" s="62">
        <v>4.5099606299212596</v>
      </c>
      <c r="Q273" s="62">
        <v>5.3667968749999986</v>
      </c>
      <c r="R273" s="12">
        <v>8.0399999999999991</v>
      </c>
      <c r="S273" s="59">
        <v>75.680000000000007</v>
      </c>
      <c r="T273" s="58">
        <v>1</v>
      </c>
      <c r="U273" s="59">
        <v>8.5399999999999991</v>
      </c>
      <c r="V273" s="58">
        <v>50</v>
      </c>
      <c r="W273" s="58" t="s">
        <v>77</v>
      </c>
      <c r="X273" s="58">
        <v>0</v>
      </c>
      <c r="Y273">
        <v>1</v>
      </c>
      <c r="Z273" s="58">
        <v>0</v>
      </c>
      <c r="AA273" s="58">
        <v>0</v>
      </c>
      <c r="AB273" s="58">
        <v>0</v>
      </c>
      <c r="AC273" s="58">
        <v>0</v>
      </c>
      <c r="AD273" s="58">
        <v>1</v>
      </c>
      <c r="AE273" s="58">
        <v>1</v>
      </c>
      <c r="AF273" s="58">
        <v>12.5</v>
      </c>
      <c r="AG273" s="58"/>
      <c r="AH273" s="59">
        <v>4159.1400000000003</v>
      </c>
      <c r="AI273" s="61">
        <v>969900</v>
      </c>
      <c r="AJ273" s="61">
        <v>550500</v>
      </c>
      <c r="AK273" s="61">
        <v>264600</v>
      </c>
      <c r="AL273" s="60">
        <f t="shared" si="50"/>
        <v>0.2646</v>
      </c>
      <c r="AM273" s="60">
        <f t="shared" si="53"/>
        <v>3.6021926389976505E-2</v>
      </c>
      <c r="AN273" s="59">
        <v>36.369999999999997</v>
      </c>
    </row>
    <row r="274" spans="1:40" x14ac:dyDescent="0.3">
      <c r="A274" s="58" t="s">
        <v>681</v>
      </c>
      <c r="B274" s="59">
        <v>2014</v>
      </c>
      <c r="C274" s="59">
        <v>71.180000000000007</v>
      </c>
      <c r="D274" s="59">
        <v>71.180000000000007</v>
      </c>
      <c r="E274" s="59">
        <v>100</v>
      </c>
      <c r="F274" s="59">
        <v>86.72</v>
      </c>
      <c r="G274" s="59">
        <v>76.5</v>
      </c>
      <c r="H274" s="59">
        <v>34.700000000000003</v>
      </c>
      <c r="I274" s="60">
        <f t="shared" si="52"/>
        <v>8.4222955265159385</v>
      </c>
      <c r="J274" s="60">
        <f t="shared" si="51"/>
        <v>13.842249855153895</v>
      </c>
      <c r="K274" s="60">
        <f t="shared" si="48"/>
        <v>13.195799695477511</v>
      </c>
      <c r="L274" s="60">
        <f t="shared" si="42"/>
        <v>0.22162239494227096</v>
      </c>
      <c r="M274" s="60">
        <f t="shared" si="49"/>
        <v>1.9087530198847797</v>
      </c>
      <c r="N274" s="59">
        <v>17.23</v>
      </c>
      <c r="O274" s="59">
        <v>1.02</v>
      </c>
      <c r="P274" s="62">
        <v>5.9405577689243021</v>
      </c>
      <c r="Q274" s="62">
        <v>6.9000390625000003</v>
      </c>
      <c r="R274" s="12">
        <v>8.77</v>
      </c>
      <c r="S274" s="59">
        <v>76.58</v>
      </c>
      <c r="T274" s="58">
        <v>1</v>
      </c>
      <c r="U274" s="59">
        <v>29.38</v>
      </c>
      <c r="V274" s="58">
        <v>55.56</v>
      </c>
      <c r="W274" s="58" t="s">
        <v>77</v>
      </c>
      <c r="X274" s="58">
        <v>0</v>
      </c>
      <c r="Y274">
        <v>1</v>
      </c>
      <c r="Z274" s="58">
        <v>0</v>
      </c>
      <c r="AA274" s="58">
        <v>0</v>
      </c>
      <c r="AB274" s="58">
        <v>0</v>
      </c>
      <c r="AC274" s="58">
        <v>0</v>
      </c>
      <c r="AD274" s="58">
        <v>1</v>
      </c>
      <c r="AE274" s="58">
        <v>1</v>
      </c>
      <c r="AF274" s="58">
        <v>12.5</v>
      </c>
      <c r="AG274" s="58"/>
      <c r="AH274" s="59">
        <v>4547.33</v>
      </c>
      <c r="AI274" s="61">
        <v>1027100</v>
      </c>
      <c r="AJ274" s="61">
        <v>538100</v>
      </c>
      <c r="AK274" s="61">
        <v>248100</v>
      </c>
      <c r="AL274" s="60">
        <f t="shared" si="50"/>
        <v>0.24809999999999999</v>
      </c>
      <c r="AM274" s="60">
        <f t="shared" si="53"/>
        <v>-6.2358276643990927E-2</v>
      </c>
      <c r="AN274" s="59">
        <v>31.78</v>
      </c>
    </row>
    <row r="275" spans="1:40" x14ac:dyDescent="0.3">
      <c r="A275" s="58" t="s">
        <v>681</v>
      </c>
      <c r="B275" s="59">
        <v>2015</v>
      </c>
      <c r="C275" s="59">
        <v>70.38</v>
      </c>
      <c r="D275" s="59">
        <v>70.38</v>
      </c>
      <c r="E275" s="59">
        <v>100</v>
      </c>
      <c r="F275" s="59">
        <v>86.97</v>
      </c>
      <c r="G275" s="59">
        <v>76.88</v>
      </c>
      <c r="H275" s="59">
        <v>30.04</v>
      </c>
      <c r="I275" s="60">
        <f t="shared" si="52"/>
        <v>8.6994664137087661</v>
      </c>
      <c r="J275" s="60">
        <f t="shared" si="51"/>
        <v>14.026500553105913</v>
      </c>
      <c r="K275" s="60">
        <f t="shared" si="48"/>
        <v>13.349658299841014</v>
      </c>
      <c r="L275" s="60">
        <f t="shared" si="42"/>
        <v>0.23412305535721786</v>
      </c>
      <c r="M275" s="60">
        <f t="shared" si="49"/>
        <v>1.9676545570427024</v>
      </c>
      <c r="N275" s="59">
        <v>16.41</v>
      </c>
      <c r="O275" s="59">
        <v>0.88</v>
      </c>
      <c r="P275" s="62">
        <v>7.6819367588932828</v>
      </c>
      <c r="Q275" s="62">
        <v>8.2714785992217958</v>
      </c>
      <c r="R275" s="12">
        <v>9.17</v>
      </c>
      <c r="S275" s="59">
        <v>79.75</v>
      </c>
      <c r="T275" s="58">
        <v>1</v>
      </c>
      <c r="U275" s="59">
        <v>21.23</v>
      </c>
      <c r="V275" s="58">
        <v>40</v>
      </c>
      <c r="W275" s="58" t="s">
        <v>77</v>
      </c>
      <c r="X275" s="58">
        <v>0</v>
      </c>
      <c r="Y275">
        <v>1</v>
      </c>
      <c r="Z275" s="58">
        <v>0</v>
      </c>
      <c r="AA275" s="58">
        <v>0</v>
      </c>
      <c r="AB275" s="58">
        <v>0</v>
      </c>
      <c r="AC275" s="58">
        <v>0</v>
      </c>
      <c r="AD275" s="58">
        <v>1</v>
      </c>
      <c r="AE275" s="58">
        <v>1</v>
      </c>
      <c r="AF275" s="58">
        <v>12.5</v>
      </c>
      <c r="AG275" s="58"/>
      <c r="AH275" s="59">
        <v>5999.71</v>
      </c>
      <c r="AI275" s="61">
        <v>1234900</v>
      </c>
      <c r="AJ275" s="61">
        <v>627600</v>
      </c>
      <c r="AK275" s="61">
        <v>263800</v>
      </c>
      <c r="AL275" s="60">
        <f t="shared" si="50"/>
        <v>0.26379999999999998</v>
      </c>
      <c r="AM275" s="60">
        <f t="shared" si="53"/>
        <v>6.3280935106811764E-2</v>
      </c>
      <c r="AN275" s="59">
        <v>34.299999999999997</v>
      </c>
    </row>
    <row r="276" spans="1:40" x14ac:dyDescent="0.3">
      <c r="A276" s="58" t="s">
        <v>681</v>
      </c>
      <c r="B276" s="59">
        <v>2016</v>
      </c>
      <c r="C276" s="59">
        <v>69.77</v>
      </c>
      <c r="D276" s="59">
        <v>69.77</v>
      </c>
      <c r="E276" s="59">
        <v>100</v>
      </c>
      <c r="F276" s="59">
        <v>84.56</v>
      </c>
      <c r="G276" s="59">
        <v>77.62</v>
      </c>
      <c r="H276" s="59">
        <v>30.34</v>
      </c>
      <c r="I276" s="60">
        <f t="shared" si="52"/>
        <v>8.4914588864527101</v>
      </c>
      <c r="J276" s="60">
        <f t="shared" si="51"/>
        <v>14.182581278085127</v>
      </c>
      <c r="K276" s="60">
        <f t="shared" si="48"/>
        <v>13.634827657838828</v>
      </c>
      <c r="L276" s="60">
        <f t="shared" si="42"/>
        <v>0.25858791224740441</v>
      </c>
      <c r="M276" s="60">
        <f t="shared" si="49"/>
        <v>1.7293638432969929</v>
      </c>
      <c r="N276" s="59">
        <v>14.85</v>
      </c>
      <c r="O276" s="59">
        <v>0.86</v>
      </c>
      <c r="P276" s="62">
        <v>5.3497665369649798</v>
      </c>
      <c r="Q276" s="62">
        <v>5.6182329317269106</v>
      </c>
      <c r="R276" s="12">
        <v>8.7100000000000009</v>
      </c>
      <c r="S276" s="59">
        <v>79.459999999999994</v>
      </c>
      <c r="T276" s="58">
        <v>1</v>
      </c>
      <c r="U276" s="59">
        <v>22.85</v>
      </c>
      <c r="V276" s="58">
        <v>50</v>
      </c>
      <c r="W276" s="58" t="s">
        <v>77</v>
      </c>
      <c r="X276" s="58">
        <v>0</v>
      </c>
      <c r="Y276">
        <v>1</v>
      </c>
      <c r="Z276" s="58">
        <v>0</v>
      </c>
      <c r="AA276" s="58">
        <v>0</v>
      </c>
      <c r="AB276" s="58">
        <v>0</v>
      </c>
      <c r="AC276" s="58">
        <v>0</v>
      </c>
      <c r="AD276" s="58">
        <v>1</v>
      </c>
      <c r="AE276" s="58">
        <v>1</v>
      </c>
      <c r="AF276" s="58">
        <v>12.5</v>
      </c>
      <c r="AG276" s="58"/>
      <c r="AH276" s="59">
        <v>4872.97</v>
      </c>
      <c r="AI276" s="61">
        <v>1443500</v>
      </c>
      <c r="AJ276" s="61">
        <v>834700</v>
      </c>
      <c r="AK276" s="61">
        <v>295100</v>
      </c>
      <c r="AL276" s="60">
        <f t="shared" si="50"/>
        <v>0.29509999999999997</v>
      </c>
      <c r="AM276" s="60">
        <f t="shared" si="53"/>
        <v>0.11865049279757392</v>
      </c>
      <c r="AN276" s="59">
        <v>41.12</v>
      </c>
    </row>
    <row r="277" spans="1:40" x14ac:dyDescent="0.3">
      <c r="A277" s="58" t="s">
        <v>681</v>
      </c>
      <c r="B277" s="59">
        <v>2017</v>
      </c>
      <c r="C277" s="59">
        <v>73.66</v>
      </c>
      <c r="D277" s="59">
        <v>73.66</v>
      </c>
      <c r="E277" s="59">
        <v>100</v>
      </c>
      <c r="F277" s="59">
        <v>88.48</v>
      </c>
      <c r="G277" s="59">
        <v>79.040000000000006</v>
      </c>
      <c r="H277" s="59">
        <v>38.35</v>
      </c>
      <c r="I277" s="60">
        <f t="shared" si="52"/>
        <v>8.8005223034677886</v>
      </c>
      <c r="J277" s="60">
        <f t="shared" si="51"/>
        <v>14.295216962671395</v>
      </c>
      <c r="K277" s="60">
        <f t="shared" si="48"/>
        <v>13.574330319163913</v>
      </c>
      <c r="L277" s="60">
        <f t="shared" si="42"/>
        <v>0.28405048621773116</v>
      </c>
      <c r="M277" s="60">
        <f t="shared" si="49"/>
        <v>2.0562555682830599</v>
      </c>
      <c r="N277" s="59">
        <v>15.92</v>
      </c>
      <c r="O277" s="59">
        <v>0.85</v>
      </c>
      <c r="P277" s="62">
        <v>5.8285490196078431</v>
      </c>
      <c r="Q277" s="62">
        <v>6.2326050420168064</v>
      </c>
      <c r="R277" s="12">
        <v>8.64</v>
      </c>
      <c r="S277" s="59">
        <v>81.58</v>
      </c>
      <c r="T277" s="58">
        <v>1</v>
      </c>
      <c r="U277" s="59">
        <v>31.42</v>
      </c>
      <c r="V277" s="58">
        <v>50</v>
      </c>
      <c r="W277" s="58" t="s">
        <v>77</v>
      </c>
      <c r="X277" s="58">
        <v>0</v>
      </c>
      <c r="Y277">
        <v>1</v>
      </c>
      <c r="Z277" s="58">
        <v>0</v>
      </c>
      <c r="AA277" s="58">
        <v>0</v>
      </c>
      <c r="AB277" s="58">
        <v>0</v>
      </c>
      <c r="AC277" s="58">
        <v>0</v>
      </c>
      <c r="AD277" s="58">
        <v>1</v>
      </c>
      <c r="AE277" s="58">
        <v>1</v>
      </c>
      <c r="AF277" s="58">
        <v>12.5</v>
      </c>
      <c r="AG277" s="58"/>
      <c r="AH277" s="59">
        <v>6637.71</v>
      </c>
      <c r="AI277" s="61">
        <v>1615600</v>
      </c>
      <c r="AJ277" s="61">
        <v>785700</v>
      </c>
      <c r="AK277" s="61">
        <v>328500</v>
      </c>
      <c r="AL277" s="60">
        <f t="shared" si="50"/>
        <v>0.32850000000000001</v>
      </c>
      <c r="AM277" s="60">
        <f t="shared" si="53"/>
        <v>0.11318197221280922</v>
      </c>
      <c r="AN277" s="59">
        <v>34.89</v>
      </c>
    </row>
    <row r="278" spans="1:40" x14ac:dyDescent="0.3">
      <c r="A278" s="58" t="s">
        <v>681</v>
      </c>
      <c r="B278" s="59">
        <v>2018</v>
      </c>
      <c r="C278" s="59">
        <v>71.94</v>
      </c>
      <c r="D278" s="59">
        <v>71.94</v>
      </c>
      <c r="E278" s="59">
        <v>100</v>
      </c>
      <c r="F278" s="59">
        <v>68.569999999999993</v>
      </c>
      <c r="G278" s="59">
        <v>79</v>
      </c>
      <c r="H278" s="59">
        <v>65.92</v>
      </c>
      <c r="I278" s="60">
        <f t="shared" si="52"/>
        <v>8.8064135800527268</v>
      </c>
      <c r="J278" s="60">
        <f t="shared" si="51"/>
        <v>14.43425741594797</v>
      </c>
      <c r="K278" s="60">
        <f t="shared" si="48"/>
        <v>13.663058434772598</v>
      </c>
      <c r="L278" s="60">
        <f t="shared" si="42"/>
        <v>0.28997943150046446</v>
      </c>
      <c r="M278" s="60">
        <f t="shared" si="49"/>
        <v>2.1623573258793383</v>
      </c>
      <c r="N278" s="59">
        <v>14.22</v>
      </c>
      <c r="O278" s="59">
        <v>0.75</v>
      </c>
      <c r="P278" s="62">
        <v>15.665081300813005</v>
      </c>
      <c r="Q278" s="62">
        <v>17.575252918287951</v>
      </c>
      <c r="R278" s="12">
        <v>28</v>
      </c>
      <c r="S278" s="59">
        <v>26.77</v>
      </c>
      <c r="T278" s="58">
        <v>1</v>
      </c>
      <c r="U278" s="59">
        <v>57.82</v>
      </c>
      <c r="V278" s="58">
        <v>60</v>
      </c>
      <c r="W278" s="58" t="s">
        <v>77</v>
      </c>
      <c r="X278" s="58">
        <v>0</v>
      </c>
      <c r="Y278">
        <v>1</v>
      </c>
      <c r="Z278" s="58">
        <v>0</v>
      </c>
      <c r="AA278" s="58">
        <v>0</v>
      </c>
      <c r="AB278" s="58">
        <v>0</v>
      </c>
      <c r="AC278" s="58">
        <v>0</v>
      </c>
      <c r="AD278" s="58">
        <v>1</v>
      </c>
      <c r="AE278" s="58">
        <v>1</v>
      </c>
      <c r="AF278" s="58">
        <v>14.29</v>
      </c>
      <c r="AG278" s="58">
        <v>11.11</v>
      </c>
      <c r="AH278" s="59">
        <v>6676.93</v>
      </c>
      <c r="AI278" s="61">
        <v>1856600</v>
      </c>
      <c r="AJ278" s="61">
        <v>858600</v>
      </c>
      <c r="AK278" s="61">
        <v>336400</v>
      </c>
      <c r="AL278" s="60">
        <f t="shared" si="50"/>
        <v>0.33639999999999998</v>
      </c>
      <c r="AM278" s="60">
        <f t="shared" si="53"/>
        <v>2.4048706240487064E-2</v>
      </c>
      <c r="AN278" s="59">
        <v>33.229999999999997</v>
      </c>
    </row>
    <row r="279" spans="1:40" x14ac:dyDescent="0.3">
      <c r="A279" s="58" t="s">
        <v>681</v>
      </c>
      <c r="B279" s="59">
        <v>2019</v>
      </c>
      <c r="C279" s="59">
        <v>82.38</v>
      </c>
      <c r="D279" s="59">
        <v>82.38</v>
      </c>
      <c r="E279" s="59">
        <v>100</v>
      </c>
      <c r="F279" s="59">
        <v>91.2</v>
      </c>
      <c r="G279" s="59">
        <v>77.3</v>
      </c>
      <c r="H279" s="59">
        <v>75.41</v>
      </c>
      <c r="I279" s="60">
        <f t="shared" si="52"/>
        <v>8.9499543494970819</v>
      </c>
      <c r="J279" s="60">
        <f t="shared" si="51"/>
        <v>14.446356712326841</v>
      </c>
      <c r="K279" s="60">
        <f t="shared" si="48"/>
        <v>13.826054771839946</v>
      </c>
      <c r="L279" s="60">
        <f t="shared" si="42"/>
        <v>0.28585540511037338</v>
      </c>
      <c r="M279" s="60">
        <f t="shared" si="49"/>
        <v>1.8594894122303582</v>
      </c>
      <c r="N279" s="59">
        <v>12.71</v>
      </c>
      <c r="O279" s="59">
        <v>0.73</v>
      </c>
      <c r="P279" s="62">
        <v>24.825120000000009</v>
      </c>
      <c r="Q279" s="62">
        <v>26.61542635658914</v>
      </c>
      <c r="R279" s="12">
        <v>31.91</v>
      </c>
      <c r="S279" s="59">
        <v>93.82</v>
      </c>
      <c r="T279" s="58">
        <v>1</v>
      </c>
      <c r="U279" s="59">
        <v>73.31</v>
      </c>
      <c r="V279" s="58">
        <v>55.56</v>
      </c>
      <c r="W279" s="58" t="s">
        <v>77</v>
      </c>
      <c r="X279" s="58">
        <v>0</v>
      </c>
      <c r="Y279">
        <v>1</v>
      </c>
      <c r="Z279" s="58">
        <v>0</v>
      </c>
      <c r="AA279" s="58">
        <v>0</v>
      </c>
      <c r="AB279" s="58">
        <v>0</v>
      </c>
      <c r="AC279" s="58">
        <v>0</v>
      </c>
      <c r="AD279" s="58">
        <v>1</v>
      </c>
      <c r="AE279" s="58">
        <v>1</v>
      </c>
      <c r="AF279" s="58">
        <v>22.22</v>
      </c>
      <c r="AG279" s="58">
        <v>12.5</v>
      </c>
      <c r="AH279" s="59">
        <v>7707.54</v>
      </c>
      <c r="AI279" s="61">
        <v>1879200</v>
      </c>
      <c r="AJ279" s="61">
        <v>1010600</v>
      </c>
      <c r="AK279" s="61">
        <v>330900</v>
      </c>
      <c r="AL279" s="60">
        <f t="shared" si="50"/>
        <v>0.33090000000000003</v>
      </c>
      <c r="AM279" s="60">
        <f t="shared" si="53"/>
        <v>-1.6349583828775268E-2</v>
      </c>
      <c r="AN279" s="59">
        <v>42.02</v>
      </c>
    </row>
    <row r="280" spans="1:40" x14ac:dyDescent="0.3">
      <c r="A280" s="58" t="s">
        <v>681</v>
      </c>
      <c r="B280" s="59">
        <v>2020</v>
      </c>
      <c r="C280" s="59">
        <v>79.58</v>
      </c>
      <c r="D280" s="59">
        <v>79.58</v>
      </c>
      <c r="E280" s="59">
        <v>100</v>
      </c>
      <c r="F280" s="59">
        <v>90.58</v>
      </c>
      <c r="G280" s="59">
        <v>77.459999999999994</v>
      </c>
      <c r="H280" s="59">
        <v>63.73</v>
      </c>
      <c r="I280" s="60">
        <f t="shared" si="52"/>
        <v>9.1963611158925342</v>
      </c>
      <c r="J280" s="60">
        <f t="shared" si="51"/>
        <v>14.918911363364181</v>
      </c>
      <c r="K280" s="60">
        <f t="shared" si="48"/>
        <v>14.165674350287349</v>
      </c>
      <c r="L280" s="60">
        <f t="shared" si="42"/>
        <v>0.26696903085423934</v>
      </c>
      <c r="M280" s="60">
        <f t="shared" si="49"/>
        <v>2.1238638765588669</v>
      </c>
      <c r="N280" s="59">
        <v>8.8000000000000007</v>
      </c>
      <c r="O280" s="59">
        <v>0.46</v>
      </c>
      <c r="P280" s="62">
        <v>24.792209302325578</v>
      </c>
      <c r="Q280" s="62">
        <v>26.392868217054275</v>
      </c>
      <c r="R280" s="12">
        <v>35.049999999999997</v>
      </c>
      <c r="S280" s="59">
        <v>94.65</v>
      </c>
      <c r="T280" s="58">
        <v>1</v>
      </c>
      <c r="U280" s="59">
        <v>64.13</v>
      </c>
      <c r="V280" s="58">
        <v>55.56</v>
      </c>
      <c r="W280" s="58" t="s">
        <v>77</v>
      </c>
      <c r="X280" s="58">
        <v>0</v>
      </c>
      <c r="Y280">
        <v>1</v>
      </c>
      <c r="Z280" s="58">
        <v>0</v>
      </c>
      <c r="AA280" s="58">
        <v>0</v>
      </c>
      <c r="AB280" s="58">
        <v>0</v>
      </c>
      <c r="AC280" s="58">
        <v>0</v>
      </c>
      <c r="AD280" s="58">
        <v>1</v>
      </c>
      <c r="AE280" s="58">
        <v>1</v>
      </c>
      <c r="AF280" s="58">
        <v>20</v>
      </c>
      <c r="AG280" s="58">
        <v>12.5</v>
      </c>
      <c r="AH280" s="59">
        <v>9861.18</v>
      </c>
      <c r="AI280" s="61">
        <v>3014400</v>
      </c>
      <c r="AJ280" s="61">
        <v>1419300</v>
      </c>
      <c r="AK280" s="61">
        <v>306000</v>
      </c>
      <c r="AL280" s="60">
        <f t="shared" si="50"/>
        <v>0.30599999999999999</v>
      </c>
      <c r="AM280" s="60">
        <f t="shared" si="53"/>
        <v>-7.5249320036264736E-2</v>
      </c>
      <c r="AN280" s="59">
        <v>36.25</v>
      </c>
    </row>
    <row r="281" spans="1:40" x14ac:dyDescent="0.3">
      <c r="A281" s="58" t="s">
        <v>681</v>
      </c>
      <c r="B281" s="59">
        <v>2021</v>
      </c>
      <c r="C281" s="59">
        <v>85.22</v>
      </c>
      <c r="D281" s="59">
        <v>85.22</v>
      </c>
      <c r="E281" s="59">
        <v>100</v>
      </c>
      <c r="F281" s="59">
        <v>91.65</v>
      </c>
      <c r="G281" s="59">
        <v>86.31</v>
      </c>
      <c r="H281" s="59">
        <v>72.02</v>
      </c>
      <c r="I281" s="60">
        <f t="shared" si="52"/>
        <v>9.6660282683512957</v>
      </c>
      <c r="J281" s="60">
        <f t="shared" si="51"/>
        <v>15.003323492090686</v>
      </c>
      <c r="K281" s="60">
        <f t="shared" si="48"/>
        <v>14.230265712979531</v>
      </c>
      <c r="L281" s="60">
        <f t="shared" si="42"/>
        <v>0.36067692531803025</v>
      </c>
      <c r="M281" s="60">
        <f t="shared" si="49"/>
        <v>2.1663804491413474</v>
      </c>
      <c r="N281" s="59">
        <v>10.74</v>
      </c>
      <c r="O281" s="59">
        <v>0.57999999999999996</v>
      </c>
      <c r="P281" s="62">
        <v>53.43942307692307</v>
      </c>
      <c r="Q281" s="62">
        <v>56.638499999999958</v>
      </c>
      <c r="R281" s="12">
        <v>93.21</v>
      </c>
      <c r="S281" s="59">
        <v>95.88</v>
      </c>
      <c r="T281" s="58">
        <v>1</v>
      </c>
      <c r="U281" s="59">
        <v>69.42</v>
      </c>
      <c r="V281" s="58">
        <v>66.67</v>
      </c>
      <c r="W281" s="58" t="s">
        <v>77</v>
      </c>
      <c r="X281" s="58">
        <v>0</v>
      </c>
      <c r="Y281">
        <v>1</v>
      </c>
      <c r="Z281" s="58">
        <v>0</v>
      </c>
      <c r="AA281" s="58">
        <v>0</v>
      </c>
      <c r="AB281" s="58">
        <v>0</v>
      </c>
      <c r="AC281" s="58">
        <v>0</v>
      </c>
      <c r="AD281" s="58">
        <v>1</v>
      </c>
      <c r="AE281" s="58">
        <v>1</v>
      </c>
      <c r="AF281" s="58">
        <v>20</v>
      </c>
      <c r="AG281" s="58">
        <v>11.11</v>
      </c>
      <c r="AH281" s="59">
        <v>15772.58</v>
      </c>
      <c r="AI281" s="61">
        <v>3279900</v>
      </c>
      <c r="AJ281" s="61">
        <v>1514000</v>
      </c>
      <c r="AK281" s="61">
        <v>434300</v>
      </c>
      <c r="AL281" s="60">
        <f t="shared" si="50"/>
        <v>0.43430000000000002</v>
      </c>
      <c r="AM281" s="60">
        <f t="shared" si="53"/>
        <v>0.419281045751634</v>
      </c>
      <c r="AN281" s="59">
        <v>34.64</v>
      </c>
    </row>
    <row r="282" spans="1:40" x14ac:dyDescent="0.3">
      <c r="A282" s="58" t="s">
        <v>644</v>
      </c>
      <c r="B282" s="59">
        <v>2008</v>
      </c>
      <c r="C282" s="59">
        <v>71.84</v>
      </c>
      <c r="D282" s="59">
        <v>71.84</v>
      </c>
      <c r="E282" s="59">
        <v>100</v>
      </c>
      <c r="F282" s="59">
        <v>73.03</v>
      </c>
      <c r="G282" s="59">
        <v>71.209999999999994</v>
      </c>
      <c r="H282" s="59">
        <v>71.63</v>
      </c>
      <c r="I282" s="60">
        <f t="shared" si="52"/>
        <v>8.0766644773984844</v>
      </c>
      <c r="J282" s="60">
        <f t="shared" si="51"/>
        <v>16.041322592152405</v>
      </c>
      <c r="K282" s="60">
        <f t="shared" si="48"/>
        <v>15.330857546998779</v>
      </c>
      <c r="L282" s="60">
        <f t="shared" si="42"/>
        <v>0.61464495240498773</v>
      </c>
      <c r="M282" s="60">
        <f t="shared" si="49"/>
        <v>2.0349373764007912</v>
      </c>
      <c r="N282" s="59">
        <v>6.85</v>
      </c>
      <c r="O282" s="59">
        <v>1</v>
      </c>
      <c r="P282" s="62">
        <v>19.974545454545453</v>
      </c>
      <c r="Q282" s="62">
        <v>25.786875000000009</v>
      </c>
      <c r="R282" s="12">
        <v>34.380000000000003</v>
      </c>
      <c r="S282" s="59">
        <v>44.67</v>
      </c>
      <c r="T282" s="58"/>
      <c r="U282" s="59">
        <v>71.62</v>
      </c>
      <c r="V282" s="58"/>
      <c r="W282" s="58" t="s">
        <v>77</v>
      </c>
      <c r="X282" s="58">
        <v>0</v>
      </c>
      <c r="Y282">
        <v>1</v>
      </c>
      <c r="Z282" s="58">
        <v>0</v>
      </c>
      <c r="AA282" s="58">
        <v>0</v>
      </c>
      <c r="AB282" s="58">
        <v>0</v>
      </c>
      <c r="AC282" s="58">
        <v>0</v>
      </c>
      <c r="AD282" s="58"/>
      <c r="AE282" s="58"/>
      <c r="AF282" s="58"/>
      <c r="AG282" s="58"/>
      <c r="AH282" s="59">
        <v>3218.48</v>
      </c>
      <c r="AI282" s="61">
        <v>9261000</v>
      </c>
      <c r="AJ282" s="61">
        <v>4551000</v>
      </c>
      <c r="AK282" s="61">
        <v>849000</v>
      </c>
      <c r="AL282" s="60">
        <f t="shared" si="50"/>
        <v>0.84899999999999998</v>
      </c>
      <c r="AM282" s="60"/>
      <c r="AN282" s="59">
        <v>32.74</v>
      </c>
    </row>
    <row r="283" spans="1:40" x14ac:dyDescent="0.3">
      <c r="A283" s="58" t="s">
        <v>644</v>
      </c>
      <c r="B283" s="59">
        <v>2009</v>
      </c>
      <c r="C283" s="59">
        <v>73.239999999999995</v>
      </c>
      <c r="D283" s="59">
        <v>73.239999999999995</v>
      </c>
      <c r="E283" s="59">
        <v>100</v>
      </c>
      <c r="F283" s="59">
        <v>70.489999999999995</v>
      </c>
      <c r="G283" s="59">
        <v>78.61</v>
      </c>
      <c r="H283" s="59">
        <v>66.97</v>
      </c>
      <c r="I283" s="60">
        <f t="shared" si="52"/>
        <v>8.7478683091457938</v>
      </c>
      <c r="J283" s="60">
        <f t="shared" si="51"/>
        <v>16.044664372872436</v>
      </c>
      <c r="K283" s="60">
        <f t="shared" si="48"/>
        <v>15.265483695747347</v>
      </c>
      <c r="L283" s="60">
        <f t="shared" si="42"/>
        <v>0.26926348692776281</v>
      </c>
      <c r="M283" s="60">
        <f t="shared" si="49"/>
        <v>2.1796856673703964</v>
      </c>
      <c r="N283" s="59">
        <v>4.67</v>
      </c>
      <c r="O283" s="59">
        <v>0.83</v>
      </c>
      <c r="P283" s="62">
        <v>16.568333333333328</v>
      </c>
      <c r="Q283" s="62">
        <v>16.611240310077516</v>
      </c>
      <c r="R283" s="12">
        <v>19.829999999999998</v>
      </c>
      <c r="S283" s="59">
        <v>48.21</v>
      </c>
      <c r="T283" s="58"/>
      <c r="U283" s="59">
        <v>69.739999999999995</v>
      </c>
      <c r="V283" s="58"/>
      <c r="W283" s="58" t="s">
        <v>77</v>
      </c>
      <c r="X283" s="58">
        <v>0</v>
      </c>
      <c r="Y283">
        <v>1</v>
      </c>
      <c r="Z283" s="58">
        <v>0</v>
      </c>
      <c r="AA283" s="58">
        <v>0</v>
      </c>
      <c r="AB283" s="58">
        <v>0</v>
      </c>
      <c r="AC283" s="58">
        <v>0</v>
      </c>
      <c r="AD283" s="58"/>
      <c r="AE283" s="58"/>
      <c r="AF283" s="58"/>
      <c r="AG283" s="58"/>
      <c r="AH283" s="59">
        <v>6297.25</v>
      </c>
      <c r="AI283" s="61">
        <v>9292000</v>
      </c>
      <c r="AJ283" s="61">
        <v>4263000</v>
      </c>
      <c r="AK283" s="61">
        <v>309000</v>
      </c>
      <c r="AL283" s="60">
        <f t="shared" si="50"/>
        <v>0.309</v>
      </c>
      <c r="AM283" s="60">
        <f t="shared" ref="AM283:AM295" si="54">(AK283-AK282)/AK282</f>
        <v>-0.63604240282685509</v>
      </c>
      <c r="AN283" s="59">
        <v>30.47</v>
      </c>
    </row>
    <row r="284" spans="1:40" x14ac:dyDescent="0.3">
      <c r="A284" s="58" t="s">
        <v>644</v>
      </c>
      <c r="B284" s="59">
        <v>2010</v>
      </c>
      <c r="C284" s="59">
        <v>77.23</v>
      </c>
      <c r="D284" s="59">
        <v>71.31</v>
      </c>
      <c r="E284" s="59">
        <v>73.08</v>
      </c>
      <c r="F284" s="59">
        <v>73.16</v>
      </c>
      <c r="G284" s="59">
        <v>81.819999999999993</v>
      </c>
      <c r="H284" s="59">
        <v>73.78</v>
      </c>
      <c r="I284" s="60">
        <f t="shared" si="52"/>
        <v>8.9583136901028979</v>
      </c>
      <c r="J284" s="60">
        <f t="shared" si="51"/>
        <v>16.133378274489477</v>
      </c>
      <c r="K284" s="60">
        <f t="shared" si="48"/>
        <v>15.333929072011205</v>
      </c>
      <c r="L284" s="60">
        <f t="shared" si="42"/>
        <v>0.54754320670115353</v>
      </c>
      <c r="M284" s="60">
        <f t="shared" si="49"/>
        <v>2.2243154435925518</v>
      </c>
      <c r="N284" s="59">
        <v>5.99</v>
      </c>
      <c r="O284" s="59">
        <v>0.81</v>
      </c>
      <c r="P284" s="62">
        <v>16.501712062256811</v>
      </c>
      <c r="Q284" s="62">
        <v>17.427003891050575</v>
      </c>
      <c r="R284" s="12">
        <v>19.920000000000002</v>
      </c>
      <c r="S284" s="59">
        <v>50.5</v>
      </c>
      <c r="T284" s="58"/>
      <c r="U284" s="59">
        <v>72.62</v>
      </c>
      <c r="V284" s="58"/>
      <c r="W284" s="58" t="s">
        <v>77</v>
      </c>
      <c r="X284" s="58">
        <v>0</v>
      </c>
      <c r="Y284">
        <v>1</v>
      </c>
      <c r="Z284" s="58">
        <v>0</v>
      </c>
      <c r="AA284" s="58">
        <v>0</v>
      </c>
      <c r="AB284" s="58">
        <v>0</v>
      </c>
      <c r="AC284" s="58">
        <v>0</v>
      </c>
      <c r="AD284" s="58"/>
      <c r="AE284" s="58"/>
      <c r="AF284" s="58"/>
      <c r="AG284" s="58"/>
      <c r="AH284" s="59">
        <v>7772.24</v>
      </c>
      <c r="AI284" s="61">
        <v>10154000</v>
      </c>
      <c r="AJ284" s="61">
        <v>4565000</v>
      </c>
      <c r="AK284" s="61">
        <v>729000</v>
      </c>
      <c r="AL284" s="60">
        <f t="shared" si="50"/>
        <v>0.72899999999999998</v>
      </c>
      <c r="AM284" s="60">
        <f t="shared" si="54"/>
        <v>1.3592233009708738</v>
      </c>
      <c r="AN284" s="59">
        <v>27.28</v>
      </c>
    </row>
    <row r="285" spans="1:40" x14ac:dyDescent="0.3">
      <c r="A285" s="58" t="s">
        <v>644</v>
      </c>
      <c r="B285" s="59">
        <v>2011</v>
      </c>
      <c r="C285" s="59">
        <v>69.13</v>
      </c>
      <c r="D285" s="59">
        <v>69.13</v>
      </c>
      <c r="E285" s="59">
        <v>100</v>
      </c>
      <c r="F285" s="59">
        <v>73.790000000000006</v>
      </c>
      <c r="G285" s="59">
        <v>77.45</v>
      </c>
      <c r="H285" s="59">
        <v>49.64</v>
      </c>
      <c r="I285" s="60">
        <f t="shared" si="52"/>
        <v>8.7692460136838601</v>
      </c>
      <c r="J285" s="60">
        <f t="shared" si="51"/>
        <v>16.201057171672666</v>
      </c>
      <c r="K285" s="60">
        <f t="shared" si="48"/>
        <v>15.400860674869284</v>
      </c>
      <c r="L285" s="60">
        <f t="shared" si="42"/>
        <v>0.60212778217277674</v>
      </c>
      <c r="M285" s="60">
        <f t="shared" si="49"/>
        <v>2.2259782831387009</v>
      </c>
      <c r="N285" s="59">
        <v>8.5399999999999991</v>
      </c>
      <c r="O285" s="59">
        <v>0.83</v>
      </c>
      <c r="P285" s="62">
        <v>14.778235294117646</v>
      </c>
      <c r="Q285" s="62">
        <v>16.565686274509794</v>
      </c>
      <c r="R285" s="12">
        <v>21.87</v>
      </c>
      <c r="S285" s="59">
        <v>49.52</v>
      </c>
      <c r="T285" s="58">
        <v>0</v>
      </c>
      <c r="U285" s="59">
        <v>43.02</v>
      </c>
      <c r="V285" s="58">
        <v>71.430000000000007</v>
      </c>
      <c r="W285" s="58" t="s">
        <v>77</v>
      </c>
      <c r="X285" s="58">
        <v>0</v>
      </c>
      <c r="Y285">
        <v>1</v>
      </c>
      <c r="Z285" s="58">
        <v>0</v>
      </c>
      <c r="AA285" s="58">
        <v>0</v>
      </c>
      <c r="AB285" s="58">
        <v>0</v>
      </c>
      <c r="AC285" s="58">
        <v>0</v>
      </c>
      <c r="AD285" s="58">
        <v>1</v>
      </c>
      <c r="AE285" s="58">
        <v>1</v>
      </c>
      <c r="AF285" s="58">
        <v>0</v>
      </c>
      <c r="AG285" s="58">
        <v>14.29</v>
      </c>
      <c r="AH285" s="59">
        <v>6433.32</v>
      </c>
      <c r="AI285" s="61">
        <v>10865000</v>
      </c>
      <c r="AJ285" s="61">
        <v>4881000</v>
      </c>
      <c r="AK285" s="61">
        <v>826000</v>
      </c>
      <c r="AL285" s="60">
        <f t="shared" si="50"/>
        <v>0.82599999999999996</v>
      </c>
      <c r="AM285" s="60">
        <f t="shared" si="54"/>
        <v>0.13305898491083676</v>
      </c>
      <c r="AN285" s="59">
        <v>26.78</v>
      </c>
    </row>
    <row r="286" spans="1:40" x14ac:dyDescent="0.3">
      <c r="A286" s="58" t="s">
        <v>644</v>
      </c>
      <c r="B286" s="59">
        <v>2012</v>
      </c>
      <c r="C286" s="59">
        <v>64.67</v>
      </c>
      <c r="D286" s="59">
        <v>64.67</v>
      </c>
      <c r="E286" s="59">
        <v>83.33</v>
      </c>
      <c r="F286" s="59">
        <v>66.459999999999994</v>
      </c>
      <c r="G286" s="59">
        <v>67.930000000000007</v>
      </c>
      <c r="H286" s="59">
        <v>57.07</v>
      </c>
      <c r="I286" s="60">
        <f t="shared" si="52"/>
        <v>9.0198721207984587</v>
      </c>
      <c r="J286" s="60">
        <f t="shared" si="51"/>
        <v>16.268754527243434</v>
      </c>
      <c r="K286" s="60">
        <f t="shared" si="48"/>
        <v>15.526602124124874</v>
      </c>
      <c r="L286" s="60">
        <f t="shared" ref="L286:L349" si="55">LN(1+AL286)</f>
        <v>0.44404459007563957</v>
      </c>
      <c r="M286" s="60">
        <f t="shared" si="49"/>
        <v>2.1004516711833787</v>
      </c>
      <c r="N286" s="59">
        <v>3.33</v>
      </c>
      <c r="O286" s="59">
        <v>0.79</v>
      </c>
      <c r="P286" s="62">
        <v>7.9368359374999926</v>
      </c>
      <c r="Q286" s="62">
        <v>9.5380468750000045</v>
      </c>
      <c r="R286" s="12">
        <v>13.01</v>
      </c>
      <c r="S286" s="59">
        <v>46.26</v>
      </c>
      <c r="T286" s="58">
        <v>0</v>
      </c>
      <c r="U286" s="59">
        <v>59.78</v>
      </c>
      <c r="V286" s="58">
        <v>71.430000000000007</v>
      </c>
      <c r="W286" s="58" t="s">
        <v>77</v>
      </c>
      <c r="X286" s="58">
        <v>0</v>
      </c>
      <c r="Y286">
        <v>1</v>
      </c>
      <c r="Z286" s="58">
        <v>0</v>
      </c>
      <c r="AA286" s="58">
        <v>0</v>
      </c>
      <c r="AB286" s="58">
        <v>0</v>
      </c>
      <c r="AC286" s="58">
        <v>0</v>
      </c>
      <c r="AD286" s="58">
        <v>1</v>
      </c>
      <c r="AE286" s="58">
        <v>1</v>
      </c>
      <c r="AF286" s="58">
        <v>0</v>
      </c>
      <c r="AG286" s="58">
        <v>14.29</v>
      </c>
      <c r="AH286" s="59">
        <v>8265.7199999999993</v>
      </c>
      <c r="AI286" s="61">
        <v>11626000</v>
      </c>
      <c r="AJ286" s="61">
        <v>5535000</v>
      </c>
      <c r="AK286" s="61">
        <v>559000</v>
      </c>
      <c r="AL286" s="60">
        <f t="shared" si="50"/>
        <v>0.55900000000000005</v>
      </c>
      <c r="AM286" s="60">
        <f t="shared" si="54"/>
        <v>-0.32324455205811137</v>
      </c>
      <c r="AN286" s="59">
        <v>29.62</v>
      </c>
    </row>
    <row r="287" spans="1:40" x14ac:dyDescent="0.3">
      <c r="A287" s="58" t="s">
        <v>644</v>
      </c>
      <c r="B287" s="59">
        <v>2013</v>
      </c>
      <c r="C287" s="59">
        <v>66.010000000000005</v>
      </c>
      <c r="D287" s="59">
        <v>66.010000000000005</v>
      </c>
      <c r="E287" s="59">
        <v>100</v>
      </c>
      <c r="F287" s="59">
        <v>68.33</v>
      </c>
      <c r="G287" s="59">
        <v>66.290000000000006</v>
      </c>
      <c r="H287" s="59">
        <v>62.96</v>
      </c>
      <c r="I287" s="60">
        <f t="shared" si="52"/>
        <v>9.2452952686891408</v>
      </c>
      <c r="J287" s="60">
        <f t="shared" si="51"/>
        <v>16.270645049418604</v>
      </c>
      <c r="K287" s="60">
        <f t="shared" si="48"/>
        <v>15.529308485722618</v>
      </c>
      <c r="L287" s="60">
        <f t="shared" si="55"/>
        <v>0.50561205671310316</v>
      </c>
      <c r="M287" s="60">
        <f t="shared" si="49"/>
        <v>2.0987387387387386</v>
      </c>
      <c r="N287" s="59">
        <v>3.07</v>
      </c>
      <c r="O287" s="59">
        <v>0.78</v>
      </c>
      <c r="P287" s="62">
        <v>4.5099606299212596</v>
      </c>
      <c r="Q287" s="62">
        <v>5.3667968749999986</v>
      </c>
      <c r="R287" s="12">
        <v>8.0399999999999991</v>
      </c>
      <c r="S287" s="59">
        <v>45.5</v>
      </c>
      <c r="T287" s="58">
        <v>0</v>
      </c>
      <c r="U287" s="59">
        <v>63.33</v>
      </c>
      <c r="V287" s="58">
        <v>75</v>
      </c>
      <c r="W287" s="58" t="s">
        <v>77</v>
      </c>
      <c r="X287" s="58">
        <v>0</v>
      </c>
      <c r="Y287">
        <v>1</v>
      </c>
      <c r="Z287" s="58">
        <v>0</v>
      </c>
      <c r="AA287" s="58">
        <v>0</v>
      </c>
      <c r="AB287" s="58">
        <v>0</v>
      </c>
      <c r="AC287" s="58">
        <v>0</v>
      </c>
      <c r="AD287" s="58">
        <v>1</v>
      </c>
      <c r="AE287" s="58">
        <v>1</v>
      </c>
      <c r="AF287" s="58">
        <v>10</v>
      </c>
      <c r="AG287" s="58">
        <v>33.33</v>
      </c>
      <c r="AH287" s="59">
        <v>10355.73</v>
      </c>
      <c r="AI287" s="61">
        <v>11648000</v>
      </c>
      <c r="AJ287" s="61">
        <v>5550000</v>
      </c>
      <c r="AK287" s="61">
        <v>658000</v>
      </c>
      <c r="AL287" s="60">
        <f t="shared" si="50"/>
        <v>0.65800000000000003</v>
      </c>
      <c r="AM287" s="60">
        <f t="shared" si="54"/>
        <v>0.17710196779964221</v>
      </c>
      <c r="AN287" s="59">
        <v>29.84</v>
      </c>
    </row>
    <row r="288" spans="1:40" x14ac:dyDescent="0.3">
      <c r="A288" s="58" t="s">
        <v>644</v>
      </c>
      <c r="B288" s="59">
        <v>2014</v>
      </c>
      <c r="C288" s="59">
        <v>73.97</v>
      </c>
      <c r="D288" s="59">
        <v>73.97</v>
      </c>
      <c r="E288" s="59">
        <v>89.29</v>
      </c>
      <c r="F288" s="59">
        <v>71.239999999999995</v>
      </c>
      <c r="G288" s="59">
        <v>72.400000000000006</v>
      </c>
      <c r="H288" s="59">
        <v>79.69</v>
      </c>
      <c r="I288" s="60">
        <f t="shared" si="52"/>
        <v>9.1385328287288257</v>
      </c>
      <c r="J288" s="60">
        <f t="shared" si="51"/>
        <v>16.27501392602974</v>
      </c>
      <c r="K288" s="60">
        <f t="shared" si="48"/>
        <v>15.566968730418804</v>
      </c>
      <c r="L288" s="60">
        <f t="shared" si="55"/>
        <v>0.43889988419440185</v>
      </c>
      <c r="M288" s="60">
        <f t="shared" si="49"/>
        <v>2.0300190872809303</v>
      </c>
      <c r="N288" s="59">
        <v>2.17</v>
      </c>
      <c r="O288" s="59">
        <v>0.78</v>
      </c>
      <c r="P288" s="62">
        <v>5.9405577689243021</v>
      </c>
      <c r="Q288" s="62">
        <v>6.9000390625000003</v>
      </c>
      <c r="R288" s="12">
        <v>8.77</v>
      </c>
      <c r="S288" s="59">
        <v>45.5</v>
      </c>
      <c r="T288" s="58">
        <v>0</v>
      </c>
      <c r="U288" s="59">
        <v>90</v>
      </c>
      <c r="V288" s="58">
        <v>77.78</v>
      </c>
      <c r="W288" s="58" t="s">
        <v>77</v>
      </c>
      <c r="X288" s="58">
        <v>0</v>
      </c>
      <c r="Y288">
        <v>1</v>
      </c>
      <c r="Z288" s="58">
        <v>0</v>
      </c>
      <c r="AA288" s="58">
        <v>0</v>
      </c>
      <c r="AB288" s="58">
        <v>0</v>
      </c>
      <c r="AC288" s="58">
        <v>0</v>
      </c>
      <c r="AD288" s="58">
        <v>0</v>
      </c>
      <c r="AE288" s="58">
        <v>1</v>
      </c>
      <c r="AF288" s="58">
        <v>0</v>
      </c>
      <c r="AG288" s="58">
        <v>28.57</v>
      </c>
      <c r="AH288" s="59">
        <v>9307.1</v>
      </c>
      <c r="AI288" s="61">
        <v>11699000</v>
      </c>
      <c r="AJ288" s="61">
        <v>5763000</v>
      </c>
      <c r="AK288" s="61">
        <v>551000</v>
      </c>
      <c r="AL288" s="60">
        <f t="shared" si="50"/>
        <v>0.55100000000000005</v>
      </c>
      <c r="AM288" s="60">
        <f t="shared" si="54"/>
        <v>-0.16261398176291794</v>
      </c>
      <c r="AN288" s="59">
        <v>31.9</v>
      </c>
    </row>
    <row r="289" spans="1:40" x14ac:dyDescent="0.3">
      <c r="A289" s="58" t="s">
        <v>644</v>
      </c>
      <c r="B289" s="59">
        <v>2015</v>
      </c>
      <c r="C289" s="59">
        <v>76.010000000000005</v>
      </c>
      <c r="D289" s="59">
        <v>76.010000000000005</v>
      </c>
      <c r="E289" s="59">
        <v>100</v>
      </c>
      <c r="F289" s="59">
        <v>88.1</v>
      </c>
      <c r="G289" s="59">
        <v>64.11</v>
      </c>
      <c r="H289" s="59">
        <v>83.28</v>
      </c>
      <c r="I289" s="60">
        <f t="shared" si="52"/>
        <v>9.0364154644494725</v>
      </c>
      <c r="J289" s="60">
        <f t="shared" si="51"/>
        <v>16.247104331521854</v>
      </c>
      <c r="K289" s="60">
        <f t="shared" si="48"/>
        <v>15.564014518521372</v>
      </c>
      <c r="L289" s="60">
        <f t="shared" si="55"/>
        <v>0.41144717978571177</v>
      </c>
      <c r="M289" s="60">
        <f t="shared" si="49"/>
        <v>1.9799860772711451</v>
      </c>
      <c r="N289" s="59">
        <v>1.27</v>
      </c>
      <c r="O289" s="59">
        <v>0.68</v>
      </c>
      <c r="P289" s="62">
        <v>7.6819367588932828</v>
      </c>
      <c r="Q289" s="62">
        <v>8.2714785992217958</v>
      </c>
      <c r="R289" s="12">
        <v>9.17</v>
      </c>
      <c r="S289" s="59">
        <v>75</v>
      </c>
      <c r="T289" s="58">
        <v>0</v>
      </c>
      <c r="U289" s="59">
        <v>90.63</v>
      </c>
      <c r="V289" s="58">
        <v>71.430000000000007</v>
      </c>
      <c r="W289" s="58" t="s">
        <v>77</v>
      </c>
      <c r="X289" s="58">
        <v>0</v>
      </c>
      <c r="Y289">
        <v>1</v>
      </c>
      <c r="Z289" s="58">
        <v>0</v>
      </c>
      <c r="AA289" s="58">
        <v>0</v>
      </c>
      <c r="AB289" s="58">
        <v>0</v>
      </c>
      <c r="AC289" s="58">
        <v>0</v>
      </c>
      <c r="AD289" s="58">
        <v>0</v>
      </c>
      <c r="AE289" s="58">
        <v>1</v>
      </c>
      <c r="AF289" s="58">
        <v>0</v>
      </c>
      <c r="AG289" s="58">
        <v>28.57</v>
      </c>
      <c r="AH289" s="59">
        <v>8403.6</v>
      </c>
      <c r="AI289" s="61">
        <v>11377000</v>
      </c>
      <c r="AJ289" s="61">
        <v>5746000</v>
      </c>
      <c r="AK289" s="61">
        <v>509000</v>
      </c>
      <c r="AL289" s="60">
        <f t="shared" si="50"/>
        <v>0.50900000000000001</v>
      </c>
      <c r="AM289" s="60">
        <f t="shared" si="54"/>
        <v>-7.6225045372050812E-2</v>
      </c>
      <c r="AN289" s="59">
        <v>33.29</v>
      </c>
    </row>
    <row r="290" spans="1:40" x14ac:dyDescent="0.3">
      <c r="A290" s="58" t="s">
        <v>644</v>
      </c>
      <c r="B290" s="59">
        <v>2016</v>
      </c>
      <c r="C290" s="59">
        <v>75.72</v>
      </c>
      <c r="D290" s="59">
        <v>75.72</v>
      </c>
      <c r="E290" s="59">
        <v>100</v>
      </c>
      <c r="F290" s="59">
        <v>85.78</v>
      </c>
      <c r="G290" s="59">
        <v>69.239999999999995</v>
      </c>
      <c r="H290" s="59">
        <v>75.849999999999994</v>
      </c>
      <c r="I290" s="60">
        <f t="shared" si="52"/>
        <v>9.2445949280051618</v>
      </c>
      <c r="J290" s="60">
        <f t="shared" si="51"/>
        <v>16.349445438819629</v>
      </c>
      <c r="K290" s="60">
        <f t="shared" si="48"/>
        <v>15.675395856239929</v>
      </c>
      <c r="L290" s="60">
        <f t="shared" si="55"/>
        <v>0.54754320670115353</v>
      </c>
      <c r="M290" s="60">
        <f t="shared" si="49"/>
        <v>1.9621672115833722</v>
      </c>
      <c r="N290" s="59">
        <v>6</v>
      </c>
      <c r="O290" s="59">
        <v>0.63</v>
      </c>
      <c r="P290" s="62">
        <v>5.3497665369649798</v>
      </c>
      <c r="Q290" s="62">
        <v>5.6182329317269106</v>
      </c>
      <c r="R290" s="12">
        <v>8.7100000000000009</v>
      </c>
      <c r="S290" s="59">
        <v>72.67</v>
      </c>
      <c r="T290" s="58">
        <v>0</v>
      </c>
      <c r="U290" s="59">
        <v>77.45</v>
      </c>
      <c r="V290" s="58">
        <v>55.56</v>
      </c>
      <c r="W290" s="58" t="s">
        <v>77</v>
      </c>
      <c r="X290" s="58">
        <v>0</v>
      </c>
      <c r="Y290">
        <v>1</v>
      </c>
      <c r="Z290" s="58">
        <v>0</v>
      </c>
      <c r="AA290" s="58">
        <v>0</v>
      </c>
      <c r="AB290" s="58">
        <v>0</v>
      </c>
      <c r="AC290" s="58">
        <v>0</v>
      </c>
      <c r="AD290" s="58">
        <v>0</v>
      </c>
      <c r="AE290" s="58">
        <v>1</v>
      </c>
      <c r="AF290" s="58">
        <v>0</v>
      </c>
      <c r="AG290" s="58">
        <v>14.29</v>
      </c>
      <c r="AH290" s="59">
        <v>10348.48</v>
      </c>
      <c r="AI290" s="61">
        <v>12603000</v>
      </c>
      <c r="AJ290" s="61">
        <v>6423000</v>
      </c>
      <c r="AK290" s="61">
        <v>729000</v>
      </c>
      <c r="AL290" s="60">
        <f t="shared" si="50"/>
        <v>0.72899999999999998</v>
      </c>
      <c r="AM290" s="60">
        <f t="shared" si="54"/>
        <v>0.43222003929273084</v>
      </c>
      <c r="AN290" s="59">
        <v>35.520000000000003</v>
      </c>
    </row>
    <row r="291" spans="1:40" x14ac:dyDescent="0.3">
      <c r="A291" s="58" t="s">
        <v>644</v>
      </c>
      <c r="B291" s="59">
        <v>2017</v>
      </c>
      <c r="C291" s="59">
        <v>75.98</v>
      </c>
      <c r="D291" s="59">
        <v>75.98</v>
      </c>
      <c r="E291" s="59">
        <v>100</v>
      </c>
      <c r="F291" s="59">
        <v>63.89</v>
      </c>
      <c r="G291" s="59">
        <v>79.430000000000007</v>
      </c>
      <c r="H291" s="59">
        <v>88.1</v>
      </c>
      <c r="I291" s="60">
        <f t="shared" si="52"/>
        <v>9.596648484323266</v>
      </c>
      <c r="J291" s="60">
        <f t="shared" si="51"/>
        <v>16.342917792651086</v>
      </c>
      <c r="K291" s="60">
        <f t="shared" si="48"/>
        <v>15.512226478505434</v>
      </c>
      <c r="L291" s="60">
        <f t="shared" si="55"/>
        <v>0.6248683398066508</v>
      </c>
      <c r="M291" s="60">
        <f t="shared" si="49"/>
        <v>2.2949046920821115</v>
      </c>
      <c r="N291" s="59">
        <v>14.87</v>
      </c>
      <c r="O291" s="59">
        <v>0.69</v>
      </c>
      <c r="P291" s="62">
        <v>5.8285490196078431</v>
      </c>
      <c r="Q291" s="62">
        <v>6.2326050420168064</v>
      </c>
      <c r="R291" s="12">
        <v>8.64</v>
      </c>
      <c r="S291" s="59">
        <v>40.32</v>
      </c>
      <c r="T291" s="58">
        <v>0</v>
      </c>
      <c r="U291" s="59">
        <v>93.27</v>
      </c>
      <c r="V291" s="58">
        <v>77.78</v>
      </c>
      <c r="W291" s="58" t="s">
        <v>77</v>
      </c>
      <c r="X291" s="58">
        <v>0</v>
      </c>
      <c r="Y291">
        <v>1</v>
      </c>
      <c r="Z291" s="58">
        <v>0</v>
      </c>
      <c r="AA291" s="58">
        <v>0</v>
      </c>
      <c r="AB291" s="58">
        <v>0</v>
      </c>
      <c r="AC291" s="58">
        <v>0</v>
      </c>
      <c r="AD291" s="58">
        <v>0</v>
      </c>
      <c r="AE291" s="58">
        <v>1</v>
      </c>
      <c r="AF291" s="58">
        <v>10</v>
      </c>
      <c r="AG291" s="58">
        <v>25</v>
      </c>
      <c r="AH291" s="59">
        <v>14715.38</v>
      </c>
      <c r="AI291" s="61">
        <v>12521000</v>
      </c>
      <c r="AJ291" s="61">
        <v>5456000</v>
      </c>
      <c r="AK291" s="61">
        <v>868000</v>
      </c>
      <c r="AL291" s="60">
        <f t="shared" si="50"/>
        <v>0.86799999999999999</v>
      </c>
      <c r="AM291" s="60">
        <f t="shared" si="54"/>
        <v>0.19067215363511661</v>
      </c>
      <c r="AN291" s="59">
        <v>27.11</v>
      </c>
    </row>
    <row r="292" spans="1:40" x14ac:dyDescent="0.3">
      <c r="A292" s="58" t="s">
        <v>644</v>
      </c>
      <c r="B292" s="59">
        <v>2018</v>
      </c>
      <c r="C292" s="59">
        <v>81.3</v>
      </c>
      <c r="D292" s="59">
        <v>81.3</v>
      </c>
      <c r="E292" s="59">
        <v>100</v>
      </c>
      <c r="F292" s="59">
        <v>66.39</v>
      </c>
      <c r="G292" s="59">
        <v>87.67</v>
      </c>
      <c r="H292" s="59">
        <v>92.8</v>
      </c>
      <c r="I292" s="60">
        <f t="shared" si="52"/>
        <v>9.4479074029961154</v>
      </c>
      <c r="J292" s="60">
        <f t="shared" si="51"/>
        <v>16.410242740369259</v>
      </c>
      <c r="K292" s="60">
        <f t="shared" si="48"/>
        <v>15.534340847169572</v>
      </c>
      <c r="L292" s="60">
        <f t="shared" si="55"/>
        <v>0.82505225143988392</v>
      </c>
      <c r="M292" s="60">
        <f t="shared" si="49"/>
        <v>2.4010397992111869</v>
      </c>
      <c r="N292" s="59">
        <v>8.94</v>
      </c>
      <c r="O292" s="59">
        <v>0.69</v>
      </c>
      <c r="P292" s="62">
        <v>15.665081300813005</v>
      </c>
      <c r="Q292" s="62">
        <v>17.575252918287951</v>
      </c>
      <c r="R292" s="12">
        <v>28</v>
      </c>
      <c r="S292" s="59">
        <v>36.36</v>
      </c>
      <c r="T292" s="58">
        <v>1</v>
      </c>
      <c r="U292" s="59">
        <v>98</v>
      </c>
      <c r="V292" s="58">
        <v>75</v>
      </c>
      <c r="W292" s="58" t="s">
        <v>77</v>
      </c>
      <c r="X292" s="58">
        <v>0</v>
      </c>
      <c r="Y292">
        <v>1</v>
      </c>
      <c r="Z292" s="58">
        <v>0</v>
      </c>
      <c r="AA292" s="58">
        <v>0</v>
      </c>
      <c r="AB292" s="58">
        <v>0</v>
      </c>
      <c r="AC292" s="58">
        <v>0</v>
      </c>
      <c r="AD292" s="58">
        <v>0</v>
      </c>
      <c r="AE292" s="58">
        <v>1</v>
      </c>
      <c r="AF292" s="58">
        <v>15.38</v>
      </c>
      <c r="AG292" s="58">
        <v>25</v>
      </c>
      <c r="AH292" s="59">
        <v>12681.6</v>
      </c>
      <c r="AI292" s="61">
        <v>13393000</v>
      </c>
      <c r="AJ292" s="61">
        <v>5578000</v>
      </c>
      <c r="AK292" s="61">
        <v>1282000</v>
      </c>
      <c r="AL292" s="60">
        <f t="shared" si="50"/>
        <v>1.282</v>
      </c>
      <c r="AM292" s="60">
        <f t="shared" si="54"/>
        <v>0.47695852534562211</v>
      </c>
      <c r="AN292" s="59">
        <v>25.34</v>
      </c>
    </row>
    <row r="293" spans="1:40" x14ac:dyDescent="0.3">
      <c r="A293" s="58" t="s">
        <v>644</v>
      </c>
      <c r="B293" s="59">
        <v>2019</v>
      </c>
      <c r="C293" s="59">
        <v>81.319999999999993</v>
      </c>
      <c r="D293" s="59">
        <v>81.319999999999993</v>
      </c>
      <c r="E293" s="59">
        <v>100</v>
      </c>
      <c r="F293" s="59">
        <v>65.22</v>
      </c>
      <c r="G293" s="59">
        <v>89.62</v>
      </c>
      <c r="H293" s="59">
        <v>91.44</v>
      </c>
      <c r="I293" s="60">
        <f t="shared" si="52"/>
        <v>9.961732875476315</v>
      </c>
      <c r="J293" s="60">
        <f t="shared" si="51"/>
        <v>16.397695147216744</v>
      </c>
      <c r="K293" s="60">
        <f t="shared" si="48"/>
        <v>15.500241454433805</v>
      </c>
      <c r="L293" s="60">
        <f t="shared" si="55"/>
        <v>0.68964104123065761</v>
      </c>
      <c r="M293" s="60">
        <f t="shared" si="49"/>
        <v>2.4533481728807272</v>
      </c>
      <c r="N293" s="59">
        <v>6.29</v>
      </c>
      <c r="O293" s="59">
        <v>0.68</v>
      </c>
      <c r="P293" s="62">
        <v>24.825120000000009</v>
      </c>
      <c r="Q293" s="62">
        <v>26.61542635658914</v>
      </c>
      <c r="R293" s="12">
        <v>31.91</v>
      </c>
      <c r="S293" s="59">
        <v>38.57</v>
      </c>
      <c r="T293" s="58">
        <v>1</v>
      </c>
      <c r="U293" s="59">
        <v>99.34</v>
      </c>
      <c r="V293" s="58">
        <v>75</v>
      </c>
      <c r="W293" s="58" t="s">
        <v>77</v>
      </c>
      <c r="X293" s="58">
        <v>0</v>
      </c>
      <c r="Y293">
        <v>1</v>
      </c>
      <c r="Z293" s="58">
        <v>0</v>
      </c>
      <c r="AA293" s="58">
        <v>0</v>
      </c>
      <c r="AB293" s="58">
        <v>0</v>
      </c>
      <c r="AC293" s="58">
        <v>0</v>
      </c>
      <c r="AD293" s="58">
        <v>0</v>
      </c>
      <c r="AE293" s="58">
        <v>1</v>
      </c>
      <c r="AF293" s="58">
        <v>23.08</v>
      </c>
      <c r="AG293" s="58">
        <v>25</v>
      </c>
      <c r="AH293" s="59">
        <v>21199.5</v>
      </c>
      <c r="AI293" s="61">
        <v>13226000</v>
      </c>
      <c r="AJ293" s="61">
        <v>5391000</v>
      </c>
      <c r="AK293" s="61">
        <v>993000</v>
      </c>
      <c r="AL293" s="60">
        <f t="shared" si="50"/>
        <v>0.99299999999999999</v>
      </c>
      <c r="AM293" s="60">
        <f t="shared" si="54"/>
        <v>-0.22542901716068642</v>
      </c>
      <c r="AN293" s="59">
        <v>25.3</v>
      </c>
    </row>
    <row r="294" spans="1:40" x14ac:dyDescent="0.3">
      <c r="A294" s="58" t="s">
        <v>644</v>
      </c>
      <c r="B294" s="59">
        <v>2020</v>
      </c>
      <c r="C294" s="59">
        <v>79.430000000000007</v>
      </c>
      <c r="D294" s="59">
        <v>79.430000000000007</v>
      </c>
      <c r="E294" s="59">
        <v>100</v>
      </c>
      <c r="F294" s="59">
        <v>65.94</v>
      </c>
      <c r="G294" s="59">
        <v>89.77</v>
      </c>
      <c r="H294" s="59">
        <v>82.36</v>
      </c>
      <c r="I294" s="60">
        <f t="shared" si="52"/>
        <v>10.160183861371076</v>
      </c>
      <c r="J294" s="60">
        <f t="shared" si="51"/>
        <v>16.46345683499678</v>
      </c>
      <c r="K294" s="60">
        <f t="shared" si="48"/>
        <v>15.708321271262056</v>
      </c>
      <c r="L294" s="60">
        <f t="shared" si="55"/>
        <v>0.65700173392359207</v>
      </c>
      <c r="M294" s="60">
        <f t="shared" si="49"/>
        <v>2.1278999698704428</v>
      </c>
      <c r="N294" s="59">
        <v>4.24</v>
      </c>
      <c r="O294" s="59">
        <v>0.56999999999999995</v>
      </c>
      <c r="P294" s="62">
        <v>24.792209302325578</v>
      </c>
      <c r="Q294" s="62">
        <v>26.392868217054275</v>
      </c>
      <c r="R294" s="12">
        <v>35.049999999999997</v>
      </c>
      <c r="S294" s="59">
        <v>38.46</v>
      </c>
      <c r="T294" s="58">
        <v>1</v>
      </c>
      <c r="U294" s="59">
        <v>92.86</v>
      </c>
      <c r="V294" s="58">
        <v>80</v>
      </c>
      <c r="W294" s="58" t="s">
        <v>77</v>
      </c>
      <c r="X294" s="58">
        <v>0</v>
      </c>
      <c r="Y294">
        <v>1</v>
      </c>
      <c r="Z294" s="58">
        <v>0</v>
      </c>
      <c r="AA294" s="58">
        <v>0</v>
      </c>
      <c r="AB294" s="58">
        <v>0</v>
      </c>
      <c r="AC294" s="58">
        <v>0</v>
      </c>
      <c r="AD294" s="58">
        <v>1</v>
      </c>
      <c r="AE294" s="58">
        <v>1</v>
      </c>
      <c r="AF294" s="58">
        <v>15.38</v>
      </c>
      <c r="AG294" s="58">
        <v>37.5</v>
      </c>
      <c r="AH294" s="59">
        <v>25853.05</v>
      </c>
      <c r="AI294" s="61">
        <v>14125000</v>
      </c>
      <c r="AJ294" s="61">
        <v>6638000</v>
      </c>
      <c r="AK294" s="61">
        <v>929000</v>
      </c>
      <c r="AL294" s="60">
        <f t="shared" si="50"/>
        <v>0.92900000000000005</v>
      </c>
      <c r="AM294" s="60">
        <f t="shared" si="54"/>
        <v>-6.4451158106747231E-2</v>
      </c>
      <c r="AN294" s="59">
        <v>32.39</v>
      </c>
    </row>
    <row r="295" spans="1:40" x14ac:dyDescent="0.3">
      <c r="A295" s="58" t="s">
        <v>644</v>
      </c>
      <c r="B295" s="59">
        <v>2021</v>
      </c>
      <c r="C295" s="59">
        <v>77.959999999999994</v>
      </c>
      <c r="D295" s="59">
        <v>77.959999999999994</v>
      </c>
      <c r="E295" s="59">
        <v>100</v>
      </c>
      <c r="F295" s="59">
        <v>66.680000000000007</v>
      </c>
      <c r="G295" s="59">
        <v>87.06</v>
      </c>
      <c r="H295" s="59">
        <v>79.69</v>
      </c>
      <c r="I295" s="60">
        <f t="shared" si="52"/>
        <v>10.455861179214491</v>
      </c>
      <c r="J295" s="60">
        <f t="shared" si="51"/>
        <v>16.576153209185655</v>
      </c>
      <c r="K295" s="60">
        <f t="shared" si="48"/>
        <v>15.673837738131001</v>
      </c>
      <c r="L295" s="60">
        <f t="shared" si="55"/>
        <v>0.75846664668058783</v>
      </c>
      <c r="M295" s="60">
        <f t="shared" si="49"/>
        <v>2.4653048495244034</v>
      </c>
      <c r="N295" s="59">
        <v>11.72</v>
      </c>
      <c r="O295" s="59">
        <v>0.57999999999999996</v>
      </c>
      <c r="P295" s="62">
        <v>53.43942307692307</v>
      </c>
      <c r="Q295" s="62">
        <v>56.638499999999958</v>
      </c>
      <c r="R295" s="12">
        <v>93.21</v>
      </c>
      <c r="S295" s="59">
        <v>39.020000000000003</v>
      </c>
      <c r="T295" s="58">
        <v>1</v>
      </c>
      <c r="U295" s="59">
        <v>89.24</v>
      </c>
      <c r="V295" s="58">
        <v>75</v>
      </c>
      <c r="W295" s="58" t="s">
        <v>77</v>
      </c>
      <c r="X295" s="58">
        <v>0</v>
      </c>
      <c r="Y295">
        <v>1</v>
      </c>
      <c r="Z295" s="58">
        <v>0</v>
      </c>
      <c r="AA295" s="58">
        <v>0</v>
      </c>
      <c r="AB295" s="58">
        <v>0</v>
      </c>
      <c r="AC295" s="58">
        <v>0</v>
      </c>
      <c r="AD295" s="58">
        <v>1</v>
      </c>
      <c r="AE295" s="58">
        <v>1</v>
      </c>
      <c r="AF295" s="58">
        <v>16.670000000000002</v>
      </c>
      <c r="AG295" s="58">
        <v>42.86</v>
      </c>
      <c r="AH295" s="59">
        <v>34747.440000000002</v>
      </c>
      <c r="AI295" s="61">
        <v>15810000</v>
      </c>
      <c r="AJ295" s="61">
        <v>6413000</v>
      </c>
      <c r="AK295" s="61">
        <v>1135000</v>
      </c>
      <c r="AL295" s="60">
        <f t="shared" si="50"/>
        <v>1.135</v>
      </c>
      <c r="AM295" s="60">
        <f t="shared" si="54"/>
        <v>0.2217438105489774</v>
      </c>
      <c r="AN295" s="59">
        <v>24.76</v>
      </c>
    </row>
    <row r="296" spans="1:40" x14ac:dyDescent="0.3">
      <c r="A296" s="58" t="s">
        <v>622</v>
      </c>
      <c r="B296" s="59">
        <v>2008</v>
      </c>
      <c r="C296" s="59" t="s">
        <v>679</v>
      </c>
      <c r="D296" s="59" t="s">
        <v>679</v>
      </c>
      <c r="E296" s="59" t="s">
        <v>679</v>
      </c>
      <c r="F296" s="59" t="s">
        <v>679</v>
      </c>
      <c r="G296" s="59" t="s">
        <v>679</v>
      </c>
      <c r="H296" s="59" t="s">
        <v>679</v>
      </c>
      <c r="I296" s="60">
        <f t="shared" si="52"/>
        <v>5.1707680456010614</v>
      </c>
      <c r="J296" s="60">
        <f t="shared" si="51"/>
        <v>13.237476184504834</v>
      </c>
      <c r="K296" s="60">
        <f t="shared" si="48"/>
        <v>12.577291314909747</v>
      </c>
      <c r="L296" s="60">
        <f t="shared" si="55"/>
        <v>5.892906752928747E-2</v>
      </c>
      <c r="M296" s="60">
        <f t="shared" si="49"/>
        <v>1.93515005174198</v>
      </c>
      <c r="N296" s="59">
        <v>5.13</v>
      </c>
      <c r="O296" s="59">
        <v>0.71</v>
      </c>
      <c r="P296" s="62">
        <v>19.974545454545453</v>
      </c>
      <c r="Q296" s="62">
        <v>25.786875000000009</v>
      </c>
      <c r="R296" s="12">
        <v>34.380000000000003</v>
      </c>
      <c r="S296" s="59">
        <v>0</v>
      </c>
      <c r="T296" s="58">
        <v>1</v>
      </c>
      <c r="U296" s="59">
        <v>0</v>
      </c>
      <c r="V296" s="58">
        <v>33.33</v>
      </c>
      <c r="W296" s="58" t="s">
        <v>77</v>
      </c>
      <c r="X296" s="58">
        <v>0</v>
      </c>
      <c r="Y296">
        <v>1</v>
      </c>
      <c r="Z296" s="58">
        <v>0</v>
      </c>
      <c r="AA296" s="58">
        <v>0</v>
      </c>
      <c r="AB296" s="58">
        <v>0</v>
      </c>
      <c r="AC296" s="58">
        <v>0</v>
      </c>
      <c r="AD296" s="58">
        <v>0</v>
      </c>
      <c r="AE296" s="58"/>
      <c r="AF296" s="58">
        <v>33.33</v>
      </c>
      <c r="AG296" s="58">
        <v>40</v>
      </c>
      <c r="AH296" s="59">
        <v>176.05</v>
      </c>
      <c r="AI296" s="61">
        <v>561000</v>
      </c>
      <c r="AJ296" s="61">
        <v>289900</v>
      </c>
      <c r="AK296" s="61">
        <v>60700</v>
      </c>
      <c r="AL296" s="60">
        <f t="shared" si="50"/>
        <v>6.0699999999999997E-2</v>
      </c>
      <c r="AM296" s="60"/>
      <c r="AN296" s="59">
        <v>26.45</v>
      </c>
    </row>
    <row r="297" spans="1:40" x14ac:dyDescent="0.3">
      <c r="A297" s="58" t="s">
        <v>622</v>
      </c>
      <c r="B297" s="59">
        <v>2009</v>
      </c>
      <c r="C297" s="59" t="s">
        <v>679</v>
      </c>
      <c r="D297" s="59" t="s">
        <v>679</v>
      </c>
      <c r="E297" s="59" t="s">
        <v>679</v>
      </c>
      <c r="F297" s="59" t="s">
        <v>679</v>
      </c>
      <c r="G297" s="59" t="s">
        <v>679</v>
      </c>
      <c r="H297" s="59" t="s">
        <v>679</v>
      </c>
      <c r="I297" s="60">
        <f t="shared" si="52"/>
        <v>5.5035820389749546</v>
      </c>
      <c r="J297" s="60">
        <f t="shared" si="51"/>
        <v>13.042670608495079</v>
      </c>
      <c r="K297" s="60">
        <f t="shared" si="48"/>
        <v>12.548597953864464</v>
      </c>
      <c r="L297" s="60">
        <f t="shared" si="55"/>
        <v>2.9655884907510675E-2</v>
      </c>
      <c r="M297" s="60">
        <f t="shared" si="49"/>
        <v>1.6389776357827477</v>
      </c>
      <c r="N297" s="59">
        <v>-6.84</v>
      </c>
      <c r="O297" s="59">
        <v>0.79</v>
      </c>
      <c r="P297" s="62">
        <v>16.568333333333328</v>
      </c>
      <c r="Q297" s="62">
        <v>16.611240310077516</v>
      </c>
      <c r="R297" s="12">
        <v>19.829999999999998</v>
      </c>
      <c r="S297" s="59">
        <v>0</v>
      </c>
      <c r="T297" s="58">
        <v>1</v>
      </c>
      <c r="U297" s="59">
        <v>0</v>
      </c>
      <c r="V297" s="58">
        <v>40</v>
      </c>
      <c r="W297" s="58" t="s">
        <v>77</v>
      </c>
      <c r="X297" s="58">
        <v>0</v>
      </c>
      <c r="Y297">
        <v>1</v>
      </c>
      <c r="Z297" s="58">
        <v>0</v>
      </c>
      <c r="AA297" s="58">
        <v>0</v>
      </c>
      <c r="AB297" s="58">
        <v>0</v>
      </c>
      <c r="AC297" s="58">
        <v>0</v>
      </c>
      <c r="AD297" s="58">
        <v>0</v>
      </c>
      <c r="AE297" s="58"/>
      <c r="AF297" s="58">
        <v>25</v>
      </c>
      <c r="AG297" s="58">
        <v>25</v>
      </c>
      <c r="AH297" s="59">
        <v>245.57</v>
      </c>
      <c r="AI297" s="61">
        <v>461700</v>
      </c>
      <c r="AJ297" s="61">
        <v>281700</v>
      </c>
      <c r="AK297" s="61">
        <v>30100</v>
      </c>
      <c r="AL297" s="60">
        <f t="shared" si="50"/>
        <v>3.0099999999999998E-2</v>
      </c>
      <c r="AM297" s="60">
        <f t="shared" ref="AM297:AM309" si="56">(AK297-AK296)/AK296</f>
        <v>-0.50411861614497533</v>
      </c>
      <c r="AN297" s="59">
        <v>31.79</v>
      </c>
    </row>
    <row r="298" spans="1:40" x14ac:dyDescent="0.3">
      <c r="A298" s="58" t="s">
        <v>622</v>
      </c>
      <c r="B298" s="59">
        <v>2010</v>
      </c>
      <c r="C298" s="59" t="s">
        <v>679</v>
      </c>
      <c r="D298" s="59" t="s">
        <v>679</v>
      </c>
      <c r="E298" s="59" t="s">
        <v>679</v>
      </c>
      <c r="F298" s="59" t="s">
        <v>679</v>
      </c>
      <c r="G298" s="59" t="s">
        <v>679</v>
      </c>
      <c r="H298" s="59" t="s">
        <v>679</v>
      </c>
      <c r="I298" s="60">
        <f t="shared" si="52"/>
        <v>6.5594452513750321</v>
      </c>
      <c r="J298" s="60">
        <f t="shared" si="51"/>
        <v>13.092392710358119</v>
      </c>
      <c r="K298" s="60">
        <f t="shared" si="48"/>
        <v>12.3880858214463</v>
      </c>
      <c r="L298" s="60">
        <f t="shared" si="55"/>
        <v>6.4204090221786039E-2</v>
      </c>
      <c r="M298" s="60">
        <f t="shared" si="49"/>
        <v>2.022444420362945</v>
      </c>
      <c r="N298" s="59">
        <v>10.65</v>
      </c>
      <c r="O298" s="59">
        <v>0.93</v>
      </c>
      <c r="P298" s="62">
        <v>16.501712062256811</v>
      </c>
      <c r="Q298" s="62">
        <v>17.427003891050575</v>
      </c>
      <c r="R298" s="12">
        <v>19.920000000000002</v>
      </c>
      <c r="S298" s="59">
        <v>0</v>
      </c>
      <c r="T298" s="58">
        <v>1</v>
      </c>
      <c r="U298" s="59">
        <v>0</v>
      </c>
      <c r="V298" s="58">
        <v>50</v>
      </c>
      <c r="W298" s="58" t="s">
        <v>77</v>
      </c>
      <c r="X298" s="58">
        <v>0</v>
      </c>
      <c r="Y298">
        <v>1</v>
      </c>
      <c r="Z298" s="58">
        <v>0</v>
      </c>
      <c r="AA298" s="58">
        <v>0</v>
      </c>
      <c r="AB298" s="58">
        <v>0</v>
      </c>
      <c r="AC298" s="58">
        <v>0</v>
      </c>
      <c r="AD298" s="58">
        <v>0</v>
      </c>
      <c r="AE298" s="58"/>
      <c r="AF298" s="58">
        <v>25</v>
      </c>
      <c r="AG298" s="58">
        <v>25</v>
      </c>
      <c r="AH298" s="59">
        <v>705.88</v>
      </c>
      <c r="AI298" s="61">
        <v>485237</v>
      </c>
      <c r="AJ298" s="61">
        <v>239926</v>
      </c>
      <c r="AK298" s="61">
        <v>66310</v>
      </c>
      <c r="AL298" s="60">
        <f t="shared" si="50"/>
        <v>6.6309999999999994E-2</v>
      </c>
      <c r="AM298" s="60">
        <f t="shared" si="56"/>
        <v>1.2029900332225913</v>
      </c>
      <c r="AN298" s="59">
        <v>23.89</v>
      </c>
    </row>
    <row r="299" spans="1:40" x14ac:dyDescent="0.3">
      <c r="A299" s="58" t="s">
        <v>622</v>
      </c>
      <c r="B299" s="59">
        <v>2011</v>
      </c>
      <c r="C299" s="59">
        <v>50.11</v>
      </c>
      <c r="D299" s="59">
        <v>50.11</v>
      </c>
      <c r="E299" s="59">
        <v>100</v>
      </c>
      <c r="F299" s="59">
        <v>27.89</v>
      </c>
      <c r="G299" s="59">
        <v>67.97</v>
      </c>
      <c r="H299" s="59">
        <v>59.08</v>
      </c>
      <c r="I299" s="60">
        <f t="shared" si="52"/>
        <v>6.5847361422406712</v>
      </c>
      <c r="J299" s="60">
        <f t="shared" si="51"/>
        <v>13.109924332269232</v>
      </c>
      <c r="K299" s="60">
        <f t="shared" si="48"/>
        <v>12.220271364929987</v>
      </c>
      <c r="L299" s="60">
        <f t="shared" si="55"/>
        <v>8.1767987752352278E-2</v>
      </c>
      <c r="M299" s="60">
        <f t="shared" si="49"/>
        <v>2.4342847283841071</v>
      </c>
      <c r="N299" s="59">
        <v>16.14</v>
      </c>
      <c r="O299" s="59">
        <v>0.96</v>
      </c>
      <c r="P299" s="62">
        <v>14.778235294117646</v>
      </c>
      <c r="Q299" s="62">
        <v>16.565686274509794</v>
      </c>
      <c r="R299" s="12">
        <v>21.87</v>
      </c>
      <c r="S299" s="59">
        <v>0</v>
      </c>
      <c r="T299" s="58">
        <v>1</v>
      </c>
      <c r="U299" s="59">
        <v>72.150000000000006</v>
      </c>
      <c r="V299" s="58">
        <v>75</v>
      </c>
      <c r="W299" s="58" t="s">
        <v>77</v>
      </c>
      <c r="X299" s="58">
        <v>0</v>
      </c>
      <c r="Y299">
        <v>1</v>
      </c>
      <c r="Z299" s="58">
        <v>0</v>
      </c>
      <c r="AA299" s="58">
        <v>0</v>
      </c>
      <c r="AB299" s="58">
        <v>0</v>
      </c>
      <c r="AC299" s="58">
        <v>0</v>
      </c>
      <c r="AD299" s="58">
        <v>0</v>
      </c>
      <c r="AE299" s="58"/>
      <c r="AF299" s="58">
        <v>25</v>
      </c>
      <c r="AG299" s="58">
        <v>25</v>
      </c>
      <c r="AH299" s="59">
        <v>723.96</v>
      </c>
      <c r="AI299" s="61">
        <v>493819</v>
      </c>
      <c r="AJ299" s="61">
        <v>202860</v>
      </c>
      <c r="AK299" s="61">
        <v>85204</v>
      </c>
      <c r="AL299" s="60">
        <f t="shared" si="50"/>
        <v>8.5204000000000002E-2</v>
      </c>
      <c r="AM299" s="60">
        <f t="shared" si="56"/>
        <v>0.28493439903483636</v>
      </c>
      <c r="AN299" s="59">
        <v>4.6399999999999997</v>
      </c>
    </row>
    <row r="300" spans="1:40" x14ac:dyDescent="0.3">
      <c r="A300" s="58" t="s">
        <v>622</v>
      </c>
      <c r="B300" s="59">
        <v>2012</v>
      </c>
      <c r="C300" s="59">
        <v>46</v>
      </c>
      <c r="D300" s="59">
        <v>46</v>
      </c>
      <c r="E300" s="59">
        <v>100</v>
      </c>
      <c r="F300" s="59">
        <v>25.06</v>
      </c>
      <c r="G300" s="59">
        <v>67.430000000000007</v>
      </c>
      <c r="H300" s="59">
        <v>46.71</v>
      </c>
      <c r="I300" s="60">
        <f t="shared" si="52"/>
        <v>7.1228505294367501</v>
      </c>
      <c r="J300" s="60">
        <f t="shared" si="51"/>
        <v>13.167799351132601</v>
      </c>
      <c r="K300" s="60">
        <f t="shared" si="48"/>
        <v>12.331334313042241</v>
      </c>
      <c r="L300" s="60">
        <f t="shared" si="55"/>
        <v>8.649691134153642E-2</v>
      </c>
      <c r="M300" s="60">
        <f t="shared" si="49"/>
        <v>2.3081931633206727</v>
      </c>
      <c r="N300" s="59">
        <v>13.54</v>
      </c>
      <c r="O300" s="59">
        <v>0.91</v>
      </c>
      <c r="P300" s="62">
        <v>7.9368359374999926</v>
      </c>
      <c r="Q300" s="62">
        <v>9.5380468750000045</v>
      </c>
      <c r="R300" s="12">
        <v>13.01</v>
      </c>
      <c r="S300" s="59">
        <v>0</v>
      </c>
      <c r="T300" s="58">
        <v>1</v>
      </c>
      <c r="U300" s="59">
        <v>60.97</v>
      </c>
      <c r="V300" s="58">
        <v>50</v>
      </c>
      <c r="W300" s="58" t="s">
        <v>77</v>
      </c>
      <c r="X300" s="58">
        <v>0</v>
      </c>
      <c r="Y300">
        <v>1</v>
      </c>
      <c r="Z300" s="58">
        <v>0</v>
      </c>
      <c r="AA300" s="58">
        <v>0</v>
      </c>
      <c r="AB300" s="58">
        <v>0</v>
      </c>
      <c r="AC300" s="58">
        <v>0</v>
      </c>
      <c r="AD300" s="58">
        <v>0</v>
      </c>
      <c r="AE300" s="58"/>
      <c r="AF300" s="58">
        <v>25</v>
      </c>
      <c r="AG300" s="58">
        <v>25</v>
      </c>
      <c r="AH300" s="59">
        <v>1239.98</v>
      </c>
      <c r="AI300" s="61">
        <v>523242</v>
      </c>
      <c r="AJ300" s="61">
        <v>226689</v>
      </c>
      <c r="AK300" s="61">
        <v>90348</v>
      </c>
      <c r="AL300" s="60">
        <f t="shared" si="50"/>
        <v>9.0347999999999998E-2</v>
      </c>
      <c r="AM300" s="60">
        <f t="shared" si="56"/>
        <v>6.0372752452936482E-2</v>
      </c>
      <c r="AN300" s="59">
        <v>3.81</v>
      </c>
    </row>
    <row r="301" spans="1:40" x14ac:dyDescent="0.3">
      <c r="A301" s="58" t="s">
        <v>622</v>
      </c>
      <c r="B301" s="59">
        <v>2013</v>
      </c>
      <c r="C301" s="59">
        <v>46.2</v>
      </c>
      <c r="D301" s="59">
        <v>46.2</v>
      </c>
      <c r="E301" s="59">
        <v>51.67</v>
      </c>
      <c r="F301" s="59">
        <v>26.13</v>
      </c>
      <c r="G301" s="59">
        <v>63.99</v>
      </c>
      <c r="H301" s="59">
        <v>51.49</v>
      </c>
      <c r="I301" s="60">
        <f t="shared" si="52"/>
        <v>7.2664292235870365</v>
      </c>
      <c r="J301" s="60">
        <f t="shared" si="51"/>
        <v>13.21051343917963</v>
      </c>
      <c r="K301" s="60">
        <f t="shared" si="48"/>
        <v>12.285779912334327</v>
      </c>
      <c r="L301" s="60">
        <f t="shared" si="55"/>
        <v>8.9452145888321608E-2</v>
      </c>
      <c r="M301" s="60">
        <f t="shared" si="49"/>
        <v>2.5211963396954671</v>
      </c>
      <c r="N301" s="59">
        <v>12.95</v>
      </c>
      <c r="O301" s="59">
        <v>0.91</v>
      </c>
      <c r="P301" s="62">
        <v>4.5099606299212596</v>
      </c>
      <c r="Q301" s="62">
        <v>5.3667968749999986</v>
      </c>
      <c r="R301" s="12">
        <v>8.0399999999999991</v>
      </c>
      <c r="S301" s="59">
        <v>0</v>
      </c>
      <c r="T301" s="58">
        <v>1</v>
      </c>
      <c r="U301" s="59">
        <v>67.86</v>
      </c>
      <c r="V301" s="58">
        <v>33.33</v>
      </c>
      <c r="W301" s="58" t="s">
        <v>77</v>
      </c>
      <c r="X301" s="58">
        <v>0</v>
      </c>
      <c r="Y301">
        <v>1</v>
      </c>
      <c r="Z301" s="58">
        <v>0</v>
      </c>
      <c r="AA301" s="58">
        <v>0</v>
      </c>
      <c r="AB301" s="58">
        <v>0</v>
      </c>
      <c r="AC301" s="58">
        <v>0</v>
      </c>
      <c r="AD301" s="58">
        <v>0</v>
      </c>
      <c r="AE301" s="58"/>
      <c r="AF301" s="58">
        <v>33.33</v>
      </c>
      <c r="AG301" s="58"/>
      <c r="AH301" s="59">
        <v>1431.43</v>
      </c>
      <c r="AI301" s="61">
        <v>546076</v>
      </c>
      <c r="AJ301" s="61">
        <v>216594</v>
      </c>
      <c r="AK301" s="61">
        <v>93575</v>
      </c>
      <c r="AL301" s="60">
        <f t="shared" si="50"/>
        <v>9.3575000000000005E-2</v>
      </c>
      <c r="AM301" s="60">
        <f t="shared" si="56"/>
        <v>3.5717448089609069E-2</v>
      </c>
      <c r="AN301" s="59">
        <v>1.87</v>
      </c>
    </row>
    <row r="302" spans="1:40" x14ac:dyDescent="0.3">
      <c r="A302" s="58" t="s">
        <v>622</v>
      </c>
      <c r="B302" s="59">
        <v>2014</v>
      </c>
      <c r="C302" s="59">
        <v>39.89</v>
      </c>
      <c r="D302" s="59">
        <v>39.89</v>
      </c>
      <c r="E302" s="59">
        <v>100</v>
      </c>
      <c r="F302" s="59">
        <v>21.48</v>
      </c>
      <c r="G302" s="59">
        <v>54.39</v>
      </c>
      <c r="H302" s="59">
        <v>47.85</v>
      </c>
      <c r="I302" s="60">
        <f t="shared" si="52"/>
        <v>7.3177036555400683</v>
      </c>
      <c r="J302" s="60">
        <f t="shared" si="51"/>
        <v>13.331521588151842</v>
      </c>
      <c r="K302" s="60">
        <f t="shared" si="48"/>
        <v>12.220014997652878</v>
      </c>
      <c r="L302" s="60">
        <f t="shared" si="55"/>
        <v>8.7274342411192432E-2</v>
      </c>
      <c r="M302" s="60">
        <f t="shared" si="49"/>
        <v>3.038933375409254</v>
      </c>
      <c r="N302" s="59">
        <v>18.5</v>
      </c>
      <c r="O302" s="59">
        <v>0.78</v>
      </c>
      <c r="P302" s="62">
        <v>5.9405577689243021</v>
      </c>
      <c r="Q302" s="62">
        <v>6.9000390625000003</v>
      </c>
      <c r="R302" s="12">
        <v>8.77</v>
      </c>
      <c r="S302" s="59">
        <v>0</v>
      </c>
      <c r="T302" s="58">
        <v>1</v>
      </c>
      <c r="U302" s="59">
        <v>58.31</v>
      </c>
      <c r="V302" s="58">
        <v>60</v>
      </c>
      <c r="W302" s="58" t="s">
        <v>77</v>
      </c>
      <c r="X302" s="58">
        <v>0</v>
      </c>
      <c r="Y302">
        <v>1</v>
      </c>
      <c r="Z302" s="58">
        <v>0</v>
      </c>
      <c r="AA302" s="58">
        <v>0</v>
      </c>
      <c r="AB302" s="58">
        <v>0</v>
      </c>
      <c r="AC302" s="58">
        <v>0</v>
      </c>
      <c r="AD302" s="58">
        <v>0</v>
      </c>
      <c r="AE302" s="58"/>
      <c r="AF302" s="58">
        <v>25</v>
      </c>
      <c r="AG302" s="58">
        <v>25</v>
      </c>
      <c r="AH302" s="59">
        <v>1506.74</v>
      </c>
      <c r="AI302" s="61">
        <v>616320</v>
      </c>
      <c r="AJ302" s="61">
        <v>202808</v>
      </c>
      <c r="AK302" s="61">
        <v>91196</v>
      </c>
      <c r="AL302" s="60">
        <f t="shared" si="50"/>
        <v>9.1195999999999999E-2</v>
      </c>
      <c r="AM302" s="60">
        <f t="shared" si="56"/>
        <v>-2.5423457119957252E-2</v>
      </c>
      <c r="AN302" s="59">
        <v>1.45</v>
      </c>
    </row>
    <row r="303" spans="1:40" x14ac:dyDescent="0.3">
      <c r="A303" s="58" t="s">
        <v>622</v>
      </c>
      <c r="B303" s="59">
        <v>2015</v>
      </c>
      <c r="C303" s="59">
        <v>49.09</v>
      </c>
      <c r="D303" s="59">
        <v>49.09</v>
      </c>
      <c r="E303" s="59">
        <v>100</v>
      </c>
      <c r="F303" s="59">
        <v>28.99</v>
      </c>
      <c r="G303" s="59">
        <v>63.46</v>
      </c>
      <c r="H303" s="59">
        <v>60.24</v>
      </c>
      <c r="I303" s="60">
        <f t="shared" si="52"/>
        <v>7.2553228766563311</v>
      </c>
      <c r="J303" s="60">
        <f t="shared" si="51"/>
        <v>13.332702095647651</v>
      </c>
      <c r="K303" s="60">
        <f t="shared" si="48"/>
        <v>12.048974292245648</v>
      </c>
      <c r="L303" s="60">
        <f t="shared" si="55"/>
        <v>7.0324251473824512E-2</v>
      </c>
      <c r="M303" s="60">
        <f t="shared" si="49"/>
        <v>3.6100723128407948</v>
      </c>
      <c r="N303" s="59">
        <v>10.23</v>
      </c>
      <c r="O303" s="59">
        <v>0.72</v>
      </c>
      <c r="P303" s="62">
        <v>7.6819367588932828</v>
      </c>
      <c r="Q303" s="62">
        <v>8.2714785992217958</v>
      </c>
      <c r="R303" s="12">
        <v>9.17</v>
      </c>
      <c r="S303" s="59">
        <v>0</v>
      </c>
      <c r="T303" s="58">
        <v>1</v>
      </c>
      <c r="U303" s="59">
        <v>72.489999999999995</v>
      </c>
      <c r="V303" s="58">
        <v>50</v>
      </c>
      <c r="W303" s="58" t="s">
        <v>77</v>
      </c>
      <c r="X303" s="58">
        <v>0</v>
      </c>
      <c r="Y303">
        <v>1</v>
      </c>
      <c r="Z303" s="58">
        <v>0</v>
      </c>
      <c r="AA303" s="58">
        <v>0</v>
      </c>
      <c r="AB303" s="58">
        <v>0</v>
      </c>
      <c r="AC303" s="58">
        <v>0</v>
      </c>
      <c r="AD303" s="58">
        <v>0</v>
      </c>
      <c r="AE303" s="58"/>
      <c r="AF303" s="58">
        <v>25</v>
      </c>
      <c r="AG303" s="58">
        <v>25</v>
      </c>
      <c r="AH303" s="59">
        <v>1415.62</v>
      </c>
      <c r="AI303" s="61">
        <v>617048</v>
      </c>
      <c r="AJ303" s="61">
        <v>170924</v>
      </c>
      <c r="AK303" s="61">
        <v>72856</v>
      </c>
      <c r="AL303" s="60">
        <f t="shared" si="50"/>
        <v>7.2856000000000004E-2</v>
      </c>
      <c r="AM303" s="60">
        <f t="shared" si="56"/>
        <v>-0.20110531163647527</v>
      </c>
      <c r="AN303" s="59">
        <v>0.77</v>
      </c>
    </row>
    <row r="304" spans="1:40" x14ac:dyDescent="0.3">
      <c r="A304" s="58" t="s">
        <v>622</v>
      </c>
      <c r="B304" s="59">
        <v>2016</v>
      </c>
      <c r="C304" s="59">
        <v>45.23</v>
      </c>
      <c r="D304" s="59">
        <v>45.23</v>
      </c>
      <c r="E304" s="59">
        <v>100</v>
      </c>
      <c r="F304" s="59">
        <v>26.1</v>
      </c>
      <c r="G304" s="59">
        <v>65.08</v>
      </c>
      <c r="H304" s="59">
        <v>45.38</v>
      </c>
      <c r="I304" s="60">
        <f t="shared" si="52"/>
        <v>7.2950360496564501</v>
      </c>
      <c r="J304" s="60">
        <f t="shared" si="51"/>
        <v>13.500773785388596</v>
      </c>
      <c r="K304" s="60">
        <f t="shared" si="48"/>
        <v>12.307739849300372</v>
      </c>
      <c r="L304" s="60">
        <f t="shared" si="55"/>
        <v>6.7719394292301657E-2</v>
      </c>
      <c r="M304" s="60">
        <f t="shared" si="49"/>
        <v>3.2970691454045338</v>
      </c>
      <c r="N304" s="59">
        <v>7.62</v>
      </c>
      <c r="O304" s="59">
        <v>0.67</v>
      </c>
      <c r="P304" s="62">
        <v>5.3497665369649798</v>
      </c>
      <c r="Q304" s="62">
        <v>5.6182329317269106</v>
      </c>
      <c r="R304" s="12">
        <v>8.7100000000000009</v>
      </c>
      <c r="S304" s="59">
        <v>0</v>
      </c>
      <c r="T304" s="58">
        <v>1</v>
      </c>
      <c r="U304" s="59">
        <v>44.82</v>
      </c>
      <c r="V304" s="58">
        <v>50</v>
      </c>
      <c r="W304" s="58" t="s">
        <v>77</v>
      </c>
      <c r="X304" s="58">
        <v>0</v>
      </c>
      <c r="Y304">
        <v>1</v>
      </c>
      <c r="Z304" s="58">
        <v>0</v>
      </c>
      <c r="AA304" s="58">
        <v>0</v>
      </c>
      <c r="AB304" s="58">
        <v>0</v>
      </c>
      <c r="AC304" s="58">
        <v>0</v>
      </c>
      <c r="AD304" s="58">
        <v>0</v>
      </c>
      <c r="AE304" s="58"/>
      <c r="AF304" s="58">
        <v>20</v>
      </c>
      <c r="AG304" s="58">
        <v>25</v>
      </c>
      <c r="AH304" s="59">
        <v>1472.97</v>
      </c>
      <c r="AI304" s="61">
        <v>729981</v>
      </c>
      <c r="AJ304" s="61">
        <v>221403</v>
      </c>
      <c r="AK304" s="61">
        <v>70065</v>
      </c>
      <c r="AL304" s="60">
        <f t="shared" si="50"/>
        <v>7.0065000000000002E-2</v>
      </c>
      <c r="AM304" s="60">
        <f t="shared" si="56"/>
        <v>-3.8308444054024379E-2</v>
      </c>
      <c r="AN304" s="59">
        <v>0.81</v>
      </c>
    </row>
    <row r="305" spans="1:40" x14ac:dyDescent="0.3">
      <c r="A305" s="58" t="s">
        <v>622</v>
      </c>
      <c r="B305" s="59">
        <v>2017</v>
      </c>
      <c r="C305" s="59">
        <v>48.98</v>
      </c>
      <c r="D305" s="59">
        <v>48.98</v>
      </c>
      <c r="E305" s="59">
        <v>100</v>
      </c>
      <c r="F305" s="59">
        <v>23.71</v>
      </c>
      <c r="G305" s="59">
        <v>58.06</v>
      </c>
      <c r="H305" s="59">
        <v>78.22</v>
      </c>
      <c r="I305" s="60">
        <f t="shared" si="52"/>
        <v>7.3097343178054697</v>
      </c>
      <c r="J305" s="60">
        <f t="shared" si="51"/>
        <v>13.806701875182879</v>
      </c>
      <c r="K305" s="60">
        <f t="shared" si="48"/>
        <v>13.063733764234108</v>
      </c>
      <c r="L305" s="60">
        <f t="shared" si="55"/>
        <v>8.1743107328130546E-2</v>
      </c>
      <c r="M305" s="60">
        <f t="shared" si="49"/>
        <v>2.1021657250470809</v>
      </c>
      <c r="N305" s="59">
        <v>11.18</v>
      </c>
      <c r="O305" s="59">
        <v>0.61</v>
      </c>
      <c r="P305" s="62">
        <v>5.8285490196078431</v>
      </c>
      <c r="Q305" s="62">
        <v>6.2326050420168064</v>
      </c>
      <c r="R305" s="12">
        <v>8.64</v>
      </c>
      <c r="S305" s="59">
        <v>0</v>
      </c>
      <c r="T305" s="58">
        <v>1</v>
      </c>
      <c r="U305" s="59">
        <v>97.68</v>
      </c>
      <c r="V305" s="58">
        <v>50</v>
      </c>
      <c r="W305" s="58" t="s">
        <v>77</v>
      </c>
      <c r="X305" s="58">
        <v>0</v>
      </c>
      <c r="Y305">
        <v>1</v>
      </c>
      <c r="Z305" s="58">
        <v>0</v>
      </c>
      <c r="AA305" s="58">
        <v>0</v>
      </c>
      <c r="AB305" s="58">
        <v>0</v>
      </c>
      <c r="AC305" s="58">
        <v>0</v>
      </c>
      <c r="AD305" s="58">
        <v>1</v>
      </c>
      <c r="AE305" s="58"/>
      <c r="AF305" s="58">
        <v>20</v>
      </c>
      <c r="AG305" s="58">
        <v>25</v>
      </c>
      <c r="AH305" s="59">
        <v>1494.78</v>
      </c>
      <c r="AI305" s="61">
        <v>991230</v>
      </c>
      <c r="AJ305" s="61">
        <v>471528</v>
      </c>
      <c r="AK305" s="61">
        <v>85177</v>
      </c>
      <c r="AL305" s="60">
        <f t="shared" si="50"/>
        <v>8.5177000000000003E-2</v>
      </c>
      <c r="AM305" s="60">
        <f t="shared" si="56"/>
        <v>0.21568543495325768</v>
      </c>
      <c r="AN305" s="59">
        <v>33.01</v>
      </c>
    </row>
    <row r="306" spans="1:40" x14ac:dyDescent="0.3">
      <c r="A306" s="58" t="s">
        <v>622</v>
      </c>
      <c r="B306" s="59">
        <v>2018</v>
      </c>
      <c r="C306" s="59">
        <v>54.46</v>
      </c>
      <c r="D306" s="59">
        <v>54.46</v>
      </c>
      <c r="E306" s="59">
        <v>100</v>
      </c>
      <c r="F306" s="59">
        <v>20.6</v>
      </c>
      <c r="G306" s="59">
        <v>69.760000000000005</v>
      </c>
      <c r="H306" s="59">
        <v>88.37</v>
      </c>
      <c r="I306" s="60">
        <f t="shared" si="52"/>
        <v>7.0726848006665186</v>
      </c>
      <c r="J306" s="60">
        <f t="shared" si="51"/>
        <v>14.210749557196007</v>
      </c>
      <c r="K306" s="60">
        <f t="shared" si="48"/>
        <v>13.550123429242833</v>
      </c>
      <c r="L306" s="60">
        <f t="shared" si="55"/>
        <v>8.4766609382992103E-2</v>
      </c>
      <c r="M306" s="60">
        <f t="shared" si="49"/>
        <v>1.9360041412996849</v>
      </c>
      <c r="N306" s="59">
        <v>3.29</v>
      </c>
      <c r="O306" s="59">
        <v>0.42</v>
      </c>
      <c r="P306" s="62">
        <v>15.665081300813005</v>
      </c>
      <c r="Q306" s="62">
        <v>17.575252918287951</v>
      </c>
      <c r="R306" s="12">
        <v>28</v>
      </c>
      <c r="S306" s="59">
        <v>0</v>
      </c>
      <c r="T306" s="58">
        <v>1</v>
      </c>
      <c r="U306" s="59">
        <v>95.26</v>
      </c>
      <c r="V306" s="58">
        <v>40</v>
      </c>
      <c r="W306" s="58" t="s">
        <v>77</v>
      </c>
      <c r="X306" s="58">
        <v>0</v>
      </c>
      <c r="Y306">
        <v>1</v>
      </c>
      <c r="Z306" s="58">
        <v>0</v>
      </c>
      <c r="AA306" s="58">
        <v>0</v>
      </c>
      <c r="AB306" s="58">
        <v>0</v>
      </c>
      <c r="AC306" s="58">
        <v>0</v>
      </c>
      <c r="AD306" s="58">
        <v>1</v>
      </c>
      <c r="AE306" s="58"/>
      <c r="AF306" s="58">
        <v>14.29</v>
      </c>
      <c r="AG306" s="58">
        <v>20</v>
      </c>
      <c r="AH306" s="59">
        <v>1179.31</v>
      </c>
      <c r="AI306" s="61">
        <v>1484739</v>
      </c>
      <c r="AJ306" s="61">
        <v>766909</v>
      </c>
      <c r="AK306" s="61">
        <v>88463</v>
      </c>
      <c r="AL306" s="60">
        <f t="shared" si="50"/>
        <v>8.8463E-2</v>
      </c>
      <c r="AM306" s="60">
        <f t="shared" si="56"/>
        <v>3.8578489498338753E-2</v>
      </c>
      <c r="AN306" s="59">
        <v>39.36</v>
      </c>
    </row>
    <row r="307" spans="1:40" x14ac:dyDescent="0.3">
      <c r="A307" s="58" t="s">
        <v>622</v>
      </c>
      <c r="B307" s="59">
        <v>2019</v>
      </c>
      <c r="C307" s="59">
        <v>57.1</v>
      </c>
      <c r="D307" s="59">
        <v>57.1</v>
      </c>
      <c r="E307" s="59">
        <v>100</v>
      </c>
      <c r="F307" s="59">
        <v>25.65</v>
      </c>
      <c r="G307" s="59">
        <v>68.8</v>
      </c>
      <c r="H307" s="59">
        <v>92.86</v>
      </c>
      <c r="I307" s="60">
        <f t="shared" si="52"/>
        <v>7.0747685935834461</v>
      </c>
      <c r="J307" s="60">
        <f t="shared" si="51"/>
        <v>14.162822404594465</v>
      </c>
      <c r="K307" s="60">
        <f t="shared" si="48"/>
        <v>13.50351256863005</v>
      </c>
      <c r="L307" s="60">
        <f t="shared" si="55"/>
        <v>7.845714363866603E-2</v>
      </c>
      <c r="M307" s="60">
        <f t="shared" si="49"/>
        <v>1.9334574710068404</v>
      </c>
      <c r="N307" s="59">
        <v>3.53</v>
      </c>
      <c r="O307" s="59">
        <v>0.48</v>
      </c>
      <c r="P307" s="62">
        <v>24.825120000000009</v>
      </c>
      <c r="Q307" s="62">
        <v>26.61542635658914</v>
      </c>
      <c r="R307" s="12">
        <v>31.91</v>
      </c>
      <c r="S307" s="59">
        <v>0</v>
      </c>
      <c r="T307" s="58">
        <v>1</v>
      </c>
      <c r="U307" s="59">
        <v>97.4</v>
      </c>
      <c r="V307" s="58">
        <v>40</v>
      </c>
      <c r="W307" s="58" t="s">
        <v>77</v>
      </c>
      <c r="X307" s="58">
        <v>0</v>
      </c>
      <c r="Y307">
        <v>1</v>
      </c>
      <c r="Z307" s="58">
        <v>0</v>
      </c>
      <c r="AA307" s="58">
        <v>0</v>
      </c>
      <c r="AB307" s="58">
        <v>0</v>
      </c>
      <c r="AC307" s="58">
        <v>0</v>
      </c>
      <c r="AD307" s="58">
        <v>1</v>
      </c>
      <c r="AE307" s="58"/>
      <c r="AF307" s="58">
        <v>25</v>
      </c>
      <c r="AG307" s="58">
        <v>20</v>
      </c>
      <c r="AH307" s="59">
        <v>1181.77</v>
      </c>
      <c r="AI307" s="61">
        <v>1415258</v>
      </c>
      <c r="AJ307" s="61">
        <v>731983</v>
      </c>
      <c r="AK307" s="61">
        <v>81617</v>
      </c>
      <c r="AL307" s="60">
        <f t="shared" si="50"/>
        <v>8.1616999999999995E-2</v>
      </c>
      <c r="AM307" s="60">
        <f t="shared" si="56"/>
        <v>-7.7388286628307879E-2</v>
      </c>
      <c r="AN307" s="59">
        <v>39.83</v>
      </c>
    </row>
    <row r="308" spans="1:40" x14ac:dyDescent="0.3">
      <c r="A308" s="58" t="s">
        <v>622</v>
      </c>
      <c r="B308" s="59">
        <v>2020</v>
      </c>
      <c r="C308" s="59">
        <v>60.81</v>
      </c>
      <c r="D308" s="59">
        <v>60.81</v>
      </c>
      <c r="E308" s="59">
        <v>100</v>
      </c>
      <c r="F308" s="59">
        <v>29.87</v>
      </c>
      <c r="G308" s="59">
        <v>75.87</v>
      </c>
      <c r="H308" s="59">
        <v>89.93</v>
      </c>
      <c r="I308" s="60">
        <f t="shared" si="52"/>
        <v>6.6290725903271568</v>
      </c>
      <c r="J308" s="60">
        <f t="shared" si="51"/>
        <v>14.095108542048564</v>
      </c>
      <c r="K308" s="60">
        <f t="shared" si="48"/>
        <v>13.449717022895257</v>
      </c>
      <c r="L308" s="60">
        <f t="shared" si="55"/>
        <v>4.9215787864529237E-2</v>
      </c>
      <c r="M308" s="60">
        <f t="shared" si="49"/>
        <v>1.9067334058006533</v>
      </c>
      <c r="N308" s="59">
        <v>-2.41</v>
      </c>
      <c r="O308" s="59">
        <v>0.44</v>
      </c>
      <c r="P308" s="62">
        <v>24.792209302325578</v>
      </c>
      <c r="Q308" s="62">
        <v>26.392868217054275</v>
      </c>
      <c r="R308" s="12">
        <v>35.049999999999997</v>
      </c>
      <c r="S308" s="59">
        <v>0</v>
      </c>
      <c r="T308" s="58">
        <v>1</v>
      </c>
      <c r="U308" s="59">
        <v>94.7</v>
      </c>
      <c r="V308" s="58">
        <v>80</v>
      </c>
      <c r="W308" s="58" t="s">
        <v>77</v>
      </c>
      <c r="X308" s="58">
        <v>0</v>
      </c>
      <c r="Y308">
        <v>1</v>
      </c>
      <c r="Z308" s="58">
        <v>0</v>
      </c>
      <c r="AA308" s="58">
        <v>0</v>
      </c>
      <c r="AB308" s="58">
        <v>0</v>
      </c>
      <c r="AC308" s="58">
        <v>0</v>
      </c>
      <c r="AD308" s="58">
        <v>1</v>
      </c>
      <c r="AE308" s="58"/>
      <c r="AF308" s="58">
        <v>25</v>
      </c>
      <c r="AG308" s="58"/>
      <c r="AH308" s="59">
        <v>756.78</v>
      </c>
      <c r="AI308" s="61">
        <v>1322598</v>
      </c>
      <c r="AJ308" s="61">
        <v>693646</v>
      </c>
      <c r="AK308" s="61">
        <v>50447</v>
      </c>
      <c r="AL308" s="60">
        <f t="shared" si="50"/>
        <v>5.0446999999999999E-2</v>
      </c>
      <c r="AM308" s="60">
        <f t="shared" si="56"/>
        <v>-0.38190573042380876</v>
      </c>
      <c r="AN308" s="59">
        <v>39.369999999999997</v>
      </c>
    </row>
    <row r="309" spans="1:40" x14ac:dyDescent="0.3">
      <c r="A309" s="58" t="s">
        <v>622</v>
      </c>
      <c r="B309" s="59">
        <v>2021</v>
      </c>
      <c r="C309" s="59">
        <v>73.58</v>
      </c>
      <c r="D309" s="59">
        <v>73.58</v>
      </c>
      <c r="E309" s="59">
        <v>100</v>
      </c>
      <c r="F309" s="59">
        <v>46.79</v>
      </c>
      <c r="G309" s="59">
        <v>88.05</v>
      </c>
      <c r="H309" s="59">
        <v>96.41</v>
      </c>
      <c r="I309" s="60">
        <f t="shared" si="52"/>
        <v>6.7789441569026412</v>
      </c>
      <c r="J309" s="60">
        <f t="shared" si="51"/>
        <v>14.105605965977754</v>
      </c>
      <c r="K309" s="60">
        <f t="shared" si="48"/>
        <v>13.416101077476464</v>
      </c>
      <c r="L309" s="60">
        <f t="shared" si="55"/>
        <v>6.3568988792943038E-2</v>
      </c>
      <c r="M309" s="60">
        <f t="shared" si="49"/>
        <v>1.9927286660822165</v>
      </c>
      <c r="N309" s="59">
        <v>0.72</v>
      </c>
      <c r="O309" s="59">
        <v>0.48</v>
      </c>
      <c r="P309" s="62">
        <v>53.43942307692307</v>
      </c>
      <c r="Q309" s="62">
        <v>56.638499999999958</v>
      </c>
      <c r="R309" s="12">
        <v>93.21</v>
      </c>
      <c r="S309" s="59">
        <v>0</v>
      </c>
      <c r="T309" s="58">
        <v>1</v>
      </c>
      <c r="U309" s="59">
        <v>97.05</v>
      </c>
      <c r="V309" s="58">
        <v>80</v>
      </c>
      <c r="W309" s="58" t="s">
        <v>77</v>
      </c>
      <c r="X309" s="58">
        <v>0</v>
      </c>
      <c r="Y309">
        <v>1</v>
      </c>
      <c r="Z309" s="58">
        <v>0</v>
      </c>
      <c r="AA309" s="58">
        <v>0</v>
      </c>
      <c r="AB309" s="58">
        <v>0</v>
      </c>
      <c r="AC309" s="58">
        <v>0</v>
      </c>
      <c r="AD309" s="58">
        <v>1</v>
      </c>
      <c r="AE309" s="58"/>
      <c r="AF309" s="58">
        <v>25</v>
      </c>
      <c r="AG309" s="58">
        <v>25</v>
      </c>
      <c r="AH309" s="59">
        <v>879.14</v>
      </c>
      <c r="AI309" s="61">
        <v>1336555</v>
      </c>
      <c r="AJ309" s="61">
        <v>670716</v>
      </c>
      <c r="AK309" s="61">
        <v>65633</v>
      </c>
      <c r="AL309" s="60">
        <f t="shared" si="50"/>
        <v>6.5632999999999997E-2</v>
      </c>
      <c r="AM309" s="60">
        <f t="shared" si="56"/>
        <v>0.30102880250559994</v>
      </c>
      <c r="AN309" s="59">
        <v>36.71</v>
      </c>
    </row>
    <row r="310" spans="1:40" x14ac:dyDescent="0.3">
      <c r="A310" s="58" t="s">
        <v>642</v>
      </c>
      <c r="B310" s="59">
        <v>2008</v>
      </c>
      <c r="C310" s="59">
        <v>19.77</v>
      </c>
      <c r="D310" s="59">
        <v>19.77</v>
      </c>
      <c r="E310" s="59">
        <v>100</v>
      </c>
      <c r="F310" s="59">
        <v>7.11</v>
      </c>
      <c r="G310" s="59">
        <v>9.3699999999999992</v>
      </c>
      <c r="H310" s="59">
        <v>59.75</v>
      </c>
      <c r="I310" s="60">
        <f t="shared" si="52"/>
        <v>7.2149458178219605</v>
      </c>
      <c r="J310" s="60">
        <f t="shared" si="51"/>
        <v>14.328952556036029</v>
      </c>
      <c r="K310" s="60">
        <f t="shared" si="48"/>
        <v>13.452718370355528</v>
      </c>
      <c r="L310" s="60">
        <f t="shared" si="55"/>
        <v>0.1707549204224891</v>
      </c>
      <c r="M310" s="60">
        <f t="shared" si="49"/>
        <v>2.4018377792566379</v>
      </c>
      <c r="N310" s="59">
        <v>11.31</v>
      </c>
      <c r="O310" s="59">
        <v>0.9</v>
      </c>
      <c r="P310" s="62">
        <v>19.974545454545453</v>
      </c>
      <c r="Q310" s="62">
        <v>25.786875000000009</v>
      </c>
      <c r="R310" s="12">
        <v>34.380000000000003</v>
      </c>
      <c r="S310" s="59">
        <v>0</v>
      </c>
      <c r="T310" s="58"/>
      <c r="U310" s="59">
        <v>72.39</v>
      </c>
      <c r="V310" s="58"/>
      <c r="W310" s="58" t="s">
        <v>77</v>
      </c>
      <c r="X310" s="58">
        <v>0</v>
      </c>
      <c r="Y310">
        <v>1</v>
      </c>
      <c r="Z310" s="58">
        <v>0</v>
      </c>
      <c r="AA310" s="58">
        <v>0</v>
      </c>
      <c r="AB310" s="58">
        <v>0</v>
      </c>
      <c r="AC310" s="58">
        <v>0</v>
      </c>
      <c r="AD310" s="58"/>
      <c r="AE310" s="58"/>
      <c r="AF310" s="58"/>
      <c r="AG310" s="58"/>
      <c r="AH310" s="59">
        <v>1359.6</v>
      </c>
      <c r="AI310" s="61">
        <v>1671033</v>
      </c>
      <c r="AJ310" s="61">
        <v>695731</v>
      </c>
      <c r="AK310" s="61">
        <v>186200</v>
      </c>
      <c r="AL310" s="60">
        <f t="shared" si="50"/>
        <v>0.1862</v>
      </c>
      <c r="AM310" s="60"/>
      <c r="AN310" s="59">
        <v>25.38</v>
      </c>
    </row>
    <row r="311" spans="1:40" x14ac:dyDescent="0.3">
      <c r="A311" s="58" t="s">
        <v>642</v>
      </c>
      <c r="B311" s="59">
        <v>2009</v>
      </c>
      <c r="C311" s="59">
        <v>17.670000000000002</v>
      </c>
      <c r="D311" s="59">
        <v>17.670000000000002</v>
      </c>
      <c r="E311" s="59">
        <v>100</v>
      </c>
      <c r="F311" s="59">
        <v>7.53</v>
      </c>
      <c r="G311" s="59">
        <v>8.91</v>
      </c>
      <c r="H311" s="59">
        <v>50.41</v>
      </c>
      <c r="I311" s="60">
        <f t="shared" si="52"/>
        <v>7.5602054572099782</v>
      </c>
      <c r="J311" s="60">
        <f t="shared" si="51"/>
        <v>14.348736021583386</v>
      </c>
      <c r="K311" s="60">
        <f t="shared" si="48"/>
        <v>13.433806409080033</v>
      </c>
      <c r="L311" s="60">
        <f t="shared" si="55"/>
        <v>0.15592367856424627</v>
      </c>
      <c r="M311" s="60">
        <f t="shared" si="49"/>
        <v>2.4965995163300851</v>
      </c>
      <c r="N311" s="59">
        <v>13.32</v>
      </c>
      <c r="O311" s="59">
        <v>0.7</v>
      </c>
      <c r="P311" s="62">
        <v>16.568333333333328</v>
      </c>
      <c r="Q311" s="62">
        <v>16.611240310077516</v>
      </c>
      <c r="R311" s="12">
        <v>19.829999999999998</v>
      </c>
      <c r="S311" s="59">
        <v>0</v>
      </c>
      <c r="T311" s="58"/>
      <c r="U311" s="59">
        <v>62.84</v>
      </c>
      <c r="V311" s="58"/>
      <c r="W311" s="58" t="s">
        <v>77</v>
      </c>
      <c r="X311" s="58">
        <v>0</v>
      </c>
      <c r="Y311">
        <v>1</v>
      </c>
      <c r="Z311" s="58">
        <v>0</v>
      </c>
      <c r="AA311" s="58">
        <v>0</v>
      </c>
      <c r="AB311" s="58">
        <v>0</v>
      </c>
      <c r="AC311" s="58">
        <v>0</v>
      </c>
      <c r="AD311" s="58"/>
      <c r="AE311" s="58"/>
      <c r="AF311" s="58"/>
      <c r="AG311" s="58"/>
      <c r="AH311" s="59">
        <v>1920.24</v>
      </c>
      <c r="AI311" s="61">
        <v>1704421</v>
      </c>
      <c r="AJ311" s="61">
        <v>682697</v>
      </c>
      <c r="AK311" s="61">
        <v>168737</v>
      </c>
      <c r="AL311" s="60">
        <f t="shared" si="50"/>
        <v>0.168737</v>
      </c>
      <c r="AM311" s="60">
        <f t="shared" ref="AM311:AM323" si="57">(AK311-AK310)/AK310</f>
        <v>-9.3786251342642318E-2</v>
      </c>
      <c r="AN311" s="59">
        <v>23.53</v>
      </c>
    </row>
    <row r="312" spans="1:40" x14ac:dyDescent="0.3">
      <c r="A312" s="58" t="s">
        <v>642</v>
      </c>
      <c r="B312" s="59">
        <v>2010</v>
      </c>
      <c r="C312" s="59">
        <v>23.75</v>
      </c>
      <c r="D312" s="59">
        <v>23.75</v>
      </c>
      <c r="E312" s="59">
        <v>100</v>
      </c>
      <c r="F312" s="59">
        <v>30.44</v>
      </c>
      <c r="G312" s="59">
        <v>4.75</v>
      </c>
      <c r="H312" s="59">
        <v>44.11</v>
      </c>
      <c r="I312" s="60">
        <f t="shared" si="52"/>
        <v>8.0272349873308784</v>
      </c>
      <c r="J312" s="60">
        <f t="shared" si="51"/>
        <v>14.323626112808576</v>
      </c>
      <c r="K312" s="60">
        <f t="shared" si="48"/>
        <v>13.220926442653701</v>
      </c>
      <c r="L312" s="60">
        <f t="shared" si="55"/>
        <v>0.22695467972959757</v>
      </c>
      <c r="M312" s="60">
        <f t="shared" si="49"/>
        <v>3.0122872386696438</v>
      </c>
      <c r="N312" s="59">
        <v>13.69</v>
      </c>
      <c r="O312" s="59">
        <v>0.96</v>
      </c>
      <c r="P312" s="62">
        <v>16.501712062256811</v>
      </c>
      <c r="Q312" s="62">
        <v>17.427003891050575</v>
      </c>
      <c r="R312" s="12">
        <v>19.920000000000002</v>
      </c>
      <c r="S312" s="59">
        <v>43</v>
      </c>
      <c r="T312" s="58">
        <v>1</v>
      </c>
      <c r="U312" s="59">
        <v>42.21</v>
      </c>
      <c r="V312" s="58"/>
      <c r="W312" s="58" t="s">
        <v>77</v>
      </c>
      <c r="X312" s="58">
        <v>0</v>
      </c>
      <c r="Y312">
        <v>1</v>
      </c>
      <c r="Z312" s="58">
        <v>0</v>
      </c>
      <c r="AA312" s="58">
        <v>0</v>
      </c>
      <c r="AB312" s="58">
        <v>0</v>
      </c>
      <c r="AC312" s="58">
        <v>0</v>
      </c>
      <c r="AD312" s="58">
        <v>0</v>
      </c>
      <c r="AE312" s="58"/>
      <c r="AF312" s="58">
        <v>0</v>
      </c>
      <c r="AG312" s="58"/>
      <c r="AH312" s="59">
        <v>3063.26</v>
      </c>
      <c r="AI312" s="61">
        <v>1662156</v>
      </c>
      <c r="AJ312" s="61">
        <v>551792</v>
      </c>
      <c r="AK312" s="61">
        <v>254773</v>
      </c>
      <c r="AL312" s="60">
        <f t="shared" si="50"/>
        <v>0.25477300000000003</v>
      </c>
      <c r="AM312" s="60">
        <f t="shared" si="57"/>
        <v>0.50988224278018457</v>
      </c>
      <c r="AN312" s="59">
        <v>12.73</v>
      </c>
    </row>
    <row r="313" spans="1:40" x14ac:dyDescent="0.3">
      <c r="A313" s="58" t="s">
        <v>642</v>
      </c>
      <c r="B313" s="59">
        <v>2011</v>
      </c>
      <c r="C313" s="59">
        <v>21.52</v>
      </c>
      <c r="D313" s="59">
        <v>21.52</v>
      </c>
      <c r="E313" s="59">
        <v>100</v>
      </c>
      <c r="F313" s="59">
        <v>28.96</v>
      </c>
      <c r="G313" s="59">
        <v>2.91</v>
      </c>
      <c r="H313" s="59">
        <v>39.909999999999997</v>
      </c>
      <c r="I313" s="60">
        <f t="shared" si="52"/>
        <v>8.0386443556675786</v>
      </c>
      <c r="J313" s="60">
        <f t="shared" si="51"/>
        <v>14.30182112837532</v>
      </c>
      <c r="K313" s="60">
        <f t="shared" si="48"/>
        <v>13.25304596603735</v>
      </c>
      <c r="L313" s="60">
        <f t="shared" si="55"/>
        <v>0.22949056633219275</v>
      </c>
      <c r="M313" s="60">
        <f t="shared" si="49"/>
        <v>2.8541531020370199</v>
      </c>
      <c r="N313" s="59">
        <v>14.59</v>
      </c>
      <c r="O313" s="59">
        <v>1.02</v>
      </c>
      <c r="P313" s="62">
        <v>14.778235294117646</v>
      </c>
      <c r="Q313" s="62">
        <v>16.565686274509794</v>
      </c>
      <c r="R313" s="12">
        <v>21.87</v>
      </c>
      <c r="S313" s="59">
        <v>46.63</v>
      </c>
      <c r="T313" s="58">
        <v>1</v>
      </c>
      <c r="U313" s="59">
        <v>39.86</v>
      </c>
      <c r="V313" s="58">
        <v>50</v>
      </c>
      <c r="W313" s="58" t="s">
        <v>77</v>
      </c>
      <c r="X313" s="58">
        <v>0</v>
      </c>
      <c r="Y313">
        <v>1</v>
      </c>
      <c r="Z313" s="58">
        <v>0</v>
      </c>
      <c r="AA313" s="58">
        <v>0</v>
      </c>
      <c r="AB313" s="58">
        <v>0</v>
      </c>
      <c r="AC313" s="58">
        <v>0</v>
      </c>
      <c r="AD313" s="58">
        <v>0</v>
      </c>
      <c r="AE313" s="58">
        <v>0</v>
      </c>
      <c r="AF313" s="58">
        <v>0</v>
      </c>
      <c r="AG313" s="58"/>
      <c r="AH313" s="59">
        <v>3098.41</v>
      </c>
      <c r="AI313" s="61">
        <v>1626305</v>
      </c>
      <c r="AJ313" s="61">
        <v>569803</v>
      </c>
      <c r="AK313" s="61">
        <v>257959</v>
      </c>
      <c r="AL313" s="60">
        <f t="shared" si="50"/>
        <v>0.25795899999999999</v>
      </c>
      <c r="AM313" s="60">
        <f t="shared" si="57"/>
        <v>1.2505249771365098E-2</v>
      </c>
      <c r="AN313" s="59">
        <v>13.35</v>
      </c>
    </row>
    <row r="314" spans="1:40" x14ac:dyDescent="0.3">
      <c r="A314" s="58" t="s">
        <v>642</v>
      </c>
      <c r="B314" s="59">
        <v>2012</v>
      </c>
      <c r="C314" s="59">
        <v>24.08</v>
      </c>
      <c r="D314" s="59">
        <v>24.08</v>
      </c>
      <c r="E314" s="59">
        <v>100</v>
      </c>
      <c r="F314" s="59">
        <v>30.98</v>
      </c>
      <c r="G314" s="59">
        <v>11.59</v>
      </c>
      <c r="H314" s="59">
        <v>33.06</v>
      </c>
      <c r="I314" s="60">
        <f t="shared" si="52"/>
        <v>8.3282336518820976</v>
      </c>
      <c r="J314" s="60">
        <f t="shared" si="51"/>
        <v>14.32622777585456</v>
      </c>
      <c r="K314" s="60">
        <f t="shared" si="48"/>
        <v>13.152564691637432</v>
      </c>
      <c r="L314" s="60">
        <f t="shared" si="55"/>
        <v>0.27857220331169952</v>
      </c>
      <c r="M314" s="60">
        <f t="shared" si="49"/>
        <v>3.2338167119773504</v>
      </c>
      <c r="N314" s="59">
        <v>16.32</v>
      </c>
      <c r="O314" s="59">
        <v>1.05</v>
      </c>
      <c r="P314" s="62">
        <v>7.9368359374999926</v>
      </c>
      <c r="Q314" s="62">
        <v>9.5380468750000045</v>
      </c>
      <c r="R314" s="12">
        <v>13.01</v>
      </c>
      <c r="S314" s="59">
        <v>59.81</v>
      </c>
      <c r="T314" s="58">
        <v>1</v>
      </c>
      <c r="U314" s="59">
        <v>32.69</v>
      </c>
      <c r="V314" s="58">
        <v>33.33</v>
      </c>
      <c r="W314" s="58" t="s">
        <v>77</v>
      </c>
      <c r="X314" s="58">
        <v>0</v>
      </c>
      <c r="Y314">
        <v>1</v>
      </c>
      <c r="Z314" s="58">
        <v>0</v>
      </c>
      <c r="AA314" s="58">
        <v>0</v>
      </c>
      <c r="AB314" s="58">
        <v>0</v>
      </c>
      <c r="AC314" s="58">
        <v>0</v>
      </c>
      <c r="AD314" s="58">
        <v>0</v>
      </c>
      <c r="AE314" s="58">
        <v>0</v>
      </c>
      <c r="AF314" s="58">
        <v>0</v>
      </c>
      <c r="AG314" s="58"/>
      <c r="AH314" s="59">
        <v>4139.1000000000004</v>
      </c>
      <c r="AI314" s="61">
        <v>1666486</v>
      </c>
      <c r="AJ314" s="61">
        <v>515331</v>
      </c>
      <c r="AK314" s="61">
        <v>321242</v>
      </c>
      <c r="AL314" s="60">
        <f t="shared" si="50"/>
        <v>0.32124200000000003</v>
      </c>
      <c r="AM314" s="60">
        <f t="shared" si="57"/>
        <v>0.24532193100453947</v>
      </c>
      <c r="AN314" s="59">
        <v>9.3800000000000008</v>
      </c>
    </row>
    <row r="315" spans="1:40" x14ac:dyDescent="0.3">
      <c r="A315" s="58" t="s">
        <v>642</v>
      </c>
      <c r="B315" s="59">
        <v>2013</v>
      </c>
      <c r="C315" s="59">
        <v>22.8</v>
      </c>
      <c r="D315" s="59">
        <v>22.8</v>
      </c>
      <c r="E315" s="59">
        <v>100</v>
      </c>
      <c r="F315" s="59">
        <v>29.63</v>
      </c>
      <c r="G315" s="59">
        <v>10.5</v>
      </c>
      <c r="H315" s="59">
        <v>31.57</v>
      </c>
      <c r="I315" s="60">
        <f t="shared" si="52"/>
        <v>8.7013929832219645</v>
      </c>
      <c r="J315" s="60">
        <f t="shared" si="51"/>
        <v>14.361182147306716</v>
      </c>
      <c r="K315" s="60">
        <f t="shared" si="48"/>
        <v>13.173921136817921</v>
      </c>
      <c r="L315" s="60">
        <f t="shared" si="55"/>
        <v>0.31478519206843658</v>
      </c>
      <c r="M315" s="60">
        <f t="shared" si="49"/>
        <v>3.278090245130163</v>
      </c>
      <c r="N315" s="59">
        <v>18.920000000000002</v>
      </c>
      <c r="O315" s="59">
        <v>1.0900000000000001</v>
      </c>
      <c r="P315" s="62">
        <v>4.5099606299212596</v>
      </c>
      <c r="Q315" s="62">
        <v>5.3667968749999986</v>
      </c>
      <c r="R315" s="12">
        <v>8.0399999999999991</v>
      </c>
      <c r="S315" s="59">
        <v>56.31</v>
      </c>
      <c r="T315" s="58">
        <v>1</v>
      </c>
      <c r="U315" s="59">
        <v>40.630000000000003</v>
      </c>
      <c r="V315" s="58">
        <v>33.33</v>
      </c>
      <c r="W315" s="58" t="s">
        <v>77</v>
      </c>
      <c r="X315" s="58">
        <v>0</v>
      </c>
      <c r="Y315">
        <v>1</v>
      </c>
      <c r="Z315" s="58">
        <v>0</v>
      </c>
      <c r="AA315" s="58">
        <v>0</v>
      </c>
      <c r="AB315" s="58">
        <v>0</v>
      </c>
      <c r="AC315" s="58">
        <v>0</v>
      </c>
      <c r="AD315" s="58">
        <v>0</v>
      </c>
      <c r="AE315" s="58">
        <v>0</v>
      </c>
      <c r="AF315" s="58">
        <v>0</v>
      </c>
      <c r="AG315" s="58"/>
      <c r="AH315" s="59">
        <v>6011.28</v>
      </c>
      <c r="AI315" s="61">
        <v>1725767</v>
      </c>
      <c r="AJ315" s="61">
        <v>526455</v>
      </c>
      <c r="AK315" s="61">
        <v>369965</v>
      </c>
      <c r="AL315" s="60">
        <f t="shared" si="50"/>
        <v>0.36996499999999999</v>
      </c>
      <c r="AM315" s="60">
        <f t="shared" si="57"/>
        <v>0.15167070308365657</v>
      </c>
      <c r="AN315" s="59">
        <v>7.7</v>
      </c>
    </row>
    <row r="316" spans="1:40" x14ac:dyDescent="0.3">
      <c r="A316" s="58" t="s">
        <v>642</v>
      </c>
      <c r="B316" s="59">
        <v>2014</v>
      </c>
      <c r="C316" s="59">
        <v>21.2</v>
      </c>
      <c r="D316" s="59">
        <v>21.2</v>
      </c>
      <c r="E316" s="59">
        <v>100</v>
      </c>
      <c r="F316" s="59">
        <v>29.59</v>
      </c>
      <c r="G316" s="59">
        <v>10.15</v>
      </c>
      <c r="H316" s="59">
        <v>25.11</v>
      </c>
      <c r="I316" s="60">
        <f t="shared" si="52"/>
        <v>8.9564759810164105</v>
      </c>
      <c r="J316" s="60">
        <f t="shared" si="51"/>
        <v>14.414333872152845</v>
      </c>
      <c r="K316" s="60">
        <f t="shared" si="48"/>
        <v>13.220877509975089</v>
      </c>
      <c r="L316" s="60">
        <f t="shared" si="55"/>
        <v>0.35461802994082064</v>
      </c>
      <c r="M316" s="60">
        <f t="shared" si="49"/>
        <v>3.2984622076427463</v>
      </c>
      <c r="N316" s="59">
        <v>19.39</v>
      </c>
      <c r="O316" s="59">
        <v>1.08</v>
      </c>
      <c r="P316" s="62">
        <v>5.9405577689243021</v>
      </c>
      <c r="Q316" s="62">
        <v>6.9000390625000003</v>
      </c>
      <c r="R316" s="12">
        <v>8.77</v>
      </c>
      <c r="S316" s="59">
        <v>57.66</v>
      </c>
      <c r="T316" s="58">
        <v>1</v>
      </c>
      <c r="U316" s="59">
        <v>32.69</v>
      </c>
      <c r="V316" s="58">
        <v>66.67</v>
      </c>
      <c r="W316" s="58" t="s">
        <v>77</v>
      </c>
      <c r="X316" s="58">
        <v>0</v>
      </c>
      <c r="Y316">
        <v>1</v>
      </c>
      <c r="Z316" s="58">
        <v>0</v>
      </c>
      <c r="AA316" s="58">
        <v>0</v>
      </c>
      <c r="AB316" s="58">
        <v>0</v>
      </c>
      <c r="AC316" s="58">
        <v>0</v>
      </c>
      <c r="AD316" s="58">
        <v>0</v>
      </c>
      <c r="AE316" s="58">
        <v>0</v>
      </c>
      <c r="AF316" s="58">
        <v>0</v>
      </c>
      <c r="AG316" s="58"/>
      <c r="AH316" s="59">
        <v>7757.97</v>
      </c>
      <c r="AI316" s="61">
        <v>1819976</v>
      </c>
      <c r="AJ316" s="61">
        <v>551765</v>
      </c>
      <c r="AK316" s="61">
        <v>425636</v>
      </c>
      <c r="AL316" s="60">
        <f t="shared" si="50"/>
        <v>0.42563600000000001</v>
      </c>
      <c r="AM316" s="60">
        <f t="shared" si="57"/>
        <v>0.15047639641587718</v>
      </c>
      <c r="AN316" s="59">
        <v>0.91</v>
      </c>
    </row>
    <row r="317" spans="1:40" x14ac:dyDescent="0.3">
      <c r="A317" s="58" t="s">
        <v>642</v>
      </c>
      <c r="B317" s="59">
        <v>2015</v>
      </c>
      <c r="C317" s="59">
        <v>22.48</v>
      </c>
      <c r="D317" s="59">
        <v>22.48</v>
      </c>
      <c r="E317" s="59">
        <v>100</v>
      </c>
      <c r="F317" s="59">
        <v>30.57</v>
      </c>
      <c r="G317" s="59">
        <v>11.87</v>
      </c>
      <c r="H317" s="59">
        <v>26.16</v>
      </c>
      <c r="I317" s="60">
        <f t="shared" si="52"/>
        <v>9.1593459802811932</v>
      </c>
      <c r="J317" s="60">
        <f t="shared" si="51"/>
        <v>14.438765176722999</v>
      </c>
      <c r="K317" s="60">
        <f t="shared" si="48"/>
        <v>13.223442340282414</v>
      </c>
      <c r="L317" s="60">
        <f t="shared" si="55"/>
        <v>0.38804492054729994</v>
      </c>
      <c r="M317" s="60">
        <f t="shared" si="49"/>
        <v>3.3713822937116538</v>
      </c>
      <c r="N317" s="59">
        <v>20.440000000000001</v>
      </c>
      <c r="O317" s="59">
        <v>1.02</v>
      </c>
      <c r="P317" s="62">
        <v>7.6819367588932828</v>
      </c>
      <c r="Q317" s="62">
        <v>8.2714785992217958</v>
      </c>
      <c r="R317" s="12">
        <v>9.17</v>
      </c>
      <c r="S317" s="59">
        <v>63.22</v>
      </c>
      <c r="T317" s="58">
        <v>1</v>
      </c>
      <c r="U317" s="59">
        <v>26.62</v>
      </c>
      <c r="V317" s="58">
        <v>71.430000000000007</v>
      </c>
      <c r="W317" s="58" t="s">
        <v>77</v>
      </c>
      <c r="X317" s="58">
        <v>0</v>
      </c>
      <c r="Y317">
        <v>1</v>
      </c>
      <c r="Z317" s="58">
        <v>0</v>
      </c>
      <c r="AA317" s="58">
        <v>0</v>
      </c>
      <c r="AB317" s="58">
        <v>0</v>
      </c>
      <c r="AC317" s="58">
        <v>0</v>
      </c>
      <c r="AD317" s="58">
        <v>0</v>
      </c>
      <c r="AE317" s="58">
        <v>0</v>
      </c>
      <c r="AF317" s="58">
        <v>0</v>
      </c>
      <c r="AG317" s="58"/>
      <c r="AH317" s="59">
        <v>9502.84</v>
      </c>
      <c r="AI317" s="61">
        <v>1864988</v>
      </c>
      <c r="AJ317" s="61">
        <v>553182</v>
      </c>
      <c r="AK317" s="61">
        <v>474096</v>
      </c>
      <c r="AL317" s="60">
        <f t="shared" si="50"/>
        <v>0.47409600000000002</v>
      </c>
      <c r="AM317" s="60">
        <f t="shared" si="57"/>
        <v>0.11385315151913841</v>
      </c>
      <c r="AN317" s="59">
        <v>0.32</v>
      </c>
    </row>
    <row r="318" spans="1:40" x14ac:dyDescent="0.3">
      <c r="A318" s="58" t="s">
        <v>642</v>
      </c>
      <c r="B318" s="59">
        <v>2016</v>
      </c>
      <c r="C318" s="59">
        <v>21.85</v>
      </c>
      <c r="D318" s="59">
        <v>21.85</v>
      </c>
      <c r="E318" s="59">
        <v>100</v>
      </c>
      <c r="F318" s="59">
        <v>32.71</v>
      </c>
      <c r="G318" s="59">
        <v>6.81</v>
      </c>
      <c r="H318" s="59">
        <v>28.16</v>
      </c>
      <c r="I318" s="60">
        <f t="shared" si="52"/>
        <v>9.3230313539936578</v>
      </c>
      <c r="J318" s="60">
        <f t="shared" si="51"/>
        <v>14.487988085469812</v>
      </c>
      <c r="K318" s="60">
        <f t="shared" si="48"/>
        <v>13.183087758950478</v>
      </c>
      <c r="L318" s="60">
        <f t="shared" si="55"/>
        <v>0.44019691502655611</v>
      </c>
      <c r="M318" s="60">
        <f t="shared" si="49"/>
        <v>3.6873215472150545</v>
      </c>
      <c r="N318" s="59">
        <v>23.5</v>
      </c>
      <c r="O318" s="59">
        <v>1.01</v>
      </c>
      <c r="P318" s="62">
        <v>5.3497665369649798</v>
      </c>
      <c r="Q318" s="62">
        <v>5.6182329317269106</v>
      </c>
      <c r="R318" s="12">
        <v>8.7100000000000009</v>
      </c>
      <c r="S318" s="59">
        <v>65.89</v>
      </c>
      <c r="T318" s="58">
        <v>1</v>
      </c>
      <c r="U318" s="59">
        <v>32.24</v>
      </c>
      <c r="V318" s="58">
        <v>83.33</v>
      </c>
      <c r="W318" s="58" t="s">
        <v>77</v>
      </c>
      <c r="X318" s="58">
        <v>0</v>
      </c>
      <c r="Y318">
        <v>1</v>
      </c>
      <c r="Z318" s="58">
        <v>0</v>
      </c>
      <c r="AA318" s="58">
        <v>0</v>
      </c>
      <c r="AB318" s="58">
        <v>0</v>
      </c>
      <c r="AC318" s="58">
        <v>0</v>
      </c>
      <c r="AD318" s="58">
        <v>0</v>
      </c>
      <c r="AE318" s="58">
        <v>0</v>
      </c>
      <c r="AF318" s="58">
        <v>20</v>
      </c>
      <c r="AG318" s="58"/>
      <c r="AH318" s="59">
        <v>11192.86</v>
      </c>
      <c r="AI318" s="61">
        <v>1959085</v>
      </c>
      <c r="AJ318" s="61">
        <v>531303</v>
      </c>
      <c r="AK318" s="61">
        <v>553013</v>
      </c>
      <c r="AL318" s="60">
        <f t="shared" si="50"/>
        <v>0.55301299999999998</v>
      </c>
      <c r="AM318" s="60">
        <f t="shared" si="57"/>
        <v>0.16645784819952078</v>
      </c>
      <c r="AN318" s="59">
        <v>0.84</v>
      </c>
    </row>
    <row r="319" spans="1:40" x14ac:dyDescent="0.3">
      <c r="A319" s="58" t="s">
        <v>642</v>
      </c>
      <c r="B319" s="59">
        <v>2017</v>
      </c>
      <c r="C319" s="59">
        <v>22.32</v>
      </c>
      <c r="D319" s="59">
        <v>22.32</v>
      </c>
      <c r="E319" s="59">
        <v>100</v>
      </c>
      <c r="F319" s="59">
        <v>30.63</v>
      </c>
      <c r="G319" s="59">
        <v>8.83</v>
      </c>
      <c r="H319" s="59">
        <v>30.51</v>
      </c>
      <c r="I319" s="60">
        <f t="shared" si="52"/>
        <v>9.4860907945579491</v>
      </c>
      <c r="J319" s="60">
        <f t="shared" si="51"/>
        <v>14.548746824532634</v>
      </c>
      <c r="K319" s="60">
        <f t="shared" si="48"/>
        <v>13.183264666827105</v>
      </c>
      <c r="L319" s="60">
        <f t="shared" si="55"/>
        <v>0.45934389057233188</v>
      </c>
      <c r="M319" s="60">
        <f t="shared" si="49"/>
        <v>3.917611503264038</v>
      </c>
      <c r="N319" s="59">
        <v>23.87</v>
      </c>
      <c r="O319" s="59">
        <v>1.03</v>
      </c>
      <c r="P319" s="62">
        <v>5.8285490196078431</v>
      </c>
      <c r="Q319" s="62">
        <v>6.2326050420168064</v>
      </c>
      <c r="R319" s="12">
        <v>8.64</v>
      </c>
      <c r="S319" s="59">
        <v>66.17</v>
      </c>
      <c r="T319" s="58">
        <v>1</v>
      </c>
      <c r="U319" s="59">
        <v>25.86</v>
      </c>
      <c r="V319" s="58">
        <v>71.430000000000007</v>
      </c>
      <c r="W319" s="58" t="s">
        <v>77</v>
      </c>
      <c r="X319" s="58">
        <v>0</v>
      </c>
      <c r="Y319">
        <v>1</v>
      </c>
      <c r="Z319" s="58">
        <v>0</v>
      </c>
      <c r="AA319" s="58">
        <v>0</v>
      </c>
      <c r="AB319" s="58">
        <v>0</v>
      </c>
      <c r="AC319" s="58">
        <v>0</v>
      </c>
      <c r="AD319" s="58">
        <v>0</v>
      </c>
      <c r="AE319" s="58">
        <v>0</v>
      </c>
      <c r="AF319" s="58">
        <v>20</v>
      </c>
      <c r="AG319" s="58"/>
      <c r="AH319" s="59">
        <v>13175.19</v>
      </c>
      <c r="AI319" s="61">
        <v>2081807</v>
      </c>
      <c r="AJ319" s="61">
        <v>531397</v>
      </c>
      <c r="AK319" s="61">
        <v>583035</v>
      </c>
      <c r="AL319" s="60">
        <f t="shared" si="50"/>
        <v>0.58303499999999997</v>
      </c>
      <c r="AM319" s="60">
        <f t="shared" si="57"/>
        <v>5.428805471119124E-2</v>
      </c>
      <c r="AN319" s="59">
        <v>0.8</v>
      </c>
    </row>
    <row r="320" spans="1:40" x14ac:dyDescent="0.3">
      <c r="A320" s="58" t="s">
        <v>642</v>
      </c>
      <c r="B320" s="59">
        <v>2018</v>
      </c>
      <c r="C320" s="59">
        <v>34.729999999999997</v>
      </c>
      <c r="D320" s="59">
        <v>34.729999999999997</v>
      </c>
      <c r="E320" s="59">
        <v>100</v>
      </c>
      <c r="F320" s="59">
        <v>31.79</v>
      </c>
      <c r="G320" s="59">
        <v>47.44</v>
      </c>
      <c r="H320" s="59">
        <v>18.39</v>
      </c>
      <c r="I320" s="60">
        <f t="shared" si="52"/>
        <v>9.1781322132871388</v>
      </c>
      <c r="J320" s="60">
        <f t="shared" si="51"/>
        <v>14.577613675995785</v>
      </c>
      <c r="K320" s="60">
        <f t="shared" si="48"/>
        <v>13.118588260609314</v>
      </c>
      <c r="L320" s="60">
        <f t="shared" si="55"/>
        <v>0.4837043443504469</v>
      </c>
      <c r="M320" s="60">
        <f t="shared" si="49"/>
        <v>4.3017650507110794</v>
      </c>
      <c r="N320" s="59">
        <v>24.63</v>
      </c>
      <c r="O320" s="59">
        <v>1.08</v>
      </c>
      <c r="P320" s="62">
        <v>15.665081300813005</v>
      </c>
      <c r="Q320" s="62">
        <v>17.575252918287951</v>
      </c>
      <c r="R320" s="12">
        <v>28</v>
      </c>
      <c r="S320" s="59">
        <v>69.680000000000007</v>
      </c>
      <c r="T320" s="58">
        <v>1</v>
      </c>
      <c r="U320" s="59">
        <v>6.93</v>
      </c>
      <c r="V320" s="58">
        <v>83.33</v>
      </c>
      <c r="W320" s="58" t="s">
        <v>77</v>
      </c>
      <c r="X320" s="58">
        <v>0</v>
      </c>
      <c r="Y320">
        <v>1</v>
      </c>
      <c r="Z320" s="58">
        <v>0</v>
      </c>
      <c r="AA320" s="58">
        <v>0</v>
      </c>
      <c r="AB320" s="58">
        <v>0</v>
      </c>
      <c r="AC320" s="58">
        <v>0</v>
      </c>
      <c r="AD320" s="58">
        <v>0</v>
      </c>
      <c r="AE320" s="58">
        <v>0</v>
      </c>
      <c r="AF320" s="58">
        <v>20</v>
      </c>
      <c r="AG320" s="58"/>
      <c r="AH320" s="59">
        <v>9683.0499999999993</v>
      </c>
      <c r="AI320" s="61">
        <v>2142778</v>
      </c>
      <c r="AJ320" s="61">
        <v>498116</v>
      </c>
      <c r="AK320" s="61">
        <v>622072</v>
      </c>
      <c r="AL320" s="60">
        <f t="shared" si="50"/>
        <v>0.62207199999999996</v>
      </c>
      <c r="AM320" s="60">
        <f t="shared" si="57"/>
        <v>6.6954814033462831E-2</v>
      </c>
      <c r="AN320" s="59">
        <v>0.33</v>
      </c>
    </row>
    <row r="321" spans="1:40" x14ac:dyDescent="0.3">
      <c r="A321" s="58" t="s">
        <v>642</v>
      </c>
      <c r="B321" s="59">
        <v>2019</v>
      </c>
      <c r="C321" s="59">
        <v>36.369999999999997</v>
      </c>
      <c r="D321" s="59">
        <v>36.369999999999997</v>
      </c>
      <c r="E321" s="59">
        <v>100</v>
      </c>
      <c r="F321" s="59">
        <v>30.44</v>
      </c>
      <c r="G321" s="59">
        <v>48.38</v>
      </c>
      <c r="H321" s="59">
        <v>26.52</v>
      </c>
      <c r="I321" s="60">
        <f t="shared" si="52"/>
        <v>9.4882069294867222</v>
      </c>
      <c r="J321" s="60">
        <f t="shared" si="51"/>
        <v>14.603072972529445</v>
      </c>
      <c r="K321" s="60">
        <f t="shared" si="48"/>
        <v>13.146835477878813</v>
      </c>
      <c r="L321" s="60">
        <f t="shared" si="55"/>
        <v>0.48515206020049528</v>
      </c>
      <c r="M321" s="60">
        <f t="shared" si="49"/>
        <v>4.2897887729392039</v>
      </c>
      <c r="N321" s="59">
        <v>24.32</v>
      </c>
      <c r="O321" s="59">
        <v>0.98</v>
      </c>
      <c r="P321" s="62">
        <v>24.825120000000009</v>
      </c>
      <c r="Q321" s="62">
        <v>26.61542635658914</v>
      </c>
      <c r="R321" s="12">
        <v>31.91</v>
      </c>
      <c r="S321" s="59">
        <v>69.62</v>
      </c>
      <c r="T321" s="58">
        <v>1</v>
      </c>
      <c r="U321" s="59">
        <v>21.2</v>
      </c>
      <c r="V321" s="58">
        <v>62.5</v>
      </c>
      <c r="W321" s="58" t="s">
        <v>77</v>
      </c>
      <c r="X321" s="58">
        <v>0</v>
      </c>
      <c r="Y321">
        <v>1</v>
      </c>
      <c r="Z321" s="58">
        <v>0</v>
      </c>
      <c r="AA321" s="58">
        <v>0</v>
      </c>
      <c r="AB321" s="58">
        <v>0</v>
      </c>
      <c r="AC321" s="58">
        <v>0</v>
      </c>
      <c r="AD321" s="58">
        <v>0</v>
      </c>
      <c r="AE321" s="58">
        <v>0</v>
      </c>
      <c r="AF321" s="58">
        <v>20</v>
      </c>
      <c r="AG321" s="58"/>
      <c r="AH321" s="59">
        <v>13203.1</v>
      </c>
      <c r="AI321" s="61">
        <v>2198032</v>
      </c>
      <c r="AJ321" s="61">
        <v>512387</v>
      </c>
      <c r="AK321" s="61">
        <v>624422</v>
      </c>
      <c r="AL321" s="60">
        <f t="shared" si="50"/>
        <v>0.62442200000000003</v>
      </c>
      <c r="AM321" s="60">
        <f t="shared" si="57"/>
        <v>3.7776977584588279E-3</v>
      </c>
      <c r="AN321" s="59">
        <v>1.24</v>
      </c>
    </row>
    <row r="322" spans="1:40" x14ac:dyDescent="0.3">
      <c r="A322" s="58" t="s">
        <v>642</v>
      </c>
      <c r="B322" s="59">
        <v>2020</v>
      </c>
      <c r="C322" s="59">
        <v>34.85</v>
      </c>
      <c r="D322" s="59">
        <v>34.85</v>
      </c>
      <c r="E322" s="59">
        <v>100</v>
      </c>
      <c r="F322" s="59">
        <v>30.06</v>
      </c>
      <c r="G322" s="59">
        <v>47.43</v>
      </c>
      <c r="H322" s="59">
        <v>21.99</v>
      </c>
      <c r="I322" s="60">
        <f t="shared" si="52"/>
        <v>9.4882069294867222</v>
      </c>
      <c r="J322" s="60">
        <f t="shared" si="51"/>
        <v>14.539297994618639</v>
      </c>
      <c r="K322" s="60">
        <f t="shared" ref="K322:K385" si="58">LN(AJ322)</f>
        <v>12.989926243003696</v>
      </c>
      <c r="L322" s="60">
        <f t="shared" si="55"/>
        <v>0.41595588695240998</v>
      </c>
      <c r="M322" s="60">
        <f t="shared" ref="M322:M385" si="59">AI322/AJ322</f>
        <v>4.7085111386618994</v>
      </c>
      <c r="N322" s="59">
        <v>20.420000000000002</v>
      </c>
      <c r="O322" s="59">
        <v>0.87</v>
      </c>
      <c r="P322" s="62">
        <v>24.792209302325578</v>
      </c>
      <c r="Q322" s="62">
        <v>26.392868217054275</v>
      </c>
      <c r="R322" s="12">
        <v>35.049999999999997</v>
      </c>
      <c r="S322" s="59">
        <v>70.930000000000007</v>
      </c>
      <c r="T322" s="58">
        <v>1</v>
      </c>
      <c r="U322" s="59">
        <v>14.73</v>
      </c>
      <c r="V322" s="58">
        <v>50</v>
      </c>
      <c r="W322" s="58" t="s">
        <v>77</v>
      </c>
      <c r="X322" s="58">
        <v>0</v>
      </c>
      <c r="Y322">
        <v>1</v>
      </c>
      <c r="Z322" s="58">
        <v>0</v>
      </c>
      <c r="AA322" s="58">
        <v>0</v>
      </c>
      <c r="AB322" s="58">
        <v>0</v>
      </c>
      <c r="AC322" s="58">
        <v>0</v>
      </c>
      <c r="AD322" s="58">
        <v>0</v>
      </c>
      <c r="AE322" s="58">
        <v>0</v>
      </c>
      <c r="AF322" s="58">
        <v>20</v>
      </c>
      <c r="AG322" s="58"/>
      <c r="AH322" s="59">
        <v>13203.1</v>
      </c>
      <c r="AI322" s="61">
        <v>2062229</v>
      </c>
      <c r="AJ322" s="61">
        <v>437979</v>
      </c>
      <c r="AK322" s="61">
        <v>515819</v>
      </c>
      <c r="AL322" s="60">
        <f t="shared" ref="AL322:AL385" si="60">AK322/10^6</f>
        <v>0.51581900000000003</v>
      </c>
      <c r="AM322" s="60">
        <f t="shared" si="57"/>
        <v>-0.17392564643782571</v>
      </c>
      <c r="AN322" s="59">
        <v>1.36</v>
      </c>
    </row>
    <row r="323" spans="1:40" x14ac:dyDescent="0.3">
      <c r="A323" s="58" t="s">
        <v>642</v>
      </c>
      <c r="B323" s="59">
        <v>2021</v>
      </c>
      <c r="C323" s="59">
        <v>42.3</v>
      </c>
      <c r="D323" s="59">
        <v>42.3</v>
      </c>
      <c r="E323" s="59">
        <v>100</v>
      </c>
      <c r="F323" s="59">
        <v>35.24</v>
      </c>
      <c r="G323" s="59">
        <v>49.97</v>
      </c>
      <c r="H323" s="59">
        <v>41.77</v>
      </c>
      <c r="I323" s="60">
        <f t="shared" si="52"/>
        <v>9.4882069294867222</v>
      </c>
      <c r="J323" s="60">
        <f t="shared" si="51"/>
        <v>14.653706982799003</v>
      </c>
      <c r="K323" s="60">
        <f t="shared" si="58"/>
        <v>13.089563287861969</v>
      </c>
      <c r="L323" s="60">
        <f t="shared" si="55"/>
        <v>0.49535212425917374</v>
      </c>
      <c r="M323" s="60">
        <f t="shared" si="59"/>
        <v>4.7785812601009372</v>
      </c>
      <c r="N323" s="59">
        <v>25.19</v>
      </c>
      <c r="O323" s="59">
        <v>0.97</v>
      </c>
      <c r="P323" s="62">
        <v>53.43942307692307</v>
      </c>
      <c r="Q323" s="62">
        <v>56.638499999999958</v>
      </c>
      <c r="R323" s="12">
        <v>93.21</v>
      </c>
      <c r="S323" s="59">
        <v>70.78</v>
      </c>
      <c r="T323" s="58">
        <v>1</v>
      </c>
      <c r="U323" s="59">
        <v>44.1</v>
      </c>
      <c r="V323" s="58">
        <v>33.33</v>
      </c>
      <c r="W323" s="58" t="s">
        <v>77</v>
      </c>
      <c r="X323" s="58">
        <v>0</v>
      </c>
      <c r="Y323">
        <v>1</v>
      </c>
      <c r="Z323" s="58">
        <v>0</v>
      </c>
      <c r="AA323" s="58">
        <v>0</v>
      </c>
      <c r="AB323" s="58">
        <v>0</v>
      </c>
      <c r="AC323" s="58">
        <v>0</v>
      </c>
      <c r="AD323" s="58">
        <v>1</v>
      </c>
      <c r="AE323" s="58">
        <v>1</v>
      </c>
      <c r="AF323" s="58">
        <v>20</v>
      </c>
      <c r="AG323" s="58"/>
      <c r="AH323" s="59">
        <v>13203.1</v>
      </c>
      <c r="AI323" s="61">
        <v>2312193</v>
      </c>
      <c r="AJ323" s="61">
        <v>483866</v>
      </c>
      <c r="AK323" s="61">
        <v>641076</v>
      </c>
      <c r="AL323" s="60">
        <f t="shared" si="60"/>
        <v>0.64107599999999998</v>
      </c>
      <c r="AM323" s="60">
        <f t="shared" si="57"/>
        <v>0.24283130322845806</v>
      </c>
      <c r="AN323" s="59">
        <v>1.05</v>
      </c>
    </row>
    <row r="324" spans="1:40" x14ac:dyDescent="0.3">
      <c r="A324" s="58" t="s">
        <v>643</v>
      </c>
      <c r="B324" s="59">
        <v>2008</v>
      </c>
      <c r="C324" s="59" t="s">
        <v>679</v>
      </c>
      <c r="D324" s="59" t="s">
        <v>679</v>
      </c>
      <c r="E324" s="59" t="s">
        <v>679</v>
      </c>
      <c r="F324" s="59" t="s">
        <v>679</v>
      </c>
      <c r="G324" s="59" t="s">
        <v>679</v>
      </c>
      <c r="H324" s="59" t="s">
        <v>679</v>
      </c>
      <c r="I324" s="60">
        <f t="shared" si="52"/>
        <v>6.0818307071814539</v>
      </c>
      <c r="J324" s="60">
        <f t="shared" si="51"/>
        <v>13.438195493272456</v>
      </c>
      <c r="K324" s="60">
        <f t="shared" si="58"/>
        <v>12.822338781754162</v>
      </c>
      <c r="L324" s="60">
        <f t="shared" si="55"/>
        <v>0.15229181034225872</v>
      </c>
      <c r="M324" s="60">
        <f t="shared" si="59"/>
        <v>1.8512419006479481</v>
      </c>
      <c r="N324" s="59">
        <v>16.309999999999999</v>
      </c>
      <c r="O324" s="59">
        <v>2.0299999999999998</v>
      </c>
      <c r="P324" s="62">
        <v>19.974545454545453</v>
      </c>
      <c r="Q324" s="62">
        <v>25.786875000000009</v>
      </c>
      <c r="R324" s="12">
        <v>34.380000000000003</v>
      </c>
      <c r="S324" s="59">
        <v>0</v>
      </c>
      <c r="T324" s="58">
        <v>1</v>
      </c>
      <c r="U324" s="59">
        <v>0</v>
      </c>
      <c r="V324" s="58"/>
      <c r="W324" s="58" t="s">
        <v>77</v>
      </c>
      <c r="X324" s="58">
        <v>0</v>
      </c>
      <c r="Y324">
        <v>1</v>
      </c>
      <c r="Z324" s="58">
        <v>0</v>
      </c>
      <c r="AA324" s="58">
        <v>0</v>
      </c>
      <c r="AB324" s="58">
        <v>0</v>
      </c>
      <c r="AC324" s="58">
        <v>0</v>
      </c>
      <c r="AD324" s="58">
        <v>1</v>
      </c>
      <c r="AE324" s="58"/>
      <c r="AF324" s="58">
        <v>0</v>
      </c>
      <c r="AG324" s="58">
        <v>57.14</v>
      </c>
      <c r="AH324" s="59">
        <v>437.83</v>
      </c>
      <c r="AI324" s="61">
        <v>685700</v>
      </c>
      <c r="AJ324" s="61">
        <v>370400</v>
      </c>
      <c r="AK324" s="61">
        <v>164500</v>
      </c>
      <c r="AL324" s="60">
        <f t="shared" si="60"/>
        <v>0.16450000000000001</v>
      </c>
      <c r="AM324" s="60"/>
      <c r="AN324" s="59">
        <v>28.24</v>
      </c>
    </row>
    <row r="325" spans="1:40" x14ac:dyDescent="0.3">
      <c r="A325" s="58" t="s">
        <v>643</v>
      </c>
      <c r="B325" s="59">
        <v>2009</v>
      </c>
      <c r="C325" s="59" t="s">
        <v>679</v>
      </c>
      <c r="D325" s="59" t="s">
        <v>679</v>
      </c>
      <c r="E325" s="59" t="s">
        <v>679</v>
      </c>
      <c r="F325" s="59" t="s">
        <v>679</v>
      </c>
      <c r="G325" s="59" t="s">
        <v>679</v>
      </c>
      <c r="H325" s="59" t="s">
        <v>679</v>
      </c>
      <c r="I325" s="60">
        <f t="shared" si="52"/>
        <v>6.5456369753773389</v>
      </c>
      <c r="J325" s="60">
        <f t="shared" si="51"/>
        <v>13.494064855359683</v>
      </c>
      <c r="K325" s="60">
        <f t="shared" si="58"/>
        <v>12.713492476161331</v>
      </c>
      <c r="L325" s="60">
        <f t="shared" si="55"/>
        <v>0.15040080066752531</v>
      </c>
      <c r="M325" s="60">
        <f t="shared" si="59"/>
        <v>2.182721252257676</v>
      </c>
      <c r="N325" s="59">
        <v>17.62</v>
      </c>
      <c r="O325" s="59">
        <v>1.62</v>
      </c>
      <c r="P325" s="62">
        <v>16.568333333333328</v>
      </c>
      <c r="Q325" s="62">
        <v>16.611240310077516</v>
      </c>
      <c r="R325" s="12">
        <v>19.829999999999998</v>
      </c>
      <c r="S325" s="59">
        <v>0</v>
      </c>
      <c r="T325" s="58">
        <v>1</v>
      </c>
      <c r="U325" s="59">
        <v>0</v>
      </c>
      <c r="V325" s="58"/>
      <c r="W325" s="58" t="s">
        <v>77</v>
      </c>
      <c r="X325" s="58">
        <v>0</v>
      </c>
      <c r="Y325">
        <v>1</v>
      </c>
      <c r="Z325" s="58">
        <v>0</v>
      </c>
      <c r="AA325" s="58">
        <v>0</v>
      </c>
      <c r="AB325" s="58">
        <v>0</v>
      </c>
      <c r="AC325" s="58">
        <v>0</v>
      </c>
      <c r="AD325" s="58">
        <v>1</v>
      </c>
      <c r="AE325" s="58"/>
      <c r="AF325" s="58">
        <v>0</v>
      </c>
      <c r="AG325" s="58">
        <v>42.86</v>
      </c>
      <c r="AH325" s="59">
        <v>696.2</v>
      </c>
      <c r="AI325" s="61">
        <v>725100</v>
      </c>
      <c r="AJ325" s="61">
        <v>332200</v>
      </c>
      <c r="AK325" s="61">
        <v>162300</v>
      </c>
      <c r="AL325" s="60">
        <f t="shared" si="60"/>
        <v>0.1623</v>
      </c>
      <c r="AM325" s="60">
        <f t="shared" ref="AM325:AM337" si="61">(AK325-AK324)/AK324</f>
        <v>-1.3373860182370821E-2</v>
      </c>
      <c r="AN325" s="59">
        <v>12.9</v>
      </c>
    </row>
    <row r="326" spans="1:40" x14ac:dyDescent="0.3">
      <c r="A326" s="58" t="s">
        <v>643</v>
      </c>
      <c r="B326" s="59">
        <v>2010</v>
      </c>
      <c r="C326" s="59">
        <v>18.55</v>
      </c>
      <c r="D326" s="59">
        <v>18.55</v>
      </c>
      <c r="E326" s="59">
        <v>100</v>
      </c>
      <c r="F326" s="59">
        <v>2.0699999999999998</v>
      </c>
      <c r="G326" s="59">
        <v>24.15</v>
      </c>
      <c r="H326" s="59">
        <v>38.21</v>
      </c>
      <c r="I326" s="60">
        <f t="shared" si="52"/>
        <v>7.0619088159481711</v>
      </c>
      <c r="J326" s="60">
        <f t="shared" si="51"/>
        <v>13.678888680421309</v>
      </c>
      <c r="K326" s="60">
        <f t="shared" si="58"/>
        <v>12.695878902072089</v>
      </c>
      <c r="L326" s="60">
        <f t="shared" si="55"/>
        <v>0.21147574644652775</v>
      </c>
      <c r="M326" s="60">
        <f t="shared" si="59"/>
        <v>2.6724877450980391</v>
      </c>
      <c r="N326" s="59">
        <v>21.63</v>
      </c>
      <c r="O326" s="59">
        <v>1.67</v>
      </c>
      <c r="P326" s="62">
        <v>16.501712062256811</v>
      </c>
      <c r="Q326" s="62">
        <v>17.427003891050575</v>
      </c>
      <c r="R326" s="12">
        <v>19.920000000000002</v>
      </c>
      <c r="S326" s="59">
        <v>0</v>
      </c>
      <c r="T326" s="58">
        <v>1</v>
      </c>
      <c r="U326" s="59">
        <v>29.38</v>
      </c>
      <c r="V326" s="58">
        <v>75</v>
      </c>
      <c r="W326" s="58" t="s">
        <v>77</v>
      </c>
      <c r="X326" s="58">
        <v>0</v>
      </c>
      <c r="Y326">
        <v>1</v>
      </c>
      <c r="Z326" s="58">
        <v>0</v>
      </c>
      <c r="AA326" s="58">
        <v>0</v>
      </c>
      <c r="AB326" s="58">
        <v>0</v>
      </c>
      <c r="AC326" s="58">
        <v>0</v>
      </c>
      <c r="AD326" s="58">
        <v>1</v>
      </c>
      <c r="AE326" s="58"/>
      <c r="AF326" s="58">
        <v>0</v>
      </c>
      <c r="AG326" s="58">
        <v>28.57</v>
      </c>
      <c r="AH326" s="59">
        <v>1166.67</v>
      </c>
      <c r="AI326" s="61">
        <v>872300</v>
      </c>
      <c r="AJ326" s="61">
        <v>326400</v>
      </c>
      <c r="AK326" s="61">
        <v>235500</v>
      </c>
      <c r="AL326" s="60">
        <f t="shared" si="60"/>
        <v>0.23549999999999999</v>
      </c>
      <c r="AM326" s="60">
        <f t="shared" si="61"/>
        <v>0.4510166358595194</v>
      </c>
      <c r="AN326" s="59">
        <v>3.48</v>
      </c>
    </row>
    <row r="327" spans="1:40" x14ac:dyDescent="0.3">
      <c r="A327" s="58" t="s">
        <v>643</v>
      </c>
      <c r="B327" s="59">
        <v>2011</v>
      </c>
      <c r="C327" s="59">
        <v>19.41</v>
      </c>
      <c r="D327" s="59">
        <v>19.41</v>
      </c>
      <c r="E327" s="59">
        <v>100</v>
      </c>
      <c r="F327" s="59">
        <v>1.68</v>
      </c>
      <c r="G327" s="59">
        <v>26.09</v>
      </c>
      <c r="H327" s="59">
        <v>39.42</v>
      </c>
      <c r="I327" s="60">
        <f t="shared" si="52"/>
        <v>6.9497318067722942</v>
      </c>
      <c r="J327" s="60">
        <f t="shared" si="51"/>
        <v>13.778223973178257</v>
      </c>
      <c r="K327" s="60">
        <f t="shared" si="58"/>
        <v>12.62872257839244</v>
      </c>
      <c r="L327" s="60">
        <f t="shared" si="55"/>
        <v>0.22562048118910219</v>
      </c>
      <c r="M327" s="60">
        <f t="shared" si="59"/>
        <v>3.1566186107470511</v>
      </c>
      <c r="N327" s="59">
        <v>20.079999999999998</v>
      </c>
      <c r="O327" s="59">
        <v>1.73</v>
      </c>
      <c r="P327" s="62">
        <v>14.778235294117646</v>
      </c>
      <c r="Q327" s="62">
        <v>16.565686274509794</v>
      </c>
      <c r="R327" s="12">
        <v>21.87</v>
      </c>
      <c r="S327" s="59">
        <v>0</v>
      </c>
      <c r="T327" s="58">
        <v>1</v>
      </c>
      <c r="U327" s="59">
        <v>31.98</v>
      </c>
      <c r="V327" s="58">
        <v>62.5</v>
      </c>
      <c r="W327" s="58" t="s">
        <v>77</v>
      </c>
      <c r="X327" s="58">
        <v>0</v>
      </c>
      <c r="Y327">
        <v>1</v>
      </c>
      <c r="Z327" s="58">
        <v>0</v>
      </c>
      <c r="AA327" s="58">
        <v>0</v>
      </c>
      <c r="AB327" s="58">
        <v>0</v>
      </c>
      <c r="AC327" s="58">
        <v>0</v>
      </c>
      <c r="AD327" s="58">
        <v>1</v>
      </c>
      <c r="AE327" s="58">
        <v>1</v>
      </c>
      <c r="AF327" s="58">
        <v>0</v>
      </c>
      <c r="AG327" s="58">
        <v>37.5</v>
      </c>
      <c r="AH327" s="59">
        <v>1042.8699999999999</v>
      </c>
      <c r="AI327" s="61">
        <v>963400</v>
      </c>
      <c r="AJ327" s="61">
        <v>305200</v>
      </c>
      <c r="AK327" s="61">
        <v>253100</v>
      </c>
      <c r="AL327" s="60">
        <f t="shared" si="60"/>
        <v>0.25309999999999999</v>
      </c>
      <c r="AM327" s="60">
        <f t="shared" si="61"/>
        <v>7.4734607218683649E-2</v>
      </c>
      <c r="AN327" s="59">
        <v>2.4</v>
      </c>
    </row>
    <row r="328" spans="1:40" x14ac:dyDescent="0.3">
      <c r="A328" s="58" t="s">
        <v>643</v>
      </c>
      <c r="B328" s="59">
        <v>2012</v>
      </c>
      <c r="C328" s="59">
        <v>25.55</v>
      </c>
      <c r="D328" s="59">
        <v>25.55</v>
      </c>
      <c r="E328" s="59">
        <v>100</v>
      </c>
      <c r="F328" s="59">
        <v>8.09</v>
      </c>
      <c r="G328" s="59">
        <v>37.479999999999997</v>
      </c>
      <c r="H328" s="59">
        <v>36.18</v>
      </c>
      <c r="I328" s="60">
        <f t="shared" si="52"/>
        <v>7.5044025723164527</v>
      </c>
      <c r="J328" s="60">
        <f t="shared" si="51"/>
        <v>13.891452561539431</v>
      </c>
      <c r="K328" s="60">
        <f t="shared" si="58"/>
        <v>12.602160591825742</v>
      </c>
      <c r="L328" s="60">
        <f t="shared" si="55"/>
        <v>0.23878065209360871</v>
      </c>
      <c r="M328" s="60">
        <f t="shared" si="59"/>
        <v>3.63021534320323</v>
      </c>
      <c r="N328" s="59">
        <v>20.45</v>
      </c>
      <c r="O328" s="59">
        <v>1.69</v>
      </c>
      <c r="P328" s="62">
        <v>7.9368359374999926</v>
      </c>
      <c r="Q328" s="62">
        <v>9.5380468750000045</v>
      </c>
      <c r="R328" s="12">
        <v>13.01</v>
      </c>
      <c r="S328" s="59">
        <v>21.03</v>
      </c>
      <c r="T328" s="58">
        <v>1</v>
      </c>
      <c r="U328" s="59">
        <v>34.71</v>
      </c>
      <c r="V328" s="58">
        <v>62.5</v>
      </c>
      <c r="W328" s="58" t="s">
        <v>77</v>
      </c>
      <c r="X328" s="58">
        <v>0</v>
      </c>
      <c r="Y328">
        <v>1</v>
      </c>
      <c r="Z328" s="58">
        <v>0</v>
      </c>
      <c r="AA328" s="58">
        <v>0</v>
      </c>
      <c r="AB328" s="58">
        <v>0</v>
      </c>
      <c r="AC328" s="58">
        <v>0</v>
      </c>
      <c r="AD328" s="58">
        <v>1</v>
      </c>
      <c r="AE328" s="58">
        <v>1</v>
      </c>
      <c r="AF328" s="58">
        <v>0</v>
      </c>
      <c r="AG328" s="58">
        <v>28.57</v>
      </c>
      <c r="AH328" s="59">
        <v>1816.02</v>
      </c>
      <c r="AI328" s="61">
        <v>1078900</v>
      </c>
      <c r="AJ328" s="61">
        <v>297200</v>
      </c>
      <c r="AK328" s="61">
        <v>269700</v>
      </c>
      <c r="AL328" s="60">
        <f t="shared" si="60"/>
        <v>0.2697</v>
      </c>
      <c r="AM328" s="60">
        <f t="shared" si="61"/>
        <v>6.558672461477677E-2</v>
      </c>
      <c r="AN328" s="59">
        <v>1.1299999999999999</v>
      </c>
    </row>
    <row r="329" spans="1:40" x14ac:dyDescent="0.3">
      <c r="A329" s="58" t="s">
        <v>643</v>
      </c>
      <c r="B329" s="59">
        <v>2013</v>
      </c>
      <c r="C329" s="59">
        <v>24.67</v>
      </c>
      <c r="D329" s="59">
        <v>24.67</v>
      </c>
      <c r="E329" s="59">
        <v>100</v>
      </c>
      <c r="F329" s="59">
        <v>8.41</v>
      </c>
      <c r="G329" s="59">
        <v>37.61</v>
      </c>
      <c r="H329" s="59">
        <v>31.45</v>
      </c>
      <c r="I329" s="60">
        <f t="shared" si="52"/>
        <v>7.6984782527232705</v>
      </c>
      <c r="J329" s="60">
        <f t="shared" si="51"/>
        <v>13.943463922274734</v>
      </c>
      <c r="K329" s="60">
        <f t="shared" si="58"/>
        <v>12.553202176625375</v>
      </c>
      <c r="L329" s="60">
        <f t="shared" si="55"/>
        <v>0.2588967210200277</v>
      </c>
      <c r="M329" s="60">
        <f t="shared" si="59"/>
        <v>4.0159010600706715</v>
      </c>
      <c r="N329" s="59">
        <v>19.84</v>
      </c>
      <c r="O329" s="59">
        <v>1.61</v>
      </c>
      <c r="P329" s="62">
        <v>4.5099606299212596</v>
      </c>
      <c r="Q329" s="62">
        <v>5.3667968749999986</v>
      </c>
      <c r="R329" s="12">
        <v>8.0399999999999991</v>
      </c>
      <c r="S329" s="59">
        <v>21.62</v>
      </c>
      <c r="T329" s="58">
        <v>1</v>
      </c>
      <c r="U329" s="59">
        <v>22.02</v>
      </c>
      <c r="V329" s="58">
        <v>57.14</v>
      </c>
      <c r="W329" s="58" t="s">
        <v>77</v>
      </c>
      <c r="X329" s="58">
        <v>0</v>
      </c>
      <c r="Y329">
        <v>1</v>
      </c>
      <c r="Z329" s="58">
        <v>0</v>
      </c>
      <c r="AA329" s="58">
        <v>0</v>
      </c>
      <c r="AB329" s="58">
        <v>0</v>
      </c>
      <c r="AC329" s="58">
        <v>0</v>
      </c>
      <c r="AD329" s="58">
        <v>1</v>
      </c>
      <c r="AE329" s="58">
        <v>1</v>
      </c>
      <c r="AF329" s="58">
        <v>0</v>
      </c>
      <c r="AG329" s="58">
        <v>28.57</v>
      </c>
      <c r="AH329" s="59">
        <v>2204.9899999999998</v>
      </c>
      <c r="AI329" s="61">
        <v>1136500</v>
      </c>
      <c r="AJ329" s="61">
        <v>283000</v>
      </c>
      <c r="AK329" s="61">
        <v>295500</v>
      </c>
      <c r="AL329" s="60">
        <f t="shared" si="60"/>
        <v>0.29549999999999998</v>
      </c>
      <c r="AM329" s="60">
        <f t="shared" si="61"/>
        <v>9.5661846496106789E-2</v>
      </c>
      <c r="AN329" s="59">
        <v>0.91</v>
      </c>
    </row>
    <row r="330" spans="1:40" x14ac:dyDescent="0.3">
      <c r="A330" s="58" t="s">
        <v>643</v>
      </c>
      <c r="B330" s="59">
        <v>2014</v>
      </c>
      <c r="C330" s="59">
        <v>26.87</v>
      </c>
      <c r="D330" s="59">
        <v>26.87</v>
      </c>
      <c r="E330" s="59">
        <v>100</v>
      </c>
      <c r="F330" s="59">
        <v>10.39</v>
      </c>
      <c r="G330" s="59">
        <v>47.05</v>
      </c>
      <c r="H330" s="59">
        <v>21.81</v>
      </c>
      <c r="I330" s="60">
        <f t="shared" si="52"/>
        <v>7.7157745959724942</v>
      </c>
      <c r="J330" s="60">
        <f t="shared" si="51"/>
        <v>14.033360120817374</v>
      </c>
      <c r="K330" s="60">
        <f t="shared" si="58"/>
        <v>12.700158945291866</v>
      </c>
      <c r="L330" s="60">
        <f t="shared" si="55"/>
        <v>0.25223622551748209</v>
      </c>
      <c r="M330" s="60">
        <f t="shared" si="59"/>
        <v>3.7931665649786455</v>
      </c>
      <c r="N330" s="59">
        <v>18.64</v>
      </c>
      <c r="O330" s="59">
        <v>1.5</v>
      </c>
      <c r="P330" s="62">
        <v>5.9405577689243021</v>
      </c>
      <c r="Q330" s="62">
        <v>6.9000390625000003</v>
      </c>
      <c r="R330" s="12">
        <v>8.77</v>
      </c>
      <c r="S330" s="59">
        <v>21.17</v>
      </c>
      <c r="T330" s="58">
        <v>1</v>
      </c>
      <c r="U330" s="59">
        <v>9.77</v>
      </c>
      <c r="V330" s="58">
        <v>44.44</v>
      </c>
      <c r="W330" s="58" t="s">
        <v>77</v>
      </c>
      <c r="X330" s="58">
        <v>0</v>
      </c>
      <c r="Y330">
        <v>1</v>
      </c>
      <c r="Z330" s="58">
        <v>0</v>
      </c>
      <c r="AA330" s="58">
        <v>0</v>
      </c>
      <c r="AB330" s="58">
        <v>0</v>
      </c>
      <c r="AC330" s="58">
        <v>0</v>
      </c>
      <c r="AD330" s="58">
        <v>1</v>
      </c>
      <c r="AE330" s="58">
        <v>1</v>
      </c>
      <c r="AF330" s="58">
        <v>0</v>
      </c>
      <c r="AG330" s="58">
        <v>25</v>
      </c>
      <c r="AH330" s="59">
        <v>2243.46</v>
      </c>
      <c r="AI330" s="61">
        <v>1243400</v>
      </c>
      <c r="AJ330" s="61">
        <v>327800</v>
      </c>
      <c r="AK330" s="61">
        <v>286900</v>
      </c>
      <c r="AL330" s="60">
        <f t="shared" si="60"/>
        <v>0.28689999999999999</v>
      </c>
      <c r="AM330" s="60">
        <f t="shared" si="61"/>
        <v>-2.910321489001692E-2</v>
      </c>
      <c r="AN330" s="59">
        <v>1.76</v>
      </c>
    </row>
    <row r="331" spans="1:40" x14ac:dyDescent="0.3">
      <c r="A331" s="58" t="s">
        <v>643</v>
      </c>
      <c r="B331" s="59">
        <v>2015</v>
      </c>
      <c r="C331" s="59">
        <v>26.13</v>
      </c>
      <c r="D331" s="59">
        <v>26.13</v>
      </c>
      <c r="E331" s="59">
        <v>100</v>
      </c>
      <c r="F331" s="59">
        <v>12.35</v>
      </c>
      <c r="G331" s="59">
        <v>40.29</v>
      </c>
      <c r="H331" s="59">
        <v>26.45</v>
      </c>
      <c r="I331" s="60">
        <f t="shared" si="52"/>
        <v>7.8591119510351568</v>
      </c>
      <c r="J331" s="60">
        <f t="shared" si="51"/>
        <v>14.191546855381626</v>
      </c>
      <c r="K331" s="60">
        <f t="shared" si="58"/>
        <v>12.864369548654373</v>
      </c>
      <c r="L331" s="60">
        <f t="shared" si="55"/>
        <v>0.28359874701414484</v>
      </c>
      <c r="M331" s="60">
        <f t="shared" si="59"/>
        <v>3.7703857105876262</v>
      </c>
      <c r="N331" s="59">
        <v>17.68</v>
      </c>
      <c r="O331" s="59">
        <v>1.43</v>
      </c>
      <c r="P331" s="62">
        <v>7.6819367588932828</v>
      </c>
      <c r="Q331" s="62">
        <v>8.2714785992217958</v>
      </c>
      <c r="R331" s="12">
        <v>9.17</v>
      </c>
      <c r="S331" s="59">
        <v>25.21</v>
      </c>
      <c r="T331" s="58">
        <v>1</v>
      </c>
      <c r="U331" s="59">
        <v>22.53</v>
      </c>
      <c r="V331" s="58">
        <v>50</v>
      </c>
      <c r="W331" s="58" t="s">
        <v>77</v>
      </c>
      <c r="X331" s="58">
        <v>0</v>
      </c>
      <c r="Y331">
        <v>1</v>
      </c>
      <c r="Z331" s="58">
        <v>0</v>
      </c>
      <c r="AA331" s="58">
        <v>0</v>
      </c>
      <c r="AB331" s="58">
        <v>0</v>
      </c>
      <c r="AC331" s="58">
        <v>0</v>
      </c>
      <c r="AD331" s="58">
        <v>1</v>
      </c>
      <c r="AE331" s="58">
        <v>1</v>
      </c>
      <c r="AF331" s="58">
        <v>0</v>
      </c>
      <c r="AG331" s="58">
        <v>22.22</v>
      </c>
      <c r="AH331" s="59">
        <v>2589.2199999999998</v>
      </c>
      <c r="AI331" s="61">
        <v>1456500</v>
      </c>
      <c r="AJ331" s="61">
        <v>386300</v>
      </c>
      <c r="AK331" s="61">
        <v>327900</v>
      </c>
      <c r="AL331" s="60">
        <f t="shared" si="60"/>
        <v>0.32790000000000002</v>
      </c>
      <c r="AM331" s="60">
        <f t="shared" si="61"/>
        <v>0.14290693621470896</v>
      </c>
      <c r="AN331" s="59">
        <v>1.63</v>
      </c>
    </row>
    <row r="332" spans="1:40" x14ac:dyDescent="0.3">
      <c r="A332" s="58" t="s">
        <v>643</v>
      </c>
      <c r="B332" s="59">
        <v>2016</v>
      </c>
      <c r="C332" s="59">
        <v>32.26</v>
      </c>
      <c r="D332" s="59">
        <v>32.26</v>
      </c>
      <c r="E332" s="59">
        <v>100</v>
      </c>
      <c r="F332" s="59">
        <v>12.46</v>
      </c>
      <c r="G332" s="59">
        <v>38.47</v>
      </c>
      <c r="H332" s="59">
        <v>56.73</v>
      </c>
      <c r="I332" s="60">
        <f t="shared" si="52"/>
        <v>7.8565596665163842</v>
      </c>
      <c r="J332" s="60">
        <f t="shared" ref="J332:J395" si="62">LN(AI332)</f>
        <v>14.315679601541737</v>
      </c>
      <c r="K332" s="60">
        <f t="shared" si="58"/>
        <v>13.003579841414362</v>
      </c>
      <c r="L332" s="60">
        <f t="shared" si="55"/>
        <v>0.2978798974282269</v>
      </c>
      <c r="M332" s="60">
        <f t="shared" si="59"/>
        <v>3.7139639639639639</v>
      </c>
      <c r="N332" s="59">
        <v>16.82</v>
      </c>
      <c r="O332" s="59">
        <v>1.37</v>
      </c>
      <c r="P332" s="62">
        <v>5.3497665369649798</v>
      </c>
      <c r="Q332" s="62">
        <v>5.6182329317269106</v>
      </c>
      <c r="R332" s="12">
        <v>8.7100000000000009</v>
      </c>
      <c r="S332" s="59">
        <v>26.74</v>
      </c>
      <c r="T332" s="58">
        <v>1</v>
      </c>
      <c r="U332" s="59">
        <v>64.36</v>
      </c>
      <c r="V332" s="58">
        <v>60</v>
      </c>
      <c r="W332" s="58" t="s">
        <v>77</v>
      </c>
      <c r="X332" s="58">
        <v>0</v>
      </c>
      <c r="Y332">
        <v>1</v>
      </c>
      <c r="Z332" s="58">
        <v>0</v>
      </c>
      <c r="AA332" s="58">
        <v>0</v>
      </c>
      <c r="AB332" s="58">
        <v>0</v>
      </c>
      <c r="AC332" s="58">
        <v>0</v>
      </c>
      <c r="AD332" s="58">
        <v>1</v>
      </c>
      <c r="AE332" s="58">
        <v>1</v>
      </c>
      <c r="AF332" s="58">
        <v>12.5</v>
      </c>
      <c r="AG332" s="58">
        <v>25</v>
      </c>
      <c r="AH332" s="59">
        <v>2582.62</v>
      </c>
      <c r="AI332" s="61">
        <v>1649000</v>
      </c>
      <c r="AJ332" s="61">
        <v>444000</v>
      </c>
      <c r="AK332" s="61">
        <v>347000</v>
      </c>
      <c r="AL332" s="60">
        <f t="shared" si="60"/>
        <v>0.34699999999999998</v>
      </c>
      <c r="AM332" s="60">
        <f t="shared" si="61"/>
        <v>5.8249466300701436E-2</v>
      </c>
      <c r="AN332" s="59">
        <v>1.07</v>
      </c>
    </row>
    <row r="333" spans="1:40" x14ac:dyDescent="0.3">
      <c r="A333" s="58" t="s">
        <v>643</v>
      </c>
      <c r="B333" s="59">
        <v>2017</v>
      </c>
      <c r="C333" s="59">
        <v>52.57</v>
      </c>
      <c r="D333" s="59">
        <v>52.57</v>
      </c>
      <c r="E333" s="59">
        <v>100</v>
      </c>
      <c r="F333" s="59">
        <v>26.01</v>
      </c>
      <c r="G333" s="59">
        <v>68.83</v>
      </c>
      <c r="H333" s="59">
        <v>71.95</v>
      </c>
      <c r="I333" s="60">
        <f t="shared" ref="I333:I396" si="63">LN(AH333)</f>
        <v>7.9302062066846828</v>
      </c>
      <c r="J333" s="60">
        <f t="shared" si="62"/>
        <v>14.362475228346138</v>
      </c>
      <c r="K333" s="60">
        <f t="shared" si="58"/>
        <v>12.950388112664518</v>
      </c>
      <c r="L333" s="60">
        <f t="shared" si="55"/>
        <v>0.29936357722561879</v>
      </c>
      <c r="M333" s="60">
        <f t="shared" si="59"/>
        <v>4.104513064133017</v>
      </c>
      <c r="N333" s="59">
        <v>16.059999999999999</v>
      </c>
      <c r="O333" s="59">
        <v>1.43</v>
      </c>
      <c r="P333" s="62">
        <v>5.8285490196078431</v>
      </c>
      <c r="Q333" s="62">
        <v>6.2326050420168064</v>
      </c>
      <c r="R333" s="12">
        <v>8.64</v>
      </c>
      <c r="S333" s="59">
        <v>26.32</v>
      </c>
      <c r="T333" s="58">
        <v>1</v>
      </c>
      <c r="U333" s="59">
        <v>86.28</v>
      </c>
      <c r="V333" s="58">
        <v>75</v>
      </c>
      <c r="W333" s="58" t="s">
        <v>77</v>
      </c>
      <c r="X333" s="58">
        <v>0</v>
      </c>
      <c r="Y333">
        <v>1</v>
      </c>
      <c r="Z333" s="58">
        <v>0</v>
      </c>
      <c r="AA333" s="58">
        <v>0</v>
      </c>
      <c r="AB333" s="58">
        <v>0</v>
      </c>
      <c r="AC333" s="58">
        <v>0</v>
      </c>
      <c r="AD333" s="58">
        <v>1</v>
      </c>
      <c r="AE333" s="58">
        <v>1</v>
      </c>
      <c r="AF333" s="58">
        <v>12.5</v>
      </c>
      <c r="AG333" s="58">
        <v>28.57</v>
      </c>
      <c r="AH333" s="59">
        <v>2780</v>
      </c>
      <c r="AI333" s="61">
        <v>1728000</v>
      </c>
      <c r="AJ333" s="61">
        <v>421000</v>
      </c>
      <c r="AK333" s="61">
        <v>349000</v>
      </c>
      <c r="AL333" s="60">
        <f t="shared" si="60"/>
        <v>0.34899999999999998</v>
      </c>
      <c r="AM333" s="60">
        <f t="shared" si="61"/>
        <v>5.763688760806916E-3</v>
      </c>
      <c r="AN333" s="59">
        <v>0.08</v>
      </c>
    </row>
    <row r="334" spans="1:40" x14ac:dyDescent="0.3">
      <c r="A334" s="58" t="s">
        <v>643</v>
      </c>
      <c r="B334" s="59">
        <v>2018</v>
      </c>
      <c r="C334" s="59">
        <v>47.84</v>
      </c>
      <c r="D334" s="59">
        <v>47.84</v>
      </c>
      <c r="E334" s="59">
        <v>100</v>
      </c>
      <c r="F334" s="59">
        <v>27.91</v>
      </c>
      <c r="G334" s="59">
        <v>65.430000000000007</v>
      </c>
      <c r="H334" s="59">
        <v>53.23</v>
      </c>
      <c r="I334" s="60">
        <f t="shared" si="63"/>
        <v>7.7966748140601601</v>
      </c>
      <c r="J334" s="60">
        <f t="shared" si="62"/>
        <v>14.438771611060053</v>
      </c>
      <c r="K334" s="60">
        <f t="shared" si="58"/>
        <v>12.921470435024938</v>
      </c>
      <c r="L334" s="60">
        <f t="shared" si="55"/>
        <v>0.2978798974282269</v>
      </c>
      <c r="M334" s="60">
        <f t="shared" si="59"/>
        <v>4.559902200488998</v>
      </c>
      <c r="N334" s="59">
        <v>16.12</v>
      </c>
      <c r="O334" s="59">
        <v>1.38</v>
      </c>
      <c r="P334" s="62">
        <v>15.665081300813005</v>
      </c>
      <c r="Q334" s="62">
        <v>17.575252918287951</v>
      </c>
      <c r="R334" s="12">
        <v>28</v>
      </c>
      <c r="S334" s="59">
        <v>26.77</v>
      </c>
      <c r="T334" s="58">
        <v>1</v>
      </c>
      <c r="U334" s="59">
        <v>73.12</v>
      </c>
      <c r="V334" s="58">
        <v>85.71</v>
      </c>
      <c r="W334" s="58" t="s">
        <v>77</v>
      </c>
      <c r="X334" s="58">
        <v>0</v>
      </c>
      <c r="Y334">
        <v>1</v>
      </c>
      <c r="Z334" s="58">
        <v>0</v>
      </c>
      <c r="AA334" s="58">
        <v>0</v>
      </c>
      <c r="AB334" s="58">
        <v>0</v>
      </c>
      <c r="AC334" s="58">
        <v>0</v>
      </c>
      <c r="AD334" s="58">
        <v>1</v>
      </c>
      <c r="AE334" s="58">
        <v>1</v>
      </c>
      <c r="AF334" s="58">
        <v>14.29</v>
      </c>
      <c r="AG334" s="58">
        <v>28.57</v>
      </c>
      <c r="AH334" s="59">
        <v>2432.5</v>
      </c>
      <c r="AI334" s="61">
        <v>1865000</v>
      </c>
      <c r="AJ334" s="61">
        <v>409000</v>
      </c>
      <c r="AK334" s="61">
        <v>347000</v>
      </c>
      <c r="AL334" s="60">
        <f t="shared" si="60"/>
        <v>0.34699999999999998</v>
      </c>
      <c r="AM334" s="60">
        <f t="shared" si="61"/>
        <v>-5.7306590257879654E-3</v>
      </c>
      <c r="AN334" s="59">
        <v>0.27</v>
      </c>
    </row>
    <row r="335" spans="1:40" x14ac:dyDescent="0.3">
      <c r="A335" s="58" t="s">
        <v>643</v>
      </c>
      <c r="B335" s="59">
        <v>2019</v>
      </c>
      <c r="C335" s="59">
        <v>46.61</v>
      </c>
      <c r="D335" s="59">
        <v>46.61</v>
      </c>
      <c r="E335" s="59">
        <v>100</v>
      </c>
      <c r="F335" s="59">
        <v>26.33</v>
      </c>
      <c r="G335" s="59">
        <v>64.58</v>
      </c>
      <c r="H335" s="59">
        <v>51.97</v>
      </c>
      <c r="I335" s="60">
        <f t="shared" si="63"/>
        <v>7.921419515087436</v>
      </c>
      <c r="J335" s="60">
        <f t="shared" si="62"/>
        <v>14.50565322950392</v>
      </c>
      <c r="K335" s="60">
        <f t="shared" si="58"/>
        <v>12.978493006984626</v>
      </c>
      <c r="L335" s="60">
        <f t="shared" si="55"/>
        <v>0.26926348692776281</v>
      </c>
      <c r="M335" s="60">
        <f t="shared" si="59"/>
        <v>4.6050808314087757</v>
      </c>
      <c r="N335" s="59">
        <v>11.97</v>
      </c>
      <c r="O335" s="59">
        <v>1.29</v>
      </c>
      <c r="P335" s="62">
        <v>24.825120000000009</v>
      </c>
      <c r="Q335" s="62">
        <v>26.61542635658914</v>
      </c>
      <c r="R335" s="12">
        <v>31.91</v>
      </c>
      <c r="S335" s="59">
        <v>27.15</v>
      </c>
      <c r="T335" s="58">
        <v>1</v>
      </c>
      <c r="U335" s="59">
        <v>72.84</v>
      </c>
      <c r="V335" s="58">
        <v>85.71</v>
      </c>
      <c r="W335" s="58" t="s">
        <v>77</v>
      </c>
      <c r="X335" s="58">
        <v>0</v>
      </c>
      <c r="Y335">
        <v>1</v>
      </c>
      <c r="Z335" s="58">
        <v>0</v>
      </c>
      <c r="AA335" s="58">
        <v>0</v>
      </c>
      <c r="AB335" s="58">
        <v>0</v>
      </c>
      <c r="AC335" s="58">
        <v>0</v>
      </c>
      <c r="AD335" s="58">
        <v>1</v>
      </c>
      <c r="AE335" s="58">
        <v>1</v>
      </c>
      <c r="AF335" s="58">
        <v>14.29</v>
      </c>
      <c r="AG335" s="58">
        <v>28.57</v>
      </c>
      <c r="AH335" s="59">
        <v>2755.68</v>
      </c>
      <c r="AI335" s="61">
        <v>1994000</v>
      </c>
      <c r="AJ335" s="61">
        <v>433000</v>
      </c>
      <c r="AK335" s="61">
        <v>309000</v>
      </c>
      <c r="AL335" s="60">
        <f t="shared" si="60"/>
        <v>0.309</v>
      </c>
      <c r="AM335" s="60">
        <f t="shared" si="61"/>
        <v>-0.10951008645533142</v>
      </c>
      <c r="AN335" s="59">
        <v>1.64</v>
      </c>
    </row>
    <row r="336" spans="1:40" x14ac:dyDescent="0.3">
      <c r="A336" s="58" t="s">
        <v>643</v>
      </c>
      <c r="B336" s="59">
        <v>2020</v>
      </c>
      <c r="C336" s="59">
        <v>50.82</v>
      </c>
      <c r="D336" s="59">
        <v>50.82</v>
      </c>
      <c r="E336" s="59">
        <v>100</v>
      </c>
      <c r="F336" s="59">
        <v>37.94</v>
      </c>
      <c r="G336" s="59">
        <v>60.74</v>
      </c>
      <c r="H336" s="59">
        <v>56.79</v>
      </c>
      <c r="I336" s="60">
        <f t="shared" si="63"/>
        <v>7.8290056912826973</v>
      </c>
      <c r="J336" s="60">
        <f t="shared" si="62"/>
        <v>14.551717227984666</v>
      </c>
      <c r="K336" s="60">
        <f t="shared" si="58"/>
        <v>13.138236726560619</v>
      </c>
      <c r="L336" s="60">
        <f t="shared" si="55"/>
        <v>0.25386672395705029</v>
      </c>
      <c r="M336" s="60">
        <f t="shared" si="59"/>
        <v>4.1102362204724407</v>
      </c>
      <c r="N336" s="59">
        <v>10.99</v>
      </c>
      <c r="O336" s="59">
        <v>1.1399999999999999</v>
      </c>
      <c r="P336" s="62">
        <v>24.792209302325578</v>
      </c>
      <c r="Q336" s="62">
        <v>26.392868217054275</v>
      </c>
      <c r="R336" s="12">
        <v>35.049999999999997</v>
      </c>
      <c r="S336" s="59">
        <v>28.37</v>
      </c>
      <c r="T336" s="58">
        <v>1</v>
      </c>
      <c r="U336" s="59">
        <v>70.319999999999993</v>
      </c>
      <c r="V336" s="58">
        <v>88.89</v>
      </c>
      <c r="W336" s="58" t="s">
        <v>77</v>
      </c>
      <c r="X336" s="58">
        <v>0</v>
      </c>
      <c r="Y336">
        <v>1</v>
      </c>
      <c r="Z336" s="58">
        <v>0</v>
      </c>
      <c r="AA336" s="58">
        <v>0</v>
      </c>
      <c r="AB336" s="58">
        <v>0</v>
      </c>
      <c r="AC336" s="58">
        <v>0</v>
      </c>
      <c r="AD336" s="58">
        <v>1</v>
      </c>
      <c r="AE336" s="58">
        <v>1</v>
      </c>
      <c r="AF336" s="58">
        <v>14.29</v>
      </c>
      <c r="AG336" s="58">
        <v>33.33</v>
      </c>
      <c r="AH336" s="59">
        <v>2512.4299999999998</v>
      </c>
      <c r="AI336" s="61">
        <v>2088000</v>
      </c>
      <c r="AJ336" s="61">
        <v>508000</v>
      </c>
      <c r="AK336" s="61">
        <v>289000</v>
      </c>
      <c r="AL336" s="60">
        <f t="shared" si="60"/>
        <v>0.28899999999999998</v>
      </c>
      <c r="AM336" s="60">
        <f t="shared" si="61"/>
        <v>-6.4724919093851127E-2</v>
      </c>
      <c r="AN336" s="59">
        <v>1.86</v>
      </c>
    </row>
    <row r="337" spans="1:40" x14ac:dyDescent="0.3">
      <c r="A337" s="58" t="s">
        <v>643</v>
      </c>
      <c r="B337" s="59">
        <v>2021</v>
      </c>
      <c r="C337" s="59">
        <v>53.22</v>
      </c>
      <c r="D337" s="59">
        <v>53.22</v>
      </c>
      <c r="E337" s="59">
        <v>100</v>
      </c>
      <c r="F337" s="59">
        <v>40.43</v>
      </c>
      <c r="G337" s="59">
        <v>63.45</v>
      </c>
      <c r="H337" s="59">
        <v>58.47</v>
      </c>
      <c r="I337" s="60">
        <f t="shared" si="63"/>
        <v>7.6518141811399945</v>
      </c>
      <c r="J337" s="60">
        <f t="shared" si="62"/>
        <v>14.637930074228359</v>
      </c>
      <c r="K337" s="60">
        <f t="shared" si="58"/>
        <v>13.161584090557611</v>
      </c>
      <c r="L337" s="60">
        <f t="shared" si="55"/>
        <v>0.29341560429954144</v>
      </c>
      <c r="M337" s="60">
        <f t="shared" si="59"/>
        <v>4.3769230769230774</v>
      </c>
      <c r="N337" s="59">
        <v>11.69</v>
      </c>
      <c r="O337" s="59">
        <v>1.26</v>
      </c>
      <c r="P337" s="62">
        <v>53.43942307692307</v>
      </c>
      <c r="Q337" s="62">
        <v>56.638499999999958</v>
      </c>
      <c r="R337" s="12">
        <v>93.21</v>
      </c>
      <c r="S337" s="59">
        <v>27.78</v>
      </c>
      <c r="T337" s="58">
        <v>1</v>
      </c>
      <c r="U337" s="59">
        <v>71</v>
      </c>
      <c r="V337" s="58">
        <v>88.89</v>
      </c>
      <c r="W337" s="58" t="s">
        <v>77</v>
      </c>
      <c r="X337" s="58">
        <v>0</v>
      </c>
      <c r="Y337">
        <v>1</v>
      </c>
      <c r="Z337" s="58">
        <v>0</v>
      </c>
      <c r="AA337" s="58">
        <v>0</v>
      </c>
      <c r="AB337" s="58">
        <v>0</v>
      </c>
      <c r="AC337" s="58">
        <v>0</v>
      </c>
      <c r="AD337" s="58">
        <v>1</v>
      </c>
      <c r="AE337" s="58">
        <v>1</v>
      </c>
      <c r="AF337" s="58">
        <v>14.29</v>
      </c>
      <c r="AG337" s="58">
        <v>37.5</v>
      </c>
      <c r="AH337" s="59">
        <v>2104.46</v>
      </c>
      <c r="AI337" s="61">
        <v>2276000</v>
      </c>
      <c r="AJ337" s="61">
        <v>520000</v>
      </c>
      <c r="AK337" s="61">
        <v>341000</v>
      </c>
      <c r="AL337" s="60">
        <f t="shared" si="60"/>
        <v>0.34100000000000003</v>
      </c>
      <c r="AM337" s="60">
        <f t="shared" si="61"/>
        <v>0.17993079584775087</v>
      </c>
      <c r="AN337" s="59">
        <v>2.71</v>
      </c>
    </row>
    <row r="338" spans="1:40" x14ac:dyDescent="0.3">
      <c r="A338" s="58" t="s">
        <v>162</v>
      </c>
      <c r="B338" s="59">
        <v>2008</v>
      </c>
      <c r="C338" s="59">
        <v>52.53</v>
      </c>
      <c r="D338" s="59">
        <v>52.53</v>
      </c>
      <c r="E338" s="59">
        <v>100</v>
      </c>
      <c r="F338" s="59">
        <v>69.36</v>
      </c>
      <c r="G338" s="59">
        <v>42.16</v>
      </c>
      <c r="H338" s="59">
        <v>40.369999999999997</v>
      </c>
      <c r="I338" s="60">
        <f t="shared" si="63"/>
        <v>8.2803968636482406</v>
      </c>
      <c r="J338" s="60">
        <f t="shared" si="62"/>
        <v>15.750504195278237</v>
      </c>
      <c r="K338" s="60">
        <f t="shared" si="58"/>
        <v>15.393457803307003</v>
      </c>
      <c r="L338" s="60">
        <f t="shared" si="55"/>
        <v>0.34003730278570909</v>
      </c>
      <c r="M338" s="60">
        <f t="shared" si="59"/>
        <v>1.4291021671826625</v>
      </c>
      <c r="N338" s="59">
        <v>2.91</v>
      </c>
      <c r="O338" s="59">
        <v>0.59</v>
      </c>
      <c r="P338" s="62">
        <v>19.974545454545453</v>
      </c>
      <c r="Q338" s="62">
        <v>25.786875000000009</v>
      </c>
      <c r="R338" s="12">
        <v>34.380000000000003</v>
      </c>
      <c r="S338" s="59">
        <v>74</v>
      </c>
      <c r="T338" s="58">
        <v>1</v>
      </c>
      <c r="U338" s="59">
        <v>48.51</v>
      </c>
      <c r="V338" s="58">
        <v>53.85</v>
      </c>
      <c r="W338" s="58" t="s">
        <v>77</v>
      </c>
      <c r="X338" s="58">
        <v>0</v>
      </c>
      <c r="Y338">
        <v>1</v>
      </c>
      <c r="Z338" s="58">
        <v>0</v>
      </c>
      <c r="AA338" s="58">
        <v>0</v>
      </c>
      <c r="AB338" s="58">
        <v>0</v>
      </c>
      <c r="AC338" s="58">
        <v>0</v>
      </c>
      <c r="AD338" s="58">
        <v>1</v>
      </c>
      <c r="AE338" s="58"/>
      <c r="AF338" s="58">
        <v>0</v>
      </c>
      <c r="AG338" s="58"/>
      <c r="AH338" s="59">
        <v>3945.76</v>
      </c>
      <c r="AI338" s="61">
        <v>6924000</v>
      </c>
      <c r="AJ338" s="61">
        <v>4845000</v>
      </c>
      <c r="AK338" s="61">
        <v>405000</v>
      </c>
      <c r="AL338" s="60">
        <f t="shared" si="60"/>
        <v>0.40500000000000003</v>
      </c>
      <c r="AM338" s="60"/>
      <c r="AN338" s="59">
        <v>63.4</v>
      </c>
    </row>
    <row r="339" spans="1:40" x14ac:dyDescent="0.3">
      <c r="A339" s="58" t="s">
        <v>162</v>
      </c>
      <c r="B339" s="59">
        <v>2009</v>
      </c>
      <c r="C339" s="59">
        <v>51.34</v>
      </c>
      <c r="D339" s="59">
        <v>47.1</v>
      </c>
      <c r="E339" s="59">
        <v>56.25</v>
      </c>
      <c r="F339" s="59">
        <v>59.53</v>
      </c>
      <c r="G339" s="59">
        <v>48.35</v>
      </c>
      <c r="H339" s="59">
        <v>41.95</v>
      </c>
      <c r="I339" s="60">
        <f t="shared" si="63"/>
        <v>8.4643239189853059</v>
      </c>
      <c r="J339" s="60">
        <f t="shared" si="62"/>
        <v>15.766550384839586</v>
      </c>
      <c r="K339" s="60">
        <f t="shared" si="58"/>
        <v>15.256293104368234</v>
      </c>
      <c r="L339" s="60">
        <f t="shared" si="55"/>
        <v>0.41871033485818504</v>
      </c>
      <c r="M339" s="60">
        <f t="shared" si="59"/>
        <v>1.665719696969697</v>
      </c>
      <c r="N339" s="59">
        <v>4.3899999999999997</v>
      </c>
      <c r="O339" s="59">
        <v>0.56000000000000005</v>
      </c>
      <c r="P339" s="62">
        <v>16.568333333333328</v>
      </c>
      <c r="Q339" s="62">
        <v>16.611240310077516</v>
      </c>
      <c r="R339" s="12">
        <v>19.829999999999998</v>
      </c>
      <c r="S339" s="59">
        <v>16.07</v>
      </c>
      <c r="T339" s="58">
        <v>1</v>
      </c>
      <c r="U339" s="59">
        <v>43.92</v>
      </c>
      <c r="V339" s="58">
        <v>45.45</v>
      </c>
      <c r="W339" s="58" t="s">
        <v>77</v>
      </c>
      <c r="X339" s="58">
        <v>0</v>
      </c>
      <c r="Y339">
        <v>1</v>
      </c>
      <c r="Z339" s="58">
        <v>0</v>
      </c>
      <c r="AA339" s="58">
        <v>0</v>
      </c>
      <c r="AB339" s="58">
        <v>0</v>
      </c>
      <c r="AC339" s="58">
        <v>0</v>
      </c>
      <c r="AD339" s="58">
        <v>1</v>
      </c>
      <c r="AE339" s="58"/>
      <c r="AF339" s="58">
        <v>0</v>
      </c>
      <c r="AG339" s="58">
        <v>9.09</v>
      </c>
      <c r="AH339" s="59">
        <v>4742.5200000000004</v>
      </c>
      <c r="AI339" s="61">
        <v>7036000</v>
      </c>
      <c r="AJ339" s="61">
        <v>4224000</v>
      </c>
      <c r="AK339" s="61">
        <v>520000</v>
      </c>
      <c r="AL339" s="60">
        <f t="shared" si="60"/>
        <v>0.52</v>
      </c>
      <c r="AM339" s="60">
        <f t="shared" ref="AM339:AM351" si="64">(AK339-AK338)/AK338</f>
        <v>0.2839506172839506</v>
      </c>
      <c r="AN339" s="59">
        <v>52.22</v>
      </c>
    </row>
    <row r="340" spans="1:40" x14ac:dyDescent="0.3">
      <c r="A340" s="58" t="s">
        <v>162</v>
      </c>
      <c r="B340" s="59">
        <v>2010</v>
      </c>
      <c r="C340" s="59">
        <v>60.87</v>
      </c>
      <c r="D340" s="59">
        <v>60.87</v>
      </c>
      <c r="E340" s="59">
        <v>100</v>
      </c>
      <c r="F340" s="59">
        <v>61.97</v>
      </c>
      <c r="G340" s="59">
        <v>58.23</v>
      </c>
      <c r="H340" s="59">
        <v>63.39</v>
      </c>
      <c r="I340" s="60">
        <f t="shared" si="63"/>
        <v>8.9125581307794306</v>
      </c>
      <c r="J340" s="60">
        <f t="shared" si="62"/>
        <v>15.737128014450542</v>
      </c>
      <c r="K340" s="60">
        <f t="shared" si="58"/>
        <v>15.035159841675217</v>
      </c>
      <c r="L340" s="60">
        <f t="shared" si="55"/>
        <v>0.50016904357746184</v>
      </c>
      <c r="M340" s="60">
        <f t="shared" si="59"/>
        <v>2.0177200236266981</v>
      </c>
      <c r="N340" s="59">
        <v>5.89</v>
      </c>
      <c r="O340" s="59">
        <v>0.62</v>
      </c>
      <c r="P340" s="62">
        <v>16.501712062256811</v>
      </c>
      <c r="Q340" s="62">
        <v>17.427003891050575</v>
      </c>
      <c r="R340" s="12">
        <v>19.920000000000002</v>
      </c>
      <c r="S340" s="59">
        <v>20</v>
      </c>
      <c r="T340" s="58">
        <v>1</v>
      </c>
      <c r="U340" s="59">
        <v>74.680000000000007</v>
      </c>
      <c r="V340" s="58">
        <v>46.15</v>
      </c>
      <c r="W340" s="58" t="s">
        <v>77</v>
      </c>
      <c r="X340" s="58">
        <v>0</v>
      </c>
      <c r="Y340">
        <v>1</v>
      </c>
      <c r="Z340" s="58">
        <v>0</v>
      </c>
      <c r="AA340" s="58">
        <v>0</v>
      </c>
      <c r="AB340" s="58">
        <v>0</v>
      </c>
      <c r="AC340" s="58">
        <v>0</v>
      </c>
      <c r="AD340" s="58">
        <v>1</v>
      </c>
      <c r="AE340" s="58"/>
      <c r="AF340" s="58">
        <v>0</v>
      </c>
      <c r="AG340" s="58">
        <v>10</v>
      </c>
      <c r="AH340" s="59">
        <v>7424.63</v>
      </c>
      <c r="AI340" s="61">
        <v>6832000</v>
      </c>
      <c r="AJ340" s="61">
        <v>3386000</v>
      </c>
      <c r="AK340" s="61">
        <v>649000</v>
      </c>
      <c r="AL340" s="60">
        <f t="shared" si="60"/>
        <v>0.64900000000000002</v>
      </c>
      <c r="AM340" s="60">
        <f t="shared" si="64"/>
        <v>0.24807692307692308</v>
      </c>
      <c r="AN340" s="59">
        <v>38.51</v>
      </c>
    </row>
    <row r="341" spans="1:40" x14ac:dyDescent="0.3">
      <c r="A341" s="58" t="s">
        <v>162</v>
      </c>
      <c r="B341" s="59">
        <v>2011</v>
      </c>
      <c r="C341" s="59">
        <v>68.37</v>
      </c>
      <c r="D341" s="59">
        <v>68.37</v>
      </c>
      <c r="E341" s="59">
        <v>100</v>
      </c>
      <c r="F341" s="59">
        <v>64.16</v>
      </c>
      <c r="G341" s="59">
        <v>66.849999999999994</v>
      </c>
      <c r="H341" s="59">
        <v>78.37</v>
      </c>
      <c r="I341" s="60">
        <f t="shared" si="63"/>
        <v>8.8128270643356021</v>
      </c>
      <c r="J341" s="60">
        <f t="shared" si="62"/>
        <v>15.705303767463695</v>
      </c>
      <c r="K341" s="60">
        <f t="shared" si="58"/>
        <v>14.954304636265215</v>
      </c>
      <c r="L341" s="60">
        <f t="shared" si="55"/>
        <v>0.38865798979178323</v>
      </c>
      <c r="M341" s="60">
        <f t="shared" si="59"/>
        <v>2.1191162343900096</v>
      </c>
      <c r="N341" s="59">
        <v>4.6500000000000004</v>
      </c>
      <c r="O341" s="59">
        <v>0.59</v>
      </c>
      <c r="P341" s="62">
        <v>14.778235294117646</v>
      </c>
      <c r="Q341" s="62">
        <v>16.565686274509794</v>
      </c>
      <c r="R341" s="12">
        <v>21.87</v>
      </c>
      <c r="S341" s="59">
        <v>21.63</v>
      </c>
      <c r="T341" s="58">
        <v>1</v>
      </c>
      <c r="U341" s="59">
        <v>89.86</v>
      </c>
      <c r="V341" s="58">
        <v>66.67</v>
      </c>
      <c r="W341" s="58" t="s">
        <v>77</v>
      </c>
      <c r="X341" s="58">
        <v>0</v>
      </c>
      <c r="Y341">
        <v>1</v>
      </c>
      <c r="Z341" s="58">
        <v>0</v>
      </c>
      <c r="AA341" s="58">
        <v>0</v>
      </c>
      <c r="AB341" s="58">
        <v>0</v>
      </c>
      <c r="AC341" s="58">
        <v>0</v>
      </c>
      <c r="AD341" s="58">
        <v>1</v>
      </c>
      <c r="AE341" s="58">
        <v>1</v>
      </c>
      <c r="AF341" s="58">
        <v>0</v>
      </c>
      <c r="AG341" s="58">
        <v>8.33</v>
      </c>
      <c r="AH341" s="59">
        <v>6719.89</v>
      </c>
      <c r="AI341" s="61">
        <v>6618000</v>
      </c>
      <c r="AJ341" s="61">
        <v>3123000</v>
      </c>
      <c r="AK341" s="61">
        <v>475000</v>
      </c>
      <c r="AL341" s="60">
        <f t="shared" si="60"/>
        <v>0.47499999999999998</v>
      </c>
      <c r="AM341" s="60">
        <f t="shared" si="64"/>
        <v>-0.26810477657935283</v>
      </c>
      <c r="AN341" s="59">
        <v>36.369999999999997</v>
      </c>
    </row>
    <row r="342" spans="1:40" x14ac:dyDescent="0.3">
      <c r="A342" s="58" t="s">
        <v>162</v>
      </c>
      <c r="B342" s="59">
        <v>2012</v>
      </c>
      <c r="C342" s="59">
        <v>65.22</v>
      </c>
      <c r="D342" s="59">
        <v>65.22</v>
      </c>
      <c r="E342" s="59">
        <v>100</v>
      </c>
      <c r="F342" s="59">
        <v>62.21</v>
      </c>
      <c r="G342" s="59">
        <v>65.36</v>
      </c>
      <c r="H342" s="59">
        <v>70.290000000000006</v>
      </c>
      <c r="I342" s="60">
        <f t="shared" si="63"/>
        <v>8.9112022623308391</v>
      </c>
      <c r="J342" s="60">
        <f t="shared" si="62"/>
        <v>15.652402717299669</v>
      </c>
      <c r="K342" s="60">
        <f t="shared" si="58"/>
        <v>14.769867490644886</v>
      </c>
      <c r="L342" s="60">
        <f t="shared" si="55"/>
        <v>0.44596705141749426</v>
      </c>
      <c r="M342" s="60">
        <f t="shared" si="59"/>
        <v>2.4170196380438966</v>
      </c>
      <c r="N342" s="59">
        <v>7.29</v>
      </c>
      <c r="O342" s="59">
        <v>0.68</v>
      </c>
      <c r="P342" s="62">
        <v>7.9368359374999926</v>
      </c>
      <c r="Q342" s="62">
        <v>9.5380468750000045</v>
      </c>
      <c r="R342" s="12">
        <v>13.01</v>
      </c>
      <c r="S342" s="59">
        <v>21.03</v>
      </c>
      <c r="T342" s="58">
        <v>1</v>
      </c>
      <c r="U342" s="59">
        <v>68.59</v>
      </c>
      <c r="V342" s="58">
        <v>50</v>
      </c>
      <c r="W342" s="58" t="s">
        <v>77</v>
      </c>
      <c r="X342" s="58">
        <v>0</v>
      </c>
      <c r="Y342">
        <v>1</v>
      </c>
      <c r="Z342" s="58">
        <v>0</v>
      </c>
      <c r="AA342" s="58">
        <v>0</v>
      </c>
      <c r="AB342" s="58">
        <v>0</v>
      </c>
      <c r="AC342" s="58">
        <v>0</v>
      </c>
      <c r="AD342" s="58">
        <v>1</v>
      </c>
      <c r="AE342" s="58">
        <v>1</v>
      </c>
      <c r="AF342" s="58">
        <v>0</v>
      </c>
      <c r="AG342" s="58">
        <v>11.11</v>
      </c>
      <c r="AH342" s="59">
        <v>7414.57</v>
      </c>
      <c r="AI342" s="61">
        <v>6277000</v>
      </c>
      <c r="AJ342" s="61">
        <v>2597000</v>
      </c>
      <c r="AK342" s="61">
        <v>562000</v>
      </c>
      <c r="AL342" s="60">
        <f t="shared" si="60"/>
        <v>0.56200000000000006</v>
      </c>
      <c r="AM342" s="60">
        <f t="shared" si="64"/>
        <v>0.1831578947368421</v>
      </c>
      <c r="AN342" s="59">
        <v>29.24</v>
      </c>
    </row>
    <row r="343" spans="1:40" x14ac:dyDescent="0.3">
      <c r="A343" s="58" t="s">
        <v>162</v>
      </c>
      <c r="B343" s="59">
        <v>2013</v>
      </c>
      <c r="C343" s="59">
        <v>70.709999999999994</v>
      </c>
      <c r="D343" s="59">
        <v>70.709999999999994</v>
      </c>
      <c r="E343" s="59">
        <v>100</v>
      </c>
      <c r="F343" s="59">
        <v>64.819999999999993</v>
      </c>
      <c r="G343" s="59">
        <v>73.02</v>
      </c>
      <c r="H343" s="59">
        <v>77.2</v>
      </c>
      <c r="I343" s="60">
        <f t="shared" si="63"/>
        <v>9.1634217054620155</v>
      </c>
      <c r="J343" s="60">
        <f t="shared" si="62"/>
        <v>15.612920698701144</v>
      </c>
      <c r="K343" s="60">
        <f t="shared" si="58"/>
        <v>14.775243847681265</v>
      </c>
      <c r="L343" s="60">
        <f t="shared" si="55"/>
        <v>0.52472852893498212</v>
      </c>
      <c r="M343" s="60">
        <f t="shared" si="59"/>
        <v>2.3109919571045578</v>
      </c>
      <c r="N343" s="59">
        <v>8.94</v>
      </c>
      <c r="O343" s="59">
        <v>0.72</v>
      </c>
      <c r="P343" s="62">
        <v>4.5099606299212596</v>
      </c>
      <c r="Q343" s="62">
        <v>5.3667968749999986</v>
      </c>
      <c r="R343" s="12">
        <v>8.0399999999999991</v>
      </c>
      <c r="S343" s="59">
        <v>21.62</v>
      </c>
      <c r="T343" s="58">
        <v>1</v>
      </c>
      <c r="U343" s="59">
        <v>76.88</v>
      </c>
      <c r="V343" s="58">
        <v>60</v>
      </c>
      <c r="W343" s="58" t="s">
        <v>77</v>
      </c>
      <c r="X343" s="58">
        <v>0</v>
      </c>
      <c r="Y343">
        <v>1</v>
      </c>
      <c r="Z343" s="58">
        <v>0</v>
      </c>
      <c r="AA343" s="58">
        <v>0</v>
      </c>
      <c r="AB343" s="58">
        <v>0</v>
      </c>
      <c r="AC343" s="58">
        <v>0</v>
      </c>
      <c r="AD343" s="58">
        <v>1</v>
      </c>
      <c r="AE343" s="58">
        <v>0</v>
      </c>
      <c r="AF343" s="58">
        <v>0</v>
      </c>
      <c r="AG343" s="58">
        <v>11.11</v>
      </c>
      <c r="AH343" s="59">
        <v>9541.65</v>
      </c>
      <c r="AI343" s="61">
        <v>6034000</v>
      </c>
      <c r="AJ343" s="61">
        <v>2611000</v>
      </c>
      <c r="AK343" s="61">
        <v>690000</v>
      </c>
      <c r="AL343" s="60">
        <f t="shared" si="60"/>
        <v>0.69</v>
      </c>
      <c r="AM343" s="60">
        <f t="shared" si="64"/>
        <v>0.22775800711743771</v>
      </c>
      <c r="AN343" s="59">
        <v>27.97</v>
      </c>
    </row>
    <row r="344" spans="1:40" x14ac:dyDescent="0.3">
      <c r="A344" s="58" t="s">
        <v>162</v>
      </c>
      <c r="B344" s="59">
        <v>2014</v>
      </c>
      <c r="C344" s="59">
        <v>71.34</v>
      </c>
      <c r="D344" s="59">
        <v>71.34</v>
      </c>
      <c r="E344" s="59">
        <v>100</v>
      </c>
      <c r="F344" s="59">
        <v>70.319999999999993</v>
      </c>
      <c r="G344" s="59">
        <v>76.400000000000006</v>
      </c>
      <c r="H344" s="59">
        <v>64.55</v>
      </c>
      <c r="I344" s="60">
        <f t="shared" si="63"/>
        <v>9.5375310968919731</v>
      </c>
      <c r="J344" s="60">
        <f t="shared" si="62"/>
        <v>15.64231536893513</v>
      </c>
      <c r="K344" s="60">
        <f t="shared" si="58"/>
        <v>14.845487054242245</v>
      </c>
      <c r="L344" s="60">
        <f t="shared" si="55"/>
        <v>0.5399960010657705</v>
      </c>
      <c r="M344" s="60">
        <f t="shared" si="59"/>
        <v>2.2184933952159942</v>
      </c>
      <c r="N344" s="59">
        <v>9.91</v>
      </c>
      <c r="O344" s="59">
        <v>0.71</v>
      </c>
      <c r="P344" s="62">
        <v>5.9405577689243021</v>
      </c>
      <c r="Q344" s="62">
        <v>6.9000390625000003</v>
      </c>
      <c r="R344" s="12">
        <v>8.77</v>
      </c>
      <c r="S344" s="59">
        <v>21.17</v>
      </c>
      <c r="T344" s="58">
        <v>1</v>
      </c>
      <c r="U344" s="59">
        <v>60.9</v>
      </c>
      <c r="V344" s="58">
        <v>45.45</v>
      </c>
      <c r="W344" s="58" t="s">
        <v>77</v>
      </c>
      <c r="X344" s="58">
        <v>0</v>
      </c>
      <c r="Y344">
        <v>1</v>
      </c>
      <c r="Z344" s="58">
        <v>0</v>
      </c>
      <c r="AA344" s="58">
        <v>0</v>
      </c>
      <c r="AB344" s="58">
        <v>0</v>
      </c>
      <c r="AC344" s="58">
        <v>0</v>
      </c>
      <c r="AD344" s="58">
        <v>1</v>
      </c>
      <c r="AE344" s="58">
        <v>1</v>
      </c>
      <c r="AF344" s="58">
        <v>0</v>
      </c>
      <c r="AG344" s="58">
        <v>20</v>
      </c>
      <c r="AH344" s="59">
        <v>13870.66</v>
      </c>
      <c r="AI344" s="61">
        <v>6214000</v>
      </c>
      <c r="AJ344" s="61">
        <v>2801000</v>
      </c>
      <c r="AK344" s="61">
        <v>716000</v>
      </c>
      <c r="AL344" s="60">
        <f t="shared" si="60"/>
        <v>0.71599999999999997</v>
      </c>
      <c r="AM344" s="60">
        <f t="shared" si="64"/>
        <v>3.7681159420289857E-2</v>
      </c>
      <c r="AN344" s="59">
        <v>26.13</v>
      </c>
    </row>
    <row r="345" spans="1:40" x14ac:dyDescent="0.3">
      <c r="A345" s="58" t="s">
        <v>162</v>
      </c>
      <c r="B345" s="59">
        <v>2015</v>
      </c>
      <c r="C345" s="59">
        <v>73.94</v>
      </c>
      <c r="D345" s="59">
        <v>73.94</v>
      </c>
      <c r="E345" s="59">
        <v>100</v>
      </c>
      <c r="F345" s="59">
        <v>72.63</v>
      </c>
      <c r="G345" s="59">
        <v>66.72</v>
      </c>
      <c r="H345" s="59">
        <v>88.5</v>
      </c>
      <c r="I345" s="60">
        <f t="shared" si="63"/>
        <v>9.637153318155967</v>
      </c>
      <c r="J345" s="60">
        <f t="shared" si="62"/>
        <v>15.610929988023816</v>
      </c>
      <c r="K345" s="60">
        <f t="shared" si="58"/>
        <v>14.773710692915639</v>
      </c>
      <c r="L345" s="60">
        <f t="shared" si="55"/>
        <v>0.5687171021817683</v>
      </c>
      <c r="M345" s="60">
        <f t="shared" si="59"/>
        <v>2.309934790947449</v>
      </c>
      <c r="N345" s="59">
        <v>11.08</v>
      </c>
      <c r="O345" s="59">
        <v>0.73</v>
      </c>
      <c r="P345" s="62">
        <v>7.6819367588932828</v>
      </c>
      <c r="Q345" s="62">
        <v>8.2714785992217958</v>
      </c>
      <c r="R345" s="12">
        <v>9.17</v>
      </c>
      <c r="S345" s="59">
        <v>25.21</v>
      </c>
      <c r="T345" s="58">
        <v>1</v>
      </c>
      <c r="U345" s="59">
        <v>92.86</v>
      </c>
      <c r="V345" s="58">
        <v>50</v>
      </c>
      <c r="W345" s="58" t="s">
        <v>77</v>
      </c>
      <c r="X345" s="58">
        <v>0</v>
      </c>
      <c r="Y345">
        <v>1</v>
      </c>
      <c r="Z345" s="58">
        <v>0</v>
      </c>
      <c r="AA345" s="58">
        <v>0</v>
      </c>
      <c r="AB345" s="58">
        <v>0</v>
      </c>
      <c r="AC345" s="58">
        <v>0</v>
      </c>
      <c r="AD345" s="58">
        <v>1</v>
      </c>
      <c r="AE345" s="58">
        <v>1</v>
      </c>
      <c r="AF345" s="58">
        <v>0</v>
      </c>
      <c r="AG345" s="58">
        <v>10</v>
      </c>
      <c r="AH345" s="59">
        <v>15323.66</v>
      </c>
      <c r="AI345" s="61">
        <v>6022000</v>
      </c>
      <c r="AJ345" s="61">
        <v>2607000</v>
      </c>
      <c r="AK345" s="61">
        <v>766000</v>
      </c>
      <c r="AL345" s="60">
        <f t="shared" si="60"/>
        <v>0.76600000000000001</v>
      </c>
      <c r="AM345" s="60">
        <f t="shared" si="64"/>
        <v>6.9832402234636867E-2</v>
      </c>
      <c r="AN345" s="59">
        <v>25.27</v>
      </c>
    </row>
    <row r="346" spans="1:40" x14ac:dyDescent="0.3">
      <c r="A346" s="58" t="s">
        <v>162</v>
      </c>
      <c r="B346" s="59">
        <v>2016</v>
      </c>
      <c r="C346" s="59">
        <v>67.33</v>
      </c>
      <c r="D346" s="59">
        <v>67.33</v>
      </c>
      <c r="E346" s="59">
        <v>100</v>
      </c>
      <c r="F346" s="59">
        <v>71.290000000000006</v>
      </c>
      <c r="G346" s="59">
        <v>59.75</v>
      </c>
      <c r="H346" s="59">
        <v>73.16</v>
      </c>
      <c r="I346" s="60">
        <f t="shared" si="63"/>
        <v>9.679026258380059</v>
      </c>
      <c r="J346" s="60">
        <f t="shared" si="62"/>
        <v>15.648891701883148</v>
      </c>
      <c r="K346" s="60">
        <f t="shared" si="58"/>
        <v>14.901375273809881</v>
      </c>
      <c r="L346" s="60">
        <f t="shared" si="55"/>
        <v>0.5944312076207876</v>
      </c>
      <c r="M346" s="60">
        <f t="shared" si="59"/>
        <v>2.1117488183659687</v>
      </c>
      <c r="N346" s="59">
        <v>11.08</v>
      </c>
      <c r="O346" s="59">
        <v>0.75</v>
      </c>
      <c r="P346" s="62">
        <v>5.3497665369649798</v>
      </c>
      <c r="Q346" s="62">
        <v>5.6182329317269106</v>
      </c>
      <c r="R346" s="12">
        <v>8.7100000000000009</v>
      </c>
      <c r="S346" s="59">
        <v>26.74</v>
      </c>
      <c r="T346" s="58">
        <v>1</v>
      </c>
      <c r="U346" s="59">
        <v>86.18</v>
      </c>
      <c r="V346" s="58">
        <v>50</v>
      </c>
      <c r="W346" s="58" t="s">
        <v>77</v>
      </c>
      <c r="X346" s="58">
        <v>0</v>
      </c>
      <c r="Y346">
        <v>1</v>
      </c>
      <c r="Z346" s="58">
        <v>0</v>
      </c>
      <c r="AA346" s="58">
        <v>0</v>
      </c>
      <c r="AB346" s="58">
        <v>0</v>
      </c>
      <c r="AC346" s="58">
        <v>0</v>
      </c>
      <c r="AD346" s="58">
        <v>1</v>
      </c>
      <c r="AE346" s="58">
        <v>1</v>
      </c>
      <c r="AF346" s="58">
        <v>0</v>
      </c>
      <c r="AG346" s="58">
        <v>10</v>
      </c>
      <c r="AH346" s="59">
        <v>15978.93</v>
      </c>
      <c r="AI346" s="61">
        <v>6255000</v>
      </c>
      <c r="AJ346" s="61">
        <v>2962000</v>
      </c>
      <c r="AK346" s="61">
        <v>812000</v>
      </c>
      <c r="AL346" s="60">
        <f t="shared" si="60"/>
        <v>0.81200000000000006</v>
      </c>
      <c r="AM346" s="60">
        <f t="shared" si="64"/>
        <v>6.0052219321148827E-2</v>
      </c>
      <c r="AN346" s="59">
        <v>27.64</v>
      </c>
    </row>
    <row r="347" spans="1:40" x14ac:dyDescent="0.3">
      <c r="A347" s="58" t="s">
        <v>162</v>
      </c>
      <c r="B347" s="59">
        <v>2017</v>
      </c>
      <c r="C347" s="59">
        <v>70.739999999999995</v>
      </c>
      <c r="D347" s="59">
        <v>70.739999999999995</v>
      </c>
      <c r="E347" s="59">
        <v>100</v>
      </c>
      <c r="F347" s="59">
        <v>74.010000000000005</v>
      </c>
      <c r="G347" s="59">
        <v>71.13</v>
      </c>
      <c r="H347" s="59">
        <v>64.319999999999993</v>
      </c>
      <c r="I347" s="60">
        <f t="shared" si="63"/>
        <v>9.7837029525857293</v>
      </c>
      <c r="J347" s="60">
        <f t="shared" si="62"/>
        <v>15.775886992485169</v>
      </c>
      <c r="K347" s="60">
        <f t="shared" si="58"/>
        <v>15.086394067572837</v>
      </c>
      <c r="L347" s="60">
        <f t="shared" si="55"/>
        <v>0.6064993738342731</v>
      </c>
      <c r="M347" s="60">
        <f t="shared" si="59"/>
        <v>1.9927048260381595</v>
      </c>
      <c r="N347" s="59">
        <v>11.19</v>
      </c>
      <c r="O347" s="59">
        <v>0.71</v>
      </c>
      <c r="P347" s="62">
        <v>5.8285490196078431</v>
      </c>
      <c r="Q347" s="62">
        <v>6.2326050420168064</v>
      </c>
      <c r="R347" s="12">
        <v>8.64</v>
      </c>
      <c r="S347" s="59">
        <v>26.32</v>
      </c>
      <c r="T347" s="58">
        <v>1</v>
      </c>
      <c r="U347" s="59">
        <v>76.44</v>
      </c>
      <c r="V347" s="58">
        <v>54.55</v>
      </c>
      <c r="W347" s="58" t="s">
        <v>77</v>
      </c>
      <c r="X347" s="58">
        <v>0</v>
      </c>
      <c r="Y347">
        <v>1</v>
      </c>
      <c r="Z347" s="58">
        <v>0</v>
      </c>
      <c r="AA347" s="58">
        <v>0</v>
      </c>
      <c r="AB347" s="58">
        <v>0</v>
      </c>
      <c r="AC347" s="58">
        <v>0</v>
      </c>
      <c r="AD347" s="58">
        <v>1</v>
      </c>
      <c r="AE347" s="58">
        <v>1</v>
      </c>
      <c r="AF347" s="58">
        <v>14.29</v>
      </c>
      <c r="AG347" s="58">
        <v>11.11</v>
      </c>
      <c r="AH347" s="59">
        <v>17742.23</v>
      </c>
      <c r="AI347" s="61">
        <v>7102000</v>
      </c>
      <c r="AJ347" s="61">
        <v>3564000</v>
      </c>
      <c r="AK347" s="61">
        <v>834000</v>
      </c>
      <c r="AL347" s="60">
        <f t="shared" si="60"/>
        <v>0.83399999999999996</v>
      </c>
      <c r="AM347" s="60">
        <f t="shared" si="64"/>
        <v>2.7093596059113302E-2</v>
      </c>
      <c r="AN347" s="59">
        <v>31.25</v>
      </c>
    </row>
    <row r="348" spans="1:40" x14ac:dyDescent="0.3">
      <c r="A348" s="58" t="s">
        <v>162</v>
      </c>
      <c r="B348" s="59">
        <v>2018</v>
      </c>
      <c r="C348" s="59">
        <v>74.989999999999995</v>
      </c>
      <c r="D348" s="59">
        <v>74.989999999999995</v>
      </c>
      <c r="E348" s="59">
        <v>100</v>
      </c>
      <c r="F348" s="59">
        <v>73.62</v>
      </c>
      <c r="G348" s="59">
        <v>72.959999999999994</v>
      </c>
      <c r="H348" s="59">
        <v>80.86</v>
      </c>
      <c r="I348" s="60">
        <f t="shared" si="63"/>
        <v>9.8307700747353586</v>
      </c>
      <c r="J348" s="60">
        <f t="shared" si="62"/>
        <v>16.019379678019163</v>
      </c>
      <c r="K348" s="60">
        <f t="shared" si="58"/>
        <v>15.490174255316083</v>
      </c>
      <c r="L348" s="60">
        <f t="shared" si="55"/>
        <v>0.61464495240498773</v>
      </c>
      <c r="M348" s="60">
        <f t="shared" si="59"/>
        <v>1.6975829117481731</v>
      </c>
      <c r="N348" s="59">
        <v>8.68</v>
      </c>
      <c r="O348" s="59">
        <v>0.61</v>
      </c>
      <c r="P348" s="62">
        <v>15.665081300813005</v>
      </c>
      <c r="Q348" s="62">
        <v>17.575252918287951</v>
      </c>
      <c r="R348" s="12">
        <v>28</v>
      </c>
      <c r="S348" s="59">
        <v>26.77</v>
      </c>
      <c r="T348" s="58">
        <v>1</v>
      </c>
      <c r="U348" s="59">
        <v>91.61</v>
      </c>
      <c r="V348" s="58">
        <v>60</v>
      </c>
      <c r="W348" s="58" t="s">
        <v>77</v>
      </c>
      <c r="X348" s="58">
        <v>0</v>
      </c>
      <c r="Y348">
        <v>1</v>
      </c>
      <c r="Z348" s="58">
        <v>0</v>
      </c>
      <c r="AA348" s="58">
        <v>0</v>
      </c>
      <c r="AB348" s="58">
        <v>0</v>
      </c>
      <c r="AC348" s="58">
        <v>0</v>
      </c>
      <c r="AD348" s="58">
        <v>1</v>
      </c>
      <c r="AE348" s="58">
        <v>1</v>
      </c>
      <c r="AF348" s="58">
        <v>12.5</v>
      </c>
      <c r="AG348" s="58">
        <v>22.22</v>
      </c>
      <c r="AH348" s="59">
        <v>18597.27</v>
      </c>
      <c r="AI348" s="61">
        <v>9060000</v>
      </c>
      <c r="AJ348" s="61">
        <v>5337000</v>
      </c>
      <c r="AK348" s="61">
        <v>849000</v>
      </c>
      <c r="AL348" s="60">
        <f t="shared" si="60"/>
        <v>0.84899999999999998</v>
      </c>
      <c r="AM348" s="60">
        <f t="shared" si="64"/>
        <v>1.7985611510791366E-2</v>
      </c>
      <c r="AN348" s="59">
        <v>46.76</v>
      </c>
    </row>
    <row r="349" spans="1:40" x14ac:dyDescent="0.3">
      <c r="A349" s="58" t="s">
        <v>162</v>
      </c>
      <c r="B349" s="59">
        <v>2019</v>
      </c>
      <c r="C349" s="59">
        <v>73.63</v>
      </c>
      <c r="D349" s="59">
        <v>73.63</v>
      </c>
      <c r="E349" s="59">
        <v>100</v>
      </c>
      <c r="F349" s="59">
        <v>72.62</v>
      </c>
      <c r="G349" s="59">
        <v>69.72</v>
      </c>
      <c r="H349" s="59">
        <v>82.04</v>
      </c>
      <c r="I349" s="60">
        <f t="shared" si="63"/>
        <v>10.029181436974893</v>
      </c>
      <c r="J349" s="60">
        <f t="shared" si="62"/>
        <v>16.136426607643042</v>
      </c>
      <c r="K349" s="60">
        <f t="shared" si="58"/>
        <v>15.691304756135404</v>
      </c>
      <c r="L349" s="60">
        <f t="shared" si="55"/>
        <v>0.64710324205853853</v>
      </c>
      <c r="M349" s="60">
        <f t="shared" si="59"/>
        <v>1.5606803555010726</v>
      </c>
      <c r="N349" s="59">
        <v>7.91</v>
      </c>
      <c r="O349" s="59">
        <v>0.61</v>
      </c>
      <c r="P349" s="62">
        <v>24.825120000000009</v>
      </c>
      <c r="Q349" s="62">
        <v>26.61542635658914</v>
      </c>
      <c r="R349" s="12">
        <v>31.91</v>
      </c>
      <c r="S349" s="59">
        <v>27.15</v>
      </c>
      <c r="T349" s="58">
        <v>1</v>
      </c>
      <c r="U349" s="59">
        <v>94.62</v>
      </c>
      <c r="V349" s="58">
        <v>60</v>
      </c>
      <c r="W349" s="58" t="s">
        <v>77</v>
      </c>
      <c r="X349" s="58">
        <v>0</v>
      </c>
      <c r="Y349">
        <v>1</v>
      </c>
      <c r="Z349" s="58">
        <v>0</v>
      </c>
      <c r="AA349" s="58">
        <v>0</v>
      </c>
      <c r="AB349" s="58">
        <v>0</v>
      </c>
      <c r="AC349" s="58">
        <v>0</v>
      </c>
      <c r="AD349" s="58">
        <v>1</v>
      </c>
      <c r="AE349" s="58">
        <v>1</v>
      </c>
      <c r="AF349" s="58">
        <v>50</v>
      </c>
      <c r="AG349" s="58">
        <v>22.22</v>
      </c>
      <c r="AH349" s="59">
        <v>22678.7</v>
      </c>
      <c r="AI349" s="61">
        <v>10185000</v>
      </c>
      <c r="AJ349" s="61">
        <v>6526000</v>
      </c>
      <c r="AK349" s="61">
        <v>910000</v>
      </c>
      <c r="AL349" s="60">
        <f t="shared" si="60"/>
        <v>0.91</v>
      </c>
      <c r="AM349" s="60">
        <f t="shared" si="64"/>
        <v>7.1849234393404002E-2</v>
      </c>
      <c r="AN349" s="59">
        <v>53.03</v>
      </c>
    </row>
    <row r="350" spans="1:40" x14ac:dyDescent="0.3">
      <c r="A350" s="58" t="s">
        <v>162</v>
      </c>
      <c r="B350" s="59">
        <v>2020</v>
      </c>
      <c r="C350" s="59">
        <v>75.19</v>
      </c>
      <c r="D350" s="59">
        <v>75.19</v>
      </c>
      <c r="E350" s="59">
        <v>100</v>
      </c>
      <c r="F350" s="59">
        <v>73.33</v>
      </c>
      <c r="G350" s="59">
        <v>73</v>
      </c>
      <c r="H350" s="59">
        <v>82.19</v>
      </c>
      <c r="I350" s="60">
        <f t="shared" si="63"/>
        <v>10.029181436974893</v>
      </c>
      <c r="J350" s="60">
        <f t="shared" si="62"/>
        <v>16.161155140418767</v>
      </c>
      <c r="K350" s="60">
        <f t="shared" si="58"/>
        <v>15.751658929817633</v>
      </c>
      <c r="L350" s="60">
        <f t="shared" ref="L350:L377" si="65">LN(1+AL350)</f>
        <v>0.69114517788927221</v>
      </c>
      <c r="M350" s="60">
        <f t="shared" si="59"/>
        <v>1.5060588574725908</v>
      </c>
      <c r="N350" s="59">
        <v>7.88</v>
      </c>
      <c r="O350" s="59">
        <v>0.61</v>
      </c>
      <c r="P350" s="62">
        <v>24.792209302325578</v>
      </c>
      <c r="Q350" s="62">
        <v>26.392868217054275</v>
      </c>
      <c r="R350" s="12">
        <v>35.049999999999997</v>
      </c>
      <c r="S350" s="59">
        <v>28.37</v>
      </c>
      <c r="T350" s="58">
        <v>1</v>
      </c>
      <c r="U350" s="59">
        <v>96.38</v>
      </c>
      <c r="V350" s="58">
        <v>63.64</v>
      </c>
      <c r="W350" s="58" t="s">
        <v>77</v>
      </c>
      <c r="X350" s="58">
        <v>0</v>
      </c>
      <c r="Y350">
        <v>1</v>
      </c>
      <c r="Z350" s="58">
        <v>0</v>
      </c>
      <c r="AA350" s="58">
        <v>0</v>
      </c>
      <c r="AB350" s="58">
        <v>0</v>
      </c>
      <c r="AC350" s="58">
        <v>0</v>
      </c>
      <c r="AD350" s="58">
        <v>1</v>
      </c>
      <c r="AE350" s="58">
        <v>1</v>
      </c>
      <c r="AF350" s="58">
        <v>22.22</v>
      </c>
      <c r="AG350" s="58">
        <v>20</v>
      </c>
      <c r="AH350" s="59">
        <v>22678.7</v>
      </c>
      <c r="AI350" s="61">
        <v>10440000</v>
      </c>
      <c r="AJ350" s="61">
        <v>6932000</v>
      </c>
      <c r="AK350" s="61">
        <v>996000</v>
      </c>
      <c r="AL350" s="60">
        <f t="shared" si="60"/>
        <v>0.996</v>
      </c>
      <c r="AM350" s="60">
        <f t="shared" si="64"/>
        <v>9.4505494505494503E-2</v>
      </c>
      <c r="AN350" s="59">
        <v>55.92</v>
      </c>
    </row>
    <row r="351" spans="1:40" x14ac:dyDescent="0.3">
      <c r="A351" s="58" t="s">
        <v>162</v>
      </c>
      <c r="B351" s="59">
        <v>2021</v>
      </c>
      <c r="C351" s="59">
        <v>75.19</v>
      </c>
      <c r="D351" s="59">
        <v>75.19</v>
      </c>
      <c r="E351" s="59">
        <v>100</v>
      </c>
      <c r="F351" s="59">
        <v>72.38</v>
      </c>
      <c r="G351" s="59">
        <v>72.22</v>
      </c>
      <c r="H351" s="59">
        <v>85.17</v>
      </c>
      <c r="I351" s="60">
        <f t="shared" si="63"/>
        <v>10.029181436974893</v>
      </c>
      <c r="J351" s="60">
        <f t="shared" si="62"/>
        <v>16.234811450654281</v>
      </c>
      <c r="K351" s="60">
        <f t="shared" si="58"/>
        <v>15.802973862747757</v>
      </c>
      <c r="L351" s="60">
        <f t="shared" si="65"/>
        <v>0.72899683345364252</v>
      </c>
      <c r="M351" s="60">
        <f t="shared" si="59"/>
        <v>1.5400849664245579</v>
      </c>
      <c r="N351" s="59">
        <v>8.27</v>
      </c>
      <c r="O351" s="59">
        <v>0.59</v>
      </c>
      <c r="P351" s="62">
        <v>53.43942307692307</v>
      </c>
      <c r="Q351" s="62">
        <v>56.638499999999958</v>
      </c>
      <c r="R351" s="12">
        <v>93.21</v>
      </c>
      <c r="S351" s="59">
        <v>27.78</v>
      </c>
      <c r="T351" s="58">
        <v>1</v>
      </c>
      <c r="U351" s="59">
        <v>95.99</v>
      </c>
      <c r="V351" s="58">
        <v>77.78</v>
      </c>
      <c r="W351" s="58" t="s">
        <v>77</v>
      </c>
      <c r="X351" s="58">
        <v>0</v>
      </c>
      <c r="Y351">
        <v>1</v>
      </c>
      <c r="Z351" s="58">
        <v>0</v>
      </c>
      <c r="AA351" s="58">
        <v>0</v>
      </c>
      <c r="AB351" s="58">
        <v>0</v>
      </c>
      <c r="AC351" s="58">
        <v>0</v>
      </c>
      <c r="AD351" s="58">
        <v>1</v>
      </c>
      <c r="AE351" s="58">
        <v>1</v>
      </c>
      <c r="AF351" s="58">
        <v>44.44</v>
      </c>
      <c r="AG351" s="58">
        <v>28.57</v>
      </c>
      <c r="AH351" s="59">
        <v>22678.7</v>
      </c>
      <c r="AI351" s="61">
        <v>11238000</v>
      </c>
      <c r="AJ351" s="61">
        <v>7297000</v>
      </c>
      <c r="AK351" s="61">
        <v>1073000</v>
      </c>
      <c r="AL351" s="60">
        <f t="shared" si="60"/>
        <v>1.073</v>
      </c>
      <c r="AM351" s="60">
        <f t="shared" si="64"/>
        <v>7.7309236947791168E-2</v>
      </c>
      <c r="AN351" s="59">
        <v>54.22</v>
      </c>
    </row>
    <row r="352" spans="1:40" x14ac:dyDescent="0.3">
      <c r="A352" s="58" t="s">
        <v>274</v>
      </c>
      <c r="B352" s="59">
        <v>2008</v>
      </c>
      <c r="C352" s="59">
        <v>48.77</v>
      </c>
      <c r="D352" s="59">
        <v>48.77</v>
      </c>
      <c r="E352" s="59">
        <v>73.81</v>
      </c>
      <c r="F352" s="59">
        <v>66.349999999999994</v>
      </c>
      <c r="G352" s="59">
        <v>42.28</v>
      </c>
      <c r="H352" s="59">
        <v>28.72</v>
      </c>
      <c r="I352" s="60">
        <f t="shared" si="63"/>
        <v>7.7823611441689007</v>
      </c>
      <c r="J352" s="60">
        <f t="shared" si="62"/>
        <v>14.76484914388463</v>
      </c>
      <c r="K352" s="60">
        <f t="shared" si="58"/>
        <v>14.168769674601837</v>
      </c>
      <c r="L352" s="60">
        <f t="shared" si="65"/>
        <v>0.25270235355575421</v>
      </c>
      <c r="M352" s="60">
        <f t="shared" si="59"/>
        <v>1.8149891128749034</v>
      </c>
      <c r="N352" s="59">
        <v>9.1199999999999992</v>
      </c>
      <c r="O352" s="59">
        <v>2.9</v>
      </c>
      <c r="P352" s="62">
        <v>19.974545454545453</v>
      </c>
      <c r="Q352" s="62">
        <v>25.786875000000009</v>
      </c>
      <c r="R352" s="12">
        <v>34.380000000000003</v>
      </c>
      <c r="S352" s="59">
        <v>14.67</v>
      </c>
      <c r="T352" s="58">
        <v>1</v>
      </c>
      <c r="U352" s="59">
        <v>17.68</v>
      </c>
      <c r="V352" s="58"/>
      <c r="W352" s="58" t="s">
        <v>77</v>
      </c>
      <c r="X352" s="58">
        <v>0</v>
      </c>
      <c r="Y352">
        <v>1</v>
      </c>
      <c r="Z352" s="58">
        <v>0</v>
      </c>
      <c r="AA352" s="58">
        <v>0</v>
      </c>
      <c r="AB352" s="58">
        <v>0</v>
      </c>
      <c r="AC352" s="58">
        <v>0</v>
      </c>
      <c r="AD352" s="58">
        <v>0</v>
      </c>
      <c r="AE352" s="58"/>
      <c r="AF352" s="58">
        <v>0</v>
      </c>
      <c r="AG352" s="58"/>
      <c r="AH352" s="59">
        <v>2397.9299999999998</v>
      </c>
      <c r="AI352" s="61">
        <v>2584000</v>
      </c>
      <c r="AJ352" s="61">
        <v>1423700</v>
      </c>
      <c r="AK352" s="61">
        <v>287500</v>
      </c>
      <c r="AL352" s="60">
        <f t="shared" si="60"/>
        <v>0.28749999999999998</v>
      </c>
      <c r="AM352" s="60"/>
      <c r="AN352" s="59">
        <v>38.24</v>
      </c>
    </row>
    <row r="353" spans="1:40" x14ac:dyDescent="0.3">
      <c r="A353" s="58" t="s">
        <v>274</v>
      </c>
      <c r="B353" s="59">
        <v>2009</v>
      </c>
      <c r="C353" s="59">
        <v>57.14</v>
      </c>
      <c r="D353" s="59">
        <v>57.14</v>
      </c>
      <c r="E353" s="59">
        <v>100</v>
      </c>
      <c r="F353" s="59">
        <v>64.58</v>
      </c>
      <c r="G353" s="59">
        <v>39.049999999999997</v>
      </c>
      <c r="H353" s="59">
        <v>74.650000000000006</v>
      </c>
      <c r="I353" s="60">
        <f t="shared" si="63"/>
        <v>8.1839389714209521</v>
      </c>
      <c r="J353" s="60">
        <f t="shared" si="62"/>
        <v>14.796389809726042</v>
      </c>
      <c r="K353" s="60">
        <f t="shared" si="58"/>
        <v>14.214756366258522</v>
      </c>
      <c r="L353" s="60">
        <f t="shared" si="65"/>
        <v>0.25417699389438281</v>
      </c>
      <c r="M353" s="60">
        <f t="shared" si="59"/>
        <v>1.7889582075534984</v>
      </c>
      <c r="N353" s="59">
        <v>7.77</v>
      </c>
      <c r="O353" s="59">
        <v>2.94</v>
      </c>
      <c r="P353" s="62">
        <v>16.568333333333328</v>
      </c>
      <c r="Q353" s="62">
        <v>16.611240310077516</v>
      </c>
      <c r="R353" s="12">
        <v>19.829999999999998</v>
      </c>
      <c r="S353" s="59">
        <v>16.07</v>
      </c>
      <c r="T353" s="58">
        <v>1</v>
      </c>
      <c r="U353" s="59">
        <v>76.260000000000005</v>
      </c>
      <c r="V353" s="58">
        <v>31.58</v>
      </c>
      <c r="W353" s="58" t="s">
        <v>77</v>
      </c>
      <c r="X353" s="58">
        <v>0</v>
      </c>
      <c r="Y353">
        <v>1</v>
      </c>
      <c r="Z353" s="58">
        <v>0</v>
      </c>
      <c r="AA353" s="58">
        <v>0</v>
      </c>
      <c r="AB353" s="58">
        <v>0</v>
      </c>
      <c r="AC353" s="58">
        <v>0</v>
      </c>
      <c r="AD353" s="58">
        <v>0</v>
      </c>
      <c r="AE353" s="58"/>
      <c r="AF353" s="58">
        <v>0</v>
      </c>
      <c r="AG353" s="58">
        <v>12.5</v>
      </c>
      <c r="AH353" s="59">
        <v>3582.94</v>
      </c>
      <c r="AI353" s="61">
        <v>2666800</v>
      </c>
      <c r="AJ353" s="61">
        <v>1490700</v>
      </c>
      <c r="AK353" s="61">
        <v>289400</v>
      </c>
      <c r="AL353" s="60">
        <f t="shared" si="60"/>
        <v>0.28939999999999999</v>
      </c>
      <c r="AM353" s="60">
        <f t="shared" ref="AM353:AM365" si="66">(AK353-AK352)/AK352</f>
        <v>6.6086956521739133E-3</v>
      </c>
      <c r="AN353" s="59">
        <v>36.65</v>
      </c>
    </row>
    <row r="354" spans="1:40" x14ac:dyDescent="0.3">
      <c r="A354" s="58" t="s">
        <v>274</v>
      </c>
      <c r="B354" s="59">
        <v>2010</v>
      </c>
      <c r="C354" s="59">
        <v>53.02</v>
      </c>
      <c r="D354" s="59">
        <v>53.02</v>
      </c>
      <c r="E354" s="59">
        <v>53.85</v>
      </c>
      <c r="F354" s="59">
        <v>61.14</v>
      </c>
      <c r="G354" s="59">
        <v>35.57</v>
      </c>
      <c r="H354" s="59">
        <v>68.260000000000005</v>
      </c>
      <c r="I354" s="60">
        <f t="shared" si="63"/>
        <v>8.5671902460479163</v>
      </c>
      <c r="J354" s="60">
        <f t="shared" si="62"/>
        <v>14.856776179779832</v>
      </c>
      <c r="K354" s="60">
        <f t="shared" si="58"/>
        <v>14.274200427309736</v>
      </c>
      <c r="L354" s="60">
        <f t="shared" si="65"/>
        <v>0.24208306113360414</v>
      </c>
      <c r="M354" s="60">
        <f t="shared" si="59"/>
        <v>1.7906447534766119</v>
      </c>
      <c r="N354" s="59">
        <v>6.75</v>
      </c>
      <c r="O354" s="59">
        <v>2.77</v>
      </c>
      <c r="P354" s="62">
        <v>16.501712062256811</v>
      </c>
      <c r="Q354" s="62">
        <v>17.427003891050575</v>
      </c>
      <c r="R354" s="12">
        <v>19.920000000000002</v>
      </c>
      <c r="S354" s="59">
        <v>20</v>
      </c>
      <c r="T354" s="58">
        <v>1</v>
      </c>
      <c r="U354" s="59">
        <v>59.52</v>
      </c>
      <c r="V354" s="58">
        <v>29.41</v>
      </c>
      <c r="W354" s="58" t="s">
        <v>77</v>
      </c>
      <c r="X354" s="58">
        <v>0</v>
      </c>
      <c r="Y354">
        <v>1</v>
      </c>
      <c r="Z354" s="58">
        <v>0</v>
      </c>
      <c r="AA354" s="58">
        <v>0</v>
      </c>
      <c r="AB354" s="58">
        <v>0</v>
      </c>
      <c r="AC354" s="58">
        <v>0</v>
      </c>
      <c r="AD354" s="58">
        <v>1</v>
      </c>
      <c r="AE354" s="58"/>
      <c r="AF354" s="58">
        <v>0</v>
      </c>
      <c r="AG354" s="58">
        <v>5.88</v>
      </c>
      <c r="AH354" s="59">
        <v>5256.34</v>
      </c>
      <c r="AI354" s="61">
        <v>2832800</v>
      </c>
      <c r="AJ354" s="61">
        <v>1582000</v>
      </c>
      <c r="AK354" s="61">
        <v>273900</v>
      </c>
      <c r="AL354" s="60">
        <f t="shared" si="60"/>
        <v>0.27389999999999998</v>
      </c>
      <c r="AM354" s="60">
        <f t="shared" si="66"/>
        <v>-5.3559087767795437E-2</v>
      </c>
      <c r="AN354" s="59">
        <v>34.94</v>
      </c>
    </row>
    <row r="355" spans="1:40" x14ac:dyDescent="0.3">
      <c r="A355" s="58" t="s">
        <v>274</v>
      </c>
      <c r="B355" s="59">
        <v>2011</v>
      </c>
      <c r="C355" s="59">
        <v>54.84</v>
      </c>
      <c r="D355" s="59">
        <v>51.49</v>
      </c>
      <c r="E355" s="59">
        <v>51.85</v>
      </c>
      <c r="F355" s="59">
        <v>61.08</v>
      </c>
      <c r="G355" s="59">
        <v>54.94</v>
      </c>
      <c r="H355" s="59">
        <v>43.63</v>
      </c>
      <c r="I355" s="60">
        <f t="shared" si="63"/>
        <v>8.4569377514437978</v>
      </c>
      <c r="J355" s="60">
        <f t="shared" si="62"/>
        <v>14.982497749438238</v>
      </c>
      <c r="K355" s="60">
        <f t="shared" si="58"/>
        <v>14.407012534762018</v>
      </c>
      <c r="L355" s="60">
        <f t="shared" si="65"/>
        <v>0.30232434918865098</v>
      </c>
      <c r="M355" s="60">
        <f t="shared" si="59"/>
        <v>1.7779930259589307</v>
      </c>
      <c r="N355" s="59">
        <v>6.79</v>
      </c>
      <c r="O355" s="59">
        <v>3.11</v>
      </c>
      <c r="P355" s="62">
        <v>14.778235294117646</v>
      </c>
      <c r="Q355" s="62">
        <v>16.565686274509794</v>
      </c>
      <c r="R355" s="12">
        <v>21.87</v>
      </c>
      <c r="S355" s="59">
        <v>21.63</v>
      </c>
      <c r="T355" s="58">
        <v>1</v>
      </c>
      <c r="U355" s="59">
        <v>30.31</v>
      </c>
      <c r="V355" s="58">
        <v>11.76</v>
      </c>
      <c r="W355" s="58" t="s">
        <v>77</v>
      </c>
      <c r="X355" s="58">
        <v>0</v>
      </c>
      <c r="Y355">
        <v>1</v>
      </c>
      <c r="Z355" s="58">
        <v>0</v>
      </c>
      <c r="AA355" s="58">
        <v>0</v>
      </c>
      <c r="AB355" s="58">
        <v>0</v>
      </c>
      <c r="AC355" s="58">
        <v>0</v>
      </c>
      <c r="AD355" s="58">
        <v>1</v>
      </c>
      <c r="AE355" s="58">
        <v>1</v>
      </c>
      <c r="AF355" s="58">
        <v>0</v>
      </c>
      <c r="AG355" s="58">
        <v>5.88</v>
      </c>
      <c r="AH355" s="59">
        <v>4707.62</v>
      </c>
      <c r="AI355" s="61">
        <v>3212300</v>
      </c>
      <c r="AJ355" s="61">
        <v>1806700</v>
      </c>
      <c r="AK355" s="61">
        <v>353000</v>
      </c>
      <c r="AL355" s="60">
        <f t="shared" si="60"/>
        <v>0.35299999999999998</v>
      </c>
      <c r="AM355" s="60">
        <f t="shared" si="66"/>
        <v>0.28879152975538519</v>
      </c>
      <c r="AN355" s="59">
        <v>35.75</v>
      </c>
    </row>
    <row r="356" spans="1:40" x14ac:dyDescent="0.3">
      <c r="A356" s="58" t="s">
        <v>274</v>
      </c>
      <c r="B356" s="59">
        <v>2012</v>
      </c>
      <c r="C356" s="59">
        <v>57.48</v>
      </c>
      <c r="D356" s="59">
        <v>57.48</v>
      </c>
      <c r="E356" s="59">
        <v>100</v>
      </c>
      <c r="F356" s="59">
        <v>62.12</v>
      </c>
      <c r="G356" s="59">
        <v>60.71</v>
      </c>
      <c r="H356" s="59">
        <v>43.82</v>
      </c>
      <c r="I356" s="60">
        <f t="shared" si="63"/>
        <v>8.6871401645626705</v>
      </c>
      <c r="J356" s="60">
        <f t="shared" si="62"/>
        <v>14.990836943700089</v>
      </c>
      <c r="K356" s="60">
        <f t="shared" si="58"/>
        <v>14.350482303558342</v>
      </c>
      <c r="L356" s="60">
        <f t="shared" si="65"/>
        <v>0.36004924457768178</v>
      </c>
      <c r="M356" s="60">
        <f t="shared" si="59"/>
        <v>1.8971535668267541</v>
      </c>
      <c r="N356" s="59">
        <v>10.63</v>
      </c>
      <c r="O356" s="59">
        <v>3.71</v>
      </c>
      <c r="P356" s="62">
        <v>7.9368359374999926</v>
      </c>
      <c r="Q356" s="62">
        <v>9.5380468750000045</v>
      </c>
      <c r="R356" s="12">
        <v>13.01</v>
      </c>
      <c r="S356" s="59">
        <v>21.03</v>
      </c>
      <c r="T356" s="58">
        <v>1</v>
      </c>
      <c r="U356" s="59">
        <v>31.82</v>
      </c>
      <c r="V356" s="58">
        <v>11.11</v>
      </c>
      <c r="W356" s="58" t="s">
        <v>77</v>
      </c>
      <c r="X356" s="58">
        <v>0</v>
      </c>
      <c r="Y356">
        <v>1</v>
      </c>
      <c r="Z356" s="58">
        <v>0</v>
      </c>
      <c r="AA356" s="58">
        <v>0</v>
      </c>
      <c r="AB356" s="58">
        <v>0</v>
      </c>
      <c r="AC356" s="58">
        <v>0</v>
      </c>
      <c r="AD356" s="58">
        <v>1</v>
      </c>
      <c r="AE356" s="58">
        <v>1</v>
      </c>
      <c r="AF356" s="58">
        <v>0</v>
      </c>
      <c r="AG356" s="58">
        <v>5.56</v>
      </c>
      <c r="AH356" s="59">
        <v>5926.21</v>
      </c>
      <c r="AI356" s="61">
        <v>3239200</v>
      </c>
      <c r="AJ356" s="61">
        <v>1707400</v>
      </c>
      <c r="AK356" s="61">
        <v>433400</v>
      </c>
      <c r="AL356" s="60">
        <f t="shared" si="60"/>
        <v>0.43340000000000001</v>
      </c>
      <c r="AM356" s="60">
        <f t="shared" si="66"/>
        <v>0.22776203966005665</v>
      </c>
      <c r="AN356" s="59">
        <v>28.9</v>
      </c>
    </row>
    <row r="357" spans="1:40" x14ac:dyDescent="0.3">
      <c r="A357" s="58" t="s">
        <v>274</v>
      </c>
      <c r="B357" s="59">
        <v>2013</v>
      </c>
      <c r="C357" s="59">
        <v>54.46</v>
      </c>
      <c r="D357" s="59">
        <v>54.46</v>
      </c>
      <c r="E357" s="59">
        <v>100</v>
      </c>
      <c r="F357" s="59">
        <v>63.33</v>
      </c>
      <c r="G357" s="59">
        <v>60.74</v>
      </c>
      <c r="H357" s="59">
        <v>28.17</v>
      </c>
      <c r="I357" s="60">
        <f t="shared" si="63"/>
        <v>8.968318491071031</v>
      </c>
      <c r="J357" s="60">
        <f t="shared" si="62"/>
        <v>15.071980931247964</v>
      </c>
      <c r="K357" s="60">
        <f t="shared" si="58"/>
        <v>14.567162467896782</v>
      </c>
      <c r="L357" s="60">
        <f t="shared" si="65"/>
        <v>0.33095705593310282</v>
      </c>
      <c r="M357" s="60">
        <f t="shared" si="59"/>
        <v>1.6566847441641122</v>
      </c>
      <c r="N357" s="59">
        <v>8.9600000000000009</v>
      </c>
      <c r="O357" s="59">
        <v>3.05</v>
      </c>
      <c r="P357" s="62">
        <v>4.5099606299212596</v>
      </c>
      <c r="Q357" s="62">
        <v>5.3667968749999986</v>
      </c>
      <c r="R357" s="12">
        <v>8.0399999999999991</v>
      </c>
      <c r="S357" s="59">
        <v>21.62</v>
      </c>
      <c r="T357" s="58">
        <v>1</v>
      </c>
      <c r="U357" s="59">
        <v>11.96</v>
      </c>
      <c r="V357" s="58">
        <v>26.32</v>
      </c>
      <c r="W357" s="58" t="s">
        <v>77</v>
      </c>
      <c r="X357" s="58">
        <v>0</v>
      </c>
      <c r="Y357">
        <v>1</v>
      </c>
      <c r="Z357" s="58">
        <v>0</v>
      </c>
      <c r="AA357" s="58">
        <v>0</v>
      </c>
      <c r="AB357" s="58">
        <v>0</v>
      </c>
      <c r="AC357" s="58">
        <v>0</v>
      </c>
      <c r="AD357" s="58">
        <v>1</v>
      </c>
      <c r="AE357" s="58">
        <v>1</v>
      </c>
      <c r="AF357" s="58">
        <v>0</v>
      </c>
      <c r="AG357" s="58">
        <v>12.5</v>
      </c>
      <c r="AH357" s="59">
        <v>7850.39</v>
      </c>
      <c r="AI357" s="61">
        <v>3513000</v>
      </c>
      <c r="AJ357" s="61">
        <v>2120500</v>
      </c>
      <c r="AK357" s="61">
        <v>392300</v>
      </c>
      <c r="AL357" s="60">
        <f t="shared" si="60"/>
        <v>0.39229999999999998</v>
      </c>
      <c r="AM357" s="60">
        <f t="shared" si="66"/>
        <v>-9.4831564374711588E-2</v>
      </c>
      <c r="AN357" s="59">
        <v>40.08</v>
      </c>
    </row>
    <row r="358" spans="1:40" x14ac:dyDescent="0.3">
      <c r="A358" s="58" t="s">
        <v>274</v>
      </c>
      <c r="B358" s="59">
        <v>2014</v>
      </c>
      <c r="C358" s="59">
        <v>49.72</v>
      </c>
      <c r="D358" s="59">
        <v>49.72</v>
      </c>
      <c r="E358" s="59">
        <v>100</v>
      </c>
      <c r="F358" s="59">
        <v>57.25</v>
      </c>
      <c r="G358" s="59">
        <v>51.53</v>
      </c>
      <c r="H358" s="59">
        <v>33.35</v>
      </c>
      <c r="I358" s="60">
        <f t="shared" si="63"/>
        <v>9.1048409577835123</v>
      </c>
      <c r="J358" s="60">
        <f t="shared" si="62"/>
        <v>15.139184557102498</v>
      </c>
      <c r="K358" s="60">
        <f t="shared" si="58"/>
        <v>14.605784449254942</v>
      </c>
      <c r="L358" s="60">
        <f t="shared" si="65"/>
        <v>0.37232188951491019</v>
      </c>
      <c r="M358" s="60">
        <f t="shared" si="59"/>
        <v>1.7047186932849365</v>
      </c>
      <c r="N358" s="59">
        <v>10.26</v>
      </c>
      <c r="O358" s="59">
        <v>2.97</v>
      </c>
      <c r="P358" s="62">
        <v>5.9405577689243021</v>
      </c>
      <c r="Q358" s="62">
        <v>6.9000390625000003</v>
      </c>
      <c r="R358" s="12">
        <v>8.77</v>
      </c>
      <c r="S358" s="59">
        <v>21.17</v>
      </c>
      <c r="T358" s="58">
        <v>1</v>
      </c>
      <c r="U358" s="59">
        <v>7.85</v>
      </c>
      <c r="V358" s="58">
        <v>11.11</v>
      </c>
      <c r="W358" s="58" t="s">
        <v>77</v>
      </c>
      <c r="X358" s="58">
        <v>0</v>
      </c>
      <c r="Y358">
        <v>1</v>
      </c>
      <c r="Z358" s="58">
        <v>0</v>
      </c>
      <c r="AA358" s="58">
        <v>0</v>
      </c>
      <c r="AB358" s="58">
        <v>0</v>
      </c>
      <c r="AC358" s="58">
        <v>0</v>
      </c>
      <c r="AD358" s="58">
        <v>1</v>
      </c>
      <c r="AE358" s="58">
        <v>1</v>
      </c>
      <c r="AF358" s="58">
        <v>0</v>
      </c>
      <c r="AG358" s="58">
        <v>11.76</v>
      </c>
      <c r="AH358" s="59">
        <v>8998.75</v>
      </c>
      <c r="AI358" s="61">
        <v>3757200</v>
      </c>
      <c r="AJ358" s="61">
        <v>2204000</v>
      </c>
      <c r="AK358" s="61">
        <v>451100</v>
      </c>
      <c r="AL358" s="60">
        <f t="shared" si="60"/>
        <v>0.4511</v>
      </c>
      <c r="AM358" s="60">
        <f t="shared" si="66"/>
        <v>0.149885291868468</v>
      </c>
      <c r="AN358" s="59">
        <v>38.130000000000003</v>
      </c>
    </row>
    <row r="359" spans="1:40" x14ac:dyDescent="0.3">
      <c r="A359" s="58" t="s">
        <v>274</v>
      </c>
      <c r="B359" s="59">
        <v>2015</v>
      </c>
      <c r="C359" s="59">
        <v>66.22</v>
      </c>
      <c r="D359" s="59">
        <v>66.22</v>
      </c>
      <c r="E359" s="59">
        <v>77.78</v>
      </c>
      <c r="F359" s="59">
        <v>61.92</v>
      </c>
      <c r="G359" s="59">
        <v>61.52</v>
      </c>
      <c r="H359" s="59">
        <v>81.8</v>
      </c>
      <c r="I359" s="60">
        <f t="shared" si="63"/>
        <v>8.9456141202116477</v>
      </c>
      <c r="J359" s="60">
        <f t="shared" si="62"/>
        <v>15.240568797134948</v>
      </c>
      <c r="K359" s="60">
        <f t="shared" si="58"/>
        <v>14.673324360079453</v>
      </c>
      <c r="L359" s="60">
        <f t="shared" si="65"/>
        <v>0.36790168755319869</v>
      </c>
      <c r="M359" s="60">
        <f t="shared" si="59"/>
        <v>1.763401187446989</v>
      </c>
      <c r="N359" s="59">
        <v>11.69</v>
      </c>
      <c r="O359" s="59">
        <v>2.42</v>
      </c>
      <c r="P359" s="62">
        <v>7.6819367588932828</v>
      </c>
      <c r="Q359" s="62">
        <v>8.2714785992217958</v>
      </c>
      <c r="R359" s="12">
        <v>9.17</v>
      </c>
      <c r="S359" s="59">
        <v>25.21</v>
      </c>
      <c r="T359" s="58">
        <v>0</v>
      </c>
      <c r="U359" s="59">
        <v>81.03</v>
      </c>
      <c r="V359" s="58">
        <v>15.79</v>
      </c>
      <c r="W359" s="58" t="s">
        <v>77</v>
      </c>
      <c r="X359" s="58">
        <v>0</v>
      </c>
      <c r="Y359">
        <v>1</v>
      </c>
      <c r="Z359" s="58">
        <v>0</v>
      </c>
      <c r="AA359" s="58">
        <v>0</v>
      </c>
      <c r="AB359" s="58">
        <v>0</v>
      </c>
      <c r="AC359" s="58">
        <v>0</v>
      </c>
      <c r="AD359" s="58">
        <v>1</v>
      </c>
      <c r="AE359" s="58">
        <v>1</v>
      </c>
      <c r="AF359" s="58">
        <v>0</v>
      </c>
      <c r="AG359" s="58">
        <v>11.76</v>
      </c>
      <c r="AH359" s="59">
        <v>7674.16</v>
      </c>
      <c r="AI359" s="61">
        <v>4158100</v>
      </c>
      <c r="AJ359" s="61">
        <v>2358000</v>
      </c>
      <c r="AK359" s="61">
        <v>444700</v>
      </c>
      <c r="AL359" s="60">
        <f t="shared" si="60"/>
        <v>0.44469999999999998</v>
      </c>
      <c r="AM359" s="60">
        <f t="shared" si="66"/>
        <v>-1.4187541565063178E-2</v>
      </c>
      <c r="AN359" s="59">
        <v>37.33</v>
      </c>
    </row>
    <row r="360" spans="1:40" x14ac:dyDescent="0.3">
      <c r="A360" s="58" t="s">
        <v>274</v>
      </c>
      <c r="B360" s="59">
        <v>2016</v>
      </c>
      <c r="C360" s="59">
        <v>60.71</v>
      </c>
      <c r="D360" s="59">
        <v>60.71</v>
      </c>
      <c r="E360" s="59">
        <v>70</v>
      </c>
      <c r="F360" s="59">
        <v>52.35</v>
      </c>
      <c r="G360" s="59">
        <v>67.11</v>
      </c>
      <c r="H360" s="59">
        <v>64.62</v>
      </c>
      <c r="I360" s="60">
        <f t="shared" si="63"/>
        <v>8.8660173988102553</v>
      </c>
      <c r="J360" s="60">
        <f t="shared" si="62"/>
        <v>15.210516859686185</v>
      </c>
      <c r="K360" s="60">
        <f t="shared" si="58"/>
        <v>14.60414971998344</v>
      </c>
      <c r="L360" s="60">
        <f t="shared" si="65"/>
        <v>0.36332279791019684</v>
      </c>
      <c r="M360" s="60">
        <f t="shared" si="59"/>
        <v>1.8337574986366114</v>
      </c>
      <c r="N360" s="59">
        <v>8.82</v>
      </c>
      <c r="O360" s="59">
        <v>2.66</v>
      </c>
      <c r="P360" s="62">
        <v>5.3497665369649798</v>
      </c>
      <c r="Q360" s="62">
        <v>5.6182329317269106</v>
      </c>
      <c r="R360" s="12">
        <v>8.7100000000000009</v>
      </c>
      <c r="S360" s="59">
        <v>26.74</v>
      </c>
      <c r="T360" s="58">
        <v>0</v>
      </c>
      <c r="U360" s="59">
        <v>61.74</v>
      </c>
      <c r="V360" s="58">
        <v>16.670000000000002</v>
      </c>
      <c r="W360" s="58" t="s">
        <v>77</v>
      </c>
      <c r="X360" s="58">
        <v>0</v>
      </c>
      <c r="Y360">
        <v>1</v>
      </c>
      <c r="Z360" s="58">
        <v>0</v>
      </c>
      <c r="AA360" s="58">
        <v>0</v>
      </c>
      <c r="AB360" s="58">
        <v>0</v>
      </c>
      <c r="AC360" s="58">
        <v>0</v>
      </c>
      <c r="AD360" s="58">
        <v>1</v>
      </c>
      <c r="AE360" s="58">
        <v>1</v>
      </c>
      <c r="AF360" s="58">
        <v>0</v>
      </c>
      <c r="AG360" s="58">
        <v>11.76</v>
      </c>
      <c r="AH360" s="59">
        <v>7087</v>
      </c>
      <c r="AI360" s="61">
        <v>4035000</v>
      </c>
      <c r="AJ360" s="61">
        <v>2200400</v>
      </c>
      <c r="AK360" s="61">
        <v>438100</v>
      </c>
      <c r="AL360" s="60">
        <f t="shared" si="60"/>
        <v>0.43809999999999999</v>
      </c>
      <c r="AM360" s="60">
        <f t="shared" si="66"/>
        <v>-1.4841466156959748E-2</v>
      </c>
      <c r="AN360" s="59">
        <v>35.17</v>
      </c>
    </row>
    <row r="361" spans="1:40" x14ac:dyDescent="0.3">
      <c r="A361" s="58" t="s">
        <v>274</v>
      </c>
      <c r="B361" s="59">
        <v>2017</v>
      </c>
      <c r="C361" s="59">
        <v>57.27</v>
      </c>
      <c r="D361" s="59">
        <v>57.27</v>
      </c>
      <c r="E361" s="59">
        <v>100</v>
      </c>
      <c r="F361" s="59">
        <v>51.16</v>
      </c>
      <c r="G361" s="59">
        <v>58.37</v>
      </c>
      <c r="H361" s="59">
        <v>66.180000000000007</v>
      </c>
      <c r="I361" s="60">
        <f t="shared" si="63"/>
        <v>8.7960953328296991</v>
      </c>
      <c r="J361" s="60">
        <f t="shared" si="62"/>
        <v>15.350612780011131</v>
      </c>
      <c r="K361" s="60">
        <f t="shared" si="58"/>
        <v>14.701218363360635</v>
      </c>
      <c r="L361" s="60">
        <f t="shared" si="65"/>
        <v>0.40092146805829176</v>
      </c>
      <c r="M361" s="60">
        <f t="shared" si="59"/>
        <v>1.9143811605559451</v>
      </c>
      <c r="N361" s="59">
        <v>9.51</v>
      </c>
      <c r="O361" s="59">
        <v>2.59</v>
      </c>
      <c r="P361" s="62">
        <v>5.8285490196078431</v>
      </c>
      <c r="Q361" s="62">
        <v>6.2326050420168064</v>
      </c>
      <c r="R361" s="12">
        <v>8.64</v>
      </c>
      <c r="S361" s="59">
        <v>26.32</v>
      </c>
      <c r="T361" s="58">
        <v>0</v>
      </c>
      <c r="U361" s="59">
        <v>66.87</v>
      </c>
      <c r="V361" s="58">
        <v>25</v>
      </c>
      <c r="W361" s="58" t="s">
        <v>77</v>
      </c>
      <c r="X361" s="58">
        <v>0</v>
      </c>
      <c r="Y361">
        <v>1</v>
      </c>
      <c r="Z361" s="58">
        <v>0</v>
      </c>
      <c r="AA361" s="58">
        <v>0</v>
      </c>
      <c r="AB361" s="58">
        <v>0</v>
      </c>
      <c r="AC361" s="58">
        <v>0</v>
      </c>
      <c r="AD361" s="58">
        <v>1</v>
      </c>
      <c r="AE361" s="58">
        <v>1</v>
      </c>
      <c r="AF361" s="58">
        <v>0</v>
      </c>
      <c r="AG361" s="58">
        <v>10.53</v>
      </c>
      <c r="AH361" s="59">
        <v>6608.39</v>
      </c>
      <c r="AI361" s="61">
        <v>4641800</v>
      </c>
      <c r="AJ361" s="61">
        <v>2424700</v>
      </c>
      <c r="AK361" s="61">
        <v>493200</v>
      </c>
      <c r="AL361" s="60">
        <f t="shared" si="60"/>
        <v>0.49320000000000003</v>
      </c>
      <c r="AM361" s="60">
        <f t="shared" si="66"/>
        <v>0.12577037206117325</v>
      </c>
      <c r="AN361" s="59">
        <v>32.42</v>
      </c>
    </row>
    <row r="362" spans="1:40" x14ac:dyDescent="0.3">
      <c r="A362" s="58" t="s">
        <v>274</v>
      </c>
      <c r="B362" s="59">
        <v>2018</v>
      </c>
      <c r="C362" s="59">
        <v>62.6</v>
      </c>
      <c r="D362" s="59">
        <v>62.6</v>
      </c>
      <c r="E362" s="59">
        <v>100</v>
      </c>
      <c r="F362" s="59">
        <v>54.88</v>
      </c>
      <c r="G362" s="59">
        <v>71.36</v>
      </c>
      <c r="H362" s="59">
        <v>61.41</v>
      </c>
      <c r="I362" s="60">
        <f t="shared" si="63"/>
        <v>8.6997597182025928</v>
      </c>
      <c r="J362" s="60">
        <f t="shared" si="62"/>
        <v>15.377856862864524</v>
      </c>
      <c r="K362" s="60">
        <f t="shared" si="58"/>
        <v>14.687640394052659</v>
      </c>
      <c r="L362" s="60">
        <f t="shared" si="65"/>
        <v>0.40945712937770185</v>
      </c>
      <c r="M362" s="60">
        <f t="shared" si="59"/>
        <v>1.9941471571906355</v>
      </c>
      <c r="N362" s="59">
        <v>7.1</v>
      </c>
      <c r="O362" s="59">
        <v>2.96</v>
      </c>
      <c r="P362" s="62">
        <v>15.665081300813005</v>
      </c>
      <c r="Q362" s="62">
        <v>17.575252918287951</v>
      </c>
      <c r="R362" s="12">
        <v>28</v>
      </c>
      <c r="S362" s="59">
        <v>26.77</v>
      </c>
      <c r="T362" s="58">
        <v>1</v>
      </c>
      <c r="U362" s="59">
        <v>56.28</v>
      </c>
      <c r="V362" s="58">
        <v>32</v>
      </c>
      <c r="W362" s="58" t="s">
        <v>77</v>
      </c>
      <c r="X362" s="58">
        <v>0</v>
      </c>
      <c r="Y362">
        <v>1</v>
      </c>
      <c r="Z362" s="58">
        <v>0</v>
      </c>
      <c r="AA362" s="58">
        <v>0</v>
      </c>
      <c r="AB362" s="58">
        <v>0</v>
      </c>
      <c r="AC362" s="58">
        <v>0</v>
      </c>
      <c r="AD362" s="58">
        <v>1</v>
      </c>
      <c r="AE362" s="58">
        <v>1</v>
      </c>
      <c r="AF362" s="58">
        <v>0</v>
      </c>
      <c r="AG362" s="58">
        <v>10.53</v>
      </c>
      <c r="AH362" s="59">
        <v>6001.47</v>
      </c>
      <c r="AI362" s="61">
        <v>4770000</v>
      </c>
      <c r="AJ362" s="61">
        <v>2392000</v>
      </c>
      <c r="AK362" s="61">
        <v>506000</v>
      </c>
      <c r="AL362" s="60">
        <f t="shared" si="60"/>
        <v>0.50600000000000001</v>
      </c>
      <c r="AM362" s="60">
        <f t="shared" si="66"/>
        <v>2.5952960259529603E-2</v>
      </c>
      <c r="AN362" s="59">
        <v>29.69</v>
      </c>
    </row>
    <row r="363" spans="1:40" x14ac:dyDescent="0.3">
      <c r="A363" s="58" t="s">
        <v>274</v>
      </c>
      <c r="B363" s="59">
        <v>2019</v>
      </c>
      <c r="C363" s="59">
        <v>64.94</v>
      </c>
      <c r="D363" s="59">
        <v>64.94</v>
      </c>
      <c r="E363" s="59">
        <v>100</v>
      </c>
      <c r="F363" s="59">
        <v>58.94</v>
      </c>
      <c r="G363" s="59">
        <v>72.14</v>
      </c>
      <c r="H363" s="59">
        <v>63.33</v>
      </c>
      <c r="I363" s="60">
        <f t="shared" si="63"/>
        <v>8.86467884283865</v>
      </c>
      <c r="J363" s="60">
        <f t="shared" si="62"/>
        <v>15.588766555627769</v>
      </c>
      <c r="K363" s="60">
        <f t="shared" si="58"/>
        <v>15.003049055826786</v>
      </c>
      <c r="L363" s="60">
        <f t="shared" si="65"/>
        <v>0.45234869400701483</v>
      </c>
      <c r="M363" s="60">
        <f t="shared" si="59"/>
        <v>1.7962793534614212</v>
      </c>
      <c r="N363" s="59">
        <v>9.2100000000000009</v>
      </c>
      <c r="O363" s="59">
        <v>1.82</v>
      </c>
      <c r="P363" s="62">
        <v>24.825120000000009</v>
      </c>
      <c r="Q363" s="62">
        <v>26.61542635658914</v>
      </c>
      <c r="R363" s="12">
        <v>31.91</v>
      </c>
      <c r="S363" s="59">
        <v>27.15</v>
      </c>
      <c r="T363" s="58">
        <v>1</v>
      </c>
      <c r="U363" s="59">
        <v>52.31</v>
      </c>
      <c r="V363" s="58">
        <v>36.840000000000003</v>
      </c>
      <c r="W363" s="58" t="s">
        <v>77</v>
      </c>
      <c r="X363" s="58">
        <v>0</v>
      </c>
      <c r="Y363">
        <v>1</v>
      </c>
      <c r="Z363" s="58">
        <v>0</v>
      </c>
      <c r="AA363" s="58">
        <v>0</v>
      </c>
      <c r="AB363" s="58">
        <v>0</v>
      </c>
      <c r="AC363" s="58">
        <v>0</v>
      </c>
      <c r="AD363" s="58">
        <v>1</v>
      </c>
      <c r="AE363" s="58">
        <v>1</v>
      </c>
      <c r="AF363" s="58">
        <v>0</v>
      </c>
      <c r="AG363" s="58">
        <v>10.53</v>
      </c>
      <c r="AH363" s="59">
        <v>7077.52</v>
      </c>
      <c r="AI363" s="61">
        <v>5890000</v>
      </c>
      <c r="AJ363" s="61">
        <v>3279000</v>
      </c>
      <c r="AK363" s="61">
        <v>572000</v>
      </c>
      <c r="AL363" s="60">
        <f t="shared" si="60"/>
        <v>0.57199999999999995</v>
      </c>
      <c r="AM363" s="60">
        <f t="shared" si="66"/>
        <v>0.13043478260869565</v>
      </c>
      <c r="AN363" s="59">
        <v>33.43</v>
      </c>
    </row>
    <row r="364" spans="1:40" x14ac:dyDescent="0.3">
      <c r="A364" s="58" t="s">
        <v>274</v>
      </c>
      <c r="B364" s="59">
        <v>2020</v>
      </c>
      <c r="C364" s="59">
        <v>75.56</v>
      </c>
      <c r="D364" s="59">
        <v>75.56</v>
      </c>
      <c r="E364" s="59">
        <v>100</v>
      </c>
      <c r="F364" s="59">
        <v>67.959999999999994</v>
      </c>
      <c r="G364" s="59">
        <v>71.510000000000005</v>
      </c>
      <c r="H364" s="59">
        <v>95.86</v>
      </c>
      <c r="I364" s="60">
        <f t="shared" si="63"/>
        <v>8.5983675662052335</v>
      </c>
      <c r="J364" s="60">
        <f t="shared" si="62"/>
        <v>15.802699739939023</v>
      </c>
      <c r="K364" s="60">
        <f t="shared" si="58"/>
        <v>15.313122655216118</v>
      </c>
      <c r="L364" s="60">
        <f t="shared" si="65"/>
        <v>0.49530581210795388</v>
      </c>
      <c r="M364" s="60">
        <f t="shared" si="59"/>
        <v>1.631626034444196</v>
      </c>
      <c r="N364" s="59">
        <v>6.28</v>
      </c>
      <c r="O364" s="59">
        <v>2</v>
      </c>
      <c r="P364" s="62">
        <v>24.792209302325578</v>
      </c>
      <c r="Q364" s="62">
        <v>26.392868217054275</v>
      </c>
      <c r="R364" s="12">
        <v>35.049999999999997</v>
      </c>
      <c r="S364" s="59">
        <v>28.37</v>
      </c>
      <c r="T364" s="58">
        <v>1</v>
      </c>
      <c r="U364" s="59">
        <v>96.85</v>
      </c>
      <c r="V364" s="58">
        <v>38.1</v>
      </c>
      <c r="W364" s="58" t="s">
        <v>77</v>
      </c>
      <c r="X364" s="58">
        <v>0</v>
      </c>
      <c r="Y364">
        <v>1</v>
      </c>
      <c r="Z364" s="58">
        <v>0</v>
      </c>
      <c r="AA364" s="58">
        <v>0</v>
      </c>
      <c r="AB364" s="58">
        <v>0</v>
      </c>
      <c r="AC364" s="58">
        <v>0</v>
      </c>
      <c r="AD364" s="58">
        <v>1</v>
      </c>
      <c r="AE364" s="58">
        <v>1</v>
      </c>
      <c r="AF364" s="58">
        <v>0</v>
      </c>
      <c r="AG364" s="58">
        <v>5.26</v>
      </c>
      <c r="AH364" s="59">
        <v>5422.8</v>
      </c>
      <c r="AI364" s="61">
        <v>7295000</v>
      </c>
      <c r="AJ364" s="61">
        <v>4471000</v>
      </c>
      <c r="AK364" s="61">
        <v>641000</v>
      </c>
      <c r="AL364" s="60">
        <f t="shared" si="60"/>
        <v>0.64100000000000001</v>
      </c>
      <c r="AM364" s="60">
        <f t="shared" si="66"/>
        <v>0.12062937062937062</v>
      </c>
      <c r="AN364" s="59">
        <v>33.549999999999997</v>
      </c>
    </row>
    <row r="365" spans="1:40" x14ac:dyDescent="0.3">
      <c r="A365" s="58" t="s">
        <v>274</v>
      </c>
      <c r="B365" s="59">
        <v>2021</v>
      </c>
      <c r="C365" s="59">
        <v>71.849999999999994</v>
      </c>
      <c r="D365" s="59">
        <v>71.849999999999994</v>
      </c>
      <c r="E365" s="59">
        <v>100</v>
      </c>
      <c r="F365" s="59">
        <v>60.06</v>
      </c>
      <c r="G365" s="59">
        <v>70.459999999999994</v>
      </c>
      <c r="H365" s="59">
        <v>95.02</v>
      </c>
      <c r="I365" s="60">
        <f t="shared" si="63"/>
        <v>8.426705962464224</v>
      </c>
      <c r="J365" s="60">
        <f t="shared" si="62"/>
        <v>15.844184982590457</v>
      </c>
      <c r="K365" s="60">
        <f t="shared" si="58"/>
        <v>15.408615815777477</v>
      </c>
      <c r="L365" s="60">
        <f t="shared" si="65"/>
        <v>0.42264993286226527</v>
      </c>
      <c r="M365" s="60">
        <f t="shared" si="59"/>
        <v>1.545842650945314</v>
      </c>
      <c r="N365" s="59">
        <v>4.49</v>
      </c>
      <c r="O365" s="59">
        <v>2.06</v>
      </c>
      <c r="P365" s="62">
        <v>53.43942307692307</v>
      </c>
      <c r="Q365" s="62">
        <v>56.638499999999958</v>
      </c>
      <c r="R365" s="12">
        <v>93.21</v>
      </c>
      <c r="S365" s="59">
        <v>27.78</v>
      </c>
      <c r="T365" s="58">
        <v>1</v>
      </c>
      <c r="U365" s="59">
        <v>93.31</v>
      </c>
      <c r="V365" s="58">
        <v>36.36</v>
      </c>
      <c r="W365" s="58" t="s">
        <v>77</v>
      </c>
      <c r="X365" s="58">
        <v>0</v>
      </c>
      <c r="Y365">
        <v>1</v>
      </c>
      <c r="Z365" s="58">
        <v>0</v>
      </c>
      <c r="AA365" s="58">
        <v>0</v>
      </c>
      <c r="AB365" s="58">
        <v>0</v>
      </c>
      <c r="AC365" s="58">
        <v>0</v>
      </c>
      <c r="AD365" s="58">
        <v>1</v>
      </c>
      <c r="AE365" s="58">
        <v>1</v>
      </c>
      <c r="AF365" s="58">
        <v>0</v>
      </c>
      <c r="AG365" s="58"/>
      <c r="AH365" s="59">
        <v>4567.43</v>
      </c>
      <c r="AI365" s="61">
        <v>7604000</v>
      </c>
      <c r="AJ365" s="61">
        <v>4919000</v>
      </c>
      <c r="AK365" s="61">
        <v>526000</v>
      </c>
      <c r="AL365" s="60">
        <f t="shared" si="60"/>
        <v>0.52600000000000002</v>
      </c>
      <c r="AM365" s="60">
        <f t="shared" si="66"/>
        <v>-0.1794071762870515</v>
      </c>
      <c r="AN365" s="59">
        <v>33.83</v>
      </c>
    </row>
    <row r="366" spans="1:40" x14ac:dyDescent="0.3">
      <c r="A366" s="58" t="s">
        <v>374</v>
      </c>
      <c r="B366" s="59">
        <v>2008</v>
      </c>
      <c r="C366" s="59">
        <v>51.73</v>
      </c>
      <c r="D366" s="59">
        <v>51.73</v>
      </c>
      <c r="E366" s="59">
        <v>100</v>
      </c>
      <c r="F366" s="59">
        <v>50.61</v>
      </c>
      <c r="G366" s="59">
        <v>59.75</v>
      </c>
      <c r="H366" s="59">
        <v>40.14</v>
      </c>
      <c r="I366" s="60">
        <f t="shared" si="63"/>
        <v>8.7369309495956138</v>
      </c>
      <c r="J366" s="60">
        <f t="shared" si="62"/>
        <v>15.047328852991203</v>
      </c>
      <c r="K366" s="60">
        <f t="shared" si="58"/>
        <v>14.351521355919081</v>
      </c>
      <c r="L366" s="60">
        <f t="shared" si="65"/>
        <v>0.8255219045010862</v>
      </c>
      <c r="M366" s="60">
        <f t="shared" si="59"/>
        <v>2.0053277165884125</v>
      </c>
      <c r="N366" s="59">
        <v>28.16</v>
      </c>
      <c r="O366" s="59">
        <v>1.4</v>
      </c>
      <c r="P366" s="62">
        <v>19.974545454545453</v>
      </c>
      <c r="Q366" s="62">
        <v>25.786875000000009</v>
      </c>
      <c r="R366" s="12">
        <v>34.380000000000003</v>
      </c>
      <c r="S366" s="59">
        <v>0</v>
      </c>
      <c r="T366" s="58">
        <v>1</v>
      </c>
      <c r="U366" s="59">
        <v>37.340000000000003</v>
      </c>
      <c r="V366" s="58">
        <v>100</v>
      </c>
      <c r="W366" s="58" t="s">
        <v>77</v>
      </c>
      <c r="X366" s="58">
        <v>0</v>
      </c>
      <c r="Y366">
        <v>1</v>
      </c>
      <c r="Z366" s="58">
        <v>0</v>
      </c>
      <c r="AA366" s="58">
        <v>0</v>
      </c>
      <c r="AB366" s="58">
        <v>0</v>
      </c>
      <c r="AC366" s="58">
        <v>0</v>
      </c>
      <c r="AD366" s="58">
        <v>1</v>
      </c>
      <c r="AE366" s="58"/>
      <c r="AF366" s="58">
        <v>0</v>
      </c>
      <c r="AG366" s="58">
        <v>28.57</v>
      </c>
      <c r="AH366" s="59">
        <v>6228.75</v>
      </c>
      <c r="AI366" s="61">
        <v>3427456</v>
      </c>
      <c r="AJ366" s="61">
        <v>1709175</v>
      </c>
      <c r="AK366" s="61">
        <v>1283072</v>
      </c>
      <c r="AL366" s="60">
        <f t="shared" si="60"/>
        <v>1.283072</v>
      </c>
      <c r="AM366" s="60"/>
      <c r="AN366" s="59">
        <v>13.42</v>
      </c>
    </row>
    <row r="367" spans="1:40" x14ac:dyDescent="0.3">
      <c r="A367" s="58" t="s">
        <v>374</v>
      </c>
      <c r="B367" s="59">
        <v>2009</v>
      </c>
      <c r="C367" s="59">
        <v>44.2</v>
      </c>
      <c r="D367" s="59">
        <v>44.2</v>
      </c>
      <c r="E367" s="59">
        <v>100</v>
      </c>
      <c r="F367" s="59">
        <v>46.86</v>
      </c>
      <c r="G367" s="59">
        <v>48.34</v>
      </c>
      <c r="H367" s="59">
        <v>32.47</v>
      </c>
      <c r="I367" s="60">
        <f t="shared" si="63"/>
        <v>8.9541840979986578</v>
      </c>
      <c r="J367" s="60">
        <f t="shared" si="62"/>
        <v>15.460272563115929</v>
      </c>
      <c r="K367" s="60">
        <f t="shared" si="58"/>
        <v>14.94209689867477</v>
      </c>
      <c r="L367" s="60">
        <f t="shared" si="65"/>
        <v>0.28047390592705207</v>
      </c>
      <c r="M367" s="60">
        <f t="shared" si="59"/>
        <v>1.6789618642076272</v>
      </c>
      <c r="N367" s="59">
        <v>3.03</v>
      </c>
      <c r="O367" s="59">
        <v>0.69</v>
      </c>
      <c r="P367" s="62">
        <v>16.568333333333328</v>
      </c>
      <c r="Q367" s="62">
        <v>16.611240310077516</v>
      </c>
      <c r="R367" s="12">
        <v>19.829999999999998</v>
      </c>
      <c r="S367" s="59">
        <v>0</v>
      </c>
      <c r="T367" s="58">
        <v>1</v>
      </c>
      <c r="U367" s="59">
        <v>29.22</v>
      </c>
      <c r="V367" s="58">
        <v>100</v>
      </c>
      <c r="W367" s="58" t="s">
        <v>77</v>
      </c>
      <c r="X367" s="58">
        <v>0</v>
      </c>
      <c r="Y367">
        <v>1</v>
      </c>
      <c r="Z367" s="58">
        <v>0</v>
      </c>
      <c r="AA367" s="58">
        <v>0</v>
      </c>
      <c r="AB367" s="58">
        <v>0</v>
      </c>
      <c r="AC367" s="58">
        <v>0</v>
      </c>
      <c r="AD367" s="58">
        <v>1</v>
      </c>
      <c r="AE367" s="58"/>
      <c r="AF367" s="58">
        <v>0</v>
      </c>
      <c r="AG367" s="58">
        <v>28.57</v>
      </c>
      <c r="AH367" s="59">
        <v>7740.21</v>
      </c>
      <c r="AI367" s="61">
        <v>5179777</v>
      </c>
      <c r="AJ367" s="61">
        <v>3085107</v>
      </c>
      <c r="AK367" s="61">
        <v>323757</v>
      </c>
      <c r="AL367" s="60">
        <f t="shared" si="60"/>
        <v>0.32375700000000002</v>
      </c>
      <c r="AM367" s="60">
        <f t="shared" ref="AM367:AM379" si="67">(AK367-AK366)/AK366</f>
        <v>-0.74767043470670391</v>
      </c>
      <c r="AN367" s="59">
        <v>37.69</v>
      </c>
    </row>
    <row r="368" spans="1:40" x14ac:dyDescent="0.3">
      <c r="A368" s="58" t="s">
        <v>374</v>
      </c>
      <c r="B368" s="59">
        <v>2010</v>
      </c>
      <c r="C368" s="59">
        <v>52.63</v>
      </c>
      <c r="D368" s="59">
        <v>52.63</v>
      </c>
      <c r="E368" s="59">
        <v>100</v>
      </c>
      <c r="F368" s="59">
        <v>56.11</v>
      </c>
      <c r="G368" s="59">
        <v>54.94</v>
      </c>
      <c r="H368" s="59">
        <v>42.57</v>
      </c>
      <c r="I368" s="60">
        <f t="shared" si="63"/>
        <v>9.2898435495141225</v>
      </c>
      <c r="J368" s="60">
        <f t="shared" si="62"/>
        <v>15.523145388651953</v>
      </c>
      <c r="K368" s="60">
        <f t="shared" si="58"/>
        <v>14.867834550180273</v>
      </c>
      <c r="L368" s="60">
        <f t="shared" si="65"/>
        <v>0.53021640155792282</v>
      </c>
      <c r="M368" s="60">
        <f t="shared" si="59"/>
        <v>1.9257410187480362</v>
      </c>
      <c r="N368" s="59">
        <v>9</v>
      </c>
      <c r="O368" s="59">
        <v>0.91</v>
      </c>
      <c r="P368" s="62">
        <v>16.501712062256811</v>
      </c>
      <c r="Q368" s="62">
        <v>17.427003891050575</v>
      </c>
      <c r="R368" s="12">
        <v>19.920000000000002</v>
      </c>
      <c r="S368" s="59">
        <v>0</v>
      </c>
      <c r="T368" s="58">
        <v>1</v>
      </c>
      <c r="U368" s="59">
        <v>40.630000000000003</v>
      </c>
      <c r="V368" s="58">
        <v>100</v>
      </c>
      <c r="W368" s="58" t="s">
        <v>77</v>
      </c>
      <c r="X368" s="58">
        <v>0</v>
      </c>
      <c r="Y368">
        <v>1</v>
      </c>
      <c r="Z368" s="58">
        <v>0</v>
      </c>
      <c r="AA368" s="58">
        <v>0</v>
      </c>
      <c r="AB368" s="58">
        <v>0</v>
      </c>
      <c r="AC368" s="58">
        <v>0</v>
      </c>
      <c r="AD368" s="58">
        <v>1</v>
      </c>
      <c r="AE368" s="58"/>
      <c r="AF368" s="58">
        <v>0</v>
      </c>
      <c r="AG368" s="58">
        <v>33.33</v>
      </c>
      <c r="AH368" s="59">
        <v>10827.49</v>
      </c>
      <c r="AI368" s="61">
        <v>5515900</v>
      </c>
      <c r="AJ368" s="61">
        <v>2864300</v>
      </c>
      <c r="AK368" s="61">
        <v>699300</v>
      </c>
      <c r="AL368" s="60">
        <f t="shared" si="60"/>
        <v>0.69930000000000003</v>
      </c>
      <c r="AM368" s="60">
        <f t="shared" si="67"/>
        <v>1.1599532983070637</v>
      </c>
      <c r="AN368" s="59">
        <v>22.88</v>
      </c>
    </row>
    <row r="369" spans="1:40" x14ac:dyDescent="0.3">
      <c r="A369" s="58" t="s">
        <v>374</v>
      </c>
      <c r="B369" s="59">
        <v>2011</v>
      </c>
      <c r="C369" s="59">
        <v>48.45</v>
      </c>
      <c r="D369" s="59">
        <v>48.45</v>
      </c>
      <c r="E369" s="59">
        <v>100</v>
      </c>
      <c r="F369" s="59">
        <v>53.09</v>
      </c>
      <c r="G369" s="59">
        <v>53.91</v>
      </c>
      <c r="H369" s="59">
        <v>31.01</v>
      </c>
      <c r="I369" s="60">
        <f t="shared" si="63"/>
        <v>8.7957593398006644</v>
      </c>
      <c r="J369" s="60">
        <f t="shared" si="62"/>
        <v>15.60753665830976</v>
      </c>
      <c r="K369" s="60">
        <f t="shared" si="58"/>
        <v>14.886066248849858</v>
      </c>
      <c r="L369" s="60">
        <f t="shared" si="65"/>
        <v>0.65565297613236495</v>
      </c>
      <c r="M369" s="60">
        <f t="shared" si="59"/>
        <v>2.057456290709633</v>
      </c>
      <c r="N369" s="59">
        <v>10.39</v>
      </c>
      <c r="O369" s="59">
        <v>0.86</v>
      </c>
      <c r="P369" s="62">
        <v>14.778235294117646</v>
      </c>
      <c r="Q369" s="62">
        <v>16.565686274509794</v>
      </c>
      <c r="R369" s="12">
        <v>21.87</v>
      </c>
      <c r="S369" s="59">
        <v>0</v>
      </c>
      <c r="T369" s="58">
        <v>1</v>
      </c>
      <c r="U369" s="59">
        <v>9.8800000000000008</v>
      </c>
      <c r="V369" s="58">
        <v>100</v>
      </c>
      <c r="W369" s="58" t="s">
        <v>77</v>
      </c>
      <c r="X369" s="58">
        <v>0</v>
      </c>
      <c r="Y369">
        <v>1</v>
      </c>
      <c r="Z369" s="58">
        <v>0</v>
      </c>
      <c r="AA369" s="58">
        <v>0</v>
      </c>
      <c r="AB369" s="58">
        <v>0</v>
      </c>
      <c r="AC369" s="58">
        <v>0</v>
      </c>
      <c r="AD369" s="58">
        <v>1</v>
      </c>
      <c r="AE369" s="58"/>
      <c r="AF369" s="58">
        <v>0</v>
      </c>
      <c r="AG369" s="58">
        <v>33.33</v>
      </c>
      <c r="AH369" s="59">
        <v>6606.17</v>
      </c>
      <c r="AI369" s="61">
        <v>6001600</v>
      </c>
      <c r="AJ369" s="61">
        <v>2917000</v>
      </c>
      <c r="AK369" s="61">
        <v>926400</v>
      </c>
      <c r="AL369" s="60">
        <f t="shared" si="60"/>
        <v>0.9264</v>
      </c>
      <c r="AM369" s="60">
        <f t="shared" si="67"/>
        <v>0.32475332475332475</v>
      </c>
      <c r="AN369" s="59">
        <v>19.989999999999998</v>
      </c>
    </row>
    <row r="370" spans="1:40" x14ac:dyDescent="0.3">
      <c r="A370" s="58" t="s">
        <v>374</v>
      </c>
      <c r="B370" s="59">
        <v>2012</v>
      </c>
      <c r="C370" s="59">
        <v>49.05</v>
      </c>
      <c r="D370" s="59">
        <v>49.05</v>
      </c>
      <c r="E370" s="59">
        <v>100</v>
      </c>
      <c r="F370" s="59">
        <v>61.15</v>
      </c>
      <c r="G370" s="59">
        <v>52.88</v>
      </c>
      <c r="H370" s="59">
        <v>21.2</v>
      </c>
      <c r="I370" s="60">
        <f t="shared" si="63"/>
        <v>8.8055610286775732</v>
      </c>
      <c r="J370" s="60">
        <f t="shared" si="62"/>
        <v>15.701170122385381</v>
      </c>
      <c r="K370" s="60">
        <f t="shared" si="58"/>
        <v>14.951225934583887</v>
      </c>
      <c r="L370" s="60">
        <f t="shared" si="65"/>
        <v>0.56446117293190001</v>
      </c>
      <c r="M370" s="60">
        <f t="shared" si="59"/>
        <v>2.1168818654846793</v>
      </c>
      <c r="N370" s="59">
        <v>11.86</v>
      </c>
      <c r="O370" s="59">
        <v>0.6</v>
      </c>
      <c r="P370" s="62">
        <v>7.9368359374999926</v>
      </c>
      <c r="Q370" s="62">
        <v>9.5380468750000045</v>
      </c>
      <c r="R370" s="12">
        <v>13.01</v>
      </c>
      <c r="S370" s="59">
        <v>21.03</v>
      </c>
      <c r="T370" s="58">
        <v>1</v>
      </c>
      <c r="U370" s="59">
        <v>7.65</v>
      </c>
      <c r="V370" s="58">
        <v>100</v>
      </c>
      <c r="W370" s="58" t="s">
        <v>77</v>
      </c>
      <c r="X370" s="58">
        <v>0</v>
      </c>
      <c r="Y370">
        <v>1</v>
      </c>
      <c r="Z370" s="58">
        <v>0</v>
      </c>
      <c r="AA370" s="58">
        <v>0</v>
      </c>
      <c r="AB370" s="58">
        <v>0</v>
      </c>
      <c r="AC370" s="58">
        <v>0</v>
      </c>
      <c r="AD370" s="58">
        <v>1</v>
      </c>
      <c r="AE370" s="58"/>
      <c r="AF370" s="58">
        <v>0</v>
      </c>
      <c r="AG370" s="58">
        <v>50</v>
      </c>
      <c r="AH370" s="59">
        <v>6671.24</v>
      </c>
      <c r="AI370" s="61">
        <v>6590700</v>
      </c>
      <c r="AJ370" s="61">
        <v>3113400</v>
      </c>
      <c r="AK370" s="61">
        <v>758500</v>
      </c>
      <c r="AL370" s="60">
        <f t="shared" si="60"/>
        <v>0.75849999999999995</v>
      </c>
      <c r="AM370" s="60">
        <f t="shared" si="67"/>
        <v>-0.18123920552677028</v>
      </c>
      <c r="AN370" s="59">
        <v>26.69</v>
      </c>
    </row>
    <row r="371" spans="1:40" x14ac:dyDescent="0.3">
      <c r="A371" s="58" t="s">
        <v>374</v>
      </c>
      <c r="B371" s="59">
        <v>2013</v>
      </c>
      <c r="C371" s="59">
        <v>54.54</v>
      </c>
      <c r="D371" s="59">
        <v>54.54</v>
      </c>
      <c r="E371" s="59">
        <v>100</v>
      </c>
      <c r="F371" s="59">
        <v>63.14</v>
      </c>
      <c r="G371" s="59">
        <v>61.24</v>
      </c>
      <c r="H371" s="59">
        <v>28</v>
      </c>
      <c r="I371" s="60">
        <f t="shared" si="63"/>
        <v>8.3412170597620658</v>
      </c>
      <c r="J371" s="60">
        <f t="shared" si="62"/>
        <v>15.825709196901949</v>
      </c>
      <c r="K371" s="60">
        <f t="shared" si="58"/>
        <v>15.218711199150524</v>
      </c>
      <c r="L371" s="60">
        <f t="shared" si="65"/>
        <v>0.45982702279417514</v>
      </c>
      <c r="M371" s="60">
        <f t="shared" si="59"/>
        <v>1.8349147042918243</v>
      </c>
      <c r="N371" s="59">
        <v>6.9</v>
      </c>
      <c r="O371" s="59">
        <v>0.53</v>
      </c>
      <c r="P371" s="62">
        <v>4.5099606299212596</v>
      </c>
      <c r="Q371" s="62">
        <v>5.3667968749999986</v>
      </c>
      <c r="R371" s="12">
        <v>8.0399999999999991</v>
      </c>
      <c r="S371" s="59">
        <v>21.62</v>
      </c>
      <c r="T371" s="58">
        <v>1</v>
      </c>
      <c r="U371" s="59">
        <v>17.260000000000002</v>
      </c>
      <c r="V371" s="58">
        <v>100</v>
      </c>
      <c r="W371" s="58" t="s">
        <v>77</v>
      </c>
      <c r="X371" s="58">
        <v>0</v>
      </c>
      <c r="Y371">
        <v>1</v>
      </c>
      <c r="Z371" s="58">
        <v>0</v>
      </c>
      <c r="AA371" s="58">
        <v>0</v>
      </c>
      <c r="AB371" s="58">
        <v>0</v>
      </c>
      <c r="AC371" s="58">
        <v>0</v>
      </c>
      <c r="AD371" s="58">
        <v>1</v>
      </c>
      <c r="AE371" s="58">
        <v>1</v>
      </c>
      <c r="AF371" s="58">
        <v>0</v>
      </c>
      <c r="AG371" s="58">
        <v>42.86</v>
      </c>
      <c r="AH371" s="59">
        <v>4193.1899999999996</v>
      </c>
      <c r="AI371" s="61">
        <v>7464800</v>
      </c>
      <c r="AJ371" s="61">
        <v>4068200</v>
      </c>
      <c r="AK371" s="61">
        <v>583800</v>
      </c>
      <c r="AL371" s="60">
        <f t="shared" si="60"/>
        <v>0.58379999999999999</v>
      </c>
      <c r="AM371" s="60">
        <f t="shared" si="67"/>
        <v>-0.23032300593276203</v>
      </c>
      <c r="AN371" s="59">
        <v>39.9</v>
      </c>
    </row>
    <row r="372" spans="1:40" x14ac:dyDescent="0.3">
      <c r="A372" s="58" t="s">
        <v>374</v>
      </c>
      <c r="B372" s="59">
        <v>2014</v>
      </c>
      <c r="C372" s="59">
        <v>52.4</v>
      </c>
      <c r="D372" s="59">
        <v>52.4</v>
      </c>
      <c r="E372" s="59">
        <v>100</v>
      </c>
      <c r="F372" s="59">
        <v>55.36</v>
      </c>
      <c r="G372" s="59">
        <v>60.47</v>
      </c>
      <c r="H372" s="59">
        <v>33.49</v>
      </c>
      <c r="I372" s="60">
        <f t="shared" si="63"/>
        <v>8.4032470355134965</v>
      </c>
      <c r="J372" s="60">
        <f t="shared" si="62"/>
        <v>15.867169718631658</v>
      </c>
      <c r="K372" s="60">
        <f t="shared" si="58"/>
        <v>15.152168146643062</v>
      </c>
      <c r="L372" s="60">
        <f t="shared" si="65"/>
        <v>0.40566508811083063</v>
      </c>
      <c r="M372" s="60">
        <f t="shared" si="59"/>
        <v>2.0441898956992355</v>
      </c>
      <c r="N372" s="59">
        <v>6.39</v>
      </c>
      <c r="O372" s="59">
        <v>0.49</v>
      </c>
      <c r="P372" s="62">
        <v>5.9405577689243021</v>
      </c>
      <c r="Q372" s="62">
        <v>6.9000390625000003</v>
      </c>
      <c r="R372" s="12">
        <v>8.77</v>
      </c>
      <c r="S372" s="59">
        <v>21.17</v>
      </c>
      <c r="T372" s="58">
        <v>1</v>
      </c>
      <c r="U372" s="59">
        <v>24.71</v>
      </c>
      <c r="V372" s="58">
        <v>100</v>
      </c>
      <c r="W372" s="58" t="s">
        <v>77</v>
      </c>
      <c r="X372" s="58">
        <v>0</v>
      </c>
      <c r="Y372">
        <v>1</v>
      </c>
      <c r="Z372" s="58">
        <v>0</v>
      </c>
      <c r="AA372" s="58">
        <v>0</v>
      </c>
      <c r="AB372" s="58">
        <v>0</v>
      </c>
      <c r="AC372" s="58">
        <v>0</v>
      </c>
      <c r="AD372" s="58">
        <v>1</v>
      </c>
      <c r="AE372" s="58">
        <v>1</v>
      </c>
      <c r="AF372" s="58">
        <v>20</v>
      </c>
      <c r="AG372" s="58">
        <v>42.86</v>
      </c>
      <c r="AH372" s="59">
        <v>4461.53</v>
      </c>
      <c r="AI372" s="61">
        <v>7780800</v>
      </c>
      <c r="AJ372" s="61">
        <v>3806300</v>
      </c>
      <c r="AK372" s="61">
        <v>500300</v>
      </c>
      <c r="AL372" s="60">
        <f t="shared" si="60"/>
        <v>0.50029999999999997</v>
      </c>
      <c r="AM372" s="60">
        <f t="shared" si="67"/>
        <v>-0.14302843439534088</v>
      </c>
      <c r="AN372" s="59">
        <v>28.07</v>
      </c>
    </row>
    <row r="373" spans="1:40" x14ac:dyDescent="0.3">
      <c r="A373" s="58" t="s">
        <v>374</v>
      </c>
      <c r="B373" s="59">
        <v>2015</v>
      </c>
      <c r="C373" s="59">
        <v>37.92</v>
      </c>
      <c r="D373" s="59">
        <v>36.82</v>
      </c>
      <c r="E373" s="59">
        <v>27.78</v>
      </c>
      <c r="F373" s="59">
        <v>35.380000000000003</v>
      </c>
      <c r="G373" s="59">
        <v>43.9</v>
      </c>
      <c r="H373" s="59">
        <v>32.29</v>
      </c>
      <c r="I373" s="60">
        <f t="shared" si="63"/>
        <v>8.3913351404028784</v>
      </c>
      <c r="J373" s="60">
        <f t="shared" si="62"/>
        <v>15.916554576826524</v>
      </c>
      <c r="K373" s="60">
        <f t="shared" si="58"/>
        <v>15.171113725929974</v>
      </c>
      <c r="L373" s="60">
        <f t="shared" si="65"/>
        <v>0.55342523738480787</v>
      </c>
      <c r="M373" s="60">
        <f t="shared" si="59"/>
        <v>2.1073702662988838</v>
      </c>
      <c r="N373" s="59">
        <v>6.63</v>
      </c>
      <c r="O373" s="59">
        <v>0.51</v>
      </c>
      <c r="P373" s="62">
        <v>7.6819367588932828</v>
      </c>
      <c r="Q373" s="62">
        <v>8.2714785992217958</v>
      </c>
      <c r="R373" s="12">
        <v>9.17</v>
      </c>
      <c r="S373" s="59">
        <v>25.21</v>
      </c>
      <c r="T373" s="58">
        <v>1</v>
      </c>
      <c r="U373" s="59">
        <v>20.329999999999998</v>
      </c>
      <c r="V373" s="58">
        <v>100</v>
      </c>
      <c r="W373" s="58" t="s">
        <v>77</v>
      </c>
      <c r="X373" s="58">
        <v>0</v>
      </c>
      <c r="Y373">
        <v>1</v>
      </c>
      <c r="Z373" s="58">
        <v>0</v>
      </c>
      <c r="AA373" s="58">
        <v>0</v>
      </c>
      <c r="AB373" s="58">
        <v>0</v>
      </c>
      <c r="AC373" s="58">
        <v>0</v>
      </c>
      <c r="AD373" s="58">
        <v>1</v>
      </c>
      <c r="AE373" s="58">
        <v>1</v>
      </c>
      <c r="AF373" s="58">
        <v>25</v>
      </c>
      <c r="AG373" s="58">
        <v>42.86</v>
      </c>
      <c r="AH373" s="59">
        <v>4408.7</v>
      </c>
      <c r="AI373" s="61">
        <v>8174700</v>
      </c>
      <c r="AJ373" s="61">
        <v>3879100</v>
      </c>
      <c r="AK373" s="61">
        <v>739200</v>
      </c>
      <c r="AL373" s="60">
        <f t="shared" si="60"/>
        <v>0.73919999999999997</v>
      </c>
      <c r="AM373" s="60">
        <f t="shared" si="67"/>
        <v>0.47751349190485709</v>
      </c>
      <c r="AN373" s="59">
        <v>26.44</v>
      </c>
    </row>
    <row r="374" spans="1:40" x14ac:dyDescent="0.3">
      <c r="A374" s="58" t="s">
        <v>374</v>
      </c>
      <c r="B374" s="59">
        <v>2016</v>
      </c>
      <c r="C374" s="59">
        <v>36.99</v>
      </c>
      <c r="D374" s="59">
        <v>22.25</v>
      </c>
      <c r="E374" s="59">
        <v>7.5</v>
      </c>
      <c r="F374" s="59">
        <v>32.22</v>
      </c>
      <c r="G374" s="59">
        <v>46.49</v>
      </c>
      <c r="H374" s="59">
        <v>29.35</v>
      </c>
      <c r="I374" s="60">
        <f t="shared" si="63"/>
        <v>8.3682801047532376</v>
      </c>
      <c r="J374" s="60">
        <f t="shared" si="62"/>
        <v>16.069755885344229</v>
      </c>
      <c r="K374" s="60">
        <f t="shared" si="58"/>
        <v>15.420116816736193</v>
      </c>
      <c r="L374" s="60">
        <f t="shared" si="65"/>
        <v>0.17831353539641584</v>
      </c>
      <c r="M374" s="60">
        <f t="shared" si="59"/>
        <v>1.9148495749512651</v>
      </c>
      <c r="N374" s="59">
        <v>2.0699999999999998</v>
      </c>
      <c r="O374" s="59">
        <v>0.36</v>
      </c>
      <c r="P374" s="62">
        <v>5.3497665369649798</v>
      </c>
      <c r="Q374" s="62">
        <v>5.6182329317269106</v>
      </c>
      <c r="R374" s="12">
        <v>8.7100000000000009</v>
      </c>
      <c r="S374" s="59">
        <v>26.74</v>
      </c>
      <c r="T374" s="58">
        <v>1</v>
      </c>
      <c r="U374" s="59">
        <v>21.81</v>
      </c>
      <c r="V374" s="58">
        <v>100</v>
      </c>
      <c r="W374" s="58" t="s">
        <v>77</v>
      </c>
      <c r="X374" s="58">
        <v>0</v>
      </c>
      <c r="Y374">
        <v>1</v>
      </c>
      <c r="Z374" s="58">
        <v>0</v>
      </c>
      <c r="AA374" s="58">
        <v>0</v>
      </c>
      <c r="AB374" s="58">
        <v>0</v>
      </c>
      <c r="AC374" s="58">
        <v>0</v>
      </c>
      <c r="AD374" s="58">
        <v>1</v>
      </c>
      <c r="AE374" s="58">
        <v>1</v>
      </c>
      <c r="AF374" s="58">
        <v>25</v>
      </c>
      <c r="AG374" s="58">
        <v>57.14</v>
      </c>
      <c r="AH374" s="59">
        <v>4308.22</v>
      </c>
      <c r="AI374" s="61">
        <v>9528100</v>
      </c>
      <c r="AJ374" s="61">
        <v>4975900</v>
      </c>
      <c r="AK374" s="61">
        <v>195200</v>
      </c>
      <c r="AL374" s="60">
        <f t="shared" si="60"/>
        <v>0.19520000000000001</v>
      </c>
      <c r="AM374" s="60">
        <f t="shared" si="67"/>
        <v>-0.73593073593073588</v>
      </c>
      <c r="AN374" s="59">
        <v>35.76</v>
      </c>
    </row>
    <row r="375" spans="1:40" x14ac:dyDescent="0.3">
      <c r="A375" s="58" t="s">
        <v>374</v>
      </c>
      <c r="B375" s="59">
        <v>2017</v>
      </c>
      <c r="C375" s="59">
        <v>44.39</v>
      </c>
      <c r="D375" s="59">
        <v>44.39</v>
      </c>
      <c r="E375" s="59">
        <v>100</v>
      </c>
      <c r="F375" s="59">
        <v>34.04</v>
      </c>
      <c r="G375" s="59">
        <v>64.58</v>
      </c>
      <c r="H375" s="59">
        <v>28.47</v>
      </c>
      <c r="I375" s="60">
        <f t="shared" si="63"/>
        <v>8.2796083650379675</v>
      </c>
      <c r="J375" s="60">
        <f t="shared" si="62"/>
        <v>16.083421387024298</v>
      </c>
      <c r="K375" s="60">
        <f t="shared" si="58"/>
        <v>15.519985885733126</v>
      </c>
      <c r="L375" s="60">
        <f t="shared" si="65"/>
        <v>0.12469244395731829</v>
      </c>
      <c r="M375" s="60">
        <f t="shared" si="59"/>
        <v>1.7566972810766572</v>
      </c>
      <c r="N375" s="59">
        <v>2.16</v>
      </c>
      <c r="O375" s="59">
        <v>0.38</v>
      </c>
      <c r="P375" s="62">
        <v>5.8285490196078431</v>
      </c>
      <c r="Q375" s="62">
        <v>6.2326050420168064</v>
      </c>
      <c r="R375" s="12">
        <v>8.64</v>
      </c>
      <c r="S375" s="59">
        <v>26.32</v>
      </c>
      <c r="T375" s="58">
        <v>1</v>
      </c>
      <c r="U375" s="59">
        <v>20.8</v>
      </c>
      <c r="V375" s="58">
        <v>100</v>
      </c>
      <c r="W375" s="58" t="s">
        <v>77</v>
      </c>
      <c r="X375" s="58">
        <v>0</v>
      </c>
      <c r="Y375">
        <v>1</v>
      </c>
      <c r="Z375" s="58">
        <v>0</v>
      </c>
      <c r="AA375" s="58">
        <v>0</v>
      </c>
      <c r="AB375" s="58">
        <v>0</v>
      </c>
      <c r="AC375" s="58">
        <v>0</v>
      </c>
      <c r="AD375" s="58">
        <v>1</v>
      </c>
      <c r="AE375" s="58">
        <v>1</v>
      </c>
      <c r="AF375" s="58">
        <v>33.33</v>
      </c>
      <c r="AG375" s="58">
        <v>50</v>
      </c>
      <c r="AH375" s="59">
        <v>3942.65</v>
      </c>
      <c r="AI375" s="61">
        <v>9659200</v>
      </c>
      <c r="AJ375" s="61">
        <v>5498500</v>
      </c>
      <c r="AK375" s="61">
        <v>132800</v>
      </c>
      <c r="AL375" s="60">
        <f t="shared" si="60"/>
        <v>0.1328</v>
      </c>
      <c r="AM375" s="60">
        <f t="shared" si="67"/>
        <v>-0.31967213114754101</v>
      </c>
      <c r="AN375" s="59">
        <v>42.07</v>
      </c>
    </row>
    <row r="376" spans="1:40" x14ac:dyDescent="0.3">
      <c r="A376" s="58" t="s">
        <v>374</v>
      </c>
      <c r="B376" s="59">
        <v>2018</v>
      </c>
      <c r="C376" s="59">
        <v>52</v>
      </c>
      <c r="D376" s="59">
        <v>52</v>
      </c>
      <c r="E376" s="59">
        <v>100</v>
      </c>
      <c r="F376" s="59">
        <v>40.729999999999997</v>
      </c>
      <c r="G376" s="59">
        <v>73.78</v>
      </c>
      <c r="H376" s="59">
        <v>35.01</v>
      </c>
      <c r="I376" s="60">
        <f t="shared" si="63"/>
        <v>8.0213120078138473</v>
      </c>
      <c r="J376" s="60">
        <f t="shared" si="62"/>
        <v>16.105375086548939</v>
      </c>
      <c r="K376" s="60">
        <f t="shared" si="58"/>
        <v>15.561138824848641</v>
      </c>
      <c r="L376" s="60">
        <f t="shared" si="65"/>
        <v>5.8551886949615495E-2</v>
      </c>
      <c r="M376" s="60">
        <f t="shared" si="59"/>
        <v>1.7232917357535562</v>
      </c>
      <c r="N376" s="59">
        <v>1.17</v>
      </c>
      <c r="O376" s="59">
        <v>0.41</v>
      </c>
      <c r="P376" s="62">
        <v>15.665081300813005</v>
      </c>
      <c r="Q376" s="62">
        <v>17.575252918287951</v>
      </c>
      <c r="R376" s="12">
        <v>28</v>
      </c>
      <c r="S376" s="59">
        <v>26.77</v>
      </c>
      <c r="T376" s="58">
        <v>1</v>
      </c>
      <c r="U376" s="59">
        <v>22.83</v>
      </c>
      <c r="V376" s="58">
        <v>100</v>
      </c>
      <c r="W376" s="58" t="s">
        <v>77</v>
      </c>
      <c r="X376" s="58">
        <v>0</v>
      </c>
      <c r="Y376">
        <v>1</v>
      </c>
      <c r="Z376" s="58">
        <v>0</v>
      </c>
      <c r="AA376" s="58">
        <v>0</v>
      </c>
      <c r="AB376" s="58">
        <v>0</v>
      </c>
      <c r="AC376" s="58">
        <v>0</v>
      </c>
      <c r="AD376" s="58">
        <v>1</v>
      </c>
      <c r="AE376" s="58">
        <v>1</v>
      </c>
      <c r="AF376" s="58">
        <v>33.33</v>
      </c>
      <c r="AG376" s="58">
        <v>57.14</v>
      </c>
      <c r="AH376" s="59">
        <v>3045.17</v>
      </c>
      <c r="AI376" s="61">
        <v>9873600</v>
      </c>
      <c r="AJ376" s="61">
        <v>5729500</v>
      </c>
      <c r="AK376" s="61">
        <v>60300</v>
      </c>
      <c r="AL376" s="60">
        <f t="shared" si="60"/>
        <v>6.0299999999999999E-2</v>
      </c>
      <c r="AM376" s="60">
        <f t="shared" si="67"/>
        <v>-0.54593373493975905</v>
      </c>
      <c r="AN376" s="59">
        <v>44.21</v>
      </c>
    </row>
    <row r="377" spans="1:40" x14ac:dyDescent="0.3">
      <c r="A377" s="58" t="s">
        <v>374</v>
      </c>
      <c r="B377" s="59">
        <v>2019</v>
      </c>
      <c r="C377" s="59">
        <v>53.3</v>
      </c>
      <c r="D377" s="59">
        <v>53.3</v>
      </c>
      <c r="E377" s="59">
        <v>100</v>
      </c>
      <c r="F377" s="59">
        <v>36.9</v>
      </c>
      <c r="G377" s="59">
        <v>75.77</v>
      </c>
      <c r="H377" s="59">
        <v>44.18</v>
      </c>
      <c r="I377" s="60">
        <f t="shared" si="63"/>
        <v>7.6711698518155833</v>
      </c>
      <c r="J377" s="60">
        <f t="shared" si="62"/>
        <v>16.16657148001536</v>
      </c>
      <c r="K377" s="60">
        <f t="shared" si="58"/>
        <v>15.60753665830976</v>
      </c>
      <c r="L377" s="60">
        <f t="shared" si="65"/>
        <v>9.4218675238981739E-2</v>
      </c>
      <c r="M377" s="60">
        <f t="shared" si="59"/>
        <v>1.7489836043721674</v>
      </c>
      <c r="N377" s="59">
        <v>1.54</v>
      </c>
      <c r="O377" s="59">
        <v>0.39</v>
      </c>
      <c r="P377" s="62">
        <v>24.825120000000009</v>
      </c>
      <c r="Q377" s="62">
        <v>26.61542635658914</v>
      </c>
      <c r="R377" s="12">
        <v>31.91</v>
      </c>
      <c r="S377" s="59">
        <v>27.15</v>
      </c>
      <c r="T377" s="58">
        <v>1</v>
      </c>
      <c r="U377" s="59">
        <v>37.31</v>
      </c>
      <c r="V377" s="58">
        <v>100</v>
      </c>
      <c r="W377" s="58" t="s">
        <v>77</v>
      </c>
      <c r="X377" s="58">
        <v>0</v>
      </c>
      <c r="Y377">
        <v>1</v>
      </c>
      <c r="Z377" s="58">
        <v>0</v>
      </c>
      <c r="AA377" s="58">
        <v>0</v>
      </c>
      <c r="AB377" s="58">
        <v>0</v>
      </c>
      <c r="AC377" s="58">
        <v>0</v>
      </c>
      <c r="AD377" s="58">
        <v>1</v>
      </c>
      <c r="AE377" s="58">
        <v>1</v>
      </c>
      <c r="AF377" s="58">
        <v>33.33</v>
      </c>
      <c r="AG377" s="58">
        <v>62.5</v>
      </c>
      <c r="AH377" s="59">
        <v>2145.59</v>
      </c>
      <c r="AI377" s="61">
        <v>10496700</v>
      </c>
      <c r="AJ377" s="61">
        <v>6001600</v>
      </c>
      <c r="AK377" s="61">
        <v>98800</v>
      </c>
      <c r="AL377" s="60">
        <f t="shared" si="60"/>
        <v>9.8799999999999999E-2</v>
      </c>
      <c r="AM377" s="60">
        <f t="shared" si="67"/>
        <v>0.63847429519071308</v>
      </c>
      <c r="AN377" s="59">
        <v>46.11</v>
      </c>
    </row>
    <row r="378" spans="1:40" x14ac:dyDescent="0.3">
      <c r="A378" s="58" t="s">
        <v>374</v>
      </c>
      <c r="B378" s="59">
        <v>2020</v>
      </c>
      <c r="C378" s="59">
        <v>55.14</v>
      </c>
      <c r="D378" s="59">
        <v>55.14</v>
      </c>
      <c r="E378" s="59">
        <v>66.67</v>
      </c>
      <c r="F378" s="59">
        <v>39.979999999999997</v>
      </c>
      <c r="G378" s="59">
        <v>75.819999999999993</v>
      </c>
      <c r="H378" s="59">
        <v>46.88</v>
      </c>
      <c r="I378" s="60">
        <f t="shared" si="63"/>
        <v>7.3186920568318241</v>
      </c>
      <c r="J378" s="60">
        <f t="shared" si="62"/>
        <v>15.921033990642611</v>
      </c>
      <c r="K378" s="60">
        <f t="shared" si="58"/>
        <v>15.605401616132301</v>
      </c>
      <c r="L378" s="60"/>
      <c r="M378" s="60">
        <f t="shared" si="59"/>
        <v>1.3711261020571734</v>
      </c>
      <c r="N378" s="59">
        <v>-17.38</v>
      </c>
      <c r="O378" s="59">
        <v>0.3</v>
      </c>
      <c r="P378" s="62">
        <v>24.792209302325578</v>
      </c>
      <c r="Q378" s="62">
        <v>26.392868217054275</v>
      </c>
      <c r="R378" s="12">
        <v>35.049999999999997</v>
      </c>
      <c r="S378" s="59">
        <v>28.37</v>
      </c>
      <c r="T378" s="58">
        <v>1</v>
      </c>
      <c r="U378" s="59">
        <v>41.19</v>
      </c>
      <c r="V378" s="58">
        <v>100</v>
      </c>
      <c r="W378" s="58" t="s">
        <v>77</v>
      </c>
      <c r="X378" s="58">
        <v>0</v>
      </c>
      <c r="Y378">
        <v>1</v>
      </c>
      <c r="Z378" s="58">
        <v>0</v>
      </c>
      <c r="AA378" s="58">
        <v>0</v>
      </c>
      <c r="AB378" s="58">
        <v>0</v>
      </c>
      <c r="AC378" s="58">
        <v>0</v>
      </c>
      <c r="AD378" s="58">
        <v>1</v>
      </c>
      <c r="AE378" s="58">
        <v>1</v>
      </c>
      <c r="AF378" s="58">
        <v>50</v>
      </c>
      <c r="AG378" s="58">
        <v>62.5</v>
      </c>
      <c r="AH378" s="59">
        <v>1508.23</v>
      </c>
      <c r="AI378" s="61">
        <v>8211400</v>
      </c>
      <c r="AJ378" s="61">
        <v>5988800</v>
      </c>
      <c r="AK378" s="61">
        <v>-2022200</v>
      </c>
      <c r="AL378" s="60">
        <f t="shared" si="60"/>
        <v>-2.0222000000000002</v>
      </c>
      <c r="AM378" s="60">
        <f t="shared" si="67"/>
        <v>-21.467611336032387</v>
      </c>
      <c r="AN378" s="59">
        <v>62.05</v>
      </c>
    </row>
    <row r="379" spans="1:40" x14ac:dyDescent="0.3">
      <c r="A379" s="58" t="s">
        <v>374</v>
      </c>
      <c r="B379" s="59">
        <v>2021</v>
      </c>
      <c r="C379" s="59">
        <v>51.51</v>
      </c>
      <c r="D379" s="59">
        <v>51.51</v>
      </c>
      <c r="E379" s="59">
        <v>62.5</v>
      </c>
      <c r="F379" s="59">
        <v>39.049999999999997</v>
      </c>
      <c r="G379" s="59">
        <v>76.930000000000007</v>
      </c>
      <c r="H379" s="59">
        <v>30.45</v>
      </c>
      <c r="I379" s="60">
        <f t="shared" si="63"/>
        <v>7.9825426618267832</v>
      </c>
      <c r="J379" s="60">
        <f t="shared" si="62"/>
        <v>15.97952300109438</v>
      </c>
      <c r="K379" s="60">
        <f t="shared" si="58"/>
        <v>15.041812207773273</v>
      </c>
      <c r="L379" s="60">
        <f t="shared" ref="L379:L442" si="68">LN(1+AL379)</f>
        <v>1.1571956127670071</v>
      </c>
      <c r="M379" s="60">
        <f t="shared" si="59"/>
        <v>2.5541277944023939</v>
      </c>
      <c r="N379" s="59">
        <v>35.92</v>
      </c>
      <c r="O379" s="59">
        <v>0.37</v>
      </c>
      <c r="P379" s="62">
        <v>53.43942307692307</v>
      </c>
      <c r="Q379" s="62">
        <v>56.638499999999958</v>
      </c>
      <c r="R379" s="12">
        <v>93.21</v>
      </c>
      <c r="S379" s="59">
        <v>27.78</v>
      </c>
      <c r="T379" s="58">
        <v>1</v>
      </c>
      <c r="U379" s="59">
        <v>22.95</v>
      </c>
      <c r="V379" s="58">
        <v>100</v>
      </c>
      <c r="W379" s="58" t="s">
        <v>77</v>
      </c>
      <c r="X379" s="58">
        <v>0</v>
      </c>
      <c r="Y379">
        <v>1</v>
      </c>
      <c r="Z379" s="58">
        <v>0</v>
      </c>
      <c r="AA379" s="58">
        <v>0</v>
      </c>
      <c r="AB379" s="58">
        <v>0</v>
      </c>
      <c r="AC379" s="58">
        <v>0</v>
      </c>
      <c r="AD379" s="58">
        <v>1</v>
      </c>
      <c r="AE379" s="58">
        <v>1</v>
      </c>
      <c r="AF379" s="58">
        <v>50</v>
      </c>
      <c r="AG379" s="58">
        <v>62.5</v>
      </c>
      <c r="AH379" s="59">
        <v>2929.37</v>
      </c>
      <c r="AI379" s="61">
        <v>8706000</v>
      </c>
      <c r="AJ379" s="61">
        <v>3408600</v>
      </c>
      <c r="AK379" s="61">
        <v>2181000</v>
      </c>
      <c r="AL379" s="60">
        <f t="shared" si="60"/>
        <v>2.181</v>
      </c>
      <c r="AM379" s="60">
        <f t="shared" si="67"/>
        <v>-2.0785283354762139</v>
      </c>
      <c r="AN379" s="59">
        <v>21.56</v>
      </c>
    </row>
    <row r="380" spans="1:40" x14ac:dyDescent="0.3">
      <c r="A380" s="58" t="s">
        <v>389</v>
      </c>
      <c r="B380" s="59">
        <v>2008</v>
      </c>
      <c r="C380" s="59">
        <v>52.68</v>
      </c>
      <c r="D380" s="59">
        <v>52.68</v>
      </c>
      <c r="E380" s="59">
        <v>100</v>
      </c>
      <c r="F380" s="59">
        <v>79.930000000000007</v>
      </c>
      <c r="G380" s="59">
        <v>30.18</v>
      </c>
      <c r="H380" s="59">
        <v>42.67</v>
      </c>
      <c r="I380" s="60">
        <f t="shared" si="63"/>
        <v>6.9746192192356444</v>
      </c>
      <c r="J380" s="60">
        <f t="shared" si="62"/>
        <v>15.322694236359618</v>
      </c>
      <c r="K380" s="60">
        <f t="shared" si="58"/>
        <v>14.949168188375184</v>
      </c>
      <c r="L380" s="60">
        <f t="shared" si="68"/>
        <v>4.7837329414160058E-2</v>
      </c>
      <c r="M380" s="60">
        <f t="shared" si="59"/>
        <v>1.4528484068233023</v>
      </c>
      <c r="N380" s="59">
        <v>5.01</v>
      </c>
      <c r="O380" s="59">
        <v>1.46</v>
      </c>
      <c r="P380" s="62">
        <v>19.974545454545453</v>
      </c>
      <c r="Q380" s="62">
        <v>25.786875000000009</v>
      </c>
      <c r="R380" s="12">
        <v>34.380000000000003</v>
      </c>
      <c r="S380" s="59">
        <v>97.33</v>
      </c>
      <c r="T380" s="58">
        <v>1</v>
      </c>
      <c r="U380" s="59">
        <v>46.2</v>
      </c>
      <c r="V380" s="58"/>
      <c r="W380" s="58" t="s">
        <v>77</v>
      </c>
      <c r="X380" s="58">
        <v>0</v>
      </c>
      <c r="Y380">
        <v>1</v>
      </c>
      <c r="Z380" s="58">
        <v>0</v>
      </c>
      <c r="AA380" s="58">
        <v>0</v>
      </c>
      <c r="AB380" s="58">
        <v>0</v>
      </c>
      <c r="AC380" s="58">
        <v>0</v>
      </c>
      <c r="AD380" s="58">
        <v>1</v>
      </c>
      <c r="AE380" s="58"/>
      <c r="AF380" s="58">
        <v>0</v>
      </c>
      <c r="AG380" s="58">
        <v>6.25</v>
      </c>
      <c r="AH380" s="59">
        <v>1069.1500000000001</v>
      </c>
      <c r="AI380" s="61">
        <v>4514000</v>
      </c>
      <c r="AJ380" s="61">
        <v>3107000</v>
      </c>
      <c r="AK380" s="61">
        <v>49000</v>
      </c>
      <c r="AL380" s="60">
        <f t="shared" si="60"/>
        <v>4.9000000000000002E-2</v>
      </c>
      <c r="AM380" s="60"/>
      <c r="AN380" s="59">
        <v>44.76</v>
      </c>
    </row>
    <row r="381" spans="1:40" x14ac:dyDescent="0.3">
      <c r="A381" s="58" t="s">
        <v>389</v>
      </c>
      <c r="B381" s="59">
        <v>2009</v>
      </c>
      <c r="C381" s="59">
        <v>53.96</v>
      </c>
      <c r="D381" s="59">
        <v>53.96</v>
      </c>
      <c r="E381" s="59">
        <v>100</v>
      </c>
      <c r="F381" s="59">
        <v>74.16</v>
      </c>
      <c r="G381" s="59">
        <v>28.07</v>
      </c>
      <c r="H381" s="59">
        <v>62.14</v>
      </c>
      <c r="I381" s="60">
        <f t="shared" si="63"/>
        <v>7.706689384274636</v>
      </c>
      <c r="J381" s="60">
        <f t="shared" si="62"/>
        <v>15.4057656509816</v>
      </c>
      <c r="K381" s="60">
        <f t="shared" si="58"/>
        <v>15.056779147033907</v>
      </c>
      <c r="L381" s="60">
        <f t="shared" si="68"/>
        <v>-6.0180723255630212E-3</v>
      </c>
      <c r="M381" s="60">
        <f t="shared" si="59"/>
        <v>1.4176300578034682</v>
      </c>
      <c r="N381" s="59">
        <v>2.76</v>
      </c>
      <c r="O381" s="59">
        <v>1.03</v>
      </c>
      <c r="P381" s="62">
        <v>16.568333333333328</v>
      </c>
      <c r="Q381" s="62">
        <v>16.611240310077516</v>
      </c>
      <c r="R381" s="12">
        <v>19.829999999999998</v>
      </c>
      <c r="S381" s="59">
        <v>97.62</v>
      </c>
      <c r="T381" s="58">
        <v>1</v>
      </c>
      <c r="U381" s="59">
        <v>73.38</v>
      </c>
      <c r="V381" s="58"/>
      <c r="W381" s="58" t="s">
        <v>77</v>
      </c>
      <c r="X381" s="58">
        <v>0</v>
      </c>
      <c r="Y381">
        <v>1</v>
      </c>
      <c r="Z381" s="58">
        <v>0</v>
      </c>
      <c r="AA381" s="58">
        <v>0</v>
      </c>
      <c r="AB381" s="58">
        <v>0</v>
      </c>
      <c r="AC381" s="58">
        <v>0</v>
      </c>
      <c r="AD381" s="58">
        <v>1</v>
      </c>
      <c r="AE381" s="58"/>
      <c r="AF381" s="58">
        <v>0</v>
      </c>
      <c r="AG381" s="58">
        <v>6.25</v>
      </c>
      <c r="AH381" s="59">
        <v>2223.17</v>
      </c>
      <c r="AI381" s="61">
        <v>4905000</v>
      </c>
      <c r="AJ381" s="61">
        <v>3460000</v>
      </c>
      <c r="AK381" s="61">
        <v>-6000</v>
      </c>
      <c r="AL381" s="60">
        <f t="shared" si="60"/>
        <v>-6.0000000000000001E-3</v>
      </c>
      <c r="AM381" s="60">
        <f t="shared" ref="AM381:AM393" si="69">(AK381-AK380)/AK380</f>
        <v>-1.1224489795918366</v>
      </c>
      <c r="AN381" s="59">
        <v>51.85</v>
      </c>
    </row>
    <row r="382" spans="1:40" x14ac:dyDescent="0.3">
      <c r="A382" s="58" t="s">
        <v>389</v>
      </c>
      <c r="B382" s="59">
        <v>2010</v>
      </c>
      <c r="C382" s="59">
        <v>59.84</v>
      </c>
      <c r="D382" s="59">
        <v>59.84</v>
      </c>
      <c r="E382" s="59">
        <v>100</v>
      </c>
      <c r="F382" s="59">
        <v>65.75</v>
      </c>
      <c r="G382" s="59">
        <v>40.81</v>
      </c>
      <c r="H382" s="59">
        <v>81.64</v>
      </c>
      <c r="I382" s="60">
        <f t="shared" si="63"/>
        <v>8.4952501951637842</v>
      </c>
      <c r="J382" s="60">
        <f t="shared" si="62"/>
        <v>15.519531112884323</v>
      </c>
      <c r="K382" s="60">
        <f t="shared" si="58"/>
        <v>15.111880211556178</v>
      </c>
      <c r="L382" s="60">
        <f t="shared" si="68"/>
        <v>0.39068982252601003</v>
      </c>
      <c r="M382" s="60">
        <f t="shared" si="59"/>
        <v>1.5032822757111597</v>
      </c>
      <c r="N382" s="59">
        <v>8.67</v>
      </c>
      <c r="O382" s="59">
        <v>1.3</v>
      </c>
      <c r="P382" s="62">
        <v>16.501712062256811</v>
      </c>
      <c r="Q382" s="62">
        <v>17.427003891050575</v>
      </c>
      <c r="R382" s="12">
        <v>19.920000000000002</v>
      </c>
      <c r="S382" s="59">
        <v>70.5</v>
      </c>
      <c r="T382" s="58">
        <v>1</v>
      </c>
      <c r="U382" s="59">
        <v>98.13</v>
      </c>
      <c r="V382" s="58">
        <v>50</v>
      </c>
      <c r="W382" s="58" t="s">
        <v>77</v>
      </c>
      <c r="X382" s="58">
        <v>0</v>
      </c>
      <c r="Y382">
        <v>1</v>
      </c>
      <c r="Z382" s="58">
        <v>0</v>
      </c>
      <c r="AA382" s="58">
        <v>0</v>
      </c>
      <c r="AB382" s="58">
        <v>0</v>
      </c>
      <c r="AC382" s="58">
        <v>0</v>
      </c>
      <c r="AD382" s="58">
        <v>1</v>
      </c>
      <c r="AE382" s="58"/>
      <c r="AF382" s="58">
        <v>0</v>
      </c>
      <c r="AG382" s="58">
        <v>7.69</v>
      </c>
      <c r="AH382" s="59">
        <v>4891.4799999999996</v>
      </c>
      <c r="AI382" s="61">
        <v>5496000</v>
      </c>
      <c r="AJ382" s="61">
        <v>3656000</v>
      </c>
      <c r="AK382" s="61">
        <v>478000</v>
      </c>
      <c r="AL382" s="60">
        <f t="shared" si="60"/>
        <v>0.47799999999999998</v>
      </c>
      <c r="AM382" s="60">
        <f t="shared" si="69"/>
        <v>-80.666666666666671</v>
      </c>
      <c r="AN382" s="59">
        <v>43.85</v>
      </c>
    </row>
    <row r="383" spans="1:40" x14ac:dyDescent="0.3">
      <c r="A383" s="58" t="s">
        <v>389</v>
      </c>
      <c r="B383" s="59">
        <v>2011</v>
      </c>
      <c r="C383" s="59">
        <v>65.19</v>
      </c>
      <c r="D383" s="59">
        <v>65.19</v>
      </c>
      <c r="E383" s="59">
        <v>100</v>
      </c>
      <c r="F383" s="59">
        <v>68.680000000000007</v>
      </c>
      <c r="G383" s="59">
        <v>55.35</v>
      </c>
      <c r="H383" s="59">
        <v>75.69</v>
      </c>
      <c r="I383" s="60">
        <f t="shared" si="63"/>
        <v>8.0641143268996061</v>
      </c>
      <c r="J383" s="60">
        <f t="shared" si="62"/>
        <v>15.714927901898839</v>
      </c>
      <c r="K383" s="60">
        <f t="shared" si="58"/>
        <v>15.3277765586461</v>
      </c>
      <c r="L383" s="60">
        <f t="shared" si="68"/>
        <v>0.54116082356206363</v>
      </c>
      <c r="M383" s="60">
        <f t="shared" si="59"/>
        <v>1.4727793696275071</v>
      </c>
      <c r="N383" s="59">
        <v>9.6300000000000008</v>
      </c>
      <c r="O383" s="59">
        <v>1.31</v>
      </c>
      <c r="P383" s="62">
        <v>14.778235294117646</v>
      </c>
      <c r="Q383" s="62">
        <v>16.565686274509794</v>
      </c>
      <c r="R383" s="12">
        <v>21.87</v>
      </c>
      <c r="S383" s="59">
        <v>78.849999999999994</v>
      </c>
      <c r="T383" s="58">
        <v>1</v>
      </c>
      <c r="U383" s="59">
        <v>94.77</v>
      </c>
      <c r="V383" s="58">
        <v>42.86</v>
      </c>
      <c r="W383" s="58" t="s">
        <v>77</v>
      </c>
      <c r="X383" s="58">
        <v>0</v>
      </c>
      <c r="Y383">
        <v>1</v>
      </c>
      <c r="Z383" s="58">
        <v>0</v>
      </c>
      <c r="AA383" s="58">
        <v>0</v>
      </c>
      <c r="AB383" s="58">
        <v>0</v>
      </c>
      <c r="AC383" s="58">
        <v>0</v>
      </c>
      <c r="AD383" s="58">
        <v>1</v>
      </c>
      <c r="AE383" s="58">
        <v>1</v>
      </c>
      <c r="AF383" s="58">
        <v>0</v>
      </c>
      <c r="AG383" s="58">
        <v>7.69</v>
      </c>
      <c r="AH383" s="59">
        <v>3178.34</v>
      </c>
      <c r="AI383" s="61">
        <v>6682000</v>
      </c>
      <c r="AJ383" s="61">
        <v>4537000</v>
      </c>
      <c r="AK383" s="61">
        <v>718000</v>
      </c>
      <c r="AL383" s="60">
        <f t="shared" si="60"/>
        <v>0.71799999999999997</v>
      </c>
      <c r="AM383" s="60">
        <f t="shared" si="69"/>
        <v>0.502092050209205</v>
      </c>
      <c r="AN383" s="59">
        <v>48.78</v>
      </c>
    </row>
    <row r="384" spans="1:40" x14ac:dyDescent="0.3">
      <c r="A384" s="58" t="s">
        <v>389</v>
      </c>
      <c r="B384" s="59">
        <v>2012</v>
      </c>
      <c r="C384" s="59">
        <v>66.69</v>
      </c>
      <c r="D384" s="59">
        <v>66.69</v>
      </c>
      <c r="E384" s="59">
        <v>100</v>
      </c>
      <c r="F384" s="59">
        <v>66.69</v>
      </c>
      <c r="G384" s="59">
        <v>65.16</v>
      </c>
      <c r="H384" s="59">
        <v>69.290000000000006</v>
      </c>
      <c r="I384" s="60">
        <f t="shared" si="63"/>
        <v>8.611002245094296</v>
      </c>
      <c r="J384" s="60">
        <f t="shared" si="62"/>
        <v>15.804480196480034</v>
      </c>
      <c r="K384" s="60">
        <f t="shared" si="58"/>
        <v>15.420337857840691</v>
      </c>
      <c r="L384" s="60">
        <f t="shared" si="68"/>
        <v>0.51342224961325666</v>
      </c>
      <c r="M384" s="60">
        <f t="shared" si="59"/>
        <v>1.4683544303797469</v>
      </c>
      <c r="N384" s="59">
        <v>8.4600000000000009</v>
      </c>
      <c r="O384" s="59">
        <v>1.24</v>
      </c>
      <c r="P384" s="62">
        <v>7.9368359374999926</v>
      </c>
      <c r="Q384" s="62">
        <v>9.5380468750000045</v>
      </c>
      <c r="R384" s="12">
        <v>13.01</v>
      </c>
      <c r="S384" s="59">
        <v>59.81</v>
      </c>
      <c r="T384" s="58">
        <v>1</v>
      </c>
      <c r="U384" s="59">
        <v>79.41</v>
      </c>
      <c r="V384" s="58">
        <v>46.15</v>
      </c>
      <c r="W384" s="58" t="s">
        <v>77</v>
      </c>
      <c r="X384" s="58">
        <v>0</v>
      </c>
      <c r="Y384">
        <v>1</v>
      </c>
      <c r="Z384" s="58">
        <v>0</v>
      </c>
      <c r="AA384" s="58">
        <v>0</v>
      </c>
      <c r="AB384" s="58">
        <v>0</v>
      </c>
      <c r="AC384" s="58">
        <v>0</v>
      </c>
      <c r="AD384" s="58">
        <v>1</v>
      </c>
      <c r="AE384" s="58">
        <v>1</v>
      </c>
      <c r="AF384" s="58">
        <v>0</v>
      </c>
      <c r="AG384" s="58">
        <v>7.69</v>
      </c>
      <c r="AH384" s="59">
        <v>5491.75</v>
      </c>
      <c r="AI384" s="61">
        <v>7308000</v>
      </c>
      <c r="AJ384" s="61">
        <v>4977000</v>
      </c>
      <c r="AK384" s="61">
        <v>671000</v>
      </c>
      <c r="AL384" s="60">
        <f t="shared" si="60"/>
        <v>0.67100000000000004</v>
      </c>
      <c r="AM384" s="60">
        <f t="shared" si="69"/>
        <v>-6.545961002785515E-2</v>
      </c>
      <c r="AN384" s="59">
        <v>50.03</v>
      </c>
    </row>
    <row r="385" spans="1:40" x14ac:dyDescent="0.3">
      <c r="A385" s="58" t="s">
        <v>389</v>
      </c>
      <c r="B385" s="59">
        <v>2013</v>
      </c>
      <c r="C385" s="59">
        <v>69.06</v>
      </c>
      <c r="D385" s="59">
        <v>60.37</v>
      </c>
      <c r="E385" s="59">
        <v>51.67</v>
      </c>
      <c r="F385" s="59">
        <v>67.069999999999993</v>
      </c>
      <c r="G385" s="59">
        <v>70.64</v>
      </c>
      <c r="H385" s="59">
        <v>69.92</v>
      </c>
      <c r="I385" s="60">
        <f t="shared" si="63"/>
        <v>8.3016060186276697</v>
      </c>
      <c r="J385" s="60">
        <f t="shared" si="62"/>
        <v>15.696043739245756</v>
      </c>
      <c r="K385" s="60">
        <f t="shared" si="58"/>
        <v>15.353882021964514</v>
      </c>
      <c r="L385" s="60">
        <f t="shared" si="68"/>
        <v>0.15443635330441896</v>
      </c>
      <c r="M385" s="60">
        <f t="shared" si="59"/>
        <v>1.4079879750912605</v>
      </c>
      <c r="N385" s="59">
        <v>-0.74</v>
      </c>
      <c r="O385" s="59">
        <v>1.27</v>
      </c>
      <c r="P385" s="62">
        <v>4.5099606299212596</v>
      </c>
      <c r="Q385" s="62">
        <v>5.3667968749999986</v>
      </c>
      <c r="R385" s="12">
        <v>8.0399999999999991</v>
      </c>
      <c r="S385" s="59">
        <v>56.31</v>
      </c>
      <c r="T385" s="58">
        <v>1</v>
      </c>
      <c r="U385" s="59">
        <v>82.74</v>
      </c>
      <c r="V385" s="58">
        <v>50</v>
      </c>
      <c r="W385" s="58" t="s">
        <v>77</v>
      </c>
      <c r="X385" s="58">
        <v>0</v>
      </c>
      <c r="Y385">
        <v>1</v>
      </c>
      <c r="Z385" s="58">
        <v>0</v>
      </c>
      <c r="AA385" s="58">
        <v>0</v>
      </c>
      <c r="AB385" s="58">
        <v>0</v>
      </c>
      <c r="AC385" s="58">
        <v>0</v>
      </c>
      <c r="AD385" s="58">
        <v>1</v>
      </c>
      <c r="AE385" s="58">
        <v>1</v>
      </c>
      <c r="AF385" s="58">
        <v>0</v>
      </c>
      <c r="AG385" s="58">
        <v>7.69</v>
      </c>
      <c r="AH385" s="59">
        <v>4030.34</v>
      </c>
      <c r="AI385" s="61">
        <v>6557000</v>
      </c>
      <c r="AJ385" s="61">
        <v>4657000</v>
      </c>
      <c r="AK385" s="61">
        <v>167000</v>
      </c>
      <c r="AL385" s="60">
        <f t="shared" si="60"/>
        <v>0.16700000000000001</v>
      </c>
      <c r="AM385" s="60">
        <f t="shared" si="69"/>
        <v>-0.75111773472429211</v>
      </c>
      <c r="AN385" s="59">
        <v>54.94</v>
      </c>
    </row>
    <row r="386" spans="1:40" x14ac:dyDescent="0.3">
      <c r="A386" s="58" t="s">
        <v>389</v>
      </c>
      <c r="B386" s="59">
        <v>2014</v>
      </c>
      <c r="C386" s="59">
        <v>67.239999999999995</v>
      </c>
      <c r="D386" s="59">
        <v>67.239999999999995</v>
      </c>
      <c r="E386" s="59">
        <v>100</v>
      </c>
      <c r="F386" s="59">
        <v>67.44</v>
      </c>
      <c r="G386" s="59">
        <v>68.459999999999994</v>
      </c>
      <c r="H386" s="59">
        <v>64.8</v>
      </c>
      <c r="I386" s="60">
        <f t="shared" si="63"/>
        <v>8.1823272639893592</v>
      </c>
      <c r="J386" s="60">
        <f t="shared" si="62"/>
        <v>15.742674664198532</v>
      </c>
      <c r="K386" s="60">
        <f t="shared" ref="K386:K449" si="70">LN(AJ386)</f>
        <v>15.364986129225692</v>
      </c>
      <c r="L386" s="60">
        <f t="shared" si="68"/>
        <v>0.28367405105424215</v>
      </c>
      <c r="M386" s="60">
        <f t="shared" ref="M386:M449" si="71">AI386/AJ386</f>
        <v>1.4589084731365471</v>
      </c>
      <c r="N386" s="59">
        <v>1.29</v>
      </c>
      <c r="O386" s="59">
        <v>1.17</v>
      </c>
      <c r="P386" s="62">
        <v>5.9405577689243021</v>
      </c>
      <c r="Q386" s="62">
        <v>6.9000390625000003</v>
      </c>
      <c r="R386" s="12">
        <v>8.77</v>
      </c>
      <c r="S386" s="59">
        <v>57.66</v>
      </c>
      <c r="T386" s="58">
        <v>1</v>
      </c>
      <c r="U386" s="59">
        <v>76.44</v>
      </c>
      <c r="V386" s="58">
        <v>21.43</v>
      </c>
      <c r="W386" s="58" t="s">
        <v>77</v>
      </c>
      <c r="X386" s="58">
        <v>0</v>
      </c>
      <c r="Y386">
        <v>1</v>
      </c>
      <c r="Z386" s="58">
        <v>0</v>
      </c>
      <c r="AA386" s="58">
        <v>0</v>
      </c>
      <c r="AB386" s="58">
        <v>0</v>
      </c>
      <c r="AC386" s="58">
        <v>0</v>
      </c>
      <c r="AD386" s="58">
        <v>1</v>
      </c>
      <c r="AE386" s="58">
        <v>1</v>
      </c>
      <c r="AF386" s="58">
        <v>0</v>
      </c>
      <c r="AG386" s="58">
        <v>7.69</v>
      </c>
      <c r="AH386" s="59">
        <v>3577.17</v>
      </c>
      <c r="AI386" s="61">
        <v>6870000</v>
      </c>
      <c r="AJ386" s="61">
        <v>4709000</v>
      </c>
      <c r="AK386" s="61">
        <v>328000</v>
      </c>
      <c r="AL386" s="60">
        <f t="shared" ref="AL386:AL449" si="72">AK386/10^6</f>
        <v>0.32800000000000001</v>
      </c>
      <c r="AM386" s="60">
        <f t="shared" si="69"/>
        <v>0.9640718562874252</v>
      </c>
      <c r="AN386" s="59">
        <v>46.52</v>
      </c>
    </row>
    <row r="387" spans="1:40" x14ac:dyDescent="0.3">
      <c r="A387" s="58" t="s">
        <v>389</v>
      </c>
      <c r="B387" s="59">
        <v>2015</v>
      </c>
      <c r="C387" s="59">
        <v>69.08</v>
      </c>
      <c r="D387" s="59">
        <v>69.08</v>
      </c>
      <c r="E387" s="59">
        <v>100</v>
      </c>
      <c r="F387" s="59">
        <v>67.28</v>
      </c>
      <c r="G387" s="59">
        <v>70.430000000000007</v>
      </c>
      <c r="H387" s="59">
        <v>69.959999999999994</v>
      </c>
      <c r="I387" s="60">
        <f t="shared" si="63"/>
        <v>8.27636925924695</v>
      </c>
      <c r="J387" s="60">
        <f t="shared" si="62"/>
        <v>15.740926412005003</v>
      </c>
      <c r="K387" s="60">
        <f t="shared" si="70"/>
        <v>15.327335641531374</v>
      </c>
      <c r="L387" s="60">
        <f t="shared" si="68"/>
        <v>0.39743293641090011</v>
      </c>
      <c r="M387" s="60">
        <f t="shared" si="71"/>
        <v>1.5122381477398015</v>
      </c>
      <c r="N387" s="59">
        <v>3</v>
      </c>
      <c r="O387" s="59">
        <v>1.1499999999999999</v>
      </c>
      <c r="P387" s="62">
        <v>7.6819367588932828</v>
      </c>
      <c r="Q387" s="62">
        <v>8.2714785992217958</v>
      </c>
      <c r="R387" s="12">
        <v>9.17</v>
      </c>
      <c r="S387" s="59">
        <v>63.22</v>
      </c>
      <c r="T387" s="58">
        <v>1</v>
      </c>
      <c r="U387" s="59">
        <v>86.26</v>
      </c>
      <c r="V387" s="58">
        <v>41.18</v>
      </c>
      <c r="W387" s="58" t="s">
        <v>77</v>
      </c>
      <c r="X387" s="58">
        <v>0</v>
      </c>
      <c r="Y387">
        <v>1</v>
      </c>
      <c r="Z387" s="58">
        <v>0</v>
      </c>
      <c r="AA387" s="58">
        <v>0</v>
      </c>
      <c r="AB387" s="58">
        <v>0</v>
      </c>
      <c r="AC387" s="58">
        <v>0</v>
      </c>
      <c r="AD387" s="58">
        <v>1</v>
      </c>
      <c r="AE387" s="58">
        <v>1</v>
      </c>
      <c r="AF387" s="58">
        <v>0</v>
      </c>
      <c r="AG387" s="58">
        <v>8.33</v>
      </c>
      <c r="AH387" s="59">
        <v>3929.9</v>
      </c>
      <c r="AI387" s="61">
        <v>6858000</v>
      </c>
      <c r="AJ387" s="61">
        <v>4535000</v>
      </c>
      <c r="AK387" s="61">
        <v>488000</v>
      </c>
      <c r="AL387" s="60">
        <f t="shared" si="72"/>
        <v>0.48799999999999999</v>
      </c>
      <c r="AM387" s="60">
        <f t="shared" si="69"/>
        <v>0.48780487804878048</v>
      </c>
      <c r="AN387" s="59">
        <v>42.27</v>
      </c>
    </row>
    <row r="388" spans="1:40" x14ac:dyDescent="0.3">
      <c r="A388" s="58" t="s">
        <v>389</v>
      </c>
      <c r="B388" s="59">
        <v>2016</v>
      </c>
      <c r="C388" s="59">
        <v>63.48</v>
      </c>
      <c r="D388" s="59">
        <v>63.48</v>
      </c>
      <c r="E388" s="59">
        <v>100</v>
      </c>
      <c r="F388" s="59">
        <v>65.38</v>
      </c>
      <c r="G388" s="59">
        <v>64.69</v>
      </c>
      <c r="H388" s="59">
        <v>58.09</v>
      </c>
      <c r="I388" s="60">
        <f t="shared" si="63"/>
        <v>8.6589461937935024</v>
      </c>
      <c r="J388" s="60">
        <f t="shared" si="62"/>
        <v>16.059936736784788</v>
      </c>
      <c r="K388" s="60">
        <f t="shared" si="70"/>
        <v>15.557204049518845</v>
      </c>
      <c r="L388" s="60">
        <f t="shared" si="68"/>
        <v>0.3839009301923238</v>
      </c>
      <c r="M388" s="60">
        <f t="shared" si="71"/>
        <v>1.6532328719116873</v>
      </c>
      <c r="N388" s="59">
        <v>2.87</v>
      </c>
      <c r="O388" s="59">
        <v>0.82</v>
      </c>
      <c r="P388" s="62">
        <v>5.3497665369649798</v>
      </c>
      <c r="Q388" s="62">
        <v>5.6182329317269106</v>
      </c>
      <c r="R388" s="12">
        <v>8.7100000000000009</v>
      </c>
      <c r="S388" s="59">
        <v>65.89</v>
      </c>
      <c r="T388" s="58">
        <v>1</v>
      </c>
      <c r="U388" s="59">
        <v>67.55</v>
      </c>
      <c r="V388" s="58">
        <v>57.14</v>
      </c>
      <c r="W388" s="58" t="s">
        <v>77</v>
      </c>
      <c r="X388" s="58">
        <v>0</v>
      </c>
      <c r="Y388">
        <v>1</v>
      </c>
      <c r="Z388" s="58">
        <v>0</v>
      </c>
      <c r="AA388" s="58">
        <v>0</v>
      </c>
      <c r="AB388" s="58">
        <v>0</v>
      </c>
      <c r="AC388" s="58">
        <v>0</v>
      </c>
      <c r="AD388" s="58">
        <v>1</v>
      </c>
      <c r="AE388" s="58">
        <v>1</v>
      </c>
      <c r="AF388" s="58">
        <v>0</v>
      </c>
      <c r="AG388" s="58">
        <v>8.33</v>
      </c>
      <c r="AH388" s="59">
        <v>5761.46</v>
      </c>
      <c r="AI388" s="61">
        <v>9435000</v>
      </c>
      <c r="AJ388" s="61">
        <v>5707000</v>
      </c>
      <c r="AK388" s="61">
        <v>468000</v>
      </c>
      <c r="AL388" s="60">
        <f t="shared" si="72"/>
        <v>0.46800000000000003</v>
      </c>
      <c r="AM388" s="60">
        <f t="shared" si="69"/>
        <v>-4.0983606557377046E-2</v>
      </c>
      <c r="AN388" s="59">
        <v>43</v>
      </c>
    </row>
    <row r="389" spans="1:40" x14ac:dyDescent="0.3">
      <c r="A389" s="58" t="s">
        <v>389</v>
      </c>
      <c r="B389" s="59">
        <v>2017</v>
      </c>
      <c r="C389" s="59">
        <v>64.709999999999994</v>
      </c>
      <c r="D389" s="59">
        <v>64.709999999999994</v>
      </c>
      <c r="E389" s="59">
        <v>100</v>
      </c>
      <c r="F389" s="59">
        <v>61.75</v>
      </c>
      <c r="G389" s="59">
        <v>74.2</v>
      </c>
      <c r="H389" s="59">
        <v>53.88</v>
      </c>
      <c r="I389" s="60">
        <f t="shared" si="63"/>
        <v>8.7176787788378611</v>
      </c>
      <c r="J389" s="60">
        <f t="shared" si="62"/>
        <v>16.113485038400636</v>
      </c>
      <c r="K389" s="60">
        <f t="shared" si="70"/>
        <v>15.69360061694335</v>
      </c>
      <c r="L389" s="60">
        <f t="shared" si="68"/>
        <v>0.47685510419483734</v>
      </c>
      <c r="M389" s="60">
        <f t="shared" si="71"/>
        <v>1.5217856596850634</v>
      </c>
      <c r="N389" s="59">
        <v>1.26</v>
      </c>
      <c r="O389" s="59">
        <v>0.97</v>
      </c>
      <c r="P389" s="62">
        <v>5.8285490196078431</v>
      </c>
      <c r="Q389" s="62">
        <v>6.2326050420168064</v>
      </c>
      <c r="R389" s="12">
        <v>8.64</v>
      </c>
      <c r="S389" s="59">
        <v>66.17</v>
      </c>
      <c r="T389" s="58">
        <v>1</v>
      </c>
      <c r="U389" s="59">
        <v>60.62</v>
      </c>
      <c r="V389" s="58">
        <v>66.67</v>
      </c>
      <c r="W389" s="58" t="s">
        <v>77</v>
      </c>
      <c r="X389" s="58">
        <v>0</v>
      </c>
      <c r="Y389">
        <v>1</v>
      </c>
      <c r="Z389" s="58">
        <v>0</v>
      </c>
      <c r="AA389" s="58">
        <v>0</v>
      </c>
      <c r="AB389" s="58">
        <v>0</v>
      </c>
      <c r="AC389" s="58">
        <v>0</v>
      </c>
      <c r="AD389" s="58">
        <v>1</v>
      </c>
      <c r="AE389" s="58">
        <v>1</v>
      </c>
      <c r="AF389" s="58">
        <v>0</v>
      </c>
      <c r="AG389" s="58">
        <v>8.33</v>
      </c>
      <c r="AH389" s="59">
        <v>6109.98</v>
      </c>
      <c r="AI389" s="61">
        <v>9954000</v>
      </c>
      <c r="AJ389" s="61">
        <v>6541000</v>
      </c>
      <c r="AK389" s="61">
        <v>611000</v>
      </c>
      <c r="AL389" s="60">
        <f t="shared" si="72"/>
        <v>0.61099999999999999</v>
      </c>
      <c r="AM389" s="60">
        <f t="shared" si="69"/>
        <v>0.30555555555555558</v>
      </c>
      <c r="AN389" s="59">
        <v>45.72</v>
      </c>
    </row>
    <row r="390" spans="1:40" x14ac:dyDescent="0.3">
      <c r="A390" s="58" t="s">
        <v>389</v>
      </c>
      <c r="B390" s="59">
        <v>2018</v>
      </c>
      <c r="C390" s="59">
        <v>75.63</v>
      </c>
      <c r="D390" s="59">
        <v>75.63</v>
      </c>
      <c r="E390" s="59">
        <v>100</v>
      </c>
      <c r="F390" s="59">
        <v>66.62</v>
      </c>
      <c r="G390" s="59">
        <v>86.28</v>
      </c>
      <c r="H390" s="59">
        <v>73.510000000000005</v>
      </c>
      <c r="I390" s="60">
        <f t="shared" si="63"/>
        <v>8.2178918762522954</v>
      </c>
      <c r="J390" s="60">
        <f t="shared" si="62"/>
        <v>15.943742263813542</v>
      </c>
      <c r="K390" s="60">
        <f t="shared" si="70"/>
        <v>15.543086998415417</v>
      </c>
      <c r="L390" s="60">
        <f t="shared" si="68"/>
        <v>0.4081282255276481</v>
      </c>
      <c r="M390" s="60">
        <f t="shared" si="71"/>
        <v>1.4928025590901013</v>
      </c>
      <c r="N390" s="59">
        <v>5.26</v>
      </c>
      <c r="O390" s="59">
        <v>0.86</v>
      </c>
      <c r="P390" s="62">
        <v>15.665081300813005</v>
      </c>
      <c r="Q390" s="62">
        <v>17.575252918287951</v>
      </c>
      <c r="R390" s="12">
        <v>28</v>
      </c>
      <c r="S390" s="59">
        <v>69.680000000000007</v>
      </c>
      <c r="T390" s="58">
        <v>1</v>
      </c>
      <c r="U390" s="59">
        <v>85.84</v>
      </c>
      <c r="V390" s="58">
        <v>76.92</v>
      </c>
      <c r="W390" s="58" t="s">
        <v>77</v>
      </c>
      <c r="X390" s="58">
        <v>0</v>
      </c>
      <c r="Y390">
        <v>1</v>
      </c>
      <c r="Z390" s="58">
        <v>0</v>
      </c>
      <c r="AA390" s="58">
        <v>0</v>
      </c>
      <c r="AB390" s="58">
        <v>0</v>
      </c>
      <c r="AC390" s="58">
        <v>0</v>
      </c>
      <c r="AD390" s="58">
        <v>1</v>
      </c>
      <c r="AE390" s="58">
        <v>1</v>
      </c>
      <c r="AF390" s="58">
        <v>0</v>
      </c>
      <c r="AG390" s="58">
        <v>8.33</v>
      </c>
      <c r="AH390" s="59">
        <v>3706.68</v>
      </c>
      <c r="AI390" s="61">
        <v>8400000</v>
      </c>
      <c r="AJ390" s="61">
        <v>5627000</v>
      </c>
      <c r="AK390" s="61">
        <v>504000</v>
      </c>
      <c r="AL390" s="60">
        <f t="shared" si="72"/>
        <v>0.504</v>
      </c>
      <c r="AM390" s="60">
        <f t="shared" si="69"/>
        <v>-0.17512274959083471</v>
      </c>
      <c r="AN390" s="59">
        <v>49.75</v>
      </c>
    </row>
    <row r="391" spans="1:40" x14ac:dyDescent="0.3">
      <c r="A391" s="58" t="s">
        <v>389</v>
      </c>
      <c r="B391" s="59">
        <v>2019</v>
      </c>
      <c r="C391" s="59">
        <v>78.37</v>
      </c>
      <c r="D391" s="59">
        <v>53.96</v>
      </c>
      <c r="E391" s="59">
        <v>29.55</v>
      </c>
      <c r="F391" s="59">
        <v>68.66</v>
      </c>
      <c r="G391" s="59">
        <v>87.65</v>
      </c>
      <c r="H391" s="59">
        <v>79.819999999999993</v>
      </c>
      <c r="I391" s="60">
        <f t="shared" si="63"/>
        <v>8.5723629625497093</v>
      </c>
      <c r="J391" s="60">
        <f t="shared" si="62"/>
        <v>15.940283909642194</v>
      </c>
      <c r="K391" s="60">
        <f t="shared" si="70"/>
        <v>15.560178419658479</v>
      </c>
      <c r="L391" s="60">
        <f t="shared" si="68"/>
        <v>0.48550781578170082</v>
      </c>
      <c r="M391" s="60">
        <f t="shared" si="71"/>
        <v>1.462438853948288</v>
      </c>
      <c r="N391" s="59">
        <v>3.08</v>
      </c>
      <c r="O391" s="59">
        <v>0.81</v>
      </c>
      <c r="P391" s="62">
        <v>24.825120000000009</v>
      </c>
      <c r="Q391" s="62">
        <v>26.61542635658914</v>
      </c>
      <c r="R391" s="12">
        <v>31.91</v>
      </c>
      <c r="S391" s="59">
        <v>69.62</v>
      </c>
      <c r="T391" s="58">
        <v>1</v>
      </c>
      <c r="U391" s="59">
        <v>93.65</v>
      </c>
      <c r="V391" s="58">
        <v>91.67</v>
      </c>
      <c r="W391" s="58" t="s">
        <v>77</v>
      </c>
      <c r="X391" s="58">
        <v>0</v>
      </c>
      <c r="Y391">
        <v>1</v>
      </c>
      <c r="Z391" s="58">
        <v>0</v>
      </c>
      <c r="AA391" s="58">
        <v>0</v>
      </c>
      <c r="AB391" s="58">
        <v>0</v>
      </c>
      <c r="AC391" s="58">
        <v>0</v>
      </c>
      <c r="AD391" s="58">
        <v>1</v>
      </c>
      <c r="AE391" s="58">
        <v>1</v>
      </c>
      <c r="AF391" s="58">
        <v>0</v>
      </c>
      <c r="AG391" s="58">
        <v>8.33</v>
      </c>
      <c r="AH391" s="59">
        <v>5283.6</v>
      </c>
      <c r="AI391" s="61">
        <v>8371000</v>
      </c>
      <c r="AJ391" s="61">
        <v>5724000</v>
      </c>
      <c r="AK391" s="61">
        <v>625000</v>
      </c>
      <c r="AL391" s="60">
        <f t="shared" si="72"/>
        <v>0.625</v>
      </c>
      <c r="AM391" s="60">
        <f t="shared" si="69"/>
        <v>0.24007936507936509</v>
      </c>
      <c r="AN391" s="59">
        <v>51.79</v>
      </c>
    </row>
    <row r="392" spans="1:40" x14ac:dyDescent="0.3">
      <c r="A392" s="58" t="s">
        <v>389</v>
      </c>
      <c r="B392" s="59">
        <v>2020</v>
      </c>
      <c r="C392" s="59">
        <v>80.34</v>
      </c>
      <c r="D392" s="59">
        <v>80.34</v>
      </c>
      <c r="E392" s="59">
        <v>100</v>
      </c>
      <c r="F392" s="59">
        <v>67.86</v>
      </c>
      <c r="G392" s="59">
        <v>87.92</v>
      </c>
      <c r="H392" s="59">
        <v>89.56</v>
      </c>
      <c r="I392" s="60">
        <f t="shared" si="63"/>
        <v>8.631175234667019</v>
      </c>
      <c r="J392" s="60">
        <f t="shared" si="62"/>
        <v>15.961909567768991</v>
      </c>
      <c r="K392" s="60">
        <f t="shared" si="70"/>
        <v>15.530208981055868</v>
      </c>
      <c r="L392" s="60">
        <f t="shared" si="68"/>
        <v>0.38933572617828072</v>
      </c>
      <c r="M392" s="60">
        <f t="shared" si="71"/>
        <v>1.5398739873987399</v>
      </c>
      <c r="N392" s="59">
        <v>11.12</v>
      </c>
      <c r="O392" s="59">
        <v>0.71</v>
      </c>
      <c r="P392" s="62">
        <v>24.792209302325578</v>
      </c>
      <c r="Q392" s="62">
        <v>26.392868217054275</v>
      </c>
      <c r="R392" s="12">
        <v>35.049999999999997</v>
      </c>
      <c r="S392" s="59">
        <v>70.930000000000007</v>
      </c>
      <c r="T392" s="58">
        <v>1</v>
      </c>
      <c r="U392" s="59">
        <v>96.94</v>
      </c>
      <c r="V392" s="58">
        <v>78.569999999999993</v>
      </c>
      <c r="W392" s="58" t="s">
        <v>77</v>
      </c>
      <c r="X392" s="58">
        <v>0</v>
      </c>
      <c r="Y392">
        <v>1</v>
      </c>
      <c r="Z392" s="58">
        <v>0</v>
      </c>
      <c r="AA392" s="58">
        <v>0</v>
      </c>
      <c r="AB392" s="58">
        <v>0</v>
      </c>
      <c r="AC392" s="58">
        <v>0</v>
      </c>
      <c r="AD392" s="58">
        <v>1</v>
      </c>
      <c r="AE392" s="58">
        <v>1</v>
      </c>
      <c r="AF392" s="58">
        <v>20</v>
      </c>
      <c r="AG392" s="58">
        <v>16.670000000000002</v>
      </c>
      <c r="AH392" s="59">
        <v>5603.66</v>
      </c>
      <c r="AI392" s="61">
        <v>8554000</v>
      </c>
      <c r="AJ392" s="61">
        <v>5555000</v>
      </c>
      <c r="AK392" s="61">
        <v>476000</v>
      </c>
      <c r="AL392" s="60">
        <f t="shared" si="72"/>
        <v>0.47599999999999998</v>
      </c>
      <c r="AM392" s="60">
        <f t="shared" si="69"/>
        <v>-0.2384</v>
      </c>
      <c r="AN392" s="59">
        <v>48.56</v>
      </c>
    </row>
    <row r="393" spans="1:40" x14ac:dyDescent="0.3">
      <c r="A393" s="58" t="s">
        <v>389</v>
      </c>
      <c r="B393" s="59">
        <v>2021</v>
      </c>
      <c r="C393" s="59">
        <v>81.760000000000005</v>
      </c>
      <c r="D393" s="59">
        <v>81.760000000000005</v>
      </c>
      <c r="E393" s="59">
        <v>100</v>
      </c>
      <c r="F393" s="59">
        <v>70.010000000000005</v>
      </c>
      <c r="G393" s="59">
        <v>87.58</v>
      </c>
      <c r="H393" s="59">
        <v>92.65</v>
      </c>
      <c r="I393" s="60">
        <f t="shared" si="63"/>
        <v>8.4517838912606393</v>
      </c>
      <c r="J393" s="60">
        <f t="shared" si="62"/>
        <v>16.150175544421732</v>
      </c>
      <c r="K393" s="60">
        <f t="shared" si="70"/>
        <v>15.697110731192119</v>
      </c>
      <c r="L393" s="60">
        <f t="shared" si="68"/>
        <v>0.45742484703887548</v>
      </c>
      <c r="M393" s="60">
        <f t="shared" si="71"/>
        <v>1.5731261425959782</v>
      </c>
      <c r="N393" s="59">
        <v>3.31</v>
      </c>
      <c r="O393" s="59">
        <v>0.73</v>
      </c>
      <c r="P393" s="62">
        <v>53.43942307692307</v>
      </c>
      <c r="Q393" s="62">
        <v>56.638499999999958</v>
      </c>
      <c r="R393" s="12">
        <v>93.21</v>
      </c>
      <c r="S393" s="59">
        <v>70.78</v>
      </c>
      <c r="T393" s="58">
        <v>1</v>
      </c>
      <c r="U393" s="59">
        <v>95.91</v>
      </c>
      <c r="V393" s="58">
        <v>69.23</v>
      </c>
      <c r="W393" s="58" t="s">
        <v>77</v>
      </c>
      <c r="X393" s="58">
        <v>0</v>
      </c>
      <c r="Y393">
        <v>1</v>
      </c>
      <c r="Z393" s="58">
        <v>0</v>
      </c>
      <c r="AA393" s="58">
        <v>0</v>
      </c>
      <c r="AB393" s="58">
        <v>0</v>
      </c>
      <c r="AC393" s="58">
        <v>0</v>
      </c>
      <c r="AD393" s="58">
        <v>1</v>
      </c>
      <c r="AE393" s="58">
        <v>1</v>
      </c>
      <c r="AF393" s="58">
        <v>20</v>
      </c>
      <c r="AG393" s="58">
        <v>16.670000000000002</v>
      </c>
      <c r="AH393" s="59">
        <v>4683.42</v>
      </c>
      <c r="AI393" s="61">
        <v>10326000</v>
      </c>
      <c r="AJ393" s="61">
        <v>6564000</v>
      </c>
      <c r="AK393" s="61">
        <v>580000</v>
      </c>
      <c r="AL393" s="60">
        <f t="shared" si="72"/>
        <v>0.57999999999999996</v>
      </c>
      <c r="AM393" s="60">
        <f t="shared" si="69"/>
        <v>0.21848739495798319</v>
      </c>
      <c r="AN393" s="59">
        <v>48.22</v>
      </c>
    </row>
    <row r="394" spans="1:40" x14ac:dyDescent="0.3">
      <c r="A394" s="58" t="s">
        <v>282</v>
      </c>
      <c r="B394" s="59">
        <v>2008</v>
      </c>
      <c r="C394" s="59">
        <v>54.49</v>
      </c>
      <c r="D394" s="59">
        <v>54.49</v>
      </c>
      <c r="E394" s="59">
        <v>100</v>
      </c>
      <c r="F394" s="59">
        <v>51.71</v>
      </c>
      <c r="G394" s="59">
        <v>45.71</v>
      </c>
      <c r="H394" s="59">
        <v>74.27</v>
      </c>
      <c r="I394" s="60">
        <f t="shared" si="63"/>
        <v>8.3797386848622981</v>
      </c>
      <c r="J394" s="60">
        <f t="shared" si="62"/>
        <v>16.267807924186645</v>
      </c>
      <c r="K394" s="60">
        <f t="shared" si="70"/>
        <v>15.742674664198532</v>
      </c>
      <c r="L394" s="60">
        <f t="shared" si="68"/>
        <v>0.63816287222718582</v>
      </c>
      <c r="M394" s="60">
        <f t="shared" si="71"/>
        <v>1.6906841339155749</v>
      </c>
      <c r="N394" s="59">
        <v>4.58</v>
      </c>
      <c r="O394" s="59">
        <v>0.82</v>
      </c>
      <c r="P394" s="62">
        <v>19.974545454545453</v>
      </c>
      <c r="Q394" s="62">
        <v>25.786875000000009</v>
      </c>
      <c r="R394" s="12">
        <v>34.380000000000003</v>
      </c>
      <c r="S394" s="59">
        <v>81.33</v>
      </c>
      <c r="T394" s="58">
        <v>0</v>
      </c>
      <c r="U394" s="59">
        <v>82.69</v>
      </c>
      <c r="V394" s="58">
        <v>75</v>
      </c>
      <c r="W394" s="58" t="s">
        <v>77</v>
      </c>
      <c r="X394" s="58">
        <v>0</v>
      </c>
      <c r="Y394">
        <v>1</v>
      </c>
      <c r="Z394" s="58">
        <v>0</v>
      </c>
      <c r="AA394" s="58">
        <v>0</v>
      </c>
      <c r="AB394" s="58">
        <v>0</v>
      </c>
      <c r="AC394" s="58">
        <v>0</v>
      </c>
      <c r="AD394" s="58">
        <v>0</v>
      </c>
      <c r="AE394" s="58"/>
      <c r="AF394" s="58">
        <v>0</v>
      </c>
      <c r="AG394" s="58">
        <v>43.75</v>
      </c>
      <c r="AH394" s="59">
        <v>4357.87</v>
      </c>
      <c r="AI394" s="61">
        <v>11615000</v>
      </c>
      <c r="AJ394" s="61">
        <v>6870000</v>
      </c>
      <c r="AK394" s="61">
        <v>893000</v>
      </c>
      <c r="AL394" s="60">
        <f t="shared" si="72"/>
        <v>0.89300000000000002</v>
      </c>
      <c r="AM394" s="60"/>
      <c r="AN394" s="59">
        <v>34.32</v>
      </c>
    </row>
    <row r="395" spans="1:40" x14ac:dyDescent="0.3">
      <c r="A395" s="58" t="s">
        <v>282</v>
      </c>
      <c r="B395" s="59">
        <v>2009</v>
      </c>
      <c r="C395" s="59">
        <v>46.76</v>
      </c>
      <c r="D395" s="59">
        <v>46.76</v>
      </c>
      <c r="E395" s="59">
        <v>100</v>
      </c>
      <c r="F395" s="59">
        <v>49.11</v>
      </c>
      <c r="G395" s="59">
        <v>41.66</v>
      </c>
      <c r="H395" s="59">
        <v>51.23</v>
      </c>
      <c r="I395" s="60">
        <f t="shared" si="63"/>
        <v>8.7710459509623639</v>
      </c>
      <c r="J395" s="60">
        <f t="shared" si="62"/>
        <v>16.305321827085731</v>
      </c>
      <c r="K395" s="60">
        <f t="shared" si="70"/>
        <v>15.746887031528246</v>
      </c>
      <c r="L395" s="60">
        <f t="shared" si="68"/>
        <v>0.18065349969325756</v>
      </c>
      <c r="M395" s="60">
        <f t="shared" si="71"/>
        <v>1.7479344832584434</v>
      </c>
      <c r="N395" s="59">
        <v>4.3600000000000003</v>
      </c>
      <c r="O395" s="59">
        <v>0.47</v>
      </c>
      <c r="P395" s="62">
        <v>16.568333333333328</v>
      </c>
      <c r="Q395" s="62">
        <v>16.611240310077516</v>
      </c>
      <c r="R395" s="12">
        <v>19.829999999999998</v>
      </c>
      <c r="S395" s="59">
        <v>75.599999999999994</v>
      </c>
      <c r="T395" s="58">
        <v>0</v>
      </c>
      <c r="U395" s="59">
        <v>46.3</v>
      </c>
      <c r="V395" s="58">
        <v>77.78</v>
      </c>
      <c r="W395" s="58" t="s">
        <v>77</v>
      </c>
      <c r="X395" s="58">
        <v>0</v>
      </c>
      <c r="Y395">
        <v>1</v>
      </c>
      <c r="Z395" s="58">
        <v>0</v>
      </c>
      <c r="AA395" s="58">
        <v>0</v>
      </c>
      <c r="AB395" s="58">
        <v>0</v>
      </c>
      <c r="AC395" s="58">
        <v>0</v>
      </c>
      <c r="AD395" s="58">
        <v>0</v>
      </c>
      <c r="AE395" s="58"/>
      <c r="AF395" s="58">
        <v>0</v>
      </c>
      <c r="AG395" s="58">
        <v>40</v>
      </c>
      <c r="AH395" s="59">
        <v>6444.91</v>
      </c>
      <c r="AI395" s="61">
        <v>12059000</v>
      </c>
      <c r="AJ395" s="61">
        <v>6899000</v>
      </c>
      <c r="AK395" s="61">
        <v>198000</v>
      </c>
      <c r="AL395" s="60">
        <f t="shared" si="72"/>
        <v>0.19800000000000001</v>
      </c>
      <c r="AM395" s="60">
        <f t="shared" ref="AM395:AM407" si="73">(AK395-AK394)/AK394</f>
        <v>-0.77827547592385216</v>
      </c>
      <c r="AN395" s="59">
        <v>35.340000000000003</v>
      </c>
    </row>
    <row r="396" spans="1:40" x14ac:dyDescent="0.3">
      <c r="A396" s="58" t="s">
        <v>282</v>
      </c>
      <c r="B396" s="59">
        <v>2010</v>
      </c>
      <c r="C396" s="59">
        <v>56.36</v>
      </c>
      <c r="D396" s="59">
        <v>49.33</v>
      </c>
      <c r="E396" s="59">
        <v>15.38</v>
      </c>
      <c r="F396" s="59">
        <v>56.38</v>
      </c>
      <c r="G396" s="59">
        <v>48.97</v>
      </c>
      <c r="H396" s="59">
        <v>68.819999999999993</v>
      </c>
      <c r="I396" s="60">
        <f t="shared" si="63"/>
        <v>8.8243999113549201</v>
      </c>
      <c r="J396" s="60">
        <f t="shared" ref="J396:J459" si="74">LN(AI396)</f>
        <v>16.412852637082061</v>
      </c>
      <c r="K396" s="60">
        <f t="shared" si="70"/>
        <v>15.700912149895958</v>
      </c>
      <c r="L396" s="60">
        <f t="shared" si="68"/>
        <v>0.63763447062968648</v>
      </c>
      <c r="M396" s="60">
        <f t="shared" si="71"/>
        <v>2.0379420245864321</v>
      </c>
      <c r="N396" s="59">
        <v>15.06</v>
      </c>
      <c r="O396" s="59">
        <v>0.51</v>
      </c>
      <c r="P396" s="62">
        <v>16.501712062256811</v>
      </c>
      <c r="Q396" s="62">
        <v>17.427003891050575</v>
      </c>
      <c r="R396" s="12">
        <v>19.920000000000002</v>
      </c>
      <c r="S396" s="59">
        <v>51.5</v>
      </c>
      <c r="T396" s="58">
        <v>1</v>
      </c>
      <c r="U396" s="59">
        <v>55.36</v>
      </c>
      <c r="V396" s="58">
        <v>52.94</v>
      </c>
      <c r="W396" s="58" t="s">
        <v>77</v>
      </c>
      <c r="X396" s="58">
        <v>0</v>
      </c>
      <c r="Y396">
        <v>1</v>
      </c>
      <c r="Z396" s="58">
        <v>0</v>
      </c>
      <c r="AA396" s="58">
        <v>0</v>
      </c>
      <c r="AB396" s="58">
        <v>0</v>
      </c>
      <c r="AC396" s="58">
        <v>0</v>
      </c>
      <c r="AD396" s="58">
        <v>0</v>
      </c>
      <c r="AE396" s="58"/>
      <c r="AF396" s="58">
        <v>0</v>
      </c>
      <c r="AG396" s="58">
        <v>37.5</v>
      </c>
      <c r="AH396" s="59">
        <v>6798.11</v>
      </c>
      <c r="AI396" s="61">
        <v>13428000</v>
      </c>
      <c r="AJ396" s="61">
        <v>6589000</v>
      </c>
      <c r="AK396" s="61">
        <v>892000</v>
      </c>
      <c r="AL396" s="60">
        <f t="shared" si="72"/>
        <v>0.89200000000000002</v>
      </c>
      <c r="AM396" s="60">
        <f t="shared" si="73"/>
        <v>3.5050505050505052</v>
      </c>
      <c r="AN396" s="59">
        <v>29.06</v>
      </c>
    </row>
    <row r="397" spans="1:40" x14ac:dyDescent="0.3">
      <c r="A397" s="58" t="s">
        <v>282</v>
      </c>
      <c r="B397" s="59">
        <v>2011</v>
      </c>
      <c r="C397" s="59">
        <v>51.61</v>
      </c>
      <c r="D397" s="59">
        <v>51.61</v>
      </c>
      <c r="E397" s="59">
        <v>100</v>
      </c>
      <c r="F397" s="59">
        <v>42.06</v>
      </c>
      <c r="G397" s="59">
        <v>64.12</v>
      </c>
      <c r="H397" s="59">
        <v>47.28</v>
      </c>
      <c r="I397" s="60">
        <f t="shared" ref="I397:I460" si="75">LN(AH397)</f>
        <v>8.5723743183789392</v>
      </c>
      <c r="J397" s="60">
        <f t="shared" si="74"/>
        <v>16.741731968754134</v>
      </c>
      <c r="K397" s="60">
        <f t="shared" si="70"/>
        <v>16.300750485542395</v>
      </c>
      <c r="L397" s="60">
        <f t="shared" si="68"/>
        <v>0.53415144906948731</v>
      </c>
      <c r="M397" s="60">
        <f t="shared" si="71"/>
        <v>1.5542319226924359</v>
      </c>
      <c r="N397" s="59">
        <v>2.5</v>
      </c>
      <c r="O397" s="59">
        <v>0.43</v>
      </c>
      <c r="P397" s="62">
        <v>14.778235294117646</v>
      </c>
      <c r="Q397" s="62">
        <v>16.565686274509794</v>
      </c>
      <c r="R397" s="12">
        <v>21.87</v>
      </c>
      <c r="S397" s="59">
        <v>21.63</v>
      </c>
      <c r="T397" s="58">
        <v>1</v>
      </c>
      <c r="U397" s="59">
        <v>40.380000000000003</v>
      </c>
      <c r="V397" s="58">
        <v>56.25</v>
      </c>
      <c r="W397" s="58" t="s">
        <v>77</v>
      </c>
      <c r="X397" s="58">
        <v>0</v>
      </c>
      <c r="Y397">
        <v>1</v>
      </c>
      <c r="Z397" s="58">
        <v>0</v>
      </c>
      <c r="AA397" s="58">
        <v>0</v>
      </c>
      <c r="AB397" s="58">
        <v>0</v>
      </c>
      <c r="AC397" s="58">
        <v>0</v>
      </c>
      <c r="AD397" s="58">
        <v>0</v>
      </c>
      <c r="AE397" s="58">
        <v>1</v>
      </c>
      <c r="AF397" s="58">
        <v>0</v>
      </c>
      <c r="AG397" s="58">
        <v>37.5</v>
      </c>
      <c r="AH397" s="59">
        <v>5283.66</v>
      </c>
      <c r="AI397" s="61">
        <v>18657000</v>
      </c>
      <c r="AJ397" s="61">
        <v>12004000</v>
      </c>
      <c r="AK397" s="61">
        <v>706000</v>
      </c>
      <c r="AL397" s="60">
        <f t="shared" si="72"/>
        <v>0.70599999999999996</v>
      </c>
      <c r="AM397" s="60">
        <f t="shared" si="73"/>
        <v>-0.2085201793721973</v>
      </c>
      <c r="AN397" s="59">
        <v>38.520000000000003</v>
      </c>
    </row>
    <row r="398" spans="1:40" x14ac:dyDescent="0.3">
      <c r="A398" s="58" t="s">
        <v>282</v>
      </c>
      <c r="B398" s="59">
        <v>2012</v>
      </c>
      <c r="C398" s="59">
        <v>71.3</v>
      </c>
      <c r="D398" s="59">
        <v>71.3</v>
      </c>
      <c r="E398" s="59">
        <v>100</v>
      </c>
      <c r="F398" s="59">
        <v>85.58</v>
      </c>
      <c r="G398" s="59">
        <v>65.06</v>
      </c>
      <c r="H398" s="59">
        <v>56.65</v>
      </c>
      <c r="I398" s="60">
        <f t="shared" si="75"/>
        <v>9.1300182085918689</v>
      </c>
      <c r="J398" s="60">
        <f t="shared" si="74"/>
        <v>16.693697267663222</v>
      </c>
      <c r="K398" s="60">
        <f t="shared" si="70"/>
        <v>16.23017355436367</v>
      </c>
      <c r="L398" s="60">
        <f t="shared" si="68"/>
        <v>0.71098709868827636</v>
      </c>
      <c r="M398" s="60">
        <f t="shared" si="71"/>
        <v>1.5896656534954408</v>
      </c>
      <c r="N398" s="59">
        <v>3.85</v>
      </c>
      <c r="O398" s="59">
        <v>0.72</v>
      </c>
      <c r="P398" s="62">
        <v>7.9368359374999926</v>
      </c>
      <c r="Q398" s="62">
        <v>9.5380468750000045</v>
      </c>
      <c r="R398" s="12">
        <v>13.01</v>
      </c>
      <c r="S398" s="59">
        <v>94.86</v>
      </c>
      <c r="T398" s="58">
        <v>1</v>
      </c>
      <c r="U398" s="59">
        <v>64.81</v>
      </c>
      <c r="V398" s="58">
        <v>52.94</v>
      </c>
      <c r="W398" s="58" t="s">
        <v>77</v>
      </c>
      <c r="X398" s="58">
        <v>0</v>
      </c>
      <c r="Y398">
        <v>1</v>
      </c>
      <c r="Z398" s="58">
        <v>0</v>
      </c>
      <c r="AA398" s="58">
        <v>0</v>
      </c>
      <c r="AB398" s="58">
        <v>0</v>
      </c>
      <c r="AC398" s="58">
        <v>0</v>
      </c>
      <c r="AD398" s="58">
        <v>1</v>
      </c>
      <c r="AE398" s="58">
        <v>1</v>
      </c>
      <c r="AF398" s="58">
        <v>8.33</v>
      </c>
      <c r="AG398" s="58">
        <v>46.67</v>
      </c>
      <c r="AH398" s="59">
        <v>9228.19</v>
      </c>
      <c r="AI398" s="61">
        <v>17782000</v>
      </c>
      <c r="AJ398" s="61">
        <v>11186000</v>
      </c>
      <c r="AK398" s="61">
        <v>1036000</v>
      </c>
      <c r="AL398" s="60">
        <f t="shared" si="72"/>
        <v>1.036</v>
      </c>
      <c r="AM398" s="60">
        <f t="shared" si="73"/>
        <v>0.46742209631728043</v>
      </c>
      <c r="AN398" s="59">
        <v>35.64</v>
      </c>
    </row>
    <row r="399" spans="1:40" x14ac:dyDescent="0.3">
      <c r="A399" s="58" t="s">
        <v>282</v>
      </c>
      <c r="B399" s="59">
        <v>2013</v>
      </c>
      <c r="C399" s="59">
        <v>77.38</v>
      </c>
      <c r="D399" s="59">
        <v>77.38</v>
      </c>
      <c r="E399" s="59">
        <v>100</v>
      </c>
      <c r="F399" s="59">
        <v>87.07</v>
      </c>
      <c r="G399" s="59">
        <v>63.38</v>
      </c>
      <c r="H399" s="59">
        <v>84.01</v>
      </c>
      <c r="I399" s="60">
        <f t="shared" si="75"/>
        <v>9.1757654902163939</v>
      </c>
      <c r="J399" s="60">
        <f t="shared" si="74"/>
        <v>16.702041616474499</v>
      </c>
      <c r="K399" s="60">
        <f t="shared" si="70"/>
        <v>16.272703369184757</v>
      </c>
      <c r="L399" s="60">
        <f t="shared" si="68"/>
        <v>0.55388511322643763</v>
      </c>
      <c r="M399" s="60">
        <f t="shared" si="71"/>
        <v>1.5362405757368061</v>
      </c>
      <c r="N399" s="59">
        <v>2.11</v>
      </c>
      <c r="O399" s="59">
        <v>0.57999999999999996</v>
      </c>
      <c r="P399" s="62">
        <v>4.5099606299212596</v>
      </c>
      <c r="Q399" s="62">
        <v>5.3667968749999986</v>
      </c>
      <c r="R399" s="12">
        <v>8.0399999999999991</v>
      </c>
      <c r="S399" s="59">
        <v>95.95</v>
      </c>
      <c r="T399" s="58">
        <v>1</v>
      </c>
      <c r="U399" s="59">
        <v>87.04</v>
      </c>
      <c r="V399" s="58">
        <v>64.709999999999994</v>
      </c>
      <c r="W399" s="58" t="s">
        <v>77</v>
      </c>
      <c r="X399" s="58">
        <v>0</v>
      </c>
      <c r="Y399">
        <v>1</v>
      </c>
      <c r="Z399" s="58">
        <v>0</v>
      </c>
      <c r="AA399" s="58">
        <v>0</v>
      </c>
      <c r="AB399" s="58">
        <v>0</v>
      </c>
      <c r="AC399" s="58">
        <v>0</v>
      </c>
      <c r="AD399" s="58">
        <v>1</v>
      </c>
      <c r="AE399" s="58">
        <v>1</v>
      </c>
      <c r="AF399" s="58">
        <v>20</v>
      </c>
      <c r="AG399" s="58">
        <v>43.75</v>
      </c>
      <c r="AH399" s="59">
        <v>9660.16</v>
      </c>
      <c r="AI399" s="61">
        <v>17931000</v>
      </c>
      <c r="AJ399" s="61">
        <v>11672000</v>
      </c>
      <c r="AK399" s="61">
        <v>740000</v>
      </c>
      <c r="AL399" s="60">
        <f t="shared" si="72"/>
        <v>0.74</v>
      </c>
      <c r="AM399" s="60">
        <f t="shared" si="73"/>
        <v>-0.2857142857142857</v>
      </c>
      <c r="AN399" s="59">
        <v>42.93</v>
      </c>
    </row>
    <row r="400" spans="1:40" x14ac:dyDescent="0.3">
      <c r="A400" s="58" t="s">
        <v>282</v>
      </c>
      <c r="B400" s="59">
        <v>2014</v>
      </c>
      <c r="C400" s="59">
        <v>78.959999999999994</v>
      </c>
      <c r="D400" s="59">
        <v>78.959999999999994</v>
      </c>
      <c r="E400" s="59">
        <v>86</v>
      </c>
      <c r="F400" s="59">
        <v>86.56</v>
      </c>
      <c r="G400" s="59">
        <v>75.400000000000006</v>
      </c>
      <c r="H400" s="59">
        <v>71.599999999999994</v>
      </c>
      <c r="I400" s="60">
        <f t="shared" si="75"/>
        <v>9.1634143691777492</v>
      </c>
      <c r="J400" s="60">
        <f t="shared" si="74"/>
        <v>16.659489276290728</v>
      </c>
      <c r="K400" s="60">
        <f t="shared" si="70"/>
        <v>16.266515656076592</v>
      </c>
      <c r="L400" s="60">
        <f t="shared" si="68"/>
        <v>0.68208623320052031</v>
      </c>
      <c r="M400" s="60">
        <f t="shared" si="71"/>
        <v>1.4813793103448276</v>
      </c>
      <c r="N400" s="59">
        <v>1.1000000000000001</v>
      </c>
      <c r="O400" s="59">
        <v>0.62</v>
      </c>
      <c r="P400" s="62">
        <v>5.9405577689243021</v>
      </c>
      <c r="Q400" s="62">
        <v>6.9000390625000003</v>
      </c>
      <c r="R400" s="12">
        <v>8.77</v>
      </c>
      <c r="S400" s="59">
        <v>94.14</v>
      </c>
      <c r="T400" s="58">
        <v>1</v>
      </c>
      <c r="U400" s="59">
        <v>73.209999999999994</v>
      </c>
      <c r="V400" s="58">
        <v>66.67</v>
      </c>
      <c r="W400" s="58" t="s">
        <v>77</v>
      </c>
      <c r="X400" s="58">
        <v>0</v>
      </c>
      <c r="Y400">
        <v>1</v>
      </c>
      <c r="Z400" s="58">
        <v>0</v>
      </c>
      <c r="AA400" s="58">
        <v>0</v>
      </c>
      <c r="AB400" s="58">
        <v>0</v>
      </c>
      <c r="AC400" s="58">
        <v>0</v>
      </c>
      <c r="AD400" s="58">
        <v>1</v>
      </c>
      <c r="AE400" s="58">
        <v>1</v>
      </c>
      <c r="AF400" s="58">
        <v>9.09</v>
      </c>
      <c r="AG400" s="58">
        <v>46.67</v>
      </c>
      <c r="AH400" s="59">
        <v>9541.58</v>
      </c>
      <c r="AI400" s="61">
        <v>17184000</v>
      </c>
      <c r="AJ400" s="61">
        <v>11600000</v>
      </c>
      <c r="AK400" s="61">
        <v>978000</v>
      </c>
      <c r="AL400" s="60">
        <f t="shared" si="72"/>
        <v>0.97799999999999998</v>
      </c>
      <c r="AM400" s="60">
        <f t="shared" si="73"/>
        <v>0.32162162162162161</v>
      </c>
      <c r="AN400" s="59">
        <v>38.75</v>
      </c>
    </row>
    <row r="401" spans="1:40" x14ac:dyDescent="0.3">
      <c r="A401" s="58" t="s">
        <v>282</v>
      </c>
      <c r="B401" s="59">
        <v>2015</v>
      </c>
      <c r="C401" s="59">
        <v>76.37</v>
      </c>
      <c r="D401" s="59">
        <v>76.37</v>
      </c>
      <c r="E401" s="59">
        <v>100</v>
      </c>
      <c r="F401" s="59">
        <v>66.92</v>
      </c>
      <c r="G401" s="59">
        <v>84.96</v>
      </c>
      <c r="H401" s="59">
        <v>78.53</v>
      </c>
      <c r="I401" s="60">
        <f t="shared" si="75"/>
        <v>9.2481533639856028</v>
      </c>
      <c r="J401" s="60">
        <f t="shared" si="74"/>
        <v>17.004751577702784</v>
      </c>
      <c r="K401" s="60">
        <f t="shared" si="70"/>
        <v>16.636294029053722</v>
      </c>
      <c r="L401" s="60">
        <f t="shared" si="68"/>
        <v>0.70556970055850243</v>
      </c>
      <c r="M401" s="60">
        <f t="shared" si="71"/>
        <v>1.4455032757593806</v>
      </c>
      <c r="N401" s="59">
        <v>2.41</v>
      </c>
      <c r="O401" s="59">
        <v>0.46</v>
      </c>
      <c r="P401" s="62">
        <v>7.6819367588932828</v>
      </c>
      <c r="Q401" s="62">
        <v>8.2714785992217958</v>
      </c>
      <c r="R401" s="12">
        <v>9.17</v>
      </c>
      <c r="S401" s="59">
        <v>71.489999999999995</v>
      </c>
      <c r="T401" s="58">
        <v>1</v>
      </c>
      <c r="U401" s="59">
        <v>83.93</v>
      </c>
      <c r="V401" s="58">
        <v>62.5</v>
      </c>
      <c r="W401" s="58" t="s">
        <v>77</v>
      </c>
      <c r="X401" s="58">
        <v>0</v>
      </c>
      <c r="Y401">
        <v>1</v>
      </c>
      <c r="Z401" s="58">
        <v>0</v>
      </c>
      <c r="AA401" s="58">
        <v>0</v>
      </c>
      <c r="AB401" s="58">
        <v>0</v>
      </c>
      <c r="AC401" s="58">
        <v>0</v>
      </c>
      <c r="AD401" s="58">
        <v>1</v>
      </c>
      <c r="AE401" s="58">
        <v>1</v>
      </c>
      <c r="AF401" s="58">
        <v>9.09</v>
      </c>
      <c r="AG401" s="58">
        <v>53.33</v>
      </c>
      <c r="AH401" s="59">
        <v>10385.370000000001</v>
      </c>
      <c r="AI401" s="61">
        <v>24270000</v>
      </c>
      <c r="AJ401" s="61">
        <v>16790000</v>
      </c>
      <c r="AK401" s="61">
        <v>1025000</v>
      </c>
      <c r="AL401" s="60">
        <f t="shared" si="72"/>
        <v>1.0249999999999999</v>
      </c>
      <c r="AM401" s="60">
        <f t="shared" si="73"/>
        <v>4.8057259713701429E-2</v>
      </c>
      <c r="AN401" s="59">
        <v>53.79</v>
      </c>
    </row>
    <row r="402" spans="1:40" x14ac:dyDescent="0.3">
      <c r="A402" s="58" t="s">
        <v>282</v>
      </c>
      <c r="B402" s="59">
        <v>2016</v>
      </c>
      <c r="C402" s="59">
        <v>70.19</v>
      </c>
      <c r="D402" s="59">
        <v>70.19</v>
      </c>
      <c r="E402" s="59">
        <v>100</v>
      </c>
      <c r="F402" s="59">
        <v>57.67</v>
      </c>
      <c r="G402" s="59">
        <v>82.93</v>
      </c>
      <c r="H402" s="59">
        <v>70.73</v>
      </c>
      <c r="I402" s="60">
        <f t="shared" si="75"/>
        <v>9.3834420560674445</v>
      </c>
      <c r="J402" s="60">
        <f t="shared" si="74"/>
        <v>16.962030720640335</v>
      </c>
      <c r="K402" s="60">
        <f t="shared" si="70"/>
        <v>16.55551152029831</v>
      </c>
      <c r="L402" s="60">
        <f t="shared" si="68"/>
        <v>0.72416123408911459</v>
      </c>
      <c r="M402" s="60">
        <f t="shared" si="71"/>
        <v>1.5015819719764965</v>
      </c>
      <c r="N402" s="59">
        <v>3.4</v>
      </c>
      <c r="O402" s="59">
        <v>0.49</v>
      </c>
      <c r="P402" s="62">
        <v>5.3497665369649798</v>
      </c>
      <c r="Q402" s="62">
        <v>5.6182329317269106</v>
      </c>
      <c r="R402" s="12">
        <v>8.7100000000000009</v>
      </c>
      <c r="S402" s="59">
        <v>26.74</v>
      </c>
      <c r="T402" s="58">
        <v>1</v>
      </c>
      <c r="U402" s="59">
        <v>76.790000000000006</v>
      </c>
      <c r="V402" s="58">
        <v>66.67</v>
      </c>
      <c r="W402" s="58" t="s">
        <v>77</v>
      </c>
      <c r="X402" s="58">
        <v>0</v>
      </c>
      <c r="Y402">
        <v>1</v>
      </c>
      <c r="Z402" s="58">
        <v>0</v>
      </c>
      <c r="AA402" s="58">
        <v>0</v>
      </c>
      <c r="AB402" s="58">
        <v>0</v>
      </c>
      <c r="AC402" s="58">
        <v>0</v>
      </c>
      <c r="AD402" s="58">
        <v>1</v>
      </c>
      <c r="AE402" s="58">
        <v>1</v>
      </c>
      <c r="AF402" s="58">
        <v>10</v>
      </c>
      <c r="AG402" s="58">
        <v>53.33</v>
      </c>
      <c r="AH402" s="59">
        <v>11889.87</v>
      </c>
      <c r="AI402" s="61">
        <v>23255000</v>
      </c>
      <c r="AJ402" s="61">
        <v>15487000</v>
      </c>
      <c r="AK402" s="61">
        <v>1063000</v>
      </c>
      <c r="AL402" s="60">
        <f t="shared" si="72"/>
        <v>1.0629999999999999</v>
      </c>
      <c r="AM402" s="60">
        <f t="shared" si="73"/>
        <v>3.7073170731707315E-2</v>
      </c>
      <c r="AN402" s="59">
        <v>49.5</v>
      </c>
    </row>
    <row r="403" spans="1:40" x14ac:dyDescent="0.3">
      <c r="A403" s="58" t="s">
        <v>282</v>
      </c>
      <c r="B403" s="59">
        <v>2017</v>
      </c>
      <c r="C403" s="59">
        <v>60</v>
      </c>
      <c r="D403" s="59">
        <v>60</v>
      </c>
      <c r="E403" s="59">
        <v>100</v>
      </c>
      <c r="F403" s="59">
        <v>60.64</v>
      </c>
      <c r="G403" s="59">
        <v>75.14</v>
      </c>
      <c r="H403" s="59">
        <v>33.21</v>
      </c>
      <c r="I403" s="60">
        <f t="shared" si="75"/>
        <v>9.4205891417939274</v>
      </c>
      <c r="J403" s="60">
        <f t="shared" si="74"/>
        <v>16.829819217091199</v>
      </c>
      <c r="K403" s="60">
        <f t="shared" si="70"/>
        <v>16.365814734838573</v>
      </c>
      <c r="L403" s="60">
        <f t="shared" si="68"/>
        <v>0.74999999215272806</v>
      </c>
      <c r="M403" s="60">
        <f t="shared" si="71"/>
        <v>1.5904300991335572</v>
      </c>
      <c r="N403" s="59">
        <v>5.65</v>
      </c>
      <c r="O403" s="59">
        <v>0.53</v>
      </c>
      <c r="P403" s="62">
        <v>5.8285490196078431</v>
      </c>
      <c r="Q403" s="62">
        <v>6.2326050420168064</v>
      </c>
      <c r="R403" s="12">
        <v>8.64</v>
      </c>
      <c r="S403" s="59">
        <v>26.32</v>
      </c>
      <c r="T403" s="58">
        <v>1</v>
      </c>
      <c r="U403" s="59">
        <v>24.19</v>
      </c>
      <c r="V403" s="58">
        <v>68.75</v>
      </c>
      <c r="W403" s="58" t="s">
        <v>77</v>
      </c>
      <c r="X403" s="58">
        <v>0</v>
      </c>
      <c r="Y403">
        <v>1</v>
      </c>
      <c r="Z403" s="58">
        <v>0</v>
      </c>
      <c r="AA403" s="58">
        <v>0</v>
      </c>
      <c r="AB403" s="58">
        <v>0</v>
      </c>
      <c r="AC403" s="58">
        <v>0</v>
      </c>
      <c r="AD403" s="58">
        <v>1</v>
      </c>
      <c r="AE403" s="58">
        <v>1</v>
      </c>
      <c r="AF403" s="58">
        <v>18.18</v>
      </c>
      <c r="AG403" s="58">
        <v>56.25</v>
      </c>
      <c r="AH403" s="59">
        <v>12339.85</v>
      </c>
      <c r="AI403" s="61">
        <v>20375000</v>
      </c>
      <c r="AJ403" s="61">
        <v>12811000</v>
      </c>
      <c r="AK403" s="61">
        <v>1117000</v>
      </c>
      <c r="AL403" s="60">
        <f t="shared" si="72"/>
        <v>1.117</v>
      </c>
      <c r="AM403" s="60">
        <f t="shared" si="73"/>
        <v>5.0799623706491062E-2</v>
      </c>
      <c r="AN403" s="59">
        <v>45.89</v>
      </c>
    </row>
    <row r="404" spans="1:40" x14ac:dyDescent="0.3">
      <c r="A404" s="58" t="s">
        <v>282</v>
      </c>
      <c r="B404" s="59">
        <v>2018</v>
      </c>
      <c r="C404" s="59">
        <v>73.900000000000006</v>
      </c>
      <c r="D404" s="59">
        <v>73.900000000000006</v>
      </c>
      <c r="E404" s="59">
        <v>100</v>
      </c>
      <c r="F404" s="59">
        <v>88.97</v>
      </c>
      <c r="G404" s="59">
        <v>72.63</v>
      </c>
      <c r="H404" s="59">
        <v>49.44</v>
      </c>
      <c r="I404" s="60">
        <f t="shared" si="75"/>
        <v>9.1309312968484715</v>
      </c>
      <c r="J404" s="60">
        <f t="shared" si="74"/>
        <v>16.854158632495096</v>
      </c>
      <c r="K404" s="60">
        <f t="shared" si="70"/>
        <v>16.360178712091923</v>
      </c>
      <c r="L404" s="60">
        <f t="shared" si="68"/>
        <v>0.76173997202555699</v>
      </c>
      <c r="M404" s="60">
        <f t="shared" si="71"/>
        <v>1.6388256535049848</v>
      </c>
      <c r="N404" s="59">
        <v>4.63</v>
      </c>
      <c r="O404" s="59">
        <v>0.54</v>
      </c>
      <c r="P404" s="62">
        <v>15.665081300813005</v>
      </c>
      <c r="Q404" s="62">
        <v>17.575252918287951</v>
      </c>
      <c r="R404" s="12">
        <v>28</v>
      </c>
      <c r="S404" s="59">
        <v>97.74</v>
      </c>
      <c r="T404" s="58">
        <v>1</v>
      </c>
      <c r="U404" s="59">
        <v>45.92</v>
      </c>
      <c r="V404" s="58">
        <v>72.22</v>
      </c>
      <c r="W404" s="58" t="s">
        <v>77</v>
      </c>
      <c r="X404" s="58">
        <v>0</v>
      </c>
      <c r="Y404">
        <v>1</v>
      </c>
      <c r="Z404" s="58">
        <v>0</v>
      </c>
      <c r="AA404" s="58">
        <v>0</v>
      </c>
      <c r="AB404" s="58">
        <v>0</v>
      </c>
      <c r="AC404" s="58">
        <v>0</v>
      </c>
      <c r="AD404" s="58">
        <v>1</v>
      </c>
      <c r="AE404" s="58">
        <v>1</v>
      </c>
      <c r="AF404" s="58">
        <v>16.670000000000002</v>
      </c>
      <c r="AG404" s="58">
        <v>56.25</v>
      </c>
      <c r="AH404" s="59">
        <v>9236.6200000000008</v>
      </c>
      <c r="AI404" s="61">
        <v>20877000</v>
      </c>
      <c r="AJ404" s="61">
        <v>12739000</v>
      </c>
      <c r="AK404" s="61">
        <v>1142000</v>
      </c>
      <c r="AL404" s="60">
        <f t="shared" si="72"/>
        <v>1.1419999999999999</v>
      </c>
      <c r="AM404" s="60">
        <f t="shared" si="73"/>
        <v>2.2381378692927483E-2</v>
      </c>
      <c r="AN404" s="59">
        <v>43.62</v>
      </c>
    </row>
    <row r="405" spans="1:40" x14ac:dyDescent="0.3">
      <c r="A405" s="58" t="s">
        <v>282</v>
      </c>
      <c r="B405" s="59">
        <v>2019</v>
      </c>
      <c r="C405" s="59">
        <v>77.34</v>
      </c>
      <c r="D405" s="59">
        <v>77.34</v>
      </c>
      <c r="E405" s="59">
        <v>100</v>
      </c>
      <c r="F405" s="59">
        <v>88.9</v>
      </c>
      <c r="G405" s="59">
        <v>69.98</v>
      </c>
      <c r="H405" s="59">
        <v>69.400000000000006</v>
      </c>
      <c r="I405" s="60">
        <f t="shared" si="75"/>
        <v>9.3037706039672692</v>
      </c>
      <c r="J405" s="60">
        <f t="shared" si="74"/>
        <v>16.823072583271841</v>
      </c>
      <c r="K405" s="60">
        <f t="shared" si="70"/>
        <v>16.333368307891959</v>
      </c>
      <c r="L405" s="60">
        <f t="shared" si="68"/>
        <v>0.75565238591134243</v>
      </c>
      <c r="M405" s="60">
        <f t="shared" si="71"/>
        <v>1.6318335752298017</v>
      </c>
      <c r="N405" s="59">
        <v>1.26</v>
      </c>
      <c r="O405" s="59">
        <v>0.55000000000000004</v>
      </c>
      <c r="P405" s="62">
        <v>24.825120000000009</v>
      </c>
      <c r="Q405" s="62">
        <v>26.61542635658914</v>
      </c>
      <c r="R405" s="12">
        <v>31.91</v>
      </c>
      <c r="S405" s="59">
        <v>98.12</v>
      </c>
      <c r="T405" s="58">
        <v>1</v>
      </c>
      <c r="U405" s="59">
        <v>72.64</v>
      </c>
      <c r="V405" s="58">
        <v>70.59</v>
      </c>
      <c r="W405" s="58" t="s">
        <v>77</v>
      </c>
      <c r="X405" s="58">
        <v>0</v>
      </c>
      <c r="Y405">
        <v>1</v>
      </c>
      <c r="Z405" s="58">
        <v>0</v>
      </c>
      <c r="AA405" s="58">
        <v>0</v>
      </c>
      <c r="AB405" s="58">
        <v>0</v>
      </c>
      <c r="AC405" s="58">
        <v>0</v>
      </c>
      <c r="AD405" s="58">
        <v>1</v>
      </c>
      <c r="AE405" s="58">
        <v>1</v>
      </c>
      <c r="AF405" s="58">
        <v>18.18</v>
      </c>
      <c r="AG405" s="58">
        <v>53.33</v>
      </c>
      <c r="AH405" s="59">
        <v>10979.34</v>
      </c>
      <c r="AI405" s="61">
        <v>20238000</v>
      </c>
      <c r="AJ405" s="61">
        <v>12402000</v>
      </c>
      <c r="AK405" s="61">
        <v>1129000</v>
      </c>
      <c r="AL405" s="60">
        <f t="shared" si="72"/>
        <v>1.129</v>
      </c>
      <c r="AM405" s="60">
        <f t="shared" si="73"/>
        <v>-1.138353765323993E-2</v>
      </c>
      <c r="AN405" s="59">
        <v>44.55</v>
      </c>
    </row>
    <row r="406" spans="1:40" x14ac:dyDescent="0.3">
      <c r="A406" s="58" t="s">
        <v>282</v>
      </c>
      <c r="B406" s="59">
        <v>2020</v>
      </c>
      <c r="C406" s="59">
        <v>80.02</v>
      </c>
      <c r="D406" s="59">
        <v>80.02</v>
      </c>
      <c r="E406" s="59">
        <v>100</v>
      </c>
      <c r="F406" s="59">
        <v>83.44</v>
      </c>
      <c r="G406" s="59">
        <v>75.55</v>
      </c>
      <c r="H406" s="59">
        <v>81.569999999999993</v>
      </c>
      <c r="I406" s="60">
        <f t="shared" si="75"/>
        <v>9.2476438638192739</v>
      </c>
      <c r="J406" s="60">
        <f t="shared" si="74"/>
        <v>16.588349248959261</v>
      </c>
      <c r="K406" s="60">
        <f t="shared" si="70"/>
        <v>16.165551592114614</v>
      </c>
      <c r="L406" s="60">
        <f t="shared" si="68"/>
        <v>0.59553435169294489</v>
      </c>
      <c r="M406" s="60">
        <f t="shared" si="71"/>
        <v>1.5262254434484075</v>
      </c>
      <c r="N406" s="59">
        <v>-4.68</v>
      </c>
      <c r="O406" s="59">
        <v>0.61</v>
      </c>
      <c r="P406" s="62">
        <v>24.792209302325578</v>
      </c>
      <c r="Q406" s="62">
        <v>26.392868217054275</v>
      </c>
      <c r="R406" s="12">
        <v>35.049999999999997</v>
      </c>
      <c r="S406" s="59">
        <v>94.65</v>
      </c>
      <c r="T406" s="58">
        <v>1</v>
      </c>
      <c r="U406" s="59">
        <v>85.58</v>
      </c>
      <c r="V406" s="58">
        <v>68.75</v>
      </c>
      <c r="W406" s="58" t="s">
        <v>77</v>
      </c>
      <c r="X406" s="58">
        <v>0</v>
      </c>
      <c r="Y406">
        <v>1</v>
      </c>
      <c r="Z406" s="58">
        <v>0</v>
      </c>
      <c r="AA406" s="58">
        <v>0</v>
      </c>
      <c r="AB406" s="58">
        <v>0</v>
      </c>
      <c r="AC406" s="58">
        <v>0</v>
      </c>
      <c r="AD406" s="58">
        <v>1</v>
      </c>
      <c r="AE406" s="58">
        <v>1</v>
      </c>
      <c r="AF406" s="58">
        <v>12.5</v>
      </c>
      <c r="AG406" s="58">
        <v>53.33</v>
      </c>
      <c r="AH406" s="59">
        <v>10380.08</v>
      </c>
      <c r="AI406" s="61">
        <v>16004000</v>
      </c>
      <c r="AJ406" s="61">
        <v>10486000</v>
      </c>
      <c r="AK406" s="61">
        <v>814000</v>
      </c>
      <c r="AL406" s="60">
        <f t="shared" si="72"/>
        <v>0.81399999999999995</v>
      </c>
      <c r="AM406" s="60">
        <f t="shared" si="73"/>
        <v>-0.27900797165633306</v>
      </c>
      <c r="AN406" s="59">
        <v>48.97</v>
      </c>
    </row>
    <row r="407" spans="1:40" x14ac:dyDescent="0.3">
      <c r="A407" s="58" t="s">
        <v>282</v>
      </c>
      <c r="B407" s="59">
        <v>2021</v>
      </c>
      <c r="C407" s="59">
        <v>84.02</v>
      </c>
      <c r="D407" s="59">
        <v>50.61</v>
      </c>
      <c r="E407" s="59">
        <v>17.190000000000001</v>
      </c>
      <c r="F407" s="59">
        <v>86.37</v>
      </c>
      <c r="G407" s="59">
        <v>80.319999999999993</v>
      </c>
      <c r="H407" s="59">
        <v>86.16</v>
      </c>
      <c r="I407" s="60">
        <f t="shared" si="75"/>
        <v>9.2916429011258987</v>
      </c>
      <c r="J407" s="60">
        <f t="shared" si="74"/>
        <v>16.774060040390548</v>
      </c>
      <c r="K407" s="60">
        <f t="shared" si="70"/>
        <v>16.317356261809199</v>
      </c>
      <c r="L407" s="60">
        <f t="shared" si="68"/>
        <v>0.79208712841484896</v>
      </c>
      <c r="M407" s="60">
        <f t="shared" si="71"/>
        <v>1.5788611224907825</v>
      </c>
      <c r="N407" s="59">
        <v>5.87</v>
      </c>
      <c r="O407" s="59">
        <v>0.59</v>
      </c>
      <c r="P407" s="62">
        <v>53.43942307692307</v>
      </c>
      <c r="Q407" s="62">
        <v>56.638499999999958</v>
      </c>
      <c r="R407" s="12">
        <v>93.21</v>
      </c>
      <c r="S407" s="59">
        <v>95.88</v>
      </c>
      <c r="T407" s="58">
        <v>1</v>
      </c>
      <c r="U407" s="59">
        <v>97.32</v>
      </c>
      <c r="V407" s="58">
        <v>70.59</v>
      </c>
      <c r="W407" s="58" t="s">
        <v>77</v>
      </c>
      <c r="X407" s="58">
        <v>0</v>
      </c>
      <c r="Y407">
        <v>1</v>
      </c>
      <c r="Z407" s="58">
        <v>0</v>
      </c>
      <c r="AA407" s="58">
        <v>0</v>
      </c>
      <c r="AB407" s="58">
        <v>0</v>
      </c>
      <c r="AC407" s="58">
        <v>0</v>
      </c>
      <c r="AD407" s="58">
        <v>1</v>
      </c>
      <c r="AE407" s="58">
        <v>1</v>
      </c>
      <c r="AF407" s="58">
        <v>12.5</v>
      </c>
      <c r="AG407" s="58">
        <v>50</v>
      </c>
      <c r="AH407" s="59">
        <v>10846.99</v>
      </c>
      <c r="AI407" s="61">
        <v>19270000</v>
      </c>
      <c r="AJ407" s="61">
        <v>12205000</v>
      </c>
      <c r="AK407" s="61">
        <v>1208000</v>
      </c>
      <c r="AL407" s="60">
        <f t="shared" si="72"/>
        <v>1.208</v>
      </c>
      <c r="AM407" s="60">
        <f t="shared" si="73"/>
        <v>0.48402948402948404</v>
      </c>
      <c r="AN407" s="59">
        <v>42.08</v>
      </c>
    </row>
    <row r="408" spans="1:40" x14ac:dyDescent="0.3">
      <c r="A408" s="58" t="s">
        <v>263</v>
      </c>
      <c r="B408" s="59">
        <v>2008</v>
      </c>
      <c r="C408" s="59">
        <v>54.01</v>
      </c>
      <c r="D408" s="59">
        <v>54.01</v>
      </c>
      <c r="E408" s="59">
        <v>100</v>
      </c>
      <c r="F408" s="59">
        <v>46.91</v>
      </c>
      <c r="G408" s="59">
        <v>43.68</v>
      </c>
      <c r="H408" s="59">
        <v>84.05</v>
      </c>
      <c r="I408" s="60">
        <f t="shared" si="75"/>
        <v>7.058603368399206</v>
      </c>
      <c r="J408" s="60">
        <f t="shared" si="74"/>
        <v>14.4286871532498</v>
      </c>
      <c r="K408" s="60">
        <f t="shared" si="70"/>
        <v>13.996073903343337</v>
      </c>
      <c r="L408" s="60">
        <f t="shared" si="68"/>
        <v>0.16026338767473913</v>
      </c>
      <c r="M408" s="60">
        <f t="shared" si="71"/>
        <v>1.5412800152267483</v>
      </c>
      <c r="N408" s="59">
        <v>6.39</v>
      </c>
      <c r="O408" s="59">
        <v>0.71</v>
      </c>
      <c r="P408" s="62">
        <v>19.974545454545453</v>
      </c>
      <c r="Q408" s="62">
        <v>25.786875000000009</v>
      </c>
      <c r="R408" s="12">
        <v>34.380000000000003</v>
      </c>
      <c r="S408" s="59">
        <v>14.67</v>
      </c>
      <c r="T408" s="58">
        <v>0</v>
      </c>
      <c r="U408" s="59">
        <v>91.77</v>
      </c>
      <c r="V408" s="58"/>
      <c r="W408" s="58" t="s">
        <v>77</v>
      </c>
      <c r="X408" s="58">
        <v>0</v>
      </c>
      <c r="Y408">
        <v>1</v>
      </c>
      <c r="Z408" s="58">
        <v>0</v>
      </c>
      <c r="AA408" s="58">
        <v>0</v>
      </c>
      <c r="AB408" s="58">
        <v>0</v>
      </c>
      <c r="AC408" s="58">
        <v>0</v>
      </c>
      <c r="AD408" s="58">
        <v>0</v>
      </c>
      <c r="AE408" s="58"/>
      <c r="AF408" s="58">
        <v>0</v>
      </c>
      <c r="AG408" s="58"/>
      <c r="AH408" s="59">
        <v>1162.82</v>
      </c>
      <c r="AI408" s="61">
        <v>1846287</v>
      </c>
      <c r="AJ408" s="61">
        <v>1197892</v>
      </c>
      <c r="AK408" s="61">
        <v>173820</v>
      </c>
      <c r="AL408" s="60">
        <f t="shared" si="72"/>
        <v>0.17382</v>
      </c>
      <c r="AM408" s="60"/>
      <c r="AN408" s="59">
        <v>52.27</v>
      </c>
    </row>
    <row r="409" spans="1:40" x14ac:dyDescent="0.3">
      <c r="A409" s="58" t="s">
        <v>263</v>
      </c>
      <c r="B409" s="59">
        <v>2009</v>
      </c>
      <c r="C409" s="59">
        <v>45.54</v>
      </c>
      <c r="D409" s="59">
        <v>45.54</v>
      </c>
      <c r="E409" s="59">
        <v>100</v>
      </c>
      <c r="F409" s="59">
        <v>45.98</v>
      </c>
      <c r="G409" s="59">
        <v>42.77</v>
      </c>
      <c r="H409" s="59">
        <v>49.47</v>
      </c>
      <c r="I409" s="60">
        <f t="shared" si="75"/>
        <v>7.4875097721869919</v>
      </c>
      <c r="J409" s="60">
        <f t="shared" si="74"/>
        <v>14.431410536447954</v>
      </c>
      <c r="K409" s="60">
        <f t="shared" si="70"/>
        <v>13.965961258445029</v>
      </c>
      <c r="L409" s="60">
        <f t="shared" si="68"/>
        <v>0.16165956034585874</v>
      </c>
      <c r="M409" s="60">
        <f t="shared" si="71"/>
        <v>1.592729606541186</v>
      </c>
      <c r="N409" s="59">
        <v>5.0199999999999996</v>
      </c>
      <c r="O409" s="59">
        <v>0.74</v>
      </c>
      <c r="P409" s="62">
        <v>16.568333333333328</v>
      </c>
      <c r="Q409" s="62">
        <v>16.611240310077516</v>
      </c>
      <c r="R409" s="12">
        <v>19.829999999999998</v>
      </c>
      <c r="S409" s="59">
        <v>16.07</v>
      </c>
      <c r="T409" s="58">
        <v>0</v>
      </c>
      <c r="U409" s="59">
        <v>46.1</v>
      </c>
      <c r="V409" s="58"/>
      <c r="W409" s="58" t="s">
        <v>77</v>
      </c>
      <c r="X409" s="58">
        <v>0</v>
      </c>
      <c r="Y409">
        <v>1</v>
      </c>
      <c r="Z409" s="58">
        <v>0</v>
      </c>
      <c r="AA409" s="58">
        <v>0</v>
      </c>
      <c r="AB409" s="58">
        <v>0</v>
      </c>
      <c r="AC409" s="58">
        <v>0</v>
      </c>
      <c r="AD409" s="58">
        <v>0</v>
      </c>
      <c r="AE409" s="58"/>
      <c r="AF409" s="58">
        <v>0</v>
      </c>
      <c r="AG409" s="58"/>
      <c r="AH409" s="59">
        <v>1785.6</v>
      </c>
      <c r="AI409" s="61">
        <v>1851322</v>
      </c>
      <c r="AJ409" s="61">
        <v>1162358</v>
      </c>
      <c r="AK409" s="61">
        <v>175460</v>
      </c>
      <c r="AL409" s="60">
        <f t="shared" si="72"/>
        <v>0.17546</v>
      </c>
      <c r="AM409" s="60">
        <f t="shared" ref="AM409:AM421" si="76">(AK409-AK408)/AK408</f>
        <v>9.4350477505465418E-3</v>
      </c>
      <c r="AN409" s="59">
        <v>48.67</v>
      </c>
    </row>
    <row r="410" spans="1:40" x14ac:dyDescent="0.3">
      <c r="A410" s="58" t="s">
        <v>263</v>
      </c>
      <c r="B410" s="59">
        <v>2010</v>
      </c>
      <c r="C410" s="59">
        <v>65.260000000000005</v>
      </c>
      <c r="D410" s="59">
        <v>65.260000000000005</v>
      </c>
      <c r="E410" s="59">
        <v>100</v>
      </c>
      <c r="F410" s="59">
        <v>59.81</v>
      </c>
      <c r="G410" s="59">
        <v>65.81</v>
      </c>
      <c r="H410" s="59">
        <v>73.959999999999994</v>
      </c>
      <c r="I410" s="60">
        <f t="shared" si="75"/>
        <v>7.7693828342621361</v>
      </c>
      <c r="J410" s="60">
        <f t="shared" si="74"/>
        <v>14.521012601913132</v>
      </c>
      <c r="K410" s="60">
        <f t="shared" si="70"/>
        <v>13.983349411538828</v>
      </c>
      <c r="L410" s="60">
        <f t="shared" si="68"/>
        <v>0.21424164667016216</v>
      </c>
      <c r="M410" s="60">
        <f t="shared" si="71"/>
        <v>1.7120015624656519</v>
      </c>
      <c r="N410" s="59">
        <v>7.96</v>
      </c>
      <c r="O410" s="59">
        <v>0.78</v>
      </c>
      <c r="P410" s="62">
        <v>16.501712062256811</v>
      </c>
      <c r="Q410" s="62">
        <v>17.427003891050575</v>
      </c>
      <c r="R410" s="12">
        <v>19.920000000000002</v>
      </c>
      <c r="S410" s="59">
        <v>20</v>
      </c>
      <c r="T410" s="58">
        <v>0</v>
      </c>
      <c r="U410" s="59">
        <v>76.88</v>
      </c>
      <c r="V410" s="58">
        <v>16.670000000000002</v>
      </c>
      <c r="W410" s="58" t="s">
        <v>77</v>
      </c>
      <c r="X410" s="58">
        <v>0</v>
      </c>
      <c r="Y410">
        <v>1</v>
      </c>
      <c r="Z410" s="58">
        <v>0</v>
      </c>
      <c r="AA410" s="58">
        <v>0</v>
      </c>
      <c r="AB410" s="58">
        <v>0</v>
      </c>
      <c r="AC410" s="58">
        <v>0</v>
      </c>
      <c r="AD410" s="58">
        <v>1</v>
      </c>
      <c r="AE410" s="58"/>
      <c r="AF410" s="58">
        <v>0</v>
      </c>
      <c r="AG410" s="58">
        <v>16.670000000000002</v>
      </c>
      <c r="AH410" s="59">
        <v>2367.0100000000002</v>
      </c>
      <c r="AI410" s="61">
        <v>2024863</v>
      </c>
      <c r="AJ410" s="61">
        <v>1182746</v>
      </c>
      <c r="AK410" s="61">
        <v>238922</v>
      </c>
      <c r="AL410" s="60">
        <f t="shared" si="72"/>
        <v>0.238922</v>
      </c>
      <c r="AM410" s="60">
        <f t="shared" si="76"/>
        <v>0.36168927390858313</v>
      </c>
      <c r="AN410" s="59">
        <v>42.77</v>
      </c>
    </row>
    <row r="411" spans="1:40" x14ac:dyDescent="0.3">
      <c r="A411" s="58" t="s">
        <v>263</v>
      </c>
      <c r="B411" s="59">
        <v>2011</v>
      </c>
      <c r="C411" s="59">
        <v>64.94</v>
      </c>
      <c r="D411" s="59">
        <v>64.94</v>
      </c>
      <c r="E411" s="59">
        <v>100</v>
      </c>
      <c r="F411" s="59">
        <v>58.04</v>
      </c>
      <c r="G411" s="59">
        <v>66.88</v>
      </c>
      <c r="H411" s="59">
        <v>73.819999999999993</v>
      </c>
      <c r="I411" s="60">
        <f t="shared" si="75"/>
        <v>7.7777842475856724</v>
      </c>
      <c r="J411" s="60">
        <f t="shared" si="74"/>
        <v>14.547087273393872</v>
      </c>
      <c r="K411" s="60">
        <f t="shared" si="70"/>
        <v>13.967905411516076</v>
      </c>
      <c r="L411" s="60">
        <f t="shared" si="68"/>
        <v>0.20427301748391721</v>
      </c>
      <c r="M411" s="60">
        <f t="shared" si="71"/>
        <v>1.7845778022015766</v>
      </c>
      <c r="N411" s="59">
        <v>8.6199999999999992</v>
      </c>
      <c r="O411" s="59">
        <v>0.76</v>
      </c>
      <c r="P411" s="62">
        <v>14.778235294117646</v>
      </c>
      <c r="Q411" s="62">
        <v>16.565686274509794</v>
      </c>
      <c r="R411" s="12">
        <v>21.87</v>
      </c>
      <c r="S411" s="59">
        <v>21.63</v>
      </c>
      <c r="T411" s="58">
        <v>0</v>
      </c>
      <c r="U411" s="59">
        <v>75</v>
      </c>
      <c r="V411" s="58">
        <v>25</v>
      </c>
      <c r="W411" s="58" t="s">
        <v>77</v>
      </c>
      <c r="X411" s="58">
        <v>0</v>
      </c>
      <c r="Y411">
        <v>1</v>
      </c>
      <c r="Z411" s="58">
        <v>0</v>
      </c>
      <c r="AA411" s="58">
        <v>0</v>
      </c>
      <c r="AB411" s="58">
        <v>0</v>
      </c>
      <c r="AC411" s="58">
        <v>0</v>
      </c>
      <c r="AD411" s="58">
        <v>1</v>
      </c>
      <c r="AE411" s="58">
        <v>1</v>
      </c>
      <c r="AF411" s="58">
        <v>0</v>
      </c>
      <c r="AG411" s="58"/>
      <c r="AH411" s="59">
        <v>2386.98</v>
      </c>
      <c r="AI411" s="61">
        <v>2078355</v>
      </c>
      <c r="AJ411" s="61">
        <v>1164620</v>
      </c>
      <c r="AK411" s="61">
        <v>226633</v>
      </c>
      <c r="AL411" s="60">
        <f t="shared" si="72"/>
        <v>0.226633</v>
      </c>
      <c r="AM411" s="60">
        <f t="shared" si="76"/>
        <v>-5.143519642393752E-2</v>
      </c>
      <c r="AN411" s="59">
        <v>39.46</v>
      </c>
    </row>
    <row r="412" spans="1:40" x14ac:dyDescent="0.3">
      <c r="A412" s="58" t="s">
        <v>263</v>
      </c>
      <c r="B412" s="59">
        <v>2012</v>
      </c>
      <c r="C412" s="59">
        <v>70.19</v>
      </c>
      <c r="D412" s="59">
        <v>70.19</v>
      </c>
      <c r="E412" s="59">
        <v>100</v>
      </c>
      <c r="F412" s="59">
        <v>58.27</v>
      </c>
      <c r="G412" s="59">
        <v>83.47</v>
      </c>
      <c r="H412" s="59">
        <v>68.760000000000005</v>
      </c>
      <c r="I412" s="60">
        <f t="shared" si="75"/>
        <v>8.070540396930701</v>
      </c>
      <c r="J412" s="60">
        <f t="shared" si="74"/>
        <v>14.553219929780191</v>
      </c>
      <c r="K412" s="60">
        <f t="shared" si="70"/>
        <v>14.009857024856247</v>
      </c>
      <c r="L412" s="60">
        <f t="shared" si="68"/>
        <v>0.2126025900732488</v>
      </c>
      <c r="M412" s="60">
        <f t="shared" si="71"/>
        <v>1.7217873442693681</v>
      </c>
      <c r="N412" s="59">
        <v>8.4600000000000009</v>
      </c>
      <c r="O412" s="59">
        <v>0.83</v>
      </c>
      <c r="P412" s="62">
        <v>7.9368359374999926</v>
      </c>
      <c r="Q412" s="62">
        <v>9.5380468750000045</v>
      </c>
      <c r="R412" s="12">
        <v>13.01</v>
      </c>
      <c r="S412" s="59">
        <v>21.03</v>
      </c>
      <c r="T412" s="58">
        <v>1</v>
      </c>
      <c r="U412" s="59">
        <v>68.819999999999993</v>
      </c>
      <c r="V412" s="58">
        <v>35.71</v>
      </c>
      <c r="W412" s="58" t="s">
        <v>77</v>
      </c>
      <c r="X412" s="58">
        <v>0</v>
      </c>
      <c r="Y412">
        <v>1</v>
      </c>
      <c r="Z412" s="58">
        <v>0</v>
      </c>
      <c r="AA412" s="58">
        <v>0</v>
      </c>
      <c r="AB412" s="58">
        <v>0</v>
      </c>
      <c r="AC412" s="58">
        <v>0</v>
      </c>
      <c r="AD412" s="58">
        <v>1</v>
      </c>
      <c r="AE412" s="58">
        <v>1</v>
      </c>
      <c r="AF412" s="58">
        <v>0</v>
      </c>
      <c r="AG412" s="58"/>
      <c r="AH412" s="59">
        <v>3198.83</v>
      </c>
      <c r="AI412" s="61">
        <v>2091140</v>
      </c>
      <c r="AJ412" s="61">
        <v>1214517</v>
      </c>
      <c r="AK412" s="61">
        <v>236893</v>
      </c>
      <c r="AL412" s="60">
        <f t="shared" si="72"/>
        <v>0.23689299999999999</v>
      </c>
      <c r="AM412" s="60">
        <f t="shared" si="76"/>
        <v>4.5271430021223739E-2</v>
      </c>
      <c r="AN412" s="59">
        <v>38.729999999999997</v>
      </c>
    </row>
    <row r="413" spans="1:40" x14ac:dyDescent="0.3">
      <c r="A413" s="58" t="s">
        <v>263</v>
      </c>
      <c r="B413" s="59">
        <v>2013</v>
      </c>
      <c r="C413" s="59">
        <v>70.760000000000005</v>
      </c>
      <c r="D413" s="59">
        <v>70.760000000000005</v>
      </c>
      <c r="E413" s="59">
        <v>100</v>
      </c>
      <c r="F413" s="59">
        <v>62.76</v>
      </c>
      <c r="G413" s="59">
        <v>81.83</v>
      </c>
      <c r="H413" s="59">
        <v>66.13</v>
      </c>
      <c r="I413" s="60">
        <f t="shared" si="75"/>
        <v>8.2835471818545781</v>
      </c>
      <c r="J413" s="60">
        <f t="shared" si="74"/>
        <v>14.587575197958735</v>
      </c>
      <c r="K413" s="60">
        <f t="shared" si="70"/>
        <v>14.008744853635319</v>
      </c>
      <c r="L413" s="60">
        <f t="shared" si="68"/>
        <v>0.23822603663902431</v>
      </c>
      <c r="M413" s="60">
        <f t="shared" si="71"/>
        <v>1.7839506020193427</v>
      </c>
      <c r="N413" s="59">
        <v>8.89</v>
      </c>
      <c r="O413" s="59">
        <v>0.85</v>
      </c>
      <c r="P413" s="62">
        <v>4.5099606299212596</v>
      </c>
      <c r="Q413" s="62">
        <v>5.3667968749999986</v>
      </c>
      <c r="R413" s="12">
        <v>8.0399999999999991</v>
      </c>
      <c r="S413" s="59">
        <v>21.62</v>
      </c>
      <c r="T413" s="58">
        <v>1</v>
      </c>
      <c r="U413" s="59">
        <v>69.64</v>
      </c>
      <c r="V413" s="58">
        <v>35.71</v>
      </c>
      <c r="W413" s="58" t="s">
        <v>77</v>
      </c>
      <c r="X413" s="58">
        <v>0</v>
      </c>
      <c r="Y413">
        <v>1</v>
      </c>
      <c r="Z413" s="58">
        <v>0</v>
      </c>
      <c r="AA413" s="58">
        <v>0</v>
      </c>
      <c r="AB413" s="58">
        <v>0</v>
      </c>
      <c r="AC413" s="58">
        <v>0</v>
      </c>
      <c r="AD413" s="58">
        <v>1</v>
      </c>
      <c r="AE413" s="58">
        <v>1</v>
      </c>
      <c r="AF413" s="58">
        <v>0</v>
      </c>
      <c r="AG413" s="58"/>
      <c r="AH413" s="59">
        <v>3958.21</v>
      </c>
      <c r="AI413" s="61">
        <v>2164230</v>
      </c>
      <c r="AJ413" s="61">
        <v>1213167</v>
      </c>
      <c r="AK413" s="61">
        <v>268996</v>
      </c>
      <c r="AL413" s="60">
        <f t="shared" si="72"/>
        <v>0.26899600000000001</v>
      </c>
      <c r="AM413" s="60">
        <f t="shared" si="76"/>
        <v>0.13551687892846137</v>
      </c>
      <c r="AN413" s="59">
        <v>36.380000000000003</v>
      </c>
    </row>
    <row r="414" spans="1:40" x14ac:dyDescent="0.3">
      <c r="A414" s="58" t="s">
        <v>263</v>
      </c>
      <c r="B414" s="59">
        <v>2014</v>
      </c>
      <c r="C414" s="59">
        <v>63.46</v>
      </c>
      <c r="D414" s="59">
        <v>63.46</v>
      </c>
      <c r="E414" s="59">
        <v>100</v>
      </c>
      <c r="F414" s="59">
        <v>57.35</v>
      </c>
      <c r="G414" s="59">
        <v>74.37</v>
      </c>
      <c r="H414" s="59">
        <v>55.78</v>
      </c>
      <c r="I414" s="60">
        <f t="shared" si="75"/>
        <v>8.7844929485852195</v>
      </c>
      <c r="J414" s="60">
        <f t="shared" si="74"/>
        <v>15.181230203804752</v>
      </c>
      <c r="K414" s="60">
        <f t="shared" si="70"/>
        <v>14.726333971252773</v>
      </c>
      <c r="L414" s="60">
        <f t="shared" si="68"/>
        <v>0.26522938685084696</v>
      </c>
      <c r="M414" s="60">
        <f t="shared" si="71"/>
        <v>1.5760098360299699</v>
      </c>
      <c r="N414" s="59">
        <v>6.85</v>
      </c>
      <c r="O414" s="59">
        <v>0.54</v>
      </c>
      <c r="P414" s="62">
        <v>5.9405577689243021</v>
      </c>
      <c r="Q414" s="62">
        <v>6.9000390625000003</v>
      </c>
      <c r="R414" s="12">
        <v>8.77</v>
      </c>
      <c r="S414" s="59">
        <v>21.17</v>
      </c>
      <c r="T414" s="58">
        <v>1</v>
      </c>
      <c r="U414" s="59">
        <v>58.05</v>
      </c>
      <c r="V414" s="58">
        <v>46.15</v>
      </c>
      <c r="W414" s="58" t="s">
        <v>77</v>
      </c>
      <c r="X414" s="58">
        <v>0</v>
      </c>
      <c r="Y414">
        <v>1</v>
      </c>
      <c r="Z414" s="58">
        <v>0</v>
      </c>
      <c r="AA414" s="58">
        <v>0</v>
      </c>
      <c r="AB414" s="58">
        <v>0</v>
      </c>
      <c r="AC414" s="58">
        <v>0</v>
      </c>
      <c r="AD414" s="58">
        <v>1</v>
      </c>
      <c r="AE414" s="58">
        <v>1</v>
      </c>
      <c r="AF414" s="58">
        <v>0</v>
      </c>
      <c r="AG414" s="58"/>
      <c r="AH414" s="59">
        <v>6532.16</v>
      </c>
      <c r="AI414" s="61">
        <v>3918542</v>
      </c>
      <c r="AJ414" s="61">
        <v>2486369</v>
      </c>
      <c r="AK414" s="61">
        <v>303730</v>
      </c>
      <c r="AL414" s="60">
        <f t="shared" si="72"/>
        <v>0.30373</v>
      </c>
      <c r="AM414" s="60">
        <f t="shared" si="76"/>
        <v>0.1291245966482773</v>
      </c>
      <c r="AN414" s="59">
        <v>48.65</v>
      </c>
    </row>
    <row r="415" spans="1:40" x14ac:dyDescent="0.3">
      <c r="A415" s="58" t="s">
        <v>263</v>
      </c>
      <c r="B415" s="59">
        <v>2015</v>
      </c>
      <c r="C415" s="59">
        <v>66.62</v>
      </c>
      <c r="D415" s="59">
        <v>66.62</v>
      </c>
      <c r="E415" s="59">
        <v>100</v>
      </c>
      <c r="F415" s="59">
        <v>46.79</v>
      </c>
      <c r="G415" s="59">
        <v>87.49</v>
      </c>
      <c r="H415" s="59">
        <v>66.319999999999993</v>
      </c>
      <c r="I415" s="60">
        <f t="shared" si="75"/>
        <v>8.9761447205839371</v>
      </c>
      <c r="J415" s="60">
        <f t="shared" si="74"/>
        <v>15.227867811923781</v>
      </c>
      <c r="K415" s="60">
        <f t="shared" si="70"/>
        <v>14.738732016768052</v>
      </c>
      <c r="L415" s="60">
        <f t="shared" si="68"/>
        <v>0.31456107363952496</v>
      </c>
      <c r="M415" s="60">
        <f t="shared" si="71"/>
        <v>1.6309061737428532</v>
      </c>
      <c r="N415" s="59">
        <v>6.75</v>
      </c>
      <c r="O415" s="59">
        <v>0.63</v>
      </c>
      <c r="P415" s="62">
        <v>7.6819367588932828</v>
      </c>
      <c r="Q415" s="62">
        <v>8.2714785992217958</v>
      </c>
      <c r="R415" s="12">
        <v>9.17</v>
      </c>
      <c r="S415" s="59">
        <v>0</v>
      </c>
      <c r="T415" s="58">
        <v>1</v>
      </c>
      <c r="U415" s="59">
        <v>70.88</v>
      </c>
      <c r="V415" s="58">
        <v>50</v>
      </c>
      <c r="W415" s="58" t="s">
        <v>77</v>
      </c>
      <c r="X415" s="58">
        <v>0</v>
      </c>
      <c r="Y415">
        <v>1</v>
      </c>
      <c r="Z415" s="58">
        <v>0</v>
      </c>
      <c r="AA415" s="58">
        <v>0</v>
      </c>
      <c r="AB415" s="58">
        <v>0</v>
      </c>
      <c r="AC415" s="58">
        <v>0</v>
      </c>
      <c r="AD415" s="58">
        <v>1</v>
      </c>
      <c r="AE415" s="58">
        <v>1</v>
      </c>
      <c r="AF415" s="58">
        <v>0</v>
      </c>
      <c r="AG415" s="58"/>
      <c r="AH415" s="59">
        <v>7912.07</v>
      </c>
      <c r="AI415" s="61">
        <v>4105622</v>
      </c>
      <c r="AJ415" s="61">
        <v>2517387</v>
      </c>
      <c r="AK415" s="61">
        <v>369658</v>
      </c>
      <c r="AL415" s="60">
        <f t="shared" si="72"/>
        <v>0.36965799999999999</v>
      </c>
      <c r="AM415" s="60">
        <f t="shared" si="76"/>
        <v>0.21706120567609391</v>
      </c>
      <c r="AN415" s="59">
        <v>46.99</v>
      </c>
    </row>
    <row r="416" spans="1:40" x14ac:dyDescent="0.3">
      <c r="A416" s="58" t="s">
        <v>263</v>
      </c>
      <c r="B416" s="59">
        <v>2016</v>
      </c>
      <c r="C416" s="59">
        <v>62.97</v>
      </c>
      <c r="D416" s="59">
        <v>62.97</v>
      </c>
      <c r="E416" s="59">
        <v>100</v>
      </c>
      <c r="F416" s="59">
        <v>46.84</v>
      </c>
      <c r="G416" s="59">
        <v>82.61</v>
      </c>
      <c r="H416" s="59">
        <v>58.2</v>
      </c>
      <c r="I416" s="60">
        <f t="shared" si="75"/>
        <v>8.9269650123092266</v>
      </c>
      <c r="J416" s="60">
        <f t="shared" si="74"/>
        <v>15.352386809780812</v>
      </c>
      <c r="K416" s="60">
        <f t="shared" si="70"/>
        <v>14.886363770578336</v>
      </c>
      <c r="L416" s="60">
        <f t="shared" si="68"/>
        <v>0.33795684832540346</v>
      </c>
      <c r="M416" s="60">
        <f t="shared" si="71"/>
        <v>1.5936437152057599</v>
      </c>
      <c r="N416" s="59">
        <v>6.44</v>
      </c>
      <c r="O416" s="59">
        <v>0.62</v>
      </c>
      <c r="P416" s="62">
        <v>5.3497665369649798</v>
      </c>
      <c r="Q416" s="62">
        <v>5.6182329317269106</v>
      </c>
      <c r="R416" s="12">
        <v>8.7100000000000009</v>
      </c>
      <c r="S416" s="59">
        <v>0</v>
      </c>
      <c r="T416" s="58">
        <v>1</v>
      </c>
      <c r="U416" s="59">
        <v>62.23</v>
      </c>
      <c r="V416" s="58">
        <v>47.06</v>
      </c>
      <c r="W416" s="58" t="s">
        <v>77</v>
      </c>
      <c r="X416" s="58">
        <v>0</v>
      </c>
      <c r="Y416">
        <v>1</v>
      </c>
      <c r="Z416" s="58">
        <v>0</v>
      </c>
      <c r="AA416" s="58">
        <v>0</v>
      </c>
      <c r="AB416" s="58">
        <v>0</v>
      </c>
      <c r="AC416" s="58">
        <v>0</v>
      </c>
      <c r="AD416" s="58">
        <v>1</v>
      </c>
      <c r="AE416" s="58">
        <v>1</v>
      </c>
      <c r="AF416" s="58">
        <v>0</v>
      </c>
      <c r="AG416" s="58"/>
      <c r="AH416" s="59">
        <v>7532.37</v>
      </c>
      <c r="AI416" s="61">
        <v>4650042</v>
      </c>
      <c r="AJ416" s="61">
        <v>2917868</v>
      </c>
      <c r="AK416" s="61">
        <v>402080</v>
      </c>
      <c r="AL416" s="60">
        <f t="shared" si="72"/>
        <v>0.40207999999999999</v>
      </c>
      <c r="AM416" s="60">
        <f t="shared" si="76"/>
        <v>8.7708097755222397E-2</v>
      </c>
      <c r="AN416" s="59">
        <v>50.23</v>
      </c>
    </row>
    <row r="417" spans="1:40" x14ac:dyDescent="0.3">
      <c r="A417" s="58" t="s">
        <v>263</v>
      </c>
      <c r="B417" s="59">
        <v>2017</v>
      </c>
      <c r="C417" s="59">
        <v>68.650000000000006</v>
      </c>
      <c r="D417" s="59">
        <v>68.650000000000006</v>
      </c>
      <c r="E417" s="59">
        <v>100</v>
      </c>
      <c r="F417" s="59">
        <v>53.98</v>
      </c>
      <c r="G417" s="59">
        <v>84.81</v>
      </c>
      <c r="H417" s="59">
        <v>67.19</v>
      </c>
      <c r="I417" s="60">
        <f t="shared" si="75"/>
        <v>9.1341092244029287</v>
      </c>
      <c r="J417" s="60">
        <f t="shared" si="74"/>
        <v>15.334684755742192</v>
      </c>
      <c r="K417" s="60">
        <f t="shared" si="70"/>
        <v>14.84481385375576</v>
      </c>
      <c r="L417" s="60">
        <f t="shared" si="68"/>
        <v>0.33638508996691069</v>
      </c>
      <c r="M417" s="60">
        <f t="shared" si="71"/>
        <v>1.6321055047756166</v>
      </c>
      <c r="N417" s="59">
        <v>6.53</v>
      </c>
      <c r="O417" s="59">
        <v>0.66</v>
      </c>
      <c r="P417" s="62">
        <v>5.8285490196078431</v>
      </c>
      <c r="Q417" s="62">
        <v>6.2326050420168064</v>
      </c>
      <c r="R417" s="12">
        <v>8.64</v>
      </c>
      <c r="S417" s="59">
        <v>0</v>
      </c>
      <c r="T417" s="58">
        <v>1</v>
      </c>
      <c r="U417" s="59">
        <v>61.5</v>
      </c>
      <c r="V417" s="58">
        <v>61.54</v>
      </c>
      <c r="W417" s="58" t="s">
        <v>77</v>
      </c>
      <c r="X417" s="58">
        <v>0</v>
      </c>
      <c r="Y417">
        <v>1</v>
      </c>
      <c r="Z417" s="58">
        <v>0</v>
      </c>
      <c r="AA417" s="58">
        <v>0</v>
      </c>
      <c r="AB417" s="58">
        <v>0</v>
      </c>
      <c r="AC417" s="58">
        <v>0</v>
      </c>
      <c r="AD417" s="58">
        <v>1</v>
      </c>
      <c r="AE417" s="58">
        <v>1</v>
      </c>
      <c r="AF417" s="58">
        <v>0</v>
      </c>
      <c r="AG417" s="58"/>
      <c r="AH417" s="59">
        <v>9266.02</v>
      </c>
      <c r="AI417" s="61">
        <v>4568451</v>
      </c>
      <c r="AJ417" s="61">
        <v>2799115</v>
      </c>
      <c r="AK417" s="61">
        <v>399878</v>
      </c>
      <c r="AL417" s="60">
        <f t="shared" si="72"/>
        <v>0.39987800000000001</v>
      </c>
      <c r="AM417" s="60">
        <f t="shared" si="76"/>
        <v>-5.4765220851571827E-3</v>
      </c>
      <c r="AN417" s="59">
        <v>47.9</v>
      </c>
    </row>
    <row r="418" spans="1:40" x14ac:dyDescent="0.3">
      <c r="A418" s="58" t="s">
        <v>263</v>
      </c>
      <c r="B418" s="59">
        <v>2018</v>
      </c>
      <c r="C418" s="59">
        <v>71.84</v>
      </c>
      <c r="D418" s="59">
        <v>71.84</v>
      </c>
      <c r="E418" s="59">
        <v>100</v>
      </c>
      <c r="F418" s="59">
        <v>52.84</v>
      </c>
      <c r="G418" s="59">
        <v>84.34</v>
      </c>
      <c r="H418" s="59">
        <v>84.21</v>
      </c>
      <c r="I418" s="60">
        <f t="shared" si="75"/>
        <v>9.0414008746754853</v>
      </c>
      <c r="J418" s="60">
        <f t="shared" si="74"/>
        <v>15.391169738766211</v>
      </c>
      <c r="K418" s="60">
        <f t="shared" si="70"/>
        <v>14.876600610250449</v>
      </c>
      <c r="L418" s="60">
        <f t="shared" si="68"/>
        <v>0.32884896748701481</v>
      </c>
      <c r="M418" s="60">
        <f t="shared" si="71"/>
        <v>1.6729175340255593</v>
      </c>
      <c r="N418" s="59">
        <v>6.42</v>
      </c>
      <c r="O418" s="59">
        <v>0.65</v>
      </c>
      <c r="P418" s="62">
        <v>15.665081300813005</v>
      </c>
      <c r="Q418" s="62">
        <v>17.575252918287951</v>
      </c>
      <c r="R418" s="12">
        <v>28</v>
      </c>
      <c r="S418" s="59">
        <v>0</v>
      </c>
      <c r="T418" s="58">
        <v>1</v>
      </c>
      <c r="U418" s="59">
        <v>82.37</v>
      </c>
      <c r="V418" s="58">
        <v>60</v>
      </c>
      <c r="W418" s="58" t="s">
        <v>77</v>
      </c>
      <c r="X418" s="58">
        <v>0</v>
      </c>
      <c r="Y418">
        <v>1</v>
      </c>
      <c r="Z418" s="58">
        <v>0</v>
      </c>
      <c r="AA418" s="58">
        <v>0</v>
      </c>
      <c r="AB418" s="58">
        <v>0</v>
      </c>
      <c r="AC418" s="58">
        <v>0</v>
      </c>
      <c r="AD418" s="58">
        <v>0</v>
      </c>
      <c r="AE418" s="58">
        <v>1</v>
      </c>
      <c r="AF418" s="58">
        <v>0</v>
      </c>
      <c r="AG418" s="58"/>
      <c r="AH418" s="59">
        <v>8445.6</v>
      </c>
      <c r="AI418" s="61">
        <v>4833927</v>
      </c>
      <c r="AJ418" s="61">
        <v>2889519</v>
      </c>
      <c r="AK418" s="61">
        <v>389368</v>
      </c>
      <c r="AL418" s="60">
        <f t="shared" si="72"/>
        <v>0.38936799999999999</v>
      </c>
      <c r="AM418" s="60">
        <f t="shared" si="76"/>
        <v>-2.6283016319977592E-2</v>
      </c>
      <c r="AN418" s="59">
        <v>46</v>
      </c>
    </row>
    <row r="419" spans="1:40" x14ac:dyDescent="0.3">
      <c r="A419" s="58" t="s">
        <v>263</v>
      </c>
      <c r="B419" s="59">
        <v>2019</v>
      </c>
      <c r="C419" s="59">
        <v>69.31</v>
      </c>
      <c r="D419" s="59">
        <v>69.31</v>
      </c>
      <c r="E419" s="59">
        <v>93.18</v>
      </c>
      <c r="F419" s="59">
        <v>51.09</v>
      </c>
      <c r="G419" s="59">
        <v>82.92</v>
      </c>
      <c r="H419" s="59">
        <v>78.459999999999994</v>
      </c>
      <c r="I419" s="60">
        <f t="shared" si="75"/>
        <v>9.4489548292725658</v>
      </c>
      <c r="J419" s="60">
        <f t="shared" si="74"/>
        <v>15.583324951793063</v>
      </c>
      <c r="K419" s="60">
        <f t="shared" si="70"/>
        <v>15.037402746809137</v>
      </c>
      <c r="L419" s="60">
        <f t="shared" si="68"/>
        <v>0.35460680681669554</v>
      </c>
      <c r="M419" s="60">
        <f t="shared" si="71"/>
        <v>1.7261995584044452</v>
      </c>
      <c r="N419" s="59">
        <v>6.16</v>
      </c>
      <c r="O419" s="59">
        <v>0.57999999999999996</v>
      </c>
      <c r="P419" s="62">
        <v>24.825120000000009</v>
      </c>
      <c r="Q419" s="62">
        <v>26.61542635658914</v>
      </c>
      <c r="R419" s="12">
        <v>31.91</v>
      </c>
      <c r="S419" s="59">
        <v>0</v>
      </c>
      <c r="T419" s="58">
        <v>1</v>
      </c>
      <c r="U419" s="59">
        <v>74.87</v>
      </c>
      <c r="V419" s="58">
        <v>61.54</v>
      </c>
      <c r="W419" s="58" t="s">
        <v>77</v>
      </c>
      <c r="X419" s="58">
        <v>0</v>
      </c>
      <c r="Y419">
        <v>1</v>
      </c>
      <c r="Z419" s="58">
        <v>0</v>
      </c>
      <c r="AA419" s="58">
        <v>0</v>
      </c>
      <c r="AB419" s="58">
        <v>0</v>
      </c>
      <c r="AC419" s="58">
        <v>0</v>
      </c>
      <c r="AD419" s="58">
        <v>0</v>
      </c>
      <c r="AE419" s="58">
        <v>1</v>
      </c>
      <c r="AF419" s="58">
        <v>0</v>
      </c>
      <c r="AG419" s="58"/>
      <c r="AH419" s="59">
        <v>12694.89</v>
      </c>
      <c r="AI419" s="61">
        <v>5858036</v>
      </c>
      <c r="AJ419" s="61">
        <v>3393603</v>
      </c>
      <c r="AK419" s="61">
        <v>425620</v>
      </c>
      <c r="AL419" s="60">
        <f t="shared" si="72"/>
        <v>0.42562</v>
      </c>
      <c r="AM419" s="60">
        <f t="shared" si="76"/>
        <v>9.3104723552012492E-2</v>
      </c>
      <c r="AN419" s="59">
        <v>45.49</v>
      </c>
    </row>
    <row r="420" spans="1:40" x14ac:dyDescent="0.3">
      <c r="A420" s="58" t="s">
        <v>263</v>
      </c>
      <c r="B420" s="59">
        <v>2020</v>
      </c>
      <c r="C420" s="59">
        <v>73.45</v>
      </c>
      <c r="D420" s="59">
        <v>50.27</v>
      </c>
      <c r="E420" s="59">
        <v>27.08</v>
      </c>
      <c r="F420" s="59">
        <v>55.53</v>
      </c>
      <c r="G420" s="59">
        <v>85.08</v>
      </c>
      <c r="H420" s="59">
        <v>85.4</v>
      </c>
      <c r="I420" s="60">
        <f t="shared" si="75"/>
        <v>9.5988600471181904</v>
      </c>
      <c r="J420" s="60">
        <f t="shared" si="74"/>
        <v>15.576075325930674</v>
      </c>
      <c r="K420" s="60">
        <f t="shared" si="70"/>
        <v>15.055060908701751</v>
      </c>
      <c r="L420" s="60">
        <f t="shared" si="68"/>
        <v>0.36292010227831473</v>
      </c>
      <c r="M420" s="60">
        <f t="shared" si="71"/>
        <v>1.6837347932577893</v>
      </c>
      <c r="N420" s="59">
        <v>5.76</v>
      </c>
      <c r="O420" s="59">
        <v>0.61</v>
      </c>
      <c r="P420" s="62">
        <v>24.792209302325578</v>
      </c>
      <c r="Q420" s="62">
        <v>26.392868217054275</v>
      </c>
      <c r="R420" s="12">
        <v>35.049999999999997</v>
      </c>
      <c r="S420" s="59">
        <v>0</v>
      </c>
      <c r="T420" s="58">
        <v>1</v>
      </c>
      <c r="U420" s="59">
        <v>84.35</v>
      </c>
      <c r="V420" s="58">
        <v>60</v>
      </c>
      <c r="W420" s="58" t="s">
        <v>77</v>
      </c>
      <c r="X420" s="58">
        <v>0</v>
      </c>
      <c r="Y420">
        <v>1</v>
      </c>
      <c r="Z420" s="58">
        <v>0</v>
      </c>
      <c r="AA420" s="58">
        <v>0</v>
      </c>
      <c r="AB420" s="58">
        <v>0</v>
      </c>
      <c r="AC420" s="58">
        <v>0</v>
      </c>
      <c r="AD420" s="58">
        <v>0</v>
      </c>
      <c r="AE420" s="58">
        <v>1</v>
      </c>
      <c r="AF420" s="58">
        <v>0</v>
      </c>
      <c r="AG420" s="58"/>
      <c r="AH420" s="59">
        <v>14747.96</v>
      </c>
      <c r="AI420" s="61">
        <v>5815721</v>
      </c>
      <c r="AJ420" s="61">
        <v>3454060</v>
      </c>
      <c r="AK420" s="61">
        <v>437521</v>
      </c>
      <c r="AL420" s="60">
        <f t="shared" si="72"/>
        <v>0.43752099999999999</v>
      </c>
      <c r="AM420" s="60">
        <f t="shared" si="76"/>
        <v>2.7961561956674968E-2</v>
      </c>
      <c r="AN420" s="59">
        <v>46.66</v>
      </c>
    </row>
    <row r="421" spans="1:40" x14ac:dyDescent="0.3">
      <c r="A421" s="58" t="s">
        <v>263</v>
      </c>
      <c r="B421" s="59">
        <v>2021</v>
      </c>
      <c r="C421" s="59">
        <v>75.900000000000006</v>
      </c>
      <c r="D421" s="59">
        <v>75.900000000000006</v>
      </c>
      <c r="E421" s="59">
        <v>100</v>
      </c>
      <c r="F421" s="59">
        <v>64.41</v>
      </c>
      <c r="G421" s="59">
        <v>84.75</v>
      </c>
      <c r="H421" s="59">
        <v>81.22</v>
      </c>
      <c r="I421" s="60">
        <f t="shared" si="75"/>
        <v>9.8063927812953349</v>
      </c>
      <c r="J421" s="60">
        <f t="shared" si="74"/>
        <v>15.693449711198991</v>
      </c>
      <c r="K421" s="60">
        <f t="shared" si="70"/>
        <v>15.00571521484099</v>
      </c>
      <c r="L421" s="60">
        <f t="shared" si="68"/>
        <v>0.38875493424506019</v>
      </c>
      <c r="M421" s="60">
        <f t="shared" si="71"/>
        <v>1.9892038759590893</v>
      </c>
      <c r="N421" s="59">
        <v>6.44</v>
      </c>
      <c r="O421" s="59">
        <v>0.57999999999999996</v>
      </c>
      <c r="P421" s="62">
        <v>53.43942307692307</v>
      </c>
      <c r="Q421" s="62">
        <v>56.638499999999958</v>
      </c>
      <c r="R421" s="12">
        <v>93.21</v>
      </c>
      <c r="S421" s="59">
        <v>27.78</v>
      </c>
      <c r="T421" s="58">
        <v>1</v>
      </c>
      <c r="U421" s="59">
        <v>89.15</v>
      </c>
      <c r="V421" s="58">
        <v>57.14</v>
      </c>
      <c r="W421" s="58" t="s">
        <v>77</v>
      </c>
      <c r="X421" s="58">
        <v>0</v>
      </c>
      <c r="Y421">
        <v>1</v>
      </c>
      <c r="Z421" s="58">
        <v>0</v>
      </c>
      <c r="AA421" s="58">
        <v>0</v>
      </c>
      <c r="AB421" s="58">
        <v>0</v>
      </c>
      <c r="AC421" s="58">
        <v>0</v>
      </c>
      <c r="AD421" s="58">
        <v>0</v>
      </c>
      <c r="AE421" s="58">
        <v>1</v>
      </c>
      <c r="AF421" s="58">
        <v>0</v>
      </c>
      <c r="AG421" s="58"/>
      <c r="AH421" s="59">
        <v>18149.400000000001</v>
      </c>
      <c r="AI421" s="61">
        <v>6540013</v>
      </c>
      <c r="AJ421" s="61">
        <v>3287754</v>
      </c>
      <c r="AK421" s="61">
        <v>475143</v>
      </c>
      <c r="AL421" s="60">
        <f t="shared" si="72"/>
        <v>0.47514299999999998</v>
      </c>
      <c r="AM421" s="60">
        <f t="shared" si="76"/>
        <v>8.5989015384404399E-2</v>
      </c>
      <c r="AN421" s="59">
        <v>35.549999999999997</v>
      </c>
    </row>
    <row r="422" spans="1:40" x14ac:dyDescent="0.3">
      <c r="A422" s="58" t="s">
        <v>377</v>
      </c>
      <c r="B422" s="59">
        <v>2008</v>
      </c>
      <c r="C422" s="59">
        <v>60</v>
      </c>
      <c r="D422" s="59">
        <v>60</v>
      </c>
      <c r="E422" s="59">
        <v>73.81</v>
      </c>
      <c r="F422" s="59">
        <v>60.05</v>
      </c>
      <c r="G422" s="59">
        <v>50.38</v>
      </c>
      <c r="H422" s="59">
        <v>76.2</v>
      </c>
      <c r="I422" s="60">
        <f t="shared" si="75"/>
        <v>7.3562798765507482</v>
      </c>
      <c r="J422" s="60">
        <f t="shared" si="74"/>
        <v>14.892493612104495</v>
      </c>
      <c r="K422" s="60">
        <f t="shared" si="70"/>
        <v>14.284775789661627</v>
      </c>
      <c r="L422" s="60">
        <f t="shared" si="68"/>
        <v>0.19184027636455708</v>
      </c>
      <c r="M422" s="60">
        <f t="shared" si="71"/>
        <v>1.8362359966950605</v>
      </c>
      <c r="N422" s="59">
        <v>4.8</v>
      </c>
      <c r="O422" s="59">
        <v>3.12</v>
      </c>
      <c r="P422" s="62">
        <v>19.974545454545453</v>
      </c>
      <c r="Q422" s="62">
        <v>25.786875000000009</v>
      </c>
      <c r="R422" s="12">
        <v>34.380000000000003</v>
      </c>
      <c r="S422" s="59">
        <v>28</v>
      </c>
      <c r="T422" s="58">
        <v>1</v>
      </c>
      <c r="U422" s="59">
        <v>98.08</v>
      </c>
      <c r="V422" s="58">
        <v>72.73</v>
      </c>
      <c r="W422" s="58" t="s">
        <v>77</v>
      </c>
      <c r="X422" s="58">
        <v>0</v>
      </c>
      <c r="Y422">
        <v>1</v>
      </c>
      <c r="Z422" s="58">
        <v>0</v>
      </c>
      <c r="AA422" s="58">
        <v>0</v>
      </c>
      <c r="AB422" s="58">
        <v>0</v>
      </c>
      <c r="AC422" s="58">
        <v>0</v>
      </c>
      <c r="AD422" s="58">
        <v>0</v>
      </c>
      <c r="AE422" s="58"/>
      <c r="AF422" s="58">
        <v>8.6999999999999993</v>
      </c>
      <c r="AG422" s="58"/>
      <c r="AH422" s="59">
        <v>1566</v>
      </c>
      <c r="AI422" s="61">
        <v>2935809</v>
      </c>
      <c r="AJ422" s="61">
        <v>1598819</v>
      </c>
      <c r="AK422" s="61">
        <v>211477</v>
      </c>
      <c r="AL422" s="60">
        <f t="shared" si="72"/>
        <v>0.211477</v>
      </c>
      <c r="AM422" s="60"/>
      <c r="AN422" s="59">
        <v>30.56</v>
      </c>
    </row>
    <row r="423" spans="1:40" x14ac:dyDescent="0.3">
      <c r="A423" s="58" t="s">
        <v>377</v>
      </c>
      <c r="B423" s="59">
        <v>2009</v>
      </c>
      <c r="C423" s="59">
        <v>74.39</v>
      </c>
      <c r="D423" s="59">
        <v>74.39</v>
      </c>
      <c r="E423" s="59">
        <v>100</v>
      </c>
      <c r="F423" s="59">
        <v>89.37</v>
      </c>
      <c r="G423" s="59">
        <v>63.4</v>
      </c>
      <c r="H423" s="59">
        <v>66.540000000000006</v>
      </c>
      <c r="I423" s="60">
        <f t="shared" si="75"/>
        <v>7.9584370338926966</v>
      </c>
      <c r="J423" s="60">
        <f t="shared" si="74"/>
        <v>14.820028627248451</v>
      </c>
      <c r="K423" s="60">
        <f t="shared" si="70"/>
        <v>14.122733458739992</v>
      </c>
      <c r="L423" s="60">
        <f t="shared" si="68"/>
        <v>0.10648118747052843</v>
      </c>
      <c r="M423" s="60">
        <f t="shared" si="71"/>
        <v>2.0083132055155613</v>
      </c>
      <c r="N423" s="59">
        <v>3.13</v>
      </c>
      <c r="O423" s="59">
        <v>2.54</v>
      </c>
      <c r="P423" s="62">
        <v>16.568333333333328</v>
      </c>
      <c r="Q423" s="62">
        <v>16.611240310077516</v>
      </c>
      <c r="R423" s="12">
        <v>19.829999999999998</v>
      </c>
      <c r="S423" s="59">
        <v>80.95</v>
      </c>
      <c r="T423" s="58">
        <v>1</v>
      </c>
      <c r="U423" s="59">
        <v>87.04</v>
      </c>
      <c r="V423" s="58">
        <v>60</v>
      </c>
      <c r="W423" s="58" t="s">
        <v>77</v>
      </c>
      <c r="X423" s="58">
        <v>0</v>
      </c>
      <c r="Y423">
        <v>1</v>
      </c>
      <c r="Z423" s="58">
        <v>0</v>
      </c>
      <c r="AA423" s="58">
        <v>0</v>
      </c>
      <c r="AB423" s="58">
        <v>0</v>
      </c>
      <c r="AC423" s="58">
        <v>0</v>
      </c>
      <c r="AD423" s="58">
        <v>1</v>
      </c>
      <c r="AE423" s="58"/>
      <c r="AF423" s="58">
        <v>14.29</v>
      </c>
      <c r="AG423" s="58"/>
      <c r="AH423" s="59">
        <v>2859.6</v>
      </c>
      <c r="AI423" s="61">
        <v>2730591</v>
      </c>
      <c r="AJ423" s="61">
        <v>1359644</v>
      </c>
      <c r="AK423" s="61">
        <v>112357</v>
      </c>
      <c r="AL423" s="60">
        <f t="shared" si="72"/>
        <v>0.112357</v>
      </c>
      <c r="AM423" s="60">
        <f t="shared" ref="AM423:AM435" si="77">(AK423-AK422)/AK422</f>
        <v>-0.46870345238489292</v>
      </c>
      <c r="AN423" s="59">
        <v>20.88</v>
      </c>
    </row>
    <row r="424" spans="1:40" x14ac:dyDescent="0.3">
      <c r="A424" s="58" t="s">
        <v>377</v>
      </c>
      <c r="B424" s="59">
        <v>2010</v>
      </c>
      <c r="C424" s="59">
        <v>66.77</v>
      </c>
      <c r="D424" s="59">
        <v>66.77</v>
      </c>
      <c r="E424" s="59">
        <v>100</v>
      </c>
      <c r="F424" s="59">
        <v>90.06</v>
      </c>
      <c r="G424" s="59">
        <v>58.78</v>
      </c>
      <c r="H424" s="59">
        <v>39.18</v>
      </c>
      <c r="I424" s="60">
        <f t="shared" si="75"/>
        <v>8.4528466518490255</v>
      </c>
      <c r="J424" s="60">
        <f t="shared" si="74"/>
        <v>15.040110061710374</v>
      </c>
      <c r="K424" s="60">
        <f t="shared" si="70"/>
        <v>14.415661030579004</v>
      </c>
      <c r="L424" s="60">
        <f t="shared" si="68"/>
        <v>0.22992212478545507</v>
      </c>
      <c r="M424" s="60">
        <f t="shared" si="71"/>
        <v>1.8672168955872854</v>
      </c>
      <c r="N424" s="59">
        <v>8.5299999999999994</v>
      </c>
      <c r="O424" s="59">
        <v>2.85</v>
      </c>
      <c r="P424" s="62">
        <v>16.501712062256811</v>
      </c>
      <c r="Q424" s="62">
        <v>17.427003891050575</v>
      </c>
      <c r="R424" s="12">
        <v>19.920000000000002</v>
      </c>
      <c r="S424" s="59">
        <v>85.5</v>
      </c>
      <c r="T424" s="58">
        <v>1</v>
      </c>
      <c r="U424" s="59">
        <v>48.21</v>
      </c>
      <c r="V424" s="58">
        <v>25</v>
      </c>
      <c r="W424" s="58" t="s">
        <v>77</v>
      </c>
      <c r="X424" s="58">
        <v>0</v>
      </c>
      <c r="Y424">
        <v>1</v>
      </c>
      <c r="Z424" s="58">
        <v>0</v>
      </c>
      <c r="AA424" s="58">
        <v>0</v>
      </c>
      <c r="AB424" s="58">
        <v>0</v>
      </c>
      <c r="AC424" s="58">
        <v>0</v>
      </c>
      <c r="AD424" s="58">
        <v>1</v>
      </c>
      <c r="AE424" s="58"/>
      <c r="AF424" s="58">
        <v>5.41</v>
      </c>
      <c r="AG424" s="58">
        <v>16.670000000000002</v>
      </c>
      <c r="AH424" s="59">
        <v>4688.3999999999996</v>
      </c>
      <c r="AI424" s="61">
        <v>3402803</v>
      </c>
      <c r="AJ424" s="61">
        <v>1822393</v>
      </c>
      <c r="AK424" s="61">
        <v>258502</v>
      </c>
      <c r="AL424" s="60">
        <f t="shared" si="72"/>
        <v>0.25850200000000001</v>
      </c>
      <c r="AM424" s="60">
        <f t="shared" si="77"/>
        <v>1.3007200263445979</v>
      </c>
      <c r="AN424" s="59">
        <v>23.48</v>
      </c>
    </row>
    <row r="425" spans="1:40" x14ac:dyDescent="0.3">
      <c r="A425" s="58" t="s">
        <v>377</v>
      </c>
      <c r="B425" s="59">
        <v>2011</v>
      </c>
      <c r="C425" s="59">
        <v>79.66</v>
      </c>
      <c r="D425" s="59">
        <v>79.66</v>
      </c>
      <c r="E425" s="59">
        <v>100</v>
      </c>
      <c r="F425" s="59">
        <v>93.13</v>
      </c>
      <c r="G425" s="59">
        <v>73.88</v>
      </c>
      <c r="H425" s="59">
        <v>65.67</v>
      </c>
      <c r="I425" s="60">
        <f t="shared" si="75"/>
        <v>8.2214789472671921</v>
      </c>
      <c r="J425" s="60">
        <f t="shared" si="74"/>
        <v>15.103273255869743</v>
      </c>
      <c r="K425" s="60">
        <f t="shared" si="70"/>
        <v>14.454325093143192</v>
      </c>
      <c r="L425" s="60">
        <f t="shared" si="68"/>
        <v>0.30578251656168548</v>
      </c>
      <c r="M425" s="60">
        <f t="shared" si="71"/>
        <v>1.9135270510401565</v>
      </c>
      <c r="N425" s="59">
        <v>9.73</v>
      </c>
      <c r="O425" s="59">
        <v>4</v>
      </c>
      <c r="P425" s="62">
        <v>14.778235294117646</v>
      </c>
      <c r="Q425" s="62">
        <v>16.565686274509794</v>
      </c>
      <c r="R425" s="12">
        <v>21.87</v>
      </c>
      <c r="S425" s="59">
        <v>90.38</v>
      </c>
      <c r="T425" s="58">
        <v>1</v>
      </c>
      <c r="U425" s="59">
        <v>51.92</v>
      </c>
      <c r="V425" s="58">
        <v>30.77</v>
      </c>
      <c r="W425" s="58" t="s">
        <v>77</v>
      </c>
      <c r="X425" s="58">
        <v>0</v>
      </c>
      <c r="Y425">
        <v>1</v>
      </c>
      <c r="Z425" s="58">
        <v>0</v>
      </c>
      <c r="AA425" s="58">
        <v>0</v>
      </c>
      <c r="AB425" s="58">
        <v>0</v>
      </c>
      <c r="AC425" s="58">
        <v>0</v>
      </c>
      <c r="AD425" s="58">
        <v>1</v>
      </c>
      <c r="AE425" s="58">
        <v>1</v>
      </c>
      <c r="AF425" s="58">
        <v>2.7</v>
      </c>
      <c r="AG425" s="58">
        <v>25</v>
      </c>
      <c r="AH425" s="59">
        <v>3720</v>
      </c>
      <c r="AI425" s="61">
        <v>3624668</v>
      </c>
      <c r="AJ425" s="61">
        <v>1894234</v>
      </c>
      <c r="AK425" s="61">
        <v>357687</v>
      </c>
      <c r="AL425" s="60">
        <f t="shared" si="72"/>
        <v>0.35768699999999998</v>
      </c>
      <c r="AM425" s="60">
        <f t="shared" si="77"/>
        <v>0.38369142211665674</v>
      </c>
      <c r="AN425" s="59">
        <v>17.64</v>
      </c>
    </row>
    <row r="426" spans="1:40" x14ac:dyDescent="0.3">
      <c r="A426" s="58" t="s">
        <v>377</v>
      </c>
      <c r="B426" s="59">
        <v>2012</v>
      </c>
      <c r="C426" s="59">
        <v>74.95</v>
      </c>
      <c r="D426" s="59">
        <v>74.95</v>
      </c>
      <c r="E426" s="59">
        <v>100</v>
      </c>
      <c r="F426" s="59">
        <v>90.1</v>
      </c>
      <c r="G426" s="59">
        <v>73.19</v>
      </c>
      <c r="H426" s="59">
        <v>51.15</v>
      </c>
      <c r="I426" s="60">
        <f t="shared" si="75"/>
        <v>8.5085963441907193</v>
      </c>
      <c r="J426" s="60">
        <f t="shared" si="74"/>
        <v>15.089790929186302</v>
      </c>
      <c r="K426" s="60">
        <f t="shared" si="70"/>
        <v>14.381414533740779</v>
      </c>
      <c r="L426" s="60">
        <f t="shared" si="68"/>
        <v>0.25975316620780792</v>
      </c>
      <c r="M426" s="60">
        <f t="shared" si="71"/>
        <v>2.0306915406189185</v>
      </c>
      <c r="N426" s="59">
        <v>6.68</v>
      </c>
      <c r="O426" s="59">
        <v>3.51</v>
      </c>
      <c r="P426" s="62">
        <v>7.9368359374999926</v>
      </c>
      <c r="Q426" s="62">
        <v>9.5380468750000045</v>
      </c>
      <c r="R426" s="12">
        <v>13.01</v>
      </c>
      <c r="S426" s="59">
        <v>88.79</v>
      </c>
      <c r="T426" s="58">
        <v>1</v>
      </c>
      <c r="U426" s="59">
        <v>38.89</v>
      </c>
      <c r="V426" s="58">
        <v>30.77</v>
      </c>
      <c r="W426" s="58" t="s">
        <v>77</v>
      </c>
      <c r="X426" s="58">
        <v>0</v>
      </c>
      <c r="Y426">
        <v>1</v>
      </c>
      <c r="Z426" s="58">
        <v>0</v>
      </c>
      <c r="AA426" s="58">
        <v>0</v>
      </c>
      <c r="AB426" s="58">
        <v>0</v>
      </c>
      <c r="AC426" s="58">
        <v>0</v>
      </c>
      <c r="AD426" s="58">
        <v>1</v>
      </c>
      <c r="AE426" s="58">
        <v>1</v>
      </c>
      <c r="AF426" s="58">
        <v>8.93</v>
      </c>
      <c r="AG426" s="58">
        <v>25</v>
      </c>
      <c r="AH426" s="59">
        <v>4957.2</v>
      </c>
      <c r="AI426" s="61">
        <v>3576127</v>
      </c>
      <c r="AJ426" s="61">
        <v>1761039</v>
      </c>
      <c r="AK426" s="61">
        <v>296610</v>
      </c>
      <c r="AL426" s="60">
        <f t="shared" si="72"/>
        <v>0.29660999999999998</v>
      </c>
      <c r="AM426" s="60">
        <f t="shared" si="77"/>
        <v>-0.17075543701616216</v>
      </c>
      <c r="AN426" s="59">
        <v>16.32</v>
      </c>
    </row>
    <row r="427" spans="1:40" x14ac:dyDescent="0.3">
      <c r="A427" s="58" t="s">
        <v>377</v>
      </c>
      <c r="B427" s="59">
        <v>2013</v>
      </c>
      <c r="C427" s="59">
        <v>70.680000000000007</v>
      </c>
      <c r="D427" s="59">
        <v>70.680000000000007</v>
      </c>
      <c r="E427" s="59">
        <v>100</v>
      </c>
      <c r="F427" s="59">
        <v>89.93</v>
      </c>
      <c r="G427" s="59">
        <v>62.01</v>
      </c>
      <c r="H427" s="59">
        <v>51.38</v>
      </c>
      <c r="I427" s="60">
        <f t="shared" si="75"/>
        <v>8.3020178097512041</v>
      </c>
      <c r="J427" s="60">
        <f t="shared" si="74"/>
        <v>15.045667642279188</v>
      </c>
      <c r="K427" s="60">
        <f t="shared" si="70"/>
        <v>14.345161272569801</v>
      </c>
      <c r="L427" s="60">
        <f t="shared" si="68"/>
        <v>0.18483755567927146</v>
      </c>
      <c r="M427" s="60">
        <f t="shared" si="71"/>
        <v>2.0147726690607706</v>
      </c>
      <c r="N427" s="59">
        <v>5.27</v>
      </c>
      <c r="O427" s="59">
        <v>2.87</v>
      </c>
      <c r="P427" s="62">
        <v>4.5099606299212596</v>
      </c>
      <c r="Q427" s="62">
        <v>5.3667968749999986</v>
      </c>
      <c r="R427" s="12">
        <v>8.0399999999999991</v>
      </c>
      <c r="S427" s="59">
        <v>90.09</v>
      </c>
      <c r="T427" s="58">
        <v>1</v>
      </c>
      <c r="U427" s="59">
        <v>53.7</v>
      </c>
      <c r="V427" s="58">
        <v>33.33</v>
      </c>
      <c r="W427" s="58" t="s">
        <v>77</v>
      </c>
      <c r="X427" s="58">
        <v>0</v>
      </c>
      <c r="Y427">
        <v>1</v>
      </c>
      <c r="Z427" s="58">
        <v>0</v>
      </c>
      <c r="AA427" s="58">
        <v>0</v>
      </c>
      <c r="AB427" s="58">
        <v>0</v>
      </c>
      <c r="AC427" s="58">
        <v>0</v>
      </c>
      <c r="AD427" s="58">
        <v>1</v>
      </c>
      <c r="AE427" s="58">
        <v>1</v>
      </c>
      <c r="AF427" s="58">
        <v>8.1999999999999993</v>
      </c>
      <c r="AG427" s="58"/>
      <c r="AH427" s="59">
        <v>4032</v>
      </c>
      <c r="AI427" s="61">
        <v>3421767</v>
      </c>
      <c r="AJ427" s="61">
        <v>1698339</v>
      </c>
      <c r="AK427" s="61">
        <v>203023</v>
      </c>
      <c r="AL427" s="60">
        <f t="shared" si="72"/>
        <v>0.20302300000000001</v>
      </c>
      <c r="AM427" s="60">
        <f t="shared" si="77"/>
        <v>-0.31552206601260913</v>
      </c>
      <c r="AN427" s="59">
        <v>15.42</v>
      </c>
    </row>
    <row r="428" spans="1:40" x14ac:dyDescent="0.3">
      <c r="A428" s="58" t="s">
        <v>377</v>
      </c>
      <c r="B428" s="59">
        <v>2014</v>
      </c>
      <c r="C428" s="59">
        <v>68.5</v>
      </c>
      <c r="D428" s="59">
        <v>68.5</v>
      </c>
      <c r="E428" s="59">
        <v>100</v>
      </c>
      <c r="F428" s="59">
        <v>75.89</v>
      </c>
      <c r="G428" s="59">
        <v>56.64</v>
      </c>
      <c r="H428" s="59">
        <v>75.55</v>
      </c>
      <c r="I428" s="60">
        <f t="shared" si="75"/>
        <v>8.2193907469884486</v>
      </c>
      <c r="J428" s="60">
        <f t="shared" si="74"/>
        <v>15.136344639924831</v>
      </c>
      <c r="K428" s="60">
        <f t="shared" si="70"/>
        <v>14.506862127379001</v>
      </c>
      <c r="L428" s="60">
        <f t="shared" si="68"/>
        <v>0.17007858317598132</v>
      </c>
      <c r="M428" s="60">
        <f t="shared" si="71"/>
        <v>1.8766391907081303</v>
      </c>
      <c r="N428" s="59">
        <v>4.9000000000000004</v>
      </c>
      <c r="O428" s="59">
        <v>2.36</v>
      </c>
      <c r="P428" s="62">
        <v>5.9405577689243021</v>
      </c>
      <c r="Q428" s="62">
        <v>6.9000390625000003</v>
      </c>
      <c r="R428" s="12">
        <v>8.77</v>
      </c>
      <c r="S428" s="59">
        <v>57.66</v>
      </c>
      <c r="T428" s="58">
        <v>1</v>
      </c>
      <c r="U428" s="59">
        <v>80.36</v>
      </c>
      <c r="V428" s="58">
        <v>33.33</v>
      </c>
      <c r="W428" s="58" t="s">
        <v>77</v>
      </c>
      <c r="X428" s="58">
        <v>0</v>
      </c>
      <c r="Y428">
        <v>1</v>
      </c>
      <c r="Z428" s="58">
        <v>0</v>
      </c>
      <c r="AA428" s="58">
        <v>0</v>
      </c>
      <c r="AB428" s="58">
        <v>0</v>
      </c>
      <c r="AC428" s="58">
        <v>0</v>
      </c>
      <c r="AD428" s="58">
        <v>1</v>
      </c>
      <c r="AE428" s="58">
        <v>1</v>
      </c>
      <c r="AF428" s="58">
        <v>8.4700000000000006</v>
      </c>
      <c r="AG428" s="58">
        <v>50</v>
      </c>
      <c r="AH428" s="59">
        <v>3712.24</v>
      </c>
      <c r="AI428" s="61">
        <v>3746545</v>
      </c>
      <c r="AJ428" s="61">
        <v>1996412</v>
      </c>
      <c r="AK428" s="61">
        <v>185398</v>
      </c>
      <c r="AL428" s="60">
        <f t="shared" si="72"/>
        <v>0.18539800000000001</v>
      </c>
      <c r="AM428" s="60">
        <f t="shared" si="77"/>
        <v>-8.6812824162779592E-2</v>
      </c>
      <c r="AN428" s="59">
        <v>18.149999999999999</v>
      </c>
    </row>
    <row r="429" spans="1:40" x14ac:dyDescent="0.3">
      <c r="A429" s="58" t="s">
        <v>377</v>
      </c>
      <c r="B429" s="59">
        <v>2015</v>
      </c>
      <c r="C429" s="59">
        <v>68.7</v>
      </c>
      <c r="D429" s="59">
        <v>68.7</v>
      </c>
      <c r="E429" s="59">
        <v>100</v>
      </c>
      <c r="F429" s="59">
        <v>84.81</v>
      </c>
      <c r="G429" s="59">
        <v>60.48</v>
      </c>
      <c r="H429" s="59">
        <v>54.17</v>
      </c>
      <c r="I429" s="60">
        <f t="shared" si="75"/>
        <v>8.3764035211095997</v>
      </c>
      <c r="J429" s="60">
        <f t="shared" si="74"/>
        <v>15.183136238627188</v>
      </c>
      <c r="K429" s="60">
        <f t="shared" si="70"/>
        <v>14.576805986750681</v>
      </c>
      <c r="L429" s="60">
        <f t="shared" si="68"/>
        <v>0.17521805321330516</v>
      </c>
      <c r="M429" s="60">
        <f t="shared" si="71"/>
        <v>1.8336898565562285</v>
      </c>
      <c r="N429" s="59">
        <v>4.58</v>
      </c>
      <c r="O429" s="59">
        <v>2.4700000000000002</v>
      </c>
      <c r="P429" s="62">
        <v>7.6819367588932828</v>
      </c>
      <c r="Q429" s="62">
        <v>8.2714785992217958</v>
      </c>
      <c r="R429" s="12">
        <v>9.17</v>
      </c>
      <c r="S429" s="59">
        <v>90.5</v>
      </c>
      <c r="T429" s="58">
        <v>1</v>
      </c>
      <c r="U429" s="59">
        <v>58.93</v>
      </c>
      <c r="V429" s="58">
        <v>38.46</v>
      </c>
      <c r="W429" s="58" t="s">
        <v>77</v>
      </c>
      <c r="X429" s="58">
        <v>0</v>
      </c>
      <c r="Y429">
        <v>1</v>
      </c>
      <c r="Z429" s="58">
        <v>0</v>
      </c>
      <c r="AA429" s="58">
        <v>0</v>
      </c>
      <c r="AB429" s="58">
        <v>0</v>
      </c>
      <c r="AC429" s="58">
        <v>0</v>
      </c>
      <c r="AD429" s="58">
        <v>1</v>
      </c>
      <c r="AE429" s="58">
        <v>1</v>
      </c>
      <c r="AF429" s="58">
        <v>9.09</v>
      </c>
      <c r="AG429" s="58">
        <v>40</v>
      </c>
      <c r="AH429" s="59">
        <v>4343.3599999999997</v>
      </c>
      <c r="AI429" s="61">
        <v>3926018</v>
      </c>
      <c r="AJ429" s="61">
        <v>2141048</v>
      </c>
      <c r="AK429" s="61">
        <v>191506</v>
      </c>
      <c r="AL429" s="60">
        <f t="shared" si="72"/>
        <v>0.19150600000000001</v>
      </c>
      <c r="AM429" s="60">
        <f t="shared" si="77"/>
        <v>3.2945339216172771E-2</v>
      </c>
      <c r="AN429" s="59">
        <v>18.690000000000001</v>
      </c>
    </row>
    <row r="430" spans="1:40" x14ac:dyDescent="0.3">
      <c r="A430" s="58" t="s">
        <v>377</v>
      </c>
      <c r="B430" s="59">
        <v>2016</v>
      </c>
      <c r="C430" s="59">
        <v>69.44</v>
      </c>
      <c r="D430" s="59">
        <v>69.44</v>
      </c>
      <c r="E430" s="59">
        <v>100</v>
      </c>
      <c r="F430" s="59">
        <v>80.95</v>
      </c>
      <c r="G430" s="59">
        <v>70.31</v>
      </c>
      <c r="H430" s="59">
        <v>47.61</v>
      </c>
      <c r="I430" s="60">
        <f t="shared" si="75"/>
        <v>8.7122861785258809</v>
      </c>
      <c r="J430" s="60">
        <f t="shared" si="74"/>
        <v>15.208816778439777</v>
      </c>
      <c r="K430" s="60">
        <f t="shared" si="70"/>
        <v>14.594882222661527</v>
      </c>
      <c r="L430" s="60">
        <f t="shared" si="68"/>
        <v>0.28089005885981766</v>
      </c>
      <c r="M430" s="60">
        <f t="shared" si="71"/>
        <v>1.8476869430879839</v>
      </c>
      <c r="N430" s="59">
        <v>3.48</v>
      </c>
      <c r="O430" s="59">
        <v>2.59</v>
      </c>
      <c r="P430" s="62">
        <v>5.3497665369649798</v>
      </c>
      <c r="Q430" s="62">
        <v>5.6182329317269106</v>
      </c>
      <c r="R430" s="12">
        <v>8.7100000000000009</v>
      </c>
      <c r="S430" s="59">
        <v>91.47</v>
      </c>
      <c r="T430" s="58">
        <v>1</v>
      </c>
      <c r="U430" s="59">
        <v>51.79</v>
      </c>
      <c r="V430" s="58">
        <v>50</v>
      </c>
      <c r="W430" s="58" t="s">
        <v>77</v>
      </c>
      <c r="X430" s="58">
        <v>0</v>
      </c>
      <c r="Y430">
        <v>1</v>
      </c>
      <c r="Z430" s="58">
        <v>0</v>
      </c>
      <c r="AA430" s="58">
        <v>0</v>
      </c>
      <c r="AB430" s="58">
        <v>0</v>
      </c>
      <c r="AC430" s="58">
        <v>0</v>
      </c>
      <c r="AD430" s="58">
        <v>1</v>
      </c>
      <c r="AE430" s="58">
        <v>1</v>
      </c>
      <c r="AF430" s="58">
        <v>14.29</v>
      </c>
      <c r="AG430" s="58">
        <v>41.67</v>
      </c>
      <c r="AH430" s="59">
        <v>6077.12</v>
      </c>
      <c r="AI430" s="61">
        <v>4028146</v>
      </c>
      <c r="AJ430" s="61">
        <v>2180102</v>
      </c>
      <c r="AK430" s="61">
        <v>324308</v>
      </c>
      <c r="AL430" s="60">
        <f t="shared" si="72"/>
        <v>0.32430799999999999</v>
      </c>
      <c r="AM430" s="60">
        <f t="shared" si="77"/>
        <v>0.69346130147358309</v>
      </c>
      <c r="AN430" s="59">
        <v>18.7</v>
      </c>
    </row>
    <row r="431" spans="1:40" x14ac:dyDescent="0.3">
      <c r="A431" s="58" t="s">
        <v>377</v>
      </c>
      <c r="B431" s="59">
        <v>2017</v>
      </c>
      <c r="C431" s="59">
        <v>65.790000000000006</v>
      </c>
      <c r="D431" s="59">
        <v>65.790000000000006</v>
      </c>
      <c r="E431" s="59">
        <v>100</v>
      </c>
      <c r="F431" s="59">
        <v>81.040000000000006</v>
      </c>
      <c r="G431" s="59">
        <v>70.33</v>
      </c>
      <c r="H431" s="59">
        <v>31.15</v>
      </c>
      <c r="I431" s="60">
        <f t="shared" si="75"/>
        <v>9.094883503693417</v>
      </c>
      <c r="J431" s="60">
        <f t="shared" si="74"/>
        <v>15.425143451388346</v>
      </c>
      <c r="K431" s="60">
        <f t="shared" si="70"/>
        <v>14.959203918393023</v>
      </c>
      <c r="L431" s="60">
        <f t="shared" si="68"/>
        <v>0.27397886084270318</v>
      </c>
      <c r="M431" s="60">
        <f t="shared" si="71"/>
        <v>1.5935106416198637</v>
      </c>
      <c r="N431" s="59">
        <v>5.09</v>
      </c>
      <c r="O431" s="59">
        <v>2.39</v>
      </c>
      <c r="P431" s="62">
        <v>5.8285490196078431</v>
      </c>
      <c r="Q431" s="62">
        <v>6.2326050420168064</v>
      </c>
      <c r="R431" s="12">
        <v>8.64</v>
      </c>
      <c r="S431" s="59">
        <v>92.11</v>
      </c>
      <c r="T431" s="58">
        <v>1</v>
      </c>
      <c r="U431" s="59">
        <v>27.42</v>
      </c>
      <c r="V431" s="58">
        <v>50</v>
      </c>
      <c r="W431" s="58" t="s">
        <v>77</v>
      </c>
      <c r="X431" s="58">
        <v>0</v>
      </c>
      <c r="Y431">
        <v>1</v>
      </c>
      <c r="Z431" s="58">
        <v>0</v>
      </c>
      <c r="AA431" s="58">
        <v>0</v>
      </c>
      <c r="AB431" s="58">
        <v>0</v>
      </c>
      <c r="AC431" s="58">
        <v>0</v>
      </c>
      <c r="AD431" s="58">
        <v>1</v>
      </c>
      <c r="AE431" s="58">
        <v>1</v>
      </c>
      <c r="AF431" s="58">
        <v>11.11</v>
      </c>
      <c r="AG431" s="58">
        <v>45.45</v>
      </c>
      <c r="AH431" s="59">
        <v>8909.59</v>
      </c>
      <c r="AI431" s="61">
        <v>5000975</v>
      </c>
      <c r="AJ431" s="61">
        <v>3138338</v>
      </c>
      <c r="AK431" s="61">
        <v>315187</v>
      </c>
      <c r="AL431" s="60">
        <f t="shared" si="72"/>
        <v>0.31518699999999999</v>
      </c>
      <c r="AM431" s="60">
        <f t="shared" si="77"/>
        <v>-2.8124498933112967E-2</v>
      </c>
      <c r="AN431" s="59">
        <v>35.11</v>
      </c>
    </row>
    <row r="432" spans="1:40" x14ac:dyDescent="0.3">
      <c r="A432" s="58" t="s">
        <v>377</v>
      </c>
      <c r="B432" s="59">
        <v>2018</v>
      </c>
      <c r="C432" s="59">
        <v>74.72</v>
      </c>
      <c r="D432" s="59">
        <v>74.72</v>
      </c>
      <c r="E432" s="59">
        <v>100</v>
      </c>
      <c r="F432" s="59">
        <v>86.54</v>
      </c>
      <c r="G432" s="59">
        <v>73.739999999999995</v>
      </c>
      <c r="H432" s="59">
        <v>55.51</v>
      </c>
      <c r="I432" s="60">
        <f t="shared" si="75"/>
        <v>9.053119149520839</v>
      </c>
      <c r="J432" s="60">
        <f t="shared" si="74"/>
        <v>15.593923862014863</v>
      </c>
      <c r="K432" s="60">
        <f t="shared" si="70"/>
        <v>14.997580945979303</v>
      </c>
      <c r="L432" s="60">
        <f t="shared" si="68"/>
        <v>0.33581559250621856</v>
      </c>
      <c r="M432" s="60">
        <f t="shared" si="71"/>
        <v>1.8154673288524583</v>
      </c>
      <c r="N432" s="59">
        <v>6.35</v>
      </c>
      <c r="O432" s="59">
        <v>2.3199999999999998</v>
      </c>
      <c r="P432" s="62">
        <v>15.665081300813005</v>
      </c>
      <c r="Q432" s="62">
        <v>17.575252918287951</v>
      </c>
      <c r="R432" s="12">
        <v>28</v>
      </c>
      <c r="S432" s="59">
        <v>92.58</v>
      </c>
      <c r="T432" s="58">
        <v>1</v>
      </c>
      <c r="U432" s="59">
        <v>58.16</v>
      </c>
      <c r="V432" s="58">
        <v>58.33</v>
      </c>
      <c r="W432" s="58" t="s">
        <v>77</v>
      </c>
      <c r="X432" s="58">
        <v>0</v>
      </c>
      <c r="Y432">
        <v>1</v>
      </c>
      <c r="Z432" s="58">
        <v>0</v>
      </c>
      <c r="AA432" s="58">
        <v>0</v>
      </c>
      <c r="AB432" s="58">
        <v>0</v>
      </c>
      <c r="AC432" s="58">
        <v>0</v>
      </c>
      <c r="AD432" s="58">
        <v>1</v>
      </c>
      <c r="AE432" s="58">
        <v>1</v>
      </c>
      <c r="AF432" s="58">
        <v>13.33</v>
      </c>
      <c r="AG432" s="58">
        <v>45.45</v>
      </c>
      <c r="AH432" s="59">
        <v>8545.15</v>
      </c>
      <c r="AI432" s="61">
        <v>5920455</v>
      </c>
      <c r="AJ432" s="61">
        <v>3261119</v>
      </c>
      <c r="AK432" s="61">
        <v>399081</v>
      </c>
      <c r="AL432" s="60">
        <f t="shared" si="72"/>
        <v>0.39908100000000002</v>
      </c>
      <c r="AM432" s="60">
        <f t="shared" si="77"/>
        <v>0.26617214542477957</v>
      </c>
      <c r="AN432" s="59">
        <v>30.11</v>
      </c>
    </row>
    <row r="433" spans="1:40" x14ac:dyDescent="0.3">
      <c r="A433" s="58" t="s">
        <v>377</v>
      </c>
      <c r="B433" s="59">
        <v>2019</v>
      </c>
      <c r="C433" s="59">
        <v>74.989999999999995</v>
      </c>
      <c r="D433" s="59">
        <v>74.989999999999995</v>
      </c>
      <c r="E433" s="59">
        <v>100</v>
      </c>
      <c r="F433" s="59">
        <v>93.64</v>
      </c>
      <c r="G433" s="59">
        <v>71.790000000000006</v>
      </c>
      <c r="H433" s="59">
        <v>47.48</v>
      </c>
      <c r="I433" s="60">
        <f t="shared" si="75"/>
        <v>9.2852196180502649</v>
      </c>
      <c r="J433" s="60">
        <f t="shared" si="74"/>
        <v>15.740410530929744</v>
      </c>
      <c r="K433" s="60">
        <f t="shared" si="70"/>
        <v>15.249165252008114</v>
      </c>
      <c r="L433" s="60">
        <f t="shared" si="68"/>
        <v>0.29734449057492768</v>
      </c>
      <c r="M433" s="60">
        <f t="shared" si="71"/>
        <v>1.6343501750954161</v>
      </c>
      <c r="N433" s="59">
        <v>5.05</v>
      </c>
      <c r="O433" s="59">
        <v>2.5499999999999998</v>
      </c>
      <c r="P433" s="62">
        <v>24.825120000000009</v>
      </c>
      <c r="Q433" s="62">
        <v>26.61542635658914</v>
      </c>
      <c r="R433" s="12">
        <v>31.91</v>
      </c>
      <c r="S433" s="59">
        <v>93.82</v>
      </c>
      <c r="T433" s="58">
        <v>1</v>
      </c>
      <c r="U433" s="59">
        <v>36.79</v>
      </c>
      <c r="V433" s="58">
        <v>50</v>
      </c>
      <c r="W433" s="58" t="s">
        <v>77</v>
      </c>
      <c r="X433" s="58">
        <v>0</v>
      </c>
      <c r="Y433">
        <v>1</v>
      </c>
      <c r="Z433" s="58">
        <v>0</v>
      </c>
      <c r="AA433" s="58">
        <v>0</v>
      </c>
      <c r="AB433" s="58">
        <v>0</v>
      </c>
      <c r="AC433" s="58">
        <v>0</v>
      </c>
      <c r="AD433" s="58">
        <v>1</v>
      </c>
      <c r="AE433" s="58">
        <v>1</v>
      </c>
      <c r="AF433" s="58">
        <v>13.33</v>
      </c>
      <c r="AG433" s="58">
        <v>36.36</v>
      </c>
      <c r="AH433" s="59">
        <v>10777.54</v>
      </c>
      <c r="AI433" s="61">
        <v>6854463</v>
      </c>
      <c r="AJ433" s="61">
        <v>4193999</v>
      </c>
      <c r="AK433" s="61">
        <v>346279</v>
      </c>
      <c r="AL433" s="60">
        <f t="shared" si="72"/>
        <v>0.346279</v>
      </c>
      <c r="AM433" s="60">
        <f t="shared" si="77"/>
        <v>-0.13230897988127724</v>
      </c>
      <c r="AN433" s="59">
        <v>39.200000000000003</v>
      </c>
    </row>
    <row r="434" spans="1:40" x14ac:dyDescent="0.3">
      <c r="A434" s="58" t="s">
        <v>377</v>
      </c>
      <c r="B434" s="59">
        <v>2020</v>
      </c>
      <c r="C434" s="59">
        <v>74.11</v>
      </c>
      <c r="D434" s="59">
        <v>74.11</v>
      </c>
      <c r="E434" s="59">
        <v>100</v>
      </c>
      <c r="F434" s="59">
        <v>92.34</v>
      </c>
      <c r="G434" s="59">
        <v>72.12</v>
      </c>
      <c r="H434" s="59">
        <v>45.29</v>
      </c>
      <c r="I434" s="60">
        <f t="shared" si="75"/>
        <v>9.1763977849758049</v>
      </c>
      <c r="J434" s="60">
        <f t="shared" si="74"/>
        <v>15.909712009274722</v>
      </c>
      <c r="K434" s="60">
        <f t="shared" si="70"/>
        <v>15.519731056504163</v>
      </c>
      <c r="L434" s="60">
        <f t="shared" si="68"/>
        <v>0.38082604408404275</v>
      </c>
      <c r="M434" s="60">
        <f t="shared" si="71"/>
        <v>1.476952661758502</v>
      </c>
      <c r="N434" s="59">
        <v>2.3199999999999998</v>
      </c>
      <c r="O434" s="59">
        <v>2.5499999999999998</v>
      </c>
      <c r="P434" s="62">
        <v>24.792209302325578</v>
      </c>
      <c r="Q434" s="62">
        <v>26.392868217054275</v>
      </c>
      <c r="R434" s="12">
        <v>35.049999999999997</v>
      </c>
      <c r="S434" s="59">
        <v>94.65</v>
      </c>
      <c r="T434" s="58">
        <v>1</v>
      </c>
      <c r="U434" s="59">
        <v>37.5</v>
      </c>
      <c r="V434" s="58">
        <v>50</v>
      </c>
      <c r="W434" s="58" t="s">
        <v>77</v>
      </c>
      <c r="X434" s="58">
        <v>0</v>
      </c>
      <c r="Y434">
        <v>1</v>
      </c>
      <c r="Z434" s="58">
        <v>0</v>
      </c>
      <c r="AA434" s="58">
        <v>0</v>
      </c>
      <c r="AB434" s="58">
        <v>0</v>
      </c>
      <c r="AC434" s="58">
        <v>0</v>
      </c>
      <c r="AD434" s="58">
        <v>1</v>
      </c>
      <c r="AE434" s="58">
        <v>1</v>
      </c>
      <c r="AF434" s="58">
        <v>14.89</v>
      </c>
      <c r="AG434" s="58">
        <v>50</v>
      </c>
      <c r="AH434" s="59">
        <v>9666.27</v>
      </c>
      <c r="AI434" s="61">
        <v>8118955</v>
      </c>
      <c r="AJ434" s="61">
        <v>5497099</v>
      </c>
      <c r="AK434" s="61">
        <v>463493</v>
      </c>
      <c r="AL434" s="60">
        <f t="shared" si="72"/>
        <v>0.46349299999999999</v>
      </c>
      <c r="AM434" s="60">
        <f t="shared" si="77"/>
        <v>0.33849583717176035</v>
      </c>
      <c r="AN434" s="59">
        <v>48.04</v>
      </c>
    </row>
    <row r="435" spans="1:40" x14ac:dyDescent="0.3">
      <c r="A435" s="58" t="s">
        <v>377</v>
      </c>
      <c r="B435" s="59">
        <v>2021</v>
      </c>
      <c r="C435" s="59">
        <v>74.97</v>
      </c>
      <c r="D435" s="59">
        <v>74.97</v>
      </c>
      <c r="E435" s="59">
        <v>100</v>
      </c>
      <c r="F435" s="59">
        <v>86.19</v>
      </c>
      <c r="G435" s="59">
        <v>72.489999999999995</v>
      </c>
      <c r="H435" s="59">
        <v>59.33</v>
      </c>
      <c r="I435" s="60">
        <f t="shared" si="75"/>
        <v>9.0821069204449589</v>
      </c>
      <c r="J435" s="60">
        <f t="shared" si="74"/>
        <v>15.993211675700053</v>
      </c>
      <c r="K435" s="60">
        <f t="shared" si="70"/>
        <v>15.548708099475638</v>
      </c>
      <c r="L435" s="60">
        <f t="shared" si="68"/>
        <v>0.58254349905529645</v>
      </c>
      <c r="M435" s="60">
        <f t="shared" si="71"/>
        <v>1.559715723646995</v>
      </c>
      <c r="N435" s="59">
        <v>7.9</v>
      </c>
      <c r="O435" s="59">
        <v>2.73</v>
      </c>
      <c r="P435" s="62">
        <v>53.43942307692307</v>
      </c>
      <c r="Q435" s="62">
        <v>56.638499999999958</v>
      </c>
      <c r="R435" s="12">
        <v>93.21</v>
      </c>
      <c r="S435" s="59">
        <v>70.78</v>
      </c>
      <c r="T435" s="58">
        <v>1</v>
      </c>
      <c r="U435" s="59">
        <v>52.68</v>
      </c>
      <c r="V435" s="58">
        <v>63.64</v>
      </c>
      <c r="W435" s="58" t="s">
        <v>77</v>
      </c>
      <c r="X435" s="58">
        <v>0</v>
      </c>
      <c r="Y435">
        <v>1</v>
      </c>
      <c r="Z435" s="58">
        <v>0</v>
      </c>
      <c r="AA435" s="58">
        <v>0</v>
      </c>
      <c r="AB435" s="58">
        <v>0</v>
      </c>
      <c r="AC435" s="58">
        <v>0</v>
      </c>
      <c r="AD435" s="58">
        <v>1</v>
      </c>
      <c r="AE435" s="58">
        <v>1</v>
      </c>
      <c r="AF435" s="58">
        <v>14.29</v>
      </c>
      <c r="AG435" s="58">
        <v>50</v>
      </c>
      <c r="AH435" s="59">
        <v>8796.48</v>
      </c>
      <c r="AI435" s="61">
        <v>8825993</v>
      </c>
      <c r="AJ435" s="61">
        <v>5658719</v>
      </c>
      <c r="AK435" s="61">
        <v>790587</v>
      </c>
      <c r="AL435" s="60">
        <f t="shared" si="72"/>
        <v>0.79058700000000004</v>
      </c>
      <c r="AM435" s="60">
        <f t="shared" si="77"/>
        <v>0.70571508091815838</v>
      </c>
      <c r="AN435" s="59">
        <v>40.49</v>
      </c>
    </row>
    <row r="436" spans="1:40" x14ac:dyDescent="0.3">
      <c r="A436" s="58" t="s">
        <v>590</v>
      </c>
      <c r="B436" s="59">
        <v>2008</v>
      </c>
      <c r="C436" s="59">
        <v>26.05</v>
      </c>
      <c r="D436" s="59">
        <v>26.05</v>
      </c>
      <c r="E436" s="59">
        <v>42.86</v>
      </c>
      <c r="F436" s="59">
        <v>15.08</v>
      </c>
      <c r="G436" s="59">
        <v>13.43</v>
      </c>
      <c r="H436" s="59">
        <v>66.84</v>
      </c>
      <c r="I436" s="60">
        <f t="shared" si="75"/>
        <v>6.3844352576344576</v>
      </c>
      <c r="J436" s="60">
        <f t="shared" si="74"/>
        <v>12.279708720643713</v>
      </c>
      <c r="K436" s="60">
        <f t="shared" si="70"/>
        <v>10.789092247077919</v>
      </c>
      <c r="L436" s="60">
        <f t="shared" si="68"/>
        <v>5.314353164243546E-2</v>
      </c>
      <c r="M436" s="60">
        <f t="shared" si="71"/>
        <v>4.4398317144094541</v>
      </c>
      <c r="N436" s="59">
        <v>19.440000000000001</v>
      </c>
      <c r="O436" s="59">
        <v>0.66</v>
      </c>
      <c r="P436" s="62">
        <v>19.974545454545453</v>
      </c>
      <c r="Q436" s="62">
        <v>25.786875000000009</v>
      </c>
      <c r="R436" s="12">
        <v>34.380000000000003</v>
      </c>
      <c r="S436" s="59">
        <v>14.67</v>
      </c>
      <c r="T436" s="58">
        <v>1</v>
      </c>
      <c r="U436" s="59">
        <v>81.31</v>
      </c>
      <c r="V436" s="58">
        <v>60</v>
      </c>
      <c r="W436" s="58" t="s">
        <v>77</v>
      </c>
      <c r="X436" s="58">
        <v>0</v>
      </c>
      <c r="Y436">
        <v>1</v>
      </c>
      <c r="Z436" s="58">
        <v>0</v>
      </c>
      <c r="AA436" s="58">
        <v>0</v>
      </c>
      <c r="AB436" s="58">
        <v>0</v>
      </c>
      <c r="AC436" s="58">
        <v>0</v>
      </c>
      <c r="AD436" s="58">
        <v>1</v>
      </c>
      <c r="AE436" s="58"/>
      <c r="AF436" s="58">
        <v>0</v>
      </c>
      <c r="AG436" s="58"/>
      <c r="AH436" s="59">
        <v>592.54999999999995</v>
      </c>
      <c r="AI436" s="61">
        <v>215283</v>
      </c>
      <c r="AJ436" s="61">
        <v>48489</v>
      </c>
      <c r="AK436" s="61">
        <v>54581</v>
      </c>
      <c r="AL436" s="60">
        <f t="shared" si="72"/>
        <v>5.4580999999999998E-2</v>
      </c>
      <c r="AM436" s="60"/>
      <c r="AN436" s="59">
        <v>0</v>
      </c>
    </row>
    <row r="437" spans="1:40" x14ac:dyDescent="0.3">
      <c r="A437" s="58" t="s">
        <v>590</v>
      </c>
      <c r="B437" s="59">
        <v>2009</v>
      </c>
      <c r="C437" s="59">
        <v>22.23</v>
      </c>
      <c r="D437" s="59">
        <v>22.23</v>
      </c>
      <c r="E437" s="59">
        <v>100</v>
      </c>
      <c r="F437" s="59">
        <v>16.52</v>
      </c>
      <c r="G437" s="59">
        <v>12.02</v>
      </c>
      <c r="H437" s="59">
        <v>49.61</v>
      </c>
      <c r="I437" s="60">
        <f t="shared" si="75"/>
        <v>5.9872557023339272</v>
      </c>
      <c r="J437" s="60">
        <f t="shared" si="74"/>
        <v>12.273067522354452</v>
      </c>
      <c r="K437" s="60">
        <f t="shared" si="70"/>
        <v>10.728342589087839</v>
      </c>
      <c r="L437" s="60">
        <f t="shared" si="68"/>
        <v>2.478529122240376E-2</v>
      </c>
      <c r="M437" s="60">
        <f t="shared" si="71"/>
        <v>4.6866822993140627</v>
      </c>
      <c r="N437" s="59">
        <v>8.33</v>
      </c>
      <c r="O437" s="59">
        <v>0.49</v>
      </c>
      <c r="P437" s="62">
        <v>16.568333333333328</v>
      </c>
      <c r="Q437" s="62">
        <v>16.611240310077516</v>
      </c>
      <c r="R437" s="12">
        <v>19.829999999999998</v>
      </c>
      <c r="S437" s="59">
        <v>16.07</v>
      </c>
      <c r="T437" s="58">
        <v>1</v>
      </c>
      <c r="U437" s="59">
        <v>51.73</v>
      </c>
      <c r="V437" s="58">
        <v>55.56</v>
      </c>
      <c r="W437" s="58" t="s">
        <v>77</v>
      </c>
      <c r="X437" s="58">
        <v>0</v>
      </c>
      <c r="Y437">
        <v>1</v>
      </c>
      <c r="Z437" s="58">
        <v>0</v>
      </c>
      <c r="AA437" s="58">
        <v>0</v>
      </c>
      <c r="AB437" s="58">
        <v>0</v>
      </c>
      <c r="AC437" s="58">
        <v>0</v>
      </c>
      <c r="AD437" s="58">
        <v>1</v>
      </c>
      <c r="AE437" s="58"/>
      <c r="AF437" s="58">
        <v>0</v>
      </c>
      <c r="AG437" s="58">
        <v>12.5</v>
      </c>
      <c r="AH437" s="59">
        <v>398.32</v>
      </c>
      <c r="AI437" s="61">
        <v>213858</v>
      </c>
      <c r="AJ437" s="61">
        <v>45631</v>
      </c>
      <c r="AK437" s="61">
        <v>25095</v>
      </c>
      <c r="AL437" s="60">
        <f t="shared" si="72"/>
        <v>2.5094999999999999E-2</v>
      </c>
      <c r="AM437" s="60">
        <f t="shared" ref="AM437:AM449" si="78">(AK437-AK436)/AK436</f>
        <v>-0.54022462028911156</v>
      </c>
      <c r="AN437" s="59">
        <v>0</v>
      </c>
    </row>
    <row r="438" spans="1:40" x14ac:dyDescent="0.3">
      <c r="A438" s="58" t="s">
        <v>590</v>
      </c>
      <c r="B438" s="59">
        <v>2010</v>
      </c>
      <c r="C438" s="59">
        <v>28.6</v>
      </c>
      <c r="D438" s="59">
        <v>28.6</v>
      </c>
      <c r="E438" s="59">
        <v>100</v>
      </c>
      <c r="F438" s="59">
        <v>23.55</v>
      </c>
      <c r="G438" s="59">
        <v>14.06</v>
      </c>
      <c r="H438" s="59">
        <v>62.15</v>
      </c>
      <c r="I438" s="60">
        <f t="shared" si="75"/>
        <v>6.5129778535788132</v>
      </c>
      <c r="J438" s="60">
        <f t="shared" si="74"/>
        <v>12.503696385431258</v>
      </c>
      <c r="K438" s="60">
        <f t="shared" si="70"/>
        <v>10.968663698450399</v>
      </c>
      <c r="L438" s="60">
        <f t="shared" si="68"/>
        <v>7.2222982390564752E-2</v>
      </c>
      <c r="M438" s="60">
        <f t="shared" si="71"/>
        <v>4.6414772433522327</v>
      </c>
      <c r="N438" s="59">
        <v>22.36</v>
      </c>
      <c r="O438" s="59">
        <v>0.7</v>
      </c>
      <c r="P438" s="62">
        <v>16.501712062256811</v>
      </c>
      <c r="Q438" s="62">
        <v>17.427003891050575</v>
      </c>
      <c r="R438" s="12">
        <v>19.920000000000002</v>
      </c>
      <c r="S438" s="59">
        <v>20</v>
      </c>
      <c r="T438" s="58">
        <v>1</v>
      </c>
      <c r="U438" s="59">
        <v>81.75</v>
      </c>
      <c r="V438" s="58">
        <v>57.14</v>
      </c>
      <c r="W438" s="58" t="s">
        <v>77</v>
      </c>
      <c r="X438" s="58">
        <v>0</v>
      </c>
      <c r="Y438">
        <v>1</v>
      </c>
      <c r="Z438" s="58">
        <v>0</v>
      </c>
      <c r="AA438" s="58">
        <v>0</v>
      </c>
      <c r="AB438" s="58">
        <v>0</v>
      </c>
      <c r="AC438" s="58">
        <v>0</v>
      </c>
      <c r="AD438" s="58">
        <v>1</v>
      </c>
      <c r="AE438" s="58"/>
      <c r="AF438" s="58">
        <v>0</v>
      </c>
      <c r="AG438" s="58">
        <v>33.33</v>
      </c>
      <c r="AH438" s="59">
        <v>673.83</v>
      </c>
      <c r="AI438" s="61">
        <v>269331</v>
      </c>
      <c r="AJ438" s="61">
        <v>58027</v>
      </c>
      <c r="AK438" s="61">
        <v>74895</v>
      </c>
      <c r="AL438" s="60">
        <f t="shared" si="72"/>
        <v>7.4895000000000003E-2</v>
      </c>
      <c r="AM438" s="60">
        <f t="shared" si="78"/>
        <v>1.9844590555887627</v>
      </c>
      <c r="AN438" s="59">
        <v>0</v>
      </c>
    </row>
    <row r="439" spans="1:40" x14ac:dyDescent="0.3">
      <c r="A439" s="58" t="s">
        <v>590</v>
      </c>
      <c r="B439" s="59">
        <v>2011</v>
      </c>
      <c r="C439" s="59">
        <v>28.72</v>
      </c>
      <c r="D439" s="59">
        <v>28.72</v>
      </c>
      <c r="E439" s="59">
        <v>100</v>
      </c>
      <c r="F439" s="59">
        <v>22.65</v>
      </c>
      <c r="G439" s="59">
        <v>14.1</v>
      </c>
      <c r="H439" s="59">
        <v>64.22</v>
      </c>
      <c r="I439" s="60">
        <f t="shared" si="75"/>
        <v>7.1228585940504354</v>
      </c>
      <c r="J439" s="60">
        <f t="shared" si="74"/>
        <v>12.538249957868507</v>
      </c>
      <c r="K439" s="60">
        <f t="shared" si="70"/>
        <v>10.95430917736789</v>
      </c>
      <c r="L439" s="60">
        <f t="shared" si="68"/>
        <v>8.9657871930535191E-2</v>
      </c>
      <c r="M439" s="60">
        <f t="shared" si="71"/>
        <v>4.8741258741258742</v>
      </c>
      <c r="N439" s="59">
        <v>26.01</v>
      </c>
      <c r="O439" s="59">
        <v>0.77</v>
      </c>
      <c r="P439" s="62">
        <v>14.778235294117646</v>
      </c>
      <c r="Q439" s="62">
        <v>16.565686274509794</v>
      </c>
      <c r="R439" s="12">
        <v>21.87</v>
      </c>
      <c r="S439" s="59">
        <v>21.63</v>
      </c>
      <c r="T439" s="58">
        <v>1</v>
      </c>
      <c r="U439" s="59">
        <v>70.62</v>
      </c>
      <c r="V439" s="58">
        <v>62.5</v>
      </c>
      <c r="W439" s="58" t="s">
        <v>77</v>
      </c>
      <c r="X439" s="58">
        <v>0</v>
      </c>
      <c r="Y439">
        <v>1</v>
      </c>
      <c r="Z439" s="58">
        <v>0</v>
      </c>
      <c r="AA439" s="58">
        <v>0</v>
      </c>
      <c r="AB439" s="58">
        <v>0</v>
      </c>
      <c r="AC439" s="58">
        <v>0</v>
      </c>
      <c r="AD439" s="58">
        <v>1</v>
      </c>
      <c r="AE439" s="58">
        <v>1</v>
      </c>
      <c r="AF439" s="58">
        <v>0</v>
      </c>
      <c r="AG439" s="58">
        <v>28.57</v>
      </c>
      <c r="AH439" s="59">
        <v>1239.99</v>
      </c>
      <c r="AI439" s="61">
        <v>278800</v>
      </c>
      <c r="AJ439" s="61">
        <v>57200</v>
      </c>
      <c r="AK439" s="61">
        <v>93800</v>
      </c>
      <c r="AL439" s="60">
        <f t="shared" si="72"/>
        <v>9.3799999999999994E-2</v>
      </c>
      <c r="AM439" s="60">
        <f t="shared" si="78"/>
        <v>0.25242005474330731</v>
      </c>
      <c r="AN439" s="59">
        <v>0</v>
      </c>
    </row>
    <row r="440" spans="1:40" x14ac:dyDescent="0.3">
      <c r="A440" s="58" t="s">
        <v>590</v>
      </c>
      <c r="B440" s="59">
        <v>2012</v>
      </c>
      <c r="C440" s="59">
        <v>31.81</v>
      </c>
      <c r="D440" s="59">
        <v>31.81</v>
      </c>
      <c r="E440" s="59">
        <v>100</v>
      </c>
      <c r="F440" s="59">
        <v>26.7</v>
      </c>
      <c r="G440" s="59">
        <v>17.8</v>
      </c>
      <c r="H440" s="59">
        <v>64.55</v>
      </c>
      <c r="I440" s="60">
        <f t="shared" si="75"/>
        <v>6.825655456898863</v>
      </c>
      <c r="J440" s="60">
        <f t="shared" si="74"/>
        <v>12.671691676458085</v>
      </c>
      <c r="K440" s="60">
        <f t="shared" si="70"/>
        <v>10.768484990022733</v>
      </c>
      <c r="L440" s="60">
        <f t="shared" si="68"/>
        <v>8.9840703999789537E-2</v>
      </c>
      <c r="M440" s="60">
        <f t="shared" si="71"/>
        <v>6.7073684210526316</v>
      </c>
      <c r="N440" s="59">
        <v>24.1</v>
      </c>
      <c r="O440" s="59">
        <v>0.69</v>
      </c>
      <c r="P440" s="62">
        <v>7.9368359374999926</v>
      </c>
      <c r="Q440" s="62">
        <v>9.5380468750000045</v>
      </c>
      <c r="R440" s="12">
        <v>13.01</v>
      </c>
      <c r="S440" s="59">
        <v>21.03</v>
      </c>
      <c r="T440" s="58">
        <v>1</v>
      </c>
      <c r="U440" s="59">
        <v>65.989999999999995</v>
      </c>
      <c r="V440" s="58">
        <v>62.5</v>
      </c>
      <c r="W440" s="58" t="s">
        <v>77</v>
      </c>
      <c r="X440" s="58">
        <v>0</v>
      </c>
      <c r="Y440">
        <v>1</v>
      </c>
      <c r="Z440" s="58">
        <v>0</v>
      </c>
      <c r="AA440" s="58">
        <v>0</v>
      </c>
      <c r="AB440" s="58">
        <v>0</v>
      </c>
      <c r="AC440" s="58">
        <v>0</v>
      </c>
      <c r="AD440" s="58">
        <v>1</v>
      </c>
      <c r="AE440" s="58">
        <v>1</v>
      </c>
      <c r="AF440" s="58">
        <v>33.33</v>
      </c>
      <c r="AG440" s="58">
        <v>28.57</v>
      </c>
      <c r="AH440" s="59">
        <v>921.18</v>
      </c>
      <c r="AI440" s="61">
        <v>318600</v>
      </c>
      <c r="AJ440" s="61">
        <v>47500</v>
      </c>
      <c r="AK440" s="61">
        <v>94000</v>
      </c>
      <c r="AL440" s="60">
        <f t="shared" si="72"/>
        <v>9.4E-2</v>
      </c>
      <c r="AM440" s="60">
        <f t="shared" si="78"/>
        <v>2.1321961620469083E-3</v>
      </c>
      <c r="AN440" s="59">
        <v>0</v>
      </c>
    </row>
    <row r="441" spans="1:40" x14ac:dyDescent="0.3">
      <c r="A441" s="58" t="s">
        <v>590</v>
      </c>
      <c r="B441" s="59">
        <v>2013</v>
      </c>
      <c r="C441" s="59">
        <v>35.840000000000003</v>
      </c>
      <c r="D441" s="59">
        <v>35.840000000000003</v>
      </c>
      <c r="E441" s="59">
        <v>100</v>
      </c>
      <c r="F441" s="59">
        <v>27.38</v>
      </c>
      <c r="G441" s="59">
        <v>26.43</v>
      </c>
      <c r="H441" s="59">
        <v>66.72</v>
      </c>
      <c r="I441" s="60">
        <f t="shared" si="75"/>
        <v>7.2222301960166462</v>
      </c>
      <c r="J441" s="60">
        <f t="shared" si="74"/>
        <v>12.797463917135731</v>
      </c>
      <c r="K441" s="60">
        <f t="shared" si="70"/>
        <v>10.770588040219511</v>
      </c>
      <c r="L441" s="60">
        <f t="shared" si="68"/>
        <v>8.9840703999789537E-2</v>
      </c>
      <c r="M441" s="60">
        <f t="shared" si="71"/>
        <v>7.5903361344537812</v>
      </c>
      <c r="N441" s="59">
        <v>21.49</v>
      </c>
      <c r="O441" s="59">
        <v>0.61</v>
      </c>
      <c r="P441" s="62">
        <v>4.5099606299212596</v>
      </c>
      <c r="Q441" s="62">
        <v>5.3667968749999986</v>
      </c>
      <c r="R441" s="12">
        <v>8.0399999999999991</v>
      </c>
      <c r="S441" s="59">
        <v>21.62</v>
      </c>
      <c r="T441" s="58">
        <v>1</v>
      </c>
      <c r="U441" s="59">
        <v>81.52</v>
      </c>
      <c r="V441" s="58">
        <v>62.5</v>
      </c>
      <c r="W441" s="58" t="s">
        <v>77</v>
      </c>
      <c r="X441" s="58">
        <v>0</v>
      </c>
      <c r="Y441">
        <v>1</v>
      </c>
      <c r="Z441" s="58">
        <v>0</v>
      </c>
      <c r="AA441" s="58">
        <v>0</v>
      </c>
      <c r="AB441" s="58">
        <v>0</v>
      </c>
      <c r="AC441" s="58">
        <v>0</v>
      </c>
      <c r="AD441" s="58">
        <v>1</v>
      </c>
      <c r="AE441" s="58">
        <v>1</v>
      </c>
      <c r="AF441" s="58">
        <v>25</v>
      </c>
      <c r="AG441" s="58">
        <v>25</v>
      </c>
      <c r="AH441" s="59">
        <v>1369.54</v>
      </c>
      <c r="AI441" s="61">
        <v>361300</v>
      </c>
      <c r="AJ441" s="61">
        <v>47600</v>
      </c>
      <c r="AK441" s="61">
        <v>94000</v>
      </c>
      <c r="AL441" s="60">
        <f t="shared" si="72"/>
        <v>9.4E-2</v>
      </c>
      <c r="AM441" s="60">
        <f t="shared" si="78"/>
        <v>0</v>
      </c>
      <c r="AN441" s="59">
        <v>0</v>
      </c>
    </row>
    <row r="442" spans="1:40" x14ac:dyDescent="0.3">
      <c r="A442" s="58" t="s">
        <v>590</v>
      </c>
      <c r="B442" s="59">
        <v>2014</v>
      </c>
      <c r="C442" s="59">
        <v>41.66</v>
      </c>
      <c r="D442" s="59">
        <v>41.66</v>
      </c>
      <c r="E442" s="59">
        <v>100</v>
      </c>
      <c r="F442" s="59">
        <v>31.47</v>
      </c>
      <c r="G442" s="59">
        <v>33.85</v>
      </c>
      <c r="H442" s="59">
        <v>72.900000000000006</v>
      </c>
      <c r="I442" s="60">
        <f t="shared" si="75"/>
        <v>7.3519153210202672</v>
      </c>
      <c r="J442" s="60">
        <f t="shared" si="74"/>
        <v>12.921959313059608</v>
      </c>
      <c r="K442" s="60">
        <f t="shared" si="70"/>
        <v>10.929529148369403</v>
      </c>
      <c r="L442" s="60">
        <f t="shared" si="68"/>
        <v>9.7308182466997975E-2</v>
      </c>
      <c r="M442" s="60">
        <f t="shared" si="71"/>
        <v>7.333333333333333</v>
      </c>
      <c r="N442" s="59">
        <v>20.84</v>
      </c>
      <c r="O442" s="59">
        <v>0.62</v>
      </c>
      <c r="P442" s="62">
        <v>5.9405577689243021</v>
      </c>
      <c r="Q442" s="62">
        <v>6.9000390625000003</v>
      </c>
      <c r="R442" s="12">
        <v>8.77</v>
      </c>
      <c r="S442" s="59">
        <v>21.17</v>
      </c>
      <c r="T442" s="58">
        <v>1</v>
      </c>
      <c r="U442" s="59">
        <v>87.54</v>
      </c>
      <c r="V442" s="58">
        <v>55.56</v>
      </c>
      <c r="W442" s="58" t="s">
        <v>77</v>
      </c>
      <c r="X442" s="58">
        <v>0</v>
      </c>
      <c r="Y442">
        <v>1</v>
      </c>
      <c r="Z442" s="58">
        <v>0</v>
      </c>
      <c r="AA442" s="58">
        <v>0</v>
      </c>
      <c r="AB442" s="58">
        <v>0</v>
      </c>
      <c r="AC442" s="58">
        <v>0</v>
      </c>
      <c r="AD442" s="58">
        <v>1</v>
      </c>
      <c r="AE442" s="58">
        <v>1</v>
      </c>
      <c r="AF442" s="58">
        <v>50</v>
      </c>
      <c r="AG442" s="58">
        <v>25</v>
      </c>
      <c r="AH442" s="59">
        <v>1559.18</v>
      </c>
      <c r="AI442" s="61">
        <v>409200</v>
      </c>
      <c r="AJ442" s="61">
        <v>55800</v>
      </c>
      <c r="AK442" s="61">
        <v>102200</v>
      </c>
      <c r="AL442" s="60">
        <f t="shared" si="72"/>
        <v>0.1022</v>
      </c>
      <c r="AM442" s="60">
        <f t="shared" si="78"/>
        <v>8.723404255319149E-2</v>
      </c>
      <c r="AN442" s="59">
        <v>0</v>
      </c>
    </row>
    <row r="443" spans="1:40" x14ac:dyDescent="0.3">
      <c r="A443" s="58" t="s">
        <v>590</v>
      </c>
      <c r="B443" s="59">
        <v>2015</v>
      </c>
      <c r="C443" s="59">
        <v>36.369999999999997</v>
      </c>
      <c r="D443" s="59">
        <v>36.369999999999997</v>
      </c>
      <c r="E443" s="59">
        <v>100</v>
      </c>
      <c r="F443" s="59">
        <v>25.59</v>
      </c>
      <c r="G443" s="59">
        <v>24.87</v>
      </c>
      <c r="H443" s="59">
        <v>74.900000000000006</v>
      </c>
      <c r="I443" s="60">
        <f t="shared" si="75"/>
        <v>7.4816402053812512</v>
      </c>
      <c r="J443" s="60">
        <f t="shared" si="74"/>
        <v>12.94753368636867</v>
      </c>
      <c r="K443" s="60">
        <f t="shared" si="70"/>
        <v>11.021902468500418</v>
      </c>
      <c r="L443" s="60">
        <f t="shared" ref="L443:L506" si="79">LN(1+AL443)</f>
        <v>0.10102111405872818</v>
      </c>
      <c r="M443" s="60">
        <f t="shared" si="71"/>
        <v>6.8594771241830061</v>
      </c>
      <c r="N443" s="59">
        <v>20.18</v>
      </c>
      <c r="O443" s="59">
        <v>0.63</v>
      </c>
      <c r="P443" s="62">
        <v>7.6819367588932828</v>
      </c>
      <c r="Q443" s="62">
        <v>8.2714785992217958</v>
      </c>
      <c r="R443" s="12">
        <v>9.17</v>
      </c>
      <c r="S443" s="59">
        <v>25.21</v>
      </c>
      <c r="T443" s="58">
        <v>1</v>
      </c>
      <c r="U443" s="59">
        <v>92.59</v>
      </c>
      <c r="V443" s="58">
        <v>60</v>
      </c>
      <c r="W443" s="58" t="s">
        <v>77</v>
      </c>
      <c r="X443" s="58">
        <v>0</v>
      </c>
      <c r="Y443">
        <v>1</v>
      </c>
      <c r="Z443" s="58">
        <v>0</v>
      </c>
      <c r="AA443" s="58">
        <v>0</v>
      </c>
      <c r="AB443" s="58">
        <v>0</v>
      </c>
      <c r="AC443" s="58">
        <v>0</v>
      </c>
      <c r="AD443" s="58">
        <v>1</v>
      </c>
      <c r="AE443" s="58">
        <v>1</v>
      </c>
      <c r="AF443" s="58">
        <v>20</v>
      </c>
      <c r="AG443" s="58">
        <v>20</v>
      </c>
      <c r="AH443" s="59">
        <v>1775.15</v>
      </c>
      <c r="AI443" s="61">
        <v>419800</v>
      </c>
      <c r="AJ443" s="61">
        <v>61200</v>
      </c>
      <c r="AK443" s="61">
        <v>106300</v>
      </c>
      <c r="AL443" s="60">
        <f t="shared" si="72"/>
        <v>0.10630000000000001</v>
      </c>
      <c r="AM443" s="60">
        <f t="shared" si="78"/>
        <v>4.0117416829745595E-2</v>
      </c>
      <c r="AN443" s="59">
        <v>0</v>
      </c>
    </row>
    <row r="444" spans="1:40" x14ac:dyDescent="0.3">
      <c r="A444" s="58" t="s">
        <v>590</v>
      </c>
      <c r="B444" s="59">
        <v>2016</v>
      </c>
      <c r="C444" s="59">
        <v>38.53</v>
      </c>
      <c r="D444" s="59">
        <v>38.53</v>
      </c>
      <c r="E444" s="59">
        <v>47.5</v>
      </c>
      <c r="F444" s="59">
        <v>30.89</v>
      </c>
      <c r="G444" s="59">
        <v>23.32</v>
      </c>
      <c r="H444" s="59">
        <v>77.81</v>
      </c>
      <c r="I444" s="60">
        <f t="shared" si="75"/>
        <v>7.340589090549992</v>
      </c>
      <c r="J444" s="60">
        <f t="shared" si="74"/>
        <v>13.047208703803568</v>
      </c>
      <c r="K444" s="60">
        <f t="shared" si="70"/>
        <v>11.221235371120908</v>
      </c>
      <c r="L444" s="60">
        <f t="shared" si="79"/>
        <v>9.6037188196942166E-2</v>
      </c>
      <c r="M444" s="60">
        <f t="shared" si="71"/>
        <v>6.2088353413654618</v>
      </c>
      <c r="N444" s="59">
        <v>18.73</v>
      </c>
      <c r="O444" s="59">
        <v>0.54</v>
      </c>
      <c r="P444" s="62">
        <v>5.3497665369649798</v>
      </c>
      <c r="Q444" s="62">
        <v>5.6182329317269106</v>
      </c>
      <c r="R444" s="12">
        <v>8.7100000000000009</v>
      </c>
      <c r="S444" s="59">
        <v>26.74</v>
      </c>
      <c r="T444" s="58">
        <v>1</v>
      </c>
      <c r="U444" s="59">
        <v>98.36</v>
      </c>
      <c r="V444" s="58">
        <v>55.56</v>
      </c>
      <c r="W444" s="58" t="s">
        <v>77</v>
      </c>
      <c r="X444" s="58">
        <v>0</v>
      </c>
      <c r="Y444">
        <v>1</v>
      </c>
      <c r="Z444" s="58">
        <v>0</v>
      </c>
      <c r="AA444" s="58">
        <v>0</v>
      </c>
      <c r="AB444" s="58">
        <v>0</v>
      </c>
      <c r="AC444" s="58">
        <v>0</v>
      </c>
      <c r="AD444" s="58">
        <v>1</v>
      </c>
      <c r="AE444" s="58">
        <v>1</v>
      </c>
      <c r="AF444" s="58">
        <v>25</v>
      </c>
      <c r="AG444" s="58">
        <v>22.22</v>
      </c>
      <c r="AH444" s="59">
        <v>1541.62</v>
      </c>
      <c r="AI444" s="61">
        <v>463800</v>
      </c>
      <c r="AJ444" s="61">
        <v>74700</v>
      </c>
      <c r="AK444" s="61">
        <v>100800</v>
      </c>
      <c r="AL444" s="60">
        <f t="shared" si="72"/>
        <v>0.1008</v>
      </c>
      <c r="AM444" s="60">
        <f t="shared" si="78"/>
        <v>-5.1740357478833487E-2</v>
      </c>
      <c r="AN444" s="59">
        <v>0</v>
      </c>
    </row>
    <row r="445" spans="1:40" x14ac:dyDescent="0.3">
      <c r="A445" s="58" t="s">
        <v>590</v>
      </c>
      <c r="B445" s="59">
        <v>2017</v>
      </c>
      <c r="C445" s="59">
        <v>37.11</v>
      </c>
      <c r="D445" s="59">
        <v>37.11</v>
      </c>
      <c r="E445" s="59">
        <v>100</v>
      </c>
      <c r="F445" s="59">
        <v>19.579999999999998</v>
      </c>
      <c r="G445" s="59">
        <v>33.909999999999997</v>
      </c>
      <c r="H445" s="59">
        <v>73.510000000000005</v>
      </c>
      <c r="I445" s="60">
        <f t="shared" si="75"/>
        <v>7.4108611822329085</v>
      </c>
      <c r="J445" s="60">
        <f t="shared" si="74"/>
        <v>13.185338176565716</v>
      </c>
      <c r="K445" s="60">
        <f t="shared" si="70"/>
        <v>10.898589464834572</v>
      </c>
      <c r="L445" s="60">
        <f t="shared" si="79"/>
        <v>0.10714891551704306</v>
      </c>
      <c r="M445" s="60">
        <f t="shared" si="71"/>
        <v>9.8428835489833642</v>
      </c>
      <c r="N445" s="59">
        <v>20.05</v>
      </c>
      <c r="O445" s="59">
        <v>0.54</v>
      </c>
      <c r="P445" s="62">
        <v>5.8285490196078431</v>
      </c>
      <c r="Q445" s="62">
        <v>6.2326050420168064</v>
      </c>
      <c r="R445" s="12">
        <v>8.64</v>
      </c>
      <c r="S445" s="59">
        <v>26.32</v>
      </c>
      <c r="T445" s="58">
        <v>1</v>
      </c>
      <c r="U445" s="59">
        <v>92.24</v>
      </c>
      <c r="V445" s="58">
        <v>55.56</v>
      </c>
      <c r="W445" s="58" t="s">
        <v>77</v>
      </c>
      <c r="X445" s="58">
        <v>0</v>
      </c>
      <c r="Y445">
        <v>1</v>
      </c>
      <c r="Z445" s="58">
        <v>0</v>
      </c>
      <c r="AA445" s="58">
        <v>0</v>
      </c>
      <c r="AB445" s="58">
        <v>0</v>
      </c>
      <c r="AC445" s="58">
        <v>0</v>
      </c>
      <c r="AD445" s="58">
        <v>1</v>
      </c>
      <c r="AE445" s="58">
        <v>1</v>
      </c>
      <c r="AF445" s="58">
        <v>25</v>
      </c>
      <c r="AG445" s="58">
        <v>22.22</v>
      </c>
      <c r="AH445" s="59">
        <v>1653.85</v>
      </c>
      <c r="AI445" s="61">
        <v>532500</v>
      </c>
      <c r="AJ445" s="61">
        <v>54100</v>
      </c>
      <c r="AK445" s="61">
        <v>113100</v>
      </c>
      <c r="AL445" s="60">
        <f t="shared" si="72"/>
        <v>0.11310000000000001</v>
      </c>
      <c r="AM445" s="60">
        <f t="shared" si="78"/>
        <v>0.12202380952380952</v>
      </c>
      <c r="AN445" s="59">
        <v>0</v>
      </c>
    </row>
    <row r="446" spans="1:40" x14ac:dyDescent="0.3">
      <c r="A446" s="58" t="s">
        <v>590</v>
      </c>
      <c r="B446" s="59">
        <v>2018</v>
      </c>
      <c r="C446" s="59">
        <v>34.5</v>
      </c>
      <c r="D446" s="59">
        <v>34.5</v>
      </c>
      <c r="E446" s="59">
        <v>100</v>
      </c>
      <c r="F446" s="59">
        <v>21.56</v>
      </c>
      <c r="G446" s="59">
        <v>38.26</v>
      </c>
      <c r="H446" s="59">
        <v>51.01</v>
      </c>
      <c r="I446" s="60">
        <f t="shared" si="75"/>
        <v>7.7266051627896024</v>
      </c>
      <c r="J446" s="60">
        <f t="shared" si="74"/>
        <v>13.229602128073928</v>
      </c>
      <c r="K446" s="60">
        <f t="shared" si="70"/>
        <v>11.107960231903714</v>
      </c>
      <c r="L446" s="60">
        <f t="shared" si="79"/>
        <v>0.1194704999761666</v>
      </c>
      <c r="M446" s="60">
        <f t="shared" si="71"/>
        <v>8.3448275862068968</v>
      </c>
      <c r="N446" s="59">
        <v>20.309999999999999</v>
      </c>
      <c r="O446" s="59">
        <v>0.59</v>
      </c>
      <c r="P446" s="62">
        <v>15.665081300813005</v>
      </c>
      <c r="Q446" s="62">
        <v>17.575252918287951</v>
      </c>
      <c r="R446" s="12">
        <v>28</v>
      </c>
      <c r="S446" s="59">
        <v>26.92</v>
      </c>
      <c r="T446" s="58">
        <v>1</v>
      </c>
      <c r="U446" s="59">
        <v>52.05</v>
      </c>
      <c r="V446" s="58">
        <v>57.14</v>
      </c>
      <c r="W446" s="58" t="s">
        <v>77</v>
      </c>
      <c r="X446" s="58">
        <v>0</v>
      </c>
      <c r="Y446">
        <v>1</v>
      </c>
      <c r="Z446" s="58">
        <v>0</v>
      </c>
      <c r="AA446" s="58">
        <v>0</v>
      </c>
      <c r="AB446" s="58">
        <v>0</v>
      </c>
      <c r="AC446" s="58">
        <v>0</v>
      </c>
      <c r="AD446" s="58">
        <v>1</v>
      </c>
      <c r="AE446" s="58">
        <v>1</v>
      </c>
      <c r="AF446" s="58">
        <v>0</v>
      </c>
      <c r="AG446" s="58">
        <v>20</v>
      </c>
      <c r="AH446" s="59">
        <v>2267.89</v>
      </c>
      <c r="AI446" s="61">
        <v>556600</v>
      </c>
      <c r="AJ446" s="61">
        <v>66700</v>
      </c>
      <c r="AK446" s="61">
        <v>126900</v>
      </c>
      <c r="AL446" s="60">
        <f t="shared" si="72"/>
        <v>0.12690000000000001</v>
      </c>
      <c r="AM446" s="60">
        <f t="shared" si="78"/>
        <v>0.1220159151193634</v>
      </c>
      <c r="AN446" s="59">
        <v>0</v>
      </c>
    </row>
    <row r="447" spans="1:40" x14ac:dyDescent="0.3">
      <c r="A447" s="58" t="s">
        <v>590</v>
      </c>
      <c r="B447" s="59">
        <v>2019</v>
      </c>
      <c r="C447" s="59">
        <v>41.94</v>
      </c>
      <c r="D447" s="59">
        <v>41.94</v>
      </c>
      <c r="E447" s="59">
        <v>100</v>
      </c>
      <c r="F447" s="59">
        <v>24.1</v>
      </c>
      <c r="G447" s="59">
        <v>38.28</v>
      </c>
      <c r="H447" s="59">
        <v>79.680000000000007</v>
      </c>
      <c r="I447" s="60">
        <f t="shared" si="75"/>
        <v>7.5866260346232739</v>
      </c>
      <c r="J447" s="60">
        <f t="shared" si="74"/>
        <v>13.172485986807539</v>
      </c>
      <c r="K447" s="60">
        <f t="shared" si="70"/>
        <v>11.068199642908761</v>
      </c>
      <c r="L447" s="60">
        <f t="shared" si="79"/>
        <v>0.10571045442211416</v>
      </c>
      <c r="M447" s="60">
        <f t="shared" si="71"/>
        <v>8.2012480499219969</v>
      </c>
      <c r="N447" s="59">
        <v>17.07</v>
      </c>
      <c r="O447" s="59">
        <v>0.56000000000000005</v>
      </c>
      <c r="P447" s="62">
        <v>24.825120000000009</v>
      </c>
      <c r="Q447" s="62">
        <v>26.61542635658914</v>
      </c>
      <c r="R447" s="12">
        <v>31.91</v>
      </c>
      <c r="S447" s="59">
        <v>27.27</v>
      </c>
      <c r="T447" s="58">
        <v>1</v>
      </c>
      <c r="U447" s="59">
        <v>92.96</v>
      </c>
      <c r="V447" s="58">
        <v>60</v>
      </c>
      <c r="W447" s="58" t="s">
        <v>77</v>
      </c>
      <c r="X447" s="58">
        <v>0</v>
      </c>
      <c r="Y447">
        <v>1</v>
      </c>
      <c r="Z447" s="58">
        <v>0</v>
      </c>
      <c r="AA447" s="58">
        <v>0</v>
      </c>
      <c r="AB447" s="58">
        <v>0</v>
      </c>
      <c r="AC447" s="58">
        <v>0</v>
      </c>
      <c r="AD447" s="58">
        <v>1</v>
      </c>
      <c r="AE447" s="58">
        <v>1</v>
      </c>
      <c r="AF447" s="58">
        <v>0</v>
      </c>
      <c r="AG447" s="58">
        <v>20</v>
      </c>
      <c r="AH447" s="59">
        <v>1971.65</v>
      </c>
      <c r="AI447" s="61">
        <v>525700</v>
      </c>
      <c r="AJ447" s="61">
        <v>64100</v>
      </c>
      <c r="AK447" s="61">
        <v>111500</v>
      </c>
      <c r="AL447" s="60">
        <f t="shared" si="72"/>
        <v>0.1115</v>
      </c>
      <c r="AM447" s="60">
        <f t="shared" si="78"/>
        <v>-0.12135539795114263</v>
      </c>
      <c r="AN447" s="59">
        <v>0</v>
      </c>
    </row>
    <row r="448" spans="1:40" x14ac:dyDescent="0.3">
      <c r="A448" s="58" t="s">
        <v>590</v>
      </c>
      <c r="B448" s="59">
        <v>2020</v>
      </c>
      <c r="C448" s="59">
        <v>43.77</v>
      </c>
      <c r="D448" s="59">
        <v>43.77</v>
      </c>
      <c r="E448" s="59">
        <v>100</v>
      </c>
      <c r="F448" s="59">
        <v>30.69</v>
      </c>
      <c r="G448" s="59">
        <v>38.840000000000003</v>
      </c>
      <c r="H448" s="59">
        <v>75.209999999999994</v>
      </c>
      <c r="I448" s="60">
        <f t="shared" si="75"/>
        <v>7.6768537317738872</v>
      </c>
      <c r="J448" s="60">
        <f t="shared" si="74"/>
        <v>13.197099723518345</v>
      </c>
      <c r="K448" s="60">
        <f t="shared" si="70"/>
        <v>10.96474405466047</v>
      </c>
      <c r="L448" s="60">
        <f t="shared" si="79"/>
        <v>7.4643542995765713E-2</v>
      </c>
      <c r="M448" s="60">
        <f t="shared" si="71"/>
        <v>9.3217993079584769</v>
      </c>
      <c r="N448" s="59">
        <v>10.23</v>
      </c>
      <c r="O448" s="59">
        <v>0.49</v>
      </c>
      <c r="P448" s="62">
        <v>24.792209302325578</v>
      </c>
      <c r="Q448" s="62">
        <v>26.392868217054275</v>
      </c>
      <c r="R448" s="12">
        <v>35.049999999999997</v>
      </c>
      <c r="S448" s="59">
        <v>28.57</v>
      </c>
      <c r="T448" s="58">
        <v>1</v>
      </c>
      <c r="U448" s="59">
        <v>86.49</v>
      </c>
      <c r="V448" s="58">
        <v>70</v>
      </c>
      <c r="W448" s="58" t="s">
        <v>77</v>
      </c>
      <c r="X448" s="58">
        <v>0</v>
      </c>
      <c r="Y448">
        <v>1</v>
      </c>
      <c r="Z448" s="58">
        <v>0</v>
      </c>
      <c r="AA448" s="58">
        <v>0</v>
      </c>
      <c r="AB448" s="58">
        <v>0</v>
      </c>
      <c r="AC448" s="58">
        <v>0</v>
      </c>
      <c r="AD448" s="58">
        <v>1</v>
      </c>
      <c r="AE448" s="58">
        <v>1</v>
      </c>
      <c r="AF448" s="58">
        <v>0</v>
      </c>
      <c r="AG448" s="58">
        <v>22.22</v>
      </c>
      <c r="AH448" s="59">
        <v>2157.8200000000002</v>
      </c>
      <c r="AI448" s="61">
        <v>538800</v>
      </c>
      <c r="AJ448" s="61">
        <v>57800</v>
      </c>
      <c r="AK448" s="61">
        <v>77500</v>
      </c>
      <c r="AL448" s="60">
        <f t="shared" si="72"/>
        <v>7.7499999999999999E-2</v>
      </c>
      <c r="AM448" s="60">
        <f t="shared" si="78"/>
        <v>-0.30493273542600896</v>
      </c>
      <c r="AN448" s="59">
        <v>1.45</v>
      </c>
    </row>
    <row r="449" spans="1:40" x14ac:dyDescent="0.3">
      <c r="A449" s="58" t="s">
        <v>590</v>
      </c>
      <c r="B449" s="59">
        <v>2021</v>
      </c>
      <c r="C449" s="59">
        <v>41.1</v>
      </c>
      <c r="D449" s="59">
        <v>41.1</v>
      </c>
      <c r="E449" s="59">
        <v>100</v>
      </c>
      <c r="F449" s="59">
        <v>28.37</v>
      </c>
      <c r="G449" s="59">
        <v>36.68</v>
      </c>
      <c r="H449" s="59">
        <v>71.09</v>
      </c>
      <c r="I449" s="60">
        <f t="shared" si="75"/>
        <v>7.6172333811614781</v>
      </c>
      <c r="J449" s="60">
        <f t="shared" si="74"/>
        <v>13.315295113310299</v>
      </c>
      <c r="K449" s="60">
        <f t="shared" si="70"/>
        <v>11.458469279174169</v>
      </c>
      <c r="L449" s="60">
        <f t="shared" si="79"/>
        <v>8.4065375117667429E-2</v>
      </c>
      <c r="M449" s="60">
        <f t="shared" si="71"/>
        <v>6.4033790918690601</v>
      </c>
      <c r="N449" s="59">
        <v>12.81</v>
      </c>
      <c r="O449" s="59">
        <v>0.51</v>
      </c>
      <c r="P449" s="62">
        <v>53.43942307692307</v>
      </c>
      <c r="Q449" s="62">
        <v>56.638499999999958</v>
      </c>
      <c r="R449" s="12">
        <v>93.21</v>
      </c>
      <c r="S449" s="59">
        <v>27.87</v>
      </c>
      <c r="T449" s="58">
        <v>1</v>
      </c>
      <c r="U449" s="59">
        <v>81.78</v>
      </c>
      <c r="V449" s="58">
        <v>66.67</v>
      </c>
      <c r="W449" s="58" t="s">
        <v>77</v>
      </c>
      <c r="X449" s="58">
        <v>0</v>
      </c>
      <c r="Y449">
        <v>1</v>
      </c>
      <c r="Z449" s="58">
        <v>0</v>
      </c>
      <c r="AA449" s="58">
        <v>0</v>
      </c>
      <c r="AB449" s="58">
        <v>0</v>
      </c>
      <c r="AC449" s="58">
        <v>0</v>
      </c>
      <c r="AD449" s="58">
        <v>1</v>
      </c>
      <c r="AE449" s="58">
        <v>1</v>
      </c>
      <c r="AF449" s="58">
        <v>0</v>
      </c>
      <c r="AG449" s="58">
        <v>22.22</v>
      </c>
      <c r="AH449" s="59">
        <v>2032.93</v>
      </c>
      <c r="AI449" s="61">
        <v>606400</v>
      </c>
      <c r="AJ449" s="61">
        <v>94700</v>
      </c>
      <c r="AK449" s="61">
        <v>87700</v>
      </c>
      <c r="AL449" s="60">
        <f t="shared" si="72"/>
        <v>8.77E-2</v>
      </c>
      <c r="AM449" s="60">
        <f t="shared" si="78"/>
        <v>0.13161290322580646</v>
      </c>
      <c r="AN449" s="59">
        <v>3.01</v>
      </c>
    </row>
    <row r="450" spans="1:40" x14ac:dyDescent="0.3">
      <c r="A450" s="58" t="s">
        <v>682</v>
      </c>
      <c r="B450" s="59">
        <v>2008</v>
      </c>
      <c r="C450" s="59">
        <v>63.05</v>
      </c>
      <c r="D450" s="59">
        <v>63.05</v>
      </c>
      <c r="E450" s="59">
        <v>100</v>
      </c>
      <c r="F450" s="59">
        <v>50.05</v>
      </c>
      <c r="G450" s="59">
        <v>72.819999999999993</v>
      </c>
      <c r="H450" s="59">
        <v>69.44</v>
      </c>
      <c r="I450" s="60">
        <f t="shared" si="75"/>
        <v>8.3143545921923714</v>
      </c>
      <c r="J450" s="60">
        <f t="shared" si="74"/>
        <v>18.167760741712854</v>
      </c>
      <c r="K450" s="60">
        <f t="shared" ref="K450:K513" si="80">LN(AJ450)</f>
        <v>17.673837384388559</v>
      </c>
      <c r="L450" s="60">
        <f t="shared" si="79"/>
        <v>2.5312334649427006</v>
      </c>
      <c r="M450" s="60">
        <f t="shared" ref="M450:M513" si="81">AI450/AJ450</f>
        <v>1.6387329591018445</v>
      </c>
      <c r="N450" s="59">
        <v>14.67</v>
      </c>
      <c r="O450" s="59">
        <v>1.1299999999999999</v>
      </c>
      <c r="P450" s="62">
        <v>19.974545454545453</v>
      </c>
      <c r="Q450" s="62">
        <v>25.786875000000009</v>
      </c>
      <c r="R450" s="12">
        <v>34.380000000000003</v>
      </c>
      <c r="S450" s="59">
        <v>52</v>
      </c>
      <c r="T450" s="58">
        <v>1</v>
      </c>
      <c r="U450" s="59">
        <v>58.33</v>
      </c>
      <c r="V450" s="58">
        <v>55.56</v>
      </c>
      <c r="W450" s="58" t="s">
        <v>77</v>
      </c>
      <c r="X450" s="58">
        <v>0</v>
      </c>
      <c r="Y450">
        <v>1</v>
      </c>
      <c r="Z450" s="58">
        <v>0</v>
      </c>
      <c r="AA450" s="58">
        <v>0</v>
      </c>
      <c r="AB450" s="58">
        <v>0</v>
      </c>
      <c r="AC450" s="58">
        <v>0</v>
      </c>
      <c r="AD450" s="58">
        <v>1</v>
      </c>
      <c r="AE450" s="58"/>
      <c r="AF450" s="58">
        <v>22.22</v>
      </c>
      <c r="AG450" s="58">
        <v>28.57</v>
      </c>
      <c r="AH450" s="59">
        <v>4082.05</v>
      </c>
      <c r="AI450" s="61">
        <v>77653000</v>
      </c>
      <c r="AJ450" s="61">
        <v>47386000</v>
      </c>
      <c r="AK450" s="61">
        <v>11569000</v>
      </c>
      <c r="AL450" s="60">
        <f t="shared" ref="AL450:AL513" si="82">AK450/10^6</f>
        <v>11.569000000000001</v>
      </c>
      <c r="AM450" s="60"/>
      <c r="AN450" s="59">
        <v>48.05</v>
      </c>
    </row>
    <row r="451" spans="1:40" x14ac:dyDescent="0.3">
      <c r="A451" s="58" t="s">
        <v>682</v>
      </c>
      <c r="B451" s="59">
        <v>2009</v>
      </c>
      <c r="C451" s="59">
        <v>66.38</v>
      </c>
      <c r="D451" s="59">
        <v>66.38</v>
      </c>
      <c r="E451" s="59">
        <v>100</v>
      </c>
      <c r="F451" s="59">
        <v>44.93</v>
      </c>
      <c r="G451" s="59">
        <v>75.239999999999995</v>
      </c>
      <c r="H451" s="59">
        <v>89.24</v>
      </c>
      <c r="I451" s="60">
        <f t="shared" si="75"/>
        <v>9.1397827054071747</v>
      </c>
      <c r="J451" s="60">
        <f t="shared" si="74"/>
        <v>17.905596063265993</v>
      </c>
      <c r="K451" s="60">
        <f t="shared" si="80"/>
        <v>17.245684047862948</v>
      </c>
      <c r="L451" s="60">
        <f t="shared" si="79"/>
        <v>0.75235904019179134</v>
      </c>
      <c r="M451" s="60">
        <f t="shared" si="81"/>
        <v>1.9346221099669711</v>
      </c>
      <c r="N451" s="59">
        <v>6.6</v>
      </c>
      <c r="O451" s="59">
        <v>1.02</v>
      </c>
      <c r="P451" s="62">
        <v>16.568333333333328</v>
      </c>
      <c r="Q451" s="62">
        <v>16.611240310077516</v>
      </c>
      <c r="R451" s="12">
        <v>19.829999999999998</v>
      </c>
      <c r="S451" s="59">
        <v>16.07</v>
      </c>
      <c r="T451" s="58">
        <v>1</v>
      </c>
      <c r="U451" s="59">
        <v>91.18</v>
      </c>
      <c r="V451" s="58">
        <v>55.56</v>
      </c>
      <c r="W451" s="58" t="s">
        <v>77</v>
      </c>
      <c r="X451" s="58">
        <v>0</v>
      </c>
      <c r="Y451">
        <v>1</v>
      </c>
      <c r="Z451" s="58">
        <v>0</v>
      </c>
      <c r="AA451" s="58">
        <v>0</v>
      </c>
      <c r="AB451" s="58">
        <v>0</v>
      </c>
      <c r="AC451" s="58">
        <v>0</v>
      </c>
      <c r="AD451" s="58">
        <v>1</v>
      </c>
      <c r="AE451" s="58"/>
      <c r="AF451" s="58">
        <v>12.5</v>
      </c>
      <c r="AG451" s="58">
        <v>25</v>
      </c>
      <c r="AH451" s="59">
        <v>9318.74</v>
      </c>
      <c r="AI451" s="61">
        <v>59745000</v>
      </c>
      <c r="AJ451" s="61">
        <v>30882000</v>
      </c>
      <c r="AK451" s="61">
        <v>1122000</v>
      </c>
      <c r="AL451" s="60">
        <f t="shared" si="82"/>
        <v>1.1220000000000001</v>
      </c>
      <c r="AM451" s="60">
        <f t="shared" ref="AM451:AM463" si="83">(AK451-AK450)/AK450</f>
        <v>-0.903016682513614</v>
      </c>
      <c r="AN451" s="59">
        <v>37.340000000000003</v>
      </c>
    </row>
    <row r="452" spans="1:40" x14ac:dyDescent="0.3">
      <c r="A452" s="58" t="s">
        <v>682</v>
      </c>
      <c r="B452" s="59">
        <v>2010</v>
      </c>
      <c r="C452" s="59">
        <v>62.23</v>
      </c>
      <c r="D452" s="59">
        <v>62.23</v>
      </c>
      <c r="E452" s="59">
        <v>100</v>
      </c>
      <c r="F452" s="59">
        <v>45.37</v>
      </c>
      <c r="G452" s="59">
        <v>78.709999999999994</v>
      </c>
      <c r="H452" s="59">
        <v>64.11</v>
      </c>
      <c r="I452" s="60">
        <f t="shared" si="75"/>
        <v>9.4306430919473918</v>
      </c>
      <c r="J452" s="60">
        <f t="shared" si="74"/>
        <v>17.971483159979197</v>
      </c>
      <c r="K452" s="60">
        <f t="shared" si="80"/>
        <v>17.16471264450805</v>
      </c>
      <c r="L452" s="60">
        <f t="shared" si="79"/>
        <v>1.9960599327407849</v>
      </c>
      <c r="M452" s="60">
        <f t="shared" si="81"/>
        <v>2.2406601123595506</v>
      </c>
      <c r="N452" s="59">
        <v>14.93</v>
      </c>
      <c r="O452" s="59">
        <v>1</v>
      </c>
      <c r="P452" s="62">
        <v>16.501712062256811</v>
      </c>
      <c r="Q452" s="62">
        <v>17.427003891050575</v>
      </c>
      <c r="R452" s="12">
        <v>19.920000000000002</v>
      </c>
      <c r="S452" s="59">
        <v>20</v>
      </c>
      <c r="T452" s="58">
        <v>1</v>
      </c>
      <c r="U452" s="59">
        <v>52.78</v>
      </c>
      <c r="V452" s="58">
        <v>50</v>
      </c>
      <c r="W452" s="58" t="s">
        <v>77</v>
      </c>
      <c r="X452" s="58">
        <v>0</v>
      </c>
      <c r="Y452">
        <v>1</v>
      </c>
      <c r="Z452" s="58">
        <v>0</v>
      </c>
      <c r="AA452" s="58">
        <v>0</v>
      </c>
      <c r="AB452" s="58">
        <v>0</v>
      </c>
      <c r="AC452" s="58">
        <v>0</v>
      </c>
      <c r="AD452" s="58">
        <v>1</v>
      </c>
      <c r="AE452" s="58"/>
      <c r="AF452" s="58">
        <v>14.29</v>
      </c>
      <c r="AG452" s="58"/>
      <c r="AH452" s="59">
        <v>12464.54</v>
      </c>
      <c r="AI452" s="61">
        <v>63814000</v>
      </c>
      <c r="AJ452" s="61">
        <v>28480000</v>
      </c>
      <c r="AK452" s="61">
        <v>6360000</v>
      </c>
      <c r="AL452" s="60">
        <f t="shared" si="82"/>
        <v>6.36</v>
      </c>
      <c r="AM452" s="60">
        <f t="shared" si="83"/>
        <v>4.6684491978609621</v>
      </c>
      <c r="AN452" s="59">
        <v>27.33</v>
      </c>
    </row>
    <row r="453" spans="1:40" x14ac:dyDescent="0.3">
      <c r="A453" s="58" t="s">
        <v>682</v>
      </c>
      <c r="B453" s="59">
        <v>2011</v>
      </c>
      <c r="C453" s="59">
        <v>72.349999999999994</v>
      </c>
      <c r="D453" s="59">
        <v>72.349999999999994</v>
      </c>
      <c r="E453" s="59">
        <v>100</v>
      </c>
      <c r="F453" s="59">
        <v>54.72</v>
      </c>
      <c r="G453" s="59">
        <v>85.09</v>
      </c>
      <c r="H453" s="59">
        <v>81.91</v>
      </c>
      <c r="I453" s="60">
        <f t="shared" si="75"/>
        <v>9.0499450683409162</v>
      </c>
      <c r="J453" s="60">
        <f t="shared" si="74"/>
        <v>18.098075908911319</v>
      </c>
      <c r="K453" s="60">
        <f t="shared" si="80"/>
        <v>17.135027780950324</v>
      </c>
      <c r="L453" s="60">
        <f t="shared" si="79"/>
        <v>2.4756977107026903</v>
      </c>
      <c r="M453" s="60">
        <f t="shared" si="81"/>
        <v>2.6196694035519226</v>
      </c>
      <c r="N453" s="59">
        <v>18.47</v>
      </c>
      <c r="O453" s="59">
        <v>1.07</v>
      </c>
      <c r="P453" s="62">
        <v>14.778235294117646</v>
      </c>
      <c r="Q453" s="62">
        <v>16.565686274509794</v>
      </c>
      <c r="R453" s="12">
        <v>21.87</v>
      </c>
      <c r="S453" s="59">
        <v>21.63</v>
      </c>
      <c r="T453" s="58">
        <v>1</v>
      </c>
      <c r="U453" s="59">
        <v>80.56</v>
      </c>
      <c r="V453" s="58">
        <v>50</v>
      </c>
      <c r="W453" s="58" t="s">
        <v>77</v>
      </c>
      <c r="X453" s="58">
        <v>0</v>
      </c>
      <c r="Y453">
        <v>1</v>
      </c>
      <c r="Z453" s="58">
        <v>0</v>
      </c>
      <c r="AA453" s="58">
        <v>0</v>
      </c>
      <c r="AB453" s="58">
        <v>0</v>
      </c>
      <c r="AC453" s="58">
        <v>0</v>
      </c>
      <c r="AD453" s="58">
        <v>1</v>
      </c>
      <c r="AE453" s="58">
        <v>1</v>
      </c>
      <c r="AF453" s="58">
        <v>20</v>
      </c>
      <c r="AG453" s="58"/>
      <c r="AH453" s="59">
        <v>8518.07</v>
      </c>
      <c r="AI453" s="61">
        <v>72426000</v>
      </c>
      <c r="AJ453" s="61">
        <v>27647000</v>
      </c>
      <c r="AK453" s="61">
        <v>10890000</v>
      </c>
      <c r="AL453" s="60">
        <f t="shared" si="82"/>
        <v>10.89</v>
      </c>
      <c r="AM453" s="60">
        <f t="shared" si="83"/>
        <v>0.71226415094339623</v>
      </c>
      <c r="AN453" s="59">
        <v>20.3</v>
      </c>
    </row>
    <row r="454" spans="1:40" x14ac:dyDescent="0.3">
      <c r="A454" s="58" t="s">
        <v>682</v>
      </c>
      <c r="B454" s="59">
        <v>2012</v>
      </c>
      <c r="C454" s="59">
        <v>71.569999999999993</v>
      </c>
      <c r="D454" s="59">
        <v>63.46</v>
      </c>
      <c r="E454" s="59">
        <v>58.93</v>
      </c>
      <c r="F454" s="59">
        <v>54.89</v>
      </c>
      <c r="G454" s="59">
        <v>83.66</v>
      </c>
      <c r="H454" s="59">
        <v>80.56</v>
      </c>
      <c r="I454" s="60">
        <f t="shared" si="75"/>
        <v>9.2668445162729292</v>
      </c>
      <c r="J454" s="60">
        <f t="shared" si="74"/>
        <v>18.19594843122486</v>
      </c>
      <c r="K454" s="60">
        <f t="shared" si="80"/>
        <v>17.215540591874422</v>
      </c>
      <c r="L454" s="60">
        <f t="shared" si="79"/>
        <v>2.4986451758985138</v>
      </c>
      <c r="M454" s="60">
        <f t="shared" si="81"/>
        <v>2.6655431336559321</v>
      </c>
      <c r="N454" s="59">
        <v>14.71</v>
      </c>
      <c r="O454" s="59">
        <v>1.06</v>
      </c>
      <c r="P454" s="62">
        <v>7.9368359374999926</v>
      </c>
      <c r="Q454" s="62">
        <v>9.5380468750000045</v>
      </c>
      <c r="R454" s="12">
        <v>13.01</v>
      </c>
      <c r="S454" s="59">
        <v>21.03</v>
      </c>
      <c r="T454" s="58">
        <v>1</v>
      </c>
      <c r="U454" s="59">
        <v>75</v>
      </c>
      <c r="V454" s="58">
        <v>54.55</v>
      </c>
      <c r="W454" s="58" t="s">
        <v>77</v>
      </c>
      <c r="X454" s="58">
        <v>0</v>
      </c>
      <c r="Y454">
        <v>1</v>
      </c>
      <c r="Z454" s="58">
        <v>0</v>
      </c>
      <c r="AA454" s="58">
        <v>0</v>
      </c>
      <c r="AB454" s="58">
        <v>0</v>
      </c>
      <c r="AC454" s="58">
        <v>0</v>
      </c>
      <c r="AD454" s="58">
        <v>1</v>
      </c>
      <c r="AE454" s="58">
        <v>1</v>
      </c>
      <c r="AF454" s="58">
        <v>10</v>
      </c>
      <c r="AG454" s="58">
        <v>14.29</v>
      </c>
      <c r="AH454" s="59">
        <v>10581.31</v>
      </c>
      <c r="AI454" s="61">
        <v>79873000</v>
      </c>
      <c r="AJ454" s="61">
        <v>29965000</v>
      </c>
      <c r="AK454" s="61">
        <v>11166000</v>
      </c>
      <c r="AL454" s="60">
        <f t="shared" si="82"/>
        <v>11.166</v>
      </c>
      <c r="AM454" s="60">
        <f t="shared" si="83"/>
        <v>2.5344352617079891E-2</v>
      </c>
      <c r="AN454" s="59">
        <v>17.920000000000002</v>
      </c>
    </row>
    <row r="455" spans="1:40" x14ac:dyDescent="0.3">
      <c r="A455" s="58" t="s">
        <v>682</v>
      </c>
      <c r="B455" s="59">
        <v>2013</v>
      </c>
      <c r="C455" s="59">
        <v>68.55</v>
      </c>
      <c r="D455" s="59">
        <v>35.94</v>
      </c>
      <c r="E455" s="59">
        <v>3.33</v>
      </c>
      <c r="F455" s="59">
        <v>49.69</v>
      </c>
      <c r="G455" s="59">
        <v>86.17</v>
      </c>
      <c r="H455" s="59">
        <v>72.040000000000006</v>
      </c>
      <c r="I455" s="60">
        <f t="shared" si="75"/>
        <v>9.0741563213060488</v>
      </c>
      <c r="J455" s="60">
        <f t="shared" si="74"/>
        <v>18.281820894568948</v>
      </c>
      <c r="K455" s="60">
        <f t="shared" si="80"/>
        <v>17.237033306087675</v>
      </c>
      <c r="L455" s="60">
        <f t="shared" si="79"/>
        <v>2.1840267568699105</v>
      </c>
      <c r="M455" s="60">
        <f t="shared" si="81"/>
        <v>2.8427946171936243</v>
      </c>
      <c r="N455" s="59">
        <v>7.56</v>
      </c>
      <c r="O455" s="59">
        <v>0.98</v>
      </c>
      <c r="P455" s="62">
        <v>4.5099606299212596</v>
      </c>
      <c r="Q455" s="62">
        <v>5.3667968749999986</v>
      </c>
      <c r="R455" s="12">
        <v>8.0399999999999991</v>
      </c>
      <c r="S455" s="59">
        <v>21.62</v>
      </c>
      <c r="T455" s="58">
        <v>1</v>
      </c>
      <c r="U455" s="59">
        <v>63.89</v>
      </c>
      <c r="V455" s="58">
        <v>62.5</v>
      </c>
      <c r="W455" s="58" t="s">
        <v>77</v>
      </c>
      <c r="X455" s="58">
        <v>0</v>
      </c>
      <c r="Y455">
        <v>1</v>
      </c>
      <c r="Z455" s="58">
        <v>0</v>
      </c>
      <c r="AA455" s="58">
        <v>0</v>
      </c>
      <c r="AB455" s="58">
        <v>0</v>
      </c>
      <c r="AC455" s="58">
        <v>0</v>
      </c>
      <c r="AD455" s="58">
        <v>1</v>
      </c>
      <c r="AE455" s="58">
        <v>1</v>
      </c>
      <c r="AF455" s="58">
        <v>10</v>
      </c>
      <c r="AG455" s="58">
        <v>12.5</v>
      </c>
      <c r="AH455" s="59">
        <v>8726.82</v>
      </c>
      <c r="AI455" s="61">
        <v>87035000</v>
      </c>
      <c r="AJ455" s="61">
        <v>30616000</v>
      </c>
      <c r="AK455" s="61">
        <v>7882000</v>
      </c>
      <c r="AL455" s="60">
        <f t="shared" si="82"/>
        <v>7.8819999999999997</v>
      </c>
      <c r="AM455" s="60">
        <f t="shared" si="83"/>
        <v>-0.29410711087229086</v>
      </c>
      <c r="AN455" s="59">
        <v>15.31</v>
      </c>
    </row>
    <row r="456" spans="1:40" x14ac:dyDescent="0.3">
      <c r="A456" s="58" t="s">
        <v>682</v>
      </c>
      <c r="B456" s="59">
        <v>2014</v>
      </c>
      <c r="C456" s="59">
        <v>62.98</v>
      </c>
      <c r="D456" s="59">
        <v>42.07</v>
      </c>
      <c r="E456" s="59">
        <v>22</v>
      </c>
      <c r="F456" s="59">
        <v>50.02</v>
      </c>
      <c r="G456" s="59">
        <v>76.08</v>
      </c>
      <c r="H456" s="59">
        <v>63.68</v>
      </c>
      <c r="I456" s="60">
        <f t="shared" si="75"/>
        <v>9.2481495124062132</v>
      </c>
      <c r="J456" s="60">
        <f t="shared" si="74"/>
        <v>18.505279212217705</v>
      </c>
      <c r="K456" s="60">
        <f t="shared" si="80"/>
        <v>17.525808979451512</v>
      </c>
      <c r="L456" s="60">
        <f t="shared" si="79"/>
        <v>2.4272775369513639</v>
      </c>
      <c r="M456" s="60">
        <f t="shared" si="81"/>
        <v>2.6630450741447658</v>
      </c>
      <c r="N456" s="59">
        <v>8.4</v>
      </c>
      <c r="O456" s="59">
        <v>0.87</v>
      </c>
      <c r="P456" s="62">
        <v>5.9405577689243021</v>
      </c>
      <c r="Q456" s="62">
        <v>6.9000390625000003</v>
      </c>
      <c r="R456" s="12">
        <v>8.77</v>
      </c>
      <c r="S456" s="59">
        <v>21.17</v>
      </c>
      <c r="T456" s="58">
        <v>1</v>
      </c>
      <c r="U456" s="59">
        <v>65.790000000000006</v>
      </c>
      <c r="V456" s="58">
        <v>63.64</v>
      </c>
      <c r="W456" s="58" t="s">
        <v>77</v>
      </c>
      <c r="X456" s="58">
        <v>0</v>
      </c>
      <c r="Y456">
        <v>1</v>
      </c>
      <c r="Z456" s="58">
        <v>0</v>
      </c>
      <c r="AA456" s="58">
        <v>0</v>
      </c>
      <c r="AB456" s="58">
        <v>0</v>
      </c>
      <c r="AC456" s="58">
        <v>0</v>
      </c>
      <c r="AD456" s="58">
        <v>1</v>
      </c>
      <c r="AE456" s="58">
        <v>1</v>
      </c>
      <c r="AF456" s="58">
        <v>27.27</v>
      </c>
      <c r="AG456" s="58"/>
      <c r="AH456" s="59">
        <v>10385.33</v>
      </c>
      <c r="AI456" s="61">
        <v>108828000</v>
      </c>
      <c r="AJ456" s="61">
        <v>40866000</v>
      </c>
      <c r="AK456" s="61">
        <v>10328000</v>
      </c>
      <c r="AL456" s="60">
        <f t="shared" si="82"/>
        <v>10.327999999999999</v>
      </c>
      <c r="AM456" s="60">
        <f t="shared" si="83"/>
        <v>0.31032732808931746</v>
      </c>
      <c r="AN456" s="59">
        <v>18.489999999999998</v>
      </c>
    </row>
    <row r="457" spans="1:40" x14ac:dyDescent="0.3">
      <c r="A457" s="58" t="s">
        <v>682</v>
      </c>
      <c r="B457" s="59">
        <v>2015</v>
      </c>
      <c r="C457" s="59">
        <v>66.67</v>
      </c>
      <c r="D457" s="59">
        <v>66.67</v>
      </c>
      <c r="E457" s="59">
        <v>100</v>
      </c>
      <c r="F457" s="59">
        <v>48.87</v>
      </c>
      <c r="G457" s="59">
        <v>85.92</v>
      </c>
      <c r="H457" s="59">
        <v>65.5</v>
      </c>
      <c r="I457" s="60">
        <f t="shared" si="75"/>
        <v>9.301091082269938</v>
      </c>
      <c r="J457" s="60">
        <f t="shared" si="74"/>
        <v>18.568350467679934</v>
      </c>
      <c r="K457" s="60">
        <f t="shared" si="80"/>
        <v>17.509029234226634</v>
      </c>
      <c r="L457" s="60">
        <f t="shared" si="79"/>
        <v>2.540577847158461</v>
      </c>
      <c r="M457" s="60">
        <f t="shared" si="81"/>
        <v>2.8844124819588912</v>
      </c>
      <c r="N457" s="59">
        <v>7.82</v>
      </c>
      <c r="O457" s="59">
        <v>0.93</v>
      </c>
      <c r="P457" s="62">
        <v>7.6819367588932828</v>
      </c>
      <c r="Q457" s="62">
        <v>8.2714785992217958</v>
      </c>
      <c r="R457" s="12">
        <v>9.17</v>
      </c>
      <c r="S457" s="59">
        <v>25.21</v>
      </c>
      <c r="T457" s="58">
        <v>1</v>
      </c>
      <c r="U457" s="59">
        <v>67.5</v>
      </c>
      <c r="V457" s="58">
        <v>88.89</v>
      </c>
      <c r="W457" s="58" t="s">
        <v>77</v>
      </c>
      <c r="X457" s="58">
        <v>0</v>
      </c>
      <c r="Y457">
        <v>1</v>
      </c>
      <c r="Z457" s="58">
        <v>0</v>
      </c>
      <c r="AA457" s="58">
        <v>0</v>
      </c>
      <c r="AB457" s="58">
        <v>0</v>
      </c>
      <c r="AC457" s="58">
        <v>0</v>
      </c>
      <c r="AD457" s="58">
        <v>1</v>
      </c>
      <c r="AE457" s="58">
        <v>1</v>
      </c>
      <c r="AF457" s="58">
        <v>25</v>
      </c>
      <c r="AG457" s="58"/>
      <c r="AH457" s="59">
        <v>10949.96</v>
      </c>
      <c r="AI457" s="61">
        <v>115913000</v>
      </c>
      <c r="AJ457" s="61">
        <v>40186000</v>
      </c>
      <c r="AK457" s="61">
        <v>11687000</v>
      </c>
      <c r="AL457" s="60">
        <f t="shared" si="82"/>
        <v>11.686999999999999</v>
      </c>
      <c r="AM457" s="60">
        <f t="shared" si="83"/>
        <v>0.13158404337722696</v>
      </c>
      <c r="AN457" s="59">
        <v>16.62</v>
      </c>
    </row>
    <row r="458" spans="1:40" x14ac:dyDescent="0.3">
      <c r="A458" s="58" t="s">
        <v>682</v>
      </c>
      <c r="B458" s="59">
        <v>2016</v>
      </c>
      <c r="C458" s="59">
        <v>66.790000000000006</v>
      </c>
      <c r="D458" s="59">
        <v>66.790000000000006</v>
      </c>
      <c r="E458" s="59">
        <v>100</v>
      </c>
      <c r="F458" s="59">
        <v>49.44</v>
      </c>
      <c r="G458" s="59">
        <v>84.27</v>
      </c>
      <c r="H458" s="59">
        <v>67.83</v>
      </c>
      <c r="I458" s="60">
        <f t="shared" si="75"/>
        <v>9.236714496861282</v>
      </c>
      <c r="J458" s="60">
        <f t="shared" si="74"/>
        <v>18.585516986405299</v>
      </c>
      <c r="K458" s="60">
        <f t="shared" si="80"/>
        <v>17.532734485087353</v>
      </c>
      <c r="L458" s="60">
        <f t="shared" si="79"/>
        <v>2.1273980251006908</v>
      </c>
      <c r="M458" s="60">
        <f t="shared" si="81"/>
        <v>2.8656136087484811</v>
      </c>
      <c r="N458" s="59">
        <v>5.9</v>
      </c>
      <c r="O458" s="59">
        <v>0.81</v>
      </c>
      <c r="P458" s="62">
        <v>5.3497665369649798</v>
      </c>
      <c r="Q458" s="62">
        <v>5.6182329317269106</v>
      </c>
      <c r="R458" s="12">
        <v>8.7100000000000009</v>
      </c>
      <c r="S458" s="59">
        <v>26.74</v>
      </c>
      <c r="T458" s="58">
        <v>1</v>
      </c>
      <c r="U458" s="59">
        <v>67.5</v>
      </c>
      <c r="V458" s="58">
        <v>88.89</v>
      </c>
      <c r="W458" s="58" t="s">
        <v>77</v>
      </c>
      <c r="X458" s="58">
        <v>0</v>
      </c>
      <c r="Y458">
        <v>1</v>
      </c>
      <c r="Z458" s="58">
        <v>0</v>
      </c>
      <c r="AA458" s="58">
        <v>0</v>
      </c>
      <c r="AB458" s="58">
        <v>0</v>
      </c>
      <c r="AC458" s="58">
        <v>0</v>
      </c>
      <c r="AD458" s="58">
        <v>1</v>
      </c>
      <c r="AE458" s="58">
        <v>1</v>
      </c>
      <c r="AF458" s="58">
        <v>28.57</v>
      </c>
      <c r="AG458" s="58"/>
      <c r="AH458" s="59">
        <v>10267.25</v>
      </c>
      <c r="AI458" s="61">
        <v>117920000</v>
      </c>
      <c r="AJ458" s="61">
        <v>41150000</v>
      </c>
      <c r="AK458" s="61">
        <v>7393000</v>
      </c>
      <c r="AL458" s="60">
        <f t="shared" si="82"/>
        <v>7.3929999999999998</v>
      </c>
      <c r="AM458" s="60">
        <f t="shared" si="83"/>
        <v>-0.36741678788397364</v>
      </c>
      <c r="AN458" s="59">
        <v>17.739999999999998</v>
      </c>
    </row>
    <row r="459" spans="1:40" x14ac:dyDescent="0.3">
      <c r="A459" s="58" t="s">
        <v>682</v>
      </c>
      <c r="B459" s="59">
        <v>2017</v>
      </c>
      <c r="C459" s="59">
        <v>70.89</v>
      </c>
      <c r="D459" s="59">
        <v>58.88</v>
      </c>
      <c r="E459" s="59">
        <v>46.88</v>
      </c>
      <c r="F459" s="59">
        <v>57.75</v>
      </c>
      <c r="G459" s="59">
        <v>82.03</v>
      </c>
      <c r="H459" s="59">
        <v>75.22</v>
      </c>
      <c r="I459" s="60">
        <f t="shared" si="75"/>
        <v>9.2619912024400914</v>
      </c>
      <c r="J459" s="60">
        <f t="shared" si="74"/>
        <v>18.653426050522842</v>
      </c>
      <c r="K459" s="60">
        <f t="shared" si="80"/>
        <v>17.694493709314219</v>
      </c>
      <c r="L459" s="60">
        <f t="shared" si="79"/>
        <v>1.5985791690992244</v>
      </c>
      <c r="M459" s="60">
        <f t="shared" si="81"/>
        <v>2.6089095607235144</v>
      </c>
      <c r="N459" s="59">
        <v>3.55</v>
      </c>
      <c r="O459" s="59">
        <v>0.74</v>
      </c>
      <c r="P459" s="62">
        <v>5.8285490196078431</v>
      </c>
      <c r="Q459" s="62">
        <v>6.2326050420168064</v>
      </c>
      <c r="R459" s="12">
        <v>8.64</v>
      </c>
      <c r="S459" s="59">
        <v>66.17</v>
      </c>
      <c r="T459" s="58">
        <v>1</v>
      </c>
      <c r="U459" s="59">
        <v>80.430000000000007</v>
      </c>
      <c r="V459" s="58">
        <v>100</v>
      </c>
      <c r="W459" s="58" t="s">
        <v>77</v>
      </c>
      <c r="X459" s="58">
        <v>0</v>
      </c>
      <c r="Y459">
        <v>1</v>
      </c>
      <c r="Z459" s="58">
        <v>0</v>
      </c>
      <c r="AA459" s="58">
        <v>0</v>
      </c>
      <c r="AB459" s="58">
        <v>0</v>
      </c>
      <c r="AC459" s="58">
        <v>0</v>
      </c>
      <c r="AD459" s="58">
        <v>1</v>
      </c>
      <c r="AE459" s="58">
        <v>1</v>
      </c>
      <c r="AF459" s="58">
        <v>28.57</v>
      </c>
      <c r="AG459" s="58"/>
      <c r="AH459" s="59">
        <v>10530.08</v>
      </c>
      <c r="AI459" s="61">
        <v>126206000</v>
      </c>
      <c r="AJ459" s="61">
        <v>48375000</v>
      </c>
      <c r="AK459" s="61">
        <v>3946000</v>
      </c>
      <c r="AL459" s="60">
        <f t="shared" si="82"/>
        <v>3.9460000000000002</v>
      </c>
      <c r="AM459" s="60">
        <f t="shared" si="83"/>
        <v>-0.46625185986744216</v>
      </c>
      <c r="AN459" s="59">
        <v>23.45</v>
      </c>
    </row>
    <row r="460" spans="1:40" x14ac:dyDescent="0.3">
      <c r="A460" s="58" t="s">
        <v>682</v>
      </c>
      <c r="B460" s="59">
        <v>2018</v>
      </c>
      <c r="C460" s="59">
        <v>74.56</v>
      </c>
      <c r="D460" s="59">
        <v>74.56</v>
      </c>
      <c r="E460" s="59">
        <v>100</v>
      </c>
      <c r="F460" s="59">
        <v>63.09</v>
      </c>
      <c r="G460" s="59">
        <v>84.21</v>
      </c>
      <c r="H460" s="59">
        <v>78.47</v>
      </c>
      <c r="I460" s="60">
        <f t="shared" si="75"/>
        <v>9.114624309812756</v>
      </c>
      <c r="J460" s="60">
        <f t="shared" ref="J460:J523" si="84">LN(AI460)</f>
        <v>18.760037096082584</v>
      </c>
      <c r="K460" s="60">
        <f t="shared" si="80"/>
        <v>17.965208319495492</v>
      </c>
      <c r="L460" s="60">
        <f t="shared" si="79"/>
        <v>1.7301111673799601</v>
      </c>
      <c r="M460" s="60">
        <f t="shared" si="81"/>
        <v>2.2140618651179564</v>
      </c>
      <c r="N460" s="59">
        <v>1.75</v>
      </c>
      <c r="O460" s="59">
        <v>0.75</v>
      </c>
      <c r="P460" s="62">
        <v>15.665081300813005</v>
      </c>
      <c r="Q460" s="62">
        <v>17.575252918287951</v>
      </c>
      <c r="R460" s="12">
        <v>28</v>
      </c>
      <c r="S460" s="59">
        <v>69.680000000000007</v>
      </c>
      <c r="T460" s="58">
        <v>1</v>
      </c>
      <c r="U460" s="59">
        <v>82.41</v>
      </c>
      <c r="V460" s="58">
        <v>100</v>
      </c>
      <c r="W460" s="58" t="s">
        <v>77</v>
      </c>
      <c r="X460" s="58">
        <v>0</v>
      </c>
      <c r="Y460">
        <v>1</v>
      </c>
      <c r="Z460" s="58">
        <v>0</v>
      </c>
      <c r="AA460" s="58">
        <v>0</v>
      </c>
      <c r="AB460" s="58">
        <v>0</v>
      </c>
      <c r="AC460" s="58">
        <v>0</v>
      </c>
      <c r="AD460" s="58">
        <v>1</v>
      </c>
      <c r="AE460" s="58">
        <v>1</v>
      </c>
      <c r="AF460" s="58">
        <v>30.77</v>
      </c>
      <c r="AG460" s="58"/>
      <c r="AH460" s="59">
        <v>9087.2199999999993</v>
      </c>
      <c r="AI460" s="61">
        <v>140404359</v>
      </c>
      <c r="AJ460" s="61">
        <v>63414831</v>
      </c>
      <c r="AK460" s="61">
        <v>4641281</v>
      </c>
      <c r="AL460" s="60">
        <f t="shared" si="82"/>
        <v>4.6412810000000002</v>
      </c>
      <c r="AM460" s="60">
        <f t="shared" si="83"/>
        <v>0.17619893563101877</v>
      </c>
      <c r="AN460" s="59">
        <v>30.97</v>
      </c>
    </row>
    <row r="461" spans="1:40" x14ac:dyDescent="0.3">
      <c r="A461" s="58" t="s">
        <v>682</v>
      </c>
      <c r="B461" s="59">
        <v>2019</v>
      </c>
      <c r="C461" s="59">
        <v>72.42</v>
      </c>
      <c r="D461" s="59">
        <v>72.42</v>
      </c>
      <c r="E461" s="59">
        <v>100</v>
      </c>
      <c r="F461" s="59">
        <v>69.89</v>
      </c>
      <c r="G461" s="59">
        <v>84.06</v>
      </c>
      <c r="H461" s="59">
        <v>57.17</v>
      </c>
      <c r="I461" s="60">
        <f t="shared" ref="I461:I524" si="85">LN(AH461)</f>
        <v>9.2249323887656374</v>
      </c>
      <c r="J461" s="60">
        <f t="shared" si="84"/>
        <v>18.775483733877959</v>
      </c>
      <c r="K461" s="60">
        <f t="shared" si="80"/>
        <v>17.98019315098518</v>
      </c>
      <c r="L461" s="60">
        <f t="shared" si="79"/>
        <v>2.3366357335554269</v>
      </c>
      <c r="M461" s="60">
        <f t="shared" si="81"/>
        <v>2.2150845689758198</v>
      </c>
      <c r="N461" s="59">
        <v>4.45</v>
      </c>
      <c r="O461" s="59">
        <v>0.79</v>
      </c>
      <c r="P461" s="62">
        <v>24.825120000000009</v>
      </c>
      <c r="Q461" s="62">
        <v>26.61542635658914</v>
      </c>
      <c r="R461" s="12">
        <v>31.91</v>
      </c>
      <c r="S461" s="59">
        <v>69.62</v>
      </c>
      <c r="T461" s="58">
        <v>1</v>
      </c>
      <c r="U461" s="59">
        <v>53.17</v>
      </c>
      <c r="V461" s="58">
        <v>61.54</v>
      </c>
      <c r="W461" s="58" t="s">
        <v>77</v>
      </c>
      <c r="X461" s="58">
        <v>0</v>
      </c>
      <c r="Y461">
        <v>1</v>
      </c>
      <c r="Z461" s="58">
        <v>0</v>
      </c>
      <c r="AA461" s="58">
        <v>0</v>
      </c>
      <c r="AB461" s="58">
        <v>0</v>
      </c>
      <c r="AC461" s="58">
        <v>0</v>
      </c>
      <c r="AD461" s="58">
        <v>1</v>
      </c>
      <c r="AE461" s="58">
        <v>1</v>
      </c>
      <c r="AF461" s="58">
        <v>27.27</v>
      </c>
      <c r="AG461" s="58"/>
      <c r="AH461" s="59">
        <v>10146.99</v>
      </c>
      <c r="AI461" s="61">
        <v>142589971</v>
      </c>
      <c r="AJ461" s="61">
        <v>64372247</v>
      </c>
      <c r="AK461" s="61">
        <v>9346370</v>
      </c>
      <c r="AL461" s="60">
        <f t="shared" si="82"/>
        <v>9.3463700000000003</v>
      </c>
      <c r="AM461" s="60">
        <f t="shared" si="83"/>
        <v>1.013747928642976</v>
      </c>
      <c r="AN461" s="59">
        <v>31.12</v>
      </c>
    </row>
    <row r="462" spans="1:40" x14ac:dyDescent="0.3">
      <c r="A462" s="58" t="s">
        <v>682</v>
      </c>
      <c r="B462" s="59">
        <v>2020</v>
      </c>
      <c r="C462" s="59">
        <v>80.22</v>
      </c>
      <c r="D462" s="59">
        <v>80.22</v>
      </c>
      <c r="E462" s="59">
        <v>100</v>
      </c>
      <c r="F462" s="59">
        <v>75.55</v>
      </c>
      <c r="G462" s="59">
        <v>87.69</v>
      </c>
      <c r="H462" s="59">
        <v>75.819999999999993</v>
      </c>
      <c r="I462" s="60">
        <f t="shared" si="85"/>
        <v>9.1175461245580287</v>
      </c>
      <c r="J462" s="60">
        <f t="shared" si="84"/>
        <v>18.744920120445595</v>
      </c>
      <c r="K462" s="60">
        <f t="shared" si="80"/>
        <v>18.031722145732395</v>
      </c>
      <c r="L462" s="60">
        <f t="shared" si="79"/>
        <v>2.4117633019781723</v>
      </c>
      <c r="M462" s="60">
        <f t="shared" si="81"/>
        <v>2.0405063232121501</v>
      </c>
      <c r="N462" s="59">
        <v>5.34</v>
      </c>
      <c r="O462" s="59">
        <v>0.79</v>
      </c>
      <c r="P462" s="62">
        <v>24.792209302325578</v>
      </c>
      <c r="Q462" s="62">
        <v>26.392868217054275</v>
      </c>
      <c r="R462" s="12">
        <v>35.049999999999997</v>
      </c>
      <c r="S462" s="59">
        <v>70.930000000000007</v>
      </c>
      <c r="T462" s="58">
        <v>1</v>
      </c>
      <c r="U462" s="59">
        <v>82.39</v>
      </c>
      <c r="V462" s="58">
        <v>42.86</v>
      </c>
      <c r="W462" s="58" t="s">
        <v>77</v>
      </c>
      <c r="X462" s="58">
        <v>0</v>
      </c>
      <c r="Y462">
        <v>1</v>
      </c>
      <c r="Z462" s="58">
        <v>0</v>
      </c>
      <c r="AA462" s="58">
        <v>0</v>
      </c>
      <c r="AB462" s="58">
        <v>0</v>
      </c>
      <c r="AC462" s="58">
        <v>0</v>
      </c>
      <c r="AD462" s="58">
        <v>1</v>
      </c>
      <c r="AE462" s="58">
        <v>1</v>
      </c>
      <c r="AF462" s="58">
        <v>41.67</v>
      </c>
      <c r="AG462" s="58"/>
      <c r="AH462" s="59">
        <v>9113.81</v>
      </c>
      <c r="AI462" s="61">
        <v>138297832</v>
      </c>
      <c r="AJ462" s="61">
        <v>67776233</v>
      </c>
      <c r="AK462" s="61">
        <v>10153611</v>
      </c>
      <c r="AL462" s="60">
        <f t="shared" si="82"/>
        <v>10.153611</v>
      </c>
      <c r="AM462" s="60">
        <f t="shared" si="83"/>
        <v>8.6369467504496394E-2</v>
      </c>
      <c r="AN462" s="59">
        <v>34.31</v>
      </c>
    </row>
    <row r="463" spans="1:40" x14ac:dyDescent="0.3">
      <c r="A463" s="58" t="s">
        <v>682</v>
      </c>
      <c r="B463" s="59">
        <v>2021</v>
      </c>
      <c r="C463" s="59">
        <v>78.209999999999994</v>
      </c>
      <c r="D463" s="59">
        <v>78.209999999999994</v>
      </c>
      <c r="E463" s="59">
        <v>100</v>
      </c>
      <c r="F463" s="59">
        <v>73.33</v>
      </c>
      <c r="G463" s="59">
        <v>85.15</v>
      </c>
      <c r="H463" s="59">
        <v>75.06</v>
      </c>
      <c r="I463" s="60">
        <f t="shared" si="85"/>
        <v>9.3625033633732908</v>
      </c>
      <c r="J463" s="60">
        <f t="shared" si="84"/>
        <v>18.810670510941865</v>
      </c>
      <c r="K463" s="60">
        <f t="shared" si="80"/>
        <v>18.258363347086703</v>
      </c>
      <c r="L463" s="60">
        <f t="shared" si="79"/>
        <v>3.1136263697095954</v>
      </c>
      <c r="M463" s="60">
        <f t="shared" si="81"/>
        <v>1.7372565331890988</v>
      </c>
      <c r="N463" s="59">
        <v>3.14</v>
      </c>
      <c r="O463" s="59">
        <v>0.97</v>
      </c>
      <c r="P463" s="62">
        <v>53.43942307692307</v>
      </c>
      <c r="Q463" s="62">
        <v>56.638499999999958</v>
      </c>
      <c r="R463" s="12">
        <v>93.21</v>
      </c>
      <c r="S463" s="59">
        <v>70.78</v>
      </c>
      <c r="T463" s="58">
        <v>1</v>
      </c>
      <c r="U463" s="59">
        <v>82.94</v>
      </c>
      <c r="V463" s="58">
        <v>36.36</v>
      </c>
      <c r="W463" s="58" t="s">
        <v>77</v>
      </c>
      <c r="X463" s="58">
        <v>0</v>
      </c>
      <c r="Y463">
        <v>1</v>
      </c>
      <c r="Z463" s="58">
        <v>0</v>
      </c>
      <c r="AA463" s="58">
        <v>0</v>
      </c>
      <c r="AB463" s="58">
        <v>0</v>
      </c>
      <c r="AC463" s="58">
        <v>0</v>
      </c>
      <c r="AD463" s="58">
        <v>1</v>
      </c>
      <c r="AE463" s="58">
        <v>1</v>
      </c>
      <c r="AF463" s="58">
        <v>54.55</v>
      </c>
      <c r="AG463" s="58"/>
      <c r="AH463" s="59">
        <v>11643.5</v>
      </c>
      <c r="AI463" s="61">
        <v>147696568</v>
      </c>
      <c r="AJ463" s="61">
        <v>85017132</v>
      </c>
      <c r="AK463" s="61">
        <v>21502499</v>
      </c>
      <c r="AL463" s="60">
        <f t="shared" si="82"/>
        <v>21.502499</v>
      </c>
      <c r="AM463" s="60">
        <f t="shared" si="83"/>
        <v>1.1177194005167226</v>
      </c>
      <c r="AN463" s="59">
        <v>37.81</v>
      </c>
    </row>
    <row r="464" spans="1:40" x14ac:dyDescent="0.3">
      <c r="A464" s="58" t="s">
        <v>646</v>
      </c>
      <c r="B464" s="59">
        <v>2008</v>
      </c>
      <c r="C464" s="59">
        <v>64.72</v>
      </c>
      <c r="D464" s="59">
        <v>64.72</v>
      </c>
      <c r="E464" s="59">
        <v>92.31</v>
      </c>
      <c r="F464" s="59">
        <v>75.12</v>
      </c>
      <c r="G464" s="59">
        <v>83.54</v>
      </c>
      <c r="H464" s="59">
        <v>24.23</v>
      </c>
      <c r="I464" s="60">
        <f t="shared" si="85"/>
        <v>9.2775858509951021</v>
      </c>
      <c r="J464" s="60">
        <f t="shared" si="84"/>
        <v>17.741514749521045</v>
      </c>
      <c r="K464" s="60">
        <f t="shared" si="80"/>
        <v>17.522550581150096</v>
      </c>
      <c r="L464" s="60">
        <f t="shared" si="79"/>
        <v>0.53718435979665313</v>
      </c>
      <c r="M464" s="60">
        <f t="shared" si="81"/>
        <v>1.244786673154108</v>
      </c>
      <c r="N464" s="59">
        <v>5.21</v>
      </c>
      <c r="O464" s="59">
        <v>0.32</v>
      </c>
      <c r="P464" s="62">
        <v>19.974545454545453</v>
      </c>
      <c r="Q464" s="62">
        <v>25.786875000000009</v>
      </c>
      <c r="R464" s="12">
        <v>34.380000000000003</v>
      </c>
      <c r="S464" s="59">
        <v>47.67</v>
      </c>
      <c r="T464" s="58">
        <v>0</v>
      </c>
      <c r="U464" s="59">
        <v>15.96</v>
      </c>
      <c r="V464" s="58">
        <v>25</v>
      </c>
      <c r="W464" s="58" t="s">
        <v>645</v>
      </c>
      <c r="X464" s="58">
        <v>0</v>
      </c>
      <c r="Y464" s="58">
        <v>0</v>
      </c>
      <c r="Z464">
        <v>1</v>
      </c>
      <c r="AA464" s="58">
        <v>0</v>
      </c>
      <c r="AB464" s="58">
        <v>0</v>
      </c>
      <c r="AC464" s="58">
        <v>0</v>
      </c>
      <c r="AD464" s="58">
        <v>1</v>
      </c>
      <c r="AE464" s="58"/>
      <c r="AF464" s="58">
        <v>0</v>
      </c>
      <c r="AG464" s="58">
        <v>5.26</v>
      </c>
      <c r="AH464" s="59">
        <v>10695.58</v>
      </c>
      <c r="AI464" s="61">
        <v>50703969</v>
      </c>
      <c r="AJ464" s="61">
        <v>40733059</v>
      </c>
      <c r="AK464" s="61">
        <v>711182</v>
      </c>
      <c r="AL464" s="60">
        <f t="shared" si="82"/>
        <v>0.71118199999999998</v>
      </c>
      <c r="AM464" s="60"/>
      <c r="AN464" s="59">
        <v>57.92</v>
      </c>
    </row>
    <row r="465" spans="1:40" x14ac:dyDescent="0.3">
      <c r="A465" s="58" t="s">
        <v>646</v>
      </c>
      <c r="B465" s="59">
        <v>2009</v>
      </c>
      <c r="C465" s="59">
        <v>62.76</v>
      </c>
      <c r="D465" s="59">
        <v>62.76</v>
      </c>
      <c r="E465" s="59">
        <v>100</v>
      </c>
      <c r="F465" s="59">
        <v>78.02</v>
      </c>
      <c r="G465" s="59">
        <v>80.790000000000006</v>
      </c>
      <c r="H465" s="59">
        <v>16.54</v>
      </c>
      <c r="I465" s="60">
        <f t="shared" si="85"/>
        <v>9.3054250718163569</v>
      </c>
      <c r="J465" s="60">
        <f t="shared" si="84"/>
        <v>17.248886091545941</v>
      </c>
      <c r="K465" s="60">
        <f t="shared" si="80"/>
        <v>17.085042120023623</v>
      </c>
      <c r="L465" s="60">
        <f t="shared" si="79"/>
        <v>0.49868887043225057</v>
      </c>
      <c r="M465" s="60">
        <f t="shared" si="81"/>
        <v>1.1780304944477582</v>
      </c>
      <c r="N465" s="59">
        <v>6.21</v>
      </c>
      <c r="O465" s="59">
        <v>0.5</v>
      </c>
      <c r="P465" s="62">
        <v>16.568333333333328</v>
      </c>
      <c r="Q465" s="62">
        <v>16.611240310077516</v>
      </c>
      <c r="R465" s="12">
        <v>19.829999999999998</v>
      </c>
      <c r="S465" s="59">
        <v>54.55</v>
      </c>
      <c r="T465" s="58">
        <v>0</v>
      </c>
      <c r="U465" s="59">
        <v>7.61</v>
      </c>
      <c r="V465" s="58">
        <v>26.32</v>
      </c>
      <c r="W465" s="58" t="s">
        <v>645</v>
      </c>
      <c r="X465" s="58">
        <v>0</v>
      </c>
      <c r="Y465" s="58">
        <v>0</v>
      </c>
      <c r="Z465">
        <v>1</v>
      </c>
      <c r="AA465" s="58">
        <v>0</v>
      </c>
      <c r="AB465" s="58">
        <v>0</v>
      </c>
      <c r="AC465" s="58">
        <v>0</v>
      </c>
      <c r="AD465" s="58">
        <v>1</v>
      </c>
      <c r="AE465" s="58"/>
      <c r="AF465" s="58">
        <v>0</v>
      </c>
      <c r="AG465" s="58">
        <v>5.56</v>
      </c>
      <c r="AH465" s="59">
        <v>10997.52</v>
      </c>
      <c r="AI465" s="61">
        <v>30981044</v>
      </c>
      <c r="AJ465" s="61">
        <v>26299017</v>
      </c>
      <c r="AK465" s="61">
        <v>646561</v>
      </c>
      <c r="AL465" s="60">
        <f t="shared" si="82"/>
        <v>0.64656100000000005</v>
      </c>
      <c r="AM465" s="60">
        <f t="shared" ref="AM465:AM477" si="86">(AK465-AK464)/AK464</f>
        <v>-9.0864223222747481E-2</v>
      </c>
      <c r="AN465" s="59">
        <v>75.19</v>
      </c>
    </row>
    <row r="466" spans="1:40" x14ac:dyDescent="0.3">
      <c r="A466" s="58" t="s">
        <v>646</v>
      </c>
      <c r="B466" s="59">
        <v>2010</v>
      </c>
      <c r="C466" s="59">
        <v>63.21</v>
      </c>
      <c r="D466" s="59">
        <v>63.21</v>
      </c>
      <c r="E466" s="59">
        <v>100</v>
      </c>
      <c r="F466" s="59">
        <v>65.87</v>
      </c>
      <c r="G466" s="59">
        <v>84.59</v>
      </c>
      <c r="H466" s="59">
        <v>30.04</v>
      </c>
      <c r="I466" s="60">
        <f t="shared" si="85"/>
        <v>9.3091371936469933</v>
      </c>
      <c r="J466" s="60">
        <f t="shared" si="84"/>
        <v>17.322885281590796</v>
      </c>
      <c r="K466" s="60">
        <f t="shared" si="80"/>
        <v>17.1775594398657</v>
      </c>
      <c r="L466" s="60">
        <f t="shared" si="79"/>
        <v>0.55117281758623082</v>
      </c>
      <c r="M466" s="60">
        <f t="shared" si="81"/>
        <v>1.1564163175725435</v>
      </c>
      <c r="N466" s="59">
        <v>6.25</v>
      </c>
      <c r="O466" s="59">
        <v>0.46</v>
      </c>
      <c r="P466" s="62">
        <v>16.501712062256811</v>
      </c>
      <c r="Q466" s="62">
        <v>17.427003891050575</v>
      </c>
      <c r="R466" s="12">
        <v>19.920000000000002</v>
      </c>
      <c r="S466" s="59">
        <v>40</v>
      </c>
      <c r="T466" s="58">
        <v>0</v>
      </c>
      <c r="U466" s="59">
        <v>26.6</v>
      </c>
      <c r="V466" s="58">
        <v>26.32</v>
      </c>
      <c r="W466" s="58" t="s">
        <v>645</v>
      </c>
      <c r="X466" s="58">
        <v>0</v>
      </c>
      <c r="Y466" s="58">
        <v>0</v>
      </c>
      <c r="Z466">
        <v>1</v>
      </c>
      <c r="AA466" s="58">
        <v>0</v>
      </c>
      <c r="AB466" s="58">
        <v>0</v>
      </c>
      <c r="AC466" s="58">
        <v>0</v>
      </c>
      <c r="AD466" s="58">
        <v>1</v>
      </c>
      <c r="AE466" s="58"/>
      <c r="AF466" s="58">
        <v>3.13</v>
      </c>
      <c r="AG466" s="58">
        <v>5.26</v>
      </c>
      <c r="AH466" s="59">
        <v>11038.42</v>
      </c>
      <c r="AI466" s="61">
        <v>33360572</v>
      </c>
      <c r="AJ466" s="61">
        <v>28848237</v>
      </c>
      <c r="AK466" s="61">
        <v>735287</v>
      </c>
      <c r="AL466" s="60">
        <f t="shared" si="82"/>
        <v>0.73528700000000002</v>
      </c>
      <c r="AM466" s="60">
        <f t="shared" si="86"/>
        <v>0.13722757790834894</v>
      </c>
      <c r="AN466" s="59">
        <v>75.569999999999993</v>
      </c>
    </row>
    <row r="467" spans="1:40" x14ac:dyDescent="0.3">
      <c r="A467" s="58" t="s">
        <v>646</v>
      </c>
      <c r="B467" s="59">
        <v>2011</v>
      </c>
      <c r="C467" s="59">
        <v>70.14</v>
      </c>
      <c r="D467" s="59">
        <v>70.14</v>
      </c>
      <c r="E467" s="59">
        <v>100</v>
      </c>
      <c r="F467" s="59">
        <v>84.71</v>
      </c>
      <c r="G467" s="59">
        <v>83.58</v>
      </c>
      <c r="H467" s="59">
        <v>31.22</v>
      </c>
      <c r="I467" s="60">
        <f t="shared" si="85"/>
        <v>8.8692350190279043</v>
      </c>
      <c r="J467" s="60">
        <f t="shared" si="84"/>
        <v>17.642069047577738</v>
      </c>
      <c r="K467" s="60">
        <f t="shared" si="80"/>
        <v>17.495724827570605</v>
      </c>
      <c r="L467" s="60">
        <f t="shared" si="79"/>
        <v>0.59324894169084252</v>
      </c>
      <c r="M467" s="60">
        <f t="shared" si="81"/>
        <v>1.157594586695361</v>
      </c>
      <c r="N467" s="59">
        <v>5.05</v>
      </c>
      <c r="O467" s="59">
        <v>0.62</v>
      </c>
      <c r="P467" s="62">
        <v>14.778235294117646</v>
      </c>
      <c r="Q467" s="62">
        <v>16.565686274509794</v>
      </c>
      <c r="R467" s="12">
        <v>21.87</v>
      </c>
      <c r="S467" s="59">
        <v>81.36</v>
      </c>
      <c r="T467" s="58">
        <v>1</v>
      </c>
      <c r="U467" s="59">
        <v>32.979999999999997</v>
      </c>
      <c r="V467" s="58">
        <v>26.32</v>
      </c>
      <c r="W467" s="58" t="s">
        <v>645</v>
      </c>
      <c r="X467" s="58">
        <v>0</v>
      </c>
      <c r="Y467" s="58">
        <v>0</v>
      </c>
      <c r="Z467">
        <v>1</v>
      </c>
      <c r="AA467" s="58">
        <v>0</v>
      </c>
      <c r="AB467" s="58">
        <v>0</v>
      </c>
      <c r="AC467" s="58">
        <v>0</v>
      </c>
      <c r="AD467" s="58">
        <v>1</v>
      </c>
      <c r="AE467" s="58">
        <v>1</v>
      </c>
      <c r="AF467" s="58">
        <v>3.33</v>
      </c>
      <c r="AG467" s="58">
        <v>5.88</v>
      </c>
      <c r="AH467" s="59">
        <v>7109.84</v>
      </c>
      <c r="AI467" s="61">
        <v>45904286</v>
      </c>
      <c r="AJ467" s="61">
        <v>39654890</v>
      </c>
      <c r="AK467" s="61">
        <v>809859</v>
      </c>
      <c r="AL467" s="60">
        <f t="shared" si="82"/>
        <v>0.809859</v>
      </c>
      <c r="AM467" s="60">
        <f t="shared" si="86"/>
        <v>0.1014189017349688</v>
      </c>
      <c r="AN467" s="59">
        <v>72.52</v>
      </c>
    </row>
    <row r="468" spans="1:40" x14ac:dyDescent="0.3">
      <c r="A468" s="58" t="s">
        <v>646</v>
      </c>
      <c r="B468" s="59">
        <v>2012</v>
      </c>
      <c r="C468" s="59">
        <v>62.82</v>
      </c>
      <c r="D468" s="59">
        <v>62.82</v>
      </c>
      <c r="E468" s="59">
        <v>63.89</v>
      </c>
      <c r="F468" s="59">
        <v>78.56</v>
      </c>
      <c r="G468" s="59">
        <v>74.81</v>
      </c>
      <c r="H468" s="59">
        <v>24.26</v>
      </c>
      <c r="I468" s="60">
        <f t="shared" si="85"/>
        <v>8.7030252458633157</v>
      </c>
      <c r="J468" s="60">
        <f t="shared" si="84"/>
        <v>17.481537675141404</v>
      </c>
      <c r="K468" s="60">
        <f t="shared" si="80"/>
        <v>17.32198492179543</v>
      </c>
      <c r="L468" s="60">
        <f t="shared" si="79"/>
        <v>0.76567991267428182</v>
      </c>
      <c r="M468" s="60">
        <f t="shared" si="81"/>
        <v>1.1729861395322352</v>
      </c>
      <c r="N468" s="59">
        <v>-1.5</v>
      </c>
      <c r="O468" s="59">
        <v>0.98</v>
      </c>
      <c r="P468" s="62">
        <v>7.9368359374999926</v>
      </c>
      <c r="Q468" s="62">
        <v>9.5380468750000045</v>
      </c>
      <c r="R468" s="12">
        <v>13.01</v>
      </c>
      <c r="S468" s="59">
        <v>73.33</v>
      </c>
      <c r="T468" s="58">
        <v>1</v>
      </c>
      <c r="U468" s="59">
        <v>18.89</v>
      </c>
      <c r="V468" s="58">
        <v>23.53</v>
      </c>
      <c r="W468" s="58" t="s">
        <v>645</v>
      </c>
      <c r="X468" s="58">
        <v>0</v>
      </c>
      <c r="Y468" s="58">
        <v>0</v>
      </c>
      <c r="Z468">
        <v>1</v>
      </c>
      <c r="AA468" s="58">
        <v>0</v>
      </c>
      <c r="AB468" s="58">
        <v>0</v>
      </c>
      <c r="AC468" s="58">
        <v>0</v>
      </c>
      <c r="AD468" s="58">
        <v>1</v>
      </c>
      <c r="AE468" s="58">
        <v>1</v>
      </c>
      <c r="AF468" s="58">
        <v>3.51</v>
      </c>
      <c r="AG468" s="58">
        <v>5.88</v>
      </c>
      <c r="AH468" s="59">
        <v>6021.1</v>
      </c>
      <c r="AI468" s="61">
        <v>39096272</v>
      </c>
      <c r="AJ468" s="61">
        <v>33330549</v>
      </c>
      <c r="AK468" s="61">
        <v>1150456</v>
      </c>
      <c r="AL468" s="60">
        <f t="shared" si="82"/>
        <v>1.1504559999999999</v>
      </c>
      <c r="AM468" s="60">
        <f t="shared" si="86"/>
        <v>0.42056333262950713</v>
      </c>
      <c r="AN468" s="59">
        <v>67.47</v>
      </c>
    </row>
    <row r="469" spans="1:40" x14ac:dyDescent="0.3">
      <c r="A469" s="58" t="s">
        <v>646</v>
      </c>
      <c r="B469" s="59">
        <v>2013</v>
      </c>
      <c r="C469" s="59">
        <v>57.69</v>
      </c>
      <c r="D469" s="59">
        <v>57.69</v>
      </c>
      <c r="E469" s="59">
        <v>90.48</v>
      </c>
      <c r="F469" s="59">
        <v>68.62</v>
      </c>
      <c r="G469" s="59">
        <v>77.989999999999995</v>
      </c>
      <c r="H469" s="59">
        <v>14.4</v>
      </c>
      <c r="I469" s="60">
        <f t="shared" si="85"/>
        <v>8.9683809064043327</v>
      </c>
      <c r="J469" s="60">
        <f t="shared" si="84"/>
        <v>17.436952813832484</v>
      </c>
      <c r="K469" s="60">
        <f t="shared" si="80"/>
        <v>17.276635879600732</v>
      </c>
      <c r="L469" s="60">
        <f t="shared" si="79"/>
        <v>0.77612986994116906</v>
      </c>
      <c r="M469" s="60">
        <f t="shared" si="81"/>
        <v>1.1738828557023917</v>
      </c>
      <c r="N469" s="59">
        <v>3.86</v>
      </c>
      <c r="O469" s="59">
        <v>1.03</v>
      </c>
      <c r="P469" s="62">
        <v>4.5099606299212596</v>
      </c>
      <c r="Q469" s="62">
        <v>5.3667968749999986</v>
      </c>
      <c r="R469" s="12">
        <v>8.0399999999999991</v>
      </c>
      <c r="S469" s="59">
        <v>75</v>
      </c>
      <c r="T469" s="58">
        <v>1</v>
      </c>
      <c r="U469" s="59">
        <v>9.7799999999999994</v>
      </c>
      <c r="V469" s="58">
        <v>23.53</v>
      </c>
      <c r="W469" s="58" t="s">
        <v>645</v>
      </c>
      <c r="X469" s="58">
        <v>0</v>
      </c>
      <c r="Y469" s="58">
        <v>0</v>
      </c>
      <c r="Z469">
        <v>1</v>
      </c>
      <c r="AA469" s="58">
        <v>0</v>
      </c>
      <c r="AB469" s="58">
        <v>0</v>
      </c>
      <c r="AC469" s="58">
        <v>0</v>
      </c>
      <c r="AD469" s="58">
        <v>1</v>
      </c>
      <c r="AE469" s="58">
        <v>1</v>
      </c>
      <c r="AF469" s="58">
        <v>4.6900000000000004</v>
      </c>
      <c r="AG469" s="58">
        <v>5.88</v>
      </c>
      <c r="AH469" s="59">
        <v>7850.88</v>
      </c>
      <c r="AI469" s="61">
        <v>37391457</v>
      </c>
      <c r="AJ469" s="61">
        <v>31852801</v>
      </c>
      <c r="AK469" s="61">
        <v>1173046</v>
      </c>
      <c r="AL469" s="60">
        <f t="shared" si="82"/>
        <v>1.173046</v>
      </c>
      <c r="AM469" s="60">
        <f t="shared" si="86"/>
        <v>1.9635692282016871E-2</v>
      </c>
      <c r="AN469" s="59">
        <v>67.64</v>
      </c>
    </row>
    <row r="470" spans="1:40" x14ac:dyDescent="0.3">
      <c r="A470" s="58" t="s">
        <v>646</v>
      </c>
      <c r="B470" s="59">
        <v>2014</v>
      </c>
      <c r="C470" s="59">
        <v>59.27</v>
      </c>
      <c r="D470" s="59">
        <v>59.27</v>
      </c>
      <c r="E470" s="59">
        <v>100</v>
      </c>
      <c r="F470" s="59">
        <v>66.25</v>
      </c>
      <c r="G470" s="59">
        <v>85.52</v>
      </c>
      <c r="H470" s="59">
        <v>13.35</v>
      </c>
      <c r="I470" s="60">
        <f t="shared" si="85"/>
        <v>9.1372523410439914</v>
      </c>
      <c r="J470" s="60">
        <f t="shared" si="84"/>
        <v>17.429796171909739</v>
      </c>
      <c r="K470" s="60">
        <f t="shared" si="80"/>
        <v>17.286457298238162</v>
      </c>
      <c r="L470" s="60">
        <f t="shared" si="79"/>
        <v>0.20906896740926736</v>
      </c>
      <c r="M470" s="60">
        <f t="shared" si="81"/>
        <v>1.1541208365718825</v>
      </c>
      <c r="N470" s="59">
        <v>3.33</v>
      </c>
      <c r="O470" s="59">
        <v>0.94</v>
      </c>
      <c r="P470" s="62">
        <v>5.9405577689243021</v>
      </c>
      <c r="Q470" s="62">
        <v>6.9000390625000003</v>
      </c>
      <c r="R470" s="12">
        <v>8.77</v>
      </c>
      <c r="S470" s="59">
        <v>73.33</v>
      </c>
      <c r="T470" s="58">
        <v>1</v>
      </c>
      <c r="U470" s="59">
        <v>9.3800000000000008</v>
      </c>
      <c r="V470" s="58">
        <v>31.58</v>
      </c>
      <c r="W470" s="58" t="s">
        <v>645</v>
      </c>
      <c r="X470" s="58">
        <v>0</v>
      </c>
      <c r="Y470" s="58">
        <v>0</v>
      </c>
      <c r="Z470">
        <v>1</v>
      </c>
      <c r="AA470" s="58">
        <v>0</v>
      </c>
      <c r="AB470" s="58">
        <v>0</v>
      </c>
      <c r="AC470" s="58">
        <v>0</v>
      </c>
      <c r="AD470" s="58">
        <v>1</v>
      </c>
      <c r="AE470" s="58">
        <v>1</v>
      </c>
      <c r="AF470" s="58">
        <v>5</v>
      </c>
      <c r="AG470" s="58">
        <v>5.88</v>
      </c>
      <c r="AH470" s="59">
        <v>9295.19</v>
      </c>
      <c r="AI470" s="61">
        <v>37124815</v>
      </c>
      <c r="AJ470" s="61">
        <v>32167182</v>
      </c>
      <c r="AK470" s="61">
        <v>232530</v>
      </c>
      <c r="AL470" s="60">
        <f t="shared" si="82"/>
        <v>0.23252999999999999</v>
      </c>
      <c r="AM470" s="60">
        <f t="shared" si="86"/>
        <v>-0.80177247951060737</v>
      </c>
      <c r="AN470" s="59">
        <v>71.77</v>
      </c>
    </row>
    <row r="471" spans="1:40" x14ac:dyDescent="0.3">
      <c r="A471" s="58" t="s">
        <v>646</v>
      </c>
      <c r="B471" s="59">
        <v>2015</v>
      </c>
      <c r="C471" s="59">
        <v>63.33</v>
      </c>
      <c r="D471" s="59">
        <v>63.33</v>
      </c>
      <c r="E471" s="59">
        <v>100</v>
      </c>
      <c r="F471" s="59">
        <v>70.959999999999994</v>
      </c>
      <c r="G471" s="59">
        <v>87.2</v>
      </c>
      <c r="H471" s="59">
        <v>19.91</v>
      </c>
      <c r="I471" s="60">
        <f t="shared" si="85"/>
        <v>9.0316669526293065</v>
      </c>
      <c r="J471" s="60">
        <f t="shared" si="84"/>
        <v>17.31499432250499</v>
      </c>
      <c r="K471" s="60">
        <f t="shared" si="80"/>
        <v>17.142067579625596</v>
      </c>
      <c r="L471" s="60">
        <f t="shared" si="79"/>
        <v>0.6019925046770771</v>
      </c>
      <c r="M471" s="60">
        <f t="shared" si="81"/>
        <v>1.1887790153663942</v>
      </c>
      <c r="N471" s="59">
        <v>3.21</v>
      </c>
      <c r="O471" s="59">
        <v>1.06</v>
      </c>
      <c r="P471" s="62">
        <v>7.6819367588932828</v>
      </c>
      <c r="Q471" s="62">
        <v>8.2714785992217958</v>
      </c>
      <c r="R471" s="12">
        <v>9.17</v>
      </c>
      <c r="S471" s="59">
        <v>76.540000000000006</v>
      </c>
      <c r="T471" s="58">
        <v>1</v>
      </c>
      <c r="U471" s="59">
        <v>21</v>
      </c>
      <c r="V471" s="58">
        <v>42.11</v>
      </c>
      <c r="W471" s="58" t="s">
        <v>645</v>
      </c>
      <c r="X471" s="58">
        <v>0</v>
      </c>
      <c r="Y471" s="58">
        <v>0</v>
      </c>
      <c r="Z471">
        <v>1</v>
      </c>
      <c r="AA471" s="58">
        <v>0</v>
      </c>
      <c r="AB471" s="58">
        <v>0</v>
      </c>
      <c r="AC471" s="58">
        <v>0</v>
      </c>
      <c r="AD471" s="58">
        <v>1</v>
      </c>
      <c r="AE471" s="58">
        <v>1</v>
      </c>
      <c r="AF471" s="58">
        <v>4.84</v>
      </c>
      <c r="AG471" s="58">
        <v>5.56</v>
      </c>
      <c r="AH471" s="59">
        <v>8363.7900000000009</v>
      </c>
      <c r="AI471" s="61">
        <v>33098361</v>
      </c>
      <c r="AJ471" s="61">
        <v>27842316</v>
      </c>
      <c r="AK471" s="61">
        <v>825753</v>
      </c>
      <c r="AL471" s="60">
        <f t="shared" si="82"/>
        <v>0.82575299999999996</v>
      </c>
      <c r="AM471" s="60">
        <f t="shared" si="86"/>
        <v>2.5511675912785448</v>
      </c>
      <c r="AN471" s="59">
        <v>67.72</v>
      </c>
    </row>
    <row r="472" spans="1:40" x14ac:dyDescent="0.3">
      <c r="A472" s="58" t="s">
        <v>646</v>
      </c>
      <c r="B472" s="59">
        <v>2016</v>
      </c>
      <c r="C472" s="59">
        <v>61.73</v>
      </c>
      <c r="D472" s="59">
        <v>61.73</v>
      </c>
      <c r="E472" s="59">
        <v>100</v>
      </c>
      <c r="F472" s="59">
        <v>77.62</v>
      </c>
      <c r="G472" s="59">
        <v>84.83</v>
      </c>
      <c r="H472" s="59">
        <v>7.81</v>
      </c>
      <c r="I472" s="60">
        <f t="shared" si="85"/>
        <v>9.1473569077772527</v>
      </c>
      <c r="J472" s="60">
        <f t="shared" si="84"/>
        <v>17.251486718647893</v>
      </c>
      <c r="K472" s="60">
        <f t="shared" si="80"/>
        <v>17.076518545906961</v>
      </c>
      <c r="L472" s="60">
        <f t="shared" si="79"/>
        <v>0.58500167931627123</v>
      </c>
      <c r="M472" s="60">
        <f t="shared" si="81"/>
        <v>1.1912083031137519</v>
      </c>
      <c r="N472" s="59">
        <v>2.98</v>
      </c>
      <c r="O472" s="59">
        <v>1.03</v>
      </c>
      <c r="P472" s="62">
        <v>5.3497665369649798</v>
      </c>
      <c r="Q472" s="62">
        <v>5.6182329317269106</v>
      </c>
      <c r="R472" s="12">
        <v>8.7100000000000009</v>
      </c>
      <c r="S472" s="59">
        <v>76.739999999999995</v>
      </c>
      <c r="T472" s="58">
        <v>1</v>
      </c>
      <c r="U472" s="59">
        <v>5</v>
      </c>
      <c r="V472" s="58">
        <v>27.27</v>
      </c>
      <c r="W472" s="58" t="s">
        <v>645</v>
      </c>
      <c r="X472" s="58">
        <v>0</v>
      </c>
      <c r="Y472" s="58">
        <v>0</v>
      </c>
      <c r="Z472">
        <v>1</v>
      </c>
      <c r="AA472" s="58">
        <v>0</v>
      </c>
      <c r="AB472" s="58">
        <v>0</v>
      </c>
      <c r="AC472" s="58">
        <v>0</v>
      </c>
      <c r="AD472" s="58">
        <v>1</v>
      </c>
      <c r="AE472" s="58">
        <v>1</v>
      </c>
      <c r="AF472" s="58">
        <v>5.45</v>
      </c>
      <c r="AG472" s="58">
        <v>5.88</v>
      </c>
      <c r="AH472" s="59">
        <v>9389.59</v>
      </c>
      <c r="AI472" s="61">
        <v>31061719</v>
      </c>
      <c r="AJ472" s="61">
        <v>26075808</v>
      </c>
      <c r="AK472" s="61">
        <v>794994</v>
      </c>
      <c r="AL472" s="60">
        <f t="shared" si="82"/>
        <v>0.79499399999999998</v>
      </c>
      <c r="AM472" s="60">
        <f t="shared" si="86"/>
        <v>-3.7249637603496442E-2</v>
      </c>
      <c r="AN472" s="59">
        <v>63.65</v>
      </c>
    </row>
    <row r="473" spans="1:40" x14ac:dyDescent="0.3">
      <c r="A473" s="58" t="s">
        <v>646</v>
      </c>
      <c r="B473" s="59">
        <v>2017</v>
      </c>
      <c r="C473" s="59">
        <v>63.95</v>
      </c>
      <c r="D473" s="59">
        <v>63.95</v>
      </c>
      <c r="E473" s="59">
        <v>100</v>
      </c>
      <c r="F473" s="59">
        <v>80.03</v>
      </c>
      <c r="G473" s="59">
        <v>87.06</v>
      </c>
      <c r="H473" s="59">
        <v>9.57</v>
      </c>
      <c r="I473" s="60">
        <f t="shared" si="85"/>
        <v>9.2330544431779238</v>
      </c>
      <c r="J473" s="60">
        <f t="shared" si="84"/>
        <v>17.211285431030923</v>
      </c>
      <c r="K473" s="60">
        <f t="shared" si="80"/>
        <v>17.021087503443177</v>
      </c>
      <c r="L473" s="60">
        <f t="shared" si="79"/>
        <v>0.70460775655720809</v>
      </c>
      <c r="M473" s="60">
        <f t="shared" si="81"/>
        <v>1.2094889652010365</v>
      </c>
      <c r="N473" s="59">
        <v>3.45</v>
      </c>
      <c r="O473" s="59">
        <v>1.17</v>
      </c>
      <c r="P473" s="62">
        <v>5.8285490196078431</v>
      </c>
      <c r="Q473" s="62">
        <v>6.2326050420168064</v>
      </c>
      <c r="R473" s="12">
        <v>8.64</v>
      </c>
      <c r="S473" s="59">
        <v>79.569999999999993</v>
      </c>
      <c r="T473" s="58">
        <v>1</v>
      </c>
      <c r="U473" s="59">
        <v>6.6</v>
      </c>
      <c r="V473" s="58">
        <v>27.78</v>
      </c>
      <c r="W473" s="58" t="s">
        <v>645</v>
      </c>
      <c r="X473" s="58">
        <v>0</v>
      </c>
      <c r="Y473" s="58">
        <v>0</v>
      </c>
      <c r="Z473">
        <v>1</v>
      </c>
      <c r="AA473" s="58">
        <v>0</v>
      </c>
      <c r="AB473" s="58">
        <v>0</v>
      </c>
      <c r="AC473" s="58">
        <v>0</v>
      </c>
      <c r="AD473" s="58">
        <v>1</v>
      </c>
      <c r="AE473" s="58">
        <v>1</v>
      </c>
      <c r="AF473" s="58">
        <v>6.56</v>
      </c>
      <c r="AG473" s="58">
        <v>5.56</v>
      </c>
      <c r="AH473" s="59">
        <v>10229.74</v>
      </c>
      <c r="AI473" s="61">
        <v>29837765</v>
      </c>
      <c r="AJ473" s="61">
        <v>24669729</v>
      </c>
      <c r="AK473" s="61">
        <v>1023053</v>
      </c>
      <c r="AL473" s="60">
        <f t="shared" si="82"/>
        <v>1.023053</v>
      </c>
      <c r="AM473" s="60">
        <f t="shared" si="86"/>
        <v>0.28686883171445321</v>
      </c>
      <c r="AN473" s="59">
        <v>60.93</v>
      </c>
    </row>
    <row r="474" spans="1:40" x14ac:dyDescent="0.3">
      <c r="A474" s="58" t="s">
        <v>646</v>
      </c>
      <c r="B474" s="59">
        <v>2018</v>
      </c>
      <c r="C474" s="59">
        <v>64.38</v>
      </c>
      <c r="D474" s="59">
        <v>64.38</v>
      </c>
      <c r="E474" s="59">
        <v>95.45</v>
      </c>
      <c r="F474" s="59">
        <v>75.56</v>
      </c>
      <c r="G474" s="59">
        <v>88.66</v>
      </c>
      <c r="H474" s="59">
        <v>15.3</v>
      </c>
      <c r="I474" s="60">
        <f t="shared" si="85"/>
        <v>9.2434588504634032</v>
      </c>
      <c r="J474" s="60">
        <f t="shared" si="84"/>
        <v>17.305927152551611</v>
      </c>
      <c r="K474" s="60">
        <f t="shared" si="80"/>
        <v>17.101696447193422</v>
      </c>
      <c r="L474" s="60">
        <f t="shared" si="79"/>
        <v>0.78501827165389171</v>
      </c>
      <c r="M474" s="60">
        <f t="shared" si="81"/>
        <v>1.2265810996482998</v>
      </c>
      <c r="N474" s="59">
        <v>3.58</v>
      </c>
      <c r="O474" s="59">
        <v>1.1200000000000001</v>
      </c>
      <c r="P474" s="62">
        <v>15.665081300813005</v>
      </c>
      <c r="Q474" s="62">
        <v>17.575252918287951</v>
      </c>
      <c r="R474" s="12">
        <v>28</v>
      </c>
      <c r="S474" s="59">
        <v>81.53</v>
      </c>
      <c r="T474" s="58">
        <v>1</v>
      </c>
      <c r="U474" s="59">
        <v>11.04</v>
      </c>
      <c r="V474" s="58">
        <v>27.78</v>
      </c>
      <c r="W474" s="58" t="s">
        <v>645</v>
      </c>
      <c r="X474" s="58">
        <v>0</v>
      </c>
      <c r="Y474" s="58">
        <v>0</v>
      </c>
      <c r="Z474">
        <v>1</v>
      </c>
      <c r="AA474" s="58">
        <v>0</v>
      </c>
      <c r="AB474" s="58">
        <v>0</v>
      </c>
      <c r="AC474" s="58">
        <v>0</v>
      </c>
      <c r="AD474" s="58">
        <v>1</v>
      </c>
      <c r="AE474" s="58">
        <v>1</v>
      </c>
      <c r="AF474" s="58">
        <v>6.06</v>
      </c>
      <c r="AG474" s="58">
        <v>5.56</v>
      </c>
      <c r="AH474" s="59">
        <v>10336.73</v>
      </c>
      <c r="AI474" s="61">
        <v>32799609</v>
      </c>
      <c r="AJ474" s="61">
        <v>26740677</v>
      </c>
      <c r="AK474" s="61">
        <v>1192447</v>
      </c>
      <c r="AL474" s="60">
        <f t="shared" si="82"/>
        <v>1.192447</v>
      </c>
      <c r="AM474" s="60">
        <f t="shared" si="86"/>
        <v>0.16557695446863457</v>
      </c>
      <c r="AN474" s="59">
        <v>58.29</v>
      </c>
    </row>
    <row r="475" spans="1:40" x14ac:dyDescent="0.3">
      <c r="A475" s="58" t="s">
        <v>646</v>
      </c>
      <c r="B475" s="59">
        <v>2019</v>
      </c>
      <c r="C475" s="59">
        <v>67</v>
      </c>
      <c r="D475" s="59">
        <v>66.31</v>
      </c>
      <c r="E475" s="59">
        <v>65.63</v>
      </c>
      <c r="F475" s="59">
        <v>78.349999999999994</v>
      </c>
      <c r="G475" s="59">
        <v>88.06</v>
      </c>
      <c r="H475" s="59">
        <v>22.12</v>
      </c>
      <c r="I475" s="60">
        <f t="shared" si="85"/>
        <v>9.3122695071760369</v>
      </c>
      <c r="J475" s="60">
        <f t="shared" si="84"/>
        <v>17.412422299999708</v>
      </c>
      <c r="K475" s="60">
        <f t="shared" si="80"/>
        <v>17.249071252151996</v>
      </c>
      <c r="L475" s="60">
        <f t="shared" si="79"/>
        <v>0.77589238703790131</v>
      </c>
      <c r="M475" s="60">
        <f t="shared" si="81"/>
        <v>1.1774499584193661</v>
      </c>
      <c r="N475" s="59">
        <v>3.62</v>
      </c>
      <c r="O475" s="59">
        <v>1.07</v>
      </c>
      <c r="P475" s="62">
        <v>24.825120000000009</v>
      </c>
      <c r="Q475" s="62">
        <v>26.61542635658914</v>
      </c>
      <c r="R475" s="12">
        <v>31.91</v>
      </c>
      <c r="S475" s="59">
        <v>80.83</v>
      </c>
      <c r="T475" s="58">
        <v>1</v>
      </c>
      <c r="U475" s="59">
        <v>9.3800000000000008</v>
      </c>
      <c r="V475" s="58">
        <v>27.78</v>
      </c>
      <c r="W475" s="58" t="s">
        <v>645</v>
      </c>
      <c r="X475" s="58">
        <v>0</v>
      </c>
      <c r="Y475" s="58">
        <v>0</v>
      </c>
      <c r="Z475">
        <v>1</v>
      </c>
      <c r="AA475" s="58">
        <v>0</v>
      </c>
      <c r="AB475" s="58">
        <v>0</v>
      </c>
      <c r="AC475" s="58">
        <v>0</v>
      </c>
      <c r="AD475" s="58">
        <v>1</v>
      </c>
      <c r="AE475" s="58">
        <v>1</v>
      </c>
      <c r="AF475" s="58">
        <v>7.58</v>
      </c>
      <c r="AG475" s="58">
        <v>5.88</v>
      </c>
      <c r="AH475" s="59">
        <v>11073.05</v>
      </c>
      <c r="AI475" s="61">
        <v>36485384</v>
      </c>
      <c r="AJ475" s="61">
        <v>30986781</v>
      </c>
      <c r="AK475" s="61">
        <v>1172530</v>
      </c>
      <c r="AL475" s="60">
        <f t="shared" si="82"/>
        <v>1.1725300000000001</v>
      </c>
      <c r="AM475" s="60">
        <f t="shared" si="86"/>
        <v>-1.6702629131525343E-2</v>
      </c>
      <c r="AN475" s="59">
        <v>65.61</v>
      </c>
    </row>
    <row r="476" spans="1:40" x14ac:dyDescent="0.3">
      <c r="A476" s="58" t="s">
        <v>646</v>
      </c>
      <c r="B476" s="59">
        <v>2020</v>
      </c>
      <c r="C476" s="59">
        <v>70.47</v>
      </c>
      <c r="D476" s="59">
        <v>70.47</v>
      </c>
      <c r="E476" s="59">
        <v>100</v>
      </c>
      <c r="F476" s="59">
        <v>79.989999999999995</v>
      </c>
      <c r="G476" s="59">
        <v>93.83</v>
      </c>
      <c r="H476" s="59">
        <v>24.93</v>
      </c>
      <c r="I476" s="60">
        <f t="shared" si="85"/>
        <v>9.046698459227505</v>
      </c>
      <c r="J476" s="60">
        <f t="shared" si="84"/>
        <v>17.383489004971931</v>
      </c>
      <c r="K476" s="60">
        <f t="shared" si="80"/>
        <v>17.254821469565702</v>
      </c>
      <c r="L476" s="60">
        <f t="shared" si="79"/>
        <v>-0.30466954601424268</v>
      </c>
      <c r="M476" s="60">
        <f t="shared" si="81"/>
        <v>1.1373119453497822</v>
      </c>
      <c r="N476" s="59">
        <v>2.0499999999999998</v>
      </c>
      <c r="O476" s="59">
        <v>0.99</v>
      </c>
      <c r="P476" s="62">
        <v>24.792209302325578</v>
      </c>
      <c r="Q476" s="62">
        <v>26.392868217054275</v>
      </c>
      <c r="R476" s="12">
        <v>35.049999999999997</v>
      </c>
      <c r="S476" s="59">
        <v>79.56</v>
      </c>
      <c r="T476" s="58">
        <v>1</v>
      </c>
      <c r="U476" s="59">
        <v>15.82</v>
      </c>
      <c r="V476" s="58">
        <v>29.41</v>
      </c>
      <c r="W476" s="58" t="s">
        <v>645</v>
      </c>
      <c r="X476" s="58">
        <v>0</v>
      </c>
      <c r="Y476" s="58">
        <v>0</v>
      </c>
      <c r="Z476">
        <v>1</v>
      </c>
      <c r="AA476" s="58">
        <v>0</v>
      </c>
      <c r="AB476" s="58">
        <v>0</v>
      </c>
      <c r="AC476" s="58">
        <v>0</v>
      </c>
      <c r="AD476" s="58">
        <v>1</v>
      </c>
      <c r="AE476" s="58">
        <v>1</v>
      </c>
      <c r="AF476" s="58">
        <v>7.69</v>
      </c>
      <c r="AG476" s="58">
        <v>6.25</v>
      </c>
      <c r="AH476" s="59">
        <v>8490.4599999999991</v>
      </c>
      <c r="AI476" s="61">
        <v>35444867</v>
      </c>
      <c r="AJ476" s="61">
        <v>31165475</v>
      </c>
      <c r="AK476" s="61">
        <v>-262633</v>
      </c>
      <c r="AL476" s="60">
        <f t="shared" si="82"/>
        <v>-0.26263300000000001</v>
      </c>
      <c r="AM476" s="60">
        <f t="shared" si="86"/>
        <v>-1.2239882988068536</v>
      </c>
      <c r="AN476" s="59">
        <v>73.58</v>
      </c>
    </row>
    <row r="477" spans="1:40" x14ac:dyDescent="0.3">
      <c r="A477" s="58" t="s">
        <v>646</v>
      </c>
      <c r="B477" s="59">
        <v>2021</v>
      </c>
      <c r="C477" s="59">
        <v>68.040000000000006</v>
      </c>
      <c r="D477" s="59">
        <v>38.43</v>
      </c>
      <c r="E477" s="59">
        <v>8.82</v>
      </c>
      <c r="F477" s="59">
        <v>82.54</v>
      </c>
      <c r="G477" s="59">
        <v>92.54</v>
      </c>
      <c r="H477" s="59">
        <v>14</v>
      </c>
      <c r="I477" s="60">
        <f t="shared" si="85"/>
        <v>8.8625005686974045</v>
      </c>
      <c r="J477" s="60">
        <f t="shared" si="84"/>
        <v>17.36555745019518</v>
      </c>
      <c r="K477" s="60">
        <f t="shared" si="80"/>
        <v>17.139994195909775</v>
      </c>
      <c r="L477" s="60">
        <f t="shared" si="79"/>
        <v>0.1757265239607626</v>
      </c>
      <c r="M477" s="60">
        <f t="shared" si="81"/>
        <v>1.2530282910188388</v>
      </c>
      <c r="N477" s="59">
        <v>9.51</v>
      </c>
      <c r="O477" s="59">
        <v>0.8</v>
      </c>
      <c r="P477" s="62">
        <v>53.43942307692307</v>
      </c>
      <c r="Q477" s="62">
        <v>56.638499999999958</v>
      </c>
      <c r="R477" s="12">
        <v>93.21</v>
      </c>
      <c r="S477" s="59">
        <v>80.13</v>
      </c>
      <c r="T477" s="58">
        <v>1</v>
      </c>
      <c r="U477" s="59">
        <v>4.43</v>
      </c>
      <c r="V477" s="58">
        <v>31.25</v>
      </c>
      <c r="W477" s="58" t="s">
        <v>645</v>
      </c>
      <c r="X477" s="58">
        <v>0</v>
      </c>
      <c r="Y477" s="58">
        <v>0</v>
      </c>
      <c r="Z477">
        <v>1</v>
      </c>
      <c r="AA477" s="58">
        <v>0</v>
      </c>
      <c r="AB477" s="58">
        <v>0</v>
      </c>
      <c r="AC477" s="58">
        <v>0</v>
      </c>
      <c r="AD477" s="58">
        <v>1</v>
      </c>
      <c r="AE477" s="58">
        <v>1</v>
      </c>
      <c r="AF477" s="58">
        <v>9.3000000000000007</v>
      </c>
      <c r="AG477" s="58">
        <v>6.67</v>
      </c>
      <c r="AH477" s="59">
        <v>7062.12</v>
      </c>
      <c r="AI477" s="61">
        <v>34814950</v>
      </c>
      <c r="AJ477" s="61">
        <v>27784648</v>
      </c>
      <c r="AK477" s="61">
        <v>192112</v>
      </c>
      <c r="AL477" s="60">
        <f t="shared" si="82"/>
        <v>0.192112</v>
      </c>
      <c r="AM477" s="60">
        <f t="shared" si="86"/>
        <v>-1.7314846192214992</v>
      </c>
      <c r="AN477" s="59">
        <v>61.18</v>
      </c>
    </row>
    <row r="478" spans="1:40" x14ac:dyDescent="0.3">
      <c r="A478" s="58" t="s">
        <v>647</v>
      </c>
      <c r="B478" s="59">
        <v>2008</v>
      </c>
      <c r="C478" s="59">
        <v>70.400000000000006</v>
      </c>
      <c r="D478" s="59">
        <v>41.45</v>
      </c>
      <c r="E478" s="59">
        <v>11.54</v>
      </c>
      <c r="F478" s="59">
        <v>88.27</v>
      </c>
      <c r="G478" s="59">
        <v>65.59</v>
      </c>
      <c r="H478" s="59">
        <v>52.02</v>
      </c>
      <c r="I478" s="60">
        <f t="shared" si="85"/>
        <v>7.4106676755895844</v>
      </c>
      <c r="J478" s="60">
        <f t="shared" si="84"/>
        <v>15.29983865935553</v>
      </c>
      <c r="K478" s="60">
        <f t="shared" si="80"/>
        <v>15.056779147033907</v>
      </c>
      <c r="L478" s="60">
        <f t="shared" si="79"/>
        <v>0.11689375147149943</v>
      </c>
      <c r="M478" s="60">
        <f t="shared" si="81"/>
        <v>1.2751445086705202</v>
      </c>
      <c r="N478" s="59">
        <v>5.64</v>
      </c>
      <c r="O478" s="59">
        <v>1.87</v>
      </c>
      <c r="P478" s="62">
        <v>19.974545454545453</v>
      </c>
      <c r="Q478" s="62">
        <v>25.786875000000009</v>
      </c>
      <c r="R478" s="12">
        <v>34.380000000000003</v>
      </c>
      <c r="S478" s="59">
        <v>98.84</v>
      </c>
      <c r="T478" s="58">
        <v>1</v>
      </c>
      <c r="U478" s="59">
        <v>32.83</v>
      </c>
      <c r="V478" s="58">
        <v>66.67</v>
      </c>
      <c r="W478" s="58" t="s">
        <v>645</v>
      </c>
      <c r="X478" s="58">
        <v>0</v>
      </c>
      <c r="Y478" s="58">
        <v>0</v>
      </c>
      <c r="Z478">
        <v>1</v>
      </c>
      <c r="AA478" s="58">
        <v>0</v>
      </c>
      <c r="AB478" s="58">
        <v>0</v>
      </c>
      <c r="AC478" s="58">
        <v>0</v>
      </c>
      <c r="AD478" s="58">
        <v>1</v>
      </c>
      <c r="AE478" s="58"/>
      <c r="AF478" s="58">
        <v>0</v>
      </c>
      <c r="AG478" s="58"/>
      <c r="AH478" s="59">
        <v>1653.53</v>
      </c>
      <c r="AI478" s="61">
        <v>4412000</v>
      </c>
      <c r="AJ478" s="61">
        <v>3460000</v>
      </c>
      <c r="AK478" s="61">
        <v>124000</v>
      </c>
      <c r="AL478" s="60">
        <f t="shared" si="82"/>
        <v>0.124</v>
      </c>
      <c r="AM478" s="60"/>
      <c r="AN478" s="59">
        <v>14.85</v>
      </c>
    </row>
    <row r="479" spans="1:40" x14ac:dyDescent="0.3">
      <c r="A479" s="58" t="s">
        <v>647</v>
      </c>
      <c r="B479" s="59">
        <v>2009</v>
      </c>
      <c r="C479" s="59">
        <v>73.78</v>
      </c>
      <c r="D479" s="59">
        <v>73.430000000000007</v>
      </c>
      <c r="E479" s="59">
        <v>75</v>
      </c>
      <c r="F479" s="59">
        <v>81.94</v>
      </c>
      <c r="G479" s="59">
        <v>65.989999999999995</v>
      </c>
      <c r="H479" s="59">
        <v>73.11</v>
      </c>
      <c r="I479" s="60">
        <f t="shared" si="85"/>
        <v>7.6011924175002106</v>
      </c>
      <c r="J479" s="60">
        <f t="shared" si="84"/>
        <v>15.466282333891352</v>
      </c>
      <c r="K479" s="60">
        <f t="shared" si="80"/>
        <v>15.230635300752041</v>
      </c>
      <c r="L479" s="60">
        <f t="shared" si="79"/>
        <v>0.13714983814723367</v>
      </c>
      <c r="M479" s="60">
        <f t="shared" si="81"/>
        <v>1.2657274714598008</v>
      </c>
      <c r="N479" s="59">
        <v>4.9800000000000004</v>
      </c>
      <c r="O479" s="59">
        <v>1.72</v>
      </c>
      <c r="P479" s="62">
        <v>16.568333333333328</v>
      </c>
      <c r="Q479" s="62">
        <v>16.611240310077516</v>
      </c>
      <c r="R479" s="12">
        <v>19.829999999999998</v>
      </c>
      <c r="S479" s="59">
        <v>97.27</v>
      </c>
      <c r="T479" s="58">
        <v>1</v>
      </c>
      <c r="U479" s="59">
        <v>66.19</v>
      </c>
      <c r="V479" s="58">
        <v>58.33</v>
      </c>
      <c r="W479" s="58" t="s">
        <v>645</v>
      </c>
      <c r="X479" s="58">
        <v>0</v>
      </c>
      <c r="Y479" s="58">
        <v>0</v>
      </c>
      <c r="Z479">
        <v>1</v>
      </c>
      <c r="AA479" s="58">
        <v>0</v>
      </c>
      <c r="AB479" s="58">
        <v>0</v>
      </c>
      <c r="AC479" s="58">
        <v>0</v>
      </c>
      <c r="AD479" s="58">
        <v>1</v>
      </c>
      <c r="AE479" s="58"/>
      <c r="AF479" s="58">
        <v>0</v>
      </c>
      <c r="AG479" s="58"/>
      <c r="AH479" s="59">
        <v>2000.58</v>
      </c>
      <c r="AI479" s="61">
        <v>5211000</v>
      </c>
      <c r="AJ479" s="61">
        <v>4117000</v>
      </c>
      <c r="AK479" s="61">
        <v>147000</v>
      </c>
      <c r="AL479" s="60">
        <f t="shared" si="82"/>
        <v>0.14699999999999999</v>
      </c>
      <c r="AM479" s="60">
        <f t="shared" ref="AM479:AM491" si="87">(AK479-AK478)/AK478</f>
        <v>0.18548387096774194</v>
      </c>
      <c r="AN479" s="59">
        <v>21.18</v>
      </c>
    </row>
    <row r="480" spans="1:40" x14ac:dyDescent="0.3">
      <c r="A480" s="58" t="s">
        <v>647</v>
      </c>
      <c r="B480" s="59">
        <v>2010</v>
      </c>
      <c r="C480" s="59">
        <v>67.989999999999995</v>
      </c>
      <c r="D480" s="59">
        <v>66.5</v>
      </c>
      <c r="E480" s="59">
        <v>66.67</v>
      </c>
      <c r="F480" s="59">
        <v>84.29</v>
      </c>
      <c r="G480" s="59">
        <v>63.12</v>
      </c>
      <c r="H480" s="59">
        <v>51.89</v>
      </c>
      <c r="I480" s="60">
        <f t="shared" si="85"/>
        <v>7.828404498833244</v>
      </c>
      <c r="J480" s="60">
        <f t="shared" si="84"/>
        <v>15.467241382588625</v>
      </c>
      <c r="K480" s="60">
        <f t="shared" si="80"/>
        <v>15.215707824253156</v>
      </c>
      <c r="L480" s="60">
        <f t="shared" si="79"/>
        <v>0.15614868248993138</v>
      </c>
      <c r="M480" s="60">
        <f t="shared" si="81"/>
        <v>1.2859960552268244</v>
      </c>
      <c r="N480" s="59">
        <v>3.44</v>
      </c>
      <c r="O480" s="59">
        <v>1.77</v>
      </c>
      <c r="P480" s="62">
        <v>16.501712062256811</v>
      </c>
      <c r="Q480" s="62">
        <v>17.427003891050575</v>
      </c>
      <c r="R480" s="12">
        <v>19.920000000000002</v>
      </c>
      <c r="S480" s="59">
        <v>98.33</v>
      </c>
      <c r="T480" s="58">
        <v>1</v>
      </c>
      <c r="U480" s="59">
        <v>31.59</v>
      </c>
      <c r="V480" s="58">
        <v>61.54</v>
      </c>
      <c r="W480" s="58" t="s">
        <v>645</v>
      </c>
      <c r="X480" s="58">
        <v>0</v>
      </c>
      <c r="Y480" s="58">
        <v>0</v>
      </c>
      <c r="Z480">
        <v>1</v>
      </c>
      <c r="AA480" s="58">
        <v>0</v>
      </c>
      <c r="AB480" s="58">
        <v>0</v>
      </c>
      <c r="AC480" s="58">
        <v>0</v>
      </c>
      <c r="AD480" s="58">
        <v>1</v>
      </c>
      <c r="AE480" s="58"/>
      <c r="AF480" s="58">
        <v>0</v>
      </c>
      <c r="AG480" s="58"/>
      <c r="AH480" s="59">
        <v>2510.92</v>
      </c>
      <c r="AI480" s="61">
        <v>5216000</v>
      </c>
      <c r="AJ480" s="61">
        <v>4056000</v>
      </c>
      <c r="AK480" s="61">
        <v>169000</v>
      </c>
      <c r="AL480" s="60">
        <f t="shared" si="82"/>
        <v>0.16900000000000001</v>
      </c>
      <c r="AM480" s="60">
        <f t="shared" si="87"/>
        <v>0.14965986394557823</v>
      </c>
      <c r="AN480" s="59">
        <v>26.81</v>
      </c>
    </row>
    <row r="481" spans="1:40" x14ac:dyDescent="0.3">
      <c r="A481" s="58" t="s">
        <v>647</v>
      </c>
      <c r="B481" s="59">
        <v>2011</v>
      </c>
      <c r="C481" s="59">
        <v>76.680000000000007</v>
      </c>
      <c r="D481" s="59">
        <v>49.88</v>
      </c>
      <c r="E481" s="59">
        <v>29.17</v>
      </c>
      <c r="F481" s="59">
        <v>84.96</v>
      </c>
      <c r="G481" s="59">
        <v>80.23</v>
      </c>
      <c r="H481" s="59">
        <v>60.2</v>
      </c>
      <c r="I481" s="60">
        <f t="shared" si="85"/>
        <v>7.6677430164608911</v>
      </c>
      <c r="J481" s="60">
        <f t="shared" si="84"/>
        <v>15.550170435151756</v>
      </c>
      <c r="K481" s="60">
        <f t="shared" si="80"/>
        <v>15.298023776824708</v>
      </c>
      <c r="L481" s="60">
        <f t="shared" si="79"/>
        <v>0.15700374880966469</v>
      </c>
      <c r="M481" s="60">
        <f t="shared" si="81"/>
        <v>1.2867847411444142</v>
      </c>
      <c r="N481" s="59">
        <v>3.96</v>
      </c>
      <c r="O481" s="59">
        <v>1.68</v>
      </c>
      <c r="P481" s="62">
        <v>14.778235294117646</v>
      </c>
      <c r="Q481" s="62">
        <v>16.565686274509794</v>
      </c>
      <c r="R481" s="12">
        <v>21.87</v>
      </c>
      <c r="S481" s="59">
        <v>81.36</v>
      </c>
      <c r="T481" s="58">
        <v>1</v>
      </c>
      <c r="U481" s="59">
        <v>46.62</v>
      </c>
      <c r="V481" s="58">
        <v>58.33</v>
      </c>
      <c r="W481" s="58" t="s">
        <v>645</v>
      </c>
      <c r="X481" s="58">
        <v>0</v>
      </c>
      <c r="Y481" s="58">
        <v>0</v>
      </c>
      <c r="Z481">
        <v>1</v>
      </c>
      <c r="AA481" s="58">
        <v>0</v>
      </c>
      <c r="AB481" s="58">
        <v>0</v>
      </c>
      <c r="AC481" s="58">
        <v>0</v>
      </c>
      <c r="AD481" s="58">
        <v>1</v>
      </c>
      <c r="AE481" s="58">
        <v>1</v>
      </c>
      <c r="AF481" s="58">
        <v>0</v>
      </c>
      <c r="AG481" s="58"/>
      <c r="AH481" s="59">
        <v>2138.25</v>
      </c>
      <c r="AI481" s="61">
        <v>5667000</v>
      </c>
      <c r="AJ481" s="61">
        <v>4404000</v>
      </c>
      <c r="AK481" s="61">
        <v>170000</v>
      </c>
      <c r="AL481" s="60">
        <f t="shared" si="82"/>
        <v>0.17</v>
      </c>
      <c r="AM481" s="60">
        <f t="shared" si="87"/>
        <v>5.9171597633136093E-3</v>
      </c>
      <c r="AN481" s="59">
        <v>34.93</v>
      </c>
    </row>
    <row r="482" spans="1:40" x14ac:dyDescent="0.3">
      <c r="A482" s="58" t="s">
        <v>647</v>
      </c>
      <c r="B482" s="59">
        <v>2012</v>
      </c>
      <c r="C482" s="59">
        <v>73.11</v>
      </c>
      <c r="D482" s="59">
        <v>39.33</v>
      </c>
      <c r="E482" s="59">
        <v>5.56</v>
      </c>
      <c r="F482" s="59">
        <v>76</v>
      </c>
      <c r="G482" s="59">
        <v>76.75</v>
      </c>
      <c r="H482" s="59">
        <v>64.06</v>
      </c>
      <c r="I482" s="60">
        <f t="shared" si="85"/>
        <v>7.7540140282517607</v>
      </c>
      <c r="J482" s="60">
        <f t="shared" si="84"/>
        <v>15.55158112133174</v>
      </c>
      <c r="K482" s="60">
        <f t="shared" si="80"/>
        <v>15.289357816092027</v>
      </c>
      <c r="L482" s="60">
        <f t="shared" si="79"/>
        <v>0.927428476284611</v>
      </c>
      <c r="M482" s="60">
        <f t="shared" si="81"/>
        <v>1.2998167659184607</v>
      </c>
      <c r="N482" s="59">
        <v>1.78</v>
      </c>
      <c r="O482" s="59">
        <v>1.92</v>
      </c>
      <c r="P482" s="62">
        <v>7.9368359374999926</v>
      </c>
      <c r="Q482" s="62">
        <v>9.5380468750000045</v>
      </c>
      <c r="R482" s="12">
        <v>13.01</v>
      </c>
      <c r="S482" s="59">
        <v>73.33</v>
      </c>
      <c r="T482" s="58">
        <v>1</v>
      </c>
      <c r="U482" s="59">
        <v>58.46</v>
      </c>
      <c r="V482" s="58">
        <v>61.54</v>
      </c>
      <c r="W482" s="58" t="s">
        <v>645</v>
      </c>
      <c r="X482" s="58">
        <v>0</v>
      </c>
      <c r="Y482" s="58">
        <v>0</v>
      </c>
      <c r="Z482">
        <v>1</v>
      </c>
      <c r="AA482" s="58">
        <v>0</v>
      </c>
      <c r="AB482" s="58">
        <v>0</v>
      </c>
      <c r="AC482" s="58">
        <v>0</v>
      </c>
      <c r="AD482" s="58">
        <v>1</v>
      </c>
      <c r="AE482" s="58">
        <v>1</v>
      </c>
      <c r="AF482" s="58">
        <v>0</v>
      </c>
      <c r="AG482" s="58">
        <v>8.33</v>
      </c>
      <c r="AH482" s="59">
        <v>2330.91</v>
      </c>
      <c r="AI482" s="61">
        <v>5675000</v>
      </c>
      <c r="AJ482" s="61">
        <v>4366000</v>
      </c>
      <c r="AK482" s="61">
        <v>1528000</v>
      </c>
      <c r="AL482" s="60">
        <f t="shared" si="82"/>
        <v>1.528</v>
      </c>
      <c r="AM482" s="60">
        <f t="shared" si="87"/>
        <v>7.9882352941176471</v>
      </c>
      <c r="AN482" s="59">
        <v>42.49</v>
      </c>
    </row>
    <row r="483" spans="1:40" x14ac:dyDescent="0.3">
      <c r="A483" s="58" t="s">
        <v>647</v>
      </c>
      <c r="B483" s="59">
        <v>2013</v>
      </c>
      <c r="C483" s="59">
        <v>69.87</v>
      </c>
      <c r="D483" s="59">
        <v>47.43</v>
      </c>
      <c r="E483" s="59">
        <v>28.57</v>
      </c>
      <c r="F483" s="59">
        <v>75.37</v>
      </c>
      <c r="G483" s="59">
        <v>70.05</v>
      </c>
      <c r="H483" s="59">
        <v>61.91</v>
      </c>
      <c r="I483" s="60">
        <f t="shared" si="85"/>
        <v>7.7668955969843436</v>
      </c>
      <c r="J483" s="60">
        <f t="shared" si="84"/>
        <v>15.536489845131282</v>
      </c>
      <c r="K483" s="60">
        <f t="shared" si="80"/>
        <v>15.331736088676196</v>
      </c>
      <c r="L483" s="60">
        <f t="shared" si="79"/>
        <v>1.980262729617973E-2</v>
      </c>
      <c r="M483" s="60">
        <f t="shared" si="81"/>
        <v>1.2272228320526894</v>
      </c>
      <c r="N483" s="59">
        <v>-0.04</v>
      </c>
      <c r="O483" s="59">
        <v>1.56</v>
      </c>
      <c r="P483" s="62">
        <v>4.5099606299212596</v>
      </c>
      <c r="Q483" s="62">
        <v>5.3667968749999986</v>
      </c>
      <c r="R483" s="12">
        <v>8.0399999999999991</v>
      </c>
      <c r="S483" s="59">
        <v>75</v>
      </c>
      <c r="T483" s="58">
        <v>1</v>
      </c>
      <c r="U483" s="59">
        <v>57.92</v>
      </c>
      <c r="V483" s="58">
        <v>69.23</v>
      </c>
      <c r="W483" s="58" t="s">
        <v>645</v>
      </c>
      <c r="X483" s="58">
        <v>0</v>
      </c>
      <c r="Y483" s="58">
        <v>0</v>
      </c>
      <c r="Z483">
        <v>1</v>
      </c>
      <c r="AA483" s="58">
        <v>0</v>
      </c>
      <c r="AB483" s="58">
        <v>0</v>
      </c>
      <c r="AC483" s="58">
        <v>0</v>
      </c>
      <c r="AD483" s="58">
        <v>1</v>
      </c>
      <c r="AE483" s="58">
        <v>1</v>
      </c>
      <c r="AF483" s="58">
        <v>0</v>
      </c>
      <c r="AG483" s="58">
        <v>10</v>
      </c>
      <c r="AH483" s="59">
        <v>2361.13</v>
      </c>
      <c r="AI483" s="61">
        <v>5590000</v>
      </c>
      <c r="AJ483" s="61">
        <v>4555000</v>
      </c>
      <c r="AK483" s="61">
        <v>20000</v>
      </c>
      <c r="AL483" s="60">
        <f t="shared" si="82"/>
        <v>0.02</v>
      </c>
      <c r="AM483" s="60">
        <f t="shared" si="87"/>
        <v>-0.98691099476439792</v>
      </c>
      <c r="AN483" s="59">
        <v>51.93</v>
      </c>
    </row>
    <row r="484" spans="1:40" x14ac:dyDescent="0.3">
      <c r="A484" s="58" t="s">
        <v>647</v>
      </c>
      <c r="B484" s="59">
        <v>2014</v>
      </c>
      <c r="C484" s="59">
        <v>55.62</v>
      </c>
      <c r="D484" s="59">
        <v>55.62</v>
      </c>
      <c r="E484" s="59">
        <v>80</v>
      </c>
      <c r="F484" s="59">
        <v>47.07</v>
      </c>
      <c r="G484" s="59">
        <v>60.65</v>
      </c>
      <c r="H484" s="59">
        <v>60.68</v>
      </c>
      <c r="I484" s="60">
        <f t="shared" si="85"/>
        <v>7.499528431716616</v>
      </c>
      <c r="J484" s="60">
        <f t="shared" si="84"/>
        <v>15.462629537366062</v>
      </c>
      <c r="K484" s="60">
        <f t="shared" si="80"/>
        <v>15.192259506240633</v>
      </c>
      <c r="L484" s="60">
        <f t="shared" si="79"/>
        <v>9.2579181293093171E-2</v>
      </c>
      <c r="M484" s="60">
        <f t="shared" si="81"/>
        <v>1.3104492680464412</v>
      </c>
      <c r="N484" s="59">
        <v>-0.11</v>
      </c>
      <c r="O484" s="59">
        <v>1.4</v>
      </c>
      <c r="P484" s="62">
        <v>5.9405577689243021</v>
      </c>
      <c r="Q484" s="62">
        <v>6.9000390625000003</v>
      </c>
      <c r="R484" s="12">
        <v>8.77</v>
      </c>
      <c r="S484" s="59">
        <v>49.33</v>
      </c>
      <c r="T484" s="58">
        <v>0</v>
      </c>
      <c r="U484" s="59">
        <v>65.38</v>
      </c>
      <c r="V484" s="58">
        <v>70</v>
      </c>
      <c r="W484" s="58" t="s">
        <v>645</v>
      </c>
      <c r="X484" s="58">
        <v>0</v>
      </c>
      <c r="Y484" s="58">
        <v>0</v>
      </c>
      <c r="Z484">
        <v>1</v>
      </c>
      <c r="AA484" s="58">
        <v>0</v>
      </c>
      <c r="AB484" s="58">
        <v>0</v>
      </c>
      <c r="AC484" s="58">
        <v>0</v>
      </c>
      <c r="AD484" s="58">
        <v>1</v>
      </c>
      <c r="AE484" s="58">
        <v>1</v>
      </c>
      <c r="AF484" s="58">
        <v>0</v>
      </c>
      <c r="AG484" s="58">
        <v>14.29</v>
      </c>
      <c r="AH484" s="59">
        <v>1807.19</v>
      </c>
      <c r="AI484" s="61">
        <v>5192000</v>
      </c>
      <c r="AJ484" s="61">
        <v>3962000</v>
      </c>
      <c r="AK484" s="61">
        <v>97000</v>
      </c>
      <c r="AL484" s="60">
        <f t="shared" si="82"/>
        <v>9.7000000000000003E-2</v>
      </c>
      <c r="AM484" s="60">
        <f t="shared" si="87"/>
        <v>3.85</v>
      </c>
      <c r="AN484" s="59">
        <v>46.12</v>
      </c>
    </row>
    <row r="485" spans="1:40" x14ac:dyDescent="0.3">
      <c r="A485" s="58" t="s">
        <v>647</v>
      </c>
      <c r="B485" s="59">
        <v>2015</v>
      </c>
      <c r="C485" s="59">
        <v>64.83</v>
      </c>
      <c r="D485" s="59">
        <v>64.83</v>
      </c>
      <c r="E485" s="59">
        <v>100</v>
      </c>
      <c r="F485" s="59">
        <v>66.7</v>
      </c>
      <c r="G485" s="59">
        <v>69.84</v>
      </c>
      <c r="H485" s="59">
        <v>55.47</v>
      </c>
      <c r="I485" s="60">
        <f t="shared" si="85"/>
        <v>7.8281894150891613</v>
      </c>
      <c r="J485" s="60">
        <f t="shared" si="84"/>
        <v>15.32909814474154</v>
      </c>
      <c r="K485" s="60">
        <f t="shared" si="80"/>
        <v>15.127350733159217</v>
      </c>
      <c r="L485" s="60">
        <f t="shared" si="79"/>
        <v>-6.9350078134793172E-2</v>
      </c>
      <c r="M485" s="60">
        <f t="shared" si="81"/>
        <v>1.2235389173175331</v>
      </c>
      <c r="N485" s="59">
        <v>-3.1</v>
      </c>
      <c r="O485" s="59">
        <v>1.53</v>
      </c>
      <c r="P485" s="62">
        <v>7.6819367588932828</v>
      </c>
      <c r="Q485" s="62">
        <v>8.2714785992217958</v>
      </c>
      <c r="R485" s="12">
        <v>9.17</v>
      </c>
      <c r="S485" s="59">
        <v>76.540000000000006</v>
      </c>
      <c r="T485" s="58">
        <v>1</v>
      </c>
      <c r="U485" s="59">
        <v>47.11</v>
      </c>
      <c r="V485" s="58">
        <v>50</v>
      </c>
      <c r="W485" s="58" t="s">
        <v>645</v>
      </c>
      <c r="X485" s="58">
        <v>0</v>
      </c>
      <c r="Y485" s="58">
        <v>0</v>
      </c>
      <c r="Z485">
        <v>1</v>
      </c>
      <c r="AA485" s="58">
        <v>0</v>
      </c>
      <c r="AB485" s="58">
        <v>0</v>
      </c>
      <c r="AC485" s="58">
        <v>0</v>
      </c>
      <c r="AD485" s="58">
        <v>1</v>
      </c>
      <c r="AE485" s="58">
        <v>1</v>
      </c>
      <c r="AF485" s="58">
        <v>0</v>
      </c>
      <c r="AG485" s="58">
        <v>22.22</v>
      </c>
      <c r="AH485" s="59">
        <v>2510.38</v>
      </c>
      <c r="AI485" s="61">
        <v>4543000</v>
      </c>
      <c r="AJ485" s="61">
        <v>3713000</v>
      </c>
      <c r="AK485" s="61">
        <v>-67000</v>
      </c>
      <c r="AL485" s="60">
        <f t="shared" si="82"/>
        <v>-6.7000000000000004E-2</v>
      </c>
      <c r="AM485" s="60">
        <f t="shared" si="87"/>
        <v>-1.6907216494845361</v>
      </c>
      <c r="AN485" s="59">
        <v>53.79</v>
      </c>
    </row>
    <row r="486" spans="1:40" x14ac:dyDescent="0.3">
      <c r="A486" s="58" t="s">
        <v>647</v>
      </c>
      <c r="B486" s="59">
        <v>2016</v>
      </c>
      <c r="C486" s="59">
        <v>71.27</v>
      </c>
      <c r="D486" s="59">
        <v>71.27</v>
      </c>
      <c r="E486" s="59">
        <v>100</v>
      </c>
      <c r="F486" s="59">
        <v>66.27</v>
      </c>
      <c r="G486" s="59">
        <v>65.48</v>
      </c>
      <c r="H486" s="59">
        <v>86.38</v>
      </c>
      <c r="I486" s="60">
        <f t="shared" si="85"/>
        <v>7.6760655891070906</v>
      </c>
      <c r="J486" s="60">
        <f t="shared" si="84"/>
        <v>15.367954748878255</v>
      </c>
      <c r="K486" s="60">
        <f t="shared" si="80"/>
        <v>15.192007076604053</v>
      </c>
      <c r="L486" s="60">
        <f t="shared" si="79"/>
        <v>7.6034686275997576E-2</v>
      </c>
      <c r="M486" s="60">
        <f t="shared" si="81"/>
        <v>1.1923756627114366</v>
      </c>
      <c r="N486" s="59">
        <v>0.52</v>
      </c>
      <c r="O486" s="59">
        <v>1.47</v>
      </c>
      <c r="P486" s="62">
        <v>5.3497665369649798</v>
      </c>
      <c r="Q486" s="62">
        <v>5.6182329317269106</v>
      </c>
      <c r="R486" s="12">
        <v>8.7100000000000009</v>
      </c>
      <c r="S486" s="59">
        <v>76.739999999999995</v>
      </c>
      <c r="T486" s="58">
        <v>1</v>
      </c>
      <c r="U486" s="59">
        <v>85.98</v>
      </c>
      <c r="V486" s="58">
        <v>62.5</v>
      </c>
      <c r="W486" s="58" t="s">
        <v>645</v>
      </c>
      <c r="X486" s="58">
        <v>0</v>
      </c>
      <c r="Y486" s="58">
        <v>0</v>
      </c>
      <c r="Z486">
        <v>1</v>
      </c>
      <c r="AA486" s="58">
        <v>0</v>
      </c>
      <c r="AB486" s="58">
        <v>0</v>
      </c>
      <c r="AC486" s="58">
        <v>0</v>
      </c>
      <c r="AD486" s="58">
        <v>1</v>
      </c>
      <c r="AE486" s="58">
        <v>1</v>
      </c>
      <c r="AF486" s="58">
        <v>0</v>
      </c>
      <c r="AG486" s="58">
        <v>28.57</v>
      </c>
      <c r="AH486" s="59">
        <v>2156.12</v>
      </c>
      <c r="AI486" s="61">
        <v>4723000</v>
      </c>
      <c r="AJ486" s="61">
        <v>3961000</v>
      </c>
      <c r="AK486" s="61">
        <v>79000</v>
      </c>
      <c r="AL486" s="60">
        <f t="shared" si="82"/>
        <v>7.9000000000000001E-2</v>
      </c>
      <c r="AM486" s="60">
        <f t="shared" si="87"/>
        <v>-2.1791044776119404</v>
      </c>
      <c r="AN486" s="59">
        <v>54.94</v>
      </c>
    </row>
    <row r="487" spans="1:40" x14ac:dyDescent="0.3">
      <c r="A487" s="58" t="s">
        <v>647</v>
      </c>
      <c r="B487" s="59">
        <v>2017</v>
      </c>
      <c r="C487" s="59">
        <v>69.23</v>
      </c>
      <c r="D487" s="59">
        <v>69.23</v>
      </c>
      <c r="E487" s="59">
        <v>100</v>
      </c>
      <c r="F487" s="59">
        <v>69.41</v>
      </c>
      <c r="G487" s="59">
        <v>68.7</v>
      </c>
      <c r="H487" s="59">
        <v>69.7</v>
      </c>
      <c r="I487" s="60">
        <f t="shared" si="85"/>
        <v>7.7143516732995261</v>
      </c>
      <c r="J487" s="60">
        <f t="shared" si="84"/>
        <v>15.389321292755223</v>
      </c>
      <c r="K487" s="60">
        <f t="shared" si="80"/>
        <v>15.139663522546314</v>
      </c>
      <c r="L487" s="60">
        <f t="shared" si="79"/>
        <v>6.2035390919452697E-2</v>
      </c>
      <c r="M487" s="60">
        <f t="shared" si="81"/>
        <v>1.283586060122373</v>
      </c>
      <c r="N487" s="59">
        <v>4.63</v>
      </c>
      <c r="O487" s="59">
        <v>1.43</v>
      </c>
      <c r="P487" s="62">
        <v>5.8285490196078431</v>
      </c>
      <c r="Q487" s="62">
        <v>6.2326050420168064</v>
      </c>
      <c r="R487" s="12">
        <v>8.64</v>
      </c>
      <c r="S487" s="59">
        <v>79.569999999999993</v>
      </c>
      <c r="T487" s="58">
        <v>1</v>
      </c>
      <c r="U487" s="59">
        <v>61.49</v>
      </c>
      <c r="V487" s="58">
        <v>66.67</v>
      </c>
      <c r="W487" s="58" t="s">
        <v>645</v>
      </c>
      <c r="X487" s="58">
        <v>0</v>
      </c>
      <c r="Y487" s="58">
        <v>0</v>
      </c>
      <c r="Z487">
        <v>1</v>
      </c>
      <c r="AA487" s="58">
        <v>0</v>
      </c>
      <c r="AB487" s="58">
        <v>0</v>
      </c>
      <c r="AC487" s="58">
        <v>0</v>
      </c>
      <c r="AD487" s="58">
        <v>1</v>
      </c>
      <c r="AE487" s="58">
        <v>1</v>
      </c>
      <c r="AF487" s="58">
        <v>0</v>
      </c>
      <c r="AG487" s="58">
        <v>25</v>
      </c>
      <c r="AH487" s="59">
        <v>2240.27</v>
      </c>
      <c r="AI487" s="61">
        <v>4825000</v>
      </c>
      <c r="AJ487" s="61">
        <v>3759000</v>
      </c>
      <c r="AK487" s="61">
        <v>64000</v>
      </c>
      <c r="AL487" s="60">
        <f t="shared" si="82"/>
        <v>6.4000000000000001E-2</v>
      </c>
      <c r="AM487" s="60">
        <f t="shared" si="87"/>
        <v>-0.189873417721519</v>
      </c>
      <c r="AN487" s="59">
        <v>49.41</v>
      </c>
    </row>
    <row r="488" spans="1:40" x14ac:dyDescent="0.3">
      <c r="A488" s="58" t="s">
        <v>647</v>
      </c>
      <c r="B488" s="59">
        <v>2018</v>
      </c>
      <c r="C488" s="59">
        <v>73.540000000000006</v>
      </c>
      <c r="D488" s="59">
        <v>73.540000000000006</v>
      </c>
      <c r="E488" s="59">
        <v>77.27</v>
      </c>
      <c r="F488" s="59">
        <v>69.33</v>
      </c>
      <c r="G488" s="59">
        <v>80.47</v>
      </c>
      <c r="H488" s="59">
        <v>69.88</v>
      </c>
      <c r="I488" s="60">
        <f t="shared" si="85"/>
        <v>7.5089845195807445</v>
      </c>
      <c r="J488" s="60">
        <f t="shared" si="84"/>
        <v>15.316694884958121</v>
      </c>
      <c r="K488" s="60">
        <f t="shared" si="80"/>
        <v>14.992934027056673</v>
      </c>
      <c r="L488" s="60">
        <f t="shared" si="79"/>
        <v>8.8010877322713371E-2</v>
      </c>
      <c r="M488" s="60">
        <f t="shared" si="81"/>
        <v>1.3823166974738139</v>
      </c>
      <c r="N488" s="59">
        <v>3.97</v>
      </c>
      <c r="O488" s="59">
        <v>1.48</v>
      </c>
      <c r="P488" s="62">
        <v>15.665081300813005</v>
      </c>
      <c r="Q488" s="62">
        <v>17.575252918287951</v>
      </c>
      <c r="R488" s="12">
        <v>28</v>
      </c>
      <c r="S488" s="59">
        <v>81.53</v>
      </c>
      <c r="T488" s="58">
        <v>1</v>
      </c>
      <c r="U488" s="59">
        <v>70.81</v>
      </c>
      <c r="V488" s="58">
        <v>66.67</v>
      </c>
      <c r="W488" s="58" t="s">
        <v>645</v>
      </c>
      <c r="X488" s="58">
        <v>0</v>
      </c>
      <c r="Y488" s="58">
        <v>0</v>
      </c>
      <c r="Z488">
        <v>1</v>
      </c>
      <c r="AA488" s="58">
        <v>0</v>
      </c>
      <c r="AB488" s="58">
        <v>0</v>
      </c>
      <c r="AC488" s="58">
        <v>0</v>
      </c>
      <c r="AD488" s="58">
        <v>1</v>
      </c>
      <c r="AE488" s="58">
        <v>1</v>
      </c>
      <c r="AF488" s="58">
        <v>0</v>
      </c>
      <c r="AG488" s="58">
        <v>22.22</v>
      </c>
      <c r="AH488" s="59">
        <v>1824.36</v>
      </c>
      <c r="AI488" s="61">
        <v>4487000</v>
      </c>
      <c r="AJ488" s="61">
        <v>3246000</v>
      </c>
      <c r="AK488" s="61">
        <v>92000</v>
      </c>
      <c r="AL488" s="60">
        <f t="shared" si="82"/>
        <v>9.1999999999999998E-2</v>
      </c>
      <c r="AM488" s="60">
        <f t="shared" si="87"/>
        <v>0.4375</v>
      </c>
      <c r="AN488" s="59">
        <v>37.32</v>
      </c>
    </row>
    <row r="489" spans="1:40" x14ac:dyDescent="0.3">
      <c r="A489" s="58" t="s">
        <v>647</v>
      </c>
      <c r="B489" s="59">
        <v>2019</v>
      </c>
      <c r="C489" s="59">
        <v>73.8</v>
      </c>
      <c r="D489" s="59">
        <v>57.21</v>
      </c>
      <c r="E489" s="59">
        <v>40.630000000000003</v>
      </c>
      <c r="F489" s="59">
        <v>72.459999999999994</v>
      </c>
      <c r="G489" s="59">
        <v>80.39</v>
      </c>
      <c r="H489" s="59">
        <v>66.599999999999994</v>
      </c>
      <c r="I489" s="60">
        <f t="shared" si="85"/>
        <v>7.6690049347438869</v>
      </c>
      <c r="J489" s="60">
        <f t="shared" si="84"/>
        <v>15.373444627531258</v>
      </c>
      <c r="K489" s="60">
        <f t="shared" si="80"/>
        <v>15.031016598103884</v>
      </c>
      <c r="L489" s="60">
        <f t="shared" si="79"/>
        <v>0.10436001532424286</v>
      </c>
      <c r="M489" s="60">
        <f t="shared" si="81"/>
        <v>1.4083629893238434</v>
      </c>
      <c r="N489" s="59">
        <v>3.8</v>
      </c>
      <c r="O489" s="59">
        <v>1.54</v>
      </c>
      <c r="P489" s="62">
        <v>24.825120000000009</v>
      </c>
      <c r="Q489" s="62">
        <v>26.61542635658914</v>
      </c>
      <c r="R489" s="12">
        <v>31.91</v>
      </c>
      <c r="S489" s="59">
        <v>80.83</v>
      </c>
      <c r="T489" s="58">
        <v>1</v>
      </c>
      <c r="U489" s="59">
        <v>67.34</v>
      </c>
      <c r="V489" s="58">
        <v>66.67</v>
      </c>
      <c r="W489" s="58" t="s">
        <v>645</v>
      </c>
      <c r="X489" s="58">
        <v>0</v>
      </c>
      <c r="Y489" s="58">
        <v>0</v>
      </c>
      <c r="Z489">
        <v>1</v>
      </c>
      <c r="AA489" s="58">
        <v>0</v>
      </c>
      <c r="AB489" s="58">
        <v>0</v>
      </c>
      <c r="AC489" s="58">
        <v>0</v>
      </c>
      <c r="AD489" s="58">
        <v>1</v>
      </c>
      <c r="AE489" s="58">
        <v>1</v>
      </c>
      <c r="AF489" s="58">
        <v>0</v>
      </c>
      <c r="AG489" s="58">
        <v>25</v>
      </c>
      <c r="AH489" s="59">
        <v>2140.9499999999998</v>
      </c>
      <c r="AI489" s="61">
        <v>4749000</v>
      </c>
      <c r="AJ489" s="61">
        <v>3372000</v>
      </c>
      <c r="AK489" s="61">
        <v>110000</v>
      </c>
      <c r="AL489" s="60">
        <f t="shared" si="82"/>
        <v>0.11</v>
      </c>
      <c r="AM489" s="60">
        <f t="shared" si="87"/>
        <v>0.19565217391304349</v>
      </c>
      <c r="AN489" s="59">
        <v>36.69</v>
      </c>
    </row>
    <row r="490" spans="1:40" x14ac:dyDescent="0.3">
      <c r="A490" s="58" t="s">
        <v>647</v>
      </c>
      <c r="B490" s="59">
        <v>2020</v>
      </c>
      <c r="C490" s="59">
        <v>76.349999999999994</v>
      </c>
      <c r="D490" s="59">
        <v>76.349999999999994</v>
      </c>
      <c r="E490" s="59">
        <v>100</v>
      </c>
      <c r="F490" s="59">
        <v>70.78</v>
      </c>
      <c r="G490" s="59">
        <v>79.180000000000007</v>
      </c>
      <c r="H490" s="59">
        <v>80.23</v>
      </c>
      <c r="I490" s="60">
        <f t="shared" si="85"/>
        <v>7.6448762818306966</v>
      </c>
      <c r="J490" s="60">
        <f t="shared" si="84"/>
        <v>15.342653227671544</v>
      </c>
      <c r="K490" s="60">
        <f t="shared" si="80"/>
        <v>14.99723775334289</v>
      </c>
      <c r="L490" s="60">
        <f t="shared" si="79"/>
        <v>6.9756137364251382E-3</v>
      </c>
      <c r="M490" s="60">
        <f t="shared" si="81"/>
        <v>1.4125766871165644</v>
      </c>
      <c r="N490" s="59">
        <v>1.1100000000000001</v>
      </c>
      <c r="O490" s="59">
        <v>1.59</v>
      </c>
      <c r="P490" s="62">
        <v>24.792209302325578</v>
      </c>
      <c r="Q490" s="62">
        <v>26.392868217054275</v>
      </c>
      <c r="R490" s="12">
        <v>35.049999999999997</v>
      </c>
      <c r="S490" s="59">
        <v>79.56</v>
      </c>
      <c r="T490" s="58">
        <v>1</v>
      </c>
      <c r="U490" s="59">
        <v>77.650000000000006</v>
      </c>
      <c r="V490" s="58">
        <v>62.5</v>
      </c>
      <c r="W490" s="58" t="s">
        <v>645</v>
      </c>
      <c r="X490" s="58">
        <v>0</v>
      </c>
      <c r="Y490" s="58">
        <v>0</v>
      </c>
      <c r="Z490">
        <v>1</v>
      </c>
      <c r="AA490" s="58">
        <v>0</v>
      </c>
      <c r="AB490" s="58">
        <v>0</v>
      </c>
      <c r="AC490" s="58">
        <v>0</v>
      </c>
      <c r="AD490" s="58">
        <v>1</v>
      </c>
      <c r="AE490" s="58">
        <v>1</v>
      </c>
      <c r="AF490" s="58">
        <v>33.33</v>
      </c>
      <c r="AG490" s="58">
        <v>25</v>
      </c>
      <c r="AH490" s="59">
        <v>2089.91</v>
      </c>
      <c r="AI490" s="61">
        <v>4605000</v>
      </c>
      <c r="AJ490" s="61">
        <v>3260000</v>
      </c>
      <c r="AK490" s="61">
        <v>7000</v>
      </c>
      <c r="AL490" s="60">
        <f t="shared" si="82"/>
        <v>7.0000000000000001E-3</v>
      </c>
      <c r="AM490" s="60">
        <f t="shared" si="87"/>
        <v>-0.9363636363636364</v>
      </c>
      <c r="AN490" s="59">
        <v>32.68</v>
      </c>
    </row>
    <row r="491" spans="1:40" x14ac:dyDescent="0.3">
      <c r="A491" s="58" t="s">
        <v>647</v>
      </c>
      <c r="B491" s="59">
        <v>2021</v>
      </c>
      <c r="C491" s="59">
        <v>73.3</v>
      </c>
      <c r="D491" s="59">
        <v>67.53</v>
      </c>
      <c r="E491" s="59">
        <v>61.76</v>
      </c>
      <c r="F491" s="59">
        <v>77.41</v>
      </c>
      <c r="G491" s="59">
        <v>77.98</v>
      </c>
      <c r="H491" s="59">
        <v>61.1</v>
      </c>
      <c r="I491" s="60">
        <f t="shared" si="85"/>
        <v>7.552462983874249</v>
      </c>
      <c r="J491" s="60">
        <f t="shared" si="84"/>
        <v>15.368589736728991</v>
      </c>
      <c r="K491" s="60">
        <f t="shared" si="80"/>
        <v>15.02447090380125</v>
      </c>
      <c r="L491" s="60">
        <f t="shared" si="79"/>
        <v>0.10165365372649982</v>
      </c>
      <c r="M491" s="60">
        <f t="shared" si="81"/>
        <v>1.4107462686567165</v>
      </c>
      <c r="N491" s="59">
        <v>3.58</v>
      </c>
      <c r="O491" s="59">
        <v>1.52</v>
      </c>
      <c r="P491" s="62">
        <v>53.43942307692307</v>
      </c>
      <c r="Q491" s="62">
        <v>56.638499999999958</v>
      </c>
      <c r="R491" s="12">
        <v>93.21</v>
      </c>
      <c r="S491" s="59">
        <v>80.13</v>
      </c>
      <c r="T491" s="58">
        <v>1</v>
      </c>
      <c r="U491" s="59">
        <v>66.69</v>
      </c>
      <c r="V491" s="58">
        <v>55.56</v>
      </c>
      <c r="W491" s="58" t="s">
        <v>645</v>
      </c>
      <c r="X491" s="58">
        <v>0</v>
      </c>
      <c r="Y491" s="58">
        <v>0</v>
      </c>
      <c r="Z491">
        <v>1</v>
      </c>
      <c r="AA491" s="58">
        <v>0</v>
      </c>
      <c r="AB491" s="58">
        <v>0</v>
      </c>
      <c r="AC491" s="58">
        <v>0</v>
      </c>
      <c r="AD491" s="58">
        <v>1</v>
      </c>
      <c r="AE491" s="58">
        <v>1</v>
      </c>
      <c r="AF491" s="58">
        <v>33.33</v>
      </c>
      <c r="AG491" s="58">
        <v>12.5</v>
      </c>
      <c r="AH491" s="59">
        <v>1905.43</v>
      </c>
      <c r="AI491" s="61">
        <v>4726000</v>
      </c>
      <c r="AJ491" s="61">
        <v>3350000</v>
      </c>
      <c r="AK491" s="61">
        <v>107000</v>
      </c>
      <c r="AL491" s="60">
        <f t="shared" si="82"/>
        <v>0.107</v>
      </c>
      <c r="AM491" s="60">
        <f t="shared" si="87"/>
        <v>14.285714285714286</v>
      </c>
      <c r="AN491" s="59">
        <v>30.89</v>
      </c>
    </row>
    <row r="492" spans="1:40" x14ac:dyDescent="0.3">
      <c r="A492" s="58" t="s">
        <v>483</v>
      </c>
      <c r="B492" s="59">
        <v>2008</v>
      </c>
      <c r="C492" s="59">
        <v>21.88</v>
      </c>
      <c r="D492" s="59">
        <v>21.88</v>
      </c>
      <c r="E492" s="59">
        <v>100</v>
      </c>
      <c r="F492" s="59">
        <v>18.16</v>
      </c>
      <c r="G492" s="59">
        <v>30.21</v>
      </c>
      <c r="H492" s="59">
        <v>15.61</v>
      </c>
      <c r="I492" s="60">
        <f t="shared" si="85"/>
        <v>7.1863789476954745</v>
      </c>
      <c r="J492" s="60">
        <f t="shared" si="84"/>
        <v>14.749567727860484</v>
      </c>
      <c r="K492" s="60">
        <f t="shared" si="80"/>
        <v>14.332585613290217</v>
      </c>
      <c r="L492" s="60">
        <f t="shared" si="79"/>
        <v>0.21737655410649032</v>
      </c>
      <c r="M492" s="60">
        <f t="shared" si="81"/>
        <v>1.5173753737817621</v>
      </c>
      <c r="N492" s="59">
        <v>10.84</v>
      </c>
      <c r="O492" s="59">
        <v>0.82</v>
      </c>
      <c r="P492" s="62">
        <v>19.974545454545453</v>
      </c>
      <c r="Q492" s="62">
        <v>25.786875000000009</v>
      </c>
      <c r="R492" s="12">
        <v>34.380000000000003</v>
      </c>
      <c r="S492" s="59">
        <v>0</v>
      </c>
      <c r="T492" s="58">
        <v>1</v>
      </c>
      <c r="U492" s="59">
        <v>12.16</v>
      </c>
      <c r="V492" s="58">
        <v>80</v>
      </c>
      <c r="W492" s="58" t="s">
        <v>645</v>
      </c>
      <c r="X492" s="58">
        <v>0</v>
      </c>
      <c r="Y492" s="58">
        <v>0</v>
      </c>
      <c r="Z492">
        <v>1</v>
      </c>
      <c r="AA492" s="58">
        <v>0</v>
      </c>
      <c r="AB492" s="58">
        <v>0</v>
      </c>
      <c r="AC492" s="58">
        <v>0</v>
      </c>
      <c r="AD492" s="58">
        <v>0</v>
      </c>
      <c r="AE492" s="58"/>
      <c r="AF492" s="58">
        <v>0</v>
      </c>
      <c r="AG492" s="58"/>
      <c r="AH492" s="59">
        <v>1321.31</v>
      </c>
      <c r="AI492" s="61">
        <v>2544813</v>
      </c>
      <c r="AJ492" s="61">
        <v>1677115</v>
      </c>
      <c r="AK492" s="61">
        <v>242812</v>
      </c>
      <c r="AL492" s="60">
        <f t="shared" si="82"/>
        <v>0.242812</v>
      </c>
      <c r="AM492" s="60"/>
      <c r="AN492" s="59">
        <v>26.89</v>
      </c>
    </row>
    <row r="493" spans="1:40" x14ac:dyDescent="0.3">
      <c r="A493" s="58" t="s">
        <v>483</v>
      </c>
      <c r="B493" s="59">
        <v>2009</v>
      </c>
      <c r="C493" s="59">
        <v>20.09</v>
      </c>
      <c r="D493" s="59">
        <v>20.09</v>
      </c>
      <c r="E493" s="59">
        <v>100</v>
      </c>
      <c r="F493" s="59">
        <v>12.32</v>
      </c>
      <c r="G493" s="59">
        <v>23.89</v>
      </c>
      <c r="H493" s="59">
        <v>25.73</v>
      </c>
      <c r="I493" s="60">
        <f t="shared" si="85"/>
        <v>7.8365475400792173</v>
      </c>
      <c r="J493" s="60">
        <f t="shared" si="84"/>
        <v>14.84399969376088</v>
      </c>
      <c r="K493" s="60">
        <f t="shared" si="80"/>
        <v>14.215571757892826</v>
      </c>
      <c r="L493" s="60">
        <f t="shared" si="79"/>
        <v>0.25501966651091429</v>
      </c>
      <c r="M493" s="60">
        <f t="shared" si="81"/>
        <v>1.8746611739534933</v>
      </c>
      <c r="N493" s="59">
        <v>8.76</v>
      </c>
      <c r="O493" s="59">
        <v>0.78</v>
      </c>
      <c r="P493" s="62">
        <v>16.568333333333328</v>
      </c>
      <c r="Q493" s="62">
        <v>16.611240310077516</v>
      </c>
      <c r="R493" s="12">
        <v>19.829999999999998</v>
      </c>
      <c r="S493" s="59">
        <v>0</v>
      </c>
      <c r="T493" s="58">
        <v>1</v>
      </c>
      <c r="U493" s="59">
        <v>27.63</v>
      </c>
      <c r="V493" s="58">
        <v>85.71</v>
      </c>
      <c r="W493" s="58" t="s">
        <v>645</v>
      </c>
      <c r="X493" s="58">
        <v>0</v>
      </c>
      <c r="Y493" s="58">
        <v>0</v>
      </c>
      <c r="Z493">
        <v>1</v>
      </c>
      <c r="AA493" s="58">
        <v>0</v>
      </c>
      <c r="AB493" s="58">
        <v>0</v>
      </c>
      <c r="AC493" s="58">
        <v>0</v>
      </c>
      <c r="AD493" s="58">
        <v>0</v>
      </c>
      <c r="AE493" s="58"/>
      <c r="AF493" s="58">
        <v>20</v>
      </c>
      <c r="AG493" s="58"/>
      <c r="AH493" s="59">
        <v>2531.4499999999998</v>
      </c>
      <c r="AI493" s="61">
        <v>2796837</v>
      </c>
      <c r="AJ493" s="61">
        <v>1491916</v>
      </c>
      <c r="AK493" s="61">
        <v>290487</v>
      </c>
      <c r="AL493" s="60">
        <f t="shared" si="82"/>
        <v>0.290487</v>
      </c>
      <c r="AM493" s="60">
        <f t="shared" ref="AM493:AM505" si="88">(AK493-AK492)/AK492</f>
        <v>0.19634532065960497</v>
      </c>
      <c r="AN493" s="59">
        <v>5.87</v>
      </c>
    </row>
    <row r="494" spans="1:40" x14ac:dyDescent="0.3">
      <c r="A494" s="58" t="s">
        <v>483</v>
      </c>
      <c r="B494" s="59">
        <v>2010</v>
      </c>
      <c r="C494" s="59">
        <v>27.94</v>
      </c>
      <c r="D494" s="59">
        <v>27.94</v>
      </c>
      <c r="E494" s="59">
        <v>100</v>
      </c>
      <c r="F494" s="59">
        <v>22.7</v>
      </c>
      <c r="G494" s="59">
        <v>34.64</v>
      </c>
      <c r="H494" s="59">
        <v>26.03</v>
      </c>
      <c r="I494" s="60">
        <f t="shared" si="85"/>
        <v>8.1676385521217778</v>
      </c>
      <c r="J494" s="60">
        <f t="shared" si="84"/>
        <v>15.27332223481209</v>
      </c>
      <c r="K494" s="60">
        <f t="shared" si="80"/>
        <v>14.807744405656921</v>
      </c>
      <c r="L494" s="60">
        <f t="shared" si="79"/>
        <v>0.3318975027505171</v>
      </c>
      <c r="M494" s="60">
        <f t="shared" si="81"/>
        <v>1.5929343669281302</v>
      </c>
      <c r="N494" s="59">
        <v>9.39</v>
      </c>
      <c r="O494" s="59">
        <v>0.62</v>
      </c>
      <c r="P494" s="62">
        <v>16.501712062256811</v>
      </c>
      <c r="Q494" s="62">
        <v>17.427003891050575</v>
      </c>
      <c r="R494" s="12">
        <v>19.920000000000002</v>
      </c>
      <c r="S494" s="59">
        <v>0</v>
      </c>
      <c r="T494" s="58">
        <v>1</v>
      </c>
      <c r="U494" s="59">
        <v>15.48</v>
      </c>
      <c r="V494" s="58">
        <v>83.33</v>
      </c>
      <c r="W494" s="58" t="s">
        <v>645</v>
      </c>
      <c r="X494" s="58">
        <v>0</v>
      </c>
      <c r="Y494" s="58">
        <v>0</v>
      </c>
      <c r="Z494">
        <v>1</v>
      </c>
      <c r="AA494" s="58">
        <v>0</v>
      </c>
      <c r="AB494" s="58">
        <v>0</v>
      </c>
      <c r="AC494" s="58">
        <v>0</v>
      </c>
      <c r="AD494" s="58">
        <v>1</v>
      </c>
      <c r="AE494" s="58"/>
      <c r="AF494" s="58">
        <v>4.3499999999999996</v>
      </c>
      <c r="AG494" s="58"/>
      <c r="AH494" s="59">
        <v>3525.01</v>
      </c>
      <c r="AI494" s="61">
        <v>4296547</v>
      </c>
      <c r="AJ494" s="61">
        <v>2697253</v>
      </c>
      <c r="AK494" s="61">
        <v>393610</v>
      </c>
      <c r="AL494" s="60">
        <f t="shared" si="82"/>
        <v>0.39361000000000002</v>
      </c>
      <c r="AM494" s="60">
        <f t="shared" si="88"/>
        <v>0.35500039588690718</v>
      </c>
      <c r="AN494" s="59">
        <v>33.6</v>
      </c>
    </row>
    <row r="495" spans="1:40" x14ac:dyDescent="0.3">
      <c r="A495" s="58" t="s">
        <v>483</v>
      </c>
      <c r="B495" s="59">
        <v>2011</v>
      </c>
      <c r="C495" s="59">
        <v>26.91</v>
      </c>
      <c r="D495" s="59">
        <v>26.91</v>
      </c>
      <c r="E495" s="59">
        <v>100</v>
      </c>
      <c r="F495" s="59">
        <v>22.32</v>
      </c>
      <c r="G495" s="59">
        <v>31.89</v>
      </c>
      <c r="H495" s="59">
        <v>26.47</v>
      </c>
      <c r="I495" s="60">
        <f t="shared" si="85"/>
        <v>7.9377246349275836</v>
      </c>
      <c r="J495" s="60">
        <f t="shared" si="84"/>
        <v>15.351271143965011</v>
      </c>
      <c r="K495" s="60">
        <f t="shared" si="80"/>
        <v>14.879373349345519</v>
      </c>
      <c r="L495" s="60">
        <f t="shared" si="79"/>
        <v>0.30139561057953995</v>
      </c>
      <c r="M495" s="60">
        <f t="shared" si="81"/>
        <v>1.6030335367011073</v>
      </c>
      <c r="N495" s="59">
        <v>6.42</v>
      </c>
      <c r="O495" s="59">
        <v>0.6</v>
      </c>
      <c r="P495" s="62">
        <v>14.778235294117646</v>
      </c>
      <c r="Q495" s="62">
        <v>16.565686274509794</v>
      </c>
      <c r="R495" s="12">
        <v>21.87</v>
      </c>
      <c r="S495" s="59">
        <v>0</v>
      </c>
      <c r="T495" s="58">
        <v>1</v>
      </c>
      <c r="U495" s="59">
        <v>12.79</v>
      </c>
      <c r="V495" s="58">
        <v>75</v>
      </c>
      <c r="W495" s="58" t="s">
        <v>645</v>
      </c>
      <c r="X495" s="58">
        <v>0</v>
      </c>
      <c r="Y495" s="58">
        <v>0</v>
      </c>
      <c r="Z495">
        <v>1</v>
      </c>
      <c r="AA495" s="58">
        <v>0</v>
      </c>
      <c r="AB495" s="58">
        <v>0</v>
      </c>
      <c r="AC495" s="58">
        <v>0</v>
      </c>
      <c r="AD495" s="58">
        <v>1</v>
      </c>
      <c r="AE495" s="58">
        <v>1</v>
      </c>
      <c r="AF495" s="58">
        <v>4.55</v>
      </c>
      <c r="AG495" s="58"/>
      <c r="AH495" s="59">
        <v>2800.98</v>
      </c>
      <c r="AI495" s="61">
        <v>4644857</v>
      </c>
      <c r="AJ495" s="61">
        <v>2897542</v>
      </c>
      <c r="AK495" s="61">
        <v>351744</v>
      </c>
      <c r="AL495" s="60">
        <f t="shared" si="82"/>
        <v>0.351744</v>
      </c>
      <c r="AM495" s="60">
        <f t="shared" si="88"/>
        <v>-0.10636416757704327</v>
      </c>
      <c r="AN495" s="59">
        <v>31.61</v>
      </c>
    </row>
    <row r="496" spans="1:40" x14ac:dyDescent="0.3">
      <c r="A496" s="58" t="s">
        <v>483</v>
      </c>
      <c r="B496" s="59">
        <v>2012</v>
      </c>
      <c r="C496" s="59">
        <v>42.29</v>
      </c>
      <c r="D496" s="59">
        <v>42.29</v>
      </c>
      <c r="E496" s="59">
        <v>100</v>
      </c>
      <c r="F496" s="59">
        <v>43.57</v>
      </c>
      <c r="G496" s="59">
        <v>53.56</v>
      </c>
      <c r="H496" s="59">
        <v>24.94</v>
      </c>
      <c r="I496" s="60">
        <f t="shared" si="85"/>
        <v>8.1962328213014981</v>
      </c>
      <c r="J496" s="60">
        <f t="shared" si="84"/>
        <v>15.397178221740868</v>
      </c>
      <c r="K496" s="60">
        <f t="shared" si="80"/>
        <v>14.896266703705765</v>
      </c>
      <c r="L496" s="60">
        <f t="shared" si="79"/>
        <v>0.28254012527079991</v>
      </c>
      <c r="M496" s="60">
        <f t="shared" si="81"/>
        <v>1.6502247950138909</v>
      </c>
      <c r="N496" s="59">
        <v>5.9</v>
      </c>
      <c r="O496" s="59">
        <v>0.63</v>
      </c>
      <c r="P496" s="62">
        <v>7.9368359374999926</v>
      </c>
      <c r="Q496" s="62">
        <v>9.5380468750000045</v>
      </c>
      <c r="R496" s="12">
        <v>13.01</v>
      </c>
      <c r="S496" s="59">
        <v>26.67</v>
      </c>
      <c r="T496" s="58">
        <v>1</v>
      </c>
      <c r="U496" s="59">
        <v>14.13</v>
      </c>
      <c r="V496" s="58">
        <v>83.33</v>
      </c>
      <c r="W496" s="58" t="s">
        <v>645</v>
      </c>
      <c r="X496" s="58">
        <v>0</v>
      </c>
      <c r="Y496" s="58">
        <v>0</v>
      </c>
      <c r="Z496">
        <v>1</v>
      </c>
      <c r="AA496" s="58">
        <v>0</v>
      </c>
      <c r="AB496" s="58">
        <v>0</v>
      </c>
      <c r="AC496" s="58">
        <v>0</v>
      </c>
      <c r="AD496" s="58">
        <v>1</v>
      </c>
      <c r="AE496" s="58">
        <v>1</v>
      </c>
      <c r="AF496" s="58">
        <v>4.3499999999999996</v>
      </c>
      <c r="AG496" s="58"/>
      <c r="AH496" s="59">
        <v>3627.26</v>
      </c>
      <c r="AI496" s="61">
        <v>4863059</v>
      </c>
      <c r="AJ496" s="61">
        <v>2946907</v>
      </c>
      <c r="AK496" s="61">
        <v>326495</v>
      </c>
      <c r="AL496" s="60">
        <f t="shared" si="82"/>
        <v>0.32649499999999998</v>
      </c>
      <c r="AM496" s="60">
        <f t="shared" si="88"/>
        <v>-7.1782318959243085E-2</v>
      </c>
      <c r="AN496" s="59">
        <v>34.200000000000003</v>
      </c>
    </row>
    <row r="497" spans="1:40" x14ac:dyDescent="0.3">
      <c r="A497" s="58" t="s">
        <v>483</v>
      </c>
      <c r="B497" s="59">
        <v>2013</v>
      </c>
      <c r="C497" s="59">
        <v>43.18</v>
      </c>
      <c r="D497" s="59">
        <v>43.18</v>
      </c>
      <c r="E497" s="59">
        <v>100</v>
      </c>
      <c r="F497" s="59">
        <v>43.84</v>
      </c>
      <c r="G497" s="59">
        <v>47.72</v>
      </c>
      <c r="H497" s="59">
        <v>35.99</v>
      </c>
      <c r="I497" s="60">
        <f t="shared" si="85"/>
        <v>8.4341028444041388</v>
      </c>
      <c r="J497" s="60">
        <f t="shared" si="84"/>
        <v>15.560535972779755</v>
      </c>
      <c r="K497" s="60">
        <f t="shared" si="80"/>
        <v>14.974313805803314</v>
      </c>
      <c r="L497" s="60">
        <f t="shared" si="79"/>
        <v>0.34616793817083102</v>
      </c>
      <c r="M497" s="60">
        <f t="shared" si="81"/>
        <v>1.7971861054738085</v>
      </c>
      <c r="N497" s="59">
        <v>7.64</v>
      </c>
      <c r="O497" s="59">
        <v>0.62</v>
      </c>
      <c r="P497" s="62">
        <v>4.5099606299212596</v>
      </c>
      <c r="Q497" s="62">
        <v>5.3667968749999986</v>
      </c>
      <c r="R497" s="12">
        <v>8.0399999999999991</v>
      </c>
      <c r="S497" s="59">
        <v>28.85</v>
      </c>
      <c r="T497" s="58">
        <v>1</v>
      </c>
      <c r="U497" s="59">
        <v>25.56</v>
      </c>
      <c r="V497" s="58">
        <v>83.33</v>
      </c>
      <c r="W497" s="58" t="s">
        <v>645</v>
      </c>
      <c r="X497" s="58">
        <v>0</v>
      </c>
      <c r="Y497" s="58">
        <v>0</v>
      </c>
      <c r="Z497">
        <v>1</v>
      </c>
      <c r="AA497" s="58">
        <v>0</v>
      </c>
      <c r="AB497" s="58">
        <v>0</v>
      </c>
      <c r="AC497" s="58">
        <v>0</v>
      </c>
      <c r="AD497" s="58">
        <v>1</v>
      </c>
      <c r="AE497" s="58">
        <v>1</v>
      </c>
      <c r="AF497" s="58">
        <v>0</v>
      </c>
      <c r="AG497" s="58"/>
      <c r="AH497" s="59">
        <v>4601.34</v>
      </c>
      <c r="AI497" s="61">
        <v>5726047</v>
      </c>
      <c r="AJ497" s="61">
        <v>3186118</v>
      </c>
      <c r="AK497" s="61">
        <v>413640</v>
      </c>
      <c r="AL497" s="60">
        <f t="shared" si="82"/>
        <v>0.41364000000000001</v>
      </c>
      <c r="AM497" s="60">
        <f t="shared" si="88"/>
        <v>0.26691067244521355</v>
      </c>
      <c r="AN497" s="59">
        <v>32.090000000000003</v>
      </c>
    </row>
    <row r="498" spans="1:40" x14ac:dyDescent="0.3">
      <c r="A498" s="58" t="s">
        <v>483</v>
      </c>
      <c r="B498" s="59">
        <v>2014</v>
      </c>
      <c r="C498" s="59">
        <v>46.45</v>
      </c>
      <c r="D498" s="59">
        <v>46.45</v>
      </c>
      <c r="E498" s="59">
        <v>100</v>
      </c>
      <c r="F498" s="59">
        <v>51.15</v>
      </c>
      <c r="G498" s="59">
        <v>53.41</v>
      </c>
      <c r="H498" s="59">
        <v>30.29</v>
      </c>
      <c r="I498" s="60">
        <f t="shared" si="85"/>
        <v>8.6463881954836133</v>
      </c>
      <c r="J498" s="60">
        <f t="shared" si="84"/>
        <v>15.589350425889378</v>
      </c>
      <c r="K498" s="60">
        <f t="shared" si="80"/>
        <v>14.82113949100518</v>
      </c>
      <c r="L498" s="60">
        <f t="shared" si="79"/>
        <v>0.48012535630082448</v>
      </c>
      <c r="M498" s="60">
        <f t="shared" si="81"/>
        <v>2.1559057457018627</v>
      </c>
      <c r="N498" s="59">
        <v>9.3000000000000007</v>
      </c>
      <c r="O498" s="59">
        <v>0.54</v>
      </c>
      <c r="P498" s="62">
        <v>5.9405577689243021</v>
      </c>
      <c r="Q498" s="62">
        <v>6.9000390625000003</v>
      </c>
      <c r="R498" s="12">
        <v>8.77</v>
      </c>
      <c r="S498" s="59">
        <v>42.67</v>
      </c>
      <c r="T498" s="58">
        <v>1</v>
      </c>
      <c r="U498" s="59">
        <v>18.89</v>
      </c>
      <c r="V498" s="58">
        <v>83.33</v>
      </c>
      <c r="W498" s="58" t="s">
        <v>645</v>
      </c>
      <c r="X498" s="58">
        <v>0</v>
      </c>
      <c r="Y498" s="58">
        <v>0</v>
      </c>
      <c r="Z498">
        <v>1</v>
      </c>
      <c r="AA498" s="58">
        <v>0</v>
      </c>
      <c r="AB498" s="58">
        <v>0</v>
      </c>
      <c r="AC498" s="58">
        <v>0</v>
      </c>
      <c r="AD498" s="58">
        <v>1</v>
      </c>
      <c r="AE498" s="58">
        <v>1</v>
      </c>
      <c r="AF498" s="58">
        <v>0</v>
      </c>
      <c r="AG498" s="58"/>
      <c r="AH498" s="59">
        <v>5689.56</v>
      </c>
      <c r="AI498" s="61">
        <v>5893440</v>
      </c>
      <c r="AJ498" s="61">
        <v>2733626</v>
      </c>
      <c r="AK498" s="61">
        <v>616277</v>
      </c>
      <c r="AL498" s="60">
        <f t="shared" si="82"/>
        <v>0.61627699999999996</v>
      </c>
      <c r="AM498" s="60">
        <f t="shared" si="88"/>
        <v>0.48988734164974373</v>
      </c>
      <c r="AN498" s="59">
        <v>22.23</v>
      </c>
    </row>
    <row r="499" spans="1:40" x14ac:dyDescent="0.3">
      <c r="A499" s="58" t="s">
        <v>483</v>
      </c>
      <c r="B499" s="59">
        <v>2015</v>
      </c>
      <c r="C499" s="59">
        <v>51.61</v>
      </c>
      <c r="D499" s="59">
        <v>51.61</v>
      </c>
      <c r="E499" s="59">
        <v>100</v>
      </c>
      <c r="F499" s="59">
        <v>53.16</v>
      </c>
      <c r="G499" s="59">
        <v>62.96</v>
      </c>
      <c r="H499" s="59">
        <v>34.19</v>
      </c>
      <c r="I499" s="60">
        <f t="shared" si="85"/>
        <v>8.4509700521059443</v>
      </c>
      <c r="J499" s="60">
        <f t="shared" si="84"/>
        <v>15.70156863492404</v>
      </c>
      <c r="K499" s="60">
        <f t="shared" si="80"/>
        <v>14.870317587154593</v>
      </c>
      <c r="L499" s="60">
        <f t="shared" si="79"/>
        <v>0.4226551753124817</v>
      </c>
      <c r="M499" s="60">
        <f t="shared" si="81"/>
        <v>2.2961895869675675</v>
      </c>
      <c r="N499" s="59">
        <v>7.46</v>
      </c>
      <c r="O499" s="59">
        <v>0.49</v>
      </c>
      <c r="P499" s="62">
        <v>7.6819367588932828</v>
      </c>
      <c r="Q499" s="62">
        <v>8.2714785992217958</v>
      </c>
      <c r="R499" s="12">
        <v>9.17</v>
      </c>
      <c r="S499" s="59">
        <v>36.42</v>
      </c>
      <c r="T499" s="58">
        <v>1</v>
      </c>
      <c r="U499" s="59">
        <v>28.13</v>
      </c>
      <c r="V499" s="58">
        <v>85.71</v>
      </c>
      <c r="W499" s="58" t="s">
        <v>645</v>
      </c>
      <c r="X499" s="58">
        <v>0</v>
      </c>
      <c r="Y499" s="58">
        <v>0</v>
      </c>
      <c r="Z499">
        <v>1</v>
      </c>
      <c r="AA499" s="58">
        <v>0</v>
      </c>
      <c r="AB499" s="58">
        <v>0</v>
      </c>
      <c r="AC499" s="58">
        <v>0</v>
      </c>
      <c r="AD499" s="58">
        <v>1</v>
      </c>
      <c r="AE499" s="58">
        <v>1</v>
      </c>
      <c r="AF499" s="58">
        <v>4.3499999999999996</v>
      </c>
      <c r="AG499" s="58"/>
      <c r="AH499" s="59">
        <v>4679.6099999999997</v>
      </c>
      <c r="AI499" s="61">
        <v>6593327</v>
      </c>
      <c r="AJ499" s="61">
        <v>2871421</v>
      </c>
      <c r="AK499" s="61">
        <v>526008</v>
      </c>
      <c r="AL499" s="60">
        <f t="shared" si="82"/>
        <v>0.52600800000000003</v>
      </c>
      <c r="AM499" s="60">
        <f t="shared" si="88"/>
        <v>-0.14647471834905407</v>
      </c>
      <c r="AN499" s="59">
        <v>20.55</v>
      </c>
    </row>
    <row r="500" spans="1:40" x14ac:dyDescent="0.3">
      <c r="A500" s="58" t="s">
        <v>483</v>
      </c>
      <c r="B500" s="59">
        <v>2016</v>
      </c>
      <c r="C500" s="59">
        <v>52.01</v>
      </c>
      <c r="D500" s="59">
        <v>52.01</v>
      </c>
      <c r="E500" s="59">
        <v>100</v>
      </c>
      <c r="F500" s="59">
        <v>57.82</v>
      </c>
      <c r="G500" s="59">
        <v>60.61</v>
      </c>
      <c r="H500" s="59">
        <v>32.43</v>
      </c>
      <c r="I500" s="60">
        <f t="shared" si="85"/>
        <v>8.3625093694939867</v>
      </c>
      <c r="J500" s="60">
        <f t="shared" si="84"/>
        <v>15.529938917589313</v>
      </c>
      <c r="K500" s="60">
        <f t="shared" si="80"/>
        <v>14.703523618597998</v>
      </c>
      <c r="L500" s="60">
        <f t="shared" si="79"/>
        <v>0.24257591399247405</v>
      </c>
      <c r="M500" s="60">
        <f t="shared" si="81"/>
        <v>2.2851125953381812</v>
      </c>
      <c r="N500" s="59">
        <v>-8.7899999999999991</v>
      </c>
      <c r="O500" s="59">
        <v>0.47</v>
      </c>
      <c r="P500" s="62">
        <v>5.3497665369649798</v>
      </c>
      <c r="Q500" s="62">
        <v>5.6182329317269106</v>
      </c>
      <c r="R500" s="12">
        <v>8.7100000000000009</v>
      </c>
      <c r="S500" s="59">
        <v>34.299999999999997</v>
      </c>
      <c r="T500" s="58">
        <v>1</v>
      </c>
      <c r="U500" s="59">
        <v>20.59</v>
      </c>
      <c r="V500" s="58">
        <v>85.71</v>
      </c>
      <c r="W500" s="58" t="s">
        <v>645</v>
      </c>
      <c r="X500" s="58">
        <v>0</v>
      </c>
      <c r="Y500" s="58">
        <v>0</v>
      </c>
      <c r="Z500">
        <v>1</v>
      </c>
      <c r="AA500" s="58">
        <v>0</v>
      </c>
      <c r="AB500" s="58">
        <v>0</v>
      </c>
      <c r="AC500" s="58">
        <v>0</v>
      </c>
      <c r="AD500" s="58">
        <v>1</v>
      </c>
      <c r="AE500" s="58">
        <v>1</v>
      </c>
      <c r="AF500" s="58">
        <v>4.55</v>
      </c>
      <c r="AG500" s="58"/>
      <c r="AH500" s="59">
        <v>4283.43</v>
      </c>
      <c r="AI500" s="61">
        <v>5553500</v>
      </c>
      <c r="AJ500" s="61">
        <v>2430296</v>
      </c>
      <c r="AK500" s="61">
        <v>274528</v>
      </c>
      <c r="AL500" s="60">
        <f t="shared" si="82"/>
        <v>0.27452799999999999</v>
      </c>
      <c r="AM500" s="60">
        <f t="shared" si="88"/>
        <v>-0.47809158796063939</v>
      </c>
      <c r="AN500" s="59">
        <v>19.63</v>
      </c>
    </row>
    <row r="501" spans="1:40" x14ac:dyDescent="0.3">
      <c r="A501" s="58" t="s">
        <v>483</v>
      </c>
      <c r="B501" s="59">
        <v>2017</v>
      </c>
      <c r="C501" s="59">
        <v>60.82</v>
      </c>
      <c r="D501" s="59">
        <v>60.82</v>
      </c>
      <c r="E501" s="59">
        <v>100</v>
      </c>
      <c r="F501" s="59">
        <v>65.03</v>
      </c>
      <c r="G501" s="59">
        <v>62.13</v>
      </c>
      <c r="H501" s="59">
        <v>53.13</v>
      </c>
      <c r="I501" s="60">
        <f t="shared" si="85"/>
        <v>8.3171605145991201</v>
      </c>
      <c r="J501" s="60">
        <f t="shared" si="84"/>
        <v>15.384952801044088</v>
      </c>
      <c r="K501" s="60">
        <f t="shared" si="80"/>
        <v>14.391368018667585</v>
      </c>
      <c r="L501" s="60">
        <f t="shared" si="79"/>
        <v>0.11499960996311247</v>
      </c>
      <c r="M501" s="60">
        <f t="shared" si="81"/>
        <v>2.7008992750139851</v>
      </c>
      <c r="N501" s="59">
        <v>3.1</v>
      </c>
      <c r="O501" s="59">
        <v>0.49</v>
      </c>
      <c r="P501" s="62">
        <v>5.8285490196078431</v>
      </c>
      <c r="Q501" s="62">
        <v>6.2326050420168064</v>
      </c>
      <c r="R501" s="12">
        <v>8.64</v>
      </c>
      <c r="S501" s="59">
        <v>46.24</v>
      </c>
      <c r="T501" s="58">
        <v>1</v>
      </c>
      <c r="U501" s="59">
        <v>35.58</v>
      </c>
      <c r="V501" s="58">
        <v>85.71</v>
      </c>
      <c r="W501" s="58" t="s">
        <v>645</v>
      </c>
      <c r="X501" s="58">
        <v>0</v>
      </c>
      <c r="Y501" s="58">
        <v>0</v>
      </c>
      <c r="Z501">
        <v>1</v>
      </c>
      <c r="AA501" s="58">
        <v>0</v>
      </c>
      <c r="AB501" s="58">
        <v>0</v>
      </c>
      <c r="AC501" s="58">
        <v>0</v>
      </c>
      <c r="AD501" s="58">
        <v>1</v>
      </c>
      <c r="AE501" s="58">
        <v>1</v>
      </c>
      <c r="AF501" s="58">
        <v>4.76</v>
      </c>
      <c r="AG501" s="58"/>
      <c r="AH501" s="59">
        <v>4093.52</v>
      </c>
      <c r="AI501" s="61">
        <v>4803968</v>
      </c>
      <c r="AJ501" s="61">
        <v>1778655</v>
      </c>
      <c r="AK501" s="61">
        <v>121873</v>
      </c>
      <c r="AL501" s="60">
        <f t="shared" si="82"/>
        <v>0.121873</v>
      </c>
      <c r="AM501" s="60">
        <f t="shared" si="88"/>
        <v>-0.55606349807669897</v>
      </c>
      <c r="AN501" s="59">
        <v>9.34</v>
      </c>
    </row>
    <row r="502" spans="1:40" x14ac:dyDescent="0.3">
      <c r="A502" s="58" t="s">
        <v>483</v>
      </c>
      <c r="B502" s="59">
        <v>2018</v>
      </c>
      <c r="C502" s="59">
        <v>51.55</v>
      </c>
      <c r="D502" s="59">
        <v>51.55</v>
      </c>
      <c r="E502" s="59">
        <v>100</v>
      </c>
      <c r="F502" s="59">
        <v>49.2</v>
      </c>
      <c r="G502" s="59">
        <v>59.86</v>
      </c>
      <c r="H502" s="59">
        <v>43.41</v>
      </c>
      <c r="I502" s="60">
        <f t="shared" si="85"/>
        <v>7.9347820524509576</v>
      </c>
      <c r="J502" s="60">
        <f t="shared" si="84"/>
        <v>15.326411289422001</v>
      </c>
      <c r="K502" s="60">
        <f t="shared" si="80"/>
        <v>14.500222259703119</v>
      </c>
      <c r="L502" s="60">
        <f t="shared" si="79"/>
        <v>6.4144068351298905E-2</v>
      </c>
      <c r="M502" s="60">
        <f t="shared" si="81"/>
        <v>2.2845956030657524</v>
      </c>
      <c r="N502" s="59">
        <v>-9.07</v>
      </c>
      <c r="O502" s="59">
        <v>0.56999999999999995</v>
      </c>
      <c r="P502" s="62">
        <v>15.665081300813005</v>
      </c>
      <c r="Q502" s="62">
        <v>17.575252918287951</v>
      </c>
      <c r="R502" s="12">
        <v>28</v>
      </c>
      <c r="S502" s="59">
        <v>7.21</v>
      </c>
      <c r="T502" s="58">
        <v>1</v>
      </c>
      <c r="U502" s="59">
        <v>28.67</v>
      </c>
      <c r="V502" s="58">
        <v>85.71</v>
      </c>
      <c r="W502" s="58" t="s">
        <v>645</v>
      </c>
      <c r="X502" s="58">
        <v>0</v>
      </c>
      <c r="Y502" s="58">
        <v>0</v>
      </c>
      <c r="Z502">
        <v>1</v>
      </c>
      <c r="AA502" s="58">
        <v>0</v>
      </c>
      <c r="AB502" s="58">
        <v>0</v>
      </c>
      <c r="AC502" s="58">
        <v>0</v>
      </c>
      <c r="AD502" s="58">
        <v>1</v>
      </c>
      <c r="AE502" s="58">
        <v>1</v>
      </c>
      <c r="AF502" s="58">
        <v>4.76</v>
      </c>
      <c r="AG502" s="58"/>
      <c r="AH502" s="59">
        <v>2792.75</v>
      </c>
      <c r="AI502" s="61">
        <v>4530810</v>
      </c>
      <c r="AJ502" s="61">
        <v>1983200</v>
      </c>
      <c r="AK502" s="61">
        <v>66246</v>
      </c>
      <c r="AL502" s="60">
        <f t="shared" si="82"/>
        <v>6.6245999999999999E-2</v>
      </c>
      <c r="AM502" s="60">
        <f t="shared" si="88"/>
        <v>-0.45643415686821526</v>
      </c>
      <c r="AN502" s="59">
        <v>15.49</v>
      </c>
    </row>
    <row r="503" spans="1:40" x14ac:dyDescent="0.3">
      <c r="A503" s="58" t="s">
        <v>483</v>
      </c>
      <c r="B503" s="59">
        <v>2019</v>
      </c>
      <c r="C503" s="59">
        <v>53.63</v>
      </c>
      <c r="D503" s="59">
        <v>47.13</v>
      </c>
      <c r="E503" s="59">
        <v>40.630000000000003</v>
      </c>
      <c r="F503" s="59">
        <v>46.94</v>
      </c>
      <c r="G503" s="59">
        <v>64.88</v>
      </c>
      <c r="H503" s="59">
        <v>47.49</v>
      </c>
      <c r="I503" s="60">
        <f t="shared" si="85"/>
        <v>8.0184344688683851</v>
      </c>
      <c r="J503" s="60">
        <f t="shared" si="84"/>
        <v>15.337521079614277</v>
      </c>
      <c r="K503" s="60">
        <f t="shared" si="80"/>
        <v>14.551106409288996</v>
      </c>
      <c r="L503" s="60">
        <f t="shared" si="79"/>
        <v>-1.0306934428665789E-2</v>
      </c>
      <c r="M503" s="60">
        <f t="shared" si="81"/>
        <v>2.195510668631468</v>
      </c>
      <c r="N503" s="59">
        <v>1.9</v>
      </c>
      <c r="O503" s="59">
        <v>0.57999999999999996</v>
      </c>
      <c r="P503" s="62">
        <v>24.825120000000009</v>
      </c>
      <c r="Q503" s="62">
        <v>26.61542635658914</v>
      </c>
      <c r="R503" s="12">
        <v>31.91</v>
      </c>
      <c r="S503" s="59">
        <v>7.08</v>
      </c>
      <c r="T503" s="58">
        <v>1</v>
      </c>
      <c r="U503" s="59">
        <v>37.5</v>
      </c>
      <c r="V503" s="58">
        <v>87.5</v>
      </c>
      <c r="W503" s="58" t="s">
        <v>645</v>
      </c>
      <c r="X503" s="58">
        <v>0</v>
      </c>
      <c r="Y503" s="58">
        <v>0</v>
      </c>
      <c r="Z503">
        <v>1</v>
      </c>
      <c r="AA503" s="58">
        <v>0</v>
      </c>
      <c r="AB503" s="58">
        <v>0</v>
      </c>
      <c r="AC503" s="58">
        <v>0</v>
      </c>
      <c r="AD503" s="58">
        <v>1</v>
      </c>
      <c r="AE503" s="58">
        <v>1</v>
      </c>
      <c r="AF503" s="58">
        <v>4.76</v>
      </c>
      <c r="AG503" s="58"/>
      <c r="AH503" s="59">
        <v>3036.42</v>
      </c>
      <c r="AI503" s="61">
        <v>4581427</v>
      </c>
      <c r="AJ503" s="61">
        <v>2086725</v>
      </c>
      <c r="AK503" s="61">
        <v>-10254</v>
      </c>
      <c r="AL503" s="60">
        <f t="shared" si="82"/>
        <v>-1.0253999999999999E-2</v>
      </c>
      <c r="AM503" s="60">
        <f t="shared" si="88"/>
        <v>-1.1547867041028892</v>
      </c>
      <c r="AN503" s="59">
        <v>16.2</v>
      </c>
    </row>
    <row r="504" spans="1:40" x14ac:dyDescent="0.3">
      <c r="A504" s="58" t="s">
        <v>483</v>
      </c>
      <c r="B504" s="59">
        <v>2020</v>
      </c>
      <c r="C504" s="59">
        <v>55.12</v>
      </c>
      <c r="D504" s="59">
        <v>55.12</v>
      </c>
      <c r="E504" s="59">
        <v>100</v>
      </c>
      <c r="F504" s="59">
        <v>49.05</v>
      </c>
      <c r="G504" s="59">
        <v>81.19</v>
      </c>
      <c r="H504" s="59">
        <v>27.68</v>
      </c>
      <c r="I504" s="60">
        <f t="shared" si="85"/>
        <v>7.985848483760325</v>
      </c>
      <c r="J504" s="60">
        <f t="shared" si="84"/>
        <v>15.323006770590585</v>
      </c>
      <c r="K504" s="60">
        <f t="shared" si="80"/>
        <v>14.617159166349012</v>
      </c>
      <c r="L504" s="60">
        <f t="shared" si="79"/>
        <v>8.8726738249245124E-2</v>
      </c>
      <c r="M504" s="60">
        <f t="shared" si="81"/>
        <v>2.0255628331612994</v>
      </c>
      <c r="N504" s="59">
        <v>-1.82</v>
      </c>
      <c r="O504" s="59">
        <v>0.56000000000000005</v>
      </c>
      <c r="P504" s="62">
        <v>24.792209302325578</v>
      </c>
      <c r="Q504" s="62">
        <v>26.392868217054275</v>
      </c>
      <c r="R504" s="12">
        <v>35.049999999999997</v>
      </c>
      <c r="S504" s="59">
        <v>6.57</v>
      </c>
      <c r="T504" s="58">
        <v>1</v>
      </c>
      <c r="U504" s="59">
        <v>12.34</v>
      </c>
      <c r="V504" s="58">
        <v>87.5</v>
      </c>
      <c r="W504" s="58" t="s">
        <v>645</v>
      </c>
      <c r="X504" s="58">
        <v>0</v>
      </c>
      <c r="Y504" s="58">
        <v>0</v>
      </c>
      <c r="Z504">
        <v>1</v>
      </c>
      <c r="AA504" s="58">
        <v>0</v>
      </c>
      <c r="AB504" s="58">
        <v>0</v>
      </c>
      <c r="AC504" s="58">
        <v>0</v>
      </c>
      <c r="AD504" s="58">
        <v>1</v>
      </c>
      <c r="AE504" s="58">
        <v>1</v>
      </c>
      <c r="AF504" s="58">
        <v>5.56</v>
      </c>
      <c r="AG504" s="58"/>
      <c r="AH504" s="59">
        <v>2939.07</v>
      </c>
      <c r="AI504" s="61">
        <v>4515411</v>
      </c>
      <c r="AJ504" s="61">
        <v>2229213</v>
      </c>
      <c r="AK504" s="61">
        <v>92782</v>
      </c>
      <c r="AL504" s="60">
        <f t="shared" si="82"/>
        <v>9.2782000000000003E-2</v>
      </c>
      <c r="AM504" s="60">
        <f t="shared" si="88"/>
        <v>-10.048371367271308</v>
      </c>
      <c r="AN504" s="59">
        <v>18.149999999999999</v>
      </c>
    </row>
    <row r="505" spans="1:40" x14ac:dyDescent="0.3">
      <c r="A505" s="58" t="s">
        <v>483</v>
      </c>
      <c r="B505" s="59">
        <v>2021</v>
      </c>
      <c r="C505" s="59">
        <v>54.65</v>
      </c>
      <c r="D505" s="59">
        <v>54.65</v>
      </c>
      <c r="E505" s="59">
        <v>100</v>
      </c>
      <c r="F505" s="59">
        <v>53.4</v>
      </c>
      <c r="G505" s="59">
        <v>77.03</v>
      </c>
      <c r="H505" s="59">
        <v>25.55</v>
      </c>
      <c r="I505" s="60">
        <f t="shared" si="85"/>
        <v>8.1169364959476766</v>
      </c>
      <c r="J505" s="60">
        <f t="shared" si="84"/>
        <v>15.424736247880769</v>
      </c>
      <c r="K505" s="60">
        <f t="shared" si="80"/>
        <v>14.768837696052396</v>
      </c>
      <c r="L505" s="60">
        <f t="shared" si="79"/>
        <v>0.1502837844434364</v>
      </c>
      <c r="M505" s="60">
        <f t="shared" si="81"/>
        <v>1.9268731351136537</v>
      </c>
      <c r="N505" s="59">
        <v>3.42</v>
      </c>
      <c r="O505" s="59">
        <v>0.59</v>
      </c>
      <c r="P505" s="62">
        <v>53.43942307692307</v>
      </c>
      <c r="Q505" s="62">
        <v>56.638499999999958</v>
      </c>
      <c r="R505" s="12">
        <v>93.21</v>
      </c>
      <c r="S505" s="59">
        <v>5.13</v>
      </c>
      <c r="T505" s="58">
        <v>1</v>
      </c>
      <c r="U505" s="59">
        <v>15.82</v>
      </c>
      <c r="V505" s="58">
        <v>83.33</v>
      </c>
      <c r="W505" s="58" t="s">
        <v>645</v>
      </c>
      <c r="X505" s="58">
        <v>0</v>
      </c>
      <c r="Y505" s="58">
        <v>0</v>
      </c>
      <c r="Z505">
        <v>1</v>
      </c>
      <c r="AA505" s="58">
        <v>0</v>
      </c>
      <c r="AB505" s="58">
        <v>0</v>
      </c>
      <c r="AC505" s="58">
        <v>0</v>
      </c>
      <c r="AD505" s="58">
        <v>1</v>
      </c>
      <c r="AE505" s="58">
        <v>1</v>
      </c>
      <c r="AF505" s="58">
        <v>5.56</v>
      </c>
      <c r="AG505" s="58"/>
      <c r="AH505" s="59">
        <v>3350.74</v>
      </c>
      <c r="AI505" s="61">
        <v>4998939</v>
      </c>
      <c r="AJ505" s="61">
        <v>2594327</v>
      </c>
      <c r="AK505" s="61">
        <v>162164</v>
      </c>
      <c r="AL505" s="60">
        <f t="shared" si="82"/>
        <v>0.162164</v>
      </c>
      <c r="AM505" s="60">
        <f t="shared" si="88"/>
        <v>0.74779590868918544</v>
      </c>
      <c r="AN505" s="59">
        <v>18.899999999999999</v>
      </c>
    </row>
    <row r="506" spans="1:40" x14ac:dyDescent="0.3">
      <c r="A506" s="58" t="s">
        <v>200</v>
      </c>
      <c r="B506" s="59">
        <v>2008</v>
      </c>
      <c r="C506" s="59">
        <v>60.35</v>
      </c>
      <c r="D506" s="59">
        <v>60.35</v>
      </c>
      <c r="E506" s="59">
        <v>100</v>
      </c>
      <c r="F506" s="59">
        <v>57.36</v>
      </c>
      <c r="G506" s="59">
        <v>79.58</v>
      </c>
      <c r="H506" s="59">
        <v>38.04</v>
      </c>
      <c r="I506" s="60">
        <f t="shared" si="85"/>
        <v>9.2335186678358081</v>
      </c>
      <c r="J506" s="60">
        <f t="shared" si="84"/>
        <v>17.377749111110813</v>
      </c>
      <c r="K506" s="60">
        <f t="shared" si="80"/>
        <v>17.091711449451743</v>
      </c>
      <c r="L506" s="60">
        <f t="shared" si="79"/>
        <v>0.95973328971699168</v>
      </c>
      <c r="M506" s="60">
        <f t="shared" si="81"/>
        <v>1.3311425873465534</v>
      </c>
      <c r="N506" s="59">
        <v>5.25</v>
      </c>
      <c r="O506" s="59">
        <v>0.93</v>
      </c>
      <c r="P506" s="62">
        <v>19.974545454545453</v>
      </c>
      <c r="Q506" s="62">
        <v>25.786875000000009</v>
      </c>
      <c r="R506" s="12">
        <v>34.380000000000003</v>
      </c>
      <c r="S506" s="59">
        <v>29.07</v>
      </c>
      <c r="T506" s="58">
        <v>0</v>
      </c>
      <c r="U506" s="59">
        <v>26.7</v>
      </c>
      <c r="V506" s="58">
        <v>32</v>
      </c>
      <c r="W506" s="58" t="s">
        <v>645</v>
      </c>
      <c r="X506" s="58">
        <v>0</v>
      </c>
      <c r="Y506" s="58">
        <v>0</v>
      </c>
      <c r="Z506">
        <v>1</v>
      </c>
      <c r="AA506" s="58">
        <v>0</v>
      </c>
      <c r="AB506" s="58">
        <v>0</v>
      </c>
      <c r="AC506" s="58">
        <v>0</v>
      </c>
      <c r="AD506" s="58">
        <v>1</v>
      </c>
      <c r="AE506" s="58"/>
      <c r="AF506" s="58">
        <v>0</v>
      </c>
      <c r="AG506" s="58"/>
      <c r="AH506" s="59">
        <v>10234.49</v>
      </c>
      <c r="AI506" s="61">
        <v>35242000</v>
      </c>
      <c r="AJ506" s="61">
        <v>26475000</v>
      </c>
      <c r="AK506" s="61">
        <v>1611000</v>
      </c>
      <c r="AL506" s="60">
        <f t="shared" si="82"/>
        <v>1.611</v>
      </c>
      <c r="AM506" s="60"/>
      <c r="AN506" s="59">
        <v>49.97</v>
      </c>
    </row>
    <row r="507" spans="1:40" x14ac:dyDescent="0.3">
      <c r="A507" s="58" t="s">
        <v>200</v>
      </c>
      <c r="B507" s="59">
        <v>2009</v>
      </c>
      <c r="C507" s="59">
        <v>68.69</v>
      </c>
      <c r="D507" s="59">
        <v>68.69</v>
      </c>
      <c r="E507" s="59">
        <v>100</v>
      </c>
      <c r="F507" s="59">
        <v>81.12</v>
      </c>
      <c r="G507" s="59">
        <v>84.71</v>
      </c>
      <c r="H507" s="59">
        <v>29.22</v>
      </c>
      <c r="I507" s="60">
        <f t="shared" si="85"/>
        <v>9.4660966981832591</v>
      </c>
      <c r="J507" s="60">
        <f t="shared" si="84"/>
        <v>17.331880162668249</v>
      </c>
      <c r="K507" s="60">
        <f t="shared" si="80"/>
        <v>16.990894159756341</v>
      </c>
      <c r="L507" s="60">
        <f t="shared" ref="L507:L570" si="89">LN(1+AL507)</f>
        <v>0.46812686923287539</v>
      </c>
      <c r="M507" s="60">
        <f t="shared" si="81"/>
        <v>1.4063335561497325</v>
      </c>
      <c r="N507" s="59">
        <v>4.7</v>
      </c>
      <c r="O507" s="59">
        <v>0.93</v>
      </c>
      <c r="P507" s="62">
        <v>16.568333333333328</v>
      </c>
      <c r="Q507" s="62">
        <v>16.611240310077516</v>
      </c>
      <c r="R507" s="12">
        <v>19.829999999999998</v>
      </c>
      <c r="S507" s="59">
        <v>91.82</v>
      </c>
      <c r="T507" s="58">
        <v>1</v>
      </c>
      <c r="U507" s="59">
        <v>11.8</v>
      </c>
      <c r="V507" s="58">
        <v>38.89</v>
      </c>
      <c r="W507" s="58" t="s">
        <v>645</v>
      </c>
      <c r="X507" s="58">
        <v>0</v>
      </c>
      <c r="Y507" s="58">
        <v>0</v>
      </c>
      <c r="Z507">
        <v>1</v>
      </c>
      <c r="AA507" s="58">
        <v>0</v>
      </c>
      <c r="AB507" s="58">
        <v>0</v>
      </c>
      <c r="AC507" s="58">
        <v>0</v>
      </c>
      <c r="AD507" s="58">
        <v>1</v>
      </c>
      <c r="AE507" s="58"/>
      <c r="AF507" s="58">
        <v>0</v>
      </c>
      <c r="AG507" s="58"/>
      <c r="AH507" s="59">
        <v>12914.38</v>
      </c>
      <c r="AI507" s="61">
        <v>33662000</v>
      </c>
      <c r="AJ507" s="61">
        <v>23936000</v>
      </c>
      <c r="AK507" s="61">
        <v>597000</v>
      </c>
      <c r="AL507" s="60">
        <f t="shared" si="82"/>
        <v>0.59699999999999998</v>
      </c>
      <c r="AM507" s="60">
        <f t="shared" ref="AM507:AM519" si="90">(AK507-AK506)/AK506</f>
        <v>-0.62942271880819367</v>
      </c>
      <c r="AN507" s="59">
        <v>43.27</v>
      </c>
    </row>
    <row r="508" spans="1:40" x14ac:dyDescent="0.3">
      <c r="A508" s="58" t="s">
        <v>200</v>
      </c>
      <c r="B508" s="59">
        <v>2010</v>
      </c>
      <c r="C508" s="59">
        <v>70.930000000000007</v>
      </c>
      <c r="D508" s="59">
        <v>70.930000000000007</v>
      </c>
      <c r="E508" s="59">
        <v>100</v>
      </c>
      <c r="F508" s="59">
        <v>84.73</v>
      </c>
      <c r="G508" s="59">
        <v>89.05</v>
      </c>
      <c r="H508" s="59">
        <v>26.62</v>
      </c>
      <c r="I508" s="60">
        <f t="shared" si="85"/>
        <v>9.3507125628944259</v>
      </c>
      <c r="J508" s="60">
        <f t="shared" si="84"/>
        <v>17.380101486534866</v>
      </c>
      <c r="K508" s="60">
        <f t="shared" si="80"/>
        <v>17.023042281131818</v>
      </c>
      <c r="L508" s="60">
        <f t="shared" si="89"/>
        <v>0.2978798974282269</v>
      </c>
      <c r="M508" s="60">
        <f t="shared" si="81"/>
        <v>1.4291204790031555</v>
      </c>
      <c r="N508" s="59">
        <v>3.84</v>
      </c>
      <c r="O508" s="59">
        <v>0.88</v>
      </c>
      <c r="P508" s="62">
        <v>16.501712062256811</v>
      </c>
      <c r="Q508" s="62">
        <v>17.427003891050575</v>
      </c>
      <c r="R508" s="12">
        <v>19.920000000000002</v>
      </c>
      <c r="S508" s="59">
        <v>92.5</v>
      </c>
      <c r="T508" s="58">
        <v>1</v>
      </c>
      <c r="U508" s="59">
        <v>9.14</v>
      </c>
      <c r="V508" s="58">
        <v>36.36</v>
      </c>
      <c r="W508" s="58" t="s">
        <v>645</v>
      </c>
      <c r="X508" s="58">
        <v>0</v>
      </c>
      <c r="Y508" s="58">
        <v>0</v>
      </c>
      <c r="Z508">
        <v>1</v>
      </c>
      <c r="AA508" s="58">
        <v>0</v>
      </c>
      <c r="AB508" s="58">
        <v>0</v>
      </c>
      <c r="AC508" s="58">
        <v>0</v>
      </c>
      <c r="AD508" s="58">
        <v>1</v>
      </c>
      <c r="AE508" s="58"/>
      <c r="AF508" s="58">
        <v>0</v>
      </c>
      <c r="AG508" s="58"/>
      <c r="AH508" s="59">
        <v>11507.02</v>
      </c>
      <c r="AI508" s="61">
        <v>35325000</v>
      </c>
      <c r="AJ508" s="61">
        <v>24718000</v>
      </c>
      <c r="AK508" s="61">
        <v>347000</v>
      </c>
      <c r="AL508" s="60">
        <f t="shared" si="82"/>
        <v>0.34699999999999998</v>
      </c>
      <c r="AM508" s="60">
        <f t="shared" si="90"/>
        <v>-0.41876046901172531</v>
      </c>
      <c r="AN508" s="59">
        <v>43.11</v>
      </c>
    </row>
    <row r="509" spans="1:40" x14ac:dyDescent="0.3">
      <c r="A509" s="58" t="s">
        <v>200</v>
      </c>
      <c r="B509" s="59">
        <v>2011</v>
      </c>
      <c r="C509" s="59">
        <v>59.77</v>
      </c>
      <c r="D509" s="59">
        <v>59.77</v>
      </c>
      <c r="E509" s="59">
        <v>100</v>
      </c>
      <c r="F509" s="59">
        <v>48.61</v>
      </c>
      <c r="G509" s="59">
        <v>88.55</v>
      </c>
      <c r="H509" s="59">
        <v>35.74</v>
      </c>
      <c r="I509" s="60">
        <f t="shared" si="85"/>
        <v>8.9197380397133141</v>
      </c>
      <c r="J509" s="60">
        <f t="shared" si="84"/>
        <v>17.361269937483392</v>
      </c>
      <c r="K509" s="60">
        <f t="shared" si="80"/>
        <v>17.033906267595597</v>
      </c>
      <c r="L509" s="60">
        <f t="shared" si="89"/>
        <v>0.57436364456997835</v>
      </c>
      <c r="M509" s="60">
        <f t="shared" si="81"/>
        <v>1.3873059068352809</v>
      </c>
      <c r="N509" s="59">
        <v>3.73</v>
      </c>
      <c r="O509" s="59">
        <v>0.94</v>
      </c>
      <c r="P509" s="62">
        <v>14.778235294117646</v>
      </c>
      <c r="Q509" s="62">
        <v>16.565686274509794</v>
      </c>
      <c r="R509" s="12">
        <v>21.87</v>
      </c>
      <c r="S509" s="59">
        <v>0.85</v>
      </c>
      <c r="T509" s="58">
        <v>1</v>
      </c>
      <c r="U509" s="59">
        <v>19.89</v>
      </c>
      <c r="V509" s="58">
        <v>36.840000000000003</v>
      </c>
      <c r="W509" s="58" t="s">
        <v>645</v>
      </c>
      <c r="X509" s="58">
        <v>0</v>
      </c>
      <c r="Y509" s="58">
        <v>0</v>
      </c>
      <c r="Z509">
        <v>1</v>
      </c>
      <c r="AA509" s="58">
        <v>0</v>
      </c>
      <c r="AB509" s="58">
        <v>0</v>
      </c>
      <c r="AC509" s="58">
        <v>0</v>
      </c>
      <c r="AD509" s="58">
        <v>1</v>
      </c>
      <c r="AE509" s="58">
        <v>1</v>
      </c>
      <c r="AF509" s="58">
        <v>0</v>
      </c>
      <c r="AG509" s="58"/>
      <c r="AH509" s="59">
        <v>7478.13</v>
      </c>
      <c r="AI509" s="61">
        <v>34666000</v>
      </c>
      <c r="AJ509" s="61">
        <v>24988000</v>
      </c>
      <c r="AK509" s="61">
        <v>776000</v>
      </c>
      <c r="AL509" s="60">
        <f t="shared" si="82"/>
        <v>0.77600000000000002</v>
      </c>
      <c r="AM509" s="60">
        <f t="shared" si="90"/>
        <v>1.2363112391930835</v>
      </c>
      <c r="AN509" s="59">
        <v>42.87</v>
      </c>
    </row>
    <row r="510" spans="1:40" x14ac:dyDescent="0.3">
      <c r="A510" s="58" t="s">
        <v>200</v>
      </c>
      <c r="B510" s="59">
        <v>2012</v>
      </c>
      <c r="C510" s="59">
        <v>57.79</v>
      </c>
      <c r="D510" s="59">
        <v>57.79</v>
      </c>
      <c r="E510" s="59">
        <v>100</v>
      </c>
      <c r="F510" s="59">
        <v>51.67</v>
      </c>
      <c r="G510" s="59">
        <v>84.81</v>
      </c>
      <c r="H510" s="59">
        <v>29.14</v>
      </c>
      <c r="I510" s="60">
        <f t="shared" si="85"/>
        <v>8.8504445322313785</v>
      </c>
      <c r="J510" s="60">
        <f t="shared" si="84"/>
        <v>17.412329546228996</v>
      </c>
      <c r="K510" s="60">
        <f t="shared" si="80"/>
        <v>17.089026071790798</v>
      </c>
      <c r="L510" s="60">
        <f t="shared" si="89"/>
        <v>-0.43232256227804705</v>
      </c>
      <c r="M510" s="60">
        <f t="shared" si="81"/>
        <v>1.3816845932434481</v>
      </c>
      <c r="N510" s="59">
        <v>2.3199999999999998</v>
      </c>
      <c r="O510" s="59">
        <v>0.92</v>
      </c>
      <c r="P510" s="62">
        <v>7.9368359374999926</v>
      </c>
      <c r="Q510" s="62">
        <v>9.5380468750000045</v>
      </c>
      <c r="R510" s="12">
        <v>13.01</v>
      </c>
      <c r="S510" s="59">
        <v>2</v>
      </c>
      <c r="T510" s="58">
        <v>1</v>
      </c>
      <c r="U510" s="59">
        <v>13.44</v>
      </c>
      <c r="V510" s="58">
        <v>40</v>
      </c>
      <c r="W510" s="58" t="s">
        <v>645</v>
      </c>
      <c r="X510" s="58">
        <v>0</v>
      </c>
      <c r="Y510" s="58">
        <v>0</v>
      </c>
      <c r="Z510">
        <v>1</v>
      </c>
      <c r="AA510" s="58">
        <v>0</v>
      </c>
      <c r="AB510" s="58">
        <v>0</v>
      </c>
      <c r="AC510" s="58">
        <v>0</v>
      </c>
      <c r="AD510" s="58">
        <v>1</v>
      </c>
      <c r="AE510" s="58">
        <v>1</v>
      </c>
      <c r="AF510" s="58">
        <v>0</v>
      </c>
      <c r="AG510" s="58"/>
      <c r="AH510" s="59">
        <v>6977.49</v>
      </c>
      <c r="AI510" s="61">
        <v>36482000</v>
      </c>
      <c r="AJ510" s="61">
        <v>26404000</v>
      </c>
      <c r="AK510" s="61">
        <v>-351000</v>
      </c>
      <c r="AL510" s="60">
        <f t="shared" si="82"/>
        <v>-0.35099999999999998</v>
      </c>
      <c r="AM510" s="60">
        <f t="shared" si="90"/>
        <v>-1.4523195876288659</v>
      </c>
      <c r="AN510" s="59">
        <v>46.16</v>
      </c>
    </row>
    <row r="511" spans="1:40" x14ac:dyDescent="0.3">
      <c r="A511" s="58" t="s">
        <v>200</v>
      </c>
      <c r="B511" s="59">
        <v>2013</v>
      </c>
      <c r="C511" s="59">
        <v>57.11</v>
      </c>
      <c r="D511" s="59">
        <v>57.11</v>
      </c>
      <c r="E511" s="59">
        <v>100</v>
      </c>
      <c r="F511" s="59">
        <v>46.49</v>
      </c>
      <c r="G511" s="59">
        <v>91.44</v>
      </c>
      <c r="H511" s="59">
        <v>24.7</v>
      </c>
      <c r="I511" s="60">
        <f t="shared" si="85"/>
        <v>9.0692087420070902</v>
      </c>
      <c r="J511" s="60">
        <f t="shared" si="84"/>
        <v>17.343428692405585</v>
      </c>
      <c r="K511" s="60">
        <f t="shared" si="80"/>
        <v>17.049038514164788</v>
      </c>
      <c r="L511" s="60">
        <f t="shared" si="89"/>
        <v>-0.20702416943432653</v>
      </c>
      <c r="M511" s="60">
        <f t="shared" si="81"/>
        <v>1.3423075406992786</v>
      </c>
      <c r="N511" s="59">
        <v>-1.53</v>
      </c>
      <c r="O511" s="59">
        <v>0.98</v>
      </c>
      <c r="P511" s="62">
        <v>4.5099606299212596</v>
      </c>
      <c r="Q511" s="62">
        <v>5.3667968749999986</v>
      </c>
      <c r="R511" s="12">
        <v>8.0399999999999991</v>
      </c>
      <c r="S511" s="59">
        <v>3.21</v>
      </c>
      <c r="T511" s="58">
        <v>1</v>
      </c>
      <c r="U511" s="59">
        <v>5.91</v>
      </c>
      <c r="V511" s="58">
        <v>38.1</v>
      </c>
      <c r="W511" s="58" t="s">
        <v>645</v>
      </c>
      <c r="X511" s="58">
        <v>0</v>
      </c>
      <c r="Y511" s="58">
        <v>0</v>
      </c>
      <c r="Z511">
        <v>1</v>
      </c>
      <c r="AA511" s="58">
        <v>0</v>
      </c>
      <c r="AB511" s="58">
        <v>0</v>
      </c>
      <c r="AC511" s="58">
        <v>0</v>
      </c>
      <c r="AD511" s="58">
        <v>1</v>
      </c>
      <c r="AE511" s="58">
        <v>1</v>
      </c>
      <c r="AF511" s="58">
        <v>0</v>
      </c>
      <c r="AG511" s="58"/>
      <c r="AH511" s="59">
        <v>8683.75</v>
      </c>
      <c r="AI511" s="61">
        <v>34053000</v>
      </c>
      <c r="AJ511" s="61">
        <v>25369000</v>
      </c>
      <c r="AK511" s="61">
        <v>-187000</v>
      </c>
      <c r="AL511" s="60">
        <f t="shared" si="82"/>
        <v>-0.187</v>
      </c>
      <c r="AM511" s="60">
        <f t="shared" si="90"/>
        <v>-0.46723646723646722</v>
      </c>
      <c r="AN511" s="59">
        <v>47.9</v>
      </c>
    </row>
    <row r="512" spans="1:40" x14ac:dyDescent="0.3">
      <c r="A512" s="58" t="s">
        <v>200</v>
      </c>
      <c r="B512" s="59">
        <v>2014</v>
      </c>
      <c r="C512" s="59">
        <v>59.01</v>
      </c>
      <c r="D512" s="59">
        <v>59.01</v>
      </c>
      <c r="E512" s="59">
        <v>90</v>
      </c>
      <c r="F512" s="59">
        <v>47.09</v>
      </c>
      <c r="G512" s="59">
        <v>88.52</v>
      </c>
      <c r="H512" s="59">
        <v>35.049999999999997</v>
      </c>
      <c r="I512" s="60">
        <f t="shared" si="85"/>
        <v>9.2283001257530124</v>
      </c>
      <c r="J512" s="60">
        <f t="shared" si="84"/>
        <v>17.358786038219417</v>
      </c>
      <c r="K512" s="60">
        <f t="shared" si="80"/>
        <v>17.039373924343515</v>
      </c>
      <c r="L512" s="60">
        <f t="shared" si="89"/>
        <v>-4.7105307016459168</v>
      </c>
      <c r="M512" s="60">
        <f t="shared" si="81"/>
        <v>1.3763184079601991</v>
      </c>
      <c r="N512" s="59">
        <v>3.12</v>
      </c>
      <c r="O512" s="59">
        <v>0.96</v>
      </c>
      <c r="P512" s="62">
        <v>5.9405577689243021</v>
      </c>
      <c r="Q512" s="62">
        <v>6.9000390625000003</v>
      </c>
      <c r="R512" s="12">
        <v>8.77</v>
      </c>
      <c r="S512" s="59">
        <v>4.67</v>
      </c>
      <c r="T512" s="58">
        <v>1</v>
      </c>
      <c r="U512" s="59">
        <v>21.58</v>
      </c>
      <c r="V512" s="58">
        <v>30</v>
      </c>
      <c r="W512" s="58" t="s">
        <v>645</v>
      </c>
      <c r="X512" s="58">
        <v>0</v>
      </c>
      <c r="Y512" s="58">
        <v>0</v>
      </c>
      <c r="Z512">
        <v>1</v>
      </c>
      <c r="AA512" s="58">
        <v>0</v>
      </c>
      <c r="AB512" s="58">
        <v>0</v>
      </c>
      <c r="AC512" s="58">
        <v>0</v>
      </c>
      <c r="AD512" s="58">
        <v>1</v>
      </c>
      <c r="AE512" s="58">
        <v>1</v>
      </c>
      <c r="AF512" s="58">
        <v>0</v>
      </c>
      <c r="AG512" s="58"/>
      <c r="AH512" s="59">
        <v>10181.219999999999</v>
      </c>
      <c r="AI512" s="61">
        <v>34580000</v>
      </c>
      <c r="AJ512" s="61">
        <v>25125000</v>
      </c>
      <c r="AK512" s="61">
        <v>-991000</v>
      </c>
      <c r="AL512" s="60">
        <f t="shared" si="82"/>
        <v>-0.99099999999999999</v>
      </c>
      <c r="AM512" s="60">
        <f t="shared" si="90"/>
        <v>4.2994652406417115</v>
      </c>
      <c r="AN512" s="59">
        <v>43.74</v>
      </c>
    </row>
    <row r="513" spans="1:40" x14ac:dyDescent="0.3">
      <c r="A513" s="58" t="s">
        <v>200</v>
      </c>
      <c r="B513" s="59">
        <v>2015</v>
      </c>
      <c r="C513" s="59">
        <v>63.16</v>
      </c>
      <c r="D513" s="59">
        <v>63.16</v>
      </c>
      <c r="E513" s="59">
        <v>100</v>
      </c>
      <c r="F513" s="59">
        <v>66.67</v>
      </c>
      <c r="G513" s="59">
        <v>90.24</v>
      </c>
      <c r="H513" s="59">
        <v>21.41</v>
      </c>
      <c r="I513" s="60">
        <f t="shared" si="85"/>
        <v>9.4153020298951855</v>
      </c>
      <c r="J513" s="60">
        <f t="shared" si="84"/>
        <v>17.32654840530596</v>
      </c>
      <c r="K513" s="60">
        <f t="shared" si="80"/>
        <v>17.001449882586211</v>
      </c>
      <c r="L513" s="60">
        <f t="shared" si="89"/>
        <v>-2.2730262907525014</v>
      </c>
      <c r="M513" s="60">
        <f t="shared" si="81"/>
        <v>1.3841670111616371</v>
      </c>
      <c r="N513" s="59">
        <v>1.77</v>
      </c>
      <c r="O513" s="59">
        <v>0.97</v>
      </c>
      <c r="P513" s="62">
        <v>7.6819367588932828</v>
      </c>
      <c r="Q513" s="62">
        <v>8.2714785992217958</v>
      </c>
      <c r="R513" s="12">
        <v>9.17</v>
      </c>
      <c r="S513" s="59">
        <v>28.4</v>
      </c>
      <c r="T513" s="58">
        <v>1</v>
      </c>
      <c r="U513" s="59">
        <v>11.86</v>
      </c>
      <c r="V513" s="58">
        <v>30</v>
      </c>
      <c r="W513" s="58" t="s">
        <v>645</v>
      </c>
      <c r="X513" s="58">
        <v>0</v>
      </c>
      <c r="Y513" s="58">
        <v>0</v>
      </c>
      <c r="Z513">
        <v>1</v>
      </c>
      <c r="AA513" s="58">
        <v>0</v>
      </c>
      <c r="AB513" s="58">
        <v>0</v>
      </c>
      <c r="AC513" s="58">
        <v>0</v>
      </c>
      <c r="AD513" s="58">
        <v>1</v>
      </c>
      <c r="AE513" s="58">
        <v>1</v>
      </c>
      <c r="AF513" s="58">
        <v>0</v>
      </c>
      <c r="AG513" s="58"/>
      <c r="AH513" s="59">
        <v>12274.78</v>
      </c>
      <c r="AI513" s="61">
        <v>33483000</v>
      </c>
      <c r="AJ513" s="61">
        <v>24190000</v>
      </c>
      <c r="AK513" s="61">
        <v>-897000</v>
      </c>
      <c r="AL513" s="60">
        <f t="shared" si="82"/>
        <v>-0.89700000000000002</v>
      </c>
      <c r="AM513" s="60">
        <f t="shared" si="90"/>
        <v>-9.4853683148335019E-2</v>
      </c>
      <c r="AN513" s="59">
        <v>40.03</v>
      </c>
    </row>
    <row r="514" spans="1:40" x14ac:dyDescent="0.3">
      <c r="A514" s="58" t="s">
        <v>200</v>
      </c>
      <c r="B514" s="59">
        <v>2016</v>
      </c>
      <c r="C514" s="59">
        <v>61.62</v>
      </c>
      <c r="D514" s="59">
        <v>61.62</v>
      </c>
      <c r="E514" s="59">
        <v>100</v>
      </c>
      <c r="F514" s="59">
        <v>59.41</v>
      </c>
      <c r="G514" s="59">
        <v>91.63</v>
      </c>
      <c r="H514" s="59">
        <v>23.81</v>
      </c>
      <c r="I514" s="60">
        <f t="shared" si="85"/>
        <v>9.3765613404636543</v>
      </c>
      <c r="J514" s="60">
        <f t="shared" si="84"/>
        <v>17.356092999396058</v>
      </c>
      <c r="K514" s="60">
        <f t="shared" ref="K514:K577" si="91">LN(AJ514)</f>
        <v>17.037062798035883</v>
      </c>
      <c r="L514" s="60">
        <f t="shared" si="89"/>
        <v>-3.7297014486341906</v>
      </c>
      <c r="M514" s="60">
        <f t="shared" ref="M514:M577" si="92">AI514/AJ514</f>
        <v>1.3757928750947461</v>
      </c>
      <c r="N514" s="59">
        <v>2.61</v>
      </c>
      <c r="O514" s="59">
        <v>0.92</v>
      </c>
      <c r="P514" s="62">
        <v>5.3497665369649798</v>
      </c>
      <c r="Q514" s="62">
        <v>5.6182329317269106</v>
      </c>
      <c r="R514" s="12">
        <v>8.7100000000000009</v>
      </c>
      <c r="S514" s="59">
        <v>26.16</v>
      </c>
      <c r="T514" s="58">
        <v>1</v>
      </c>
      <c r="U514" s="59">
        <v>14.95</v>
      </c>
      <c r="V514" s="58">
        <v>33.33</v>
      </c>
      <c r="W514" s="58" t="s">
        <v>645</v>
      </c>
      <c r="X514" s="58">
        <v>0</v>
      </c>
      <c r="Y514" s="58">
        <v>0</v>
      </c>
      <c r="Z514">
        <v>1</v>
      </c>
      <c r="AA514" s="58">
        <v>0</v>
      </c>
      <c r="AB514" s="58">
        <v>0</v>
      </c>
      <c r="AC514" s="58">
        <v>0</v>
      </c>
      <c r="AD514" s="58">
        <v>1</v>
      </c>
      <c r="AE514" s="58">
        <v>1</v>
      </c>
      <c r="AF514" s="58">
        <v>0</v>
      </c>
      <c r="AG514" s="58"/>
      <c r="AH514" s="59">
        <v>11808.34</v>
      </c>
      <c r="AI514" s="61">
        <v>34487000</v>
      </c>
      <c r="AJ514" s="61">
        <v>25067000</v>
      </c>
      <c r="AK514" s="61">
        <v>-976000</v>
      </c>
      <c r="AL514" s="60">
        <f t="shared" ref="AL514:AL577" si="93">AK514/10^6</f>
        <v>-0.97599999999999998</v>
      </c>
      <c r="AM514" s="60">
        <f t="shared" si="90"/>
        <v>8.807134894091416E-2</v>
      </c>
      <c r="AN514" s="59">
        <v>40.83</v>
      </c>
    </row>
    <row r="515" spans="1:40" x14ac:dyDescent="0.3">
      <c r="A515" s="58" t="s">
        <v>200</v>
      </c>
      <c r="B515" s="59">
        <v>2017</v>
      </c>
      <c r="C515" s="59">
        <v>64.72</v>
      </c>
      <c r="D515" s="59">
        <v>64.72</v>
      </c>
      <c r="E515" s="59">
        <v>100</v>
      </c>
      <c r="F515" s="59">
        <v>64.17</v>
      </c>
      <c r="G515" s="59">
        <v>92.5</v>
      </c>
      <c r="H515" s="59">
        <v>27.22</v>
      </c>
      <c r="I515" s="60">
        <f t="shared" si="85"/>
        <v>9.6549793972709193</v>
      </c>
      <c r="J515" s="60">
        <f t="shared" si="84"/>
        <v>17.383379900007359</v>
      </c>
      <c r="K515" s="60">
        <f t="shared" si="91"/>
        <v>17.043583955186516</v>
      </c>
      <c r="L515" s="60">
        <f t="shared" si="89"/>
        <v>-0.73814454649068106</v>
      </c>
      <c r="M515" s="60">
        <f t="shared" si="92"/>
        <v>1.4046609329792716</v>
      </c>
      <c r="N515" s="59">
        <v>3.61</v>
      </c>
      <c r="O515" s="59">
        <v>0.93</v>
      </c>
      <c r="P515" s="62">
        <v>5.8285490196078431</v>
      </c>
      <c r="Q515" s="62">
        <v>6.2326050420168064</v>
      </c>
      <c r="R515" s="12">
        <v>8.64</v>
      </c>
      <c r="S515" s="59">
        <v>37.1</v>
      </c>
      <c r="T515" s="58">
        <v>1</v>
      </c>
      <c r="U515" s="59">
        <v>21.76</v>
      </c>
      <c r="V515" s="58">
        <v>29.41</v>
      </c>
      <c r="W515" s="58" t="s">
        <v>645</v>
      </c>
      <c r="X515" s="58">
        <v>0</v>
      </c>
      <c r="Y515" s="58">
        <v>0</v>
      </c>
      <c r="Z515">
        <v>1</v>
      </c>
      <c r="AA515" s="58">
        <v>0</v>
      </c>
      <c r="AB515" s="58">
        <v>0</v>
      </c>
      <c r="AC515" s="58">
        <v>0</v>
      </c>
      <c r="AD515" s="58">
        <v>1</v>
      </c>
      <c r="AE515" s="58">
        <v>1</v>
      </c>
      <c r="AF515" s="58">
        <v>0</v>
      </c>
      <c r="AG515" s="58"/>
      <c r="AH515" s="59">
        <v>15599.27</v>
      </c>
      <c r="AI515" s="61">
        <v>35441000</v>
      </c>
      <c r="AJ515" s="61">
        <v>25231000</v>
      </c>
      <c r="AK515" s="61">
        <v>-522000</v>
      </c>
      <c r="AL515" s="60">
        <f t="shared" si="93"/>
        <v>-0.52200000000000002</v>
      </c>
      <c r="AM515" s="60">
        <f t="shared" si="90"/>
        <v>-0.4651639344262295</v>
      </c>
      <c r="AN515" s="59">
        <v>39.31</v>
      </c>
    </row>
    <row r="516" spans="1:40" x14ac:dyDescent="0.3">
      <c r="A516" s="58" t="s">
        <v>200</v>
      </c>
      <c r="B516" s="59">
        <v>2018</v>
      </c>
      <c r="C516" s="59">
        <v>66.709999999999994</v>
      </c>
      <c r="D516" s="59">
        <v>66.709999999999994</v>
      </c>
      <c r="E516" s="59">
        <v>100</v>
      </c>
      <c r="F516" s="59">
        <v>61.32</v>
      </c>
      <c r="G516" s="59">
        <v>93.61</v>
      </c>
      <c r="H516" s="59">
        <v>37.200000000000003</v>
      </c>
      <c r="I516" s="60">
        <f t="shared" si="85"/>
        <v>9.338647391297231</v>
      </c>
      <c r="J516" s="60">
        <f t="shared" si="84"/>
        <v>17.436566099949111</v>
      </c>
      <c r="K516" s="60">
        <f t="shared" si="91"/>
        <v>17.083557426838926</v>
      </c>
      <c r="L516" s="60">
        <f t="shared" si="89"/>
        <v>-1.0272222925814367</v>
      </c>
      <c r="M516" s="60">
        <f t="shared" si="92"/>
        <v>1.4233434881949734</v>
      </c>
      <c r="N516" s="59">
        <v>4.0599999999999996</v>
      </c>
      <c r="O516" s="59">
        <v>0.95</v>
      </c>
      <c r="P516" s="62">
        <v>15.665081300813005</v>
      </c>
      <c r="Q516" s="62">
        <v>17.575252918287951</v>
      </c>
      <c r="R516" s="12">
        <v>28</v>
      </c>
      <c r="S516" s="59">
        <v>27.93</v>
      </c>
      <c r="T516" s="58">
        <v>1</v>
      </c>
      <c r="U516" s="59">
        <v>36.270000000000003</v>
      </c>
      <c r="V516" s="58">
        <v>29.41</v>
      </c>
      <c r="W516" s="58" t="s">
        <v>645</v>
      </c>
      <c r="X516" s="58">
        <v>0</v>
      </c>
      <c r="Y516" s="58">
        <v>0</v>
      </c>
      <c r="Z516">
        <v>1</v>
      </c>
      <c r="AA516" s="58">
        <v>0</v>
      </c>
      <c r="AB516" s="58">
        <v>0</v>
      </c>
      <c r="AC516" s="58">
        <v>0</v>
      </c>
      <c r="AD516" s="58">
        <v>1</v>
      </c>
      <c r="AE516" s="58">
        <v>1</v>
      </c>
      <c r="AF516" s="58">
        <v>0</v>
      </c>
      <c r="AG516" s="58"/>
      <c r="AH516" s="59">
        <v>11369.02</v>
      </c>
      <c r="AI516" s="61">
        <v>37377000</v>
      </c>
      <c r="AJ516" s="61">
        <v>26260000</v>
      </c>
      <c r="AK516" s="61">
        <v>-642000</v>
      </c>
      <c r="AL516" s="60">
        <f t="shared" si="93"/>
        <v>-0.64200000000000002</v>
      </c>
      <c r="AM516" s="60">
        <f t="shared" si="90"/>
        <v>0.22988505747126436</v>
      </c>
      <c r="AN516" s="59">
        <v>37.15</v>
      </c>
    </row>
    <row r="517" spans="1:40" x14ac:dyDescent="0.3">
      <c r="A517" s="58" t="s">
        <v>200</v>
      </c>
      <c r="B517" s="59">
        <v>2019</v>
      </c>
      <c r="C517" s="59">
        <v>65.430000000000007</v>
      </c>
      <c r="D517" s="59">
        <v>65.430000000000007</v>
      </c>
      <c r="E517" s="59">
        <v>100</v>
      </c>
      <c r="F517" s="59">
        <v>60.46</v>
      </c>
      <c r="G517" s="59">
        <v>92.05</v>
      </c>
      <c r="H517" s="59">
        <v>35.72</v>
      </c>
      <c r="I517" s="60">
        <f t="shared" si="85"/>
        <v>9.566718871979754</v>
      </c>
      <c r="J517" s="60">
        <f t="shared" si="84"/>
        <v>17.479379849074043</v>
      </c>
      <c r="K517" s="60">
        <f t="shared" si="91"/>
        <v>17.119168610447087</v>
      </c>
      <c r="L517" s="60">
        <f t="shared" si="89"/>
        <v>-0.24334625863172918</v>
      </c>
      <c r="M517" s="60">
        <f t="shared" si="92"/>
        <v>1.4336322210789358</v>
      </c>
      <c r="N517" s="59">
        <v>3.57</v>
      </c>
      <c r="O517" s="59">
        <v>0.97</v>
      </c>
      <c r="P517" s="62">
        <v>24.825120000000009</v>
      </c>
      <c r="Q517" s="62">
        <v>26.61542635658914</v>
      </c>
      <c r="R517" s="12">
        <v>31.91</v>
      </c>
      <c r="S517" s="59">
        <v>36.25</v>
      </c>
      <c r="T517" s="58">
        <v>1</v>
      </c>
      <c r="U517" s="59">
        <v>26.56</v>
      </c>
      <c r="V517" s="58">
        <v>29.41</v>
      </c>
      <c r="W517" s="58" t="s">
        <v>645</v>
      </c>
      <c r="X517" s="58">
        <v>0</v>
      </c>
      <c r="Y517" s="58">
        <v>0</v>
      </c>
      <c r="Z517">
        <v>1</v>
      </c>
      <c r="AA517" s="58">
        <v>0</v>
      </c>
      <c r="AB517" s="58">
        <v>0</v>
      </c>
      <c r="AC517" s="58">
        <v>0</v>
      </c>
      <c r="AD517" s="58">
        <v>1</v>
      </c>
      <c r="AE517" s="58">
        <v>1</v>
      </c>
      <c r="AF517" s="58">
        <v>0</v>
      </c>
      <c r="AG517" s="58"/>
      <c r="AH517" s="59">
        <v>14281.48</v>
      </c>
      <c r="AI517" s="61">
        <v>39012000</v>
      </c>
      <c r="AJ517" s="61">
        <v>27212000</v>
      </c>
      <c r="AK517" s="61">
        <v>-216000</v>
      </c>
      <c r="AL517" s="60">
        <f t="shared" si="93"/>
        <v>-0.216</v>
      </c>
      <c r="AM517" s="60">
        <f t="shared" si="90"/>
        <v>-0.66355140186915884</v>
      </c>
      <c r="AN517" s="59">
        <v>38.659999999999997</v>
      </c>
    </row>
    <row r="518" spans="1:40" x14ac:dyDescent="0.3">
      <c r="A518" s="58" t="s">
        <v>200</v>
      </c>
      <c r="B518" s="59">
        <v>2020</v>
      </c>
      <c r="C518" s="59">
        <v>72.98</v>
      </c>
      <c r="D518" s="59">
        <v>72.98</v>
      </c>
      <c r="E518" s="59">
        <v>100</v>
      </c>
      <c r="F518" s="59">
        <v>64.430000000000007</v>
      </c>
      <c r="G518" s="59">
        <v>90.25</v>
      </c>
      <c r="H518" s="59">
        <v>61.16</v>
      </c>
      <c r="I518" s="60">
        <f t="shared" si="85"/>
        <v>9.4799491010580805</v>
      </c>
      <c r="J518" s="60">
        <f t="shared" si="84"/>
        <v>17.51129114439151</v>
      </c>
      <c r="K518" s="60">
        <f t="shared" si="91"/>
        <v>17.164501948155827</v>
      </c>
      <c r="L518" s="60">
        <f t="shared" si="89"/>
        <v>-0.54991301247403757</v>
      </c>
      <c r="M518" s="60">
        <f t="shared" si="92"/>
        <v>1.4145185081126641</v>
      </c>
      <c r="N518" s="59">
        <v>2.16</v>
      </c>
      <c r="O518" s="59">
        <v>0.86</v>
      </c>
      <c r="P518" s="62">
        <v>24.792209302325578</v>
      </c>
      <c r="Q518" s="62">
        <v>26.392868217054275</v>
      </c>
      <c r="R518" s="12">
        <v>35.049999999999997</v>
      </c>
      <c r="S518" s="59">
        <v>36.86</v>
      </c>
      <c r="T518" s="58">
        <v>1</v>
      </c>
      <c r="U518" s="59">
        <v>63.86</v>
      </c>
      <c r="V518" s="58">
        <v>38.89</v>
      </c>
      <c r="W518" s="58" t="s">
        <v>645</v>
      </c>
      <c r="X518" s="58">
        <v>0</v>
      </c>
      <c r="Y518" s="58">
        <v>0</v>
      </c>
      <c r="Z518">
        <v>1</v>
      </c>
      <c r="AA518" s="58">
        <v>0</v>
      </c>
      <c r="AB518" s="58">
        <v>0</v>
      </c>
      <c r="AC518" s="58">
        <v>0</v>
      </c>
      <c r="AD518" s="58">
        <v>1</v>
      </c>
      <c r="AE518" s="58">
        <v>1</v>
      </c>
      <c r="AF518" s="58">
        <v>0</v>
      </c>
      <c r="AG518" s="58"/>
      <c r="AH518" s="59">
        <v>13094.52</v>
      </c>
      <c r="AI518" s="61">
        <v>40277000</v>
      </c>
      <c r="AJ518" s="61">
        <v>28474000</v>
      </c>
      <c r="AK518" s="61">
        <v>-423000</v>
      </c>
      <c r="AL518" s="60">
        <f t="shared" si="93"/>
        <v>-0.42299999999999999</v>
      </c>
      <c r="AM518" s="60">
        <f t="shared" si="90"/>
        <v>0.95833333333333337</v>
      </c>
      <c r="AN518" s="59">
        <v>40.21</v>
      </c>
    </row>
    <row r="519" spans="1:40" x14ac:dyDescent="0.3">
      <c r="A519" s="58" t="s">
        <v>200</v>
      </c>
      <c r="B519" s="59">
        <v>2021</v>
      </c>
      <c r="C519" s="59">
        <v>69.819999999999993</v>
      </c>
      <c r="D519" s="59">
        <v>69.819999999999993</v>
      </c>
      <c r="E519" s="59">
        <v>100</v>
      </c>
      <c r="F519" s="59">
        <v>70.069999999999993</v>
      </c>
      <c r="G519" s="59">
        <v>87.03</v>
      </c>
      <c r="H519" s="59">
        <v>45.77</v>
      </c>
      <c r="I519" s="60">
        <f t="shared" si="85"/>
        <v>9.3826149599143349</v>
      </c>
      <c r="J519" s="60">
        <f t="shared" si="84"/>
        <v>17.607623266719862</v>
      </c>
      <c r="K519" s="60">
        <f t="shared" si="91"/>
        <v>17.267432739118039</v>
      </c>
      <c r="L519" s="60">
        <f t="shared" si="89"/>
        <v>-1.1583622930738839</v>
      </c>
      <c r="M519" s="60">
        <f t="shared" si="92"/>
        <v>1.4052152973606666</v>
      </c>
      <c r="N519" s="59">
        <v>3.04</v>
      </c>
      <c r="O519" s="59">
        <v>0.85</v>
      </c>
      <c r="P519" s="62">
        <v>53.43942307692307</v>
      </c>
      <c r="Q519" s="62">
        <v>56.638499999999958</v>
      </c>
      <c r="R519" s="12">
        <v>93.21</v>
      </c>
      <c r="S519" s="59">
        <v>36.86</v>
      </c>
      <c r="T519" s="58">
        <v>1</v>
      </c>
      <c r="U519" s="59">
        <v>39.14</v>
      </c>
      <c r="V519" s="58">
        <v>43.75</v>
      </c>
      <c r="W519" s="58" t="s">
        <v>645</v>
      </c>
      <c r="X519" s="58">
        <v>0</v>
      </c>
      <c r="Y519" s="58">
        <v>0</v>
      </c>
      <c r="Z519">
        <v>1</v>
      </c>
      <c r="AA519" s="58">
        <v>0</v>
      </c>
      <c r="AB519" s="58">
        <v>0</v>
      </c>
      <c r="AC519" s="58">
        <v>0</v>
      </c>
      <c r="AD519" s="58">
        <v>1</v>
      </c>
      <c r="AE519" s="58">
        <v>1</v>
      </c>
      <c r="AF519" s="58">
        <v>0</v>
      </c>
      <c r="AG519" s="58"/>
      <c r="AH519" s="59">
        <v>11880.04</v>
      </c>
      <c r="AI519" s="61">
        <v>44350000</v>
      </c>
      <c r="AJ519" s="61">
        <v>31561000</v>
      </c>
      <c r="AK519" s="61">
        <v>-686000</v>
      </c>
      <c r="AL519" s="60">
        <f t="shared" si="93"/>
        <v>-0.68600000000000005</v>
      </c>
      <c r="AM519" s="60">
        <f t="shared" si="90"/>
        <v>0.62174940898345155</v>
      </c>
      <c r="AN519" s="59">
        <v>42.14</v>
      </c>
    </row>
    <row r="520" spans="1:40" x14ac:dyDescent="0.3">
      <c r="A520" s="58" t="s">
        <v>648</v>
      </c>
      <c r="B520" s="59">
        <v>2008</v>
      </c>
      <c r="C520" s="59">
        <v>74.739999999999995</v>
      </c>
      <c r="D520" s="59">
        <v>74.739999999999995</v>
      </c>
      <c r="E520" s="59">
        <v>83.33</v>
      </c>
      <c r="F520" s="59">
        <v>90.68</v>
      </c>
      <c r="G520" s="59">
        <v>67.459999999999994</v>
      </c>
      <c r="H520" s="59">
        <v>56.96</v>
      </c>
      <c r="I520" s="60">
        <f t="shared" si="85"/>
        <v>9.1543095574512243</v>
      </c>
      <c r="J520" s="60">
        <f t="shared" si="84"/>
        <v>16.849886455110468</v>
      </c>
      <c r="K520" s="60">
        <f t="shared" si="91"/>
        <v>16.350555668909877</v>
      </c>
      <c r="L520" s="60">
        <f t="shared" si="89"/>
        <v>1.0448598326688627</v>
      </c>
      <c r="M520" s="60">
        <f t="shared" si="92"/>
        <v>1.647618292779583</v>
      </c>
      <c r="N520" s="59">
        <v>7.77</v>
      </c>
      <c r="O520" s="59">
        <v>1</v>
      </c>
      <c r="P520" s="62">
        <v>19.974545454545453</v>
      </c>
      <c r="Q520" s="62">
        <v>25.786875000000009</v>
      </c>
      <c r="R520" s="12">
        <v>34.380000000000003</v>
      </c>
      <c r="S520" s="59">
        <v>78.569999999999993</v>
      </c>
      <c r="T520" s="58">
        <v>1</v>
      </c>
      <c r="U520" s="59">
        <v>66.180000000000007</v>
      </c>
      <c r="V520" s="58">
        <v>69.23</v>
      </c>
      <c r="W520" s="58" t="s">
        <v>645</v>
      </c>
      <c r="X520" s="58">
        <v>0</v>
      </c>
      <c r="Y520" s="58">
        <v>0</v>
      </c>
      <c r="Z520">
        <v>1</v>
      </c>
      <c r="AA520" s="58">
        <v>0</v>
      </c>
      <c r="AB520" s="58">
        <v>0</v>
      </c>
      <c r="AC520" s="58">
        <v>0</v>
      </c>
      <c r="AD520" s="58">
        <v>1</v>
      </c>
      <c r="AE520" s="58"/>
      <c r="AF520" s="58">
        <v>0</v>
      </c>
      <c r="AG520" s="58">
        <v>27.27</v>
      </c>
      <c r="AH520" s="59">
        <v>9455.1</v>
      </c>
      <c r="AI520" s="61">
        <v>20788000</v>
      </c>
      <c r="AJ520" s="61">
        <v>12617000</v>
      </c>
      <c r="AK520" s="61">
        <v>1843000</v>
      </c>
      <c r="AL520" s="60">
        <f t="shared" si="93"/>
        <v>1.843</v>
      </c>
      <c r="AM520" s="60"/>
      <c r="AN520" s="59">
        <v>47.18</v>
      </c>
    </row>
    <row r="521" spans="1:40" x14ac:dyDescent="0.3">
      <c r="A521" s="58" t="s">
        <v>648</v>
      </c>
      <c r="B521" s="59">
        <v>2009</v>
      </c>
      <c r="C521" s="59">
        <v>75.900000000000006</v>
      </c>
      <c r="D521" s="59">
        <v>75.900000000000006</v>
      </c>
      <c r="E521" s="59">
        <v>100</v>
      </c>
      <c r="F521" s="59">
        <v>82.39</v>
      </c>
      <c r="G521" s="59">
        <v>64.58</v>
      </c>
      <c r="H521" s="59">
        <v>80.599999999999994</v>
      </c>
      <c r="I521" s="60">
        <f t="shared" si="85"/>
        <v>9.4941108039278053</v>
      </c>
      <c r="J521" s="60">
        <f t="shared" si="84"/>
        <v>16.808539179943949</v>
      </c>
      <c r="K521" s="60">
        <f t="shared" si="91"/>
        <v>16.140248455599455</v>
      </c>
      <c r="L521" s="60">
        <f t="shared" si="89"/>
        <v>0.78709279340247318</v>
      </c>
      <c r="M521" s="60">
        <f t="shared" si="92"/>
        <v>1.9508998435054774</v>
      </c>
      <c r="N521" s="59">
        <v>4.4000000000000004</v>
      </c>
      <c r="O521" s="59">
        <v>0.87</v>
      </c>
      <c r="P521" s="62">
        <v>16.568333333333328</v>
      </c>
      <c r="Q521" s="62">
        <v>16.611240310077516</v>
      </c>
      <c r="R521" s="12">
        <v>19.829999999999998</v>
      </c>
      <c r="S521" s="59">
        <v>73.33</v>
      </c>
      <c r="T521" s="58">
        <v>1</v>
      </c>
      <c r="U521" s="59">
        <v>80.3</v>
      </c>
      <c r="V521" s="58">
        <v>71.430000000000007</v>
      </c>
      <c r="W521" s="58" t="s">
        <v>645</v>
      </c>
      <c r="X521" s="58">
        <v>0</v>
      </c>
      <c r="Y521" s="58">
        <v>0</v>
      </c>
      <c r="Z521">
        <v>1</v>
      </c>
      <c r="AA521" s="58">
        <v>0</v>
      </c>
      <c r="AB521" s="58">
        <v>0</v>
      </c>
      <c r="AC521" s="58">
        <v>0</v>
      </c>
      <c r="AD521" s="58">
        <v>1</v>
      </c>
      <c r="AE521" s="58"/>
      <c r="AF521" s="58">
        <v>5.88</v>
      </c>
      <c r="AG521" s="58">
        <v>28.57</v>
      </c>
      <c r="AH521" s="59">
        <v>13281.28</v>
      </c>
      <c r="AI521" s="61">
        <v>19946000</v>
      </c>
      <c r="AJ521" s="61">
        <v>10224000</v>
      </c>
      <c r="AK521" s="61">
        <v>1197000</v>
      </c>
      <c r="AL521" s="60">
        <f t="shared" si="93"/>
        <v>1.1970000000000001</v>
      </c>
      <c r="AM521" s="60">
        <f t="shared" ref="AM521:AM533" si="94">(AK521-AK520)/AK520</f>
        <v>-0.35051546391752575</v>
      </c>
      <c r="AN521" s="59">
        <v>35.380000000000003</v>
      </c>
    </row>
    <row r="522" spans="1:40" x14ac:dyDescent="0.3">
      <c r="A522" s="58" t="s">
        <v>648</v>
      </c>
      <c r="B522" s="59">
        <v>2010</v>
      </c>
      <c r="C522" s="59">
        <v>77.78</v>
      </c>
      <c r="D522" s="59">
        <v>77.78</v>
      </c>
      <c r="E522" s="59">
        <v>100</v>
      </c>
      <c r="F522" s="59">
        <v>78.849999999999994</v>
      </c>
      <c r="G522" s="59">
        <v>68.989999999999995</v>
      </c>
      <c r="H522" s="59">
        <v>88.44</v>
      </c>
      <c r="I522" s="60">
        <f t="shared" si="85"/>
        <v>9.3058723453643104</v>
      </c>
      <c r="J522" s="60">
        <f t="shared" si="84"/>
        <v>16.863645510311315</v>
      </c>
      <c r="K522" s="60">
        <f t="shared" si="91"/>
        <v>16.182477909887588</v>
      </c>
      <c r="L522" s="60">
        <f t="shared" si="89"/>
        <v>0.63127177684185776</v>
      </c>
      <c r="M522" s="60">
        <f t="shared" si="92"/>
        <v>1.9761837787154244</v>
      </c>
      <c r="N522" s="59">
        <v>3.61</v>
      </c>
      <c r="O522" s="59">
        <v>0.81</v>
      </c>
      <c r="P522" s="62">
        <v>16.501712062256811</v>
      </c>
      <c r="Q522" s="62">
        <v>17.427003891050575</v>
      </c>
      <c r="R522" s="12">
        <v>19.920000000000002</v>
      </c>
      <c r="S522" s="59">
        <v>67.5</v>
      </c>
      <c r="T522" s="58">
        <v>1</v>
      </c>
      <c r="U522" s="59">
        <v>98.57</v>
      </c>
      <c r="V522" s="58">
        <v>66.67</v>
      </c>
      <c r="W522" s="58" t="s">
        <v>645</v>
      </c>
      <c r="X522" s="58">
        <v>0</v>
      </c>
      <c r="Y522" s="58">
        <v>0</v>
      </c>
      <c r="Z522">
        <v>1</v>
      </c>
      <c r="AA522" s="58">
        <v>0</v>
      </c>
      <c r="AB522" s="58">
        <v>0</v>
      </c>
      <c r="AC522" s="58">
        <v>0</v>
      </c>
      <c r="AD522" s="58">
        <v>1</v>
      </c>
      <c r="AE522" s="58"/>
      <c r="AF522" s="58">
        <v>14.29</v>
      </c>
      <c r="AG522" s="58">
        <v>23.08</v>
      </c>
      <c r="AH522" s="59">
        <v>11002.44</v>
      </c>
      <c r="AI522" s="61">
        <v>21076000</v>
      </c>
      <c r="AJ522" s="61">
        <v>10665000</v>
      </c>
      <c r="AK522" s="61">
        <v>880000</v>
      </c>
      <c r="AL522" s="60">
        <f t="shared" si="93"/>
        <v>0.88</v>
      </c>
      <c r="AM522" s="60">
        <f t="shared" si="94"/>
        <v>-0.26482873851294902</v>
      </c>
      <c r="AN522" s="59">
        <v>33.99</v>
      </c>
    </row>
    <row r="523" spans="1:40" x14ac:dyDescent="0.3">
      <c r="A523" s="58" t="s">
        <v>648</v>
      </c>
      <c r="B523" s="59">
        <v>2011</v>
      </c>
      <c r="C523" s="59">
        <v>77.48</v>
      </c>
      <c r="D523" s="59">
        <v>77.48</v>
      </c>
      <c r="E523" s="59">
        <v>100</v>
      </c>
      <c r="F523" s="59">
        <v>79.48</v>
      </c>
      <c r="G523" s="59">
        <v>65.739999999999995</v>
      </c>
      <c r="H523" s="59">
        <v>90.71</v>
      </c>
      <c r="I523" s="60">
        <f t="shared" si="85"/>
        <v>9.2872143722873322</v>
      </c>
      <c r="J523" s="60">
        <f t="shared" si="84"/>
        <v>16.86464140824296</v>
      </c>
      <c r="K523" s="60">
        <f t="shared" si="91"/>
        <v>16.168218260361531</v>
      </c>
      <c r="L523" s="60">
        <f t="shared" si="89"/>
        <v>0.62165117885487542</v>
      </c>
      <c r="M523" s="60">
        <f t="shared" si="92"/>
        <v>2.0065626783336503</v>
      </c>
      <c r="N523" s="59">
        <v>4.12</v>
      </c>
      <c r="O523" s="59">
        <v>0.86</v>
      </c>
      <c r="P523" s="62">
        <v>14.778235294117646</v>
      </c>
      <c r="Q523" s="62">
        <v>16.565686274509794</v>
      </c>
      <c r="R523" s="12">
        <v>21.87</v>
      </c>
      <c r="S523" s="59">
        <v>72</v>
      </c>
      <c r="T523" s="58">
        <v>1</v>
      </c>
      <c r="U523" s="59">
        <v>98.57</v>
      </c>
      <c r="V523" s="58">
        <v>71.430000000000007</v>
      </c>
      <c r="W523" s="58" t="s">
        <v>645</v>
      </c>
      <c r="X523" s="58">
        <v>0</v>
      </c>
      <c r="Y523" s="58">
        <v>0</v>
      </c>
      <c r="Z523">
        <v>1</v>
      </c>
      <c r="AA523" s="58">
        <v>0</v>
      </c>
      <c r="AB523" s="58">
        <v>0</v>
      </c>
      <c r="AC523" s="58">
        <v>0</v>
      </c>
      <c r="AD523" s="58">
        <v>1</v>
      </c>
      <c r="AE523" s="58">
        <v>1</v>
      </c>
      <c r="AF523" s="58">
        <v>8.33</v>
      </c>
      <c r="AG523" s="58">
        <v>30.77</v>
      </c>
      <c r="AH523" s="59">
        <v>10799.06</v>
      </c>
      <c r="AI523" s="61">
        <v>21097000</v>
      </c>
      <c r="AJ523" s="61">
        <v>10514000</v>
      </c>
      <c r="AK523" s="61">
        <v>862000</v>
      </c>
      <c r="AL523" s="60">
        <f t="shared" si="93"/>
        <v>0.86199999999999999</v>
      </c>
      <c r="AM523" s="60">
        <f t="shared" si="94"/>
        <v>-2.0454545454545454E-2</v>
      </c>
      <c r="AN523" s="59">
        <v>32.01</v>
      </c>
    </row>
    <row r="524" spans="1:40" x14ac:dyDescent="0.3">
      <c r="A524" s="58" t="s">
        <v>648</v>
      </c>
      <c r="B524" s="59">
        <v>2012</v>
      </c>
      <c r="C524" s="59">
        <v>73.959999999999994</v>
      </c>
      <c r="D524" s="59">
        <v>73.959999999999994</v>
      </c>
      <c r="E524" s="59">
        <v>100</v>
      </c>
      <c r="F524" s="59">
        <v>76.64</v>
      </c>
      <c r="G524" s="59">
        <v>60.45</v>
      </c>
      <c r="H524" s="59">
        <v>88.51</v>
      </c>
      <c r="I524" s="60">
        <f t="shared" si="85"/>
        <v>9.3113596782053811</v>
      </c>
      <c r="J524" s="60">
        <f t="shared" ref="J524:J587" si="95">LN(AI524)</f>
        <v>16.858651088913255</v>
      </c>
      <c r="K524" s="60">
        <f t="shared" si="91"/>
        <v>16.157124037925797</v>
      </c>
      <c r="L524" s="60">
        <f t="shared" si="89"/>
        <v>0.62433286455958559</v>
      </c>
      <c r="M524" s="60">
        <f t="shared" si="92"/>
        <v>2.0168301596460858</v>
      </c>
      <c r="N524" s="59">
        <v>3.97</v>
      </c>
      <c r="O524" s="59">
        <v>0.89</v>
      </c>
      <c r="P524" s="62">
        <v>7.9368359374999926</v>
      </c>
      <c r="Q524" s="62">
        <v>9.5380468750000045</v>
      </c>
      <c r="R524" s="12">
        <v>13.01</v>
      </c>
      <c r="S524" s="59">
        <v>62</v>
      </c>
      <c r="T524" s="58">
        <v>1</v>
      </c>
      <c r="U524" s="59">
        <v>95.83</v>
      </c>
      <c r="V524" s="58">
        <v>69.23</v>
      </c>
      <c r="W524" s="58" t="s">
        <v>645</v>
      </c>
      <c r="X524" s="58">
        <v>0</v>
      </c>
      <c r="Y524" s="58">
        <v>0</v>
      </c>
      <c r="Z524">
        <v>1</v>
      </c>
      <c r="AA524" s="58">
        <v>0</v>
      </c>
      <c r="AB524" s="58">
        <v>0</v>
      </c>
      <c r="AC524" s="58">
        <v>0</v>
      </c>
      <c r="AD524" s="58">
        <v>1</v>
      </c>
      <c r="AE524" s="58">
        <v>1</v>
      </c>
      <c r="AF524" s="58">
        <v>8.33</v>
      </c>
      <c r="AG524" s="58">
        <v>33.33</v>
      </c>
      <c r="AH524" s="59">
        <v>11062.98</v>
      </c>
      <c r="AI524" s="61">
        <v>20971000</v>
      </c>
      <c r="AJ524" s="61">
        <v>10398000</v>
      </c>
      <c r="AK524" s="61">
        <v>867000</v>
      </c>
      <c r="AL524" s="60">
        <f t="shared" si="93"/>
        <v>0.86699999999999999</v>
      </c>
      <c r="AM524" s="60">
        <f t="shared" si="94"/>
        <v>5.8004640371229696E-3</v>
      </c>
      <c r="AN524" s="59">
        <v>31.73</v>
      </c>
    </row>
    <row r="525" spans="1:40" x14ac:dyDescent="0.3">
      <c r="A525" s="58" t="s">
        <v>648</v>
      </c>
      <c r="B525" s="59">
        <v>2013</v>
      </c>
      <c r="C525" s="59">
        <v>81.53</v>
      </c>
      <c r="D525" s="59">
        <v>81.53</v>
      </c>
      <c r="E525" s="59">
        <v>88.89</v>
      </c>
      <c r="F525" s="59">
        <v>78.739999999999995</v>
      </c>
      <c r="G525" s="59">
        <v>77.52</v>
      </c>
      <c r="H525" s="59">
        <v>92.2</v>
      </c>
      <c r="I525" s="60">
        <f t="shared" ref="I525:I588" si="96">LN(AH525)</f>
        <v>9.4870663955098813</v>
      </c>
      <c r="J525" s="60">
        <f t="shared" si="95"/>
        <v>16.827214601027965</v>
      </c>
      <c r="K525" s="60">
        <f t="shared" si="91"/>
        <v>16.179755031345046</v>
      </c>
      <c r="L525" s="60">
        <f t="shared" si="89"/>
        <v>0.31554040058017735</v>
      </c>
      <c r="M525" s="60">
        <f t="shared" si="92"/>
        <v>1.910680707032719</v>
      </c>
      <c r="N525" s="59">
        <v>0.13</v>
      </c>
      <c r="O525" s="59">
        <v>0.89</v>
      </c>
      <c r="P525" s="62">
        <v>4.5099606299212596</v>
      </c>
      <c r="Q525" s="62">
        <v>5.3667968749999986</v>
      </c>
      <c r="R525" s="12">
        <v>8.0399999999999991</v>
      </c>
      <c r="S525" s="59">
        <v>61.54</v>
      </c>
      <c r="T525" s="58">
        <v>1</v>
      </c>
      <c r="U525" s="59">
        <v>98.61</v>
      </c>
      <c r="V525" s="58">
        <v>69.23</v>
      </c>
      <c r="W525" s="58" t="s">
        <v>645</v>
      </c>
      <c r="X525" s="58">
        <v>0</v>
      </c>
      <c r="Y525" s="58">
        <v>0</v>
      </c>
      <c r="Z525">
        <v>1</v>
      </c>
      <c r="AA525" s="58">
        <v>0</v>
      </c>
      <c r="AB525" s="58">
        <v>0</v>
      </c>
      <c r="AC525" s="58">
        <v>0</v>
      </c>
      <c r="AD525" s="58">
        <v>1</v>
      </c>
      <c r="AE525" s="58">
        <v>1</v>
      </c>
      <c r="AF525" s="58">
        <v>11.11</v>
      </c>
      <c r="AG525" s="58">
        <v>41.67</v>
      </c>
      <c r="AH525" s="59">
        <v>13188.05</v>
      </c>
      <c r="AI525" s="61">
        <v>20322000</v>
      </c>
      <c r="AJ525" s="61">
        <v>10636000</v>
      </c>
      <c r="AK525" s="61">
        <v>371000</v>
      </c>
      <c r="AL525" s="60">
        <f t="shared" si="93"/>
        <v>0.371</v>
      </c>
      <c r="AM525" s="60">
        <f t="shared" si="94"/>
        <v>-0.57208765859284894</v>
      </c>
      <c r="AN525" s="59">
        <v>36.39</v>
      </c>
    </row>
    <row r="526" spans="1:40" x14ac:dyDescent="0.3">
      <c r="A526" s="58" t="s">
        <v>648</v>
      </c>
      <c r="B526" s="59">
        <v>2014</v>
      </c>
      <c r="C526" s="59">
        <v>81</v>
      </c>
      <c r="D526" s="59">
        <v>81</v>
      </c>
      <c r="E526" s="59">
        <v>88.89</v>
      </c>
      <c r="F526" s="59">
        <v>81.25</v>
      </c>
      <c r="G526" s="59">
        <v>72.930000000000007</v>
      </c>
      <c r="H526" s="59">
        <v>92.07</v>
      </c>
      <c r="I526" s="60">
        <f t="shared" si="96"/>
        <v>9.5631814761340266</v>
      </c>
      <c r="J526" s="60">
        <f t="shared" si="95"/>
        <v>16.899528396385627</v>
      </c>
      <c r="K526" s="60">
        <f t="shared" si="91"/>
        <v>16.270645049418604</v>
      </c>
      <c r="L526" s="60">
        <f t="shared" si="89"/>
        <v>0.67498320993227412</v>
      </c>
      <c r="M526" s="60">
        <f t="shared" si="92"/>
        <v>1.8755151098901099</v>
      </c>
      <c r="N526" s="59">
        <v>3.88</v>
      </c>
      <c r="O526" s="59">
        <v>0.87</v>
      </c>
      <c r="P526" s="62">
        <v>5.9405577689243021</v>
      </c>
      <c r="Q526" s="62">
        <v>6.9000390625000003</v>
      </c>
      <c r="R526" s="12">
        <v>8.77</v>
      </c>
      <c r="S526" s="59">
        <v>59.62</v>
      </c>
      <c r="T526" s="58">
        <v>1</v>
      </c>
      <c r="U526" s="59">
        <v>98.72</v>
      </c>
      <c r="V526" s="58">
        <v>76.92</v>
      </c>
      <c r="W526" s="58" t="s">
        <v>645</v>
      </c>
      <c r="X526" s="58">
        <v>0</v>
      </c>
      <c r="Y526" s="58">
        <v>0</v>
      </c>
      <c r="Z526">
        <v>1</v>
      </c>
      <c r="AA526" s="58">
        <v>0</v>
      </c>
      <c r="AB526" s="58">
        <v>0</v>
      </c>
      <c r="AC526" s="58">
        <v>0</v>
      </c>
      <c r="AD526" s="58">
        <v>1</v>
      </c>
      <c r="AE526" s="58">
        <v>1</v>
      </c>
      <c r="AF526" s="58">
        <v>12.5</v>
      </c>
      <c r="AG526" s="58">
        <v>50</v>
      </c>
      <c r="AH526" s="59">
        <v>14231.05</v>
      </c>
      <c r="AI526" s="61">
        <v>21846000</v>
      </c>
      <c r="AJ526" s="61">
        <v>11648000</v>
      </c>
      <c r="AK526" s="61">
        <v>964000</v>
      </c>
      <c r="AL526" s="60">
        <f t="shared" si="93"/>
        <v>0.96399999999999997</v>
      </c>
      <c r="AM526" s="60">
        <f t="shared" si="94"/>
        <v>1.5983827493261455</v>
      </c>
      <c r="AN526" s="59">
        <v>36.520000000000003</v>
      </c>
    </row>
    <row r="527" spans="1:40" x14ac:dyDescent="0.3">
      <c r="A527" s="58" t="s">
        <v>648</v>
      </c>
      <c r="B527" s="59">
        <v>2015</v>
      </c>
      <c r="C527" s="59">
        <v>79.260000000000005</v>
      </c>
      <c r="D527" s="59">
        <v>79.260000000000005</v>
      </c>
      <c r="E527" s="59">
        <v>100</v>
      </c>
      <c r="F527" s="59">
        <v>78.19</v>
      </c>
      <c r="G527" s="59">
        <v>70.05</v>
      </c>
      <c r="H527" s="59">
        <v>94.3</v>
      </c>
      <c r="I527" s="60">
        <f t="shared" si="96"/>
        <v>9.9840278287096176</v>
      </c>
      <c r="J527" s="60">
        <f t="shared" si="95"/>
        <v>17.276799085836721</v>
      </c>
      <c r="K527" s="60">
        <f t="shared" si="91"/>
        <v>16.723176352649816</v>
      </c>
      <c r="L527" s="60">
        <f t="shared" si="89"/>
        <v>0.83594797919161656</v>
      </c>
      <c r="M527" s="60">
        <f t="shared" si="92"/>
        <v>1.7395435186196353</v>
      </c>
      <c r="N527" s="59">
        <v>3.57</v>
      </c>
      <c r="O527" s="59">
        <v>0.74</v>
      </c>
      <c r="P527" s="62">
        <v>7.6819367588932828</v>
      </c>
      <c r="Q527" s="62">
        <v>8.2714785992217958</v>
      </c>
      <c r="R527" s="12">
        <v>9.17</v>
      </c>
      <c r="S527" s="59">
        <v>56</v>
      </c>
      <c r="T527" s="58">
        <v>1</v>
      </c>
      <c r="U527" s="59">
        <v>96.43</v>
      </c>
      <c r="V527" s="58">
        <v>80</v>
      </c>
      <c r="W527" s="58" t="s">
        <v>645</v>
      </c>
      <c r="X527" s="58">
        <v>0</v>
      </c>
      <c r="Y527" s="58">
        <v>0</v>
      </c>
      <c r="Z527">
        <v>1</v>
      </c>
      <c r="AA527" s="58">
        <v>0</v>
      </c>
      <c r="AB527" s="58">
        <v>0</v>
      </c>
      <c r="AC527" s="58">
        <v>0</v>
      </c>
      <c r="AD527" s="58">
        <v>1</v>
      </c>
      <c r="AE527" s="58">
        <v>1</v>
      </c>
      <c r="AF527" s="58">
        <v>12.5</v>
      </c>
      <c r="AG527" s="58">
        <v>61.54</v>
      </c>
      <c r="AH527" s="59">
        <v>21677.45</v>
      </c>
      <c r="AI527" s="61">
        <v>31858000</v>
      </c>
      <c r="AJ527" s="61">
        <v>18314000</v>
      </c>
      <c r="AK527" s="61">
        <v>1307000</v>
      </c>
      <c r="AL527" s="60">
        <f t="shared" si="93"/>
        <v>1.3069999999999999</v>
      </c>
      <c r="AM527" s="60">
        <f t="shared" si="94"/>
        <v>0.35580912863070541</v>
      </c>
      <c r="AN527" s="59">
        <v>40.51</v>
      </c>
    </row>
    <row r="528" spans="1:40" x14ac:dyDescent="0.3">
      <c r="A528" s="58" t="s">
        <v>648</v>
      </c>
      <c r="B528" s="59">
        <v>2016</v>
      </c>
      <c r="C528" s="59">
        <v>86.17</v>
      </c>
      <c r="D528" s="59">
        <v>86.17</v>
      </c>
      <c r="E528" s="59">
        <v>100</v>
      </c>
      <c r="F528" s="59">
        <v>78.73</v>
      </c>
      <c r="G528" s="59">
        <v>90.59</v>
      </c>
      <c r="H528" s="59">
        <v>93.02</v>
      </c>
      <c r="I528" s="60">
        <f t="shared" si="96"/>
        <v>10.205641525053331</v>
      </c>
      <c r="J528" s="60">
        <f t="shared" si="95"/>
        <v>17.263432479799299</v>
      </c>
      <c r="K528" s="60">
        <f t="shared" si="91"/>
        <v>16.648253203023803</v>
      </c>
      <c r="L528" s="60">
        <f t="shared" si="89"/>
        <v>1.1512047387872804</v>
      </c>
      <c r="M528" s="60">
        <f t="shared" si="92"/>
        <v>1.8499882297551788</v>
      </c>
      <c r="N528" s="59">
        <v>4.7</v>
      </c>
      <c r="O528" s="59">
        <v>0.86</v>
      </c>
      <c r="P528" s="62">
        <v>5.3497665369649798</v>
      </c>
      <c r="Q528" s="62">
        <v>5.6182329317269106</v>
      </c>
      <c r="R528" s="12">
        <v>8.7100000000000009</v>
      </c>
      <c r="S528" s="59">
        <v>55.56</v>
      </c>
      <c r="T528" s="58">
        <v>1</v>
      </c>
      <c r="U528" s="59">
        <v>98.81</v>
      </c>
      <c r="V528" s="58">
        <v>73.33</v>
      </c>
      <c r="W528" s="58" t="s">
        <v>645</v>
      </c>
      <c r="X528" s="58">
        <v>0</v>
      </c>
      <c r="Y528" s="58">
        <v>0</v>
      </c>
      <c r="Z528">
        <v>1</v>
      </c>
      <c r="AA528" s="58">
        <v>0</v>
      </c>
      <c r="AB528" s="58">
        <v>0</v>
      </c>
      <c r="AC528" s="58">
        <v>0</v>
      </c>
      <c r="AD528" s="58">
        <v>1</v>
      </c>
      <c r="AE528" s="58">
        <v>1</v>
      </c>
      <c r="AF528" s="58">
        <v>16.670000000000002</v>
      </c>
      <c r="AG528" s="58">
        <v>45.45</v>
      </c>
      <c r="AH528" s="59">
        <v>27055.39</v>
      </c>
      <c r="AI528" s="61">
        <v>31435000</v>
      </c>
      <c r="AJ528" s="61">
        <v>16992000</v>
      </c>
      <c r="AK528" s="61">
        <v>2162000</v>
      </c>
      <c r="AL528" s="60">
        <f t="shared" si="93"/>
        <v>2.1619999999999999</v>
      </c>
      <c r="AM528" s="60">
        <f t="shared" si="94"/>
        <v>0.65416985462892119</v>
      </c>
      <c r="AN528" s="59">
        <v>35.04</v>
      </c>
    </row>
    <row r="529" spans="1:40" x14ac:dyDescent="0.3">
      <c r="A529" s="58" t="s">
        <v>648</v>
      </c>
      <c r="B529" s="59">
        <v>2017</v>
      </c>
      <c r="C529" s="59">
        <v>84.97</v>
      </c>
      <c r="D529" s="59">
        <v>84.97</v>
      </c>
      <c r="E529" s="59">
        <v>100</v>
      </c>
      <c r="F529" s="59">
        <v>77.150000000000006</v>
      </c>
      <c r="G529" s="59">
        <v>90.92</v>
      </c>
      <c r="H529" s="59">
        <v>90.29</v>
      </c>
      <c r="I529" s="60">
        <f t="shared" si="96"/>
        <v>10.134421479917394</v>
      </c>
      <c r="J529" s="60">
        <f t="shared" si="95"/>
        <v>17.266703725947668</v>
      </c>
      <c r="K529" s="60">
        <f t="shared" si="91"/>
        <v>16.62256109157163</v>
      </c>
      <c r="L529" s="60">
        <f t="shared" si="89"/>
        <v>1.1333357247264952</v>
      </c>
      <c r="M529" s="60">
        <f t="shared" si="92"/>
        <v>1.904353601835638</v>
      </c>
      <c r="N529" s="59">
        <v>6.72</v>
      </c>
      <c r="O529" s="59">
        <v>0.8</v>
      </c>
      <c r="P529" s="62">
        <v>5.8285490196078431</v>
      </c>
      <c r="Q529" s="62">
        <v>6.2326050420168064</v>
      </c>
      <c r="R529" s="12">
        <v>8.64</v>
      </c>
      <c r="S529" s="59">
        <v>59.38</v>
      </c>
      <c r="T529" s="58">
        <v>1</v>
      </c>
      <c r="U529" s="59">
        <v>98.72</v>
      </c>
      <c r="V529" s="58">
        <v>75</v>
      </c>
      <c r="W529" s="58" t="s">
        <v>645</v>
      </c>
      <c r="X529" s="58">
        <v>0</v>
      </c>
      <c r="Y529" s="58">
        <v>0</v>
      </c>
      <c r="Z529">
        <v>1</v>
      </c>
      <c r="AA529" s="58">
        <v>0</v>
      </c>
      <c r="AB529" s="58">
        <v>0</v>
      </c>
      <c r="AC529" s="58">
        <v>0</v>
      </c>
      <c r="AD529" s="58">
        <v>1</v>
      </c>
      <c r="AE529" s="58">
        <v>1</v>
      </c>
      <c r="AF529" s="58">
        <v>0</v>
      </c>
      <c r="AG529" s="58">
        <v>50</v>
      </c>
      <c r="AH529" s="59">
        <v>25195.52</v>
      </c>
      <c r="AI529" s="61">
        <v>31538000</v>
      </c>
      <c r="AJ529" s="61">
        <v>16561000</v>
      </c>
      <c r="AK529" s="61">
        <v>2106000</v>
      </c>
      <c r="AL529" s="60">
        <f t="shared" si="93"/>
        <v>2.1059999999999999</v>
      </c>
      <c r="AM529" s="60">
        <f t="shared" si="94"/>
        <v>-2.5901942645698426E-2</v>
      </c>
      <c r="AN529" s="59">
        <v>34.75</v>
      </c>
    </row>
    <row r="530" spans="1:40" x14ac:dyDescent="0.3">
      <c r="A530" s="58" t="s">
        <v>648</v>
      </c>
      <c r="B530" s="59">
        <v>2018</v>
      </c>
      <c r="C530" s="59">
        <v>81.64</v>
      </c>
      <c r="D530" s="59">
        <v>81.44</v>
      </c>
      <c r="E530" s="59">
        <v>81.25</v>
      </c>
      <c r="F530" s="59">
        <v>75.900000000000006</v>
      </c>
      <c r="G530" s="59">
        <v>85.07</v>
      </c>
      <c r="H530" s="59">
        <v>86.88</v>
      </c>
      <c r="I530" s="60">
        <f t="shared" si="96"/>
        <v>9.8110443589962806</v>
      </c>
      <c r="J530" s="60">
        <f t="shared" si="95"/>
        <v>17.373768666869772</v>
      </c>
      <c r="K530" s="60">
        <f t="shared" si="91"/>
        <v>16.735872524493487</v>
      </c>
      <c r="L530" s="60">
        <f t="shared" si="89"/>
        <v>1.1795776474912145</v>
      </c>
      <c r="M530" s="60">
        <f t="shared" si="92"/>
        <v>1.8924951477248222</v>
      </c>
      <c r="N530" s="59">
        <v>8.33</v>
      </c>
      <c r="O530" s="59">
        <v>0.76</v>
      </c>
      <c r="P530" s="62">
        <v>15.665081300813005</v>
      </c>
      <c r="Q530" s="62">
        <v>17.575252918287951</v>
      </c>
      <c r="R530" s="12">
        <v>28</v>
      </c>
      <c r="S530" s="59">
        <v>62.5</v>
      </c>
      <c r="T530" s="58">
        <v>1</v>
      </c>
      <c r="U530" s="59">
        <v>90.63</v>
      </c>
      <c r="V530" s="58">
        <v>84.62</v>
      </c>
      <c r="W530" s="58" t="s">
        <v>645</v>
      </c>
      <c r="X530" s="58">
        <v>0</v>
      </c>
      <c r="Y530" s="58">
        <v>0</v>
      </c>
      <c r="Z530">
        <v>1</v>
      </c>
      <c r="AA530" s="58">
        <v>0</v>
      </c>
      <c r="AB530" s="58">
        <v>0</v>
      </c>
      <c r="AC530" s="58">
        <v>0</v>
      </c>
      <c r="AD530" s="58">
        <v>1</v>
      </c>
      <c r="AE530" s="58">
        <v>1</v>
      </c>
      <c r="AF530" s="58">
        <v>0</v>
      </c>
      <c r="AG530" s="58">
        <v>46.15</v>
      </c>
      <c r="AH530" s="59">
        <v>18234.02</v>
      </c>
      <c r="AI530" s="61">
        <v>35102000</v>
      </c>
      <c r="AJ530" s="61">
        <v>18548000</v>
      </c>
      <c r="AK530" s="61">
        <v>2253000</v>
      </c>
      <c r="AL530" s="60">
        <f t="shared" si="93"/>
        <v>2.2530000000000001</v>
      </c>
      <c r="AM530" s="60">
        <f t="shared" si="94"/>
        <v>6.9800569800569798E-2</v>
      </c>
      <c r="AN530" s="59">
        <v>36.01</v>
      </c>
    </row>
    <row r="531" spans="1:40" x14ac:dyDescent="0.3">
      <c r="A531" s="58" t="s">
        <v>648</v>
      </c>
      <c r="B531" s="59">
        <v>2019</v>
      </c>
      <c r="C531" s="59">
        <v>80.37</v>
      </c>
      <c r="D531" s="59">
        <v>80.37</v>
      </c>
      <c r="E531" s="59">
        <v>100</v>
      </c>
      <c r="F531" s="59">
        <v>74</v>
      </c>
      <c r="G531" s="59">
        <v>84.4</v>
      </c>
      <c r="H531" s="59">
        <v>85.88</v>
      </c>
      <c r="I531" s="60">
        <f t="shared" si="96"/>
        <v>10.265851682323195</v>
      </c>
      <c r="J531" s="60">
        <f t="shared" si="95"/>
        <v>17.432974565667681</v>
      </c>
      <c r="K531" s="60">
        <f t="shared" si="91"/>
        <v>16.799322060622572</v>
      </c>
      <c r="L531" s="60">
        <f t="shared" si="89"/>
        <v>1.2544757864990428</v>
      </c>
      <c r="M531" s="60">
        <f t="shared" si="92"/>
        <v>1.8844811010474118</v>
      </c>
      <c r="N531" s="59">
        <v>6.04</v>
      </c>
      <c r="O531" s="59">
        <v>0.67</v>
      </c>
      <c r="P531" s="62">
        <v>24.825120000000009</v>
      </c>
      <c r="Q531" s="62">
        <v>26.61542635658914</v>
      </c>
      <c r="R531" s="12">
        <v>31.91</v>
      </c>
      <c r="S531" s="59">
        <v>61.96</v>
      </c>
      <c r="T531" s="58">
        <v>1</v>
      </c>
      <c r="U531" s="59">
        <v>92.86</v>
      </c>
      <c r="V531" s="58">
        <v>86.67</v>
      </c>
      <c r="W531" s="58" t="s">
        <v>645</v>
      </c>
      <c r="X531" s="58">
        <v>0</v>
      </c>
      <c r="Y531" s="58">
        <v>0</v>
      </c>
      <c r="Z531">
        <v>1</v>
      </c>
      <c r="AA531" s="58">
        <v>0</v>
      </c>
      <c r="AB531" s="58">
        <v>0</v>
      </c>
      <c r="AC531" s="58">
        <v>0</v>
      </c>
      <c r="AD531" s="58">
        <v>1</v>
      </c>
      <c r="AE531" s="58">
        <v>1</v>
      </c>
      <c r="AF531" s="58">
        <v>12.5</v>
      </c>
      <c r="AG531" s="58">
        <v>38.46</v>
      </c>
      <c r="AH531" s="59">
        <v>28734.44</v>
      </c>
      <c r="AI531" s="61">
        <v>37243000</v>
      </c>
      <c r="AJ531" s="61">
        <v>19763000</v>
      </c>
      <c r="AK531" s="61">
        <v>2506000</v>
      </c>
      <c r="AL531" s="60">
        <f t="shared" si="93"/>
        <v>2.5059999999999998</v>
      </c>
      <c r="AM531" s="60">
        <f t="shared" si="94"/>
        <v>0.11229471815357302</v>
      </c>
      <c r="AN531" s="59">
        <v>37.58</v>
      </c>
    </row>
    <row r="532" spans="1:40" x14ac:dyDescent="0.3">
      <c r="A532" s="58" t="s">
        <v>648</v>
      </c>
      <c r="B532" s="59">
        <v>2020</v>
      </c>
      <c r="C532" s="59">
        <v>87.97</v>
      </c>
      <c r="D532" s="59">
        <v>87.97</v>
      </c>
      <c r="E532" s="59">
        <v>100</v>
      </c>
      <c r="F532" s="59">
        <v>87.66</v>
      </c>
      <c r="G532" s="59">
        <v>85.9</v>
      </c>
      <c r="H532" s="59">
        <v>91.47</v>
      </c>
      <c r="I532" s="60">
        <f t="shared" si="96"/>
        <v>10.219384198916545</v>
      </c>
      <c r="J532" s="60">
        <f t="shared" si="95"/>
        <v>17.418382267644532</v>
      </c>
      <c r="K532" s="60">
        <f t="shared" si="91"/>
        <v>16.813164633672962</v>
      </c>
      <c r="L532" s="60">
        <f t="shared" si="89"/>
        <v>1.2709940534422515</v>
      </c>
      <c r="M532" s="60">
        <f t="shared" si="92"/>
        <v>1.8316507949482976</v>
      </c>
      <c r="N532" s="59">
        <v>3.06</v>
      </c>
      <c r="O532" s="59">
        <v>0.66</v>
      </c>
      <c r="P532" s="62">
        <v>24.792209302325578</v>
      </c>
      <c r="Q532" s="62">
        <v>26.392868217054275</v>
      </c>
      <c r="R532" s="12">
        <v>35.049999999999997</v>
      </c>
      <c r="S532" s="59">
        <v>96.23</v>
      </c>
      <c r="T532" s="58">
        <v>1</v>
      </c>
      <c r="U532" s="59">
        <v>91.18</v>
      </c>
      <c r="V532" s="58">
        <v>85.71</v>
      </c>
      <c r="W532" s="58" t="s">
        <v>645</v>
      </c>
      <c r="X532" s="58">
        <v>0</v>
      </c>
      <c r="Y532" s="58">
        <v>0</v>
      </c>
      <c r="Z532">
        <v>1</v>
      </c>
      <c r="AA532" s="58">
        <v>0</v>
      </c>
      <c r="AB532" s="58">
        <v>0</v>
      </c>
      <c r="AC532" s="58">
        <v>0</v>
      </c>
      <c r="AD532" s="58">
        <v>1</v>
      </c>
      <c r="AE532" s="58">
        <v>1</v>
      </c>
      <c r="AF532" s="58">
        <v>20</v>
      </c>
      <c r="AG532" s="58">
        <v>50</v>
      </c>
      <c r="AH532" s="59">
        <v>27429.77</v>
      </c>
      <c r="AI532" s="61">
        <v>36703485</v>
      </c>
      <c r="AJ532" s="61">
        <v>20038473</v>
      </c>
      <c r="AK532" s="61">
        <v>2564394</v>
      </c>
      <c r="AL532" s="60">
        <f t="shared" si="93"/>
        <v>2.5643940000000001</v>
      </c>
      <c r="AM532" s="60">
        <f t="shared" si="94"/>
        <v>2.3301675977653633E-2</v>
      </c>
      <c r="AN532" s="59">
        <v>40.5</v>
      </c>
    </row>
    <row r="533" spans="1:40" x14ac:dyDescent="0.3">
      <c r="A533" s="58" t="s">
        <v>648</v>
      </c>
      <c r="B533" s="59">
        <v>2021</v>
      </c>
      <c r="C533" s="59">
        <v>88.91</v>
      </c>
      <c r="D533" s="59">
        <v>88.91</v>
      </c>
      <c r="E533" s="59">
        <v>100</v>
      </c>
      <c r="F533" s="59">
        <v>90</v>
      </c>
      <c r="G533" s="59">
        <v>89.34</v>
      </c>
      <c r="H533" s="59">
        <v>86.36</v>
      </c>
      <c r="I533" s="60">
        <f t="shared" si="96"/>
        <v>10.492015054062128</v>
      </c>
      <c r="J533" s="60">
        <f t="shared" si="95"/>
        <v>17.484536223473313</v>
      </c>
      <c r="K533" s="60">
        <f t="shared" si="91"/>
        <v>16.850913443451912</v>
      </c>
      <c r="L533" s="60">
        <f t="shared" si="89"/>
        <v>1.3988432928812304</v>
      </c>
      <c r="M533" s="60">
        <f t="shared" si="92"/>
        <v>1.8844250856345415</v>
      </c>
      <c r="N533" s="59">
        <v>6.33</v>
      </c>
      <c r="O533" s="59">
        <v>0.67</v>
      </c>
      <c r="P533" s="62">
        <v>53.43942307692307</v>
      </c>
      <c r="Q533" s="62">
        <v>56.638499999999958</v>
      </c>
      <c r="R533" s="12">
        <v>93.21</v>
      </c>
      <c r="S533" s="59">
        <v>96.49</v>
      </c>
      <c r="T533" s="58">
        <v>1</v>
      </c>
      <c r="U533" s="59">
        <v>85.29</v>
      </c>
      <c r="V533" s="58">
        <v>80</v>
      </c>
      <c r="W533" s="58" t="s">
        <v>645</v>
      </c>
      <c r="X533" s="58">
        <v>0</v>
      </c>
      <c r="Y533" s="58">
        <v>0</v>
      </c>
      <c r="Z533">
        <v>1</v>
      </c>
      <c r="AA533" s="58">
        <v>0</v>
      </c>
      <c r="AB533" s="58">
        <v>0</v>
      </c>
      <c r="AC533" s="58">
        <v>0</v>
      </c>
      <c r="AD533" s="58">
        <v>1</v>
      </c>
      <c r="AE533" s="58">
        <v>1</v>
      </c>
      <c r="AF533" s="58">
        <v>18.18</v>
      </c>
      <c r="AG533" s="58">
        <v>41.67</v>
      </c>
      <c r="AH533" s="59">
        <v>36026.68</v>
      </c>
      <c r="AI533" s="61">
        <v>39213680</v>
      </c>
      <c r="AJ533" s="61">
        <v>20809360</v>
      </c>
      <c r="AK533" s="61">
        <v>3050512</v>
      </c>
      <c r="AL533" s="60">
        <f t="shared" si="93"/>
        <v>3.0505119999999999</v>
      </c>
      <c r="AM533" s="60">
        <f t="shared" si="94"/>
        <v>0.18956447410187358</v>
      </c>
      <c r="AN533" s="59">
        <v>36.76</v>
      </c>
    </row>
    <row r="534" spans="1:40" x14ac:dyDescent="0.3">
      <c r="A534" s="58" t="s">
        <v>321</v>
      </c>
      <c r="B534" s="59">
        <v>2008</v>
      </c>
      <c r="C534" s="59">
        <v>62.42</v>
      </c>
      <c r="D534" s="59">
        <v>62.42</v>
      </c>
      <c r="E534" s="59">
        <v>100</v>
      </c>
      <c r="F534" s="59">
        <v>72.45</v>
      </c>
      <c r="G534" s="59">
        <v>52.7</v>
      </c>
      <c r="H534" s="59">
        <v>61.77</v>
      </c>
      <c r="I534" s="60">
        <f t="shared" si="96"/>
        <v>8.1281662335641105</v>
      </c>
      <c r="J534" s="60">
        <f t="shared" si="95"/>
        <v>17.05465948767203</v>
      </c>
      <c r="K534" s="60">
        <f t="shared" si="91"/>
        <v>16.915963142288668</v>
      </c>
      <c r="L534" s="60">
        <f t="shared" si="89"/>
        <v>0.70852828259824752</v>
      </c>
      <c r="M534" s="60">
        <f t="shared" si="92"/>
        <v>1.1487752161383284</v>
      </c>
      <c r="N534" s="59">
        <v>2.72</v>
      </c>
      <c r="O534" s="59">
        <v>0.52</v>
      </c>
      <c r="P534" s="62">
        <v>19.974545454545453</v>
      </c>
      <c r="Q534" s="62">
        <v>25.786875000000009</v>
      </c>
      <c r="R534" s="12">
        <v>34.380000000000003</v>
      </c>
      <c r="S534" s="59">
        <v>50</v>
      </c>
      <c r="T534" s="58">
        <v>1</v>
      </c>
      <c r="U534" s="59">
        <v>63.07</v>
      </c>
      <c r="V534" s="58">
        <v>10</v>
      </c>
      <c r="W534" s="58" t="s">
        <v>645</v>
      </c>
      <c r="X534" s="58">
        <v>0</v>
      </c>
      <c r="Y534" s="58">
        <v>0</v>
      </c>
      <c r="Z534">
        <v>1</v>
      </c>
      <c r="AA534" s="58">
        <v>0</v>
      </c>
      <c r="AB534" s="58">
        <v>0</v>
      </c>
      <c r="AC534" s="58">
        <v>0</v>
      </c>
      <c r="AD534" s="58">
        <v>1</v>
      </c>
      <c r="AE534" s="58"/>
      <c r="AF534" s="58">
        <v>0</v>
      </c>
      <c r="AG534" s="58"/>
      <c r="AH534" s="59">
        <v>3388.58</v>
      </c>
      <c r="AI534" s="61">
        <v>25512000</v>
      </c>
      <c r="AJ534" s="61">
        <v>22208000</v>
      </c>
      <c r="AK534" s="61">
        <v>1031000</v>
      </c>
      <c r="AL534" s="60">
        <f t="shared" si="93"/>
        <v>1.0309999999999999</v>
      </c>
      <c r="AM534" s="60"/>
      <c r="AN534" s="59">
        <v>80.2</v>
      </c>
    </row>
    <row r="535" spans="1:40" x14ac:dyDescent="0.3">
      <c r="A535" s="58" t="s">
        <v>321</v>
      </c>
      <c r="B535" s="59">
        <v>2009</v>
      </c>
      <c r="C535" s="59">
        <v>52.66</v>
      </c>
      <c r="D535" s="59">
        <v>52.66</v>
      </c>
      <c r="E535" s="59">
        <v>100</v>
      </c>
      <c r="F535" s="59">
        <v>59.32</v>
      </c>
      <c r="G535" s="59">
        <v>48.03</v>
      </c>
      <c r="H535" s="59">
        <v>49.72</v>
      </c>
      <c r="I535" s="60">
        <f t="shared" si="96"/>
        <v>8.1596464389914711</v>
      </c>
      <c r="J535" s="60">
        <f t="shared" si="95"/>
        <v>17.021989862495925</v>
      </c>
      <c r="K535" s="60">
        <f t="shared" si="91"/>
        <v>16.887370191905816</v>
      </c>
      <c r="L535" s="60">
        <f t="shared" si="89"/>
        <v>0.65674249866614554</v>
      </c>
      <c r="M535" s="60">
        <f t="shared" si="92"/>
        <v>1.1441015661199148</v>
      </c>
      <c r="N535" s="59">
        <v>2.08</v>
      </c>
      <c r="O535" s="59">
        <v>0.55000000000000004</v>
      </c>
      <c r="P535" s="62">
        <v>16.568333333333328</v>
      </c>
      <c r="Q535" s="62">
        <v>16.611240310077516</v>
      </c>
      <c r="R535" s="12">
        <v>19.829999999999998</v>
      </c>
      <c r="S535" s="59">
        <v>31.82</v>
      </c>
      <c r="T535" s="58">
        <v>1</v>
      </c>
      <c r="U535" s="59">
        <v>37.64</v>
      </c>
      <c r="V535" s="58">
        <v>30</v>
      </c>
      <c r="W535" s="58" t="s">
        <v>645</v>
      </c>
      <c r="X535" s="58">
        <v>0</v>
      </c>
      <c r="Y535" s="58">
        <v>0</v>
      </c>
      <c r="Z535">
        <v>1</v>
      </c>
      <c r="AA535" s="58">
        <v>0</v>
      </c>
      <c r="AB535" s="58">
        <v>0</v>
      </c>
      <c r="AC535" s="58">
        <v>0</v>
      </c>
      <c r="AD535" s="58">
        <v>1</v>
      </c>
      <c r="AE535" s="58"/>
      <c r="AF535" s="58">
        <v>0</v>
      </c>
      <c r="AG535" s="58"/>
      <c r="AH535" s="59">
        <v>3496.95</v>
      </c>
      <c r="AI535" s="61">
        <v>24692000</v>
      </c>
      <c r="AJ535" s="61">
        <v>21582000</v>
      </c>
      <c r="AK535" s="61">
        <v>928500</v>
      </c>
      <c r="AL535" s="60">
        <f t="shared" si="93"/>
        <v>0.92849999999999999</v>
      </c>
      <c r="AM535" s="60">
        <f t="shared" ref="AM535:AM547" si="97">(AK535-AK534)/AK534</f>
        <v>-9.9418040737148397E-2</v>
      </c>
      <c r="AN535" s="59">
        <v>80.849999999999994</v>
      </c>
    </row>
    <row r="536" spans="1:40" x14ac:dyDescent="0.3">
      <c r="A536" s="58" t="s">
        <v>321</v>
      </c>
      <c r="B536" s="59">
        <v>2010</v>
      </c>
      <c r="C536" s="59">
        <v>69.040000000000006</v>
      </c>
      <c r="D536" s="59">
        <v>69.040000000000006</v>
      </c>
      <c r="E536" s="59">
        <v>100</v>
      </c>
      <c r="F536" s="59">
        <v>92.29</v>
      </c>
      <c r="G536" s="59">
        <v>54.91</v>
      </c>
      <c r="H536" s="59">
        <v>55.96</v>
      </c>
      <c r="I536" s="60">
        <f t="shared" si="96"/>
        <v>8.021453205068287</v>
      </c>
      <c r="J536" s="60">
        <f t="shared" si="95"/>
        <v>17.046710132521305</v>
      </c>
      <c r="K536" s="60">
        <f t="shared" si="91"/>
        <v>16.942665752878682</v>
      </c>
      <c r="L536" s="60">
        <f t="shared" si="89"/>
        <v>0.66936665189454181</v>
      </c>
      <c r="M536" s="60">
        <f t="shared" si="92"/>
        <v>1.109649699679951</v>
      </c>
      <c r="N536" s="59">
        <v>2.2200000000000002</v>
      </c>
      <c r="O536" s="59">
        <v>0.54</v>
      </c>
      <c r="P536" s="62">
        <v>16.501712062256811</v>
      </c>
      <c r="Q536" s="62">
        <v>17.427003891050575</v>
      </c>
      <c r="R536" s="12">
        <v>19.920000000000002</v>
      </c>
      <c r="S536" s="59">
        <v>87.5</v>
      </c>
      <c r="T536" s="58">
        <v>1</v>
      </c>
      <c r="U536" s="59">
        <v>42.47</v>
      </c>
      <c r="V536" s="58">
        <v>38.46</v>
      </c>
      <c r="W536" s="58" t="s">
        <v>645</v>
      </c>
      <c r="X536" s="58">
        <v>0</v>
      </c>
      <c r="Y536" s="58">
        <v>0</v>
      </c>
      <c r="Z536">
        <v>1</v>
      </c>
      <c r="AA536" s="58">
        <v>0</v>
      </c>
      <c r="AB536" s="58">
        <v>0</v>
      </c>
      <c r="AC536" s="58">
        <v>0</v>
      </c>
      <c r="AD536" s="58">
        <v>1</v>
      </c>
      <c r="AE536" s="58"/>
      <c r="AF536" s="58">
        <v>0</v>
      </c>
      <c r="AG536" s="58">
        <v>9.09</v>
      </c>
      <c r="AH536" s="59">
        <v>3045.6</v>
      </c>
      <c r="AI536" s="61">
        <v>25310000</v>
      </c>
      <c r="AJ536" s="61">
        <v>22809000</v>
      </c>
      <c r="AK536" s="61">
        <v>953000</v>
      </c>
      <c r="AL536" s="60">
        <f t="shared" si="93"/>
        <v>0.95299999999999996</v>
      </c>
      <c r="AM536" s="60">
        <f t="shared" si="97"/>
        <v>2.6386645126548196E-2</v>
      </c>
      <c r="AN536" s="59">
        <v>85.11</v>
      </c>
    </row>
    <row r="537" spans="1:40" x14ac:dyDescent="0.3">
      <c r="A537" s="58" t="s">
        <v>321</v>
      </c>
      <c r="B537" s="59">
        <v>2011</v>
      </c>
      <c r="C537" s="59">
        <v>60.8</v>
      </c>
      <c r="D537" s="59">
        <v>60.8</v>
      </c>
      <c r="E537" s="59">
        <v>100</v>
      </c>
      <c r="F537" s="59">
        <v>88.95</v>
      </c>
      <c r="G537" s="59">
        <v>50</v>
      </c>
      <c r="H537" s="59">
        <v>36.25</v>
      </c>
      <c r="I537" s="60">
        <f t="shared" si="96"/>
        <v>7.3730289897791623</v>
      </c>
      <c r="J537" s="60">
        <f t="shared" si="95"/>
        <v>17.107525314189218</v>
      </c>
      <c r="K537" s="60">
        <f t="shared" si="91"/>
        <v>17.016222412204804</v>
      </c>
      <c r="L537" s="60">
        <f t="shared" si="89"/>
        <v>0.71588666752943486</v>
      </c>
      <c r="M537" s="60">
        <f t="shared" si="92"/>
        <v>1.0956008146639511</v>
      </c>
      <c r="N537" s="59">
        <v>2.54</v>
      </c>
      <c r="O537" s="59">
        <v>0.51</v>
      </c>
      <c r="P537" s="62">
        <v>14.778235294117646</v>
      </c>
      <c r="Q537" s="62">
        <v>16.565686274509794</v>
      </c>
      <c r="R537" s="12">
        <v>21.87</v>
      </c>
      <c r="S537" s="59">
        <v>83.9</v>
      </c>
      <c r="T537" s="58">
        <v>1</v>
      </c>
      <c r="U537" s="59">
        <v>16.670000000000002</v>
      </c>
      <c r="V537" s="58">
        <v>33.33</v>
      </c>
      <c r="W537" s="58" t="s">
        <v>645</v>
      </c>
      <c r="X537" s="58">
        <v>0</v>
      </c>
      <c r="Y537" s="58">
        <v>0</v>
      </c>
      <c r="Z537">
        <v>1</v>
      </c>
      <c r="AA537" s="58">
        <v>0</v>
      </c>
      <c r="AB537" s="58">
        <v>0</v>
      </c>
      <c r="AC537" s="58">
        <v>0</v>
      </c>
      <c r="AD537" s="58">
        <v>1</v>
      </c>
      <c r="AE537" s="58">
        <v>1</v>
      </c>
      <c r="AF537" s="58">
        <v>0</v>
      </c>
      <c r="AG537" s="58">
        <v>11.11</v>
      </c>
      <c r="AH537" s="59">
        <v>1592.45</v>
      </c>
      <c r="AI537" s="61">
        <v>26897000</v>
      </c>
      <c r="AJ537" s="61">
        <v>24550000</v>
      </c>
      <c r="AK537" s="61">
        <v>1046000</v>
      </c>
      <c r="AL537" s="60">
        <f t="shared" si="93"/>
        <v>1.046</v>
      </c>
      <c r="AM537" s="60">
        <f t="shared" si="97"/>
        <v>9.7586568730325285E-2</v>
      </c>
      <c r="AN537" s="59">
        <v>86.45</v>
      </c>
    </row>
    <row r="538" spans="1:40" x14ac:dyDescent="0.3">
      <c r="A538" s="58" t="s">
        <v>321</v>
      </c>
      <c r="B538" s="59">
        <v>2012</v>
      </c>
      <c r="C538" s="59">
        <v>65.900000000000006</v>
      </c>
      <c r="D538" s="59">
        <v>65.900000000000006</v>
      </c>
      <c r="E538" s="59">
        <v>100</v>
      </c>
      <c r="F538" s="59">
        <v>95.64</v>
      </c>
      <c r="G538" s="59">
        <v>55.95</v>
      </c>
      <c r="H538" s="59">
        <v>37.96</v>
      </c>
      <c r="I538" s="60">
        <f t="shared" si="96"/>
        <v>7.9852664977421925</v>
      </c>
      <c r="J538" s="60">
        <f t="shared" si="95"/>
        <v>17.098149603502293</v>
      </c>
      <c r="K538" s="60">
        <f t="shared" si="91"/>
        <v>17.010339561673923</v>
      </c>
      <c r="L538" s="60">
        <f t="shared" si="89"/>
        <v>0.74146104083849607</v>
      </c>
      <c r="M538" s="60">
        <f t="shared" si="92"/>
        <v>1.0917807096615586</v>
      </c>
      <c r="N538" s="59">
        <v>2.71</v>
      </c>
      <c r="O538" s="59">
        <v>0.53</v>
      </c>
      <c r="P538" s="62">
        <v>7.9368359374999926</v>
      </c>
      <c r="Q538" s="62">
        <v>9.5380468750000045</v>
      </c>
      <c r="R538" s="12">
        <v>13.01</v>
      </c>
      <c r="S538" s="59">
        <v>96.67</v>
      </c>
      <c r="T538" s="58">
        <v>1</v>
      </c>
      <c r="U538" s="59">
        <v>17.739999999999998</v>
      </c>
      <c r="V538" s="58">
        <v>38.46</v>
      </c>
      <c r="W538" s="58" t="s">
        <v>645</v>
      </c>
      <c r="X538" s="58">
        <v>0</v>
      </c>
      <c r="Y538" s="58">
        <v>0</v>
      </c>
      <c r="Z538">
        <v>1</v>
      </c>
      <c r="AA538" s="58">
        <v>0</v>
      </c>
      <c r="AB538" s="58">
        <v>0</v>
      </c>
      <c r="AC538" s="58">
        <v>0</v>
      </c>
      <c r="AD538" s="58">
        <v>1</v>
      </c>
      <c r="AE538" s="58">
        <v>1</v>
      </c>
      <c r="AF538" s="58">
        <v>0</v>
      </c>
      <c r="AG538" s="58">
        <v>7.69</v>
      </c>
      <c r="AH538" s="59">
        <v>2937.36</v>
      </c>
      <c r="AI538" s="61">
        <v>26646000</v>
      </c>
      <c r="AJ538" s="61">
        <v>24406000</v>
      </c>
      <c r="AK538" s="61">
        <v>1099000</v>
      </c>
      <c r="AL538" s="60">
        <f t="shared" si="93"/>
        <v>1.099</v>
      </c>
      <c r="AM538" s="60">
        <f t="shared" si="97"/>
        <v>5.0669216061185469E-2</v>
      </c>
      <c r="AN538" s="59">
        <v>87.53</v>
      </c>
    </row>
    <row r="539" spans="1:40" x14ac:dyDescent="0.3">
      <c r="A539" s="58" t="s">
        <v>321</v>
      </c>
      <c r="B539" s="59">
        <v>2013</v>
      </c>
      <c r="C539" s="59">
        <v>66.12</v>
      </c>
      <c r="D539" s="59">
        <v>66.010000000000005</v>
      </c>
      <c r="E539" s="59">
        <v>69.05</v>
      </c>
      <c r="F539" s="59">
        <v>96.77</v>
      </c>
      <c r="G539" s="59">
        <v>55.63</v>
      </c>
      <c r="H539" s="59">
        <v>37.67</v>
      </c>
      <c r="I539" s="60">
        <f t="shared" si="96"/>
        <v>8.2136879232171296</v>
      </c>
      <c r="J539" s="60">
        <f t="shared" si="95"/>
        <v>17.114047479240156</v>
      </c>
      <c r="K539" s="60">
        <f t="shared" si="91"/>
        <v>17.008658234259745</v>
      </c>
      <c r="L539" s="60">
        <f t="shared" si="89"/>
        <v>0.79795754491229043</v>
      </c>
      <c r="M539" s="60">
        <f t="shared" si="92"/>
        <v>1.1111430330391956</v>
      </c>
      <c r="N539" s="59">
        <v>2.82</v>
      </c>
      <c r="O539" s="59">
        <v>0.53</v>
      </c>
      <c r="P539" s="62">
        <v>4.5099606299212596</v>
      </c>
      <c r="Q539" s="62">
        <v>5.3667968749999986</v>
      </c>
      <c r="R539" s="12">
        <v>8.0399999999999991</v>
      </c>
      <c r="S539" s="59">
        <v>96.79</v>
      </c>
      <c r="T539" s="58">
        <v>1</v>
      </c>
      <c r="U539" s="59">
        <v>19.89</v>
      </c>
      <c r="V539" s="58">
        <v>38.46</v>
      </c>
      <c r="W539" s="58" t="s">
        <v>645</v>
      </c>
      <c r="X539" s="58">
        <v>0</v>
      </c>
      <c r="Y539" s="58">
        <v>0</v>
      </c>
      <c r="Z539">
        <v>1</v>
      </c>
      <c r="AA539" s="58">
        <v>0</v>
      </c>
      <c r="AB539" s="58">
        <v>0</v>
      </c>
      <c r="AC539" s="58">
        <v>0</v>
      </c>
      <c r="AD539" s="58">
        <v>1</v>
      </c>
      <c r="AE539" s="58">
        <v>1</v>
      </c>
      <c r="AF539" s="58">
        <v>0</v>
      </c>
      <c r="AG539" s="58">
        <v>7.69</v>
      </c>
      <c r="AH539" s="59">
        <v>3691.13</v>
      </c>
      <c r="AI539" s="61">
        <v>27073000</v>
      </c>
      <c r="AJ539" s="61">
        <v>24365000</v>
      </c>
      <c r="AK539" s="61">
        <v>1221000</v>
      </c>
      <c r="AL539" s="60">
        <f t="shared" si="93"/>
        <v>1.2210000000000001</v>
      </c>
      <c r="AM539" s="60">
        <f t="shared" si="97"/>
        <v>0.11101000909918107</v>
      </c>
      <c r="AN539" s="59">
        <v>85.16</v>
      </c>
    </row>
    <row r="540" spans="1:40" x14ac:dyDescent="0.3">
      <c r="A540" s="58" t="s">
        <v>321</v>
      </c>
      <c r="B540" s="59">
        <v>2014</v>
      </c>
      <c r="C540" s="59">
        <v>65.55</v>
      </c>
      <c r="D540" s="59">
        <v>65.55</v>
      </c>
      <c r="E540" s="59">
        <v>100</v>
      </c>
      <c r="F540" s="59">
        <v>97.3</v>
      </c>
      <c r="G540" s="59">
        <v>55.89</v>
      </c>
      <c r="H540" s="59">
        <v>34.42</v>
      </c>
      <c r="I540" s="60">
        <f t="shared" si="96"/>
        <v>8.264783020171075</v>
      </c>
      <c r="J540" s="60">
        <f t="shared" si="95"/>
        <v>17.167517695435659</v>
      </c>
      <c r="K540" s="60">
        <f t="shared" si="91"/>
        <v>17.056969454832732</v>
      </c>
      <c r="L540" s="60">
        <f t="shared" si="89"/>
        <v>0.80379370064700895</v>
      </c>
      <c r="M540" s="60">
        <f t="shared" si="92"/>
        <v>1.1168902272105119</v>
      </c>
      <c r="N540" s="59">
        <v>2.85</v>
      </c>
      <c r="O540" s="59">
        <v>0.49</v>
      </c>
      <c r="P540" s="62">
        <v>5.9405577689243021</v>
      </c>
      <c r="Q540" s="62">
        <v>6.9000390625000003</v>
      </c>
      <c r="R540" s="12">
        <v>8.77</v>
      </c>
      <c r="S540" s="59">
        <v>96.67</v>
      </c>
      <c r="T540" s="58">
        <v>1</v>
      </c>
      <c r="U540" s="59">
        <v>15.26</v>
      </c>
      <c r="V540" s="58">
        <v>38.46</v>
      </c>
      <c r="W540" s="58" t="s">
        <v>645</v>
      </c>
      <c r="X540" s="58">
        <v>0</v>
      </c>
      <c r="Y540" s="58">
        <v>0</v>
      </c>
      <c r="Z540">
        <v>1</v>
      </c>
      <c r="AA540" s="58">
        <v>0</v>
      </c>
      <c r="AB540" s="58">
        <v>0</v>
      </c>
      <c r="AC540" s="58">
        <v>0</v>
      </c>
      <c r="AD540" s="58">
        <v>1</v>
      </c>
      <c r="AE540" s="58">
        <v>1</v>
      </c>
      <c r="AF540" s="58">
        <v>0</v>
      </c>
      <c r="AG540" s="58">
        <v>15.38</v>
      </c>
      <c r="AH540" s="59">
        <v>3884.63</v>
      </c>
      <c r="AI540" s="61">
        <v>28560000</v>
      </c>
      <c r="AJ540" s="61">
        <v>25571000</v>
      </c>
      <c r="AK540" s="61">
        <v>1234000</v>
      </c>
      <c r="AL540" s="60">
        <f t="shared" si="93"/>
        <v>1.234</v>
      </c>
      <c r="AM540" s="60">
        <f t="shared" si="97"/>
        <v>1.0647010647010647E-2</v>
      </c>
      <c r="AN540" s="59">
        <v>85.1</v>
      </c>
    </row>
    <row r="541" spans="1:40" x14ac:dyDescent="0.3">
      <c r="A541" s="58" t="s">
        <v>321</v>
      </c>
      <c r="B541" s="59">
        <v>2015</v>
      </c>
      <c r="C541" s="59">
        <v>70.56</v>
      </c>
      <c r="D541" s="59">
        <v>70.56</v>
      </c>
      <c r="E541" s="59">
        <v>100</v>
      </c>
      <c r="F541" s="59">
        <v>96.27</v>
      </c>
      <c r="G541" s="59">
        <v>73.44</v>
      </c>
      <c r="H541" s="59">
        <v>30.62</v>
      </c>
      <c r="I541" s="60">
        <f t="shared" si="96"/>
        <v>8.6235206394442496</v>
      </c>
      <c r="J541" s="60">
        <f t="shared" si="95"/>
        <v>17.141337632601651</v>
      </c>
      <c r="K541" s="60">
        <f t="shared" si="91"/>
        <v>17.008042407492873</v>
      </c>
      <c r="L541" s="60">
        <f t="shared" si="89"/>
        <v>0.84372003903931969</v>
      </c>
      <c r="M541" s="60">
        <f t="shared" si="92"/>
        <v>1.1425872689938399</v>
      </c>
      <c r="N541" s="59">
        <v>2.66</v>
      </c>
      <c r="O541" s="59">
        <v>0.51</v>
      </c>
      <c r="P541" s="62">
        <v>7.6819367588932828</v>
      </c>
      <c r="Q541" s="62">
        <v>8.2714785992217958</v>
      </c>
      <c r="R541" s="12">
        <v>9.17</v>
      </c>
      <c r="S541" s="59">
        <v>96.91</v>
      </c>
      <c r="T541" s="58">
        <v>1</v>
      </c>
      <c r="U541" s="59">
        <v>13.92</v>
      </c>
      <c r="V541" s="58">
        <v>38.46</v>
      </c>
      <c r="W541" s="58" t="s">
        <v>645</v>
      </c>
      <c r="X541" s="58">
        <v>0</v>
      </c>
      <c r="Y541" s="58">
        <v>0</v>
      </c>
      <c r="Z541">
        <v>1</v>
      </c>
      <c r="AA541" s="58">
        <v>0</v>
      </c>
      <c r="AB541" s="58">
        <v>0</v>
      </c>
      <c r="AC541" s="58">
        <v>0</v>
      </c>
      <c r="AD541" s="58">
        <v>1</v>
      </c>
      <c r="AE541" s="58">
        <v>1</v>
      </c>
      <c r="AF541" s="58">
        <v>0</v>
      </c>
      <c r="AG541" s="58">
        <v>8.33</v>
      </c>
      <c r="AH541" s="59">
        <v>5560.93</v>
      </c>
      <c r="AI541" s="61">
        <v>27822000</v>
      </c>
      <c r="AJ541" s="61">
        <v>24350000</v>
      </c>
      <c r="AK541" s="61">
        <v>1325000</v>
      </c>
      <c r="AL541" s="60">
        <f t="shared" si="93"/>
        <v>1.325</v>
      </c>
      <c r="AM541" s="60">
        <f t="shared" si="97"/>
        <v>7.3743922204213941E-2</v>
      </c>
      <c r="AN541" s="59">
        <v>82.02</v>
      </c>
    </row>
    <row r="542" spans="1:40" x14ac:dyDescent="0.3">
      <c r="A542" s="58" t="s">
        <v>321</v>
      </c>
      <c r="B542" s="59">
        <v>2016</v>
      </c>
      <c r="C542" s="59">
        <v>74.23</v>
      </c>
      <c r="D542" s="59">
        <v>74.23</v>
      </c>
      <c r="E542" s="59">
        <v>100</v>
      </c>
      <c r="F542" s="59">
        <v>96.53</v>
      </c>
      <c r="G542" s="59">
        <v>82.44</v>
      </c>
      <c r="H542" s="59">
        <v>31.72</v>
      </c>
      <c r="I542" s="60">
        <f t="shared" si="96"/>
        <v>8.778487653079484</v>
      </c>
      <c r="J542" s="60">
        <f t="shared" si="95"/>
        <v>17.190671925075588</v>
      </c>
      <c r="K542" s="60">
        <f t="shared" si="91"/>
        <v>17.032945345036072</v>
      </c>
      <c r="L542" s="60">
        <f t="shared" si="89"/>
        <v>0.91268423628004336</v>
      </c>
      <c r="M542" s="60">
        <f t="shared" si="92"/>
        <v>1.1708460182663034</v>
      </c>
      <c r="N542" s="59">
        <v>3.27</v>
      </c>
      <c r="O542" s="59">
        <v>0.49</v>
      </c>
      <c r="P542" s="62">
        <v>5.3497665369649798</v>
      </c>
      <c r="Q542" s="62">
        <v>5.6182329317269106</v>
      </c>
      <c r="R542" s="12">
        <v>8.7100000000000009</v>
      </c>
      <c r="S542" s="59">
        <v>97.09</v>
      </c>
      <c r="T542" s="58">
        <v>1</v>
      </c>
      <c r="U542" s="59">
        <v>15.98</v>
      </c>
      <c r="V542" s="58">
        <v>61.54</v>
      </c>
      <c r="W542" s="58" t="s">
        <v>645</v>
      </c>
      <c r="X542" s="58">
        <v>0</v>
      </c>
      <c r="Y542" s="58">
        <v>0</v>
      </c>
      <c r="Z542">
        <v>1</v>
      </c>
      <c r="AA542" s="58">
        <v>0</v>
      </c>
      <c r="AB542" s="58">
        <v>0</v>
      </c>
      <c r="AC542" s="58">
        <v>0</v>
      </c>
      <c r="AD542" s="58">
        <v>1</v>
      </c>
      <c r="AE542" s="58">
        <v>1</v>
      </c>
      <c r="AF542" s="58">
        <v>0</v>
      </c>
      <c r="AG542" s="58">
        <v>9.09</v>
      </c>
      <c r="AH542" s="59">
        <v>6493.05</v>
      </c>
      <c r="AI542" s="61">
        <v>29229000</v>
      </c>
      <c r="AJ542" s="61">
        <v>24964000</v>
      </c>
      <c r="AK542" s="61">
        <v>1491000</v>
      </c>
      <c r="AL542" s="60">
        <f t="shared" si="93"/>
        <v>1.4910000000000001</v>
      </c>
      <c r="AM542" s="60">
        <f t="shared" si="97"/>
        <v>0.12528301886792453</v>
      </c>
      <c r="AN542" s="59">
        <v>79.06</v>
      </c>
    </row>
    <row r="543" spans="1:40" x14ac:dyDescent="0.3">
      <c r="A543" s="58" t="s">
        <v>321</v>
      </c>
      <c r="B543" s="59">
        <v>2017</v>
      </c>
      <c r="C543" s="59">
        <v>76.040000000000006</v>
      </c>
      <c r="D543" s="59">
        <v>76.040000000000006</v>
      </c>
      <c r="E543" s="59">
        <v>100</v>
      </c>
      <c r="F543" s="59">
        <v>96.89</v>
      </c>
      <c r="G543" s="59">
        <v>82.03</v>
      </c>
      <c r="H543" s="59">
        <v>38.590000000000003</v>
      </c>
      <c r="I543" s="60">
        <f t="shared" si="96"/>
        <v>9.0992657842812523</v>
      </c>
      <c r="J543" s="60">
        <f t="shared" si="95"/>
        <v>17.212699918228889</v>
      </c>
      <c r="K543" s="60">
        <f t="shared" si="91"/>
        <v>17.024255235633017</v>
      </c>
      <c r="L543" s="60">
        <f t="shared" si="89"/>
        <v>0.97342692324496427</v>
      </c>
      <c r="M543" s="60">
        <f t="shared" si="92"/>
        <v>1.2073702925488929</v>
      </c>
      <c r="N543" s="59">
        <v>3.06</v>
      </c>
      <c r="O543" s="59">
        <v>0.51</v>
      </c>
      <c r="P543" s="62">
        <v>5.8285490196078431</v>
      </c>
      <c r="Q543" s="62">
        <v>6.2326050420168064</v>
      </c>
      <c r="R543" s="12">
        <v>8.64</v>
      </c>
      <c r="S543" s="59">
        <v>97.31</v>
      </c>
      <c r="T543" s="58">
        <v>1</v>
      </c>
      <c r="U543" s="59">
        <v>29.17</v>
      </c>
      <c r="V543" s="58">
        <v>63.64</v>
      </c>
      <c r="W543" s="58" t="s">
        <v>645</v>
      </c>
      <c r="X543" s="58">
        <v>0</v>
      </c>
      <c r="Y543" s="58">
        <v>0</v>
      </c>
      <c r="Z543">
        <v>1</v>
      </c>
      <c r="AA543" s="58">
        <v>0</v>
      </c>
      <c r="AB543" s="58">
        <v>0</v>
      </c>
      <c r="AC543" s="58">
        <v>0</v>
      </c>
      <c r="AD543" s="58">
        <v>1</v>
      </c>
      <c r="AE543" s="58">
        <v>1</v>
      </c>
      <c r="AF543" s="58">
        <v>0</v>
      </c>
      <c r="AG543" s="58">
        <v>10</v>
      </c>
      <c r="AH543" s="59">
        <v>8948.7199999999993</v>
      </c>
      <c r="AI543" s="61">
        <v>29880000</v>
      </c>
      <c r="AJ543" s="61">
        <v>24748000</v>
      </c>
      <c r="AK543" s="61">
        <v>1647000</v>
      </c>
      <c r="AL543" s="60">
        <f t="shared" si="93"/>
        <v>1.647</v>
      </c>
      <c r="AM543" s="60">
        <f t="shared" si="97"/>
        <v>0.10462776659959759</v>
      </c>
      <c r="AN543" s="59">
        <v>74.680000000000007</v>
      </c>
    </row>
    <row r="544" spans="1:40" x14ac:dyDescent="0.3">
      <c r="A544" s="58" t="s">
        <v>321</v>
      </c>
      <c r="B544" s="59">
        <v>2018</v>
      </c>
      <c r="C544" s="59">
        <v>82.44</v>
      </c>
      <c r="D544" s="59">
        <v>82.44</v>
      </c>
      <c r="E544" s="59">
        <v>100</v>
      </c>
      <c r="F544" s="59">
        <v>96.87</v>
      </c>
      <c r="G544" s="59">
        <v>81.02</v>
      </c>
      <c r="H544" s="59">
        <v>64.180000000000007</v>
      </c>
      <c r="I544" s="60">
        <f t="shared" si="96"/>
        <v>8.863298877005688</v>
      </c>
      <c r="J544" s="60">
        <f t="shared" si="95"/>
        <v>17.220733160876051</v>
      </c>
      <c r="K544" s="60">
        <f t="shared" si="91"/>
        <v>17.013612083615996</v>
      </c>
      <c r="L544" s="60">
        <f t="shared" si="89"/>
        <v>1.0159550549871004</v>
      </c>
      <c r="M544" s="60">
        <f t="shared" si="92"/>
        <v>1.2301315037164093</v>
      </c>
      <c r="N544" s="59">
        <v>2.96</v>
      </c>
      <c r="O544" s="59">
        <v>0.56000000000000005</v>
      </c>
      <c r="P544" s="62">
        <v>15.665081300813005</v>
      </c>
      <c r="Q544" s="62">
        <v>17.575252918287951</v>
      </c>
      <c r="R544" s="12">
        <v>28</v>
      </c>
      <c r="S544" s="59">
        <v>97.75</v>
      </c>
      <c r="T544" s="58">
        <v>1</v>
      </c>
      <c r="U544" s="59">
        <v>63.07</v>
      </c>
      <c r="V544" s="58">
        <v>54.55</v>
      </c>
      <c r="W544" s="58" t="s">
        <v>645</v>
      </c>
      <c r="X544" s="58">
        <v>0</v>
      </c>
      <c r="Y544" s="58">
        <v>0</v>
      </c>
      <c r="Z544">
        <v>1</v>
      </c>
      <c r="AA544" s="58">
        <v>0</v>
      </c>
      <c r="AB544" s="58">
        <v>0</v>
      </c>
      <c r="AC544" s="58">
        <v>0</v>
      </c>
      <c r="AD544" s="58">
        <v>1</v>
      </c>
      <c r="AE544" s="58">
        <v>1</v>
      </c>
      <c r="AF544" s="58">
        <v>0</v>
      </c>
      <c r="AG544" s="58">
        <v>9.09</v>
      </c>
      <c r="AH544" s="59">
        <v>7067.76</v>
      </c>
      <c r="AI544" s="61">
        <v>30121000</v>
      </c>
      <c r="AJ544" s="61">
        <v>24486000</v>
      </c>
      <c r="AK544" s="61">
        <v>1762000</v>
      </c>
      <c r="AL544" s="60">
        <f t="shared" si="93"/>
        <v>1.762</v>
      </c>
      <c r="AM544" s="60">
        <f t="shared" si="97"/>
        <v>6.9823922282938683E-2</v>
      </c>
      <c r="AN544" s="59">
        <v>71.87</v>
      </c>
    </row>
    <row r="545" spans="1:40" x14ac:dyDescent="0.3">
      <c r="A545" s="58" t="s">
        <v>321</v>
      </c>
      <c r="B545" s="59">
        <v>2019</v>
      </c>
      <c r="C545" s="59">
        <v>79.36</v>
      </c>
      <c r="D545" s="59">
        <v>79.36</v>
      </c>
      <c r="E545" s="59">
        <v>100</v>
      </c>
      <c r="F545" s="59">
        <v>96.25</v>
      </c>
      <c r="G545" s="59">
        <v>82.01</v>
      </c>
      <c r="H545" s="59">
        <v>52.06</v>
      </c>
      <c r="I545" s="60">
        <f t="shared" si="96"/>
        <v>9.2143423533554802</v>
      </c>
      <c r="J545" s="60">
        <f t="shared" si="95"/>
        <v>17.300528119046053</v>
      </c>
      <c r="K545" s="60">
        <f t="shared" si="91"/>
        <v>17.088571491890555</v>
      </c>
      <c r="L545" s="60">
        <f t="shared" si="89"/>
        <v>1.0719260234056041</v>
      </c>
      <c r="M545" s="60">
        <f t="shared" si="92"/>
        <v>1.2360942709912095</v>
      </c>
      <c r="N545" s="59">
        <v>2.91</v>
      </c>
      <c r="O545" s="59">
        <v>0.56999999999999995</v>
      </c>
      <c r="P545" s="62">
        <v>24.825120000000009</v>
      </c>
      <c r="Q545" s="62">
        <v>26.61542635658914</v>
      </c>
      <c r="R545" s="12">
        <v>31.91</v>
      </c>
      <c r="S545" s="59">
        <v>97.92</v>
      </c>
      <c r="T545" s="58">
        <v>1</v>
      </c>
      <c r="U545" s="59">
        <v>47.19</v>
      </c>
      <c r="V545" s="58">
        <v>54.55</v>
      </c>
      <c r="W545" s="58" t="s">
        <v>645</v>
      </c>
      <c r="X545" s="58">
        <v>0</v>
      </c>
      <c r="Y545" s="58">
        <v>0</v>
      </c>
      <c r="Z545">
        <v>1</v>
      </c>
      <c r="AA545" s="58">
        <v>0</v>
      </c>
      <c r="AB545" s="58">
        <v>0</v>
      </c>
      <c r="AC545" s="58">
        <v>0</v>
      </c>
      <c r="AD545" s="58">
        <v>1</v>
      </c>
      <c r="AE545" s="58">
        <v>1</v>
      </c>
      <c r="AF545" s="58">
        <v>0</v>
      </c>
      <c r="AG545" s="58">
        <v>9.09</v>
      </c>
      <c r="AH545" s="59">
        <v>10040.1</v>
      </c>
      <c r="AI545" s="61">
        <v>32623000</v>
      </c>
      <c r="AJ545" s="61">
        <v>26392000</v>
      </c>
      <c r="AK545" s="61">
        <v>1921000</v>
      </c>
      <c r="AL545" s="60">
        <f t="shared" si="93"/>
        <v>1.921</v>
      </c>
      <c r="AM545" s="60">
        <f t="shared" si="97"/>
        <v>9.0238365493757092E-2</v>
      </c>
      <c r="AN545" s="59">
        <v>71.87</v>
      </c>
    </row>
    <row r="546" spans="1:40" x14ac:dyDescent="0.3">
      <c r="A546" s="58" t="s">
        <v>321</v>
      </c>
      <c r="B546" s="59">
        <v>2020</v>
      </c>
      <c r="C546" s="59">
        <v>86.12</v>
      </c>
      <c r="D546" s="59">
        <v>86.12</v>
      </c>
      <c r="E546" s="59">
        <v>100</v>
      </c>
      <c r="F546" s="59">
        <v>96.62</v>
      </c>
      <c r="G546" s="59">
        <v>81.36</v>
      </c>
      <c r="H546" s="59">
        <v>77.97</v>
      </c>
      <c r="I546" s="60">
        <f t="shared" si="96"/>
        <v>8.9624839578665672</v>
      </c>
      <c r="J546" s="60">
        <f t="shared" si="95"/>
        <v>17.325831366644785</v>
      </c>
      <c r="K546" s="60">
        <f t="shared" si="91"/>
        <v>17.110828770972869</v>
      </c>
      <c r="L546" s="60">
        <f t="shared" si="89"/>
        <v>0.77010822169607374</v>
      </c>
      <c r="M546" s="60">
        <f t="shared" si="92"/>
        <v>1.2398651152449418</v>
      </c>
      <c r="N546" s="59">
        <v>1.66</v>
      </c>
      <c r="O546" s="59">
        <v>0.5</v>
      </c>
      <c r="P546" s="62">
        <v>24.792209302325578</v>
      </c>
      <c r="Q546" s="62">
        <v>26.392868217054275</v>
      </c>
      <c r="R546" s="12">
        <v>35.049999999999997</v>
      </c>
      <c r="S546" s="59">
        <v>98.18</v>
      </c>
      <c r="T546" s="58">
        <v>1</v>
      </c>
      <c r="U546" s="59">
        <v>78.53</v>
      </c>
      <c r="V546" s="58">
        <v>50</v>
      </c>
      <c r="W546" s="58" t="s">
        <v>645</v>
      </c>
      <c r="X546" s="58">
        <v>0</v>
      </c>
      <c r="Y546" s="58">
        <v>0</v>
      </c>
      <c r="Z546">
        <v>1</v>
      </c>
      <c r="AA546" s="58">
        <v>0</v>
      </c>
      <c r="AB546" s="58">
        <v>0</v>
      </c>
      <c r="AC546" s="58">
        <v>0</v>
      </c>
      <c r="AD546" s="58">
        <v>1</v>
      </c>
      <c r="AE546" s="58">
        <v>1</v>
      </c>
      <c r="AF546" s="58">
        <v>0</v>
      </c>
      <c r="AG546" s="58">
        <v>10</v>
      </c>
      <c r="AH546" s="59">
        <v>7804.72</v>
      </c>
      <c r="AI546" s="61">
        <v>33459000</v>
      </c>
      <c r="AJ546" s="61">
        <v>26986000</v>
      </c>
      <c r="AK546" s="61">
        <v>1160000</v>
      </c>
      <c r="AL546" s="60">
        <f t="shared" si="93"/>
        <v>1.1599999999999999</v>
      </c>
      <c r="AM546" s="60">
        <f t="shared" si="97"/>
        <v>-0.3961478396668402</v>
      </c>
      <c r="AN546" s="59">
        <v>71.650000000000006</v>
      </c>
    </row>
    <row r="547" spans="1:40" x14ac:dyDescent="0.3">
      <c r="A547" s="58" t="s">
        <v>321</v>
      </c>
      <c r="B547" s="59">
        <v>2021</v>
      </c>
      <c r="C547" s="59">
        <v>85.78</v>
      </c>
      <c r="D547" s="59">
        <v>85.78</v>
      </c>
      <c r="E547" s="59">
        <v>100</v>
      </c>
      <c r="F547" s="59">
        <v>96.66</v>
      </c>
      <c r="G547" s="59">
        <v>83.67</v>
      </c>
      <c r="H547" s="59">
        <v>73.47</v>
      </c>
      <c r="I547" s="60">
        <f t="shared" si="96"/>
        <v>9.0869969057391504</v>
      </c>
      <c r="J547" s="60">
        <f t="shared" si="95"/>
        <v>17.329619871437089</v>
      </c>
      <c r="K547" s="60">
        <f t="shared" si="91"/>
        <v>17.103539241520792</v>
      </c>
      <c r="L547" s="60">
        <f t="shared" si="89"/>
        <v>1.0260415958332743</v>
      </c>
      <c r="M547" s="60">
        <f t="shared" si="92"/>
        <v>1.2536767450541246</v>
      </c>
      <c r="N547" s="59">
        <v>2.87</v>
      </c>
      <c r="O547" s="59">
        <v>0.56999999999999995</v>
      </c>
      <c r="P547" s="62">
        <v>53.43942307692307</v>
      </c>
      <c r="Q547" s="62">
        <v>56.638499999999958</v>
      </c>
      <c r="R547" s="12">
        <v>93.21</v>
      </c>
      <c r="S547" s="59">
        <v>98.08</v>
      </c>
      <c r="T547" s="58">
        <v>1</v>
      </c>
      <c r="U547" s="59">
        <v>68.94</v>
      </c>
      <c r="V547" s="58">
        <v>50</v>
      </c>
      <c r="W547" s="58" t="s">
        <v>645</v>
      </c>
      <c r="X547" s="58">
        <v>0</v>
      </c>
      <c r="Y547" s="58">
        <v>0</v>
      </c>
      <c r="Z547">
        <v>1</v>
      </c>
      <c r="AA547" s="58">
        <v>0</v>
      </c>
      <c r="AB547" s="58">
        <v>0</v>
      </c>
      <c r="AC547" s="58">
        <v>0</v>
      </c>
      <c r="AD547" s="58">
        <v>1</v>
      </c>
      <c r="AE547" s="58">
        <v>1</v>
      </c>
      <c r="AF547" s="58">
        <v>14.29</v>
      </c>
      <c r="AG547" s="58">
        <v>8.33</v>
      </c>
      <c r="AH547" s="59">
        <v>8839.6</v>
      </c>
      <c r="AI547" s="61">
        <v>33586000</v>
      </c>
      <c r="AJ547" s="61">
        <v>26790000</v>
      </c>
      <c r="AK547" s="61">
        <v>1790000</v>
      </c>
      <c r="AL547" s="60">
        <f t="shared" si="93"/>
        <v>1.79</v>
      </c>
      <c r="AM547" s="60">
        <f t="shared" si="97"/>
        <v>0.5431034482758621</v>
      </c>
      <c r="AN547" s="59">
        <v>69.27</v>
      </c>
    </row>
    <row r="548" spans="1:40" x14ac:dyDescent="0.3">
      <c r="A548" s="58" t="s">
        <v>220</v>
      </c>
      <c r="B548" s="59">
        <v>2008</v>
      </c>
      <c r="C548" s="59">
        <v>57.39</v>
      </c>
      <c r="D548" s="59">
        <v>57.39</v>
      </c>
      <c r="E548" s="59">
        <v>100</v>
      </c>
      <c r="F548" s="59">
        <v>49.36</v>
      </c>
      <c r="G548" s="59">
        <v>81.73</v>
      </c>
      <c r="H548" s="59">
        <v>35.090000000000003</v>
      </c>
      <c r="I548" s="60">
        <f t="shared" si="96"/>
        <v>7.9442510001027271</v>
      </c>
      <c r="J548" s="60">
        <f t="shared" si="95"/>
        <v>17.642389532734978</v>
      </c>
      <c r="K548" s="60">
        <f t="shared" si="91"/>
        <v>17.553608655865709</v>
      </c>
      <c r="L548" s="60">
        <f t="shared" si="89"/>
        <v>0.92821930273942899</v>
      </c>
      <c r="M548" s="60">
        <f t="shared" si="92"/>
        <v>1.092841163310962</v>
      </c>
      <c r="N548" s="59">
        <v>2.68</v>
      </c>
      <c r="O548" s="59">
        <v>0.31</v>
      </c>
      <c r="P548" s="62">
        <v>19.974545454545453</v>
      </c>
      <c r="Q548" s="62">
        <v>25.786875000000009</v>
      </c>
      <c r="R548" s="12">
        <v>34.380000000000003</v>
      </c>
      <c r="S548" s="59">
        <v>0</v>
      </c>
      <c r="T548" s="58">
        <v>1</v>
      </c>
      <c r="U548" s="59">
        <v>41.49</v>
      </c>
      <c r="V548" s="58"/>
      <c r="W548" s="58" t="s">
        <v>645</v>
      </c>
      <c r="X548" s="58">
        <v>0</v>
      </c>
      <c r="Y548" s="58">
        <v>0</v>
      </c>
      <c r="Z548">
        <v>1</v>
      </c>
      <c r="AA548" s="58">
        <v>0</v>
      </c>
      <c r="AB548" s="58">
        <v>0</v>
      </c>
      <c r="AC548" s="58">
        <v>0</v>
      </c>
      <c r="AD548" s="58">
        <v>0</v>
      </c>
      <c r="AE548" s="58"/>
      <c r="AF548" s="58">
        <v>0</v>
      </c>
      <c r="AG548" s="58"/>
      <c r="AH548" s="59">
        <v>2819.32</v>
      </c>
      <c r="AI548" s="61">
        <v>45919000</v>
      </c>
      <c r="AJ548" s="61">
        <v>42018000</v>
      </c>
      <c r="AK548" s="61">
        <v>1530000</v>
      </c>
      <c r="AL548" s="60">
        <f t="shared" si="93"/>
        <v>1.53</v>
      </c>
      <c r="AM548" s="60"/>
      <c r="AN548" s="59">
        <v>87.47</v>
      </c>
    </row>
    <row r="549" spans="1:40" x14ac:dyDescent="0.3">
      <c r="A549" s="58" t="s">
        <v>220</v>
      </c>
      <c r="B549" s="59">
        <v>2009</v>
      </c>
      <c r="C549" s="59">
        <v>75.14</v>
      </c>
      <c r="D549" s="59">
        <v>75.14</v>
      </c>
      <c r="E549" s="59">
        <v>100</v>
      </c>
      <c r="F549" s="59">
        <v>55.93</v>
      </c>
      <c r="G549" s="59">
        <v>94.63</v>
      </c>
      <c r="H549" s="59">
        <v>75.180000000000007</v>
      </c>
      <c r="I549" s="60">
        <f t="shared" si="96"/>
        <v>8.6684935271553361</v>
      </c>
      <c r="J549" s="60">
        <f t="shared" si="95"/>
        <v>17.565155800400774</v>
      </c>
      <c r="K549" s="60">
        <f t="shared" si="91"/>
        <v>17.4517537109976</v>
      </c>
      <c r="L549" s="60">
        <f t="shared" si="89"/>
        <v>0.91629073187415511</v>
      </c>
      <c r="M549" s="60">
        <f t="shared" si="92"/>
        <v>1.1200822156051542</v>
      </c>
      <c r="N549" s="59">
        <v>3.2</v>
      </c>
      <c r="O549" s="59">
        <v>0.28000000000000003</v>
      </c>
      <c r="P549" s="62">
        <v>16.568333333333328</v>
      </c>
      <c r="Q549" s="62">
        <v>16.611240310077516</v>
      </c>
      <c r="R549" s="12">
        <v>19.829999999999998</v>
      </c>
      <c r="S549" s="59">
        <v>0</v>
      </c>
      <c r="T549" s="58">
        <v>1</v>
      </c>
      <c r="U549" s="59">
        <v>83.7</v>
      </c>
      <c r="V549" s="58">
        <v>50</v>
      </c>
      <c r="W549" s="58" t="s">
        <v>645</v>
      </c>
      <c r="X549" s="58">
        <v>0</v>
      </c>
      <c r="Y549" s="58">
        <v>0</v>
      </c>
      <c r="Z549">
        <v>1</v>
      </c>
      <c r="AA549" s="58">
        <v>0</v>
      </c>
      <c r="AB549" s="58">
        <v>0</v>
      </c>
      <c r="AC549" s="58">
        <v>0</v>
      </c>
      <c r="AD549" s="58">
        <v>1</v>
      </c>
      <c r="AE549" s="58"/>
      <c r="AF549" s="58">
        <v>0</v>
      </c>
      <c r="AG549" s="58"/>
      <c r="AH549" s="59">
        <v>5816.73</v>
      </c>
      <c r="AI549" s="61">
        <v>42506000</v>
      </c>
      <c r="AJ549" s="61">
        <v>37949000</v>
      </c>
      <c r="AK549" s="61">
        <v>1500000</v>
      </c>
      <c r="AL549" s="60">
        <f t="shared" si="93"/>
        <v>1.5</v>
      </c>
      <c r="AM549" s="60">
        <f t="shared" ref="AM549:AM561" si="98">(AK549-AK548)/AK548</f>
        <v>-1.9607843137254902E-2</v>
      </c>
      <c r="AN549" s="59">
        <v>84.74</v>
      </c>
    </row>
    <row r="550" spans="1:40" x14ac:dyDescent="0.3">
      <c r="A550" s="58" t="s">
        <v>220</v>
      </c>
      <c r="B550" s="59">
        <v>2010</v>
      </c>
      <c r="C550" s="59">
        <v>76.099999999999994</v>
      </c>
      <c r="D550" s="59">
        <v>76.099999999999994</v>
      </c>
      <c r="E550" s="59">
        <v>100</v>
      </c>
      <c r="F550" s="59">
        <v>58.19</v>
      </c>
      <c r="G550" s="59">
        <v>97.47</v>
      </c>
      <c r="H550" s="59">
        <v>71.739999999999995</v>
      </c>
      <c r="I550" s="60">
        <f t="shared" si="96"/>
        <v>8.6259884017512434</v>
      </c>
      <c r="J550" s="60">
        <f t="shared" si="95"/>
        <v>17.53440987306438</v>
      </c>
      <c r="K550" s="60">
        <f t="shared" si="91"/>
        <v>17.359104090585085</v>
      </c>
      <c r="L550" s="60">
        <f t="shared" si="89"/>
        <v>0.91509001129763612</v>
      </c>
      <c r="M550" s="60">
        <f t="shared" si="92"/>
        <v>1.1916105345321037</v>
      </c>
      <c r="N550" s="59">
        <v>9</v>
      </c>
      <c r="O550" s="59">
        <v>0.3</v>
      </c>
      <c r="P550" s="62">
        <v>16.501712062256811</v>
      </c>
      <c r="Q550" s="62">
        <v>17.427003891050575</v>
      </c>
      <c r="R550" s="12">
        <v>19.920000000000002</v>
      </c>
      <c r="S550" s="59">
        <v>0</v>
      </c>
      <c r="T550" s="58">
        <v>1</v>
      </c>
      <c r="U550" s="59">
        <v>60.64</v>
      </c>
      <c r="V550" s="58">
        <v>53.85</v>
      </c>
      <c r="W550" s="58" t="s">
        <v>645</v>
      </c>
      <c r="X550" s="58">
        <v>0</v>
      </c>
      <c r="Y550" s="58">
        <v>0</v>
      </c>
      <c r="Z550">
        <v>1</v>
      </c>
      <c r="AA550" s="58">
        <v>0</v>
      </c>
      <c r="AB550" s="58">
        <v>0</v>
      </c>
      <c r="AC550" s="58">
        <v>0</v>
      </c>
      <c r="AD550" s="58">
        <v>1</v>
      </c>
      <c r="AE550" s="58"/>
      <c r="AF550" s="58">
        <v>0</v>
      </c>
      <c r="AG550" s="58"/>
      <c r="AH550" s="59">
        <v>5574.67</v>
      </c>
      <c r="AI550" s="61">
        <v>41219000</v>
      </c>
      <c r="AJ550" s="61">
        <v>34591000</v>
      </c>
      <c r="AK550" s="61">
        <v>1497000</v>
      </c>
      <c r="AL550" s="60">
        <f t="shared" si="93"/>
        <v>1.4970000000000001</v>
      </c>
      <c r="AM550" s="60">
        <f t="shared" si="98"/>
        <v>-2E-3</v>
      </c>
      <c r="AN550" s="59">
        <v>77.66</v>
      </c>
    </row>
    <row r="551" spans="1:40" x14ac:dyDescent="0.3">
      <c r="A551" s="58" t="s">
        <v>220</v>
      </c>
      <c r="B551" s="59">
        <v>2011</v>
      </c>
      <c r="C551" s="59">
        <v>72.599999999999994</v>
      </c>
      <c r="D551" s="59">
        <v>72.599999999999994</v>
      </c>
      <c r="E551" s="59">
        <v>100</v>
      </c>
      <c r="F551" s="59">
        <v>55.95</v>
      </c>
      <c r="G551" s="59">
        <v>93.72</v>
      </c>
      <c r="H551" s="59">
        <v>66.81</v>
      </c>
      <c r="I551" s="60">
        <f t="shared" si="96"/>
        <v>8.8316126138256781</v>
      </c>
      <c r="J551" s="60">
        <f t="shared" si="95"/>
        <v>16.857649204332422</v>
      </c>
      <c r="K551" s="60">
        <f t="shared" si="91"/>
        <v>16.500769670765671</v>
      </c>
      <c r="L551" s="60">
        <f t="shared" si="89"/>
        <v>0.4774756440844366</v>
      </c>
      <c r="M551" s="60">
        <f t="shared" si="92"/>
        <v>1.4288637293684354</v>
      </c>
      <c r="N551" s="59">
        <v>5.44</v>
      </c>
      <c r="O551" s="59">
        <v>0.36</v>
      </c>
      <c r="P551" s="62">
        <v>14.778235294117646</v>
      </c>
      <c r="Q551" s="62">
        <v>16.565686274509794</v>
      </c>
      <c r="R551" s="12">
        <v>21.87</v>
      </c>
      <c r="S551" s="59">
        <v>0</v>
      </c>
      <c r="T551" s="58">
        <v>1</v>
      </c>
      <c r="U551" s="59">
        <v>58.51</v>
      </c>
      <c r="V551" s="58">
        <v>50</v>
      </c>
      <c r="W551" s="58" t="s">
        <v>645</v>
      </c>
      <c r="X551" s="58">
        <v>0</v>
      </c>
      <c r="Y551" s="58">
        <v>0</v>
      </c>
      <c r="Z551">
        <v>1</v>
      </c>
      <c r="AA551" s="58">
        <v>0</v>
      </c>
      <c r="AB551" s="58">
        <v>0</v>
      </c>
      <c r="AC551" s="58">
        <v>0</v>
      </c>
      <c r="AD551" s="58">
        <v>1</v>
      </c>
      <c r="AE551" s="58">
        <v>1</v>
      </c>
      <c r="AF551" s="58">
        <v>6.67</v>
      </c>
      <c r="AG551" s="58"/>
      <c r="AH551" s="59">
        <v>6847.32</v>
      </c>
      <c r="AI551" s="61">
        <v>20950000</v>
      </c>
      <c r="AJ551" s="61">
        <v>14662000</v>
      </c>
      <c r="AK551" s="61">
        <v>612000</v>
      </c>
      <c r="AL551" s="60">
        <f t="shared" si="93"/>
        <v>0.61199999999999999</v>
      </c>
      <c r="AM551" s="60">
        <f t="shared" si="98"/>
        <v>-0.59118236472945895</v>
      </c>
      <c r="AN551" s="59">
        <v>55.71</v>
      </c>
    </row>
    <row r="552" spans="1:40" x14ac:dyDescent="0.3">
      <c r="A552" s="58" t="s">
        <v>220</v>
      </c>
      <c r="B552" s="59">
        <v>2012</v>
      </c>
      <c r="C552" s="59">
        <v>74.739999999999995</v>
      </c>
      <c r="D552" s="59">
        <v>74.739999999999995</v>
      </c>
      <c r="E552" s="59">
        <v>100</v>
      </c>
      <c r="F552" s="59">
        <v>64.8</v>
      </c>
      <c r="G552" s="59">
        <v>89.73</v>
      </c>
      <c r="H552" s="59">
        <v>68.02</v>
      </c>
      <c r="I552" s="60">
        <f t="shared" si="96"/>
        <v>9.0182096623629722</v>
      </c>
      <c r="J552" s="60">
        <f t="shared" si="95"/>
        <v>16.841189907886218</v>
      </c>
      <c r="K552" s="60">
        <f t="shared" si="91"/>
        <v>16.513241026659628</v>
      </c>
      <c r="L552" s="60">
        <f t="shared" si="89"/>
        <v>0.5253200699164432</v>
      </c>
      <c r="M552" s="60">
        <f t="shared" si="92"/>
        <v>1.3881180115856122</v>
      </c>
      <c r="N552" s="59">
        <v>4.9000000000000004</v>
      </c>
      <c r="O552" s="59">
        <v>0.37</v>
      </c>
      <c r="P552" s="62">
        <v>7.9368359374999926</v>
      </c>
      <c r="Q552" s="62">
        <v>9.5380468750000045</v>
      </c>
      <c r="R552" s="12">
        <v>13.01</v>
      </c>
      <c r="S552" s="59">
        <v>14.67</v>
      </c>
      <c r="T552" s="58">
        <v>1</v>
      </c>
      <c r="U552" s="59">
        <v>63.33</v>
      </c>
      <c r="V552" s="58">
        <v>50</v>
      </c>
      <c r="W552" s="58" t="s">
        <v>645</v>
      </c>
      <c r="X552" s="58">
        <v>0</v>
      </c>
      <c r="Y552" s="58">
        <v>0</v>
      </c>
      <c r="Z552">
        <v>1</v>
      </c>
      <c r="AA552" s="58">
        <v>0</v>
      </c>
      <c r="AB552" s="58">
        <v>0</v>
      </c>
      <c r="AC552" s="58">
        <v>0</v>
      </c>
      <c r="AD552" s="58">
        <v>1</v>
      </c>
      <c r="AE552" s="58">
        <v>1</v>
      </c>
      <c r="AF552" s="58">
        <v>6.67</v>
      </c>
      <c r="AG552" s="58"/>
      <c r="AH552" s="59">
        <v>8251.99</v>
      </c>
      <c r="AI552" s="61">
        <v>20608000</v>
      </c>
      <c r="AJ552" s="61">
        <v>14846000</v>
      </c>
      <c r="AK552" s="61">
        <v>691000</v>
      </c>
      <c r="AL552" s="60">
        <f t="shared" si="93"/>
        <v>0.69099999999999995</v>
      </c>
      <c r="AM552" s="60">
        <f t="shared" si="98"/>
        <v>0.12908496732026145</v>
      </c>
      <c r="AN552" s="59">
        <v>58.8</v>
      </c>
    </row>
    <row r="553" spans="1:40" x14ac:dyDescent="0.3">
      <c r="A553" s="58" t="s">
        <v>220</v>
      </c>
      <c r="B553" s="59">
        <v>2013</v>
      </c>
      <c r="C553" s="59">
        <v>77.510000000000005</v>
      </c>
      <c r="D553" s="59">
        <v>77.510000000000005</v>
      </c>
      <c r="E553" s="59">
        <v>100</v>
      </c>
      <c r="F553" s="59">
        <v>65.430000000000007</v>
      </c>
      <c r="G553" s="59">
        <v>90.05</v>
      </c>
      <c r="H553" s="59">
        <v>77.13</v>
      </c>
      <c r="I553" s="60">
        <f t="shared" si="96"/>
        <v>9.2376130679212647</v>
      </c>
      <c r="J553" s="60">
        <f t="shared" si="95"/>
        <v>16.882446590524598</v>
      </c>
      <c r="K553" s="60">
        <f t="shared" si="91"/>
        <v>16.550007929081332</v>
      </c>
      <c r="L553" s="60">
        <f t="shared" si="89"/>
        <v>0.5253200699164432</v>
      </c>
      <c r="M553" s="60">
        <f t="shared" si="92"/>
        <v>1.3943643682638618</v>
      </c>
      <c r="N553" s="59">
        <v>4.75</v>
      </c>
      <c r="O553" s="59">
        <v>0.38</v>
      </c>
      <c r="P553" s="62">
        <v>4.5099606299212596</v>
      </c>
      <c r="Q553" s="62">
        <v>5.3667968749999986</v>
      </c>
      <c r="R553" s="12">
        <v>8.0399999999999991</v>
      </c>
      <c r="S553" s="59">
        <v>14.1</v>
      </c>
      <c r="T553" s="58">
        <v>1</v>
      </c>
      <c r="U553" s="59">
        <v>72.83</v>
      </c>
      <c r="V553" s="58">
        <v>50</v>
      </c>
      <c r="W553" s="58" t="s">
        <v>645</v>
      </c>
      <c r="X553" s="58">
        <v>0</v>
      </c>
      <c r="Y553" s="58">
        <v>0</v>
      </c>
      <c r="Z553">
        <v>1</v>
      </c>
      <c r="AA553" s="58">
        <v>0</v>
      </c>
      <c r="AB553" s="58">
        <v>0</v>
      </c>
      <c r="AC553" s="58">
        <v>0</v>
      </c>
      <c r="AD553" s="58">
        <v>1</v>
      </c>
      <c r="AE553" s="58">
        <v>1</v>
      </c>
      <c r="AF553" s="58">
        <v>6.67</v>
      </c>
      <c r="AG553" s="58"/>
      <c r="AH553" s="59">
        <v>10276.48</v>
      </c>
      <c r="AI553" s="61">
        <v>21476000</v>
      </c>
      <c r="AJ553" s="61">
        <v>15402000</v>
      </c>
      <c r="AK553" s="61">
        <v>691000</v>
      </c>
      <c r="AL553" s="60">
        <f t="shared" si="93"/>
        <v>0.69099999999999995</v>
      </c>
      <c r="AM553" s="60">
        <f t="shared" si="98"/>
        <v>0</v>
      </c>
      <c r="AN553" s="59">
        <v>59.72</v>
      </c>
    </row>
    <row r="554" spans="1:40" x14ac:dyDescent="0.3">
      <c r="A554" s="58" t="s">
        <v>220</v>
      </c>
      <c r="B554" s="59">
        <v>2014</v>
      </c>
      <c r="C554" s="59">
        <v>74.13</v>
      </c>
      <c r="D554" s="59">
        <v>74.13</v>
      </c>
      <c r="E554" s="59">
        <v>100</v>
      </c>
      <c r="F554" s="59">
        <v>65.09</v>
      </c>
      <c r="G554" s="59">
        <v>96.25</v>
      </c>
      <c r="H554" s="59">
        <v>56.29</v>
      </c>
      <c r="I554" s="60">
        <f t="shared" si="96"/>
        <v>9.3923735538607573</v>
      </c>
      <c r="J554" s="60">
        <f t="shared" si="95"/>
        <v>16.995021659310197</v>
      </c>
      <c r="K554" s="60">
        <f t="shared" si="91"/>
        <v>16.706659791325826</v>
      </c>
      <c r="L554" s="60">
        <f t="shared" si="89"/>
        <v>0.54754320670115353</v>
      </c>
      <c r="M554" s="60">
        <f t="shared" si="92"/>
        <v>1.3342400355279227</v>
      </c>
      <c r="N554" s="59">
        <v>2.87</v>
      </c>
      <c r="O554" s="59">
        <v>0.37</v>
      </c>
      <c r="P554" s="62">
        <v>5.9405577689243021</v>
      </c>
      <c r="Q554" s="62">
        <v>6.9000390625000003</v>
      </c>
      <c r="R554" s="12">
        <v>8.77</v>
      </c>
      <c r="S554" s="59">
        <v>24</v>
      </c>
      <c r="T554" s="58">
        <v>1</v>
      </c>
      <c r="U554" s="59">
        <v>42.71</v>
      </c>
      <c r="V554" s="58">
        <v>53.85</v>
      </c>
      <c r="W554" s="58" t="s">
        <v>645</v>
      </c>
      <c r="X554" s="58">
        <v>0</v>
      </c>
      <c r="Y554" s="58">
        <v>0</v>
      </c>
      <c r="Z554">
        <v>1</v>
      </c>
      <c r="AA554" s="58">
        <v>0</v>
      </c>
      <c r="AB554" s="58">
        <v>0</v>
      </c>
      <c r="AC554" s="58">
        <v>0</v>
      </c>
      <c r="AD554" s="58">
        <v>1</v>
      </c>
      <c r="AE554" s="58">
        <v>1</v>
      </c>
      <c r="AF554" s="58">
        <v>6.25</v>
      </c>
      <c r="AG554" s="58">
        <v>8.33</v>
      </c>
      <c r="AH554" s="59">
        <v>11996.54</v>
      </c>
      <c r="AI554" s="61">
        <v>24035000</v>
      </c>
      <c r="AJ554" s="61">
        <v>18014000</v>
      </c>
      <c r="AK554" s="61">
        <v>729000</v>
      </c>
      <c r="AL554" s="60">
        <f t="shared" si="93"/>
        <v>0.72899999999999998</v>
      </c>
      <c r="AM554" s="60">
        <f t="shared" si="98"/>
        <v>5.4992764109985527E-2</v>
      </c>
      <c r="AN554" s="59">
        <v>63.05</v>
      </c>
    </row>
    <row r="555" spans="1:40" x14ac:dyDescent="0.3">
      <c r="A555" s="58" t="s">
        <v>220</v>
      </c>
      <c r="B555" s="59">
        <v>2015</v>
      </c>
      <c r="C555" s="59">
        <v>72.47</v>
      </c>
      <c r="D555" s="59">
        <v>72.47</v>
      </c>
      <c r="E555" s="59">
        <v>100</v>
      </c>
      <c r="F555" s="59">
        <v>62.61</v>
      </c>
      <c r="G555" s="59">
        <v>86.63</v>
      </c>
      <c r="H555" s="59">
        <v>67.25</v>
      </c>
      <c r="I555" s="60">
        <f t="shared" si="96"/>
        <v>9.6269267422914613</v>
      </c>
      <c r="J555" s="60">
        <f t="shared" si="95"/>
        <v>16.998966437601215</v>
      </c>
      <c r="K555" s="60">
        <f t="shared" si="91"/>
        <v>16.682784264614462</v>
      </c>
      <c r="L555" s="60">
        <f t="shared" si="89"/>
        <v>0.56588182951406918</v>
      </c>
      <c r="M555" s="60">
        <f t="shared" si="92"/>
        <v>1.3718801523679574</v>
      </c>
      <c r="N555" s="59">
        <v>5.14</v>
      </c>
      <c r="O555" s="59">
        <v>0.4</v>
      </c>
      <c r="P555" s="62">
        <v>7.6819367588932828</v>
      </c>
      <c r="Q555" s="62">
        <v>8.2714785992217958</v>
      </c>
      <c r="R555" s="12">
        <v>9.17</v>
      </c>
      <c r="S555" s="59">
        <v>28.4</v>
      </c>
      <c r="T555" s="58">
        <v>1</v>
      </c>
      <c r="U555" s="59">
        <v>57</v>
      </c>
      <c r="V555" s="58">
        <v>53.85</v>
      </c>
      <c r="W555" s="58" t="s">
        <v>645</v>
      </c>
      <c r="X555" s="58">
        <v>0</v>
      </c>
      <c r="Y555" s="58">
        <v>0</v>
      </c>
      <c r="Z555">
        <v>1</v>
      </c>
      <c r="AA555" s="58">
        <v>0</v>
      </c>
      <c r="AB555" s="58">
        <v>0</v>
      </c>
      <c r="AC555" s="58">
        <v>0</v>
      </c>
      <c r="AD555" s="58">
        <v>1</v>
      </c>
      <c r="AE555" s="58">
        <v>1</v>
      </c>
      <c r="AF555" s="58">
        <v>12.5</v>
      </c>
      <c r="AG555" s="58">
        <v>8.33</v>
      </c>
      <c r="AH555" s="59">
        <v>15167.75</v>
      </c>
      <c r="AI555" s="61">
        <v>24130000</v>
      </c>
      <c r="AJ555" s="61">
        <v>17589000</v>
      </c>
      <c r="AK555" s="61">
        <v>761000</v>
      </c>
      <c r="AL555" s="60">
        <f t="shared" si="93"/>
        <v>0.76100000000000001</v>
      </c>
      <c r="AM555" s="60">
        <f t="shared" si="98"/>
        <v>4.38957475994513E-2</v>
      </c>
      <c r="AN555" s="59">
        <v>55.78</v>
      </c>
    </row>
    <row r="556" spans="1:40" x14ac:dyDescent="0.3">
      <c r="A556" s="58" t="s">
        <v>220</v>
      </c>
      <c r="B556" s="59">
        <v>2016</v>
      </c>
      <c r="C556" s="59">
        <v>68.47</v>
      </c>
      <c r="D556" s="59">
        <v>68.47</v>
      </c>
      <c r="E556" s="59">
        <v>100</v>
      </c>
      <c r="F556" s="59">
        <v>62.16</v>
      </c>
      <c r="G556" s="59">
        <v>84.51</v>
      </c>
      <c r="H556" s="59">
        <v>55.64</v>
      </c>
      <c r="I556" s="60">
        <f t="shared" si="96"/>
        <v>9.4391104645776807</v>
      </c>
      <c r="J556" s="60">
        <f t="shared" si="95"/>
        <v>16.92215789208942</v>
      </c>
      <c r="K556" s="60">
        <f t="shared" si="91"/>
        <v>16.590097282866729</v>
      </c>
      <c r="L556" s="60">
        <f t="shared" si="89"/>
        <v>0.46687373623680789</v>
      </c>
      <c r="M556" s="60">
        <f t="shared" si="92"/>
        <v>1.3938373253493015</v>
      </c>
      <c r="N556" s="59">
        <v>2.58</v>
      </c>
      <c r="O556" s="59">
        <v>0.48</v>
      </c>
      <c r="P556" s="62">
        <v>5.3497665369649798</v>
      </c>
      <c r="Q556" s="62">
        <v>5.6182329317269106</v>
      </c>
      <c r="R556" s="12">
        <v>8.7100000000000009</v>
      </c>
      <c r="S556" s="59">
        <v>26.16</v>
      </c>
      <c r="T556" s="58">
        <v>1</v>
      </c>
      <c r="U556" s="59">
        <v>49</v>
      </c>
      <c r="V556" s="58">
        <v>46.15</v>
      </c>
      <c r="W556" s="58" t="s">
        <v>645</v>
      </c>
      <c r="X556" s="58">
        <v>0</v>
      </c>
      <c r="Y556" s="58">
        <v>0</v>
      </c>
      <c r="Z556">
        <v>1</v>
      </c>
      <c r="AA556" s="58">
        <v>0</v>
      </c>
      <c r="AB556" s="58">
        <v>0</v>
      </c>
      <c r="AC556" s="58">
        <v>0</v>
      </c>
      <c r="AD556" s="58">
        <v>1</v>
      </c>
      <c r="AE556" s="58">
        <v>1</v>
      </c>
      <c r="AF556" s="58">
        <v>12.5</v>
      </c>
      <c r="AG556" s="58">
        <v>9.09</v>
      </c>
      <c r="AH556" s="59">
        <v>12570.53</v>
      </c>
      <c r="AI556" s="61">
        <v>22346000</v>
      </c>
      <c r="AJ556" s="61">
        <v>16032000</v>
      </c>
      <c r="AK556" s="61">
        <v>595000</v>
      </c>
      <c r="AL556" s="60">
        <f t="shared" si="93"/>
        <v>0.59499999999999997</v>
      </c>
      <c r="AM556" s="60">
        <f t="shared" si="98"/>
        <v>-0.21813403416557162</v>
      </c>
      <c r="AN556" s="59">
        <v>57.02</v>
      </c>
    </row>
    <row r="557" spans="1:40" x14ac:dyDescent="0.3">
      <c r="A557" s="58" t="s">
        <v>220</v>
      </c>
      <c r="B557" s="59">
        <v>2017</v>
      </c>
      <c r="C557" s="59">
        <v>73.48</v>
      </c>
      <c r="D557" s="59">
        <v>73.48</v>
      </c>
      <c r="E557" s="59">
        <v>100</v>
      </c>
      <c r="F557" s="59">
        <v>64.48</v>
      </c>
      <c r="G557" s="59">
        <v>82.96</v>
      </c>
      <c r="H557" s="59">
        <v>73</v>
      </c>
      <c r="I557" s="60">
        <f t="shared" si="96"/>
        <v>9.5403187116739367</v>
      </c>
      <c r="J557" s="60">
        <f t="shared" si="95"/>
        <v>16.904505461977955</v>
      </c>
      <c r="K557" s="60">
        <f t="shared" si="91"/>
        <v>16.57050795617365</v>
      </c>
      <c r="L557" s="60">
        <f t="shared" si="89"/>
        <v>0.43631757159092915</v>
      </c>
      <c r="M557" s="60">
        <f t="shared" si="92"/>
        <v>1.3965396603269513</v>
      </c>
      <c r="N557" s="59">
        <v>3.24</v>
      </c>
      <c r="O557" s="59">
        <v>0.56000000000000005</v>
      </c>
      <c r="P557" s="62">
        <v>5.8285490196078431</v>
      </c>
      <c r="Q557" s="62">
        <v>6.2326050420168064</v>
      </c>
      <c r="R557" s="12">
        <v>8.64</v>
      </c>
      <c r="S557" s="59">
        <v>37.1</v>
      </c>
      <c r="T557" s="58">
        <v>1</v>
      </c>
      <c r="U557" s="59">
        <v>70.75</v>
      </c>
      <c r="V557" s="58">
        <v>41.67</v>
      </c>
      <c r="W557" s="58" t="s">
        <v>645</v>
      </c>
      <c r="X557" s="58">
        <v>0</v>
      </c>
      <c r="Y557" s="58">
        <v>0</v>
      </c>
      <c r="Z557">
        <v>1</v>
      </c>
      <c r="AA557" s="58">
        <v>0</v>
      </c>
      <c r="AB557" s="58">
        <v>0</v>
      </c>
      <c r="AC557" s="58">
        <v>0</v>
      </c>
      <c r="AD557" s="58">
        <v>1</v>
      </c>
      <c r="AE557" s="58">
        <v>1</v>
      </c>
      <c r="AF557" s="58">
        <v>12.5</v>
      </c>
      <c r="AG557" s="58">
        <v>16.670000000000002</v>
      </c>
      <c r="AH557" s="59">
        <v>13909.38</v>
      </c>
      <c r="AI557" s="61">
        <v>21955000</v>
      </c>
      <c r="AJ557" s="61">
        <v>15721000</v>
      </c>
      <c r="AK557" s="61">
        <v>547000</v>
      </c>
      <c r="AL557" s="60">
        <f t="shared" si="93"/>
        <v>0.54700000000000004</v>
      </c>
      <c r="AM557" s="60">
        <f t="shared" si="98"/>
        <v>-8.067226890756303E-2</v>
      </c>
      <c r="AN557" s="59">
        <v>57.83</v>
      </c>
    </row>
    <row r="558" spans="1:40" x14ac:dyDescent="0.3">
      <c r="A558" s="58" t="s">
        <v>220</v>
      </c>
      <c r="B558" s="59">
        <v>2018</v>
      </c>
      <c r="C558" s="59">
        <v>70.430000000000007</v>
      </c>
      <c r="D558" s="59">
        <v>70.430000000000007</v>
      </c>
      <c r="E558" s="59">
        <v>100</v>
      </c>
      <c r="F558" s="59">
        <v>59.38</v>
      </c>
      <c r="G558" s="59">
        <v>80.489999999999995</v>
      </c>
      <c r="H558" s="59">
        <v>72.040000000000006</v>
      </c>
      <c r="I558" s="60">
        <f t="shared" si="96"/>
        <v>9.4727430972425086</v>
      </c>
      <c r="J558" s="60">
        <f t="shared" si="95"/>
        <v>16.913302906709411</v>
      </c>
      <c r="K558" s="60">
        <f t="shared" si="91"/>
        <v>16.63605576362491</v>
      </c>
      <c r="L558" s="60">
        <f t="shared" si="89"/>
        <v>0.3030631744900833</v>
      </c>
      <c r="M558" s="60">
        <f t="shared" si="92"/>
        <v>1.3194924341713332</v>
      </c>
      <c r="N558" s="59">
        <v>-1.08</v>
      </c>
      <c r="O558" s="59">
        <v>0.26</v>
      </c>
      <c r="P558" s="62">
        <v>15.665081300813005</v>
      </c>
      <c r="Q558" s="62">
        <v>17.575252918287951</v>
      </c>
      <c r="R558" s="12">
        <v>28</v>
      </c>
      <c r="S558" s="59">
        <v>27.93</v>
      </c>
      <c r="T558" s="58">
        <v>1</v>
      </c>
      <c r="U558" s="59">
        <v>68.180000000000007</v>
      </c>
      <c r="V558" s="58">
        <v>46.15</v>
      </c>
      <c r="W558" s="58" t="s">
        <v>645</v>
      </c>
      <c r="X558" s="58">
        <v>0</v>
      </c>
      <c r="Y558" s="58">
        <v>0</v>
      </c>
      <c r="Z558">
        <v>1</v>
      </c>
      <c r="AA558" s="58">
        <v>0</v>
      </c>
      <c r="AB558" s="58">
        <v>0</v>
      </c>
      <c r="AC558" s="58">
        <v>0</v>
      </c>
      <c r="AD558" s="58">
        <v>1</v>
      </c>
      <c r="AE558" s="58">
        <v>1</v>
      </c>
      <c r="AF558" s="58">
        <v>11.76</v>
      </c>
      <c r="AG558" s="58">
        <v>25</v>
      </c>
      <c r="AH558" s="59">
        <v>13000.5</v>
      </c>
      <c r="AI558" s="61">
        <v>22149000</v>
      </c>
      <c r="AJ558" s="61">
        <v>16786000</v>
      </c>
      <c r="AK558" s="61">
        <v>354000</v>
      </c>
      <c r="AL558" s="60">
        <f t="shared" si="93"/>
        <v>0.35399999999999998</v>
      </c>
      <c r="AM558" s="60">
        <f t="shared" si="98"/>
        <v>-0.35283363802559414</v>
      </c>
      <c r="AN558" s="59">
        <v>60.83</v>
      </c>
    </row>
    <row r="559" spans="1:40" x14ac:dyDescent="0.3">
      <c r="A559" s="58" t="s">
        <v>220</v>
      </c>
      <c r="B559" s="59">
        <v>2019</v>
      </c>
      <c r="C559" s="59">
        <v>70.94</v>
      </c>
      <c r="D559" s="59">
        <v>47.97</v>
      </c>
      <c r="E559" s="59">
        <v>25</v>
      </c>
      <c r="F559" s="59">
        <v>61.31</v>
      </c>
      <c r="G559" s="59">
        <v>94.89</v>
      </c>
      <c r="H559" s="59">
        <v>51.43</v>
      </c>
      <c r="I559" s="60">
        <f t="shared" si="96"/>
        <v>9.9011718734196332</v>
      </c>
      <c r="J559" s="60">
        <f t="shared" si="95"/>
        <v>16.977053836185231</v>
      </c>
      <c r="K559" s="60">
        <f t="shared" si="91"/>
        <v>16.734361787182308</v>
      </c>
      <c r="L559" s="60">
        <f t="shared" si="89"/>
        <v>-6.2939799773874081E-2</v>
      </c>
      <c r="M559" s="60">
        <f t="shared" si="92"/>
        <v>1.2746760259179266</v>
      </c>
      <c r="N559" s="59">
        <v>2.0499999999999998</v>
      </c>
      <c r="O559" s="59">
        <v>0.26</v>
      </c>
      <c r="P559" s="62">
        <v>24.825120000000009</v>
      </c>
      <c r="Q559" s="62">
        <v>26.61542635658914</v>
      </c>
      <c r="R559" s="12">
        <v>31.91</v>
      </c>
      <c r="S559" s="59">
        <v>36.25</v>
      </c>
      <c r="T559" s="58">
        <v>1</v>
      </c>
      <c r="U559" s="59">
        <v>39.380000000000003</v>
      </c>
      <c r="V559" s="58">
        <v>53.33</v>
      </c>
      <c r="W559" s="58" t="s">
        <v>645</v>
      </c>
      <c r="X559" s="58">
        <v>0</v>
      </c>
      <c r="Y559" s="58">
        <v>0</v>
      </c>
      <c r="Z559">
        <v>1</v>
      </c>
      <c r="AA559" s="58">
        <v>0</v>
      </c>
      <c r="AB559" s="58">
        <v>0</v>
      </c>
      <c r="AC559" s="58">
        <v>0</v>
      </c>
      <c r="AD559" s="58">
        <v>1</v>
      </c>
      <c r="AE559" s="58">
        <v>1</v>
      </c>
      <c r="AF559" s="58">
        <v>6.67</v>
      </c>
      <c r="AG559" s="58">
        <v>25</v>
      </c>
      <c r="AH559" s="59">
        <v>19953.740000000002</v>
      </c>
      <c r="AI559" s="61">
        <v>23607000</v>
      </c>
      <c r="AJ559" s="61">
        <v>18520000</v>
      </c>
      <c r="AK559" s="61">
        <v>-61000</v>
      </c>
      <c r="AL559" s="60">
        <f t="shared" si="93"/>
        <v>-6.0999999999999999E-2</v>
      </c>
      <c r="AM559" s="60">
        <f t="shared" si="98"/>
        <v>-1.1723163841807909</v>
      </c>
      <c r="AN559" s="59">
        <v>63.31</v>
      </c>
    </row>
    <row r="560" spans="1:40" x14ac:dyDescent="0.3">
      <c r="A560" s="58" t="s">
        <v>220</v>
      </c>
      <c r="B560" s="59">
        <v>2020</v>
      </c>
      <c r="C560" s="59">
        <v>82.07</v>
      </c>
      <c r="D560" s="59">
        <v>82.07</v>
      </c>
      <c r="E560" s="59">
        <v>100</v>
      </c>
      <c r="F560" s="59">
        <v>63.33</v>
      </c>
      <c r="G560" s="59">
        <v>95.25</v>
      </c>
      <c r="H560" s="59">
        <v>90.16</v>
      </c>
      <c r="I560" s="60">
        <f t="shared" si="96"/>
        <v>9.7290222543676403</v>
      </c>
      <c r="J560" s="60">
        <f t="shared" si="95"/>
        <v>16.930890793784162</v>
      </c>
      <c r="K560" s="60">
        <f t="shared" si="91"/>
        <v>16.744835899320666</v>
      </c>
      <c r="L560" s="60">
        <f t="shared" si="89"/>
        <v>0.20701416938432612</v>
      </c>
      <c r="M560" s="60">
        <f t="shared" si="92"/>
        <v>1.2044883783061715</v>
      </c>
      <c r="N560" s="59">
        <v>-0.73</v>
      </c>
      <c r="O560" s="59">
        <v>0.28000000000000003</v>
      </c>
      <c r="P560" s="62">
        <v>24.792209302325578</v>
      </c>
      <c r="Q560" s="62">
        <v>26.392868217054275</v>
      </c>
      <c r="R560" s="12">
        <v>35.049999999999997</v>
      </c>
      <c r="S560" s="59">
        <v>36.86</v>
      </c>
      <c r="T560" s="58">
        <v>1</v>
      </c>
      <c r="U560" s="59">
        <v>95.57</v>
      </c>
      <c r="V560" s="58">
        <v>66.67</v>
      </c>
      <c r="W560" s="58" t="s">
        <v>645</v>
      </c>
      <c r="X560" s="58">
        <v>0</v>
      </c>
      <c r="Y560" s="58">
        <v>0</v>
      </c>
      <c r="Z560">
        <v>1</v>
      </c>
      <c r="AA560" s="58">
        <v>0</v>
      </c>
      <c r="AB560" s="58">
        <v>0</v>
      </c>
      <c r="AC560" s="58">
        <v>0</v>
      </c>
      <c r="AD560" s="58">
        <v>1</v>
      </c>
      <c r="AE560" s="58">
        <v>1</v>
      </c>
      <c r="AF560" s="58">
        <v>10</v>
      </c>
      <c r="AG560" s="58">
        <v>25</v>
      </c>
      <c r="AH560" s="59">
        <v>16798.12</v>
      </c>
      <c r="AI560" s="61">
        <v>22542000</v>
      </c>
      <c r="AJ560" s="61">
        <v>18715000</v>
      </c>
      <c r="AK560" s="61">
        <v>230000</v>
      </c>
      <c r="AL560" s="60">
        <f t="shared" si="93"/>
        <v>0.23</v>
      </c>
      <c r="AM560" s="60">
        <f t="shared" si="98"/>
        <v>-4.7704918032786887</v>
      </c>
      <c r="AN560" s="59">
        <v>71.84</v>
      </c>
    </row>
    <row r="561" spans="1:40" x14ac:dyDescent="0.3">
      <c r="A561" s="58" t="s">
        <v>220</v>
      </c>
      <c r="B561" s="59">
        <v>2021</v>
      </c>
      <c r="C561" s="59">
        <v>81.7</v>
      </c>
      <c r="D561" s="59">
        <v>71.73</v>
      </c>
      <c r="E561" s="59">
        <v>61.76</v>
      </c>
      <c r="F561" s="59">
        <v>75.66</v>
      </c>
      <c r="G561" s="59">
        <v>90.57</v>
      </c>
      <c r="H561" s="59">
        <v>77.92</v>
      </c>
      <c r="I561" s="60">
        <f t="shared" si="96"/>
        <v>9.9081451888881755</v>
      </c>
      <c r="J561" s="60">
        <f t="shared" si="95"/>
        <v>17.007919196617305</v>
      </c>
      <c r="K561" s="60">
        <f t="shared" si="91"/>
        <v>16.733713629009028</v>
      </c>
      <c r="L561" s="60">
        <f t="shared" si="89"/>
        <v>0.28968007511445404</v>
      </c>
      <c r="M561" s="60">
        <f t="shared" si="92"/>
        <v>1.3154851955910958</v>
      </c>
      <c r="N561" s="59">
        <v>6.05</v>
      </c>
      <c r="O561" s="59">
        <v>0.28000000000000003</v>
      </c>
      <c r="P561" s="62">
        <v>53.43942307692307</v>
      </c>
      <c r="Q561" s="62">
        <v>56.638499999999958</v>
      </c>
      <c r="R561" s="12">
        <v>93.21</v>
      </c>
      <c r="S561" s="59">
        <v>75.64</v>
      </c>
      <c r="T561" s="58">
        <v>1</v>
      </c>
      <c r="U561" s="59">
        <v>77.849999999999994</v>
      </c>
      <c r="V561" s="58">
        <v>57.14</v>
      </c>
      <c r="W561" s="58" t="s">
        <v>645</v>
      </c>
      <c r="X561" s="58">
        <v>0</v>
      </c>
      <c r="Y561" s="58">
        <v>0</v>
      </c>
      <c r="Z561">
        <v>1</v>
      </c>
      <c r="AA561" s="58">
        <v>0</v>
      </c>
      <c r="AB561" s="58">
        <v>0</v>
      </c>
      <c r="AC561" s="58">
        <v>0</v>
      </c>
      <c r="AD561" s="58">
        <v>1</v>
      </c>
      <c r="AE561" s="58">
        <v>1</v>
      </c>
      <c r="AF561" s="58">
        <v>9.09</v>
      </c>
      <c r="AG561" s="58"/>
      <c r="AH561" s="59">
        <v>20093.37</v>
      </c>
      <c r="AI561" s="61">
        <v>24347000</v>
      </c>
      <c r="AJ561" s="61">
        <v>18508000</v>
      </c>
      <c r="AK561" s="61">
        <v>336000</v>
      </c>
      <c r="AL561" s="60">
        <f t="shared" si="93"/>
        <v>0.33600000000000002</v>
      </c>
      <c r="AM561" s="60">
        <f t="shared" si="98"/>
        <v>0.46086956521739131</v>
      </c>
      <c r="AN561" s="59">
        <v>64.94</v>
      </c>
    </row>
    <row r="562" spans="1:40" x14ac:dyDescent="0.3">
      <c r="A562" s="58" t="s">
        <v>649</v>
      </c>
      <c r="B562" s="59">
        <v>2008</v>
      </c>
      <c r="C562" s="59">
        <v>34.07</v>
      </c>
      <c r="D562" s="59">
        <v>34.07</v>
      </c>
      <c r="E562" s="59">
        <v>41.18</v>
      </c>
      <c r="F562" s="59">
        <v>24.85</v>
      </c>
      <c r="G562" s="59">
        <v>32.1</v>
      </c>
      <c r="H562" s="59">
        <v>50.51</v>
      </c>
      <c r="I562" s="60">
        <f t="shared" si="96"/>
        <v>7.0351101360222321</v>
      </c>
      <c r="J562" s="60">
        <f t="shared" si="95"/>
        <v>16.809391118154792</v>
      </c>
      <c r="K562" s="60">
        <f t="shared" si="91"/>
        <v>16.518749202069262</v>
      </c>
      <c r="L562" s="60">
        <f t="shared" si="89"/>
        <v>1.199964782928397</v>
      </c>
      <c r="M562" s="60">
        <f t="shared" si="92"/>
        <v>1.33728563772776</v>
      </c>
      <c r="N562" s="59">
        <v>8.18</v>
      </c>
      <c r="O562" s="59">
        <v>1.27</v>
      </c>
      <c r="P562" s="62">
        <v>19.974545454545453</v>
      </c>
      <c r="Q562" s="62">
        <v>25.786875000000009</v>
      </c>
      <c r="R562" s="12">
        <v>34.380000000000003</v>
      </c>
      <c r="S562" s="59">
        <v>0</v>
      </c>
      <c r="T562" s="58">
        <v>0</v>
      </c>
      <c r="U562" s="59">
        <v>54.35</v>
      </c>
      <c r="V562" s="58">
        <v>60</v>
      </c>
      <c r="W562" s="58" t="s">
        <v>645</v>
      </c>
      <c r="X562" s="58">
        <v>0</v>
      </c>
      <c r="Y562" s="58">
        <v>0</v>
      </c>
      <c r="Z562">
        <v>1</v>
      </c>
      <c r="AA562" s="58">
        <v>0</v>
      </c>
      <c r="AB562" s="58">
        <v>0</v>
      </c>
      <c r="AC562" s="58">
        <v>0</v>
      </c>
      <c r="AD562" s="58">
        <v>0</v>
      </c>
      <c r="AE562" s="58"/>
      <c r="AF562" s="58">
        <v>0</v>
      </c>
      <c r="AG562" s="58"/>
      <c r="AH562" s="59">
        <v>1135.82</v>
      </c>
      <c r="AI562" s="61">
        <v>19963000</v>
      </c>
      <c r="AJ562" s="61">
        <v>14928000</v>
      </c>
      <c r="AK562" s="61">
        <v>2320000</v>
      </c>
      <c r="AL562" s="60">
        <f t="shared" si="93"/>
        <v>2.3199999999999998</v>
      </c>
      <c r="AM562" s="60"/>
      <c r="AN562" s="59">
        <v>23.56</v>
      </c>
    </row>
    <row r="563" spans="1:40" x14ac:dyDescent="0.3">
      <c r="A563" s="58" t="s">
        <v>649</v>
      </c>
      <c r="B563" s="59">
        <v>2009</v>
      </c>
      <c r="C563" s="59">
        <v>37.71</v>
      </c>
      <c r="D563" s="59">
        <v>37.71</v>
      </c>
      <c r="E563" s="59">
        <v>100</v>
      </c>
      <c r="F563" s="59">
        <v>40.72</v>
      </c>
      <c r="G563" s="59">
        <v>27.78</v>
      </c>
      <c r="H563" s="59">
        <v>49.65</v>
      </c>
      <c r="I563" s="60">
        <f t="shared" si="96"/>
        <v>7.8952385945347681</v>
      </c>
      <c r="J563" s="60">
        <f t="shared" si="95"/>
        <v>16.865304789616797</v>
      </c>
      <c r="K563" s="60">
        <f t="shared" si="91"/>
        <v>16.488555149867668</v>
      </c>
      <c r="L563" s="60">
        <f t="shared" si="89"/>
        <v>1.1284946631499793</v>
      </c>
      <c r="M563" s="60">
        <f t="shared" si="92"/>
        <v>1.4575393537696768</v>
      </c>
      <c r="N563" s="59">
        <v>8.34</v>
      </c>
      <c r="O563" s="59">
        <v>1.1000000000000001</v>
      </c>
      <c r="P563" s="62">
        <v>16.568333333333328</v>
      </c>
      <c r="Q563" s="62">
        <v>16.611240310077516</v>
      </c>
      <c r="R563" s="12">
        <v>19.829999999999998</v>
      </c>
      <c r="S563" s="59">
        <v>50</v>
      </c>
      <c r="T563" s="58">
        <v>0</v>
      </c>
      <c r="U563" s="59">
        <v>36.96</v>
      </c>
      <c r="V563" s="58">
        <v>63.64</v>
      </c>
      <c r="W563" s="58" t="s">
        <v>645</v>
      </c>
      <c r="X563" s="58">
        <v>0</v>
      </c>
      <c r="Y563" s="58">
        <v>0</v>
      </c>
      <c r="Z563">
        <v>1</v>
      </c>
      <c r="AA563" s="58">
        <v>0</v>
      </c>
      <c r="AB563" s="58">
        <v>0</v>
      </c>
      <c r="AC563" s="58">
        <v>0</v>
      </c>
      <c r="AD563" s="58">
        <v>0</v>
      </c>
      <c r="AE563" s="58"/>
      <c r="AF563" s="58">
        <v>0</v>
      </c>
      <c r="AG563" s="58"/>
      <c r="AH563" s="59">
        <v>2684.47</v>
      </c>
      <c r="AI563" s="61">
        <v>21111000</v>
      </c>
      <c r="AJ563" s="61">
        <v>14484000</v>
      </c>
      <c r="AK563" s="61">
        <v>2091000</v>
      </c>
      <c r="AL563" s="60">
        <f t="shared" si="93"/>
        <v>2.0910000000000002</v>
      </c>
      <c r="AM563" s="60">
        <f t="shared" ref="AM563:AM575" si="99">(AK563-AK562)/AK562</f>
        <v>-9.8706896551724141E-2</v>
      </c>
      <c r="AN563" s="59">
        <v>15.4</v>
      </c>
    </row>
    <row r="564" spans="1:40" x14ac:dyDescent="0.3">
      <c r="A564" s="58" t="s">
        <v>649</v>
      </c>
      <c r="B564" s="59">
        <v>2010</v>
      </c>
      <c r="C564" s="59">
        <v>55.32</v>
      </c>
      <c r="D564" s="59">
        <v>55.32</v>
      </c>
      <c r="E564" s="59">
        <v>100</v>
      </c>
      <c r="F564" s="59">
        <v>44.56</v>
      </c>
      <c r="G564" s="59">
        <v>52.12</v>
      </c>
      <c r="H564" s="59">
        <v>75.989999999999995</v>
      </c>
      <c r="I564" s="60">
        <f t="shared" si="96"/>
        <v>8.2259768808961979</v>
      </c>
      <c r="J564" s="60">
        <f t="shared" si="95"/>
        <v>16.90067211634469</v>
      </c>
      <c r="K564" s="60">
        <f t="shared" si="91"/>
        <v>16.435239433559719</v>
      </c>
      <c r="L564" s="60">
        <f t="shared" si="89"/>
        <v>1.0469680555157712</v>
      </c>
      <c r="M564" s="60">
        <f t="shared" si="92"/>
        <v>1.5927031750655403</v>
      </c>
      <c r="N564" s="59">
        <v>6.15</v>
      </c>
      <c r="O564" s="59">
        <v>0.92</v>
      </c>
      <c r="P564" s="62">
        <v>16.501712062256811</v>
      </c>
      <c r="Q564" s="62">
        <v>17.427003891050575</v>
      </c>
      <c r="R564" s="12">
        <v>19.920000000000002</v>
      </c>
      <c r="S564" s="59">
        <v>50</v>
      </c>
      <c r="T564" s="58">
        <v>1</v>
      </c>
      <c r="U564" s="59">
        <v>82</v>
      </c>
      <c r="V564" s="58">
        <v>50</v>
      </c>
      <c r="W564" s="58" t="s">
        <v>645</v>
      </c>
      <c r="X564" s="58">
        <v>0</v>
      </c>
      <c r="Y564" s="58">
        <v>0</v>
      </c>
      <c r="Z564">
        <v>1</v>
      </c>
      <c r="AA564" s="58">
        <v>0</v>
      </c>
      <c r="AB564" s="58">
        <v>0</v>
      </c>
      <c r="AC564" s="58">
        <v>0</v>
      </c>
      <c r="AD564" s="58">
        <v>0</v>
      </c>
      <c r="AE564" s="58"/>
      <c r="AF564" s="58">
        <v>15.38</v>
      </c>
      <c r="AG564" s="58">
        <v>100</v>
      </c>
      <c r="AH564" s="59">
        <v>3736.77</v>
      </c>
      <c r="AI564" s="61">
        <v>21871000</v>
      </c>
      <c r="AJ564" s="61">
        <v>13732000</v>
      </c>
      <c r="AK564" s="61">
        <v>1849000</v>
      </c>
      <c r="AL564" s="60">
        <f t="shared" si="93"/>
        <v>1.849</v>
      </c>
      <c r="AM564" s="60">
        <f t="shared" si="99"/>
        <v>-0.11573409851745577</v>
      </c>
      <c r="AN564" s="59">
        <v>12.59</v>
      </c>
    </row>
    <row r="565" spans="1:40" x14ac:dyDescent="0.3">
      <c r="A565" s="58" t="s">
        <v>649</v>
      </c>
      <c r="B565" s="59">
        <v>2011</v>
      </c>
      <c r="C565" s="59">
        <v>56.79</v>
      </c>
      <c r="D565" s="59">
        <v>56.79</v>
      </c>
      <c r="E565" s="59">
        <v>100</v>
      </c>
      <c r="F565" s="59">
        <v>47.03</v>
      </c>
      <c r="G565" s="59">
        <v>50.23</v>
      </c>
      <c r="H565" s="59">
        <v>81.55</v>
      </c>
      <c r="I565" s="60">
        <f t="shared" si="96"/>
        <v>7.7273676955812993</v>
      </c>
      <c r="J565" s="60">
        <f t="shared" si="95"/>
        <v>17.015244337304107</v>
      </c>
      <c r="K565" s="60">
        <f t="shared" si="91"/>
        <v>16.563998679839859</v>
      </c>
      <c r="L565" s="60">
        <f t="shared" si="89"/>
        <v>1.1164522067964406</v>
      </c>
      <c r="M565" s="60">
        <f t="shared" si="92"/>
        <v>1.5702669825212883</v>
      </c>
      <c r="N565" s="59">
        <v>6.31</v>
      </c>
      <c r="O565" s="59">
        <v>0.9</v>
      </c>
      <c r="P565" s="62">
        <v>14.778235294117646</v>
      </c>
      <c r="Q565" s="62">
        <v>16.565686274509794</v>
      </c>
      <c r="R565" s="12">
        <v>21.87</v>
      </c>
      <c r="S565" s="59">
        <v>50</v>
      </c>
      <c r="T565" s="58">
        <v>1</v>
      </c>
      <c r="U565" s="59">
        <v>90</v>
      </c>
      <c r="V565" s="58">
        <v>54.55</v>
      </c>
      <c r="W565" s="58" t="s">
        <v>645</v>
      </c>
      <c r="X565" s="58">
        <v>0</v>
      </c>
      <c r="Y565" s="58">
        <v>0</v>
      </c>
      <c r="Z565">
        <v>1</v>
      </c>
      <c r="AA565" s="58">
        <v>0</v>
      </c>
      <c r="AB565" s="58">
        <v>0</v>
      </c>
      <c r="AC565" s="58">
        <v>0</v>
      </c>
      <c r="AD565" s="58">
        <v>0</v>
      </c>
      <c r="AE565" s="58">
        <v>1</v>
      </c>
      <c r="AF565" s="58">
        <v>15.38</v>
      </c>
      <c r="AG565" s="58">
        <v>100</v>
      </c>
      <c r="AH565" s="59">
        <v>2269.62</v>
      </c>
      <c r="AI565" s="61">
        <v>24526000</v>
      </c>
      <c r="AJ565" s="61">
        <v>15619000</v>
      </c>
      <c r="AK565" s="61">
        <v>2054000</v>
      </c>
      <c r="AL565" s="60">
        <f t="shared" si="93"/>
        <v>2.0539999999999998</v>
      </c>
      <c r="AM565" s="60">
        <f t="shared" si="99"/>
        <v>0.11087074094104922</v>
      </c>
      <c r="AN565" s="59">
        <v>12.92</v>
      </c>
    </row>
    <row r="566" spans="1:40" x14ac:dyDescent="0.3">
      <c r="A566" s="58" t="s">
        <v>649</v>
      </c>
      <c r="B566" s="59">
        <v>2012</v>
      </c>
      <c r="C566" s="59">
        <v>58.76</v>
      </c>
      <c r="D566" s="59">
        <v>58.76</v>
      </c>
      <c r="E566" s="59">
        <v>64.81</v>
      </c>
      <c r="F566" s="59">
        <v>49.99</v>
      </c>
      <c r="G566" s="59">
        <v>55.07</v>
      </c>
      <c r="H566" s="59">
        <v>77.36</v>
      </c>
      <c r="I566" s="60">
        <f t="shared" si="96"/>
        <v>7.7610849116010598</v>
      </c>
      <c r="J566" s="60">
        <f t="shared" si="95"/>
        <v>17.24642854107551</v>
      </c>
      <c r="K566" s="60">
        <f t="shared" si="91"/>
        <v>16.882912118208626</v>
      </c>
      <c r="L566" s="60">
        <f t="shared" si="89"/>
        <v>1.1869283697166775</v>
      </c>
      <c r="M566" s="60">
        <f t="shared" si="92"/>
        <v>1.4383784790095877</v>
      </c>
      <c r="N566" s="59">
        <v>4.9000000000000004</v>
      </c>
      <c r="O566" s="59">
        <v>0.8</v>
      </c>
      <c r="P566" s="62">
        <v>7.9368359374999926</v>
      </c>
      <c r="Q566" s="62">
        <v>9.5380468750000045</v>
      </c>
      <c r="R566" s="12">
        <v>13.01</v>
      </c>
      <c r="S566" s="59">
        <v>51.22</v>
      </c>
      <c r="T566" s="58">
        <v>1</v>
      </c>
      <c r="U566" s="59">
        <v>98</v>
      </c>
      <c r="V566" s="58">
        <v>63.64</v>
      </c>
      <c r="W566" s="58" t="s">
        <v>645</v>
      </c>
      <c r="X566" s="58">
        <v>0</v>
      </c>
      <c r="Y566" s="58">
        <v>0</v>
      </c>
      <c r="Z566">
        <v>1</v>
      </c>
      <c r="AA566" s="58">
        <v>0</v>
      </c>
      <c r="AB566" s="58">
        <v>0</v>
      </c>
      <c r="AC566" s="58">
        <v>0</v>
      </c>
      <c r="AD566" s="58">
        <v>0</v>
      </c>
      <c r="AE566" s="58">
        <v>1</v>
      </c>
      <c r="AF566" s="58">
        <v>14.29</v>
      </c>
      <c r="AG566" s="58">
        <v>33.33</v>
      </c>
      <c r="AH566" s="59">
        <v>2347.4499999999998</v>
      </c>
      <c r="AI566" s="61">
        <v>30905000</v>
      </c>
      <c r="AJ566" s="61">
        <v>21486000</v>
      </c>
      <c r="AK566" s="61">
        <v>2277000</v>
      </c>
      <c r="AL566" s="60">
        <f t="shared" si="93"/>
        <v>2.2770000000000001</v>
      </c>
      <c r="AM566" s="60">
        <f t="shared" si="99"/>
        <v>0.10856864654333009</v>
      </c>
      <c r="AN566" s="59">
        <v>31.73</v>
      </c>
    </row>
    <row r="567" spans="1:40" x14ac:dyDescent="0.3">
      <c r="A567" s="58" t="s">
        <v>649</v>
      </c>
      <c r="B567" s="59">
        <v>2013</v>
      </c>
      <c r="C567" s="59">
        <v>63.9</v>
      </c>
      <c r="D567" s="59">
        <v>63.9</v>
      </c>
      <c r="E567" s="59">
        <v>100</v>
      </c>
      <c r="F567" s="59">
        <v>49.67</v>
      </c>
      <c r="G567" s="59">
        <v>68.66</v>
      </c>
      <c r="H567" s="59">
        <v>76.489999999999995</v>
      </c>
      <c r="I567" s="60">
        <f t="shared" si="96"/>
        <v>7.6179414676366175</v>
      </c>
      <c r="J567" s="60">
        <f t="shared" si="95"/>
        <v>17.08115545835847</v>
      </c>
      <c r="K567" s="60">
        <f t="shared" si="91"/>
        <v>16.774319477413666</v>
      </c>
      <c r="L567" s="60">
        <f t="shared" si="89"/>
        <v>0.30674913516900665</v>
      </c>
      <c r="M567" s="60">
        <f t="shared" si="92"/>
        <v>1.3591180285343709</v>
      </c>
      <c r="N567" s="59">
        <v>-2.33</v>
      </c>
      <c r="O567" s="59">
        <v>1.03</v>
      </c>
      <c r="P567" s="62">
        <v>4.5099606299212596</v>
      </c>
      <c r="Q567" s="62">
        <v>5.3667968749999986</v>
      </c>
      <c r="R567" s="12">
        <v>8.0399999999999991</v>
      </c>
      <c r="S567" s="59">
        <v>51.25</v>
      </c>
      <c r="T567" s="58">
        <v>1</v>
      </c>
      <c r="U567" s="59">
        <v>94</v>
      </c>
      <c r="V567" s="58">
        <v>54.55</v>
      </c>
      <c r="W567" s="58" t="s">
        <v>645</v>
      </c>
      <c r="X567" s="58">
        <v>0</v>
      </c>
      <c r="Y567" s="58">
        <v>0</v>
      </c>
      <c r="Z567">
        <v>1</v>
      </c>
      <c r="AA567" s="58">
        <v>0</v>
      </c>
      <c r="AB567" s="58">
        <v>0</v>
      </c>
      <c r="AC567" s="58">
        <v>0</v>
      </c>
      <c r="AD567" s="58">
        <v>0</v>
      </c>
      <c r="AE567" s="58">
        <v>1</v>
      </c>
      <c r="AF567" s="58">
        <v>20</v>
      </c>
      <c r="AG567" s="58">
        <v>100</v>
      </c>
      <c r="AH567" s="59">
        <v>2034.37</v>
      </c>
      <c r="AI567" s="61">
        <v>26197000</v>
      </c>
      <c r="AJ567" s="61">
        <v>19275000</v>
      </c>
      <c r="AK567" s="61">
        <v>359000</v>
      </c>
      <c r="AL567" s="60">
        <f t="shared" si="93"/>
        <v>0.35899999999999999</v>
      </c>
      <c r="AM567" s="60">
        <f t="shared" si="99"/>
        <v>-0.8423364075537989</v>
      </c>
      <c r="AN567" s="59">
        <v>44.56</v>
      </c>
    </row>
    <row r="568" spans="1:40" x14ac:dyDescent="0.3">
      <c r="A568" s="58" t="s">
        <v>649</v>
      </c>
      <c r="B568" s="59">
        <v>2014</v>
      </c>
      <c r="C568" s="59">
        <v>66.290000000000006</v>
      </c>
      <c r="D568" s="59">
        <v>66.290000000000006</v>
      </c>
      <c r="E568" s="59">
        <v>100</v>
      </c>
      <c r="F568" s="59">
        <v>48.07</v>
      </c>
      <c r="G568" s="59">
        <v>77.319999999999993</v>
      </c>
      <c r="H568" s="59">
        <v>74.319999999999993</v>
      </c>
      <c r="I568" s="60">
        <f t="shared" si="96"/>
        <v>7.5307911056439609</v>
      </c>
      <c r="J568" s="60">
        <f t="shared" si="95"/>
        <v>17.049196174485953</v>
      </c>
      <c r="K568" s="60">
        <f t="shared" si="91"/>
        <v>16.68409104585778</v>
      </c>
      <c r="L568" s="60">
        <f t="shared" si="89"/>
        <v>0.77288214857879889</v>
      </c>
      <c r="M568" s="60">
        <f t="shared" si="92"/>
        <v>1.4406654553713378</v>
      </c>
      <c r="N568" s="59">
        <v>3.47</v>
      </c>
      <c r="O568" s="59">
        <v>0.83</v>
      </c>
      <c r="P568" s="62">
        <v>5.9405577689243021</v>
      </c>
      <c r="Q568" s="62">
        <v>6.9000390625000003</v>
      </c>
      <c r="R568" s="12">
        <v>8.77</v>
      </c>
      <c r="S568" s="59">
        <v>50</v>
      </c>
      <c r="T568" s="58">
        <v>1</v>
      </c>
      <c r="U568" s="59">
        <v>86.54</v>
      </c>
      <c r="V568" s="58">
        <v>55.56</v>
      </c>
      <c r="W568" s="58" t="s">
        <v>645</v>
      </c>
      <c r="X568" s="58">
        <v>0</v>
      </c>
      <c r="Y568" s="58">
        <v>0</v>
      </c>
      <c r="Z568">
        <v>1</v>
      </c>
      <c r="AA568" s="58">
        <v>0</v>
      </c>
      <c r="AB568" s="58">
        <v>0</v>
      </c>
      <c r="AC568" s="58">
        <v>0</v>
      </c>
      <c r="AD568" s="58">
        <v>0</v>
      </c>
      <c r="AE568" s="58">
        <v>1</v>
      </c>
      <c r="AF568" s="58">
        <v>16.670000000000002</v>
      </c>
      <c r="AG568" s="58">
        <v>33.33</v>
      </c>
      <c r="AH568" s="59">
        <v>1864.58</v>
      </c>
      <c r="AI568" s="61">
        <v>25373000</v>
      </c>
      <c r="AJ568" s="61">
        <v>17612000</v>
      </c>
      <c r="AK568" s="61">
        <v>1166000</v>
      </c>
      <c r="AL568" s="60">
        <f t="shared" si="93"/>
        <v>1.1659999999999999</v>
      </c>
      <c r="AM568" s="60">
        <f t="shared" si="99"/>
        <v>2.2479108635097491</v>
      </c>
      <c r="AN568" s="59">
        <v>41.63</v>
      </c>
    </row>
    <row r="569" spans="1:40" x14ac:dyDescent="0.3">
      <c r="A569" s="58" t="s">
        <v>649</v>
      </c>
      <c r="B569" s="59">
        <v>2015</v>
      </c>
      <c r="C569" s="59">
        <v>61.64</v>
      </c>
      <c r="D569" s="59">
        <v>61.64</v>
      </c>
      <c r="E569" s="59">
        <v>100</v>
      </c>
      <c r="F569" s="59">
        <v>45.29</v>
      </c>
      <c r="G569" s="59">
        <v>71.84</v>
      </c>
      <c r="H569" s="59">
        <v>68.349999999999994</v>
      </c>
      <c r="I569" s="60">
        <f t="shared" si="96"/>
        <v>7.4224095640616081</v>
      </c>
      <c r="J569" s="60">
        <f t="shared" si="95"/>
        <v>16.962503625358849</v>
      </c>
      <c r="K569" s="60">
        <f t="shared" si="91"/>
        <v>16.542317087548927</v>
      </c>
      <c r="L569" s="60">
        <f t="shared" si="89"/>
        <v>0.87338323086287861</v>
      </c>
      <c r="M569" s="60">
        <f t="shared" si="92"/>
        <v>1.5222454854750065</v>
      </c>
      <c r="N569" s="59">
        <v>2.0099999999999998</v>
      </c>
      <c r="O569" s="59">
        <v>0.85</v>
      </c>
      <c r="P569" s="62">
        <v>7.6819367588932828</v>
      </c>
      <c r="Q569" s="62">
        <v>8.2714785992217958</v>
      </c>
      <c r="R569" s="12">
        <v>9.17</v>
      </c>
      <c r="S569" s="59">
        <v>50</v>
      </c>
      <c r="T569" s="58">
        <v>1</v>
      </c>
      <c r="U569" s="59">
        <v>83.33</v>
      </c>
      <c r="V569" s="58">
        <v>55.56</v>
      </c>
      <c r="W569" s="58" t="s">
        <v>645</v>
      </c>
      <c r="X569" s="58">
        <v>0</v>
      </c>
      <c r="Y569" s="58">
        <v>0</v>
      </c>
      <c r="Z569">
        <v>1</v>
      </c>
      <c r="AA569" s="58">
        <v>0</v>
      </c>
      <c r="AB569" s="58">
        <v>0</v>
      </c>
      <c r="AC569" s="58">
        <v>0</v>
      </c>
      <c r="AD569" s="58">
        <v>0</v>
      </c>
      <c r="AE569" s="58">
        <v>1</v>
      </c>
      <c r="AF569" s="58">
        <v>16.670000000000002</v>
      </c>
      <c r="AG569" s="58">
        <v>33.33</v>
      </c>
      <c r="AH569" s="59">
        <v>1673.06</v>
      </c>
      <c r="AI569" s="61">
        <v>23266000</v>
      </c>
      <c r="AJ569" s="61">
        <v>15284000</v>
      </c>
      <c r="AK569" s="61">
        <v>1395000</v>
      </c>
      <c r="AL569" s="60">
        <f t="shared" si="93"/>
        <v>1.395</v>
      </c>
      <c r="AM569" s="60">
        <f t="shared" si="99"/>
        <v>0.19639794168096056</v>
      </c>
      <c r="AN569" s="59">
        <v>37.93</v>
      </c>
    </row>
    <row r="570" spans="1:40" x14ac:dyDescent="0.3">
      <c r="A570" s="58" t="s">
        <v>649</v>
      </c>
      <c r="B570" s="59">
        <v>2016</v>
      </c>
      <c r="C570" s="59">
        <v>64.91</v>
      </c>
      <c r="D570" s="59">
        <v>64.91</v>
      </c>
      <c r="E570" s="59">
        <v>100</v>
      </c>
      <c r="F570" s="59">
        <v>50.88</v>
      </c>
      <c r="G570" s="59">
        <v>66.77</v>
      </c>
      <c r="H570" s="59">
        <v>81.95</v>
      </c>
      <c r="I570" s="60">
        <f t="shared" si="96"/>
        <v>7.6039876953038901</v>
      </c>
      <c r="J570" s="60">
        <f t="shared" si="95"/>
        <v>16.950787358956163</v>
      </c>
      <c r="K570" s="60">
        <f t="shared" si="91"/>
        <v>16.491932483608309</v>
      </c>
      <c r="L570" s="60">
        <f t="shared" si="89"/>
        <v>0.71930213803679643</v>
      </c>
      <c r="M570" s="60">
        <f t="shared" si="92"/>
        <v>1.5822610610335099</v>
      </c>
      <c r="N570" s="59">
        <v>2.56</v>
      </c>
      <c r="O570" s="59">
        <v>0.79</v>
      </c>
      <c r="P570" s="62">
        <v>5.3497665369649798</v>
      </c>
      <c r="Q570" s="62">
        <v>5.6182329317269106</v>
      </c>
      <c r="R570" s="12">
        <v>8.7100000000000009</v>
      </c>
      <c r="S570" s="59">
        <v>50</v>
      </c>
      <c r="T570" s="58">
        <v>1</v>
      </c>
      <c r="U570" s="59">
        <v>91.38</v>
      </c>
      <c r="V570" s="58">
        <v>63.64</v>
      </c>
      <c r="W570" s="58" t="s">
        <v>645</v>
      </c>
      <c r="X570" s="58">
        <v>0</v>
      </c>
      <c r="Y570" s="58">
        <v>0</v>
      </c>
      <c r="Z570">
        <v>1</v>
      </c>
      <c r="AA570" s="58">
        <v>0</v>
      </c>
      <c r="AB570" s="58">
        <v>0</v>
      </c>
      <c r="AC570" s="58">
        <v>0</v>
      </c>
      <c r="AD570" s="58">
        <v>0</v>
      </c>
      <c r="AE570" s="58">
        <v>1</v>
      </c>
      <c r="AF570" s="58">
        <v>17.649999999999999</v>
      </c>
      <c r="AG570" s="58">
        <v>100</v>
      </c>
      <c r="AH570" s="59">
        <v>2006.18</v>
      </c>
      <c r="AI570" s="61">
        <v>22995000</v>
      </c>
      <c r="AJ570" s="61">
        <v>14533000</v>
      </c>
      <c r="AK570" s="61">
        <v>1053000</v>
      </c>
      <c r="AL570" s="60">
        <f t="shared" si="93"/>
        <v>1.0529999999999999</v>
      </c>
      <c r="AM570" s="60">
        <f t="shared" si="99"/>
        <v>-0.24516129032258063</v>
      </c>
      <c r="AN570" s="59">
        <v>31.82</v>
      </c>
    </row>
    <row r="571" spans="1:40" x14ac:dyDescent="0.3">
      <c r="A571" s="58" t="s">
        <v>649</v>
      </c>
      <c r="B571" s="59">
        <v>2017</v>
      </c>
      <c r="C571" s="59">
        <v>68.12</v>
      </c>
      <c r="D571" s="59">
        <v>68.12</v>
      </c>
      <c r="E571" s="59">
        <v>100</v>
      </c>
      <c r="F571" s="59">
        <v>64.84</v>
      </c>
      <c r="G571" s="59">
        <v>60.27</v>
      </c>
      <c r="H571" s="59">
        <v>85.7</v>
      </c>
      <c r="I571" s="60">
        <f t="shared" si="96"/>
        <v>7.8139391077463278</v>
      </c>
      <c r="J571" s="60">
        <f t="shared" si="95"/>
        <v>16.872808187176421</v>
      </c>
      <c r="K571" s="60">
        <f t="shared" si="91"/>
        <v>16.39814869624561</v>
      </c>
      <c r="L571" s="60">
        <f t="shared" ref="L571:L587" si="100">LN(1+AL571)</f>
        <v>0.76500261766037336</v>
      </c>
      <c r="M571" s="60">
        <f t="shared" si="92"/>
        <v>1.6074667472793229</v>
      </c>
      <c r="N571" s="59">
        <v>0.54</v>
      </c>
      <c r="O571" s="59">
        <v>0.85</v>
      </c>
      <c r="P571" s="62">
        <v>5.8285490196078431</v>
      </c>
      <c r="Q571" s="62">
        <v>6.2326050420168064</v>
      </c>
      <c r="R571" s="12">
        <v>8.64</v>
      </c>
      <c r="S571" s="59">
        <v>50</v>
      </c>
      <c r="T571" s="58">
        <v>1</v>
      </c>
      <c r="U571" s="59">
        <v>88.71</v>
      </c>
      <c r="V571" s="58">
        <v>58.33</v>
      </c>
      <c r="W571" s="58" t="s">
        <v>645</v>
      </c>
      <c r="X571" s="58">
        <v>0</v>
      </c>
      <c r="Y571" s="58">
        <v>0</v>
      </c>
      <c r="Z571">
        <v>1</v>
      </c>
      <c r="AA571" s="58">
        <v>0</v>
      </c>
      <c r="AB571" s="58">
        <v>0</v>
      </c>
      <c r="AC571" s="58">
        <v>0</v>
      </c>
      <c r="AD571" s="58">
        <v>0</v>
      </c>
      <c r="AE571" s="58">
        <v>1</v>
      </c>
      <c r="AF571" s="58">
        <v>18.75</v>
      </c>
      <c r="AG571" s="58">
        <v>100</v>
      </c>
      <c r="AH571" s="59">
        <v>2474.86</v>
      </c>
      <c r="AI571" s="61">
        <v>21270000</v>
      </c>
      <c r="AJ571" s="61">
        <v>13232000</v>
      </c>
      <c r="AK571" s="61">
        <v>1149000</v>
      </c>
      <c r="AL571" s="60">
        <f t="shared" si="93"/>
        <v>1.149</v>
      </c>
      <c r="AM571" s="60">
        <f t="shared" si="99"/>
        <v>9.1168091168091173E-2</v>
      </c>
      <c r="AN571" s="59">
        <v>26.85</v>
      </c>
    </row>
    <row r="572" spans="1:40" x14ac:dyDescent="0.3">
      <c r="A572" s="58" t="s">
        <v>649</v>
      </c>
      <c r="B572" s="59">
        <v>2018</v>
      </c>
      <c r="C572" s="59">
        <v>69.37</v>
      </c>
      <c r="D572" s="59">
        <v>69.37</v>
      </c>
      <c r="E572" s="59">
        <v>100</v>
      </c>
      <c r="F572" s="59">
        <v>60.96</v>
      </c>
      <c r="G572" s="59">
        <v>65.88</v>
      </c>
      <c r="H572" s="59">
        <v>87.13</v>
      </c>
      <c r="I572" s="60">
        <f t="shared" si="96"/>
        <v>7.6033494631851344</v>
      </c>
      <c r="J572" s="60">
        <f t="shared" si="95"/>
        <v>16.839295645960302</v>
      </c>
      <c r="K572" s="60">
        <f t="shared" si="91"/>
        <v>16.325353693042306</v>
      </c>
      <c r="L572" s="60">
        <f t="shared" si="100"/>
        <v>0.77242036145445314</v>
      </c>
      <c r="M572" s="60">
        <f t="shared" si="92"/>
        <v>1.6718686499227831</v>
      </c>
      <c r="N572" s="59">
        <v>3.45</v>
      </c>
      <c r="O572" s="59">
        <v>0.91</v>
      </c>
      <c r="P572" s="62">
        <v>15.665081300813005</v>
      </c>
      <c r="Q572" s="62">
        <v>17.575252918287951</v>
      </c>
      <c r="R572" s="12">
        <v>28</v>
      </c>
      <c r="S572" s="59">
        <v>50</v>
      </c>
      <c r="T572" s="58">
        <v>1</v>
      </c>
      <c r="U572" s="59">
        <v>86.9</v>
      </c>
      <c r="V572" s="58">
        <v>66.67</v>
      </c>
      <c r="W572" s="58" t="s">
        <v>645</v>
      </c>
      <c r="X572" s="58">
        <v>0</v>
      </c>
      <c r="Y572" s="58">
        <v>0</v>
      </c>
      <c r="Z572">
        <v>1</v>
      </c>
      <c r="AA572" s="58">
        <v>0</v>
      </c>
      <c r="AB572" s="58">
        <v>0</v>
      </c>
      <c r="AC572" s="58">
        <v>0</v>
      </c>
      <c r="AD572" s="58">
        <v>1</v>
      </c>
      <c r="AE572" s="58">
        <v>1</v>
      </c>
      <c r="AF572" s="58">
        <v>12.5</v>
      </c>
      <c r="AG572" s="58">
        <v>100</v>
      </c>
      <c r="AH572" s="59">
        <v>2004.9</v>
      </c>
      <c r="AI572" s="61">
        <v>20569000</v>
      </c>
      <c r="AJ572" s="61">
        <v>12303000</v>
      </c>
      <c r="AK572" s="61">
        <v>1165000</v>
      </c>
      <c r="AL572" s="60">
        <f t="shared" si="93"/>
        <v>1.165</v>
      </c>
      <c r="AM572" s="60">
        <f t="shared" si="99"/>
        <v>1.392515230635335E-2</v>
      </c>
      <c r="AN572" s="59">
        <v>25.32</v>
      </c>
    </row>
    <row r="573" spans="1:40" x14ac:dyDescent="0.3">
      <c r="A573" s="58" t="s">
        <v>649</v>
      </c>
      <c r="B573" s="59">
        <v>2019</v>
      </c>
      <c r="C573" s="59">
        <v>62.62</v>
      </c>
      <c r="D573" s="59">
        <v>62.62</v>
      </c>
      <c r="E573" s="59">
        <v>100</v>
      </c>
      <c r="F573" s="59">
        <v>55.21</v>
      </c>
      <c r="G573" s="59">
        <v>59.51</v>
      </c>
      <c r="H573" s="59">
        <v>78.319999999999993</v>
      </c>
      <c r="I573" s="60">
        <f t="shared" si="96"/>
        <v>7.495769695724614</v>
      </c>
      <c r="J573" s="60">
        <f t="shared" si="95"/>
        <v>16.919469236589137</v>
      </c>
      <c r="K573" s="60">
        <f t="shared" si="91"/>
        <v>16.417681590412926</v>
      </c>
      <c r="L573" s="60">
        <f t="shared" si="100"/>
        <v>0.80602933761661777</v>
      </c>
      <c r="M573" s="60">
        <f t="shared" si="92"/>
        <v>1.6516712369376714</v>
      </c>
      <c r="N573" s="59">
        <v>3.9</v>
      </c>
      <c r="O573" s="59">
        <v>0.93</v>
      </c>
      <c r="P573" s="62">
        <v>24.825120000000009</v>
      </c>
      <c r="Q573" s="62">
        <v>26.61542635658914</v>
      </c>
      <c r="R573" s="12">
        <v>31.91</v>
      </c>
      <c r="S573" s="59">
        <v>50</v>
      </c>
      <c r="T573" s="58">
        <v>1</v>
      </c>
      <c r="U573" s="59">
        <v>71.569999999999993</v>
      </c>
      <c r="V573" s="58">
        <v>54.55</v>
      </c>
      <c r="W573" s="58" t="s">
        <v>645</v>
      </c>
      <c r="X573" s="58">
        <v>0</v>
      </c>
      <c r="Y573" s="58">
        <v>0</v>
      </c>
      <c r="Z573">
        <v>1</v>
      </c>
      <c r="AA573" s="58">
        <v>0</v>
      </c>
      <c r="AB573" s="58">
        <v>0</v>
      </c>
      <c r="AC573" s="58">
        <v>0</v>
      </c>
      <c r="AD573" s="58">
        <v>1</v>
      </c>
      <c r="AE573" s="58">
        <v>1</v>
      </c>
      <c r="AF573" s="58">
        <v>22.22</v>
      </c>
      <c r="AG573" s="58"/>
      <c r="AH573" s="59">
        <v>1800.41</v>
      </c>
      <c r="AI573" s="61">
        <v>22286000</v>
      </c>
      <c r="AJ573" s="61">
        <v>13493000</v>
      </c>
      <c r="AK573" s="61">
        <v>1239000</v>
      </c>
      <c r="AL573" s="60">
        <f t="shared" si="93"/>
        <v>1.2390000000000001</v>
      </c>
      <c r="AM573" s="60">
        <f t="shared" si="99"/>
        <v>6.3519313304721034E-2</v>
      </c>
      <c r="AN573" s="59">
        <v>28.43</v>
      </c>
    </row>
    <row r="574" spans="1:40" x14ac:dyDescent="0.3">
      <c r="A574" s="58" t="s">
        <v>649</v>
      </c>
      <c r="B574" s="59">
        <v>2020</v>
      </c>
      <c r="C574" s="59">
        <v>57.67</v>
      </c>
      <c r="D574" s="59">
        <v>57.67</v>
      </c>
      <c r="E574" s="59">
        <v>100</v>
      </c>
      <c r="F574" s="59">
        <v>56.34</v>
      </c>
      <c r="G574" s="59">
        <v>55.27</v>
      </c>
      <c r="H574" s="59">
        <v>63.54</v>
      </c>
      <c r="I574" s="60">
        <f t="shared" si="96"/>
        <v>7.3465391022831268</v>
      </c>
      <c r="J574" s="60">
        <f t="shared" si="95"/>
        <v>16.770837416883225</v>
      </c>
      <c r="K574" s="60">
        <f t="shared" si="91"/>
        <v>16.220471717575187</v>
      </c>
      <c r="L574" s="60">
        <f t="shared" si="100"/>
        <v>0.33647223662121289</v>
      </c>
      <c r="M574" s="60">
        <f t="shared" si="92"/>
        <v>1.7338869832099657</v>
      </c>
      <c r="N574" s="59">
        <v>1.24</v>
      </c>
      <c r="O574" s="59">
        <v>0.86</v>
      </c>
      <c r="P574" s="62">
        <v>24.792209302325578</v>
      </c>
      <c r="Q574" s="62">
        <v>26.392868217054275</v>
      </c>
      <c r="R574" s="12">
        <v>35.049999999999997</v>
      </c>
      <c r="S574" s="59">
        <v>50</v>
      </c>
      <c r="T574" s="58">
        <v>1</v>
      </c>
      <c r="U574" s="59">
        <v>52.27</v>
      </c>
      <c r="V574" s="58">
        <v>44.44</v>
      </c>
      <c r="W574" s="58" t="s">
        <v>645</v>
      </c>
      <c r="X574" s="58">
        <v>0</v>
      </c>
      <c r="Y574" s="58">
        <v>0</v>
      </c>
      <c r="Z574">
        <v>1</v>
      </c>
      <c r="AA574" s="58">
        <v>0</v>
      </c>
      <c r="AB574" s="58">
        <v>0</v>
      </c>
      <c r="AC574" s="58">
        <v>0</v>
      </c>
      <c r="AD574" s="58">
        <v>1</v>
      </c>
      <c r="AE574" s="58">
        <v>1</v>
      </c>
      <c r="AF574" s="58">
        <v>22.22</v>
      </c>
      <c r="AG574" s="58"/>
      <c r="AH574" s="59">
        <v>1550.82</v>
      </c>
      <c r="AI574" s="61">
        <v>19208000</v>
      </c>
      <c r="AJ574" s="61">
        <v>11078000</v>
      </c>
      <c r="AK574" s="61">
        <v>400000</v>
      </c>
      <c r="AL574" s="60">
        <f t="shared" si="93"/>
        <v>0.4</v>
      </c>
      <c r="AM574" s="60">
        <f t="shared" si="99"/>
        <v>-0.67715899919289746</v>
      </c>
      <c r="AN574" s="59">
        <v>25.31</v>
      </c>
    </row>
    <row r="575" spans="1:40" x14ac:dyDescent="0.3">
      <c r="A575" s="58" t="s">
        <v>649</v>
      </c>
      <c r="B575" s="59">
        <v>2021</v>
      </c>
      <c r="C575" s="59">
        <v>53.4</v>
      </c>
      <c r="D575" s="59">
        <v>53.4</v>
      </c>
      <c r="E575" s="59">
        <v>100</v>
      </c>
      <c r="F575" s="59">
        <v>53.11</v>
      </c>
      <c r="G575" s="59">
        <v>58.34</v>
      </c>
      <c r="H575" s="59">
        <v>45.73</v>
      </c>
      <c r="I575" s="60">
        <f t="shared" si="96"/>
        <v>7.5334744344726454</v>
      </c>
      <c r="J575" s="60">
        <f t="shared" si="95"/>
        <v>16.886489440892802</v>
      </c>
      <c r="K575" s="60">
        <f t="shared" si="91"/>
        <v>16.230977808014991</v>
      </c>
      <c r="L575" s="60">
        <f t="shared" si="100"/>
        <v>0.5777363290486176</v>
      </c>
      <c r="M575" s="60">
        <f t="shared" si="92"/>
        <v>1.9261277355962483</v>
      </c>
      <c r="N575" s="59">
        <v>2.02</v>
      </c>
      <c r="O575" s="59">
        <v>0.82</v>
      </c>
      <c r="P575" s="62">
        <v>53.43942307692307</v>
      </c>
      <c r="Q575" s="62">
        <v>56.638499999999958</v>
      </c>
      <c r="R575" s="12">
        <v>93.21</v>
      </c>
      <c r="S575" s="59">
        <v>50</v>
      </c>
      <c r="T575" s="58">
        <v>1</v>
      </c>
      <c r="U575" s="59">
        <v>36.96</v>
      </c>
      <c r="V575" s="58">
        <v>44.44</v>
      </c>
      <c r="W575" s="58" t="s">
        <v>645</v>
      </c>
      <c r="X575" s="58">
        <v>0</v>
      </c>
      <c r="Y575" s="58">
        <v>0</v>
      </c>
      <c r="Z575">
        <v>1</v>
      </c>
      <c r="AA575" s="58">
        <v>0</v>
      </c>
      <c r="AB575" s="58">
        <v>0</v>
      </c>
      <c r="AC575" s="58">
        <v>0</v>
      </c>
      <c r="AD575" s="58">
        <v>1</v>
      </c>
      <c r="AE575" s="58">
        <v>1</v>
      </c>
      <c r="AF575" s="58">
        <v>22.22</v>
      </c>
      <c r="AG575" s="58"/>
      <c r="AH575" s="59">
        <v>1869.59</v>
      </c>
      <c r="AI575" s="61">
        <v>21563000</v>
      </c>
      <c r="AJ575" s="61">
        <v>11195000</v>
      </c>
      <c r="AK575" s="61">
        <v>782000</v>
      </c>
      <c r="AL575" s="60">
        <f t="shared" si="93"/>
        <v>0.78200000000000003</v>
      </c>
      <c r="AM575" s="60">
        <f t="shared" si="99"/>
        <v>0.95499999999999996</v>
      </c>
      <c r="AN575" s="59">
        <v>9.17</v>
      </c>
    </row>
    <row r="576" spans="1:40" x14ac:dyDescent="0.3">
      <c r="A576" s="58" t="s">
        <v>176</v>
      </c>
      <c r="B576" s="59">
        <v>2008</v>
      </c>
      <c r="C576" s="59">
        <v>74.069999999999993</v>
      </c>
      <c r="D576" s="59">
        <v>74.069999999999993</v>
      </c>
      <c r="E576" s="59">
        <v>100</v>
      </c>
      <c r="F576" s="59">
        <v>91.77</v>
      </c>
      <c r="G576" s="59">
        <v>84.16</v>
      </c>
      <c r="H576" s="59">
        <v>35.22</v>
      </c>
      <c r="I576" s="60">
        <f t="shared" si="96"/>
        <v>8.0480180189054344</v>
      </c>
      <c r="J576" s="60">
        <f t="shared" si="95"/>
        <v>14.51518638048692</v>
      </c>
      <c r="K576" s="60">
        <f t="shared" si="91"/>
        <v>13.459977818604319</v>
      </c>
      <c r="L576" s="60">
        <f t="shared" si="100"/>
        <v>0.43838395486527398</v>
      </c>
      <c r="M576" s="60">
        <f t="shared" si="92"/>
        <v>2.8725742009132422</v>
      </c>
      <c r="N576" s="59">
        <v>22.35</v>
      </c>
      <c r="O576" s="59">
        <v>1.08</v>
      </c>
      <c r="P576" s="62">
        <v>19.974545454545453</v>
      </c>
      <c r="Q576" s="62">
        <v>25.786875000000009</v>
      </c>
      <c r="R576" s="12">
        <v>34.380000000000003</v>
      </c>
      <c r="S576" s="59">
        <v>84.72</v>
      </c>
      <c r="T576" s="58">
        <v>1</v>
      </c>
      <c r="U576" s="59">
        <v>29.1</v>
      </c>
      <c r="V576" s="58"/>
      <c r="W576" s="58" t="s">
        <v>645</v>
      </c>
      <c r="X576" s="58">
        <v>0</v>
      </c>
      <c r="Y576" s="58">
        <v>0</v>
      </c>
      <c r="Z576">
        <v>1</v>
      </c>
      <c r="AA576" s="58">
        <v>0</v>
      </c>
      <c r="AB576" s="58">
        <v>0</v>
      </c>
      <c r="AC576" s="58">
        <v>0</v>
      </c>
      <c r="AD576" s="58">
        <v>1</v>
      </c>
      <c r="AE576" s="58"/>
      <c r="AF576" s="58">
        <v>0</v>
      </c>
      <c r="AG576" s="58">
        <v>50</v>
      </c>
      <c r="AH576" s="59">
        <v>3127.59</v>
      </c>
      <c r="AI576" s="61">
        <v>2013100</v>
      </c>
      <c r="AJ576" s="61">
        <v>700800</v>
      </c>
      <c r="AK576" s="61">
        <v>550200</v>
      </c>
      <c r="AL576" s="60">
        <f t="shared" si="93"/>
        <v>0.55020000000000002</v>
      </c>
      <c r="AM576" s="60"/>
      <c r="AN576" s="59">
        <v>10.4</v>
      </c>
    </row>
    <row r="577" spans="1:40" x14ac:dyDescent="0.3">
      <c r="A577" s="58" t="s">
        <v>176</v>
      </c>
      <c r="B577" s="59">
        <v>2009</v>
      </c>
      <c r="C577" s="59">
        <v>77.73</v>
      </c>
      <c r="D577" s="59">
        <v>77.73</v>
      </c>
      <c r="E577" s="59">
        <v>100</v>
      </c>
      <c r="F577" s="59">
        <v>93.35</v>
      </c>
      <c r="G577" s="59">
        <v>86.93</v>
      </c>
      <c r="H577" s="59">
        <v>43.01</v>
      </c>
      <c r="I577" s="60">
        <f t="shared" si="96"/>
        <v>8.5060877536839143</v>
      </c>
      <c r="J577" s="60">
        <f t="shared" si="95"/>
        <v>14.572946228406581</v>
      </c>
      <c r="K577" s="60">
        <f t="shared" si="91"/>
        <v>13.34053458709198</v>
      </c>
      <c r="L577" s="60">
        <f t="shared" si="100"/>
        <v>0.41587737845547418</v>
      </c>
      <c r="M577" s="60">
        <f t="shared" si="92"/>
        <v>3.4294902717478695</v>
      </c>
      <c r="N577" s="59">
        <v>19.600000000000001</v>
      </c>
      <c r="O577" s="59">
        <v>0.91</v>
      </c>
      <c r="P577" s="62">
        <v>16.568333333333328</v>
      </c>
      <c r="Q577" s="62">
        <v>16.611240310077516</v>
      </c>
      <c r="R577" s="12">
        <v>19.829999999999998</v>
      </c>
      <c r="S577" s="59">
        <v>91.25</v>
      </c>
      <c r="T577" s="58">
        <v>1</v>
      </c>
      <c r="U577" s="59">
        <v>30.41</v>
      </c>
      <c r="V577" s="58">
        <v>87.5</v>
      </c>
      <c r="W577" s="58" t="s">
        <v>645</v>
      </c>
      <c r="X577" s="58">
        <v>0</v>
      </c>
      <c r="Y577" s="58">
        <v>0</v>
      </c>
      <c r="Z577">
        <v>1</v>
      </c>
      <c r="AA577" s="58">
        <v>0</v>
      </c>
      <c r="AB577" s="58">
        <v>0</v>
      </c>
      <c r="AC577" s="58">
        <v>0</v>
      </c>
      <c r="AD577" s="58">
        <v>1</v>
      </c>
      <c r="AE577" s="58"/>
      <c r="AF577" s="58">
        <v>0</v>
      </c>
      <c r="AG577" s="58">
        <v>28.57</v>
      </c>
      <c r="AH577" s="59">
        <v>4944.78</v>
      </c>
      <c r="AI577" s="61">
        <v>2132800</v>
      </c>
      <c r="AJ577" s="61">
        <v>621900</v>
      </c>
      <c r="AK577" s="61">
        <v>515700</v>
      </c>
      <c r="AL577" s="60">
        <f t="shared" si="93"/>
        <v>0.51570000000000005</v>
      </c>
      <c r="AM577" s="60">
        <f t="shared" ref="AM577:AM589" si="101">(AK577-AK576)/AK576</f>
        <v>-6.2704471101417664E-2</v>
      </c>
      <c r="AN577" s="59">
        <v>6.84</v>
      </c>
    </row>
    <row r="578" spans="1:40" x14ac:dyDescent="0.3">
      <c r="A578" s="58" t="s">
        <v>176</v>
      </c>
      <c r="B578" s="59">
        <v>2010</v>
      </c>
      <c r="C578" s="59">
        <v>76.510000000000005</v>
      </c>
      <c r="D578" s="59">
        <v>76.510000000000005</v>
      </c>
      <c r="E578" s="59">
        <v>100</v>
      </c>
      <c r="F578" s="59">
        <v>93.37</v>
      </c>
      <c r="G578" s="59">
        <v>85.47</v>
      </c>
      <c r="H578" s="59">
        <v>40.53</v>
      </c>
      <c r="I578" s="60">
        <f t="shared" si="96"/>
        <v>8.8725755002620907</v>
      </c>
      <c r="J578" s="60">
        <f t="shared" si="95"/>
        <v>14.553965656228762</v>
      </c>
      <c r="K578" s="60">
        <f t="shared" ref="K578:K641" si="102">LN(AJ578)</f>
        <v>13.253742455460708</v>
      </c>
      <c r="L578" s="60">
        <f t="shared" si="100"/>
        <v>0.38818330087363695</v>
      </c>
      <c r="M578" s="60">
        <f t="shared" ref="M578:M641" si="103">AI578/AJ578</f>
        <v>3.6701157488600491</v>
      </c>
      <c r="N578" s="59">
        <v>19.59</v>
      </c>
      <c r="O578" s="59">
        <v>0.91</v>
      </c>
      <c r="P578" s="62">
        <v>16.501712062256811</v>
      </c>
      <c r="Q578" s="62">
        <v>17.427003891050575</v>
      </c>
      <c r="R578" s="12">
        <v>19.920000000000002</v>
      </c>
      <c r="S578" s="59">
        <v>89.53</v>
      </c>
      <c r="T578" s="58">
        <v>1</v>
      </c>
      <c r="U578" s="59">
        <v>22.73</v>
      </c>
      <c r="V578" s="58">
        <v>85.71</v>
      </c>
      <c r="W578" s="58" t="s">
        <v>645</v>
      </c>
      <c r="X578" s="58">
        <v>0</v>
      </c>
      <c r="Y578" s="58">
        <v>0</v>
      </c>
      <c r="Z578">
        <v>1</v>
      </c>
      <c r="AA578" s="58">
        <v>0</v>
      </c>
      <c r="AB578" s="58">
        <v>0</v>
      </c>
      <c r="AC578" s="58">
        <v>0</v>
      </c>
      <c r="AD578" s="58">
        <v>1</v>
      </c>
      <c r="AE578" s="58"/>
      <c r="AF578" s="58">
        <v>0</v>
      </c>
      <c r="AG578" s="58">
        <v>28.57</v>
      </c>
      <c r="AH578" s="59">
        <v>7133.63</v>
      </c>
      <c r="AI578" s="61">
        <v>2092700</v>
      </c>
      <c r="AJ578" s="61">
        <v>570200</v>
      </c>
      <c r="AK578" s="61">
        <v>474300</v>
      </c>
      <c r="AL578" s="60">
        <f t="shared" ref="AL578:AL587" si="104">AK578/10^6</f>
        <v>0.4743</v>
      </c>
      <c r="AM578" s="60">
        <f t="shared" si="101"/>
        <v>-8.0279232111692841E-2</v>
      </c>
      <c r="AN578" s="59">
        <v>4.5999999999999996</v>
      </c>
    </row>
    <row r="579" spans="1:40" x14ac:dyDescent="0.3">
      <c r="A579" s="58" t="s">
        <v>176</v>
      </c>
      <c r="B579" s="59">
        <v>2011</v>
      </c>
      <c r="C579" s="59">
        <v>78.05</v>
      </c>
      <c r="D579" s="59">
        <v>78.05</v>
      </c>
      <c r="E579" s="59">
        <v>100</v>
      </c>
      <c r="F579" s="59">
        <v>93.94</v>
      </c>
      <c r="G579" s="59">
        <v>88.44</v>
      </c>
      <c r="H579" s="59">
        <v>41.12</v>
      </c>
      <c r="I579" s="60">
        <f t="shared" si="96"/>
        <v>8.6730749435015539</v>
      </c>
      <c r="J579" s="60">
        <f t="shared" si="95"/>
        <v>14.530272448496627</v>
      </c>
      <c r="K579" s="60">
        <f t="shared" si="102"/>
        <v>13.34117757055731</v>
      </c>
      <c r="L579" s="60">
        <f t="shared" si="100"/>
        <v>0.36158288029131513</v>
      </c>
      <c r="M579" s="60">
        <f t="shared" si="103"/>
        <v>3.2841073437248913</v>
      </c>
      <c r="N579" s="59">
        <v>18.86</v>
      </c>
      <c r="O579" s="59">
        <v>0.91</v>
      </c>
      <c r="P579" s="62">
        <v>14.778235294117646</v>
      </c>
      <c r="Q579" s="62">
        <v>16.565686274509794</v>
      </c>
      <c r="R579" s="12">
        <v>21.87</v>
      </c>
      <c r="S579" s="59">
        <v>94.19</v>
      </c>
      <c r="T579" s="58">
        <v>1</v>
      </c>
      <c r="U579" s="59">
        <v>20.95</v>
      </c>
      <c r="V579" s="58">
        <v>75</v>
      </c>
      <c r="W579" s="58" t="s">
        <v>645</v>
      </c>
      <c r="X579" s="58">
        <v>0</v>
      </c>
      <c r="Y579" s="58">
        <v>0</v>
      </c>
      <c r="Z579">
        <v>1</v>
      </c>
      <c r="AA579" s="58">
        <v>0</v>
      </c>
      <c r="AB579" s="58">
        <v>0</v>
      </c>
      <c r="AC579" s="58">
        <v>0</v>
      </c>
      <c r="AD579" s="58">
        <v>1</v>
      </c>
      <c r="AE579" s="58">
        <v>1</v>
      </c>
      <c r="AF579" s="58">
        <v>0</v>
      </c>
      <c r="AG579" s="58">
        <v>16.670000000000002</v>
      </c>
      <c r="AH579" s="59">
        <v>5843.44</v>
      </c>
      <c r="AI579" s="61">
        <v>2043700</v>
      </c>
      <c r="AJ579" s="61">
        <v>622300</v>
      </c>
      <c r="AK579" s="61">
        <v>435600</v>
      </c>
      <c r="AL579" s="60">
        <f t="shared" si="104"/>
        <v>0.43559999999999999</v>
      </c>
      <c r="AM579" s="60">
        <f t="shared" si="101"/>
        <v>-8.1593927893738136E-2</v>
      </c>
      <c r="AN579" s="59">
        <v>5.05</v>
      </c>
    </row>
    <row r="580" spans="1:40" x14ac:dyDescent="0.3">
      <c r="A580" s="58" t="s">
        <v>176</v>
      </c>
      <c r="B580" s="59">
        <v>2012</v>
      </c>
      <c r="C580" s="59">
        <v>81.17</v>
      </c>
      <c r="D580" s="59">
        <v>81.17</v>
      </c>
      <c r="E580" s="59">
        <v>100</v>
      </c>
      <c r="F580" s="59">
        <v>93.86</v>
      </c>
      <c r="G580" s="59">
        <v>93.2</v>
      </c>
      <c r="H580" s="59">
        <v>45.84</v>
      </c>
      <c r="I580" s="60">
        <f t="shared" si="96"/>
        <v>8.7831157330845837</v>
      </c>
      <c r="J580" s="60">
        <f t="shared" si="95"/>
        <v>14.478507761573336</v>
      </c>
      <c r="K580" s="60">
        <f t="shared" si="102"/>
        <v>13.140792512872697</v>
      </c>
      <c r="L580" s="60">
        <f t="shared" si="100"/>
        <v>0.37032140597258328</v>
      </c>
      <c r="M580" s="60">
        <f t="shared" si="103"/>
        <v>3.8103279010406439</v>
      </c>
      <c r="N580" s="59">
        <v>19.97</v>
      </c>
      <c r="O580" s="59">
        <v>0.99</v>
      </c>
      <c r="P580" s="62">
        <v>7.9368359374999926</v>
      </c>
      <c r="Q580" s="62">
        <v>9.5380468750000045</v>
      </c>
      <c r="R580" s="12">
        <v>13.01</v>
      </c>
      <c r="S580" s="59">
        <v>92.22</v>
      </c>
      <c r="T580" s="58">
        <v>1</v>
      </c>
      <c r="U580" s="59">
        <v>28.85</v>
      </c>
      <c r="V580" s="58">
        <v>62.5</v>
      </c>
      <c r="W580" s="58" t="s">
        <v>645</v>
      </c>
      <c r="X580" s="58">
        <v>0</v>
      </c>
      <c r="Y580" s="58">
        <v>0</v>
      </c>
      <c r="Z580">
        <v>1</v>
      </c>
      <c r="AA580" s="58">
        <v>0</v>
      </c>
      <c r="AB580" s="58">
        <v>0</v>
      </c>
      <c r="AC580" s="58">
        <v>0</v>
      </c>
      <c r="AD580" s="58">
        <v>1</v>
      </c>
      <c r="AE580" s="58">
        <v>1</v>
      </c>
      <c r="AF580" s="58">
        <v>0</v>
      </c>
      <c r="AG580" s="58">
        <v>50</v>
      </c>
      <c r="AH580" s="59">
        <v>6523.17</v>
      </c>
      <c r="AI580" s="61">
        <v>1940600</v>
      </c>
      <c r="AJ580" s="61">
        <v>509300</v>
      </c>
      <c r="AK580" s="61">
        <v>448200</v>
      </c>
      <c r="AL580" s="60">
        <f t="shared" si="104"/>
        <v>0.44819999999999999</v>
      </c>
      <c r="AM580" s="60">
        <f t="shared" si="101"/>
        <v>2.8925619834710745E-2</v>
      </c>
      <c r="AN580" s="59">
        <v>1.02</v>
      </c>
    </row>
    <row r="581" spans="1:40" x14ac:dyDescent="0.3">
      <c r="A581" s="58" t="s">
        <v>176</v>
      </c>
      <c r="B581" s="59">
        <v>2013</v>
      </c>
      <c r="C581" s="59">
        <v>79.650000000000006</v>
      </c>
      <c r="D581" s="59">
        <v>79.650000000000006</v>
      </c>
      <c r="E581" s="59">
        <v>100</v>
      </c>
      <c r="F581" s="59">
        <v>93.02</v>
      </c>
      <c r="G581" s="59">
        <v>92.32</v>
      </c>
      <c r="H581" s="59">
        <v>42.42</v>
      </c>
      <c r="I581" s="60">
        <f t="shared" si="96"/>
        <v>9.0317865085032878</v>
      </c>
      <c r="J581" s="60">
        <f t="shared" si="95"/>
        <v>14.590329887168245</v>
      </c>
      <c r="K581" s="60">
        <f t="shared" si="102"/>
        <v>13.134489557202169</v>
      </c>
      <c r="L581" s="60">
        <f t="shared" si="100"/>
        <v>0.40453133894807325</v>
      </c>
      <c r="M581" s="60">
        <f t="shared" si="103"/>
        <v>4.2880853586247776</v>
      </c>
      <c r="N581" s="59">
        <v>21.27</v>
      </c>
      <c r="O581" s="59">
        <v>0.92</v>
      </c>
      <c r="P581" s="62">
        <v>4.5099606299212596</v>
      </c>
      <c r="Q581" s="62">
        <v>5.3667968749999986</v>
      </c>
      <c r="R581" s="12">
        <v>8.0399999999999991</v>
      </c>
      <c r="S581" s="59">
        <v>88.64</v>
      </c>
      <c r="T581" s="58">
        <v>1</v>
      </c>
      <c r="U581" s="59">
        <v>25.63</v>
      </c>
      <c r="V581" s="58">
        <v>85.71</v>
      </c>
      <c r="W581" s="58" t="s">
        <v>645</v>
      </c>
      <c r="X581" s="58">
        <v>0</v>
      </c>
      <c r="Y581" s="58">
        <v>0</v>
      </c>
      <c r="Z581">
        <v>1</v>
      </c>
      <c r="AA581" s="58">
        <v>0</v>
      </c>
      <c r="AB581" s="58">
        <v>0</v>
      </c>
      <c r="AC581" s="58">
        <v>0</v>
      </c>
      <c r="AD581" s="58">
        <v>1</v>
      </c>
      <c r="AE581" s="58">
        <v>1</v>
      </c>
      <c r="AF581" s="58">
        <v>0</v>
      </c>
      <c r="AG581" s="58">
        <v>60</v>
      </c>
      <c r="AH581" s="59">
        <v>8364.7900000000009</v>
      </c>
      <c r="AI581" s="61">
        <v>2170200</v>
      </c>
      <c r="AJ581" s="61">
        <v>506100</v>
      </c>
      <c r="AK581" s="61">
        <v>498600</v>
      </c>
      <c r="AL581" s="60">
        <f t="shared" si="104"/>
        <v>0.49859999999999999</v>
      </c>
      <c r="AM581" s="60">
        <f t="shared" si="101"/>
        <v>0.11244979919678715</v>
      </c>
      <c r="AN581" s="59">
        <v>0.7</v>
      </c>
    </row>
    <row r="582" spans="1:40" x14ac:dyDescent="0.3">
      <c r="A582" s="58" t="s">
        <v>176</v>
      </c>
      <c r="B582" s="59">
        <v>2014</v>
      </c>
      <c r="C582" s="59">
        <v>77.569999999999993</v>
      </c>
      <c r="D582" s="59">
        <v>77.569999999999993</v>
      </c>
      <c r="E582" s="59">
        <v>100</v>
      </c>
      <c r="F582" s="59">
        <v>91.49</v>
      </c>
      <c r="G582" s="59">
        <v>86.45</v>
      </c>
      <c r="H582" s="59">
        <v>45.56</v>
      </c>
      <c r="I582" s="60">
        <f t="shared" si="96"/>
        <v>9.276578385657853</v>
      </c>
      <c r="J582" s="60">
        <f t="shared" si="95"/>
        <v>14.672136207516694</v>
      </c>
      <c r="K582" s="60">
        <f t="shared" si="102"/>
        <v>13.366250289856438</v>
      </c>
      <c r="L582" s="60">
        <f t="shared" si="100"/>
        <v>0.44750236389922199</v>
      </c>
      <c r="M582" s="60">
        <f t="shared" si="103"/>
        <v>3.6909575301676854</v>
      </c>
      <c r="N582" s="59">
        <v>22.11</v>
      </c>
      <c r="O582" s="59">
        <v>0.89</v>
      </c>
      <c r="P582" s="62">
        <v>5.9405577689243021</v>
      </c>
      <c r="Q582" s="62">
        <v>6.9000390625000003</v>
      </c>
      <c r="R582" s="12">
        <v>8.77</v>
      </c>
      <c r="S582" s="59">
        <v>89.53</v>
      </c>
      <c r="T582" s="58">
        <v>1</v>
      </c>
      <c r="U582" s="59">
        <v>31.41</v>
      </c>
      <c r="V582" s="58">
        <v>83.33</v>
      </c>
      <c r="W582" s="58" t="s">
        <v>645</v>
      </c>
      <c r="X582" s="58">
        <v>0</v>
      </c>
      <c r="Y582" s="58">
        <v>0</v>
      </c>
      <c r="Z582">
        <v>1</v>
      </c>
      <c r="AA582" s="58">
        <v>0</v>
      </c>
      <c r="AB582" s="58">
        <v>0</v>
      </c>
      <c r="AC582" s="58">
        <v>0</v>
      </c>
      <c r="AD582" s="58">
        <v>1</v>
      </c>
      <c r="AE582" s="58">
        <v>1</v>
      </c>
      <c r="AF582" s="58">
        <v>0</v>
      </c>
      <c r="AG582" s="58">
        <v>40</v>
      </c>
      <c r="AH582" s="59">
        <v>10684.81</v>
      </c>
      <c r="AI582" s="61">
        <v>2355200</v>
      </c>
      <c r="AJ582" s="61">
        <v>638100</v>
      </c>
      <c r="AK582" s="61">
        <v>564400</v>
      </c>
      <c r="AL582" s="60">
        <f t="shared" si="104"/>
        <v>0.56440000000000001</v>
      </c>
      <c r="AM582" s="60">
        <f t="shared" si="101"/>
        <v>0.1319695146409948</v>
      </c>
      <c r="AN582" s="59">
        <v>0.61</v>
      </c>
    </row>
    <row r="583" spans="1:40" x14ac:dyDescent="0.3">
      <c r="A583" s="58" t="s">
        <v>176</v>
      </c>
      <c r="B583" s="59">
        <v>2015</v>
      </c>
      <c r="C583" s="59">
        <v>82.68</v>
      </c>
      <c r="D583" s="59">
        <v>82.68</v>
      </c>
      <c r="E583" s="59">
        <v>100</v>
      </c>
      <c r="F583" s="59">
        <v>92.32</v>
      </c>
      <c r="G583" s="59">
        <v>89.32</v>
      </c>
      <c r="H583" s="59">
        <v>59.73</v>
      </c>
      <c r="I583" s="60">
        <f t="shared" si="96"/>
        <v>9.3829936747962126</v>
      </c>
      <c r="J583" s="60">
        <f t="shared" si="95"/>
        <v>15.056229863257213</v>
      </c>
      <c r="K583" s="60">
        <f t="shared" si="102"/>
        <v>14.496534548721909</v>
      </c>
      <c r="L583" s="60">
        <f t="shared" si="100"/>
        <v>0.43521806625751225</v>
      </c>
      <c r="M583" s="60">
        <f t="shared" si="103"/>
        <v>1.7501391770838606</v>
      </c>
      <c r="N583" s="59">
        <v>15.07</v>
      </c>
      <c r="O583" s="59">
        <v>0.75</v>
      </c>
      <c r="P583" s="62">
        <v>7.6819367588932828</v>
      </c>
      <c r="Q583" s="62">
        <v>8.2714785992217958</v>
      </c>
      <c r="R583" s="12">
        <v>9.17</v>
      </c>
      <c r="S583" s="59">
        <v>93.86</v>
      </c>
      <c r="T583" s="58">
        <v>1</v>
      </c>
      <c r="U583" s="59">
        <v>52.6</v>
      </c>
      <c r="V583" s="58">
        <v>100</v>
      </c>
      <c r="W583" s="58" t="s">
        <v>645</v>
      </c>
      <c r="X583" s="58">
        <v>0</v>
      </c>
      <c r="Y583" s="58">
        <v>0</v>
      </c>
      <c r="Z583">
        <v>1</v>
      </c>
      <c r="AA583" s="58">
        <v>0</v>
      </c>
      <c r="AB583" s="58">
        <v>0</v>
      </c>
      <c r="AC583" s="58">
        <v>0</v>
      </c>
      <c r="AD583" s="58">
        <v>1</v>
      </c>
      <c r="AE583" s="58">
        <v>1</v>
      </c>
      <c r="AF583" s="58">
        <v>0</v>
      </c>
      <c r="AG583" s="58">
        <v>33.33</v>
      </c>
      <c r="AH583" s="59">
        <v>11884.54</v>
      </c>
      <c r="AI583" s="61">
        <v>3458100</v>
      </c>
      <c r="AJ583" s="61">
        <v>1975900</v>
      </c>
      <c r="AK583" s="61">
        <v>545300</v>
      </c>
      <c r="AL583" s="60">
        <f t="shared" si="104"/>
        <v>0.54530000000000001</v>
      </c>
      <c r="AM583" s="60">
        <f t="shared" si="101"/>
        <v>-3.3841247342310421E-2</v>
      </c>
      <c r="AN583" s="59">
        <v>43.46</v>
      </c>
    </row>
    <row r="584" spans="1:40" x14ac:dyDescent="0.3">
      <c r="A584" s="58" t="s">
        <v>176</v>
      </c>
      <c r="B584" s="59">
        <v>2016</v>
      </c>
      <c r="C584" s="59">
        <v>80.73</v>
      </c>
      <c r="D584" s="59">
        <v>80.73</v>
      </c>
      <c r="E584" s="59">
        <v>100</v>
      </c>
      <c r="F584" s="59">
        <v>93.55</v>
      </c>
      <c r="G584" s="59">
        <v>81.72</v>
      </c>
      <c r="H584" s="59">
        <v>62.5</v>
      </c>
      <c r="I584" s="60">
        <f t="shared" si="96"/>
        <v>9.5550981881841679</v>
      </c>
      <c r="J584" s="60">
        <f t="shared" si="95"/>
        <v>15.069529879774345</v>
      </c>
      <c r="K584" s="60">
        <f t="shared" si="102"/>
        <v>14.441021089808409</v>
      </c>
      <c r="L584" s="60">
        <f t="shared" si="100"/>
        <v>0.48630749595226519</v>
      </c>
      <c r="M584" s="60">
        <f t="shared" si="103"/>
        <v>1.8748127541194093</v>
      </c>
      <c r="N584" s="59">
        <v>16.04</v>
      </c>
      <c r="O584" s="59">
        <v>0.8</v>
      </c>
      <c r="P584" s="62">
        <v>5.3497665369649798</v>
      </c>
      <c r="Q584" s="62">
        <v>5.6182329317269106</v>
      </c>
      <c r="R584" s="12">
        <v>8.7100000000000009</v>
      </c>
      <c r="S584" s="59">
        <v>96.71</v>
      </c>
      <c r="T584" s="58">
        <v>1</v>
      </c>
      <c r="U584" s="59">
        <v>58.55</v>
      </c>
      <c r="V584" s="58">
        <v>100</v>
      </c>
      <c r="W584" s="58" t="s">
        <v>645</v>
      </c>
      <c r="X584" s="58">
        <v>0</v>
      </c>
      <c r="Y584" s="58">
        <v>0</v>
      </c>
      <c r="Z584">
        <v>1</v>
      </c>
      <c r="AA584" s="58">
        <v>0</v>
      </c>
      <c r="AB584" s="58">
        <v>0</v>
      </c>
      <c r="AC584" s="58">
        <v>0</v>
      </c>
      <c r="AD584" s="58">
        <v>1</v>
      </c>
      <c r="AE584" s="58">
        <v>1</v>
      </c>
      <c r="AF584" s="58">
        <v>0</v>
      </c>
      <c r="AG584" s="58">
        <v>50</v>
      </c>
      <c r="AH584" s="59">
        <v>14116.48</v>
      </c>
      <c r="AI584" s="61">
        <v>3504400</v>
      </c>
      <c r="AJ584" s="61">
        <v>1869200</v>
      </c>
      <c r="AK584" s="61">
        <v>626300</v>
      </c>
      <c r="AL584" s="60">
        <f t="shared" si="104"/>
        <v>0.62629999999999997</v>
      </c>
      <c r="AM584" s="60">
        <f t="shared" si="101"/>
        <v>0.14854208692462864</v>
      </c>
      <c r="AN584" s="59">
        <v>37.25</v>
      </c>
    </row>
    <row r="585" spans="1:40" x14ac:dyDescent="0.3">
      <c r="A585" s="58" t="s">
        <v>176</v>
      </c>
      <c r="B585" s="59">
        <v>2017</v>
      </c>
      <c r="C585" s="59">
        <v>83.56</v>
      </c>
      <c r="D585" s="59">
        <v>83.56</v>
      </c>
      <c r="E585" s="59">
        <v>100</v>
      </c>
      <c r="F585" s="59">
        <v>94.46</v>
      </c>
      <c r="G585" s="59">
        <v>90.54</v>
      </c>
      <c r="H585" s="59">
        <v>58.45</v>
      </c>
      <c r="I585" s="60">
        <f t="shared" si="96"/>
        <v>9.5198472903669433</v>
      </c>
      <c r="J585" s="60">
        <f t="shared" si="95"/>
        <v>15.109333207016048</v>
      </c>
      <c r="K585" s="60">
        <f t="shared" si="102"/>
        <v>14.408561121985935</v>
      </c>
      <c r="L585" s="60">
        <f t="shared" si="100"/>
        <v>0.50041158541711794</v>
      </c>
      <c r="M585" s="60">
        <f t="shared" si="103"/>
        <v>2.0153080961591598</v>
      </c>
      <c r="N585" s="59">
        <v>15.02</v>
      </c>
      <c r="O585" s="59">
        <v>0.8</v>
      </c>
      <c r="P585" s="62">
        <v>5.8285490196078431</v>
      </c>
      <c r="Q585" s="62">
        <v>6.2326050420168064</v>
      </c>
      <c r="R585" s="12">
        <v>8.64</v>
      </c>
      <c r="S585" s="59">
        <v>96.75</v>
      </c>
      <c r="T585" s="58">
        <v>1</v>
      </c>
      <c r="U585" s="59">
        <v>52.3</v>
      </c>
      <c r="V585" s="58">
        <v>100</v>
      </c>
      <c r="W585" s="58" t="s">
        <v>645</v>
      </c>
      <c r="X585" s="58">
        <v>0</v>
      </c>
      <c r="Y585" s="58">
        <v>0</v>
      </c>
      <c r="Z585">
        <v>1</v>
      </c>
      <c r="AA585" s="58">
        <v>0</v>
      </c>
      <c r="AB585" s="58">
        <v>0</v>
      </c>
      <c r="AC585" s="58">
        <v>0</v>
      </c>
      <c r="AD585" s="58">
        <v>1</v>
      </c>
      <c r="AE585" s="58">
        <v>1</v>
      </c>
      <c r="AF585" s="58">
        <v>0</v>
      </c>
      <c r="AG585" s="58">
        <v>33.33</v>
      </c>
      <c r="AH585" s="59">
        <v>13627.53</v>
      </c>
      <c r="AI585" s="61">
        <v>3646700</v>
      </c>
      <c r="AJ585" s="61">
        <v>1809500</v>
      </c>
      <c r="AK585" s="61">
        <v>649400</v>
      </c>
      <c r="AL585" s="60">
        <f t="shared" si="104"/>
        <v>0.64939999999999998</v>
      </c>
      <c r="AM585" s="60">
        <f t="shared" si="101"/>
        <v>3.6883282771834586E-2</v>
      </c>
      <c r="AN585" s="59">
        <v>32.76</v>
      </c>
    </row>
    <row r="586" spans="1:40" x14ac:dyDescent="0.3">
      <c r="A586" s="58" t="s">
        <v>176</v>
      </c>
      <c r="B586" s="59">
        <v>2018</v>
      </c>
      <c r="C586" s="59">
        <v>89.19</v>
      </c>
      <c r="D586" s="59">
        <v>89.19</v>
      </c>
      <c r="E586" s="59">
        <v>100</v>
      </c>
      <c r="F586" s="59">
        <v>95.39</v>
      </c>
      <c r="G586" s="59">
        <v>93.75</v>
      </c>
      <c r="H586" s="59">
        <v>74</v>
      </c>
      <c r="I586" s="60">
        <f t="shared" si="96"/>
        <v>9.4306350691562457</v>
      </c>
      <c r="J586" s="60">
        <f t="shared" si="95"/>
        <v>15.042193523316502</v>
      </c>
      <c r="K586" s="60">
        <f t="shared" si="102"/>
        <v>14.325035335997217</v>
      </c>
      <c r="L586" s="60">
        <f t="shared" si="100"/>
        <v>0.53672726128864368</v>
      </c>
      <c r="M586" s="60">
        <f t="shared" si="103"/>
        <v>2.048603184139381</v>
      </c>
      <c r="N586" s="59">
        <v>17.21</v>
      </c>
      <c r="O586" s="59">
        <v>0.9</v>
      </c>
      <c r="P586" s="62">
        <v>15.665081300813005</v>
      </c>
      <c r="Q586" s="62">
        <v>17.575252918287951</v>
      </c>
      <c r="R586" s="12">
        <v>28</v>
      </c>
      <c r="S586" s="59">
        <v>96.55</v>
      </c>
      <c r="T586" s="58">
        <v>1</v>
      </c>
      <c r="U586" s="59">
        <v>73.36</v>
      </c>
      <c r="V586" s="58">
        <v>100</v>
      </c>
      <c r="W586" s="58" t="s">
        <v>645</v>
      </c>
      <c r="X586" s="58">
        <v>0</v>
      </c>
      <c r="Y586" s="58">
        <v>0</v>
      </c>
      <c r="Z586">
        <v>1</v>
      </c>
      <c r="AA586" s="58">
        <v>0</v>
      </c>
      <c r="AB586" s="58">
        <v>0</v>
      </c>
      <c r="AC586" s="58">
        <v>0</v>
      </c>
      <c r="AD586" s="58">
        <v>1</v>
      </c>
      <c r="AE586" s="58">
        <v>1</v>
      </c>
      <c r="AF586" s="58">
        <v>0</v>
      </c>
      <c r="AG586" s="58">
        <v>33.33</v>
      </c>
      <c r="AH586" s="59">
        <v>12464.44</v>
      </c>
      <c r="AI586" s="61">
        <v>3409900</v>
      </c>
      <c r="AJ586" s="61">
        <v>1664500</v>
      </c>
      <c r="AK586" s="61">
        <v>710400</v>
      </c>
      <c r="AL586" s="60">
        <f t="shared" si="104"/>
        <v>0.71040000000000003</v>
      </c>
      <c r="AM586" s="60">
        <f t="shared" si="101"/>
        <v>9.3932861102556206E-2</v>
      </c>
      <c r="AN586" s="59">
        <v>32.42</v>
      </c>
    </row>
    <row r="587" spans="1:40" x14ac:dyDescent="0.3">
      <c r="A587" s="58" t="s">
        <v>176</v>
      </c>
      <c r="B587" s="59">
        <v>2019</v>
      </c>
      <c r="C587" s="59">
        <v>88.53</v>
      </c>
      <c r="D587" s="59">
        <v>88.53</v>
      </c>
      <c r="E587" s="59">
        <v>100</v>
      </c>
      <c r="F587" s="59">
        <v>92.91</v>
      </c>
      <c r="G587" s="59">
        <v>93.1</v>
      </c>
      <c r="H587" s="59">
        <v>75.67</v>
      </c>
      <c r="I587" s="60">
        <f t="shared" si="96"/>
        <v>9.6218319510413082</v>
      </c>
      <c r="J587" s="60">
        <f t="shared" si="95"/>
        <v>15.096583282671059</v>
      </c>
      <c r="K587" s="60">
        <f t="shared" si="102"/>
        <v>14.347020772923097</v>
      </c>
      <c r="L587" s="60">
        <f t="shared" si="100"/>
        <v>0.55313770755160707</v>
      </c>
      <c r="M587" s="60">
        <f t="shared" si="103"/>
        <v>2.116074052306788</v>
      </c>
      <c r="N587" s="59">
        <v>18.72</v>
      </c>
      <c r="O587" s="59">
        <v>0.86</v>
      </c>
      <c r="P587" s="62">
        <v>24.825120000000009</v>
      </c>
      <c r="Q587" s="62">
        <v>26.61542635658914</v>
      </c>
      <c r="R587" s="12">
        <v>31.91</v>
      </c>
      <c r="S587" s="59">
        <v>94.85</v>
      </c>
      <c r="T587" s="58">
        <v>1</v>
      </c>
      <c r="U587" s="59">
        <v>76.900000000000006</v>
      </c>
      <c r="V587" s="58">
        <v>100</v>
      </c>
      <c r="W587" s="58" t="s">
        <v>645</v>
      </c>
      <c r="X587" s="58">
        <v>0</v>
      </c>
      <c r="Y587" s="58">
        <v>0</v>
      </c>
      <c r="Z587">
        <v>1</v>
      </c>
      <c r="AA587" s="58">
        <v>0</v>
      </c>
      <c r="AB587" s="58">
        <v>0</v>
      </c>
      <c r="AC587" s="58">
        <v>0</v>
      </c>
      <c r="AD587" s="58">
        <v>1</v>
      </c>
      <c r="AE587" s="58">
        <v>1</v>
      </c>
      <c r="AF587" s="58">
        <v>0</v>
      </c>
      <c r="AG587" s="58">
        <v>20</v>
      </c>
      <c r="AH587" s="59">
        <v>15090.67</v>
      </c>
      <c r="AI587" s="61">
        <v>3600500</v>
      </c>
      <c r="AJ587" s="61">
        <v>1701500</v>
      </c>
      <c r="AK587" s="61">
        <v>738700</v>
      </c>
      <c r="AL587" s="60">
        <f t="shared" si="104"/>
        <v>0.73870000000000002</v>
      </c>
      <c r="AM587" s="60">
        <f t="shared" si="101"/>
        <v>3.9836711711711714E-2</v>
      </c>
      <c r="AN587" s="59">
        <v>30.59</v>
      </c>
    </row>
    <row r="588" spans="1:40" x14ac:dyDescent="0.3">
      <c r="A588" s="58" t="s">
        <v>176</v>
      </c>
      <c r="B588" s="59">
        <v>2020</v>
      </c>
      <c r="C588" s="59">
        <v>90.36</v>
      </c>
      <c r="D588" s="59">
        <v>90.36</v>
      </c>
      <c r="E588" s="59">
        <v>100</v>
      </c>
      <c r="F588" s="59">
        <v>94.47</v>
      </c>
      <c r="G588" s="59">
        <v>95.27</v>
      </c>
      <c r="H588" s="59">
        <v>77.33</v>
      </c>
      <c r="I588" s="60">
        <f t="shared" si="96"/>
        <v>9.6218319510413082</v>
      </c>
      <c r="J588" s="60">
        <f t="shared" ref="J588:J651" si="105">LN(AI588)</f>
        <v>15.103364846270912</v>
      </c>
      <c r="K588" s="60">
        <f t="shared" si="102"/>
        <v>14.347901959644826</v>
      </c>
      <c r="L588" s="60"/>
      <c r="M588" s="60">
        <f t="shared" si="103"/>
        <v>2.1285965942454492</v>
      </c>
      <c r="N588" s="59">
        <v>18.03</v>
      </c>
      <c r="O588" s="59">
        <v>0.82</v>
      </c>
      <c r="P588" s="62">
        <v>24.792209302325578</v>
      </c>
      <c r="Q588" s="62">
        <v>26.392868217054275</v>
      </c>
      <c r="R588" s="12">
        <v>35.049999999999997</v>
      </c>
      <c r="S588" s="59">
        <v>94.5</v>
      </c>
      <c r="T588" s="58">
        <v>1</v>
      </c>
      <c r="U588" s="59">
        <v>78.02</v>
      </c>
      <c r="V588" s="58">
        <v>100</v>
      </c>
      <c r="W588" s="58" t="s">
        <v>645</v>
      </c>
      <c r="X588" s="58">
        <v>0</v>
      </c>
      <c r="Y588" s="58">
        <v>0</v>
      </c>
      <c r="Z588">
        <v>1</v>
      </c>
      <c r="AA588" s="58">
        <v>0</v>
      </c>
      <c r="AB588" s="58">
        <v>0</v>
      </c>
      <c r="AC588" s="58">
        <v>0</v>
      </c>
      <c r="AD588" s="58">
        <v>1</v>
      </c>
      <c r="AE588" s="58">
        <v>1</v>
      </c>
      <c r="AF588" s="58">
        <v>0</v>
      </c>
      <c r="AG588" s="58">
        <v>16.670000000000002</v>
      </c>
      <c r="AH588" s="59">
        <v>15090.67</v>
      </c>
      <c r="AI588" s="61">
        <v>3625000</v>
      </c>
      <c r="AJ588" s="61">
        <v>1703000</v>
      </c>
      <c r="AK588" s="61" t="s">
        <v>679</v>
      </c>
      <c r="AL588" s="60"/>
      <c r="AM588" s="60" t="e">
        <f t="shared" si="101"/>
        <v>#VALUE!</v>
      </c>
      <c r="AN588" s="59">
        <v>28.84</v>
      </c>
    </row>
    <row r="589" spans="1:40" x14ac:dyDescent="0.3">
      <c r="A589" s="58" t="s">
        <v>176</v>
      </c>
      <c r="B589" s="59">
        <v>2021</v>
      </c>
      <c r="C589" s="59">
        <v>86.94</v>
      </c>
      <c r="D589" s="59">
        <v>86.94</v>
      </c>
      <c r="E589" s="59">
        <v>100</v>
      </c>
      <c r="F589" s="59">
        <v>89.31</v>
      </c>
      <c r="G589" s="59">
        <v>94.39</v>
      </c>
      <c r="H589" s="59">
        <v>72.2</v>
      </c>
      <c r="I589" s="60">
        <f t="shared" ref="I589:I652" si="106">LN(AH589)</f>
        <v>9.5898173620223606</v>
      </c>
      <c r="J589" s="60">
        <f t="shared" si="105"/>
        <v>15.119373945105005</v>
      </c>
      <c r="K589" s="60">
        <f t="shared" si="102"/>
        <v>14.343665163852039</v>
      </c>
      <c r="L589" s="60">
        <f t="shared" ref="L589:L620" si="107">LN(1+AL589)</f>
        <v>0.64074801176073692</v>
      </c>
      <c r="M589" s="60">
        <f t="shared" si="103"/>
        <v>2.1721311475409837</v>
      </c>
      <c r="N589" s="59">
        <v>20.85</v>
      </c>
      <c r="O589" s="59">
        <v>0.94</v>
      </c>
      <c r="P589" s="62">
        <v>53.43942307692307</v>
      </c>
      <c r="Q589" s="62">
        <v>56.638499999999958</v>
      </c>
      <c r="R589" s="12">
        <v>93.21</v>
      </c>
      <c r="S589" s="59">
        <v>91.8</v>
      </c>
      <c r="T589" s="58">
        <v>1</v>
      </c>
      <c r="U589" s="59">
        <v>70.52</v>
      </c>
      <c r="V589" s="58">
        <v>100</v>
      </c>
      <c r="W589" s="58" t="s">
        <v>645</v>
      </c>
      <c r="X589" s="58">
        <v>0</v>
      </c>
      <c r="Y589" s="58">
        <v>0</v>
      </c>
      <c r="Z589">
        <v>1</v>
      </c>
      <c r="AA589" s="58">
        <v>0</v>
      </c>
      <c r="AB589" s="58">
        <v>0</v>
      </c>
      <c r="AC589" s="58">
        <v>0</v>
      </c>
      <c r="AD589" s="58">
        <v>1</v>
      </c>
      <c r="AE589" s="58">
        <v>1</v>
      </c>
      <c r="AF589" s="58">
        <v>0</v>
      </c>
      <c r="AG589" s="58"/>
      <c r="AH589" s="59">
        <v>14615.2</v>
      </c>
      <c r="AI589" s="61">
        <v>3683500</v>
      </c>
      <c r="AJ589" s="61">
        <v>1695800</v>
      </c>
      <c r="AK589" s="61">
        <v>897900</v>
      </c>
      <c r="AL589" s="60">
        <f t="shared" ref="AL589:AL652" si="108">AK589/10^6</f>
        <v>0.89790000000000003</v>
      </c>
      <c r="AM589" s="60" t="e">
        <f t="shared" si="101"/>
        <v>#VALUE!</v>
      </c>
      <c r="AN589" s="59">
        <v>28.28</v>
      </c>
    </row>
    <row r="590" spans="1:40" x14ac:dyDescent="0.3">
      <c r="A590" s="58" t="s">
        <v>650</v>
      </c>
      <c r="B590" s="59">
        <v>2008</v>
      </c>
      <c r="C590" s="59">
        <v>59.26</v>
      </c>
      <c r="D590" s="59">
        <v>50.46</v>
      </c>
      <c r="E590" s="59">
        <v>41.67</v>
      </c>
      <c r="F590" s="59">
        <v>72.42</v>
      </c>
      <c r="G590" s="59">
        <v>47.33</v>
      </c>
      <c r="H590" s="59">
        <v>53.05</v>
      </c>
      <c r="I590" s="60">
        <f t="shared" si="106"/>
        <v>8.2590699212060006</v>
      </c>
      <c r="J590" s="60">
        <f t="shared" si="105"/>
        <v>17.079688566301623</v>
      </c>
      <c r="K590" s="60">
        <f t="shared" si="102"/>
        <v>16.70018835822961</v>
      </c>
      <c r="L590" s="60">
        <f t="shared" si="107"/>
        <v>1.0350333070252382</v>
      </c>
      <c r="M590" s="60">
        <f t="shared" si="103"/>
        <v>1.4615539340030619</v>
      </c>
      <c r="N590" s="59">
        <v>8.52</v>
      </c>
      <c r="O590" s="59">
        <v>0.54</v>
      </c>
      <c r="P590" s="62">
        <v>19.974545454545453</v>
      </c>
      <c r="Q590" s="62">
        <v>25.786875000000009</v>
      </c>
      <c r="R590" s="12">
        <v>34.380000000000003</v>
      </c>
      <c r="S590" s="59">
        <v>42.86</v>
      </c>
      <c r="T590" s="58">
        <v>1</v>
      </c>
      <c r="U590" s="59">
        <v>67.72</v>
      </c>
      <c r="V590" s="58"/>
      <c r="W590" s="58" t="s">
        <v>645</v>
      </c>
      <c r="X590" s="58">
        <v>0</v>
      </c>
      <c r="Y590" s="58">
        <v>0</v>
      </c>
      <c r="Z590">
        <v>1</v>
      </c>
      <c r="AA590" s="58">
        <v>0</v>
      </c>
      <c r="AB590" s="58">
        <v>0</v>
      </c>
      <c r="AC590" s="58">
        <v>0</v>
      </c>
      <c r="AD590" s="58">
        <v>1</v>
      </c>
      <c r="AE590" s="58"/>
      <c r="AF590" s="58">
        <v>0</v>
      </c>
      <c r="AG590" s="58"/>
      <c r="AH590" s="59">
        <v>3862.5</v>
      </c>
      <c r="AI590" s="61">
        <v>26158600</v>
      </c>
      <c r="AJ590" s="61">
        <v>17897800</v>
      </c>
      <c r="AK590" s="61">
        <v>1815200</v>
      </c>
      <c r="AL590" s="60">
        <f t="shared" si="108"/>
        <v>1.8151999999999999</v>
      </c>
      <c r="AM590" s="60"/>
      <c r="AN590" s="59">
        <v>60.38</v>
      </c>
    </row>
    <row r="591" spans="1:40" x14ac:dyDescent="0.3">
      <c r="A591" s="58" t="s">
        <v>650</v>
      </c>
      <c r="B591" s="59">
        <v>2009</v>
      </c>
      <c r="C591" s="59">
        <v>55.91</v>
      </c>
      <c r="D591" s="59">
        <v>55.91</v>
      </c>
      <c r="E591" s="59">
        <v>100</v>
      </c>
      <c r="F591" s="59">
        <v>59.63</v>
      </c>
      <c r="G591" s="59">
        <v>48.81</v>
      </c>
      <c r="H591" s="59">
        <v>59.48</v>
      </c>
      <c r="I591" s="60">
        <f t="shared" si="106"/>
        <v>9.1043541050212884</v>
      </c>
      <c r="J591" s="60">
        <f t="shared" si="105"/>
        <v>17.043912861496757</v>
      </c>
      <c r="K591" s="60">
        <f t="shared" si="102"/>
        <v>16.471305598725387</v>
      </c>
      <c r="L591" s="60">
        <f t="shared" si="107"/>
        <v>0.65746818810292729</v>
      </c>
      <c r="M591" s="60">
        <f t="shared" si="103"/>
        <v>1.7728834036933754</v>
      </c>
      <c r="N591" s="59">
        <v>2.98</v>
      </c>
      <c r="O591" s="59">
        <v>0.44</v>
      </c>
      <c r="P591" s="62">
        <v>16.568333333333328</v>
      </c>
      <c r="Q591" s="62">
        <v>16.611240310077516</v>
      </c>
      <c r="R591" s="12">
        <v>19.829999999999998</v>
      </c>
      <c r="S591" s="59">
        <v>40</v>
      </c>
      <c r="T591" s="58">
        <v>1</v>
      </c>
      <c r="U591" s="59">
        <v>75.97</v>
      </c>
      <c r="V591" s="58">
        <v>6.25</v>
      </c>
      <c r="W591" s="58" t="s">
        <v>645</v>
      </c>
      <c r="X591" s="58">
        <v>0</v>
      </c>
      <c r="Y591" s="58">
        <v>0</v>
      </c>
      <c r="Z591">
        <v>1</v>
      </c>
      <c r="AA591" s="58">
        <v>0</v>
      </c>
      <c r="AB591" s="58">
        <v>0</v>
      </c>
      <c r="AC591" s="58">
        <v>0</v>
      </c>
      <c r="AD591" s="58">
        <v>1</v>
      </c>
      <c r="AE591" s="58"/>
      <c r="AF591" s="58">
        <v>0</v>
      </c>
      <c r="AG591" s="58"/>
      <c r="AH591" s="59">
        <v>8994.3700000000008</v>
      </c>
      <c r="AI591" s="61">
        <v>25239300</v>
      </c>
      <c r="AJ591" s="61">
        <v>14236300</v>
      </c>
      <c r="AK591" s="61">
        <v>929900</v>
      </c>
      <c r="AL591" s="60">
        <f t="shared" si="108"/>
        <v>0.92989999999999995</v>
      </c>
      <c r="AM591" s="60">
        <f t="shared" ref="AM591:AM603" si="109">(AK591-AK590)/AK590</f>
        <v>-0.48771485235786688</v>
      </c>
      <c r="AN591" s="59">
        <v>45.96</v>
      </c>
    </row>
    <row r="592" spans="1:40" x14ac:dyDescent="0.3">
      <c r="A592" s="58" t="s">
        <v>650</v>
      </c>
      <c r="B592" s="59">
        <v>2010</v>
      </c>
      <c r="C592" s="59">
        <v>63.05</v>
      </c>
      <c r="D592" s="59">
        <v>63.05</v>
      </c>
      <c r="E592" s="59">
        <v>100</v>
      </c>
      <c r="F592" s="59">
        <v>61.74</v>
      </c>
      <c r="G592" s="59">
        <v>61.11</v>
      </c>
      <c r="H592" s="59">
        <v>68.150000000000006</v>
      </c>
      <c r="I592" s="60">
        <f t="shared" si="106"/>
        <v>9.0913451018604157</v>
      </c>
      <c r="J592" s="60">
        <f t="shared" si="105"/>
        <v>17.112121198601859</v>
      </c>
      <c r="K592" s="60">
        <f t="shared" si="102"/>
        <v>16.464284810714332</v>
      </c>
      <c r="L592" s="60">
        <f t="shared" si="107"/>
        <v>0.69019282073350885</v>
      </c>
      <c r="M592" s="60">
        <f t="shared" si="103"/>
        <v>1.9114008219740108</v>
      </c>
      <c r="N592" s="59">
        <v>3.64</v>
      </c>
      <c r="O592" s="59">
        <v>0.44</v>
      </c>
      <c r="P592" s="62">
        <v>16.501712062256811</v>
      </c>
      <c r="Q592" s="62">
        <v>17.427003891050575</v>
      </c>
      <c r="R592" s="12">
        <v>19.920000000000002</v>
      </c>
      <c r="S592" s="59">
        <v>0</v>
      </c>
      <c r="T592" s="58">
        <v>1</v>
      </c>
      <c r="U592" s="59">
        <v>88.13</v>
      </c>
      <c r="V592" s="58">
        <v>8.33</v>
      </c>
      <c r="W592" s="58" t="s">
        <v>645</v>
      </c>
      <c r="X592" s="58">
        <v>0</v>
      </c>
      <c r="Y592" s="58">
        <v>0</v>
      </c>
      <c r="Z592">
        <v>1</v>
      </c>
      <c r="AA592" s="58">
        <v>0</v>
      </c>
      <c r="AB592" s="58">
        <v>0</v>
      </c>
      <c r="AC592" s="58">
        <v>0</v>
      </c>
      <c r="AD592" s="58">
        <v>1</v>
      </c>
      <c r="AE592" s="58"/>
      <c r="AF592" s="58">
        <v>0</v>
      </c>
      <c r="AG592" s="58"/>
      <c r="AH592" s="59">
        <v>8878.1200000000008</v>
      </c>
      <c r="AI592" s="61">
        <v>27020900</v>
      </c>
      <c r="AJ592" s="61">
        <v>14136700</v>
      </c>
      <c r="AK592" s="61">
        <v>994100</v>
      </c>
      <c r="AL592" s="60">
        <f t="shared" si="108"/>
        <v>0.99409999999999998</v>
      </c>
      <c r="AM592" s="60">
        <f t="shared" si="109"/>
        <v>6.9039681686202822E-2</v>
      </c>
      <c r="AN592" s="59">
        <v>41.4</v>
      </c>
    </row>
    <row r="593" spans="1:40" x14ac:dyDescent="0.3">
      <c r="A593" s="58" t="s">
        <v>650</v>
      </c>
      <c r="B593" s="59">
        <v>2011</v>
      </c>
      <c r="C593" s="59">
        <v>57.99</v>
      </c>
      <c r="D593" s="59">
        <v>57.99</v>
      </c>
      <c r="E593" s="59">
        <v>100</v>
      </c>
      <c r="F593" s="59">
        <v>60.07</v>
      </c>
      <c r="G593" s="59">
        <v>49.09</v>
      </c>
      <c r="H593" s="59">
        <v>67.02</v>
      </c>
      <c r="I593" s="60">
        <f t="shared" si="106"/>
        <v>8.6888312152967409</v>
      </c>
      <c r="J593" s="60">
        <f t="shared" si="105"/>
        <v>17.170353307140388</v>
      </c>
      <c r="K593" s="60">
        <f t="shared" si="102"/>
        <v>16.528382449345699</v>
      </c>
      <c r="L593" s="60">
        <f t="shared" si="107"/>
        <v>0.75315985046611611</v>
      </c>
      <c r="M593" s="60">
        <f t="shared" si="103"/>
        <v>1.900222259081108</v>
      </c>
      <c r="N593" s="59">
        <v>2.85</v>
      </c>
      <c r="O593" s="59">
        <v>0.45</v>
      </c>
      <c r="P593" s="62">
        <v>14.778235294117646</v>
      </c>
      <c r="Q593" s="62">
        <v>16.565686274509794</v>
      </c>
      <c r="R593" s="12">
        <v>21.87</v>
      </c>
      <c r="S593" s="59">
        <v>0</v>
      </c>
      <c r="T593" s="58">
        <v>1</v>
      </c>
      <c r="U593" s="59">
        <v>87.79</v>
      </c>
      <c r="V593" s="58">
        <v>8.33</v>
      </c>
      <c r="W593" s="58" t="s">
        <v>645</v>
      </c>
      <c r="X593" s="58">
        <v>0</v>
      </c>
      <c r="Y593" s="58">
        <v>0</v>
      </c>
      <c r="Z593">
        <v>1</v>
      </c>
      <c r="AA593" s="58">
        <v>0</v>
      </c>
      <c r="AB593" s="58">
        <v>0</v>
      </c>
      <c r="AC593" s="58">
        <v>0</v>
      </c>
      <c r="AD593" s="58">
        <v>1</v>
      </c>
      <c r="AE593" s="58">
        <v>1</v>
      </c>
      <c r="AF593" s="58">
        <v>0</v>
      </c>
      <c r="AG593" s="58"/>
      <c r="AH593" s="59">
        <v>5936.24</v>
      </c>
      <c r="AI593" s="61">
        <v>28641100</v>
      </c>
      <c r="AJ593" s="61">
        <v>15072500</v>
      </c>
      <c r="AK593" s="61">
        <v>1123700</v>
      </c>
      <c r="AL593" s="60">
        <f t="shared" si="108"/>
        <v>1.1236999999999999</v>
      </c>
      <c r="AM593" s="60">
        <f t="shared" si="109"/>
        <v>0.13036917815109145</v>
      </c>
      <c r="AN593" s="59">
        <v>41.93</v>
      </c>
    </row>
    <row r="594" spans="1:40" x14ac:dyDescent="0.3">
      <c r="A594" s="58" t="s">
        <v>650</v>
      </c>
      <c r="B594" s="59">
        <v>2012</v>
      </c>
      <c r="C594" s="59">
        <v>78.27</v>
      </c>
      <c r="D594" s="59">
        <v>78.27</v>
      </c>
      <c r="E594" s="59">
        <v>100</v>
      </c>
      <c r="F594" s="59">
        <v>80.349999999999994</v>
      </c>
      <c r="G594" s="59">
        <v>75.45</v>
      </c>
      <c r="H594" s="59">
        <v>78.63</v>
      </c>
      <c r="I594" s="60">
        <f t="shared" si="106"/>
        <v>9.0540584226066159</v>
      </c>
      <c r="J594" s="60">
        <f t="shared" si="105"/>
        <v>17.131992107674243</v>
      </c>
      <c r="K594" s="60">
        <f t="shared" si="102"/>
        <v>16.443781350060146</v>
      </c>
      <c r="L594" s="60">
        <f t="shared" si="107"/>
        <v>0.74881837793040629</v>
      </c>
      <c r="M594" s="60">
        <f t="shared" si="103"/>
        <v>1.9901514823318749</v>
      </c>
      <c r="N594" s="59">
        <v>2.73</v>
      </c>
      <c r="O594" s="59">
        <v>0.51</v>
      </c>
      <c r="P594" s="62">
        <v>7.9368359374999926</v>
      </c>
      <c r="Q594" s="62">
        <v>9.5380468750000045</v>
      </c>
      <c r="R594" s="12">
        <v>13.01</v>
      </c>
      <c r="S594" s="59">
        <v>62</v>
      </c>
      <c r="T594" s="58">
        <v>1</v>
      </c>
      <c r="U594" s="59">
        <v>91.18</v>
      </c>
      <c r="V594" s="58">
        <v>61.54</v>
      </c>
      <c r="W594" s="58" t="s">
        <v>645</v>
      </c>
      <c r="X594" s="58">
        <v>0</v>
      </c>
      <c r="Y594" s="58">
        <v>0</v>
      </c>
      <c r="Z594">
        <v>1</v>
      </c>
      <c r="AA594" s="58">
        <v>0</v>
      </c>
      <c r="AB594" s="58">
        <v>0</v>
      </c>
      <c r="AC594" s="58">
        <v>0</v>
      </c>
      <c r="AD594" s="58">
        <v>1</v>
      </c>
      <c r="AE594" s="58">
        <v>1</v>
      </c>
      <c r="AF594" s="58">
        <v>0</v>
      </c>
      <c r="AG594" s="58"/>
      <c r="AH594" s="59">
        <v>8553.18</v>
      </c>
      <c r="AI594" s="61">
        <v>27563200</v>
      </c>
      <c r="AJ594" s="61">
        <v>13849800</v>
      </c>
      <c r="AK594" s="61">
        <v>1114500</v>
      </c>
      <c r="AL594" s="60">
        <f t="shared" si="108"/>
        <v>1.1145</v>
      </c>
      <c r="AM594" s="60">
        <f t="shared" si="109"/>
        <v>-8.187238586811427E-3</v>
      </c>
      <c r="AN594" s="59">
        <v>38.409999999999997</v>
      </c>
    </row>
    <row r="595" spans="1:40" x14ac:dyDescent="0.3">
      <c r="A595" s="58" t="s">
        <v>650</v>
      </c>
      <c r="B595" s="59">
        <v>2013</v>
      </c>
      <c r="C595" s="59">
        <v>74.75</v>
      </c>
      <c r="D595" s="59">
        <v>51.26</v>
      </c>
      <c r="E595" s="59">
        <v>27.78</v>
      </c>
      <c r="F595" s="59">
        <v>78.739999999999995</v>
      </c>
      <c r="G595" s="59">
        <v>67.08</v>
      </c>
      <c r="H595" s="59">
        <v>78.66</v>
      </c>
      <c r="I595" s="60">
        <f t="shared" si="106"/>
        <v>9.2283207517520847</v>
      </c>
      <c r="J595" s="60">
        <f t="shared" si="105"/>
        <v>17.091042670628237</v>
      </c>
      <c r="K595" s="60">
        <f t="shared" si="102"/>
        <v>16.445649666774642</v>
      </c>
      <c r="L595" s="60">
        <f t="shared" si="107"/>
        <v>0.82601585363436969</v>
      </c>
      <c r="M595" s="60">
        <f t="shared" si="103"/>
        <v>1.9067362367303993</v>
      </c>
      <c r="N595" s="59">
        <v>4.4400000000000004</v>
      </c>
      <c r="O595" s="59">
        <v>0.53</v>
      </c>
      <c r="P595" s="62">
        <v>4.5099606299212596</v>
      </c>
      <c r="Q595" s="62">
        <v>5.3667968749999986</v>
      </c>
      <c r="R595" s="12">
        <v>8.0399999999999991</v>
      </c>
      <c r="S595" s="59">
        <v>61.54</v>
      </c>
      <c r="T595" s="58">
        <v>1</v>
      </c>
      <c r="U595" s="59">
        <v>88.69</v>
      </c>
      <c r="V595" s="58">
        <v>61.54</v>
      </c>
      <c r="W595" s="58" t="s">
        <v>645</v>
      </c>
      <c r="X595" s="58">
        <v>0</v>
      </c>
      <c r="Y595" s="58">
        <v>0</v>
      </c>
      <c r="Z595">
        <v>1</v>
      </c>
      <c r="AA595" s="58">
        <v>0</v>
      </c>
      <c r="AB595" s="58">
        <v>0</v>
      </c>
      <c r="AC595" s="58">
        <v>0</v>
      </c>
      <c r="AD595" s="58">
        <v>1</v>
      </c>
      <c r="AE595" s="58">
        <v>1</v>
      </c>
      <c r="AF595" s="58">
        <v>0</v>
      </c>
      <c r="AG595" s="58"/>
      <c r="AH595" s="59">
        <v>10181.43</v>
      </c>
      <c r="AI595" s="61">
        <v>26457300</v>
      </c>
      <c r="AJ595" s="61">
        <v>13875700</v>
      </c>
      <c r="AK595" s="61">
        <v>1284200</v>
      </c>
      <c r="AL595" s="60">
        <f t="shared" si="108"/>
        <v>1.2842</v>
      </c>
      <c r="AM595" s="60">
        <f t="shared" si="109"/>
        <v>0.15226558995065051</v>
      </c>
      <c r="AN595" s="59">
        <v>41.66</v>
      </c>
    </row>
    <row r="596" spans="1:40" x14ac:dyDescent="0.3">
      <c r="A596" s="58" t="s">
        <v>650</v>
      </c>
      <c r="B596" s="59">
        <v>2014</v>
      </c>
      <c r="C596" s="59">
        <v>78.09</v>
      </c>
      <c r="D596" s="59">
        <v>78.09</v>
      </c>
      <c r="E596" s="59">
        <v>100</v>
      </c>
      <c r="F596" s="59">
        <v>84.05</v>
      </c>
      <c r="G596" s="59">
        <v>75.97</v>
      </c>
      <c r="H596" s="59">
        <v>70.58</v>
      </c>
      <c r="I596" s="60">
        <f t="shared" si="106"/>
        <v>9.3119226591091735</v>
      </c>
      <c r="J596" s="60">
        <f t="shared" si="105"/>
        <v>17.127665410333773</v>
      </c>
      <c r="K596" s="60">
        <f t="shared" si="102"/>
        <v>16.395674355847412</v>
      </c>
      <c r="L596" s="60">
        <f t="shared" si="107"/>
        <v>0.7743584359847685</v>
      </c>
      <c r="M596" s="60">
        <f t="shared" si="103"/>
        <v>2.079216322077686</v>
      </c>
      <c r="N596" s="59">
        <v>3.76</v>
      </c>
      <c r="O596" s="59">
        <v>0.46</v>
      </c>
      <c r="P596" s="62">
        <v>5.9405577689243021</v>
      </c>
      <c r="Q596" s="62">
        <v>6.9000390625000003</v>
      </c>
      <c r="R596" s="12">
        <v>8.77</v>
      </c>
      <c r="S596" s="59">
        <v>59.62</v>
      </c>
      <c r="T596" s="58">
        <v>1</v>
      </c>
      <c r="U596" s="59">
        <v>82.18</v>
      </c>
      <c r="V596" s="58">
        <v>71.430000000000007</v>
      </c>
      <c r="W596" s="58" t="s">
        <v>645</v>
      </c>
      <c r="X596" s="58">
        <v>0</v>
      </c>
      <c r="Y596" s="58">
        <v>0</v>
      </c>
      <c r="Z596">
        <v>1</v>
      </c>
      <c r="AA596" s="58">
        <v>0</v>
      </c>
      <c r="AB596" s="58">
        <v>0</v>
      </c>
      <c r="AC596" s="58">
        <v>0</v>
      </c>
      <c r="AD596" s="58">
        <v>1</v>
      </c>
      <c r="AE596" s="58">
        <v>1</v>
      </c>
      <c r="AF596" s="58">
        <v>0</v>
      </c>
      <c r="AG596" s="58"/>
      <c r="AH596" s="59">
        <v>11069.21</v>
      </c>
      <c r="AI596" s="61">
        <v>27444200</v>
      </c>
      <c r="AJ596" s="61">
        <v>13199300</v>
      </c>
      <c r="AK596" s="61">
        <v>1169200</v>
      </c>
      <c r="AL596" s="60">
        <f t="shared" si="108"/>
        <v>1.1692</v>
      </c>
      <c r="AM596" s="60">
        <f t="shared" si="109"/>
        <v>-8.9549914343560189E-2</v>
      </c>
      <c r="AN596" s="59">
        <v>36.4</v>
      </c>
    </row>
    <row r="597" spans="1:40" x14ac:dyDescent="0.3">
      <c r="A597" s="58" t="s">
        <v>650</v>
      </c>
      <c r="B597" s="59">
        <v>2015</v>
      </c>
      <c r="C597" s="59">
        <v>79.58</v>
      </c>
      <c r="D597" s="59">
        <v>79.58</v>
      </c>
      <c r="E597" s="59">
        <v>100</v>
      </c>
      <c r="F597" s="59">
        <v>85.04</v>
      </c>
      <c r="G597" s="59">
        <v>76.86</v>
      </c>
      <c r="H597" s="59">
        <v>73.83</v>
      </c>
      <c r="I597" s="60">
        <f t="shared" si="106"/>
        <v>9.5516693668587394</v>
      </c>
      <c r="J597" s="60">
        <f t="shared" si="105"/>
        <v>17.132217019977531</v>
      </c>
      <c r="K597" s="60">
        <f t="shared" si="102"/>
        <v>16.26591202565254</v>
      </c>
      <c r="L597" s="60">
        <f t="shared" si="107"/>
        <v>0.85709259214819067</v>
      </c>
      <c r="M597" s="60">
        <f t="shared" si="103"/>
        <v>2.37810747865091</v>
      </c>
      <c r="N597" s="59">
        <v>4.2300000000000004</v>
      </c>
      <c r="O597" s="59">
        <v>0.49</v>
      </c>
      <c r="P597" s="62">
        <v>7.6819367588932828</v>
      </c>
      <c r="Q597" s="62">
        <v>8.2714785992217958</v>
      </c>
      <c r="R597" s="12">
        <v>9.17</v>
      </c>
      <c r="S597" s="59">
        <v>56</v>
      </c>
      <c r="T597" s="58">
        <v>1</v>
      </c>
      <c r="U597" s="59">
        <v>90.66</v>
      </c>
      <c r="V597" s="58">
        <v>83.33</v>
      </c>
      <c r="W597" s="58" t="s">
        <v>645</v>
      </c>
      <c r="X597" s="58">
        <v>0</v>
      </c>
      <c r="Y597" s="58">
        <v>0</v>
      </c>
      <c r="Z597">
        <v>1</v>
      </c>
      <c r="AA597" s="58">
        <v>0</v>
      </c>
      <c r="AB597" s="58">
        <v>0</v>
      </c>
      <c r="AC597" s="58">
        <v>0</v>
      </c>
      <c r="AD597" s="58">
        <v>1</v>
      </c>
      <c r="AE597" s="58">
        <v>1</v>
      </c>
      <c r="AF597" s="58">
        <v>0</v>
      </c>
      <c r="AG597" s="58"/>
      <c r="AH597" s="59">
        <v>14068.16</v>
      </c>
      <c r="AI597" s="61">
        <v>27569400</v>
      </c>
      <c r="AJ597" s="61">
        <v>11593000</v>
      </c>
      <c r="AK597" s="61">
        <v>1356300</v>
      </c>
      <c r="AL597" s="60">
        <f t="shared" si="108"/>
        <v>1.3563000000000001</v>
      </c>
      <c r="AM597" s="60">
        <f t="shared" si="109"/>
        <v>0.16002394799863154</v>
      </c>
      <c r="AN597" s="59">
        <v>29.34</v>
      </c>
    </row>
    <row r="598" spans="1:40" x14ac:dyDescent="0.3">
      <c r="A598" s="58" t="s">
        <v>650</v>
      </c>
      <c r="B598" s="59">
        <v>2016</v>
      </c>
      <c r="C598" s="59">
        <v>80.55</v>
      </c>
      <c r="D598" s="59">
        <v>80.55</v>
      </c>
      <c r="E598" s="59">
        <v>83.33</v>
      </c>
      <c r="F598" s="59">
        <v>84.41</v>
      </c>
      <c r="G598" s="59">
        <v>79.53</v>
      </c>
      <c r="H598" s="59">
        <v>75.2</v>
      </c>
      <c r="I598" s="60">
        <f t="shared" si="106"/>
        <v>9.7649275375567601</v>
      </c>
      <c r="J598" s="60">
        <f t="shared" si="105"/>
        <v>17.404785123199016</v>
      </c>
      <c r="K598" s="60">
        <f t="shared" si="102"/>
        <v>16.724333267527335</v>
      </c>
      <c r="L598" s="60">
        <f t="shared" si="107"/>
        <v>0.79335444097697083</v>
      </c>
      <c r="M598" s="60">
        <f t="shared" si="103"/>
        <v>1.9747698416161263</v>
      </c>
      <c r="N598" s="59">
        <v>3.27</v>
      </c>
      <c r="O598" s="59">
        <v>0.42</v>
      </c>
      <c r="P598" s="62">
        <v>5.3497665369649798</v>
      </c>
      <c r="Q598" s="62">
        <v>5.6182329317269106</v>
      </c>
      <c r="R598" s="12">
        <v>8.7100000000000009</v>
      </c>
      <c r="S598" s="59">
        <v>55.56</v>
      </c>
      <c r="T598" s="58">
        <v>1</v>
      </c>
      <c r="U598" s="59">
        <v>94.15</v>
      </c>
      <c r="V598" s="58">
        <v>84.62</v>
      </c>
      <c r="W598" s="58" t="s">
        <v>645</v>
      </c>
      <c r="X598" s="58">
        <v>0</v>
      </c>
      <c r="Y598" s="58">
        <v>0</v>
      </c>
      <c r="Z598">
        <v>1</v>
      </c>
      <c r="AA598" s="58">
        <v>0</v>
      </c>
      <c r="AB598" s="58">
        <v>0</v>
      </c>
      <c r="AC598" s="58">
        <v>0</v>
      </c>
      <c r="AD598" s="58">
        <v>1</v>
      </c>
      <c r="AE598" s="58">
        <v>1</v>
      </c>
      <c r="AF598" s="58">
        <v>0</v>
      </c>
      <c r="AG598" s="58"/>
      <c r="AH598" s="59">
        <v>17412.22</v>
      </c>
      <c r="AI598" s="61">
        <v>36207800</v>
      </c>
      <c r="AJ598" s="61">
        <v>18335200</v>
      </c>
      <c r="AK598" s="61">
        <v>1210800</v>
      </c>
      <c r="AL598" s="60">
        <f t="shared" si="108"/>
        <v>1.2108000000000001</v>
      </c>
      <c r="AM598" s="60">
        <f t="shared" si="109"/>
        <v>-0.10727715107277151</v>
      </c>
      <c r="AN598" s="59">
        <v>37.869999999999997</v>
      </c>
    </row>
    <row r="599" spans="1:40" x14ac:dyDescent="0.3">
      <c r="A599" s="58" t="s">
        <v>650</v>
      </c>
      <c r="B599" s="59">
        <v>2017</v>
      </c>
      <c r="C599" s="59">
        <v>79.989999999999995</v>
      </c>
      <c r="D599" s="59">
        <v>79.989999999999995</v>
      </c>
      <c r="E599" s="59">
        <v>91.67</v>
      </c>
      <c r="F599" s="59">
        <v>84.25</v>
      </c>
      <c r="G599" s="59">
        <v>74.91</v>
      </c>
      <c r="H599" s="59">
        <v>79.709999999999994</v>
      </c>
      <c r="I599" s="60">
        <f t="shared" si="106"/>
        <v>9.805077272382519</v>
      </c>
      <c r="J599" s="60">
        <f t="shared" si="105"/>
        <v>17.343049799385462</v>
      </c>
      <c r="K599" s="60">
        <f t="shared" si="102"/>
        <v>16.705198748948469</v>
      </c>
      <c r="L599" s="60">
        <f t="shared" si="107"/>
        <v>0.83819945225908421</v>
      </c>
      <c r="M599" s="60">
        <f t="shared" si="103"/>
        <v>1.8924098133724712</v>
      </c>
      <c r="N599" s="59">
        <v>3.44</v>
      </c>
      <c r="O599" s="59">
        <v>0.51</v>
      </c>
      <c r="P599" s="62">
        <v>5.8285490196078431</v>
      </c>
      <c r="Q599" s="62">
        <v>6.2326050420168064</v>
      </c>
      <c r="R599" s="12">
        <v>8.64</v>
      </c>
      <c r="S599" s="59">
        <v>59.38</v>
      </c>
      <c r="T599" s="58">
        <v>1</v>
      </c>
      <c r="U599" s="59">
        <v>97.79</v>
      </c>
      <c r="V599" s="58">
        <v>92.31</v>
      </c>
      <c r="W599" s="58" t="s">
        <v>645</v>
      </c>
      <c r="X599" s="58">
        <v>0</v>
      </c>
      <c r="Y599" s="58">
        <v>0</v>
      </c>
      <c r="Z599">
        <v>1</v>
      </c>
      <c r="AA599" s="58">
        <v>0</v>
      </c>
      <c r="AB599" s="58">
        <v>0</v>
      </c>
      <c r="AC599" s="58">
        <v>0</v>
      </c>
      <c r="AD599" s="58">
        <v>0</v>
      </c>
      <c r="AE599" s="58">
        <v>1</v>
      </c>
      <c r="AF599" s="58">
        <v>0</v>
      </c>
      <c r="AG599" s="58"/>
      <c r="AH599" s="59">
        <v>18125.54</v>
      </c>
      <c r="AI599" s="61">
        <v>34040100</v>
      </c>
      <c r="AJ599" s="61">
        <v>17987700</v>
      </c>
      <c r="AK599" s="61">
        <v>1312200</v>
      </c>
      <c r="AL599" s="60">
        <f t="shared" si="108"/>
        <v>1.3122</v>
      </c>
      <c r="AM599" s="60">
        <f t="shared" si="109"/>
        <v>8.374628344895936E-2</v>
      </c>
      <c r="AN599" s="59">
        <v>40.04</v>
      </c>
    </row>
    <row r="600" spans="1:40" x14ac:dyDescent="0.3">
      <c r="A600" s="58" t="s">
        <v>650</v>
      </c>
      <c r="B600" s="59">
        <v>2018</v>
      </c>
      <c r="C600" s="59">
        <v>79.06</v>
      </c>
      <c r="D600" s="59">
        <v>79.06</v>
      </c>
      <c r="E600" s="59">
        <v>81.25</v>
      </c>
      <c r="F600" s="59">
        <v>84.5</v>
      </c>
      <c r="G600" s="59">
        <v>72.569999999999993</v>
      </c>
      <c r="H600" s="59">
        <v>78.7</v>
      </c>
      <c r="I600" s="60">
        <f t="shared" si="106"/>
        <v>9.2632980305409447</v>
      </c>
      <c r="J600" s="60">
        <f t="shared" si="105"/>
        <v>17.384166814145999</v>
      </c>
      <c r="K600" s="60">
        <f t="shared" si="102"/>
        <v>16.741206558734596</v>
      </c>
      <c r="L600" s="60">
        <f t="shared" si="107"/>
        <v>0.79398749548601688</v>
      </c>
      <c r="M600" s="60">
        <f t="shared" si="103"/>
        <v>1.9021032648333263</v>
      </c>
      <c r="N600" s="59">
        <v>3.97</v>
      </c>
      <c r="O600" s="59">
        <v>0.51</v>
      </c>
      <c r="P600" s="62">
        <v>15.665081300813005</v>
      </c>
      <c r="Q600" s="62">
        <v>17.575252918287951</v>
      </c>
      <c r="R600" s="12">
        <v>28</v>
      </c>
      <c r="S600" s="59">
        <v>62.5</v>
      </c>
      <c r="T600" s="58">
        <v>1</v>
      </c>
      <c r="U600" s="59">
        <v>93.35</v>
      </c>
      <c r="V600" s="58">
        <v>92.86</v>
      </c>
      <c r="W600" s="58" t="s">
        <v>645</v>
      </c>
      <c r="X600" s="58">
        <v>0</v>
      </c>
      <c r="Y600" s="58">
        <v>0</v>
      </c>
      <c r="Z600">
        <v>1</v>
      </c>
      <c r="AA600" s="58">
        <v>0</v>
      </c>
      <c r="AB600" s="58">
        <v>0</v>
      </c>
      <c r="AC600" s="58">
        <v>0</v>
      </c>
      <c r="AD600" s="58">
        <v>0</v>
      </c>
      <c r="AE600" s="58">
        <v>1</v>
      </c>
      <c r="AF600" s="58">
        <v>0</v>
      </c>
      <c r="AG600" s="58"/>
      <c r="AH600" s="59">
        <v>10543.85</v>
      </c>
      <c r="AI600" s="61">
        <v>35468900</v>
      </c>
      <c r="AJ600" s="61">
        <v>18647200</v>
      </c>
      <c r="AK600" s="61">
        <v>1212200</v>
      </c>
      <c r="AL600" s="60">
        <f t="shared" si="108"/>
        <v>1.2121999999999999</v>
      </c>
      <c r="AM600" s="60">
        <f t="shared" si="109"/>
        <v>-7.6207895137936285E-2</v>
      </c>
      <c r="AN600" s="59">
        <v>39.15</v>
      </c>
    </row>
    <row r="601" spans="1:40" x14ac:dyDescent="0.3">
      <c r="A601" s="58" t="s">
        <v>650</v>
      </c>
      <c r="B601" s="59">
        <v>2019</v>
      </c>
      <c r="C601" s="59">
        <v>77.08</v>
      </c>
      <c r="D601" s="59">
        <v>77.08</v>
      </c>
      <c r="E601" s="59">
        <v>100</v>
      </c>
      <c r="F601" s="59">
        <v>83.16</v>
      </c>
      <c r="G601" s="59">
        <v>73.05</v>
      </c>
      <c r="H601" s="59">
        <v>72.099999999999994</v>
      </c>
      <c r="I601" s="60">
        <f t="shared" si="106"/>
        <v>9.4669070938934254</v>
      </c>
      <c r="J601" s="60">
        <f t="shared" si="105"/>
        <v>17.460317950139238</v>
      </c>
      <c r="K601" s="60">
        <f t="shared" si="102"/>
        <v>16.799726775557019</v>
      </c>
      <c r="L601" s="60">
        <f t="shared" si="107"/>
        <v>0.90982990561191823</v>
      </c>
      <c r="M601" s="60">
        <f t="shared" si="103"/>
        <v>1.9359364726114006</v>
      </c>
      <c r="N601" s="59">
        <v>3.63</v>
      </c>
      <c r="O601" s="59">
        <v>0.49</v>
      </c>
      <c r="P601" s="62">
        <v>24.825120000000009</v>
      </c>
      <c r="Q601" s="62">
        <v>26.61542635658914</v>
      </c>
      <c r="R601" s="12">
        <v>31.91</v>
      </c>
      <c r="S601" s="59">
        <v>61.96</v>
      </c>
      <c r="T601" s="58">
        <v>1</v>
      </c>
      <c r="U601" s="59">
        <v>86.04</v>
      </c>
      <c r="V601" s="58">
        <v>70.59</v>
      </c>
      <c r="W601" s="58" t="s">
        <v>645</v>
      </c>
      <c r="X601" s="58">
        <v>0</v>
      </c>
      <c r="Y601" s="58">
        <v>0</v>
      </c>
      <c r="Z601">
        <v>1</v>
      </c>
      <c r="AA601" s="58">
        <v>0</v>
      </c>
      <c r="AB601" s="58">
        <v>0</v>
      </c>
      <c r="AC601" s="58">
        <v>0</v>
      </c>
      <c r="AD601" s="58">
        <v>0</v>
      </c>
      <c r="AE601" s="58">
        <v>1</v>
      </c>
      <c r="AF601" s="58">
        <v>0</v>
      </c>
      <c r="AG601" s="58"/>
      <c r="AH601" s="59">
        <v>12924.85</v>
      </c>
      <c r="AI601" s="61">
        <v>38275400</v>
      </c>
      <c r="AJ601" s="61">
        <v>19771000</v>
      </c>
      <c r="AK601" s="61">
        <v>1483900</v>
      </c>
      <c r="AL601" s="60">
        <f t="shared" si="108"/>
        <v>1.4839</v>
      </c>
      <c r="AM601" s="60">
        <f t="shared" si="109"/>
        <v>0.22413793103448276</v>
      </c>
      <c r="AN601" s="59">
        <v>39.17</v>
      </c>
    </row>
    <row r="602" spans="1:40" x14ac:dyDescent="0.3">
      <c r="A602" s="58" t="s">
        <v>650</v>
      </c>
      <c r="B602" s="59">
        <v>2020</v>
      </c>
      <c r="C602" s="59">
        <v>81.17</v>
      </c>
      <c r="D602" s="59">
        <v>44.16</v>
      </c>
      <c r="E602" s="59">
        <v>7.14</v>
      </c>
      <c r="F602" s="59">
        <v>82.29</v>
      </c>
      <c r="G602" s="59">
        <v>78.59</v>
      </c>
      <c r="H602" s="59">
        <v>82.88</v>
      </c>
      <c r="I602" s="60">
        <f t="shared" si="106"/>
        <v>9.4158884264887348</v>
      </c>
      <c r="J602" s="60">
        <f t="shared" si="105"/>
        <v>17.280999555285351</v>
      </c>
      <c r="K602" s="60">
        <f t="shared" si="102"/>
        <v>16.674489109906517</v>
      </c>
      <c r="L602" s="60">
        <f t="shared" si="107"/>
        <v>0.9796785912543301</v>
      </c>
      <c r="M602" s="60">
        <f t="shared" si="103"/>
        <v>1.8340203053251316</v>
      </c>
      <c r="N602" s="59">
        <v>-5.43</v>
      </c>
      <c r="O602" s="59">
        <v>0.55000000000000004</v>
      </c>
      <c r="P602" s="62">
        <v>24.792209302325578</v>
      </c>
      <c r="Q602" s="62">
        <v>26.392868217054275</v>
      </c>
      <c r="R602" s="12">
        <v>35.049999999999997</v>
      </c>
      <c r="S602" s="59">
        <v>62.26</v>
      </c>
      <c r="T602" s="58">
        <v>1</v>
      </c>
      <c r="U602" s="59">
        <v>87.59</v>
      </c>
      <c r="V602" s="58">
        <v>69.23</v>
      </c>
      <c r="W602" s="58" t="s">
        <v>645</v>
      </c>
      <c r="X602" s="58">
        <v>0</v>
      </c>
      <c r="Y602" s="58">
        <v>0</v>
      </c>
      <c r="Z602">
        <v>1</v>
      </c>
      <c r="AA602" s="58">
        <v>0</v>
      </c>
      <c r="AB602" s="58">
        <v>0</v>
      </c>
      <c r="AC602" s="58">
        <v>0</v>
      </c>
      <c r="AD602" s="58">
        <v>1</v>
      </c>
      <c r="AE602" s="58">
        <v>1</v>
      </c>
      <c r="AF602" s="58">
        <v>0</v>
      </c>
      <c r="AG602" s="58"/>
      <c r="AH602" s="59">
        <v>12281.98</v>
      </c>
      <c r="AI602" s="61">
        <v>31992100</v>
      </c>
      <c r="AJ602" s="61">
        <v>17443700</v>
      </c>
      <c r="AK602" s="61">
        <v>1663600</v>
      </c>
      <c r="AL602" s="60">
        <f t="shared" si="108"/>
        <v>1.6636</v>
      </c>
      <c r="AM602" s="60">
        <f t="shared" si="109"/>
        <v>0.12109980456904104</v>
      </c>
      <c r="AN602" s="59">
        <v>40.17</v>
      </c>
    </row>
    <row r="603" spans="1:40" x14ac:dyDescent="0.3">
      <c r="A603" s="58" t="s">
        <v>650</v>
      </c>
      <c r="B603" s="59">
        <v>2021</v>
      </c>
      <c r="C603" s="59">
        <v>82.25</v>
      </c>
      <c r="D603" s="59">
        <v>82.25</v>
      </c>
      <c r="E603" s="59">
        <v>100</v>
      </c>
      <c r="F603" s="59">
        <v>83.62</v>
      </c>
      <c r="G603" s="59">
        <v>78.34</v>
      </c>
      <c r="H603" s="59">
        <v>85.42</v>
      </c>
      <c r="I603" s="60">
        <f t="shared" si="106"/>
        <v>9.3810388079169247</v>
      </c>
      <c r="J603" s="60">
        <f t="shared" si="105"/>
        <v>17.325502552018538</v>
      </c>
      <c r="K603" s="60">
        <f t="shared" si="102"/>
        <v>16.636210642611118</v>
      </c>
      <c r="L603" s="60">
        <f t="shared" si="107"/>
        <v>0.9494159823059829</v>
      </c>
      <c r="M603" s="60">
        <f t="shared" si="103"/>
        <v>1.992304301728554</v>
      </c>
      <c r="N603" s="59">
        <v>5.83</v>
      </c>
      <c r="O603" s="59">
        <v>0.56000000000000005</v>
      </c>
      <c r="P603" s="62">
        <v>53.43942307692307</v>
      </c>
      <c r="Q603" s="62">
        <v>56.638499999999958</v>
      </c>
      <c r="R603" s="12">
        <v>93.21</v>
      </c>
      <c r="S603" s="59">
        <v>59.65</v>
      </c>
      <c r="T603" s="58">
        <v>1</v>
      </c>
      <c r="U603" s="59">
        <v>93.42</v>
      </c>
      <c r="V603" s="58">
        <v>69.23</v>
      </c>
      <c r="W603" s="58" t="s">
        <v>645</v>
      </c>
      <c r="X603" s="58">
        <v>0</v>
      </c>
      <c r="Y603" s="58">
        <v>0</v>
      </c>
      <c r="Z603">
        <v>1</v>
      </c>
      <c r="AA603" s="58">
        <v>0</v>
      </c>
      <c r="AB603" s="58">
        <v>0</v>
      </c>
      <c r="AC603" s="58">
        <v>0</v>
      </c>
      <c r="AD603" s="58">
        <v>1</v>
      </c>
      <c r="AE603" s="58">
        <v>1</v>
      </c>
      <c r="AF603" s="58">
        <v>11.11</v>
      </c>
      <c r="AG603" s="58"/>
      <c r="AH603" s="59">
        <v>11861.33</v>
      </c>
      <c r="AI603" s="61">
        <v>33448000</v>
      </c>
      <c r="AJ603" s="61">
        <v>16788600</v>
      </c>
      <c r="AK603" s="61">
        <v>1584200</v>
      </c>
      <c r="AL603" s="60">
        <f t="shared" si="108"/>
        <v>1.5842000000000001</v>
      </c>
      <c r="AM603" s="60">
        <f t="shared" si="109"/>
        <v>-4.7727819187304642E-2</v>
      </c>
      <c r="AN603" s="59">
        <v>32.6</v>
      </c>
    </row>
    <row r="604" spans="1:40" x14ac:dyDescent="0.3">
      <c r="A604" s="58" t="s">
        <v>651</v>
      </c>
      <c r="B604" s="59">
        <v>2008</v>
      </c>
      <c r="C604" s="59">
        <v>44.21</v>
      </c>
      <c r="D604" s="59">
        <v>44.21</v>
      </c>
      <c r="E604" s="59">
        <v>100</v>
      </c>
      <c r="F604" s="59">
        <v>73.900000000000006</v>
      </c>
      <c r="G604" s="59">
        <v>22.21</v>
      </c>
      <c r="H604" s="59">
        <v>40.1</v>
      </c>
      <c r="I604" s="60">
        <f t="shared" si="106"/>
        <v>6.1047262658870629</v>
      </c>
      <c r="J604" s="60">
        <f t="shared" si="105"/>
        <v>14.028831626252433</v>
      </c>
      <c r="K604" s="60">
        <f t="shared" si="102"/>
        <v>13.485199303456534</v>
      </c>
      <c r="L604" s="60">
        <f t="shared" si="107"/>
        <v>0.14844069455941769</v>
      </c>
      <c r="M604" s="60">
        <f t="shared" si="103"/>
        <v>1.7222512870460553</v>
      </c>
      <c r="N604" s="59">
        <v>4.3099999999999996</v>
      </c>
      <c r="O604" s="59">
        <v>1.35</v>
      </c>
      <c r="P604" s="62">
        <v>19.974545454545453</v>
      </c>
      <c r="Q604" s="62">
        <v>25.786875000000009</v>
      </c>
      <c r="R604" s="12">
        <v>34.380000000000003</v>
      </c>
      <c r="S604" s="59">
        <v>95.83</v>
      </c>
      <c r="T604" s="58">
        <v>1</v>
      </c>
      <c r="U604" s="59">
        <v>42.65</v>
      </c>
      <c r="V604" s="58">
        <v>35.71</v>
      </c>
      <c r="W604" s="58" t="s">
        <v>645</v>
      </c>
      <c r="X604" s="58">
        <v>0</v>
      </c>
      <c r="Y604" s="58">
        <v>0</v>
      </c>
      <c r="Z604">
        <v>1</v>
      </c>
      <c r="AA604" s="58">
        <v>0</v>
      </c>
      <c r="AB604" s="58">
        <v>0</v>
      </c>
      <c r="AC604" s="58">
        <v>0</v>
      </c>
      <c r="AD604" s="58">
        <v>1</v>
      </c>
      <c r="AE604" s="58"/>
      <c r="AF604" s="58">
        <v>0</v>
      </c>
      <c r="AG604" s="58"/>
      <c r="AH604" s="59">
        <v>447.97</v>
      </c>
      <c r="AI604" s="61">
        <v>1237782</v>
      </c>
      <c r="AJ604" s="61">
        <v>718700</v>
      </c>
      <c r="AK604" s="61">
        <v>160024</v>
      </c>
      <c r="AL604" s="60">
        <f t="shared" si="108"/>
        <v>0.160024</v>
      </c>
      <c r="AM604" s="60"/>
      <c r="AN604" s="59">
        <v>41.09</v>
      </c>
    </row>
    <row r="605" spans="1:40" x14ac:dyDescent="0.3">
      <c r="A605" s="58" t="s">
        <v>651</v>
      </c>
      <c r="B605" s="59">
        <v>2009</v>
      </c>
      <c r="C605" s="59">
        <v>64.739999999999995</v>
      </c>
      <c r="D605" s="59">
        <v>64.739999999999995</v>
      </c>
      <c r="E605" s="59">
        <v>100</v>
      </c>
      <c r="F605" s="59">
        <v>83.13</v>
      </c>
      <c r="G605" s="59">
        <v>41.1</v>
      </c>
      <c r="H605" s="59">
        <v>77.87</v>
      </c>
      <c r="I605" s="60">
        <f t="shared" si="106"/>
        <v>6.8960571215696449</v>
      </c>
      <c r="J605" s="60">
        <f t="shared" si="105"/>
        <v>13.935555034634293</v>
      </c>
      <c r="K605" s="60">
        <f t="shared" si="102"/>
        <v>13.203043420398094</v>
      </c>
      <c r="L605" s="60">
        <f t="shared" si="107"/>
        <v>6.2828309559071024E-2</v>
      </c>
      <c r="M605" s="60">
        <f t="shared" si="103"/>
        <v>2.0802989601706234</v>
      </c>
      <c r="N605" s="59">
        <v>4.93</v>
      </c>
      <c r="O605" s="59">
        <v>1</v>
      </c>
      <c r="P605" s="62">
        <v>16.568333333333328</v>
      </c>
      <c r="Q605" s="62">
        <v>16.611240310077516</v>
      </c>
      <c r="R605" s="12">
        <v>19.829999999999998</v>
      </c>
      <c r="S605" s="59">
        <v>96.25</v>
      </c>
      <c r="T605" s="58">
        <v>1</v>
      </c>
      <c r="U605" s="59">
        <v>98.48</v>
      </c>
      <c r="V605" s="58">
        <v>40</v>
      </c>
      <c r="W605" s="58" t="s">
        <v>645</v>
      </c>
      <c r="X605" s="58">
        <v>0</v>
      </c>
      <c r="Y605" s="58">
        <v>0</v>
      </c>
      <c r="Z605">
        <v>1</v>
      </c>
      <c r="AA605" s="58">
        <v>0</v>
      </c>
      <c r="AB605" s="58">
        <v>0</v>
      </c>
      <c r="AC605" s="58">
        <v>0</v>
      </c>
      <c r="AD605" s="58">
        <v>1</v>
      </c>
      <c r="AE605" s="58"/>
      <c r="AF605" s="58">
        <v>0</v>
      </c>
      <c r="AG605" s="58">
        <v>16.670000000000002</v>
      </c>
      <c r="AH605" s="59">
        <v>988.37</v>
      </c>
      <c r="AI605" s="61">
        <v>1127547</v>
      </c>
      <c r="AJ605" s="61">
        <v>542012</v>
      </c>
      <c r="AK605" s="61">
        <v>64844</v>
      </c>
      <c r="AL605" s="60">
        <f t="shared" si="108"/>
        <v>6.4843999999999999E-2</v>
      </c>
      <c r="AM605" s="60">
        <f t="shared" ref="AM605:AM617" si="110">(AK605-AK604)/AK604</f>
        <v>-0.59478578213268007</v>
      </c>
      <c r="AN605" s="59">
        <v>28.47</v>
      </c>
    </row>
    <row r="606" spans="1:40" x14ac:dyDescent="0.3">
      <c r="A606" s="58" t="s">
        <v>651</v>
      </c>
      <c r="B606" s="59">
        <v>2010</v>
      </c>
      <c r="C606" s="59">
        <v>64.91</v>
      </c>
      <c r="D606" s="59">
        <v>64.91</v>
      </c>
      <c r="E606" s="59">
        <v>100</v>
      </c>
      <c r="F606" s="59">
        <v>83.34</v>
      </c>
      <c r="G606" s="59">
        <v>42.21</v>
      </c>
      <c r="H606" s="59">
        <v>76.5</v>
      </c>
      <c r="I606" s="60">
        <f t="shared" si="106"/>
        <v>7.1069339528425148</v>
      </c>
      <c r="J606" s="60">
        <f t="shared" si="105"/>
        <v>14.004038647657316</v>
      </c>
      <c r="K606" s="60">
        <f t="shared" si="102"/>
        <v>13.200298018512228</v>
      </c>
      <c r="L606" s="60">
        <f t="shared" si="107"/>
        <v>6.4716942719493978E-2</v>
      </c>
      <c r="M606" s="60">
        <f t="shared" si="103"/>
        <v>2.2338814414107739</v>
      </c>
      <c r="N606" s="59">
        <v>4.95</v>
      </c>
      <c r="O606" s="59">
        <v>0.99</v>
      </c>
      <c r="P606" s="62">
        <v>16.501712062256811</v>
      </c>
      <c r="Q606" s="62">
        <v>17.427003891050575</v>
      </c>
      <c r="R606" s="12">
        <v>19.920000000000002</v>
      </c>
      <c r="S606" s="59">
        <v>96.51</v>
      </c>
      <c r="T606" s="58">
        <v>1</v>
      </c>
      <c r="U606" s="59">
        <v>95.71</v>
      </c>
      <c r="V606" s="58">
        <v>41.67</v>
      </c>
      <c r="W606" s="58" t="s">
        <v>645</v>
      </c>
      <c r="X606" s="58">
        <v>0</v>
      </c>
      <c r="Y606" s="58">
        <v>0</v>
      </c>
      <c r="Z606">
        <v>1</v>
      </c>
      <c r="AA606" s="58">
        <v>0</v>
      </c>
      <c r="AB606" s="58">
        <v>0</v>
      </c>
      <c r="AC606" s="58">
        <v>0</v>
      </c>
      <c r="AD606" s="58">
        <v>1</v>
      </c>
      <c r="AE606" s="58"/>
      <c r="AF606" s="58">
        <v>0</v>
      </c>
      <c r="AG606" s="58">
        <v>18.18</v>
      </c>
      <c r="AH606" s="59">
        <v>1220.4000000000001</v>
      </c>
      <c r="AI606" s="61">
        <v>1207471</v>
      </c>
      <c r="AJ606" s="61">
        <v>540526</v>
      </c>
      <c r="AK606" s="61">
        <v>66857</v>
      </c>
      <c r="AL606" s="60">
        <f t="shared" si="108"/>
        <v>6.6857E-2</v>
      </c>
      <c r="AM606" s="60">
        <f t="shared" si="110"/>
        <v>3.1043735734994755E-2</v>
      </c>
      <c r="AN606" s="59">
        <v>25.47</v>
      </c>
    </row>
    <row r="607" spans="1:40" x14ac:dyDescent="0.3">
      <c r="A607" s="58" t="s">
        <v>651</v>
      </c>
      <c r="B607" s="59">
        <v>2011</v>
      </c>
      <c r="C607" s="59">
        <v>60.54</v>
      </c>
      <c r="D607" s="59">
        <v>60.54</v>
      </c>
      <c r="E607" s="59">
        <v>100</v>
      </c>
      <c r="F607" s="59">
        <v>69.84</v>
      </c>
      <c r="G607" s="59">
        <v>43.61</v>
      </c>
      <c r="H607" s="59">
        <v>74.989999999999995</v>
      </c>
      <c r="I607" s="60">
        <f t="shared" si="106"/>
        <v>6.9659392778410458</v>
      </c>
      <c r="J607" s="60">
        <f t="shared" si="105"/>
        <v>14.170917398199267</v>
      </c>
      <c r="K607" s="60">
        <f t="shared" si="102"/>
        <v>13.447017482775875</v>
      </c>
      <c r="L607" s="60">
        <f t="shared" si="107"/>
        <v>8.630337641636264E-2</v>
      </c>
      <c r="M607" s="60">
        <f t="shared" si="103"/>
        <v>2.0624609700249792</v>
      </c>
      <c r="N607" s="59">
        <v>5.53</v>
      </c>
      <c r="O607" s="59">
        <v>1.08</v>
      </c>
      <c r="P607" s="62">
        <v>14.778235294117646</v>
      </c>
      <c r="Q607" s="62">
        <v>16.565686274509794</v>
      </c>
      <c r="R607" s="12">
        <v>21.87</v>
      </c>
      <c r="S607" s="59">
        <v>89.53</v>
      </c>
      <c r="T607" s="58">
        <v>1</v>
      </c>
      <c r="U607" s="59">
        <v>72.86</v>
      </c>
      <c r="V607" s="58">
        <v>41.67</v>
      </c>
      <c r="W607" s="58" t="s">
        <v>645</v>
      </c>
      <c r="X607" s="58">
        <v>0</v>
      </c>
      <c r="Y607" s="58">
        <v>0</v>
      </c>
      <c r="Z607">
        <v>1</v>
      </c>
      <c r="AA607" s="58">
        <v>0</v>
      </c>
      <c r="AB607" s="58">
        <v>0</v>
      </c>
      <c r="AC607" s="58">
        <v>0</v>
      </c>
      <c r="AD607" s="58">
        <v>1</v>
      </c>
      <c r="AE607" s="58">
        <v>1</v>
      </c>
      <c r="AF607" s="58">
        <v>0</v>
      </c>
      <c r="AG607" s="58">
        <v>20</v>
      </c>
      <c r="AH607" s="59">
        <v>1059.9100000000001</v>
      </c>
      <c r="AI607" s="61">
        <v>1426761</v>
      </c>
      <c r="AJ607" s="61">
        <v>691776</v>
      </c>
      <c r="AK607" s="61">
        <v>90137</v>
      </c>
      <c r="AL607" s="60">
        <f t="shared" si="108"/>
        <v>9.0136999999999995E-2</v>
      </c>
      <c r="AM607" s="60">
        <f t="shared" si="110"/>
        <v>0.34820587223476973</v>
      </c>
      <c r="AN607" s="59">
        <v>30.87</v>
      </c>
    </row>
    <row r="608" spans="1:40" x14ac:dyDescent="0.3">
      <c r="A608" s="58" t="s">
        <v>651</v>
      </c>
      <c r="B608" s="59">
        <v>2012</v>
      </c>
      <c r="C608" s="59">
        <v>60.18</v>
      </c>
      <c r="D608" s="59">
        <v>60.18</v>
      </c>
      <c r="E608" s="59">
        <v>100</v>
      </c>
      <c r="F608" s="59">
        <v>67.84</v>
      </c>
      <c r="G608" s="59">
        <v>36.130000000000003</v>
      </c>
      <c r="H608" s="59">
        <v>87.89</v>
      </c>
      <c r="I608" s="60">
        <f t="shared" si="106"/>
        <v>7.2493998303768024</v>
      </c>
      <c r="J608" s="60">
        <f t="shared" si="105"/>
        <v>14.26930286594758</v>
      </c>
      <c r="K608" s="60">
        <f t="shared" si="102"/>
        <v>13.542248022490282</v>
      </c>
      <c r="L608" s="60">
        <f t="shared" si="107"/>
        <v>9.9297673718449067E-2</v>
      </c>
      <c r="M608" s="60">
        <f t="shared" si="103"/>
        <v>2.0689781611869211</v>
      </c>
      <c r="N608" s="59">
        <v>5.77</v>
      </c>
      <c r="O608" s="59">
        <v>1.03</v>
      </c>
      <c r="P608" s="62">
        <v>7.9368359374999926</v>
      </c>
      <c r="Q608" s="62">
        <v>9.5380468750000045</v>
      </c>
      <c r="R608" s="12">
        <v>13.01</v>
      </c>
      <c r="S608" s="59">
        <v>87.78</v>
      </c>
      <c r="T608" s="58">
        <v>1</v>
      </c>
      <c r="U608" s="59">
        <v>90.28</v>
      </c>
      <c r="V608" s="58">
        <v>54.55</v>
      </c>
      <c r="W608" s="58" t="s">
        <v>645</v>
      </c>
      <c r="X608" s="58">
        <v>0</v>
      </c>
      <c r="Y608" s="58">
        <v>0</v>
      </c>
      <c r="Z608">
        <v>1</v>
      </c>
      <c r="AA608" s="58">
        <v>0</v>
      </c>
      <c r="AB608" s="58">
        <v>0</v>
      </c>
      <c r="AC608" s="58">
        <v>0</v>
      </c>
      <c r="AD608" s="58">
        <v>1</v>
      </c>
      <c r="AE608" s="58">
        <v>1</v>
      </c>
      <c r="AF608" s="58">
        <v>0</v>
      </c>
      <c r="AG608" s="58">
        <v>20</v>
      </c>
      <c r="AH608" s="59">
        <v>1407.26</v>
      </c>
      <c r="AI608" s="61">
        <v>1574271</v>
      </c>
      <c r="AJ608" s="61">
        <v>760893</v>
      </c>
      <c r="AK608" s="61">
        <v>104395</v>
      </c>
      <c r="AL608" s="60">
        <f t="shared" si="108"/>
        <v>0.104395</v>
      </c>
      <c r="AM608" s="60">
        <f t="shared" si="110"/>
        <v>0.15818143492683359</v>
      </c>
      <c r="AN608" s="59">
        <v>28.23</v>
      </c>
    </row>
    <row r="609" spans="1:40" x14ac:dyDescent="0.3">
      <c r="A609" s="58" t="s">
        <v>651</v>
      </c>
      <c r="B609" s="59">
        <v>2013</v>
      </c>
      <c r="C609" s="59">
        <v>57.31</v>
      </c>
      <c r="D609" s="59">
        <v>57.31</v>
      </c>
      <c r="E609" s="59">
        <v>100</v>
      </c>
      <c r="F609" s="59">
        <v>60.85</v>
      </c>
      <c r="G609" s="59">
        <v>36.65</v>
      </c>
      <c r="H609" s="59">
        <v>85.1</v>
      </c>
      <c r="I609" s="60">
        <f t="shared" si="106"/>
        <v>7.7007885176644999</v>
      </c>
      <c r="J609" s="60">
        <f t="shared" si="105"/>
        <v>14.277907202325762</v>
      </c>
      <c r="K609" s="60">
        <f t="shared" si="102"/>
        <v>13.498403794277666</v>
      </c>
      <c r="L609" s="60">
        <f t="shared" si="107"/>
        <v>0.11244883406568165</v>
      </c>
      <c r="M609" s="60">
        <f t="shared" si="103"/>
        <v>2.1803892328627552</v>
      </c>
      <c r="N609" s="59">
        <v>6.34</v>
      </c>
      <c r="O609" s="59">
        <v>1.1299999999999999</v>
      </c>
      <c r="P609" s="62">
        <v>4.5099606299212596</v>
      </c>
      <c r="Q609" s="62">
        <v>5.3667968749999986</v>
      </c>
      <c r="R609" s="12">
        <v>8.0399999999999991</v>
      </c>
      <c r="S609" s="59">
        <v>88.64</v>
      </c>
      <c r="T609" s="58">
        <v>1</v>
      </c>
      <c r="U609" s="59">
        <v>81.94</v>
      </c>
      <c r="V609" s="58">
        <v>50</v>
      </c>
      <c r="W609" s="58" t="s">
        <v>645</v>
      </c>
      <c r="X609" s="58">
        <v>0</v>
      </c>
      <c r="Y609" s="58">
        <v>0</v>
      </c>
      <c r="Z609">
        <v>1</v>
      </c>
      <c r="AA609" s="58">
        <v>0</v>
      </c>
      <c r="AB609" s="58">
        <v>0</v>
      </c>
      <c r="AC609" s="58">
        <v>0</v>
      </c>
      <c r="AD609" s="58">
        <v>1</v>
      </c>
      <c r="AE609" s="58">
        <v>1</v>
      </c>
      <c r="AF609" s="58">
        <v>0</v>
      </c>
      <c r="AG609" s="58">
        <v>18.18</v>
      </c>
      <c r="AH609" s="59">
        <v>2210.09</v>
      </c>
      <c r="AI609" s="61">
        <v>1587875</v>
      </c>
      <c r="AJ609" s="61">
        <v>728253</v>
      </c>
      <c r="AK609" s="61">
        <v>119015</v>
      </c>
      <c r="AL609" s="60">
        <f t="shared" si="108"/>
        <v>0.119015</v>
      </c>
      <c r="AM609" s="60">
        <f t="shared" si="110"/>
        <v>0.14004502131328128</v>
      </c>
      <c r="AN609" s="59">
        <v>25.83</v>
      </c>
    </row>
    <row r="610" spans="1:40" x14ac:dyDescent="0.3">
      <c r="A610" s="58" t="s">
        <v>651</v>
      </c>
      <c r="B610" s="59">
        <v>2014</v>
      </c>
      <c r="C610" s="59">
        <v>54.96</v>
      </c>
      <c r="D610" s="59">
        <v>54.96</v>
      </c>
      <c r="E610" s="59">
        <v>100</v>
      </c>
      <c r="F610" s="59">
        <v>57.33</v>
      </c>
      <c r="G610" s="59">
        <v>37.9</v>
      </c>
      <c r="H610" s="59">
        <v>78.61</v>
      </c>
      <c r="I610" s="60">
        <f t="shared" si="106"/>
        <v>7.7871703858331367</v>
      </c>
      <c r="J610" s="60">
        <f t="shared" si="105"/>
        <v>14.419553263441399</v>
      </c>
      <c r="K610" s="60">
        <f t="shared" si="102"/>
        <v>13.617547305180363</v>
      </c>
      <c r="L610" s="60">
        <f t="shared" si="107"/>
        <v>0.13418118146601965</v>
      </c>
      <c r="M610" s="60">
        <f t="shared" si="103"/>
        <v>2.2300097513408095</v>
      </c>
      <c r="N610" s="59">
        <v>6.95</v>
      </c>
      <c r="O610" s="59">
        <v>1.03</v>
      </c>
      <c r="P610" s="62">
        <v>5.9405577689243021</v>
      </c>
      <c r="Q610" s="62">
        <v>6.9000390625000003</v>
      </c>
      <c r="R610" s="12">
        <v>8.77</v>
      </c>
      <c r="S610" s="59">
        <v>82.56</v>
      </c>
      <c r="T610" s="58">
        <v>0</v>
      </c>
      <c r="U610" s="59">
        <v>88.46</v>
      </c>
      <c r="V610" s="58">
        <v>53.85</v>
      </c>
      <c r="W610" s="58" t="s">
        <v>645</v>
      </c>
      <c r="X610" s="58">
        <v>0</v>
      </c>
      <c r="Y610" s="58">
        <v>0</v>
      </c>
      <c r="Z610">
        <v>1</v>
      </c>
      <c r="AA610" s="58">
        <v>0</v>
      </c>
      <c r="AB610" s="58">
        <v>0</v>
      </c>
      <c r="AC610" s="58">
        <v>0</v>
      </c>
      <c r="AD610" s="58">
        <v>0</v>
      </c>
      <c r="AE610" s="58">
        <v>1</v>
      </c>
      <c r="AF610" s="58">
        <v>0</v>
      </c>
      <c r="AG610" s="58">
        <v>18.18</v>
      </c>
      <c r="AH610" s="59">
        <v>2409.4899999999998</v>
      </c>
      <c r="AI610" s="61">
        <v>1829500</v>
      </c>
      <c r="AJ610" s="61">
        <v>820400</v>
      </c>
      <c r="AK610" s="61">
        <v>143600</v>
      </c>
      <c r="AL610" s="60">
        <f t="shared" si="108"/>
        <v>0.14360000000000001</v>
      </c>
      <c r="AM610" s="60">
        <f t="shared" si="110"/>
        <v>0.2065706003444944</v>
      </c>
      <c r="AN610" s="59">
        <v>25.05</v>
      </c>
    </row>
    <row r="611" spans="1:40" x14ac:dyDescent="0.3">
      <c r="A611" s="58" t="s">
        <v>651</v>
      </c>
      <c r="B611" s="59">
        <v>2015</v>
      </c>
      <c r="C611" s="59">
        <v>62.11</v>
      </c>
      <c r="D611" s="59">
        <v>62.11</v>
      </c>
      <c r="E611" s="59">
        <v>100</v>
      </c>
      <c r="F611" s="59">
        <v>70.5</v>
      </c>
      <c r="G611" s="59">
        <v>44.95</v>
      </c>
      <c r="H611" s="59">
        <v>78.09</v>
      </c>
      <c r="I611" s="60">
        <f t="shared" si="106"/>
        <v>8.3541141050598995</v>
      </c>
      <c r="J611" s="60">
        <f t="shared" si="105"/>
        <v>14.746965726358201</v>
      </c>
      <c r="K611" s="60">
        <f t="shared" si="102"/>
        <v>14.034164044005619</v>
      </c>
      <c r="L611" s="60">
        <f t="shared" si="107"/>
        <v>0.2205802689110449</v>
      </c>
      <c r="M611" s="60">
        <f t="shared" si="103"/>
        <v>2.0396978463516553</v>
      </c>
      <c r="N611" s="59">
        <v>9.16</v>
      </c>
      <c r="O611" s="59">
        <v>1.0900000000000001</v>
      </c>
      <c r="P611" s="62">
        <v>7.6819367588932828</v>
      </c>
      <c r="Q611" s="62">
        <v>8.2714785992217958</v>
      </c>
      <c r="R611" s="12">
        <v>9.17</v>
      </c>
      <c r="S611" s="59">
        <v>85.09</v>
      </c>
      <c r="T611" s="58">
        <v>0</v>
      </c>
      <c r="U611" s="59">
        <v>86.9</v>
      </c>
      <c r="V611" s="58">
        <v>50</v>
      </c>
      <c r="W611" s="58" t="s">
        <v>645</v>
      </c>
      <c r="X611" s="58">
        <v>0</v>
      </c>
      <c r="Y611" s="58">
        <v>0</v>
      </c>
      <c r="Z611">
        <v>1</v>
      </c>
      <c r="AA611" s="58">
        <v>0</v>
      </c>
      <c r="AB611" s="58">
        <v>0</v>
      </c>
      <c r="AC611" s="58">
        <v>0</v>
      </c>
      <c r="AD611" s="58">
        <v>0</v>
      </c>
      <c r="AE611" s="58">
        <v>1</v>
      </c>
      <c r="AF611" s="58">
        <v>0</v>
      </c>
      <c r="AG611" s="58">
        <v>27.27</v>
      </c>
      <c r="AH611" s="59">
        <v>4247.62</v>
      </c>
      <c r="AI611" s="61">
        <v>2538200</v>
      </c>
      <c r="AJ611" s="61">
        <v>1244400</v>
      </c>
      <c r="AK611" s="61">
        <v>246800</v>
      </c>
      <c r="AL611" s="60">
        <f t="shared" si="108"/>
        <v>0.24679999999999999</v>
      </c>
      <c r="AM611" s="60">
        <f t="shared" si="110"/>
        <v>0.71866295264623958</v>
      </c>
      <c r="AN611" s="59">
        <v>30.57</v>
      </c>
    </row>
    <row r="612" spans="1:40" x14ac:dyDescent="0.3">
      <c r="A612" s="58" t="s">
        <v>651</v>
      </c>
      <c r="B612" s="59">
        <v>2016</v>
      </c>
      <c r="C612" s="59">
        <v>59.26</v>
      </c>
      <c r="D612" s="59">
        <v>59.26</v>
      </c>
      <c r="E612" s="59">
        <v>100</v>
      </c>
      <c r="F612" s="59">
        <v>74.599999999999994</v>
      </c>
      <c r="G612" s="59">
        <v>46.97</v>
      </c>
      <c r="H612" s="59">
        <v>58.57</v>
      </c>
      <c r="I612" s="60">
        <f t="shared" si="106"/>
        <v>8.4210963022372276</v>
      </c>
      <c r="J612" s="60">
        <f t="shared" si="105"/>
        <v>14.911653132731455</v>
      </c>
      <c r="K612" s="60">
        <f t="shared" si="102"/>
        <v>14.234944315299835</v>
      </c>
      <c r="L612" s="60">
        <f t="shared" si="107"/>
        <v>0.28389992915632062</v>
      </c>
      <c r="M612" s="60">
        <f t="shared" si="103"/>
        <v>1.9673920189336664</v>
      </c>
      <c r="N612" s="59">
        <v>9.65</v>
      </c>
      <c r="O612" s="59">
        <v>1.04</v>
      </c>
      <c r="P612" s="62">
        <v>5.3497665369649798</v>
      </c>
      <c r="Q612" s="62">
        <v>5.6182329317269106</v>
      </c>
      <c r="R612" s="12">
        <v>8.7100000000000009</v>
      </c>
      <c r="S612" s="59">
        <v>90.13</v>
      </c>
      <c r="T612" s="58">
        <v>0</v>
      </c>
      <c r="U612" s="59">
        <v>53.57</v>
      </c>
      <c r="V612" s="58">
        <v>45.45</v>
      </c>
      <c r="W612" s="58" t="s">
        <v>645</v>
      </c>
      <c r="X612" s="58">
        <v>0</v>
      </c>
      <c r="Y612" s="58">
        <v>0</v>
      </c>
      <c r="Z612">
        <v>1</v>
      </c>
      <c r="AA612" s="58">
        <v>0</v>
      </c>
      <c r="AB612" s="58">
        <v>0</v>
      </c>
      <c r="AC612" s="58">
        <v>0</v>
      </c>
      <c r="AD612" s="58">
        <v>0</v>
      </c>
      <c r="AE612" s="58">
        <v>1</v>
      </c>
      <c r="AF612" s="58">
        <v>0</v>
      </c>
      <c r="AG612" s="58">
        <v>27.27</v>
      </c>
      <c r="AH612" s="59">
        <v>4541.88</v>
      </c>
      <c r="AI612" s="61">
        <v>2992600</v>
      </c>
      <c r="AJ612" s="61">
        <v>1521100</v>
      </c>
      <c r="AK612" s="61">
        <v>328300</v>
      </c>
      <c r="AL612" s="60">
        <f t="shared" si="108"/>
        <v>0.32829999999999998</v>
      </c>
      <c r="AM612" s="60">
        <f t="shared" si="110"/>
        <v>0.33022690437601299</v>
      </c>
      <c r="AN612" s="59">
        <v>32.19</v>
      </c>
    </row>
    <row r="613" spans="1:40" x14ac:dyDescent="0.3">
      <c r="A613" s="58" t="s">
        <v>651</v>
      </c>
      <c r="B613" s="59">
        <v>2017</v>
      </c>
      <c r="C613" s="59">
        <v>71.39</v>
      </c>
      <c r="D613" s="59">
        <v>71.39</v>
      </c>
      <c r="E613" s="59">
        <v>100</v>
      </c>
      <c r="F613" s="59">
        <v>74.180000000000007</v>
      </c>
      <c r="G613" s="59">
        <v>74.58</v>
      </c>
      <c r="H613" s="59">
        <v>62.77</v>
      </c>
      <c r="I613" s="60">
        <f t="shared" si="106"/>
        <v>8.8000461223110449</v>
      </c>
      <c r="J613" s="60">
        <f t="shared" si="105"/>
        <v>14.984612375346728</v>
      </c>
      <c r="K613" s="60">
        <f t="shared" si="102"/>
        <v>14.316952290419923</v>
      </c>
      <c r="L613" s="60">
        <f t="shared" si="107"/>
        <v>0.30880735406672932</v>
      </c>
      <c r="M613" s="60">
        <f t="shared" si="103"/>
        <v>1.9496699170250136</v>
      </c>
      <c r="N613" s="59">
        <v>9.59</v>
      </c>
      <c r="O613" s="59">
        <v>1.1399999999999999</v>
      </c>
      <c r="P613" s="62">
        <v>5.8285490196078431</v>
      </c>
      <c r="Q613" s="62">
        <v>6.2326050420168064</v>
      </c>
      <c r="R613" s="12">
        <v>8.64</v>
      </c>
      <c r="S613" s="59">
        <v>91.56</v>
      </c>
      <c r="T613" s="58">
        <v>0</v>
      </c>
      <c r="U613" s="59">
        <v>73.08</v>
      </c>
      <c r="V613" s="58">
        <v>45.45</v>
      </c>
      <c r="W613" s="58" t="s">
        <v>645</v>
      </c>
      <c r="X613" s="58">
        <v>0</v>
      </c>
      <c r="Y613" s="58">
        <v>0</v>
      </c>
      <c r="Z613">
        <v>1</v>
      </c>
      <c r="AA613" s="58">
        <v>0</v>
      </c>
      <c r="AB613" s="58">
        <v>0</v>
      </c>
      <c r="AC613" s="58">
        <v>0</v>
      </c>
      <c r="AD613" s="58">
        <v>0</v>
      </c>
      <c r="AE613" s="58">
        <v>1</v>
      </c>
      <c r="AF613" s="58">
        <v>0</v>
      </c>
      <c r="AG613" s="58">
        <v>27.27</v>
      </c>
      <c r="AH613" s="59">
        <v>6634.55</v>
      </c>
      <c r="AI613" s="61">
        <v>3219100</v>
      </c>
      <c r="AJ613" s="61">
        <v>1651100</v>
      </c>
      <c r="AK613" s="61">
        <v>361800</v>
      </c>
      <c r="AL613" s="60">
        <f t="shared" si="108"/>
        <v>0.36180000000000001</v>
      </c>
      <c r="AM613" s="60">
        <f t="shared" si="110"/>
        <v>0.10204081632653061</v>
      </c>
      <c r="AN613" s="59">
        <v>29.71</v>
      </c>
    </row>
    <row r="614" spans="1:40" x14ac:dyDescent="0.3">
      <c r="A614" s="58" t="s">
        <v>651</v>
      </c>
      <c r="B614" s="59">
        <v>2018</v>
      </c>
      <c r="C614" s="59">
        <v>73.209999999999994</v>
      </c>
      <c r="D614" s="59">
        <v>73.209999999999994</v>
      </c>
      <c r="E614" s="59">
        <v>100</v>
      </c>
      <c r="F614" s="59">
        <v>76.239999999999995</v>
      </c>
      <c r="G614" s="59">
        <v>72.41</v>
      </c>
      <c r="H614" s="59">
        <v>70.53</v>
      </c>
      <c r="I614" s="60">
        <f t="shared" si="106"/>
        <v>8.8065618407972224</v>
      </c>
      <c r="J614" s="60">
        <f t="shared" si="105"/>
        <v>15.20524898148672</v>
      </c>
      <c r="K614" s="60">
        <f t="shared" si="102"/>
        <v>14.615222528752248</v>
      </c>
      <c r="L614" s="60">
        <f t="shared" si="107"/>
        <v>0.35276731910771536</v>
      </c>
      <c r="M614" s="60">
        <f t="shared" si="103"/>
        <v>1.804036136455571</v>
      </c>
      <c r="N614" s="59">
        <v>9.59</v>
      </c>
      <c r="O614" s="59">
        <v>1.0900000000000001</v>
      </c>
      <c r="P614" s="62">
        <v>15.665081300813005</v>
      </c>
      <c r="Q614" s="62">
        <v>17.575252918287951</v>
      </c>
      <c r="R614" s="12">
        <v>28</v>
      </c>
      <c r="S614" s="59">
        <v>91.95</v>
      </c>
      <c r="T614" s="58">
        <v>0</v>
      </c>
      <c r="U614" s="59">
        <v>82.29</v>
      </c>
      <c r="V614" s="58">
        <v>50</v>
      </c>
      <c r="W614" s="58" t="s">
        <v>645</v>
      </c>
      <c r="X614" s="58">
        <v>0</v>
      </c>
      <c r="Y614" s="58">
        <v>0</v>
      </c>
      <c r="Z614">
        <v>1</v>
      </c>
      <c r="AA614" s="58">
        <v>0</v>
      </c>
      <c r="AB614" s="58">
        <v>0</v>
      </c>
      <c r="AC614" s="58">
        <v>0</v>
      </c>
      <c r="AD614" s="58">
        <v>0</v>
      </c>
      <c r="AE614" s="58">
        <v>1</v>
      </c>
      <c r="AF614" s="58">
        <v>0</v>
      </c>
      <c r="AG614" s="58">
        <v>33.33</v>
      </c>
      <c r="AH614" s="59">
        <v>6677.92</v>
      </c>
      <c r="AI614" s="61">
        <v>4013800</v>
      </c>
      <c r="AJ614" s="61">
        <v>2224900</v>
      </c>
      <c r="AK614" s="61">
        <v>423000</v>
      </c>
      <c r="AL614" s="60">
        <f t="shared" si="108"/>
        <v>0.42299999999999999</v>
      </c>
      <c r="AM614" s="60">
        <f t="shared" si="110"/>
        <v>0.1691542288557214</v>
      </c>
      <c r="AN614" s="59">
        <v>36.32</v>
      </c>
    </row>
    <row r="615" spans="1:40" x14ac:dyDescent="0.3">
      <c r="A615" s="58" t="s">
        <v>651</v>
      </c>
      <c r="B615" s="59">
        <v>2019</v>
      </c>
      <c r="C615" s="59">
        <v>77.349999999999994</v>
      </c>
      <c r="D615" s="59">
        <v>77.349999999999994</v>
      </c>
      <c r="E615" s="59">
        <v>100</v>
      </c>
      <c r="F615" s="59">
        <v>89.33</v>
      </c>
      <c r="G615" s="59">
        <v>79.510000000000005</v>
      </c>
      <c r="H615" s="59">
        <v>58.39</v>
      </c>
      <c r="I615" s="60">
        <f t="shared" si="106"/>
        <v>9.1951769867358575</v>
      </c>
      <c r="J615" s="60">
        <f t="shared" si="105"/>
        <v>15.268130904255642</v>
      </c>
      <c r="K615" s="60">
        <f t="shared" si="102"/>
        <v>14.582790710365446</v>
      </c>
      <c r="L615" s="60">
        <f t="shared" si="107"/>
        <v>0.39041914990289317</v>
      </c>
      <c r="M615" s="60">
        <f t="shared" si="103"/>
        <v>1.9844468174009935</v>
      </c>
      <c r="N615" s="59">
        <v>9.3800000000000008</v>
      </c>
      <c r="O615" s="59">
        <v>1.0900000000000001</v>
      </c>
      <c r="P615" s="62">
        <v>24.825120000000009</v>
      </c>
      <c r="Q615" s="62">
        <v>26.61542635658914</v>
      </c>
      <c r="R615" s="12">
        <v>31.91</v>
      </c>
      <c r="S615" s="59">
        <v>99.48</v>
      </c>
      <c r="T615" s="58">
        <v>1</v>
      </c>
      <c r="U615" s="59">
        <v>66.33</v>
      </c>
      <c r="V615" s="58">
        <v>53.85</v>
      </c>
      <c r="W615" s="58" t="s">
        <v>645</v>
      </c>
      <c r="X615" s="58">
        <v>0</v>
      </c>
      <c r="Y615" s="58">
        <v>0</v>
      </c>
      <c r="Z615">
        <v>1</v>
      </c>
      <c r="AA615" s="58">
        <v>0</v>
      </c>
      <c r="AB615" s="58">
        <v>0</v>
      </c>
      <c r="AC615" s="58">
        <v>0</v>
      </c>
      <c r="AD615" s="58">
        <v>0</v>
      </c>
      <c r="AE615" s="58">
        <v>1</v>
      </c>
      <c r="AF615" s="58">
        <v>0</v>
      </c>
      <c r="AG615" s="58">
        <v>33.33</v>
      </c>
      <c r="AH615" s="59">
        <v>9849.51</v>
      </c>
      <c r="AI615" s="61">
        <v>4274300</v>
      </c>
      <c r="AJ615" s="61">
        <v>2153900</v>
      </c>
      <c r="AK615" s="61">
        <v>477600</v>
      </c>
      <c r="AL615" s="60">
        <f t="shared" si="108"/>
        <v>0.47760000000000002</v>
      </c>
      <c r="AM615" s="60">
        <f t="shared" si="110"/>
        <v>0.12907801418439716</v>
      </c>
      <c r="AN615" s="59">
        <v>31.47</v>
      </c>
    </row>
    <row r="616" spans="1:40" x14ac:dyDescent="0.3">
      <c r="A616" s="58" t="s">
        <v>651</v>
      </c>
      <c r="B616" s="59">
        <v>2020</v>
      </c>
      <c r="C616" s="59">
        <v>81.83</v>
      </c>
      <c r="D616" s="59">
        <v>81.83</v>
      </c>
      <c r="E616" s="59">
        <v>100</v>
      </c>
      <c r="F616" s="59">
        <v>92.75</v>
      </c>
      <c r="G616" s="59">
        <v>76.22</v>
      </c>
      <c r="H616" s="59">
        <v>76.44</v>
      </c>
      <c r="I616" s="60">
        <f t="shared" si="106"/>
        <v>9.2717392821892695</v>
      </c>
      <c r="J616" s="60">
        <f t="shared" si="105"/>
        <v>15.486720668790976</v>
      </c>
      <c r="K616" s="60">
        <f t="shared" si="102"/>
        <v>14.887436581369878</v>
      </c>
      <c r="L616" s="60">
        <f t="shared" si="107"/>
        <v>0.39884323179927744</v>
      </c>
      <c r="M616" s="60">
        <f t="shared" si="103"/>
        <v>1.8208147894556659</v>
      </c>
      <c r="N616" s="59">
        <v>8.2100000000000009</v>
      </c>
      <c r="O616" s="59">
        <v>0.86</v>
      </c>
      <c r="P616" s="62">
        <v>24.792209302325578</v>
      </c>
      <c r="Q616" s="62">
        <v>26.392868217054275</v>
      </c>
      <c r="R616" s="12">
        <v>35.049999999999997</v>
      </c>
      <c r="S616" s="59">
        <v>99.54</v>
      </c>
      <c r="T616" s="58">
        <v>1</v>
      </c>
      <c r="U616" s="59">
        <v>77.45</v>
      </c>
      <c r="V616" s="58">
        <v>50</v>
      </c>
      <c r="W616" s="58" t="s">
        <v>645</v>
      </c>
      <c r="X616" s="58">
        <v>0</v>
      </c>
      <c r="Y616" s="58">
        <v>0</v>
      </c>
      <c r="Z616">
        <v>1</v>
      </c>
      <c r="AA616" s="58">
        <v>0</v>
      </c>
      <c r="AB616" s="58">
        <v>0</v>
      </c>
      <c r="AC616" s="58">
        <v>0</v>
      </c>
      <c r="AD616" s="58">
        <v>0</v>
      </c>
      <c r="AE616" s="58">
        <v>1</v>
      </c>
      <c r="AF616" s="58">
        <v>0</v>
      </c>
      <c r="AG616" s="58">
        <v>33.33</v>
      </c>
      <c r="AH616" s="59">
        <v>10633.23</v>
      </c>
      <c r="AI616" s="61">
        <v>5318600</v>
      </c>
      <c r="AJ616" s="61">
        <v>2921000</v>
      </c>
      <c r="AK616" s="61">
        <v>490100</v>
      </c>
      <c r="AL616" s="60">
        <f t="shared" si="108"/>
        <v>0.49009999999999998</v>
      </c>
      <c r="AM616" s="60">
        <f t="shared" si="110"/>
        <v>2.6172529313232832E-2</v>
      </c>
      <c r="AN616" s="59">
        <v>41.49</v>
      </c>
    </row>
    <row r="617" spans="1:40" x14ac:dyDescent="0.3">
      <c r="A617" s="58" t="s">
        <v>651</v>
      </c>
      <c r="B617" s="59">
        <v>2021</v>
      </c>
      <c r="C617" s="59">
        <v>78.11</v>
      </c>
      <c r="D617" s="59">
        <v>78.11</v>
      </c>
      <c r="E617" s="59">
        <v>100</v>
      </c>
      <c r="F617" s="59">
        <v>94.14</v>
      </c>
      <c r="G617" s="59">
        <v>72.56</v>
      </c>
      <c r="H617" s="59">
        <v>65.97</v>
      </c>
      <c r="I617" s="60">
        <f t="shared" si="106"/>
        <v>9.8091043429621152</v>
      </c>
      <c r="J617" s="60">
        <f t="shared" si="105"/>
        <v>15.664469180943136</v>
      </c>
      <c r="K617" s="60">
        <f t="shared" si="102"/>
        <v>15.037490260582668</v>
      </c>
      <c r="L617" s="60">
        <f t="shared" si="107"/>
        <v>0.55083448778522626</v>
      </c>
      <c r="M617" s="60">
        <f t="shared" si="103"/>
        <v>1.8719467279530924</v>
      </c>
      <c r="N617" s="59">
        <v>10</v>
      </c>
      <c r="O617" s="59">
        <v>1.02</v>
      </c>
      <c r="P617" s="62">
        <v>53.43942307692307</v>
      </c>
      <c r="Q617" s="62">
        <v>56.638499999999958</v>
      </c>
      <c r="R617" s="12">
        <v>93.21</v>
      </c>
      <c r="S617" s="59">
        <v>98.77</v>
      </c>
      <c r="T617" s="58">
        <v>1</v>
      </c>
      <c r="U617" s="59">
        <v>67.650000000000006</v>
      </c>
      <c r="V617" s="58">
        <v>53.85</v>
      </c>
      <c r="W617" s="58" t="s">
        <v>645</v>
      </c>
      <c r="X617" s="58">
        <v>0</v>
      </c>
      <c r="Y617" s="58">
        <v>0</v>
      </c>
      <c r="Z617">
        <v>1</v>
      </c>
      <c r="AA617" s="58">
        <v>0</v>
      </c>
      <c r="AB617" s="58">
        <v>0</v>
      </c>
      <c r="AC617" s="58">
        <v>0</v>
      </c>
      <c r="AD617" s="58">
        <v>0</v>
      </c>
      <c r="AE617" s="58">
        <v>1</v>
      </c>
      <c r="AF617" s="58">
        <v>0</v>
      </c>
      <c r="AG617" s="58">
        <v>18.18</v>
      </c>
      <c r="AH617" s="59">
        <v>18198.68</v>
      </c>
      <c r="AI617" s="61">
        <v>6353200</v>
      </c>
      <c r="AJ617" s="61">
        <v>3393900</v>
      </c>
      <c r="AK617" s="61">
        <v>734700</v>
      </c>
      <c r="AL617" s="60">
        <f t="shared" si="108"/>
        <v>0.73470000000000002</v>
      </c>
      <c r="AM617" s="60">
        <f t="shared" si="110"/>
        <v>0.49908182003672719</v>
      </c>
      <c r="AN617" s="59">
        <v>34.450000000000003</v>
      </c>
    </row>
    <row r="618" spans="1:40" x14ac:dyDescent="0.3">
      <c r="A618" s="58" t="s">
        <v>498</v>
      </c>
      <c r="B618" s="59">
        <v>2008</v>
      </c>
      <c r="C618" s="59" t="s">
        <v>679</v>
      </c>
      <c r="D618" s="59" t="s">
        <v>679</v>
      </c>
      <c r="E618" s="59" t="s">
        <v>679</v>
      </c>
      <c r="F618" s="59" t="s">
        <v>679</v>
      </c>
      <c r="G618" s="59" t="s">
        <v>679</v>
      </c>
      <c r="H618" s="59" t="s">
        <v>679</v>
      </c>
      <c r="I618" s="60">
        <f t="shared" si="106"/>
        <v>5.5352454728328633</v>
      </c>
      <c r="J618" s="60">
        <f t="shared" si="105"/>
        <v>17.400250972337066</v>
      </c>
      <c r="K618" s="60">
        <f t="shared" si="102"/>
        <v>17.188959830423705</v>
      </c>
      <c r="L618" s="60">
        <f t="shared" si="107"/>
        <v>1.387293861452974</v>
      </c>
      <c r="M618" s="60">
        <f t="shared" si="103"/>
        <v>1.2352719421501765</v>
      </c>
      <c r="N618" s="59">
        <v>6.1</v>
      </c>
      <c r="O618" s="59">
        <v>1.59</v>
      </c>
      <c r="P618" s="62">
        <v>19.974545454545453</v>
      </c>
      <c r="Q618" s="62">
        <v>25.786875000000009</v>
      </c>
      <c r="R618" s="12">
        <v>34.380000000000003</v>
      </c>
      <c r="S618" s="59" t="s">
        <v>679</v>
      </c>
      <c r="T618" s="58"/>
      <c r="U618" s="59" t="s">
        <v>679</v>
      </c>
      <c r="V618" s="58"/>
      <c r="W618" s="58" t="s">
        <v>645</v>
      </c>
      <c r="X618" s="58">
        <v>0</v>
      </c>
      <c r="Y618" s="58">
        <v>0</v>
      </c>
      <c r="Z618">
        <v>1</v>
      </c>
      <c r="AA618" s="58">
        <v>0</v>
      </c>
      <c r="AB618" s="58">
        <v>0</v>
      </c>
      <c r="AC618" s="58">
        <v>0</v>
      </c>
      <c r="AD618" s="58"/>
      <c r="AE618" s="58"/>
      <c r="AF618" s="58"/>
      <c r="AG618" s="58"/>
      <c r="AH618" s="59">
        <v>253.47</v>
      </c>
      <c r="AI618" s="61">
        <v>36044000</v>
      </c>
      <c r="AJ618" s="61">
        <v>29179000</v>
      </c>
      <c r="AK618" s="61">
        <v>3004000</v>
      </c>
      <c r="AL618" s="60">
        <f t="shared" si="108"/>
        <v>3.004</v>
      </c>
      <c r="AM618" s="60"/>
      <c r="AN618" s="59">
        <v>44.7</v>
      </c>
    </row>
    <row r="619" spans="1:40" x14ac:dyDescent="0.3">
      <c r="A619" s="58" t="s">
        <v>498</v>
      </c>
      <c r="B619" s="59">
        <v>2009</v>
      </c>
      <c r="C619" s="59" t="s">
        <v>679</v>
      </c>
      <c r="D619" s="59" t="s">
        <v>679</v>
      </c>
      <c r="E619" s="59" t="s">
        <v>679</v>
      </c>
      <c r="F619" s="59" t="s">
        <v>679</v>
      </c>
      <c r="G619" s="59" t="s">
        <v>679</v>
      </c>
      <c r="H619" s="59" t="s">
        <v>679</v>
      </c>
      <c r="I619" s="60">
        <f t="shared" si="106"/>
        <v>6.5926746027125436</v>
      </c>
      <c r="J619" s="60">
        <f t="shared" si="105"/>
        <v>17.21199685989631</v>
      </c>
      <c r="K619" s="60">
        <f t="shared" si="102"/>
        <v>16.914430989314432</v>
      </c>
      <c r="L619" s="60">
        <f t="shared" si="107"/>
        <v>1.2331431816257159</v>
      </c>
      <c r="M619" s="60">
        <f t="shared" si="103"/>
        <v>1.3465770722467756</v>
      </c>
      <c r="N619" s="59">
        <v>4.9000000000000004</v>
      </c>
      <c r="O619" s="59">
        <v>1.74</v>
      </c>
      <c r="P619" s="62">
        <v>16.568333333333328</v>
      </c>
      <c r="Q619" s="62">
        <v>16.611240310077516</v>
      </c>
      <c r="R619" s="12">
        <v>19.829999999999998</v>
      </c>
      <c r="S619" s="59" t="s">
        <v>679</v>
      </c>
      <c r="T619" s="58"/>
      <c r="U619" s="59" t="s">
        <v>679</v>
      </c>
      <c r="V619" s="58"/>
      <c r="W619" s="58" t="s">
        <v>645</v>
      </c>
      <c r="X619" s="58">
        <v>0</v>
      </c>
      <c r="Y619" s="58">
        <v>0</v>
      </c>
      <c r="Z619">
        <v>1</v>
      </c>
      <c r="AA619" s="58">
        <v>0</v>
      </c>
      <c r="AB619" s="58">
        <v>0</v>
      </c>
      <c r="AC619" s="58">
        <v>0</v>
      </c>
      <c r="AD619" s="58"/>
      <c r="AE619" s="58"/>
      <c r="AF619" s="58"/>
      <c r="AG619" s="58"/>
      <c r="AH619" s="59">
        <v>729.73</v>
      </c>
      <c r="AI619" s="61">
        <v>29859000</v>
      </c>
      <c r="AJ619" s="61">
        <v>22174000</v>
      </c>
      <c r="AK619" s="61">
        <v>2432000</v>
      </c>
      <c r="AL619" s="60">
        <f t="shared" si="108"/>
        <v>2.4319999999999999</v>
      </c>
      <c r="AM619" s="60">
        <f t="shared" ref="AM619:AM631" si="111">(AK619-AK618)/AK618</f>
        <v>-0.1904127829560586</v>
      </c>
      <c r="AN619" s="59">
        <v>30.24</v>
      </c>
    </row>
    <row r="620" spans="1:40" x14ac:dyDescent="0.3">
      <c r="A620" s="58" t="s">
        <v>498</v>
      </c>
      <c r="B620" s="59">
        <v>2010</v>
      </c>
      <c r="C620" s="59">
        <v>31.93</v>
      </c>
      <c r="D620" s="59">
        <v>31.93</v>
      </c>
      <c r="E620" s="59">
        <v>100</v>
      </c>
      <c r="F620" s="59">
        <v>26.76</v>
      </c>
      <c r="G620" s="59">
        <v>30.95</v>
      </c>
      <c r="H620" s="59">
        <v>40.520000000000003</v>
      </c>
      <c r="I620" s="60">
        <f t="shared" si="106"/>
        <v>7.1320821299211214</v>
      </c>
      <c r="J620" s="60">
        <f t="shared" si="105"/>
        <v>17.250658378995976</v>
      </c>
      <c r="K620" s="60">
        <f t="shared" si="102"/>
        <v>16.94682212576009</v>
      </c>
      <c r="L620" s="60">
        <f t="shared" si="107"/>
        <v>1.1881482539789647</v>
      </c>
      <c r="M620" s="60">
        <f t="shared" si="103"/>
        <v>1.3550471533356618</v>
      </c>
      <c r="N620" s="59">
        <v>5.54</v>
      </c>
      <c r="O620" s="59">
        <v>1.59</v>
      </c>
      <c r="P620" s="62">
        <v>16.501712062256811</v>
      </c>
      <c r="Q620" s="62">
        <v>17.427003891050575</v>
      </c>
      <c r="R620" s="12">
        <v>19.920000000000002</v>
      </c>
      <c r="S620" s="59">
        <v>29.17</v>
      </c>
      <c r="T620" s="58">
        <v>1</v>
      </c>
      <c r="U620" s="59">
        <v>26.04</v>
      </c>
      <c r="V620" s="58">
        <v>63.64</v>
      </c>
      <c r="W620" s="58" t="s">
        <v>645</v>
      </c>
      <c r="X620" s="58">
        <v>0</v>
      </c>
      <c r="Y620" s="58">
        <v>0</v>
      </c>
      <c r="Z620">
        <v>1</v>
      </c>
      <c r="AA620" s="58">
        <v>0</v>
      </c>
      <c r="AB620" s="58">
        <v>0</v>
      </c>
      <c r="AC620" s="58">
        <v>0</v>
      </c>
      <c r="AD620" s="58">
        <v>1</v>
      </c>
      <c r="AE620" s="58"/>
      <c r="AF620" s="58">
        <v>20</v>
      </c>
      <c r="AG620" s="58">
        <v>10</v>
      </c>
      <c r="AH620" s="59">
        <v>1251.48</v>
      </c>
      <c r="AI620" s="61">
        <v>31036000</v>
      </c>
      <c r="AJ620" s="61">
        <v>22904000</v>
      </c>
      <c r="AK620" s="61">
        <v>2281000</v>
      </c>
      <c r="AL620" s="60">
        <f t="shared" si="108"/>
        <v>2.2810000000000001</v>
      </c>
      <c r="AM620" s="60">
        <f t="shared" si="111"/>
        <v>-6.2088815789473686E-2</v>
      </c>
      <c r="AN620" s="59">
        <v>34.369999999999997</v>
      </c>
    </row>
    <row r="621" spans="1:40" x14ac:dyDescent="0.3">
      <c r="A621" s="58" t="s">
        <v>498</v>
      </c>
      <c r="B621" s="59">
        <v>2011</v>
      </c>
      <c r="C621" s="59">
        <v>35.18</v>
      </c>
      <c r="D621" s="59">
        <v>35.18</v>
      </c>
      <c r="E621" s="59">
        <v>100</v>
      </c>
      <c r="F621" s="59">
        <v>38.89</v>
      </c>
      <c r="G621" s="59">
        <v>40.4</v>
      </c>
      <c r="H621" s="59">
        <v>22.81</v>
      </c>
      <c r="I621" s="60">
        <f t="shared" si="106"/>
        <v>6.9357108549954685</v>
      </c>
      <c r="J621" s="60">
        <f t="shared" si="105"/>
        <v>17.303894301305345</v>
      </c>
      <c r="K621" s="60">
        <f t="shared" si="102"/>
        <v>17.011568012751795</v>
      </c>
      <c r="L621" s="60">
        <f t="shared" ref="L621:L652" si="112">LN(1+AL621)</f>
        <v>1.1568811967920856</v>
      </c>
      <c r="M621" s="60">
        <f t="shared" si="103"/>
        <v>1.3395400229170078</v>
      </c>
      <c r="N621" s="59">
        <v>4.62</v>
      </c>
      <c r="O621" s="59">
        <v>1.6</v>
      </c>
      <c r="P621" s="62">
        <v>14.778235294117646</v>
      </c>
      <c r="Q621" s="62">
        <v>16.565686274509794</v>
      </c>
      <c r="R621" s="12">
        <v>21.87</v>
      </c>
      <c r="S621" s="59">
        <v>32.200000000000003</v>
      </c>
      <c r="T621" s="58">
        <v>1</v>
      </c>
      <c r="U621" s="59">
        <v>5.21</v>
      </c>
      <c r="V621" s="58">
        <v>50</v>
      </c>
      <c r="W621" s="58" t="s">
        <v>645</v>
      </c>
      <c r="X621" s="58">
        <v>0</v>
      </c>
      <c r="Y621" s="58">
        <v>0</v>
      </c>
      <c r="Z621">
        <v>1</v>
      </c>
      <c r="AA621" s="58">
        <v>0</v>
      </c>
      <c r="AB621" s="58">
        <v>0</v>
      </c>
      <c r="AC621" s="58">
        <v>0</v>
      </c>
      <c r="AD621" s="58">
        <v>1</v>
      </c>
      <c r="AE621" s="58"/>
      <c r="AF621" s="58">
        <v>14.29</v>
      </c>
      <c r="AG621" s="58">
        <v>9.09</v>
      </c>
      <c r="AH621" s="59">
        <v>1028.3499999999999</v>
      </c>
      <c r="AI621" s="61">
        <v>32733000</v>
      </c>
      <c r="AJ621" s="61">
        <v>24436000</v>
      </c>
      <c r="AK621" s="61">
        <v>2180000</v>
      </c>
      <c r="AL621" s="60">
        <f t="shared" si="108"/>
        <v>2.1800000000000002</v>
      </c>
      <c r="AM621" s="60">
        <f t="shared" si="111"/>
        <v>-4.4278825076720735E-2</v>
      </c>
      <c r="AN621" s="59">
        <v>39.58</v>
      </c>
    </row>
    <row r="622" spans="1:40" x14ac:dyDescent="0.3">
      <c r="A622" s="58" t="s">
        <v>498</v>
      </c>
      <c r="B622" s="59">
        <v>2012</v>
      </c>
      <c r="C622" s="59">
        <v>44.53</v>
      </c>
      <c r="D622" s="59">
        <v>44.53</v>
      </c>
      <c r="E622" s="59">
        <v>100</v>
      </c>
      <c r="F622" s="59">
        <v>61.6</v>
      </c>
      <c r="G622" s="59">
        <v>38.6</v>
      </c>
      <c r="H622" s="59">
        <v>28.78</v>
      </c>
      <c r="I622" s="60">
        <f t="shared" si="106"/>
        <v>7.1097650774455179</v>
      </c>
      <c r="J622" s="60">
        <f t="shared" si="105"/>
        <v>17.470755666079224</v>
      </c>
      <c r="K622" s="60">
        <f t="shared" si="102"/>
        <v>17.206287164798511</v>
      </c>
      <c r="L622" s="60">
        <f t="shared" si="112"/>
        <v>1.2722854445080234</v>
      </c>
      <c r="M622" s="60">
        <f t="shared" si="103"/>
        <v>1.3027383879551349</v>
      </c>
      <c r="N622" s="59">
        <v>5.97</v>
      </c>
      <c r="O622" s="59">
        <v>1.48</v>
      </c>
      <c r="P622" s="62">
        <v>7.9368359374999926</v>
      </c>
      <c r="Q622" s="62">
        <v>9.5380468750000045</v>
      </c>
      <c r="R622" s="12">
        <v>13.01</v>
      </c>
      <c r="S622" s="59">
        <v>87.33</v>
      </c>
      <c r="T622" s="58">
        <v>1</v>
      </c>
      <c r="U622" s="59">
        <v>13.27</v>
      </c>
      <c r="V622" s="58">
        <v>61.54</v>
      </c>
      <c r="W622" s="58" t="s">
        <v>645</v>
      </c>
      <c r="X622" s="58">
        <v>0</v>
      </c>
      <c r="Y622" s="58">
        <v>0</v>
      </c>
      <c r="Z622">
        <v>1</v>
      </c>
      <c r="AA622" s="58">
        <v>0</v>
      </c>
      <c r="AB622" s="58">
        <v>0</v>
      </c>
      <c r="AC622" s="58">
        <v>0</v>
      </c>
      <c r="AD622" s="58">
        <v>1</v>
      </c>
      <c r="AE622" s="58"/>
      <c r="AF622" s="58">
        <v>21.43</v>
      </c>
      <c r="AG622" s="58">
        <v>8.33</v>
      </c>
      <c r="AH622" s="59">
        <v>1223.8599999999999</v>
      </c>
      <c r="AI622" s="61">
        <v>38677000</v>
      </c>
      <c r="AJ622" s="61">
        <v>29689000</v>
      </c>
      <c r="AK622" s="61">
        <v>2569000</v>
      </c>
      <c r="AL622" s="60">
        <f t="shared" si="108"/>
        <v>2.569</v>
      </c>
      <c r="AM622" s="60">
        <f t="shared" si="111"/>
        <v>0.17844036697247706</v>
      </c>
      <c r="AN622" s="59">
        <v>50.7</v>
      </c>
    </row>
    <row r="623" spans="1:40" x14ac:dyDescent="0.3">
      <c r="A623" s="58" t="s">
        <v>498</v>
      </c>
      <c r="B623" s="59">
        <v>2013</v>
      </c>
      <c r="C623" s="59">
        <v>40.72</v>
      </c>
      <c r="D623" s="59">
        <v>40.72</v>
      </c>
      <c r="E623" s="59">
        <v>100</v>
      </c>
      <c r="F623" s="59">
        <v>60.33</v>
      </c>
      <c r="G623" s="59">
        <v>31.1</v>
      </c>
      <c r="H623" s="59">
        <v>26.52</v>
      </c>
      <c r="I623" s="60">
        <f t="shared" si="106"/>
        <v>7.5413329059453771</v>
      </c>
      <c r="J623" s="60">
        <f t="shared" si="105"/>
        <v>17.467311003836791</v>
      </c>
      <c r="K623" s="60">
        <f t="shared" si="102"/>
        <v>17.212331711225449</v>
      </c>
      <c r="L623" s="60">
        <f t="shared" si="112"/>
        <v>1.3056264580524357</v>
      </c>
      <c r="M623" s="60">
        <f t="shared" si="103"/>
        <v>1.2904348990592254</v>
      </c>
      <c r="N623" s="59">
        <v>6.06</v>
      </c>
      <c r="O623" s="59">
        <v>1.5</v>
      </c>
      <c r="P623" s="62">
        <v>4.5099606299212596</v>
      </c>
      <c r="Q623" s="62">
        <v>5.3667968749999986</v>
      </c>
      <c r="R623" s="12">
        <v>8.0399999999999991</v>
      </c>
      <c r="S623" s="59">
        <v>89.1</v>
      </c>
      <c r="T623" s="58">
        <v>1</v>
      </c>
      <c r="U623" s="59">
        <v>17</v>
      </c>
      <c r="V623" s="58">
        <v>41.67</v>
      </c>
      <c r="W623" s="58" t="s">
        <v>645</v>
      </c>
      <c r="X623" s="58">
        <v>0</v>
      </c>
      <c r="Y623" s="58">
        <v>0</v>
      </c>
      <c r="Z623">
        <v>1</v>
      </c>
      <c r="AA623" s="58">
        <v>0</v>
      </c>
      <c r="AB623" s="58">
        <v>0</v>
      </c>
      <c r="AC623" s="58">
        <v>0</v>
      </c>
      <c r="AD623" s="58">
        <v>0</v>
      </c>
      <c r="AE623" s="58"/>
      <c r="AF623" s="58">
        <v>26.67</v>
      </c>
      <c r="AG623" s="58">
        <v>8.33</v>
      </c>
      <c r="AH623" s="59">
        <v>1884.34</v>
      </c>
      <c r="AI623" s="61">
        <v>38544000</v>
      </c>
      <c r="AJ623" s="61">
        <v>29869000</v>
      </c>
      <c r="AK623" s="61">
        <v>2690000</v>
      </c>
      <c r="AL623" s="60">
        <f t="shared" si="108"/>
        <v>2.69</v>
      </c>
      <c r="AM623" s="60">
        <f t="shared" si="111"/>
        <v>4.7100038925652003E-2</v>
      </c>
      <c r="AN623" s="59">
        <v>52.38</v>
      </c>
    </row>
    <row r="624" spans="1:40" x14ac:dyDescent="0.3">
      <c r="A624" s="58" t="s">
        <v>498</v>
      </c>
      <c r="B624" s="59">
        <v>2014</v>
      </c>
      <c r="C624" s="59">
        <v>49.21</v>
      </c>
      <c r="D624" s="59">
        <v>49.21</v>
      </c>
      <c r="E624" s="59">
        <v>100</v>
      </c>
      <c r="F624" s="59">
        <v>65.52</v>
      </c>
      <c r="G624" s="59">
        <v>44.44</v>
      </c>
      <c r="H624" s="59">
        <v>32.96</v>
      </c>
      <c r="I624" s="60">
        <f t="shared" si="106"/>
        <v>7.6600954688548866</v>
      </c>
      <c r="J624" s="60">
        <f t="shared" si="105"/>
        <v>17.472641313763631</v>
      </c>
      <c r="K624" s="60">
        <f t="shared" si="102"/>
        <v>17.212800314795413</v>
      </c>
      <c r="L624" s="60">
        <f t="shared" si="112"/>
        <v>1.2745244602768806</v>
      </c>
      <c r="M624" s="60">
        <f t="shared" si="103"/>
        <v>1.296723889837031</v>
      </c>
      <c r="N624" s="59">
        <v>5.41</v>
      </c>
      <c r="O624" s="59">
        <v>1.47</v>
      </c>
      <c r="P624" s="62">
        <v>5.9405577689243021</v>
      </c>
      <c r="Q624" s="62">
        <v>6.9000390625000003</v>
      </c>
      <c r="R624" s="12">
        <v>8.77</v>
      </c>
      <c r="S624" s="59">
        <v>90.67</v>
      </c>
      <c r="T624" s="58">
        <v>1</v>
      </c>
      <c r="U624" s="59">
        <v>33.020000000000003</v>
      </c>
      <c r="V624" s="58">
        <v>50</v>
      </c>
      <c r="W624" s="58" t="s">
        <v>645</v>
      </c>
      <c r="X624" s="58">
        <v>0</v>
      </c>
      <c r="Y624" s="58">
        <v>0</v>
      </c>
      <c r="Z624">
        <v>1</v>
      </c>
      <c r="AA624" s="58">
        <v>0</v>
      </c>
      <c r="AB624" s="58">
        <v>0</v>
      </c>
      <c r="AC624" s="58">
        <v>0</v>
      </c>
      <c r="AD624" s="58">
        <v>0</v>
      </c>
      <c r="AE624" s="58"/>
      <c r="AF624" s="58">
        <v>26.67</v>
      </c>
      <c r="AG624" s="58">
        <v>8.33</v>
      </c>
      <c r="AH624" s="59">
        <v>2121.96</v>
      </c>
      <c r="AI624" s="61">
        <v>38750000</v>
      </c>
      <c r="AJ624" s="61">
        <v>29883000</v>
      </c>
      <c r="AK624" s="61">
        <v>2577000</v>
      </c>
      <c r="AL624" s="60">
        <f t="shared" si="108"/>
        <v>2.577</v>
      </c>
      <c r="AM624" s="60">
        <f t="shared" si="111"/>
        <v>-4.200743494423792E-2</v>
      </c>
      <c r="AN624" s="59">
        <v>51.68</v>
      </c>
    </row>
    <row r="625" spans="1:40" x14ac:dyDescent="0.3">
      <c r="A625" s="58" t="s">
        <v>498</v>
      </c>
      <c r="B625" s="59">
        <v>2015</v>
      </c>
      <c r="C625" s="59">
        <v>45.61</v>
      </c>
      <c r="D625" s="59">
        <v>45.61</v>
      </c>
      <c r="E625" s="59">
        <v>100</v>
      </c>
      <c r="F625" s="59">
        <v>57.89</v>
      </c>
      <c r="G625" s="59">
        <v>43.69</v>
      </c>
      <c r="H625" s="59">
        <v>31.38</v>
      </c>
      <c r="I625" s="60">
        <f t="shared" si="106"/>
        <v>7.7521675514908539</v>
      </c>
      <c r="J625" s="60">
        <f t="shared" si="105"/>
        <v>17.484136283050944</v>
      </c>
      <c r="K625" s="60">
        <f t="shared" si="102"/>
        <v>17.199358301291316</v>
      </c>
      <c r="L625" s="60">
        <f t="shared" si="112"/>
        <v>1.4063420564236686</v>
      </c>
      <c r="M625" s="60">
        <f t="shared" si="103"/>
        <v>1.3294668294668295</v>
      </c>
      <c r="N625" s="59">
        <v>6.12</v>
      </c>
      <c r="O625" s="59">
        <v>1.59</v>
      </c>
      <c r="P625" s="62">
        <v>7.6819367588932828</v>
      </c>
      <c r="Q625" s="62">
        <v>8.2714785992217958</v>
      </c>
      <c r="R625" s="12">
        <v>9.17</v>
      </c>
      <c r="S625" s="59">
        <v>53.09</v>
      </c>
      <c r="T625" s="58">
        <v>0</v>
      </c>
      <c r="U625" s="59">
        <v>36.72</v>
      </c>
      <c r="V625" s="58">
        <v>50</v>
      </c>
      <c r="W625" s="58" t="s">
        <v>645</v>
      </c>
      <c r="X625" s="58">
        <v>0</v>
      </c>
      <c r="Y625" s="58">
        <v>0</v>
      </c>
      <c r="Z625">
        <v>1</v>
      </c>
      <c r="AA625" s="58">
        <v>0</v>
      </c>
      <c r="AB625" s="58">
        <v>0</v>
      </c>
      <c r="AC625" s="58">
        <v>0</v>
      </c>
      <c r="AD625" s="58">
        <v>0</v>
      </c>
      <c r="AE625" s="58"/>
      <c r="AF625" s="58">
        <v>23.53</v>
      </c>
      <c r="AG625" s="58">
        <v>8.33</v>
      </c>
      <c r="AH625" s="59">
        <v>2326.61</v>
      </c>
      <c r="AI625" s="61">
        <v>39198000</v>
      </c>
      <c r="AJ625" s="61">
        <v>29484000</v>
      </c>
      <c r="AK625" s="61">
        <v>3081000</v>
      </c>
      <c r="AL625" s="60">
        <f t="shared" si="108"/>
        <v>3.081</v>
      </c>
      <c r="AM625" s="60">
        <f t="shared" si="111"/>
        <v>0.19557625145518046</v>
      </c>
      <c r="AN625" s="59">
        <v>48.21</v>
      </c>
    </row>
    <row r="626" spans="1:40" x14ac:dyDescent="0.3">
      <c r="A626" s="58" t="s">
        <v>498</v>
      </c>
      <c r="B626" s="59">
        <v>2016</v>
      </c>
      <c r="C626" s="59">
        <v>50.46</v>
      </c>
      <c r="D626" s="59">
        <v>50.46</v>
      </c>
      <c r="E626" s="59">
        <v>100</v>
      </c>
      <c r="F626" s="59">
        <v>61.93</v>
      </c>
      <c r="G626" s="59">
        <v>50.29</v>
      </c>
      <c r="H626" s="59">
        <v>34.93</v>
      </c>
      <c r="I626" s="60">
        <f t="shared" si="106"/>
        <v>7.6760145702370552</v>
      </c>
      <c r="J626" s="60">
        <f t="shared" si="105"/>
        <v>17.043068583215309</v>
      </c>
      <c r="K626" s="60">
        <f t="shared" si="102"/>
        <v>16.793689672270677</v>
      </c>
      <c r="L626" s="60">
        <f t="shared" si="112"/>
        <v>0.93137636929219603</v>
      </c>
      <c r="M626" s="60">
        <f t="shared" si="103"/>
        <v>1.2832281701607979</v>
      </c>
      <c r="N626" s="59">
        <v>25.09</v>
      </c>
      <c r="O626" s="59">
        <v>2.1</v>
      </c>
      <c r="P626" s="62">
        <v>5.3497665369649798</v>
      </c>
      <c r="Q626" s="62">
        <v>5.6182329317269106</v>
      </c>
      <c r="R626" s="12">
        <v>8.7100000000000009</v>
      </c>
      <c r="S626" s="59">
        <v>50.58</v>
      </c>
      <c r="T626" s="58">
        <v>0</v>
      </c>
      <c r="U626" s="59">
        <v>38.06</v>
      </c>
      <c r="V626" s="58">
        <v>50</v>
      </c>
      <c r="W626" s="58" t="s">
        <v>645</v>
      </c>
      <c r="X626" s="58">
        <v>0</v>
      </c>
      <c r="Y626" s="58">
        <v>0</v>
      </c>
      <c r="Z626">
        <v>1</v>
      </c>
      <c r="AA626" s="58">
        <v>0</v>
      </c>
      <c r="AB626" s="58">
        <v>0</v>
      </c>
      <c r="AC626" s="58">
        <v>0</v>
      </c>
      <c r="AD626" s="58">
        <v>0</v>
      </c>
      <c r="AE626" s="58"/>
      <c r="AF626" s="58">
        <v>15.38</v>
      </c>
      <c r="AG626" s="58">
        <v>9.09</v>
      </c>
      <c r="AH626" s="59">
        <v>2156.0100000000002</v>
      </c>
      <c r="AI626" s="61">
        <v>25218000</v>
      </c>
      <c r="AJ626" s="61">
        <v>19652000</v>
      </c>
      <c r="AK626" s="61">
        <v>1538000</v>
      </c>
      <c r="AL626" s="60">
        <f t="shared" si="108"/>
        <v>1.538</v>
      </c>
      <c r="AM626" s="60">
        <f t="shared" si="111"/>
        <v>-0.50081142486205776</v>
      </c>
      <c r="AN626" s="59">
        <v>35.11</v>
      </c>
    </row>
    <row r="627" spans="1:40" x14ac:dyDescent="0.3">
      <c r="A627" s="58" t="s">
        <v>498</v>
      </c>
      <c r="B627" s="59">
        <v>2017</v>
      </c>
      <c r="C627" s="59">
        <v>51.13</v>
      </c>
      <c r="D627" s="59">
        <v>51.13</v>
      </c>
      <c r="E627" s="59">
        <v>100</v>
      </c>
      <c r="F627" s="59">
        <v>68.069999999999993</v>
      </c>
      <c r="G627" s="59">
        <v>53.51</v>
      </c>
      <c r="H627" s="59">
        <v>24.15</v>
      </c>
      <c r="I627" s="60">
        <f t="shared" si="106"/>
        <v>7.2962030771936925</v>
      </c>
      <c r="J627" s="60">
        <f t="shared" si="105"/>
        <v>17.103763180610294</v>
      </c>
      <c r="K627" s="60">
        <f t="shared" si="102"/>
        <v>16.872714153606367</v>
      </c>
      <c r="L627" s="60">
        <f t="shared" si="112"/>
        <v>0.79570376888503747</v>
      </c>
      <c r="M627" s="60">
        <f t="shared" si="103"/>
        <v>1.2599210080872671</v>
      </c>
      <c r="N627" s="59">
        <v>4.2300000000000004</v>
      </c>
      <c r="O627" s="59">
        <v>2.04</v>
      </c>
      <c r="P627" s="62">
        <v>5.8285490196078431</v>
      </c>
      <c r="Q627" s="62">
        <v>6.2326050420168064</v>
      </c>
      <c r="R627" s="12">
        <v>8.64</v>
      </c>
      <c r="S627" s="59">
        <v>52.69</v>
      </c>
      <c r="T627" s="58">
        <v>0</v>
      </c>
      <c r="U627" s="59">
        <v>21.83</v>
      </c>
      <c r="V627" s="58">
        <v>53.33</v>
      </c>
      <c r="W627" s="58" t="s">
        <v>645</v>
      </c>
      <c r="X627" s="58">
        <v>0</v>
      </c>
      <c r="Y627" s="58">
        <v>0</v>
      </c>
      <c r="Z627">
        <v>1</v>
      </c>
      <c r="AA627" s="58">
        <v>0</v>
      </c>
      <c r="AB627" s="58">
        <v>0</v>
      </c>
      <c r="AC627" s="58">
        <v>0</v>
      </c>
      <c r="AD627" s="58">
        <v>0</v>
      </c>
      <c r="AE627" s="58"/>
      <c r="AF627" s="58">
        <v>27.27</v>
      </c>
      <c r="AG627" s="58">
        <v>7.69</v>
      </c>
      <c r="AH627" s="59">
        <v>1474.69</v>
      </c>
      <c r="AI627" s="61">
        <v>26796000</v>
      </c>
      <c r="AJ627" s="61">
        <v>21268000</v>
      </c>
      <c r="AK627" s="61">
        <v>1216000</v>
      </c>
      <c r="AL627" s="60">
        <f t="shared" si="108"/>
        <v>1.216</v>
      </c>
      <c r="AM627" s="60">
        <f t="shared" si="111"/>
        <v>-0.20936280884265279</v>
      </c>
      <c r="AN627" s="59">
        <v>31.89</v>
      </c>
    </row>
    <row r="628" spans="1:40" x14ac:dyDescent="0.3">
      <c r="A628" s="58" t="s">
        <v>498</v>
      </c>
      <c r="B628" s="59">
        <v>2018</v>
      </c>
      <c r="C628" s="59">
        <v>57.08</v>
      </c>
      <c r="D628" s="59">
        <v>57.08</v>
      </c>
      <c r="E628" s="59">
        <v>100</v>
      </c>
      <c r="F628" s="59">
        <v>72.5</v>
      </c>
      <c r="G628" s="59">
        <v>54.25</v>
      </c>
      <c r="H628" s="59">
        <v>39.4</v>
      </c>
      <c r="I628" s="60">
        <f t="shared" si="106"/>
        <v>7.1171568401798337</v>
      </c>
      <c r="J628" s="60">
        <f t="shared" si="105"/>
        <v>17.091522574203285</v>
      </c>
      <c r="K628" s="60">
        <f t="shared" si="102"/>
        <v>16.97344671139312</v>
      </c>
      <c r="L628" s="60">
        <f t="shared" si="112"/>
        <v>-1.3318061758358208</v>
      </c>
      <c r="M628" s="60">
        <f t="shared" si="103"/>
        <v>1.1253294787858175</v>
      </c>
      <c r="N628" s="59">
        <v>-2.44</v>
      </c>
      <c r="O628" s="59">
        <v>2.17</v>
      </c>
      <c r="P628" s="62">
        <v>15.665081300813005</v>
      </c>
      <c r="Q628" s="62">
        <v>17.575252918287951</v>
      </c>
      <c r="R628" s="12">
        <v>28</v>
      </c>
      <c r="S628" s="59">
        <v>58.11</v>
      </c>
      <c r="T628" s="58">
        <v>0</v>
      </c>
      <c r="U628" s="59">
        <v>41.6</v>
      </c>
      <c r="V628" s="58">
        <v>46.67</v>
      </c>
      <c r="W628" s="58" t="s">
        <v>645</v>
      </c>
      <c r="X628" s="58">
        <v>0</v>
      </c>
      <c r="Y628" s="58">
        <v>0</v>
      </c>
      <c r="Z628">
        <v>1</v>
      </c>
      <c r="AA628" s="58">
        <v>0</v>
      </c>
      <c r="AB628" s="58">
        <v>0</v>
      </c>
      <c r="AC628" s="58">
        <v>0</v>
      </c>
      <c r="AD628" s="58">
        <v>0</v>
      </c>
      <c r="AE628" s="58"/>
      <c r="AF628" s="58">
        <v>41.67</v>
      </c>
      <c r="AG628" s="58">
        <v>7.14</v>
      </c>
      <c r="AH628" s="59">
        <v>1232.94</v>
      </c>
      <c r="AI628" s="61">
        <v>26470000</v>
      </c>
      <c r="AJ628" s="61">
        <v>23522000</v>
      </c>
      <c r="AK628" s="61">
        <v>-736000</v>
      </c>
      <c r="AL628" s="60">
        <f t="shared" si="108"/>
        <v>-0.73599999999999999</v>
      </c>
      <c r="AM628" s="60">
        <f t="shared" si="111"/>
        <v>-1.6052631578947369</v>
      </c>
      <c r="AN628" s="59">
        <v>44.8</v>
      </c>
    </row>
    <row r="629" spans="1:40" x14ac:dyDescent="0.3">
      <c r="A629" s="58" t="s">
        <v>498</v>
      </c>
      <c r="B629" s="59">
        <v>2019</v>
      </c>
      <c r="C629" s="59">
        <v>65.98</v>
      </c>
      <c r="D629" s="59">
        <v>65.98</v>
      </c>
      <c r="E629" s="59">
        <v>100</v>
      </c>
      <c r="F629" s="59">
        <v>82.53</v>
      </c>
      <c r="G629" s="59">
        <v>54.82</v>
      </c>
      <c r="H629" s="59">
        <v>58.19</v>
      </c>
      <c r="I629" s="60">
        <f t="shared" si="106"/>
        <v>7.2304110781244919</v>
      </c>
      <c r="J629" s="60">
        <f t="shared" si="105"/>
        <v>17.195348100505019</v>
      </c>
      <c r="K629" s="60">
        <f t="shared" si="102"/>
        <v>17.085915649376407</v>
      </c>
      <c r="L629" s="60">
        <f t="shared" si="112"/>
        <v>0.82855181756614826</v>
      </c>
      <c r="M629" s="60">
        <f t="shared" si="103"/>
        <v>1.1156447078489478</v>
      </c>
      <c r="N629" s="59">
        <v>3.47</v>
      </c>
      <c r="O629" s="59">
        <v>1.98</v>
      </c>
      <c r="P629" s="62">
        <v>24.825120000000009</v>
      </c>
      <c r="Q629" s="62">
        <v>26.61542635658914</v>
      </c>
      <c r="R629" s="12">
        <v>31.91</v>
      </c>
      <c r="S629" s="59">
        <v>85.42</v>
      </c>
      <c r="T629" s="58">
        <v>0</v>
      </c>
      <c r="U629" s="59">
        <v>55.22</v>
      </c>
      <c r="V629" s="58">
        <v>57.14</v>
      </c>
      <c r="W629" s="58" t="s">
        <v>645</v>
      </c>
      <c r="X629" s="58">
        <v>0</v>
      </c>
      <c r="Y629" s="58">
        <v>0</v>
      </c>
      <c r="Z629">
        <v>1</v>
      </c>
      <c r="AA629" s="58">
        <v>0</v>
      </c>
      <c r="AB629" s="58">
        <v>0</v>
      </c>
      <c r="AC629" s="58">
        <v>0</v>
      </c>
      <c r="AD629" s="58">
        <v>1</v>
      </c>
      <c r="AE629" s="58">
        <v>1</v>
      </c>
      <c r="AF629" s="58">
        <v>38.46</v>
      </c>
      <c r="AG629" s="58">
        <v>7.69</v>
      </c>
      <c r="AH629" s="59">
        <v>1380.79</v>
      </c>
      <c r="AI629" s="61">
        <v>29366000</v>
      </c>
      <c r="AJ629" s="61">
        <v>26322000</v>
      </c>
      <c r="AK629" s="61">
        <v>1290000</v>
      </c>
      <c r="AL629" s="60">
        <f t="shared" si="108"/>
        <v>1.29</v>
      </c>
      <c r="AM629" s="60">
        <f t="shared" si="111"/>
        <v>-2.7527173913043477</v>
      </c>
      <c r="AN629" s="59">
        <v>58.91</v>
      </c>
    </row>
    <row r="630" spans="1:40" x14ac:dyDescent="0.3">
      <c r="A630" s="58" t="s">
        <v>498</v>
      </c>
      <c r="B630" s="59">
        <v>2020</v>
      </c>
      <c r="C630" s="59">
        <v>69.239999999999995</v>
      </c>
      <c r="D630" s="59">
        <v>69.239999999999995</v>
      </c>
      <c r="E630" s="59">
        <v>100</v>
      </c>
      <c r="F630" s="59">
        <v>83.46</v>
      </c>
      <c r="G630" s="59">
        <v>60.35</v>
      </c>
      <c r="H630" s="59">
        <v>61.57</v>
      </c>
      <c r="I630" s="60">
        <f t="shared" si="106"/>
        <v>7.2436273355313174</v>
      </c>
      <c r="J630" s="60">
        <f t="shared" si="105"/>
        <v>17.146357003529907</v>
      </c>
      <c r="K630" s="60">
        <f t="shared" si="102"/>
        <v>16.993147634815877</v>
      </c>
      <c r="L630" s="60">
        <f t="shared" si="112"/>
        <v>0.86120076555619507</v>
      </c>
      <c r="M630" s="60">
        <f t="shared" si="103"/>
        <v>1.1655689870779491</v>
      </c>
      <c r="N630" s="59">
        <v>4.7</v>
      </c>
      <c r="O630" s="59">
        <v>1.93</v>
      </c>
      <c r="P630" s="62">
        <v>24.792209302325578</v>
      </c>
      <c r="Q630" s="62">
        <v>26.392868217054275</v>
      </c>
      <c r="R630" s="12">
        <v>35.049999999999997</v>
      </c>
      <c r="S630" s="59">
        <v>84.31</v>
      </c>
      <c r="T630" s="58">
        <v>0</v>
      </c>
      <c r="U630" s="59">
        <v>60.63</v>
      </c>
      <c r="V630" s="58">
        <v>42.86</v>
      </c>
      <c r="W630" s="58" t="s">
        <v>645</v>
      </c>
      <c r="X630" s="58">
        <v>0</v>
      </c>
      <c r="Y630" s="58">
        <v>0</v>
      </c>
      <c r="Z630">
        <v>1</v>
      </c>
      <c r="AA630" s="58">
        <v>0</v>
      </c>
      <c r="AB630" s="58">
        <v>0</v>
      </c>
      <c r="AC630" s="58">
        <v>0</v>
      </c>
      <c r="AD630" s="58">
        <v>1</v>
      </c>
      <c r="AE630" s="58">
        <v>1</v>
      </c>
      <c r="AF630" s="58">
        <v>54.55</v>
      </c>
      <c r="AG630" s="58">
        <v>9.09</v>
      </c>
      <c r="AH630" s="59">
        <v>1399.16</v>
      </c>
      <c r="AI630" s="61">
        <v>27962000</v>
      </c>
      <c r="AJ630" s="61">
        <v>23990000</v>
      </c>
      <c r="AK630" s="61">
        <v>1366000</v>
      </c>
      <c r="AL630" s="60">
        <f t="shared" si="108"/>
        <v>1.3660000000000001</v>
      </c>
      <c r="AM630" s="60">
        <f t="shared" si="111"/>
        <v>5.8914728682170542E-2</v>
      </c>
      <c r="AN630" s="59">
        <v>53.51</v>
      </c>
    </row>
    <row r="631" spans="1:40" x14ac:dyDescent="0.3">
      <c r="A631" s="58" t="s">
        <v>498</v>
      </c>
      <c r="B631" s="59">
        <v>2021</v>
      </c>
      <c r="C631" s="59">
        <v>69.709999999999994</v>
      </c>
      <c r="D631" s="59">
        <v>69.709999999999994</v>
      </c>
      <c r="E631" s="59">
        <v>100</v>
      </c>
      <c r="F631" s="59">
        <v>83.49</v>
      </c>
      <c r="G631" s="59">
        <v>56.67</v>
      </c>
      <c r="H631" s="59">
        <v>68.38</v>
      </c>
      <c r="I631" s="60">
        <f t="shared" si="106"/>
        <v>7.3281878142120878</v>
      </c>
      <c r="J631" s="60">
        <f t="shared" si="105"/>
        <v>17.176302524991392</v>
      </c>
      <c r="K631" s="60">
        <f t="shared" si="102"/>
        <v>16.949612500783036</v>
      </c>
      <c r="L631" s="60">
        <f t="shared" si="112"/>
        <v>0.99768637007814909</v>
      </c>
      <c r="M631" s="60">
        <f t="shared" si="103"/>
        <v>1.2544409613375131</v>
      </c>
      <c r="N631" s="59">
        <v>5.44</v>
      </c>
      <c r="O631" s="59">
        <v>1.85</v>
      </c>
      <c r="P631" s="62">
        <v>53.43942307692307</v>
      </c>
      <c r="Q631" s="62">
        <v>56.638499999999958</v>
      </c>
      <c r="R631" s="12">
        <v>93.21</v>
      </c>
      <c r="S631" s="59">
        <v>84.29</v>
      </c>
      <c r="T631" s="58">
        <v>0</v>
      </c>
      <c r="U631" s="59">
        <v>71.959999999999994</v>
      </c>
      <c r="V631" s="58">
        <v>45.45</v>
      </c>
      <c r="W631" s="58" t="s">
        <v>645</v>
      </c>
      <c r="X631" s="58">
        <v>0</v>
      </c>
      <c r="Y631" s="58">
        <v>0</v>
      </c>
      <c r="Z631">
        <v>1</v>
      </c>
      <c r="AA631" s="58">
        <v>0</v>
      </c>
      <c r="AB631" s="58">
        <v>0</v>
      </c>
      <c r="AC631" s="58">
        <v>0</v>
      </c>
      <c r="AD631" s="58">
        <v>1</v>
      </c>
      <c r="AE631" s="58">
        <v>1</v>
      </c>
      <c r="AF631" s="58">
        <v>54.55</v>
      </c>
      <c r="AG631" s="58">
        <v>9.09</v>
      </c>
      <c r="AH631" s="59">
        <v>1522.62</v>
      </c>
      <c r="AI631" s="61">
        <v>28812000</v>
      </c>
      <c r="AJ631" s="61">
        <v>22968000</v>
      </c>
      <c r="AK631" s="61">
        <v>1712000</v>
      </c>
      <c r="AL631" s="60">
        <f t="shared" si="108"/>
        <v>1.712</v>
      </c>
      <c r="AM631" s="60">
        <f t="shared" si="111"/>
        <v>0.25329428989751096</v>
      </c>
      <c r="AN631" s="59">
        <v>41.9</v>
      </c>
    </row>
    <row r="632" spans="1:40" x14ac:dyDescent="0.3">
      <c r="A632" s="58" t="s">
        <v>123</v>
      </c>
      <c r="B632" s="59">
        <v>2008</v>
      </c>
      <c r="C632" s="59">
        <v>70.92</v>
      </c>
      <c r="D632" s="59">
        <v>70.92</v>
      </c>
      <c r="E632" s="59">
        <v>87.5</v>
      </c>
      <c r="F632" s="59">
        <v>93.91</v>
      </c>
      <c r="G632" s="59">
        <v>60.73</v>
      </c>
      <c r="H632" s="59">
        <v>56.99</v>
      </c>
      <c r="I632" s="60">
        <f t="shared" si="106"/>
        <v>9.3969037528337029</v>
      </c>
      <c r="J632" s="60">
        <f t="shared" si="105"/>
        <v>17.574102624489512</v>
      </c>
      <c r="K632" s="60">
        <f t="shared" si="102"/>
        <v>17.160419735279639</v>
      </c>
      <c r="L632" s="60">
        <f t="shared" si="112"/>
        <v>1.5245334053436563</v>
      </c>
      <c r="M632" s="60">
        <f t="shared" si="103"/>
        <v>1.5123774596233868</v>
      </c>
      <c r="N632" s="59">
        <v>4.57</v>
      </c>
      <c r="O632" s="59">
        <v>1.02</v>
      </c>
      <c r="P632" s="62">
        <v>19.974545454545453</v>
      </c>
      <c r="Q632" s="62">
        <v>25.786875000000009</v>
      </c>
      <c r="R632" s="12">
        <v>34.380000000000003</v>
      </c>
      <c r="S632" s="59">
        <v>98.61</v>
      </c>
      <c r="T632" s="58">
        <v>1</v>
      </c>
      <c r="U632" s="59">
        <v>69.89</v>
      </c>
      <c r="V632" s="58">
        <v>41.18</v>
      </c>
      <c r="W632" s="58" t="s">
        <v>645</v>
      </c>
      <c r="X632" s="58">
        <v>0</v>
      </c>
      <c r="Y632" s="58">
        <v>0</v>
      </c>
      <c r="Z632">
        <v>1</v>
      </c>
      <c r="AA632" s="58">
        <v>0</v>
      </c>
      <c r="AB632" s="58">
        <v>0</v>
      </c>
      <c r="AC632" s="58">
        <v>0</v>
      </c>
      <c r="AD632" s="58">
        <v>1</v>
      </c>
      <c r="AE632" s="58"/>
      <c r="AF632" s="58">
        <v>6.67</v>
      </c>
      <c r="AG632" s="58">
        <v>31.25</v>
      </c>
      <c r="AH632" s="59">
        <v>12051.01</v>
      </c>
      <c r="AI632" s="61">
        <v>42888000</v>
      </c>
      <c r="AJ632" s="61">
        <v>28358000</v>
      </c>
      <c r="AK632" s="61">
        <v>3593000</v>
      </c>
      <c r="AL632" s="60">
        <f t="shared" si="108"/>
        <v>3.593</v>
      </c>
      <c r="AM632" s="60"/>
      <c r="AN632" s="59">
        <v>48.38</v>
      </c>
    </row>
    <row r="633" spans="1:40" x14ac:dyDescent="0.3">
      <c r="A633" s="58" t="s">
        <v>123</v>
      </c>
      <c r="B633" s="59">
        <v>2009</v>
      </c>
      <c r="C633" s="59">
        <v>62.35</v>
      </c>
      <c r="D633" s="59">
        <v>62.35</v>
      </c>
      <c r="E633" s="59">
        <v>100</v>
      </c>
      <c r="F633" s="59">
        <v>92.87</v>
      </c>
      <c r="G633" s="59">
        <v>38.700000000000003</v>
      </c>
      <c r="H633" s="59">
        <v>59.73</v>
      </c>
      <c r="I633" s="60">
        <f t="shared" si="106"/>
        <v>9.8901429075109419</v>
      </c>
      <c r="J633" s="60">
        <f t="shared" si="105"/>
        <v>17.561408138300532</v>
      </c>
      <c r="K633" s="60">
        <f t="shared" si="102"/>
        <v>17.07870944146914</v>
      </c>
      <c r="L633" s="60">
        <f t="shared" si="112"/>
        <v>1.1562520681145243</v>
      </c>
      <c r="M633" s="60">
        <f t="shared" si="103"/>
        <v>1.6204415872651436</v>
      </c>
      <c r="N633" s="59">
        <v>1.34</v>
      </c>
      <c r="O633" s="59">
        <v>0.89</v>
      </c>
      <c r="P633" s="62">
        <v>16.568333333333328</v>
      </c>
      <c r="Q633" s="62">
        <v>16.611240310077516</v>
      </c>
      <c r="R633" s="12">
        <v>19.829999999999998</v>
      </c>
      <c r="S633" s="59">
        <v>98.75</v>
      </c>
      <c r="T633" s="58">
        <v>1</v>
      </c>
      <c r="U633" s="59">
        <v>72.47</v>
      </c>
      <c r="V633" s="58">
        <v>38.89</v>
      </c>
      <c r="W633" s="58" t="s">
        <v>645</v>
      </c>
      <c r="X633" s="58">
        <v>0</v>
      </c>
      <c r="Y633" s="58">
        <v>0</v>
      </c>
      <c r="Z633">
        <v>1</v>
      </c>
      <c r="AA633" s="58">
        <v>0</v>
      </c>
      <c r="AB633" s="58">
        <v>0</v>
      </c>
      <c r="AC633" s="58">
        <v>0</v>
      </c>
      <c r="AD633" s="58">
        <v>1</v>
      </c>
      <c r="AE633" s="58"/>
      <c r="AF633" s="58">
        <v>6.67</v>
      </c>
      <c r="AG633" s="58">
        <v>18.75</v>
      </c>
      <c r="AH633" s="59">
        <v>19734.88</v>
      </c>
      <c r="AI633" s="61">
        <v>42347000</v>
      </c>
      <c r="AJ633" s="61">
        <v>26133000</v>
      </c>
      <c r="AK633" s="61">
        <v>2178000</v>
      </c>
      <c r="AL633" s="60">
        <f t="shared" si="108"/>
        <v>2.1779999999999999</v>
      </c>
      <c r="AM633" s="60">
        <f t="shared" ref="AM633:AM645" si="113">(AK633-AK632)/AK632</f>
        <v>-0.39382131923183966</v>
      </c>
      <c r="AN633" s="59">
        <v>41.49</v>
      </c>
    </row>
    <row r="634" spans="1:40" x14ac:dyDescent="0.3">
      <c r="A634" s="58" t="s">
        <v>123</v>
      </c>
      <c r="B634" s="59">
        <v>2010</v>
      </c>
      <c r="C634" s="59">
        <v>65.760000000000005</v>
      </c>
      <c r="D634" s="59">
        <v>65.760000000000005</v>
      </c>
      <c r="E634" s="59">
        <v>90</v>
      </c>
      <c r="F634" s="59">
        <v>96.05</v>
      </c>
      <c r="G634" s="59">
        <v>57.06</v>
      </c>
      <c r="H634" s="59">
        <v>40</v>
      </c>
      <c r="I634" s="60">
        <f t="shared" si="106"/>
        <v>9.9365489513822371</v>
      </c>
      <c r="J634" s="60">
        <f t="shared" si="105"/>
        <v>17.583593906507801</v>
      </c>
      <c r="K634" s="60">
        <f t="shared" si="102"/>
        <v>17.036983008679741</v>
      </c>
      <c r="L634" s="60">
        <f t="shared" si="112"/>
        <v>1.4011829736136414</v>
      </c>
      <c r="M634" s="60">
        <f t="shared" si="103"/>
        <v>1.7273887891482147</v>
      </c>
      <c r="N634" s="59">
        <v>3.52</v>
      </c>
      <c r="O634" s="59">
        <v>0.93</v>
      </c>
      <c r="P634" s="62">
        <v>16.501712062256811</v>
      </c>
      <c r="Q634" s="62">
        <v>17.427003891050575</v>
      </c>
      <c r="R634" s="12">
        <v>19.920000000000002</v>
      </c>
      <c r="S634" s="59">
        <v>98.84</v>
      </c>
      <c r="T634" s="58">
        <v>1</v>
      </c>
      <c r="U634" s="59">
        <v>37.1</v>
      </c>
      <c r="V634" s="58">
        <v>43.75</v>
      </c>
      <c r="W634" s="58" t="s">
        <v>645</v>
      </c>
      <c r="X634" s="58">
        <v>0</v>
      </c>
      <c r="Y634" s="58">
        <v>0</v>
      </c>
      <c r="Z634">
        <v>1</v>
      </c>
      <c r="AA634" s="58">
        <v>0</v>
      </c>
      <c r="AB634" s="58">
        <v>0</v>
      </c>
      <c r="AC634" s="58">
        <v>0</v>
      </c>
      <c r="AD634" s="58">
        <v>1</v>
      </c>
      <c r="AE634" s="58"/>
      <c r="AF634" s="58">
        <v>8</v>
      </c>
      <c r="AG634" s="58">
        <v>14.29</v>
      </c>
      <c r="AH634" s="59">
        <v>20672.28</v>
      </c>
      <c r="AI634" s="61">
        <v>43297000</v>
      </c>
      <c r="AJ634" s="61">
        <v>25065000</v>
      </c>
      <c r="AK634" s="61">
        <v>3060000</v>
      </c>
      <c r="AL634" s="60">
        <f t="shared" si="108"/>
        <v>3.06</v>
      </c>
      <c r="AM634" s="60">
        <f t="shared" si="113"/>
        <v>0.4049586776859504</v>
      </c>
      <c r="AN634" s="59">
        <v>34.840000000000003</v>
      </c>
    </row>
    <row r="635" spans="1:40" x14ac:dyDescent="0.3">
      <c r="A635" s="58" t="s">
        <v>123</v>
      </c>
      <c r="B635" s="59">
        <v>2011</v>
      </c>
      <c r="C635" s="59">
        <v>70.150000000000006</v>
      </c>
      <c r="D635" s="59">
        <v>70.150000000000006</v>
      </c>
      <c r="E635" s="59">
        <v>95</v>
      </c>
      <c r="F635" s="59">
        <v>95.93</v>
      </c>
      <c r="G635" s="59">
        <v>62.2</v>
      </c>
      <c r="H635" s="59">
        <v>49.09</v>
      </c>
      <c r="I635" s="60">
        <f t="shared" si="106"/>
        <v>9.6270612291353572</v>
      </c>
      <c r="J635" s="60">
        <f t="shared" si="105"/>
        <v>17.628486409791186</v>
      </c>
      <c r="K635" s="60">
        <f t="shared" si="102"/>
        <v>17.1138258316589</v>
      </c>
      <c r="L635" s="60">
        <f t="shared" si="112"/>
        <v>1.4729306677794374</v>
      </c>
      <c r="M635" s="60">
        <f t="shared" si="103"/>
        <v>1.6730705286880703</v>
      </c>
      <c r="N635" s="59">
        <v>3.75</v>
      </c>
      <c r="O635" s="59">
        <v>0.93</v>
      </c>
      <c r="P635" s="62">
        <v>14.778235294117646</v>
      </c>
      <c r="Q635" s="62">
        <v>16.565686274509794</v>
      </c>
      <c r="R635" s="12">
        <v>21.87</v>
      </c>
      <c r="S635" s="59">
        <v>98.84</v>
      </c>
      <c r="T635" s="58">
        <v>1</v>
      </c>
      <c r="U635" s="59">
        <v>57.53</v>
      </c>
      <c r="V635" s="58">
        <v>44.44</v>
      </c>
      <c r="W635" s="58" t="s">
        <v>645</v>
      </c>
      <c r="X635" s="58">
        <v>0</v>
      </c>
      <c r="Y635" s="58">
        <v>0</v>
      </c>
      <c r="Z635">
        <v>1</v>
      </c>
      <c r="AA635" s="58">
        <v>0</v>
      </c>
      <c r="AB635" s="58">
        <v>0</v>
      </c>
      <c r="AC635" s="58">
        <v>0</v>
      </c>
      <c r="AD635" s="58">
        <v>1</v>
      </c>
      <c r="AE635" s="58">
        <v>1</v>
      </c>
      <c r="AF635" s="58">
        <v>6.98</v>
      </c>
      <c r="AG635" s="58">
        <v>6.25</v>
      </c>
      <c r="AH635" s="59">
        <v>15169.79</v>
      </c>
      <c r="AI635" s="61">
        <v>45285000</v>
      </c>
      <c r="AJ635" s="61">
        <v>27067000</v>
      </c>
      <c r="AK635" s="61">
        <v>3362000</v>
      </c>
      <c r="AL635" s="60">
        <f t="shared" si="108"/>
        <v>3.3620000000000001</v>
      </c>
      <c r="AM635" s="60">
        <f t="shared" si="113"/>
        <v>9.8692810457516336E-2</v>
      </c>
      <c r="AN635" s="59">
        <v>37.409999999999997</v>
      </c>
    </row>
    <row r="636" spans="1:40" x14ac:dyDescent="0.3">
      <c r="A636" s="58" t="s">
        <v>123</v>
      </c>
      <c r="B636" s="59">
        <v>2012</v>
      </c>
      <c r="C636" s="59">
        <v>68.040000000000006</v>
      </c>
      <c r="D636" s="59">
        <v>68.040000000000006</v>
      </c>
      <c r="E636" s="59">
        <v>100</v>
      </c>
      <c r="F636" s="59">
        <v>95.39</v>
      </c>
      <c r="G636" s="59">
        <v>61.13</v>
      </c>
      <c r="H636" s="59">
        <v>43.33</v>
      </c>
      <c r="I636" s="60">
        <f t="shared" si="106"/>
        <v>9.7431315762851991</v>
      </c>
      <c r="J636" s="60">
        <f t="shared" si="105"/>
        <v>17.650371702093274</v>
      </c>
      <c r="K636" s="60">
        <f t="shared" si="102"/>
        <v>17.163166506031512</v>
      </c>
      <c r="L636" s="60">
        <f t="shared" si="112"/>
        <v>1.3376291891386096</v>
      </c>
      <c r="M636" s="60">
        <f t="shared" si="103"/>
        <v>1.6277605851737234</v>
      </c>
      <c r="N636" s="59">
        <v>2.5299999999999998</v>
      </c>
      <c r="O636" s="59">
        <v>0.93</v>
      </c>
      <c r="P636" s="62">
        <v>7.9368359374999926</v>
      </c>
      <c r="Q636" s="62">
        <v>9.5380468750000045</v>
      </c>
      <c r="R636" s="12">
        <v>13.01</v>
      </c>
      <c r="S636" s="59">
        <v>98.89</v>
      </c>
      <c r="T636" s="58">
        <v>1</v>
      </c>
      <c r="U636" s="59">
        <v>45.7</v>
      </c>
      <c r="V636" s="58">
        <v>47.06</v>
      </c>
      <c r="W636" s="58" t="s">
        <v>645</v>
      </c>
      <c r="X636" s="58">
        <v>0</v>
      </c>
      <c r="Y636" s="58">
        <v>0</v>
      </c>
      <c r="Z636">
        <v>1</v>
      </c>
      <c r="AA636" s="58">
        <v>0</v>
      </c>
      <c r="AB636" s="58">
        <v>0</v>
      </c>
      <c r="AC636" s="58">
        <v>0</v>
      </c>
      <c r="AD636" s="58">
        <v>1</v>
      </c>
      <c r="AE636" s="58">
        <v>1</v>
      </c>
      <c r="AF636" s="58">
        <v>7.14</v>
      </c>
      <c r="AG636" s="58">
        <v>6.25</v>
      </c>
      <c r="AH636" s="59">
        <v>17036.810000000001</v>
      </c>
      <c r="AI636" s="61">
        <v>46287000</v>
      </c>
      <c r="AJ636" s="61">
        <v>28436000</v>
      </c>
      <c r="AK636" s="61">
        <v>2810000</v>
      </c>
      <c r="AL636" s="60">
        <f t="shared" si="108"/>
        <v>2.81</v>
      </c>
      <c r="AM636" s="60">
        <f t="shared" si="113"/>
        <v>-0.16418798334324808</v>
      </c>
      <c r="AN636" s="59">
        <v>41.47</v>
      </c>
    </row>
    <row r="637" spans="1:40" x14ac:dyDescent="0.3">
      <c r="A637" s="58" t="s">
        <v>123</v>
      </c>
      <c r="B637" s="59">
        <v>2013</v>
      </c>
      <c r="C637" s="59">
        <v>73.87</v>
      </c>
      <c r="D637" s="59">
        <v>73.87</v>
      </c>
      <c r="E637" s="59">
        <v>100</v>
      </c>
      <c r="F637" s="59">
        <v>95.39</v>
      </c>
      <c r="G637" s="59">
        <v>72.25</v>
      </c>
      <c r="H637" s="59">
        <v>48.42</v>
      </c>
      <c r="I637" s="60">
        <f t="shared" si="106"/>
        <v>10.008062409645087</v>
      </c>
      <c r="J637" s="60">
        <f t="shared" si="105"/>
        <v>17.613266838263598</v>
      </c>
      <c r="K637" s="60">
        <f t="shared" si="102"/>
        <v>17.101334498563844</v>
      </c>
      <c r="L637" s="60">
        <f t="shared" si="112"/>
        <v>1.3153352721793967</v>
      </c>
      <c r="M637" s="60">
        <f t="shared" si="103"/>
        <v>1.6685122142830422</v>
      </c>
      <c r="N637" s="59">
        <v>2.0499999999999998</v>
      </c>
      <c r="O637" s="59">
        <v>0.94</v>
      </c>
      <c r="P637" s="62">
        <v>4.5099606299212596</v>
      </c>
      <c r="Q637" s="62">
        <v>5.3667968749999986</v>
      </c>
      <c r="R637" s="12">
        <v>8.0399999999999991</v>
      </c>
      <c r="S637" s="59">
        <v>98.86</v>
      </c>
      <c r="T637" s="58">
        <v>1</v>
      </c>
      <c r="U637" s="59">
        <v>47.85</v>
      </c>
      <c r="V637" s="58">
        <v>52.63</v>
      </c>
      <c r="W637" s="58" t="s">
        <v>645</v>
      </c>
      <c r="X637" s="58">
        <v>0</v>
      </c>
      <c r="Y637" s="58">
        <v>0</v>
      </c>
      <c r="Z637">
        <v>1</v>
      </c>
      <c r="AA637" s="58">
        <v>0</v>
      </c>
      <c r="AB637" s="58">
        <v>0</v>
      </c>
      <c r="AC637" s="58">
        <v>0</v>
      </c>
      <c r="AD637" s="58">
        <v>1</v>
      </c>
      <c r="AE637" s="58">
        <v>1</v>
      </c>
      <c r="AF637" s="58">
        <v>7.14</v>
      </c>
      <c r="AG637" s="58">
        <v>12.5</v>
      </c>
      <c r="AH637" s="59">
        <v>22204.77</v>
      </c>
      <c r="AI637" s="61">
        <v>44601000</v>
      </c>
      <c r="AJ637" s="61">
        <v>26731000</v>
      </c>
      <c r="AK637" s="61">
        <v>2726000</v>
      </c>
      <c r="AL637" s="60">
        <f t="shared" si="108"/>
        <v>2.726</v>
      </c>
      <c r="AM637" s="60">
        <f t="shared" si="113"/>
        <v>-2.9893238434163701E-2</v>
      </c>
      <c r="AN637" s="59">
        <v>39.15</v>
      </c>
    </row>
    <row r="638" spans="1:40" x14ac:dyDescent="0.3">
      <c r="A638" s="58" t="s">
        <v>123</v>
      </c>
      <c r="B638" s="59">
        <v>2014</v>
      </c>
      <c r="C638" s="59">
        <v>82.7</v>
      </c>
      <c r="D638" s="59">
        <v>82.7</v>
      </c>
      <c r="E638" s="59">
        <v>100</v>
      </c>
      <c r="F638" s="59">
        <v>94.85</v>
      </c>
      <c r="G638" s="59">
        <v>84.45</v>
      </c>
      <c r="H638" s="59">
        <v>64.180000000000007</v>
      </c>
      <c r="I638" s="60">
        <f t="shared" si="106"/>
        <v>9.9016789179421902</v>
      </c>
      <c r="J638" s="60">
        <f t="shared" si="105"/>
        <v>17.587259489900504</v>
      </c>
      <c r="K638" s="60">
        <f t="shared" si="102"/>
        <v>17.035905228801745</v>
      </c>
      <c r="L638" s="60">
        <f t="shared" si="112"/>
        <v>1.3113013820784605</v>
      </c>
      <c r="M638" s="60">
        <f t="shared" si="103"/>
        <v>1.7356018851345953</v>
      </c>
      <c r="N638" s="59">
        <v>2.95</v>
      </c>
      <c r="O638" s="59">
        <v>0.94</v>
      </c>
      <c r="P638" s="62">
        <v>5.9405577689243021</v>
      </c>
      <c r="Q638" s="62">
        <v>6.9000390625000003</v>
      </c>
      <c r="R638" s="12">
        <v>8.77</v>
      </c>
      <c r="S638" s="59">
        <v>98.84</v>
      </c>
      <c r="T638" s="58">
        <v>1</v>
      </c>
      <c r="U638" s="59">
        <v>75.260000000000005</v>
      </c>
      <c r="V638" s="58">
        <v>55.56</v>
      </c>
      <c r="W638" s="58" t="s">
        <v>645</v>
      </c>
      <c r="X638" s="58">
        <v>0</v>
      </c>
      <c r="Y638" s="58">
        <v>0</v>
      </c>
      <c r="Z638">
        <v>1</v>
      </c>
      <c r="AA638" s="58">
        <v>0</v>
      </c>
      <c r="AB638" s="58">
        <v>0</v>
      </c>
      <c r="AC638" s="58">
        <v>0</v>
      </c>
      <c r="AD638" s="58">
        <v>1</v>
      </c>
      <c r="AE638" s="58">
        <v>1</v>
      </c>
      <c r="AF638" s="58">
        <v>8.33</v>
      </c>
      <c r="AG638" s="58">
        <v>88.89</v>
      </c>
      <c r="AH638" s="59">
        <v>19963.86</v>
      </c>
      <c r="AI638" s="61">
        <v>43456000</v>
      </c>
      <c r="AJ638" s="61">
        <v>25038000</v>
      </c>
      <c r="AK638" s="61">
        <v>2711000</v>
      </c>
      <c r="AL638" s="60">
        <f t="shared" si="108"/>
        <v>2.7109999999999999</v>
      </c>
      <c r="AM638" s="60">
        <f t="shared" si="113"/>
        <v>-5.5025678650036684E-3</v>
      </c>
      <c r="AN638" s="59">
        <v>36.69</v>
      </c>
    </row>
    <row r="639" spans="1:40" x14ac:dyDescent="0.3">
      <c r="A639" s="58" t="s">
        <v>123</v>
      </c>
      <c r="B639" s="59">
        <v>2015</v>
      </c>
      <c r="C639" s="59">
        <v>85.11</v>
      </c>
      <c r="D639" s="59">
        <v>85.11</v>
      </c>
      <c r="E639" s="59">
        <v>100</v>
      </c>
      <c r="F639" s="59">
        <v>95.53</v>
      </c>
      <c r="G639" s="59">
        <v>85.55</v>
      </c>
      <c r="H639" s="59">
        <v>70.89</v>
      </c>
      <c r="I639" s="60">
        <f t="shared" si="106"/>
        <v>10.00561760586478</v>
      </c>
      <c r="J639" s="60">
        <f t="shared" si="105"/>
        <v>17.588708182306789</v>
      </c>
      <c r="K639" s="60">
        <f t="shared" si="102"/>
        <v>17.001821867959073</v>
      </c>
      <c r="L639" s="60">
        <f t="shared" si="112"/>
        <v>1.2686363176516582</v>
      </c>
      <c r="M639" s="60">
        <f t="shared" si="103"/>
        <v>1.7983800983511715</v>
      </c>
      <c r="N639" s="59">
        <v>3.62</v>
      </c>
      <c r="O639" s="59">
        <v>0.91</v>
      </c>
      <c r="P639" s="62">
        <v>7.6819367588932828</v>
      </c>
      <c r="Q639" s="62">
        <v>8.2714785992217958</v>
      </c>
      <c r="R639" s="12">
        <v>9.17</v>
      </c>
      <c r="S639" s="59">
        <v>99.12</v>
      </c>
      <c r="T639" s="58">
        <v>1</v>
      </c>
      <c r="U639" s="59">
        <v>84.02</v>
      </c>
      <c r="V639" s="58">
        <v>55.56</v>
      </c>
      <c r="W639" s="58" t="s">
        <v>645</v>
      </c>
      <c r="X639" s="58">
        <v>0</v>
      </c>
      <c r="Y639" s="58">
        <v>0</v>
      </c>
      <c r="Z639">
        <v>1</v>
      </c>
      <c r="AA639" s="58">
        <v>0</v>
      </c>
      <c r="AB639" s="58">
        <v>0</v>
      </c>
      <c r="AC639" s="58">
        <v>0</v>
      </c>
      <c r="AD639" s="58">
        <v>1</v>
      </c>
      <c r="AE639" s="58">
        <v>1</v>
      </c>
      <c r="AF639" s="58">
        <v>8.33</v>
      </c>
      <c r="AG639" s="58">
        <v>11.76</v>
      </c>
      <c r="AH639" s="59">
        <v>22150.55</v>
      </c>
      <c r="AI639" s="61">
        <v>43519000</v>
      </c>
      <c r="AJ639" s="61">
        <v>24199000</v>
      </c>
      <c r="AK639" s="61">
        <v>2556000</v>
      </c>
      <c r="AL639" s="60">
        <f t="shared" si="108"/>
        <v>2.556</v>
      </c>
      <c r="AM639" s="60">
        <f t="shared" si="113"/>
        <v>-5.7174474363703431E-2</v>
      </c>
      <c r="AN639" s="59">
        <v>34.479999999999997</v>
      </c>
    </row>
    <row r="640" spans="1:40" x14ac:dyDescent="0.3">
      <c r="A640" s="58" t="s">
        <v>123</v>
      </c>
      <c r="B640" s="59">
        <v>2016</v>
      </c>
      <c r="C640" s="59">
        <v>82.22</v>
      </c>
      <c r="D640" s="59">
        <v>82.22</v>
      </c>
      <c r="E640" s="59">
        <v>100</v>
      </c>
      <c r="F640" s="59">
        <v>95.63</v>
      </c>
      <c r="G640" s="59">
        <v>82.79</v>
      </c>
      <c r="H640" s="59">
        <v>63.88</v>
      </c>
      <c r="I640" s="60">
        <f t="shared" si="106"/>
        <v>10.098796901630909</v>
      </c>
      <c r="J640" s="60">
        <f t="shared" si="105"/>
        <v>17.566871731949504</v>
      </c>
      <c r="K640" s="60">
        <f t="shared" si="102"/>
        <v>16.969911859646992</v>
      </c>
      <c r="L640" s="60">
        <f t="shared" si="112"/>
        <v>1.3121094629305141</v>
      </c>
      <c r="M640" s="60">
        <f t="shared" si="103"/>
        <v>1.8165877383847433</v>
      </c>
      <c r="N640" s="59">
        <v>3.71</v>
      </c>
      <c r="O640" s="59">
        <v>0.92</v>
      </c>
      <c r="P640" s="62">
        <v>5.3497665369649798</v>
      </c>
      <c r="Q640" s="62">
        <v>5.6182329317269106</v>
      </c>
      <c r="R640" s="12">
        <v>8.7100000000000009</v>
      </c>
      <c r="S640" s="59">
        <v>99.34</v>
      </c>
      <c r="T640" s="58">
        <v>1</v>
      </c>
      <c r="U640" s="59">
        <v>73.709999999999994</v>
      </c>
      <c r="V640" s="58">
        <v>58.82</v>
      </c>
      <c r="W640" s="58" t="s">
        <v>645</v>
      </c>
      <c r="X640" s="58">
        <v>0</v>
      </c>
      <c r="Y640" s="58">
        <v>0</v>
      </c>
      <c r="Z640">
        <v>1</v>
      </c>
      <c r="AA640" s="58">
        <v>0</v>
      </c>
      <c r="AB640" s="58">
        <v>0</v>
      </c>
      <c r="AC640" s="58">
        <v>0</v>
      </c>
      <c r="AD640" s="58">
        <v>1</v>
      </c>
      <c r="AE640" s="58">
        <v>1</v>
      </c>
      <c r="AF640" s="58">
        <v>6.67</v>
      </c>
      <c r="AG640" s="58">
        <v>12.5</v>
      </c>
      <c r="AH640" s="59">
        <v>24313.74</v>
      </c>
      <c r="AI640" s="61">
        <v>42579000</v>
      </c>
      <c r="AJ640" s="61">
        <v>23439000</v>
      </c>
      <c r="AK640" s="61">
        <v>2714000</v>
      </c>
      <c r="AL640" s="60">
        <f t="shared" si="108"/>
        <v>2.714</v>
      </c>
      <c r="AM640" s="60">
        <f t="shared" si="113"/>
        <v>6.1815336463223784E-2</v>
      </c>
      <c r="AN640" s="59">
        <v>32.57</v>
      </c>
    </row>
    <row r="641" spans="1:40" x14ac:dyDescent="0.3">
      <c r="A641" s="58" t="s">
        <v>123</v>
      </c>
      <c r="B641" s="59">
        <v>2017</v>
      </c>
      <c r="C641" s="59">
        <v>80.53</v>
      </c>
      <c r="D641" s="59">
        <v>80.27</v>
      </c>
      <c r="E641" s="59">
        <v>80</v>
      </c>
      <c r="F641" s="59">
        <v>94.74</v>
      </c>
      <c r="G641" s="59">
        <v>76.150000000000006</v>
      </c>
      <c r="H641" s="59">
        <v>68.95</v>
      </c>
      <c r="I641" s="60">
        <f t="shared" si="106"/>
        <v>10.153473598908334</v>
      </c>
      <c r="J641" s="60">
        <f t="shared" si="105"/>
        <v>17.552680051205961</v>
      </c>
      <c r="K641" s="60">
        <f t="shared" si="102"/>
        <v>16.95651132410951</v>
      </c>
      <c r="L641" s="60">
        <f t="shared" si="112"/>
        <v>1.3737155789130306</v>
      </c>
      <c r="M641" s="60">
        <f t="shared" si="103"/>
        <v>1.8151511220651186</v>
      </c>
      <c r="N641" s="59">
        <v>4.26</v>
      </c>
      <c r="O641" s="59">
        <v>0.97</v>
      </c>
      <c r="P641" s="62">
        <v>5.8285490196078431</v>
      </c>
      <c r="Q641" s="62">
        <v>6.2326050420168064</v>
      </c>
      <c r="R641" s="12">
        <v>8.64</v>
      </c>
      <c r="S641" s="59">
        <v>98.05</v>
      </c>
      <c r="T641" s="58">
        <v>1</v>
      </c>
      <c r="U641" s="59">
        <v>81.02</v>
      </c>
      <c r="V641" s="58">
        <v>58.82</v>
      </c>
      <c r="W641" s="58" t="s">
        <v>645</v>
      </c>
      <c r="X641" s="58">
        <v>0</v>
      </c>
      <c r="Y641" s="58">
        <v>0</v>
      </c>
      <c r="Z641">
        <v>1</v>
      </c>
      <c r="AA641" s="58">
        <v>0</v>
      </c>
      <c r="AB641" s="58">
        <v>0</v>
      </c>
      <c r="AC641" s="58">
        <v>0</v>
      </c>
      <c r="AD641" s="58">
        <v>1</v>
      </c>
      <c r="AE641" s="58">
        <v>1</v>
      </c>
      <c r="AF641" s="58">
        <v>9.68</v>
      </c>
      <c r="AG641" s="58">
        <v>21.43</v>
      </c>
      <c r="AH641" s="59">
        <v>25680.15</v>
      </c>
      <c r="AI641" s="61">
        <v>41979000</v>
      </c>
      <c r="AJ641" s="61">
        <v>23127000</v>
      </c>
      <c r="AK641" s="61">
        <v>2950000</v>
      </c>
      <c r="AL641" s="60">
        <f t="shared" si="108"/>
        <v>2.95</v>
      </c>
      <c r="AM641" s="60">
        <f t="shared" si="113"/>
        <v>8.6956521739130432E-2</v>
      </c>
      <c r="AN641" s="59">
        <v>32.659999999999997</v>
      </c>
    </row>
    <row r="642" spans="1:40" x14ac:dyDescent="0.3">
      <c r="A642" s="58" t="s">
        <v>123</v>
      </c>
      <c r="B642" s="59">
        <v>2018</v>
      </c>
      <c r="C642" s="59">
        <v>81.62</v>
      </c>
      <c r="D642" s="59">
        <v>81.62</v>
      </c>
      <c r="E642" s="59">
        <v>100</v>
      </c>
      <c r="F642" s="59">
        <v>95.09</v>
      </c>
      <c r="G642" s="59">
        <v>72.069999999999993</v>
      </c>
      <c r="H642" s="59">
        <v>79.06</v>
      </c>
      <c r="I642" s="60">
        <f t="shared" si="106"/>
        <v>9.6709853452946142</v>
      </c>
      <c r="J642" s="60">
        <f t="shared" si="105"/>
        <v>17.581466787257636</v>
      </c>
      <c r="K642" s="60">
        <f t="shared" ref="K642:K705" si="114">LN(AJ642)</f>
        <v>17.032103779674923</v>
      </c>
      <c r="L642" s="60">
        <f t="shared" si="112"/>
        <v>1.4048707466928261</v>
      </c>
      <c r="M642" s="60">
        <f t="shared" ref="M642:M705" si="115">AI642/AJ642</f>
        <v>1.7321493004049233</v>
      </c>
      <c r="N642" s="59">
        <v>1.34</v>
      </c>
      <c r="O642" s="59">
        <v>0.97</v>
      </c>
      <c r="P642" s="62">
        <v>15.665081300813005</v>
      </c>
      <c r="Q642" s="62">
        <v>17.575252918287951</v>
      </c>
      <c r="R642" s="12">
        <v>28</v>
      </c>
      <c r="S642" s="59">
        <v>98.28</v>
      </c>
      <c r="T642" s="58">
        <v>1</v>
      </c>
      <c r="U642" s="59">
        <v>81.37</v>
      </c>
      <c r="V642" s="58">
        <v>50</v>
      </c>
      <c r="W642" s="58" t="s">
        <v>645</v>
      </c>
      <c r="X642" s="58">
        <v>0</v>
      </c>
      <c r="Y642" s="58">
        <v>0</v>
      </c>
      <c r="Z642">
        <v>1</v>
      </c>
      <c r="AA642" s="58">
        <v>0</v>
      </c>
      <c r="AB642" s="58">
        <v>0</v>
      </c>
      <c r="AC642" s="58">
        <v>0</v>
      </c>
      <c r="AD642" s="58">
        <v>1</v>
      </c>
      <c r="AE642" s="58">
        <v>1</v>
      </c>
      <c r="AF642" s="58">
        <v>17.649999999999999</v>
      </c>
      <c r="AG642" s="58">
        <v>21.43</v>
      </c>
      <c r="AH642" s="59">
        <v>15850.96</v>
      </c>
      <c r="AI642" s="61">
        <v>43205000</v>
      </c>
      <c r="AJ642" s="61">
        <v>24943000</v>
      </c>
      <c r="AK642" s="61">
        <v>3075000</v>
      </c>
      <c r="AL642" s="60">
        <f t="shared" si="108"/>
        <v>3.0750000000000002</v>
      </c>
      <c r="AM642" s="60">
        <f t="shared" si="113"/>
        <v>4.2372881355932202E-2</v>
      </c>
      <c r="AN642" s="59">
        <v>37.130000000000003</v>
      </c>
    </row>
    <row r="643" spans="1:40" x14ac:dyDescent="0.3">
      <c r="A643" s="58" t="s">
        <v>123</v>
      </c>
      <c r="B643" s="59">
        <v>2019</v>
      </c>
      <c r="C643" s="59">
        <v>84.14</v>
      </c>
      <c r="D643" s="59">
        <v>84.14</v>
      </c>
      <c r="E643" s="59">
        <v>100</v>
      </c>
      <c r="F643" s="59">
        <v>95.04</v>
      </c>
      <c r="G643" s="59">
        <v>79.849999999999994</v>
      </c>
      <c r="H643" s="59">
        <v>76.709999999999994</v>
      </c>
      <c r="I643" s="60">
        <f t="shared" si="106"/>
        <v>9.9132824257618317</v>
      </c>
      <c r="J643" s="60">
        <f t="shared" si="105"/>
        <v>17.710387404557451</v>
      </c>
      <c r="K643" s="60">
        <f t="shared" si="114"/>
        <v>17.195484303174801</v>
      </c>
      <c r="L643" s="60">
        <f t="shared" si="112"/>
        <v>1.4634868569497961</v>
      </c>
      <c r="M643" s="60">
        <f t="shared" si="115"/>
        <v>1.6734763363976848</v>
      </c>
      <c r="N643" s="59">
        <v>3.5</v>
      </c>
      <c r="O643" s="59">
        <v>0.87</v>
      </c>
      <c r="P643" s="62">
        <v>24.825120000000009</v>
      </c>
      <c r="Q643" s="62">
        <v>26.61542635658914</v>
      </c>
      <c r="R643" s="12">
        <v>31.91</v>
      </c>
      <c r="S643" s="59">
        <v>97.42</v>
      </c>
      <c r="T643" s="58">
        <v>1</v>
      </c>
      <c r="U643" s="59">
        <v>79.06</v>
      </c>
      <c r="V643" s="58">
        <v>57.14</v>
      </c>
      <c r="W643" s="58" t="s">
        <v>645</v>
      </c>
      <c r="X643" s="58">
        <v>0</v>
      </c>
      <c r="Y643" s="58">
        <v>0</v>
      </c>
      <c r="Z643">
        <v>1</v>
      </c>
      <c r="AA643" s="58">
        <v>0</v>
      </c>
      <c r="AB643" s="58">
        <v>0</v>
      </c>
      <c r="AC643" s="58">
        <v>0</v>
      </c>
      <c r="AD643" s="58">
        <v>1</v>
      </c>
      <c r="AE643" s="58">
        <v>1</v>
      </c>
      <c r="AF643" s="58">
        <v>18.75</v>
      </c>
      <c r="AG643" s="58">
        <v>21.43</v>
      </c>
      <c r="AH643" s="59">
        <v>20196.86</v>
      </c>
      <c r="AI643" s="61">
        <v>49150000</v>
      </c>
      <c r="AJ643" s="61">
        <v>29370000</v>
      </c>
      <c r="AK643" s="61">
        <v>3321000</v>
      </c>
      <c r="AL643" s="60">
        <f t="shared" si="108"/>
        <v>3.3210000000000002</v>
      </c>
      <c r="AM643" s="60">
        <f t="shared" si="113"/>
        <v>0.08</v>
      </c>
      <c r="AN643" s="59">
        <v>43.9</v>
      </c>
    </row>
    <row r="644" spans="1:40" x14ac:dyDescent="0.3">
      <c r="A644" s="58" t="s">
        <v>123</v>
      </c>
      <c r="B644" s="59">
        <v>2020</v>
      </c>
      <c r="C644" s="59">
        <v>81.010000000000005</v>
      </c>
      <c r="D644" s="59">
        <v>81.010000000000005</v>
      </c>
      <c r="E644" s="59">
        <v>100</v>
      </c>
      <c r="F644" s="59">
        <v>95.84</v>
      </c>
      <c r="G644" s="59">
        <v>71.959999999999994</v>
      </c>
      <c r="H644" s="59">
        <v>75.89</v>
      </c>
      <c r="I644" s="60">
        <f t="shared" si="106"/>
        <v>9.9246823475718458</v>
      </c>
      <c r="J644" s="60">
        <f t="shared" si="105"/>
        <v>17.685898738615137</v>
      </c>
      <c r="K644" s="60">
        <f t="shared" si="114"/>
        <v>17.208608561369779</v>
      </c>
      <c r="L644" s="60">
        <f t="shared" si="112"/>
        <v>1.3246848794881994</v>
      </c>
      <c r="M644" s="60">
        <f t="shared" si="115"/>
        <v>1.6117010551784394</v>
      </c>
      <c r="N644" s="59">
        <v>1.27</v>
      </c>
      <c r="O644" s="59">
        <v>0.79</v>
      </c>
      <c r="P644" s="62">
        <v>24.792209302325578</v>
      </c>
      <c r="Q644" s="62">
        <v>26.392868217054275</v>
      </c>
      <c r="R644" s="12">
        <v>35.049999999999997</v>
      </c>
      <c r="S644" s="59">
        <v>97.71</v>
      </c>
      <c r="T644" s="58">
        <v>1</v>
      </c>
      <c r="U644" s="59">
        <v>74.73</v>
      </c>
      <c r="V644" s="58">
        <v>56.25</v>
      </c>
      <c r="W644" s="58" t="s">
        <v>645</v>
      </c>
      <c r="X644" s="58">
        <v>0</v>
      </c>
      <c r="Y644" s="58">
        <v>0</v>
      </c>
      <c r="Z644">
        <v>1</v>
      </c>
      <c r="AA644" s="58">
        <v>0</v>
      </c>
      <c r="AB644" s="58">
        <v>0</v>
      </c>
      <c r="AC644" s="58">
        <v>0</v>
      </c>
      <c r="AD644" s="58">
        <v>1</v>
      </c>
      <c r="AE644" s="58">
        <v>1</v>
      </c>
      <c r="AF644" s="58">
        <v>22.22</v>
      </c>
      <c r="AG644" s="58">
        <v>21.43</v>
      </c>
      <c r="AH644" s="59">
        <v>20428.419999999998</v>
      </c>
      <c r="AI644" s="61">
        <v>47961000</v>
      </c>
      <c r="AJ644" s="61">
        <v>29758000</v>
      </c>
      <c r="AK644" s="61">
        <v>2761000</v>
      </c>
      <c r="AL644" s="60">
        <f t="shared" si="108"/>
        <v>2.7610000000000001</v>
      </c>
      <c r="AM644" s="60">
        <f t="shared" si="113"/>
        <v>-0.16862390846130684</v>
      </c>
      <c r="AN644" s="59">
        <v>46.19</v>
      </c>
    </row>
    <row r="645" spans="1:40" x14ac:dyDescent="0.3">
      <c r="A645" s="58" t="s">
        <v>123</v>
      </c>
      <c r="B645" s="59">
        <v>2021</v>
      </c>
      <c r="C645" s="59">
        <v>87.38</v>
      </c>
      <c r="D645" s="59">
        <v>51.19</v>
      </c>
      <c r="E645" s="59">
        <v>15</v>
      </c>
      <c r="F645" s="59">
        <v>96.34</v>
      </c>
      <c r="G645" s="59">
        <v>84.81</v>
      </c>
      <c r="H645" s="59">
        <v>79.75</v>
      </c>
      <c r="I645" s="60">
        <f t="shared" si="106"/>
        <v>10.387691441651752</v>
      </c>
      <c r="J645" s="60">
        <f t="shared" si="105"/>
        <v>17.747493041132024</v>
      </c>
      <c r="K645" s="60">
        <f t="shared" si="114"/>
        <v>17.212766850393166</v>
      </c>
      <c r="L645" s="60">
        <f t="shared" si="112"/>
        <v>1.6553668443225003</v>
      </c>
      <c r="M645" s="60">
        <f t="shared" si="115"/>
        <v>1.7069807911117061</v>
      </c>
      <c r="N645" s="59">
        <v>5.53</v>
      </c>
      <c r="O645" s="59">
        <v>0.87</v>
      </c>
      <c r="P645" s="62">
        <v>53.43942307692307</v>
      </c>
      <c r="Q645" s="62">
        <v>56.638499999999958</v>
      </c>
      <c r="R645" s="12">
        <v>93.21</v>
      </c>
      <c r="S645" s="59">
        <v>97.95</v>
      </c>
      <c r="T645" s="58">
        <v>1</v>
      </c>
      <c r="U645" s="59">
        <v>79.55</v>
      </c>
      <c r="V645" s="58">
        <v>62.5</v>
      </c>
      <c r="W645" s="58" t="s">
        <v>645</v>
      </c>
      <c r="X645" s="58">
        <v>0</v>
      </c>
      <c r="Y645" s="58">
        <v>0</v>
      </c>
      <c r="Z645">
        <v>1</v>
      </c>
      <c r="AA645" s="58">
        <v>0</v>
      </c>
      <c r="AB645" s="58">
        <v>0</v>
      </c>
      <c r="AC645" s="58">
        <v>0</v>
      </c>
      <c r="AD645" s="58">
        <v>1</v>
      </c>
      <c r="AE645" s="58">
        <v>1</v>
      </c>
      <c r="AF645" s="58">
        <v>35.29</v>
      </c>
      <c r="AG645" s="58">
        <v>21.43</v>
      </c>
      <c r="AH645" s="59">
        <v>32457.65</v>
      </c>
      <c r="AI645" s="61">
        <v>51008000</v>
      </c>
      <c r="AJ645" s="61">
        <v>29882000</v>
      </c>
      <c r="AK645" s="61">
        <v>4235000</v>
      </c>
      <c r="AL645" s="60">
        <f t="shared" si="108"/>
        <v>4.2350000000000003</v>
      </c>
      <c r="AM645" s="60">
        <f t="shared" si="113"/>
        <v>0.53386454183266929</v>
      </c>
      <c r="AN645" s="59">
        <v>40.25</v>
      </c>
    </row>
    <row r="646" spans="1:40" x14ac:dyDescent="0.3">
      <c r="A646" s="58" t="s">
        <v>259</v>
      </c>
      <c r="B646" s="59">
        <v>2008</v>
      </c>
      <c r="C646" s="59">
        <v>30.05</v>
      </c>
      <c r="D646" s="59">
        <v>30.05</v>
      </c>
      <c r="E646" s="59">
        <v>100</v>
      </c>
      <c r="F646" s="59">
        <v>38.08</v>
      </c>
      <c r="G646" s="59">
        <v>29.56</v>
      </c>
      <c r="H646" s="59">
        <v>16.670000000000002</v>
      </c>
      <c r="I646" s="60">
        <f t="shared" si="106"/>
        <v>7.07766681569941</v>
      </c>
      <c r="J646" s="60">
        <f t="shared" si="105"/>
        <v>14.961896621437225</v>
      </c>
      <c r="K646" s="60">
        <f t="shared" si="114"/>
        <v>14.335553570779874</v>
      </c>
      <c r="L646" s="60">
        <f t="shared" si="112"/>
        <v>0.35072729166883027</v>
      </c>
      <c r="M646" s="60">
        <f t="shared" si="115"/>
        <v>1.8707567921051067</v>
      </c>
      <c r="N646" s="59">
        <v>8.91</v>
      </c>
      <c r="O646" s="59">
        <v>1.47</v>
      </c>
      <c r="P646" s="62">
        <v>19.974545454545453</v>
      </c>
      <c r="Q646" s="62">
        <v>25.786875000000009</v>
      </c>
      <c r="R646" s="12">
        <v>34.380000000000003</v>
      </c>
      <c r="S646" s="59">
        <v>28</v>
      </c>
      <c r="T646" s="58">
        <v>0</v>
      </c>
      <c r="U646" s="59">
        <v>17.16</v>
      </c>
      <c r="V646" s="58"/>
      <c r="W646" s="58" t="s">
        <v>645</v>
      </c>
      <c r="X646" s="58">
        <v>0</v>
      </c>
      <c r="Y646" s="58">
        <v>0</v>
      </c>
      <c r="Z646">
        <v>1</v>
      </c>
      <c r="AA646" s="58">
        <v>0</v>
      </c>
      <c r="AB646" s="58">
        <v>0</v>
      </c>
      <c r="AC646" s="58">
        <v>0</v>
      </c>
      <c r="AD646" s="58">
        <v>1</v>
      </c>
      <c r="AE646" s="58"/>
      <c r="AF646" s="58">
        <v>0</v>
      </c>
      <c r="AG646" s="58"/>
      <c r="AH646" s="59">
        <v>1185.2</v>
      </c>
      <c r="AI646" s="61">
        <v>3146800</v>
      </c>
      <c r="AJ646" s="61">
        <v>1682100</v>
      </c>
      <c r="AK646" s="61">
        <v>420100</v>
      </c>
      <c r="AL646" s="60">
        <f t="shared" si="108"/>
        <v>0.42009999999999997</v>
      </c>
      <c r="AM646" s="60"/>
      <c r="AN646" s="59">
        <v>34.79</v>
      </c>
    </row>
    <row r="647" spans="1:40" x14ac:dyDescent="0.3">
      <c r="A647" s="58" t="s">
        <v>259</v>
      </c>
      <c r="B647" s="59">
        <v>2009</v>
      </c>
      <c r="C647" s="59">
        <v>26.76</v>
      </c>
      <c r="D647" s="59">
        <v>26.76</v>
      </c>
      <c r="E647" s="59">
        <v>100</v>
      </c>
      <c r="F647" s="59">
        <v>38.86</v>
      </c>
      <c r="G647" s="59">
        <v>22.63</v>
      </c>
      <c r="H647" s="59">
        <v>12.38</v>
      </c>
      <c r="I647" s="60">
        <f t="shared" si="106"/>
        <v>7.7401294762613242</v>
      </c>
      <c r="J647" s="60">
        <f t="shared" si="105"/>
        <v>15.085327281025469</v>
      </c>
      <c r="K647" s="60">
        <f t="shared" si="114"/>
        <v>14.49212176988412</v>
      </c>
      <c r="L647" s="60">
        <f t="shared" si="112"/>
        <v>0.33361100434018065</v>
      </c>
      <c r="M647" s="60">
        <f t="shared" si="115"/>
        <v>1.8097803985359902</v>
      </c>
      <c r="N647" s="59">
        <v>7.32</v>
      </c>
      <c r="O647" s="59">
        <v>1.17</v>
      </c>
      <c r="P647" s="62">
        <v>16.568333333333328</v>
      </c>
      <c r="Q647" s="62">
        <v>16.611240310077516</v>
      </c>
      <c r="R647" s="12">
        <v>19.829999999999998</v>
      </c>
      <c r="S647" s="59">
        <v>33.33</v>
      </c>
      <c r="T647" s="58">
        <v>0</v>
      </c>
      <c r="U647" s="59">
        <v>7.43</v>
      </c>
      <c r="V647" s="58"/>
      <c r="W647" s="58" t="s">
        <v>645</v>
      </c>
      <c r="X647" s="58">
        <v>0</v>
      </c>
      <c r="Y647" s="58">
        <v>0</v>
      </c>
      <c r="Z647">
        <v>1</v>
      </c>
      <c r="AA647" s="58">
        <v>0</v>
      </c>
      <c r="AB647" s="58">
        <v>0</v>
      </c>
      <c r="AC647" s="58">
        <v>0</v>
      </c>
      <c r="AD647" s="58">
        <v>1</v>
      </c>
      <c r="AE647" s="58"/>
      <c r="AF647" s="58">
        <v>0</v>
      </c>
      <c r="AG647" s="58"/>
      <c r="AH647" s="59">
        <v>2298.77</v>
      </c>
      <c r="AI647" s="61">
        <v>3560200</v>
      </c>
      <c r="AJ647" s="61">
        <v>1967200</v>
      </c>
      <c r="AK647" s="61">
        <v>396000</v>
      </c>
      <c r="AL647" s="60">
        <f t="shared" si="108"/>
        <v>0.39600000000000002</v>
      </c>
      <c r="AM647" s="60">
        <f t="shared" ref="AM647:AM659" si="116">(AK647-AK646)/AK646</f>
        <v>-5.7367293501547248E-2</v>
      </c>
      <c r="AN647" s="59">
        <v>40.17</v>
      </c>
    </row>
    <row r="648" spans="1:40" x14ac:dyDescent="0.3">
      <c r="A648" s="58" t="s">
        <v>259</v>
      </c>
      <c r="B648" s="59">
        <v>2010</v>
      </c>
      <c r="C648" s="59">
        <v>31.54</v>
      </c>
      <c r="D648" s="59">
        <v>31.54</v>
      </c>
      <c r="E648" s="59">
        <v>100</v>
      </c>
      <c r="F648" s="59">
        <v>36.53</v>
      </c>
      <c r="G648" s="59">
        <v>28.92</v>
      </c>
      <c r="H648" s="59">
        <v>27.2</v>
      </c>
      <c r="I648" s="60">
        <f t="shared" si="106"/>
        <v>8.1586908645441731</v>
      </c>
      <c r="J648" s="60">
        <f t="shared" si="105"/>
        <v>15.161946002322278</v>
      </c>
      <c r="K648" s="60">
        <f t="shared" si="114"/>
        <v>14.55339206986439</v>
      </c>
      <c r="L648" s="60">
        <f t="shared" si="112"/>
        <v>0.36151322057898161</v>
      </c>
      <c r="M648" s="60">
        <f t="shared" si="115"/>
        <v>1.8377719340186469</v>
      </c>
      <c r="N648" s="59">
        <v>9.1</v>
      </c>
      <c r="O648" s="59">
        <v>1.1499999999999999</v>
      </c>
      <c r="P648" s="62">
        <v>16.501712062256811</v>
      </c>
      <c r="Q648" s="62">
        <v>17.427003891050575</v>
      </c>
      <c r="R648" s="12">
        <v>19.920000000000002</v>
      </c>
      <c r="S648" s="59">
        <v>43</v>
      </c>
      <c r="T648" s="58">
        <v>0</v>
      </c>
      <c r="U648" s="59">
        <v>26.62</v>
      </c>
      <c r="V648" s="58">
        <v>0</v>
      </c>
      <c r="W648" s="58" t="s">
        <v>645</v>
      </c>
      <c r="X648" s="58">
        <v>0</v>
      </c>
      <c r="Y648" s="58">
        <v>0</v>
      </c>
      <c r="Z648">
        <v>1</v>
      </c>
      <c r="AA648" s="58">
        <v>0</v>
      </c>
      <c r="AB648" s="58">
        <v>0</v>
      </c>
      <c r="AC648" s="58">
        <v>0</v>
      </c>
      <c r="AD648" s="58">
        <v>1</v>
      </c>
      <c r="AE648" s="58"/>
      <c r="AF648" s="58">
        <v>0</v>
      </c>
      <c r="AG648" s="58"/>
      <c r="AH648" s="59">
        <v>3493.61</v>
      </c>
      <c r="AI648" s="61">
        <v>3843700</v>
      </c>
      <c r="AJ648" s="61">
        <v>2091500</v>
      </c>
      <c r="AK648" s="61">
        <v>435500</v>
      </c>
      <c r="AL648" s="60">
        <f t="shared" si="108"/>
        <v>0.4355</v>
      </c>
      <c r="AM648" s="60">
        <f t="shared" si="116"/>
        <v>9.9747474747474751E-2</v>
      </c>
      <c r="AN648" s="59">
        <v>38.35</v>
      </c>
    </row>
    <row r="649" spans="1:40" x14ac:dyDescent="0.3">
      <c r="A649" s="58" t="s">
        <v>259</v>
      </c>
      <c r="B649" s="59">
        <v>2011</v>
      </c>
      <c r="C649" s="59">
        <v>30.46</v>
      </c>
      <c r="D649" s="59">
        <v>30.46</v>
      </c>
      <c r="E649" s="59">
        <v>100</v>
      </c>
      <c r="F649" s="59">
        <v>35.54</v>
      </c>
      <c r="G649" s="59">
        <v>24.97</v>
      </c>
      <c r="H649" s="59">
        <v>30.77</v>
      </c>
      <c r="I649" s="60">
        <f t="shared" si="106"/>
        <v>8.0229952254201038</v>
      </c>
      <c r="J649" s="60">
        <f t="shared" si="105"/>
        <v>15.13673292234045</v>
      </c>
      <c r="K649" s="60">
        <f t="shared" si="114"/>
        <v>14.462037717888993</v>
      </c>
      <c r="L649" s="60">
        <f t="shared" si="112"/>
        <v>0.2935647356099364</v>
      </c>
      <c r="M649" s="60">
        <f t="shared" si="115"/>
        <v>1.9634344386819635</v>
      </c>
      <c r="N649" s="59">
        <v>6.21</v>
      </c>
      <c r="O649" s="59">
        <v>1.22</v>
      </c>
      <c r="P649" s="62">
        <v>14.778235294117646</v>
      </c>
      <c r="Q649" s="62">
        <v>16.565686274509794</v>
      </c>
      <c r="R649" s="12">
        <v>21.87</v>
      </c>
      <c r="S649" s="59">
        <v>46.63</v>
      </c>
      <c r="T649" s="58">
        <v>0</v>
      </c>
      <c r="U649" s="59">
        <v>31.76</v>
      </c>
      <c r="V649" s="58">
        <v>100</v>
      </c>
      <c r="W649" s="58" t="s">
        <v>645</v>
      </c>
      <c r="X649" s="58">
        <v>0</v>
      </c>
      <c r="Y649" s="58">
        <v>0</v>
      </c>
      <c r="Z649">
        <v>1</v>
      </c>
      <c r="AA649" s="58">
        <v>0</v>
      </c>
      <c r="AB649" s="58">
        <v>0</v>
      </c>
      <c r="AC649" s="58">
        <v>0</v>
      </c>
      <c r="AD649" s="58">
        <v>1</v>
      </c>
      <c r="AE649" s="58">
        <v>1</v>
      </c>
      <c r="AF649" s="58">
        <v>0</v>
      </c>
      <c r="AG649" s="58"/>
      <c r="AH649" s="59">
        <v>3050.3</v>
      </c>
      <c r="AI649" s="61">
        <v>3748000</v>
      </c>
      <c r="AJ649" s="61">
        <v>1908900</v>
      </c>
      <c r="AK649" s="61">
        <v>341200</v>
      </c>
      <c r="AL649" s="60">
        <f t="shared" si="108"/>
        <v>0.3412</v>
      </c>
      <c r="AM649" s="60">
        <f t="shared" si="116"/>
        <v>-0.21653272101033294</v>
      </c>
      <c r="AN649" s="59">
        <v>31.11</v>
      </c>
    </row>
    <row r="650" spans="1:40" x14ac:dyDescent="0.3">
      <c r="A650" s="58" t="s">
        <v>259</v>
      </c>
      <c r="B650" s="59">
        <v>2012</v>
      </c>
      <c r="C650" s="59">
        <v>43.49</v>
      </c>
      <c r="D650" s="59">
        <v>43.49</v>
      </c>
      <c r="E650" s="59">
        <v>100</v>
      </c>
      <c r="F650" s="59">
        <v>60.03</v>
      </c>
      <c r="G650" s="59">
        <v>17.329999999999998</v>
      </c>
      <c r="H650" s="59">
        <v>58.59</v>
      </c>
      <c r="I650" s="60">
        <f t="shared" si="106"/>
        <v>8.2243243576104614</v>
      </c>
      <c r="J650" s="60">
        <f t="shared" si="105"/>
        <v>15.245008076384813</v>
      </c>
      <c r="K650" s="60">
        <f t="shared" si="114"/>
        <v>14.589868993949043</v>
      </c>
      <c r="L650" s="60">
        <f t="shared" si="112"/>
        <v>0.35683493114009762</v>
      </c>
      <c r="M650" s="60">
        <f t="shared" si="115"/>
        <v>1.9254102895076526</v>
      </c>
      <c r="N650" s="59">
        <v>7.61</v>
      </c>
      <c r="O650" s="59">
        <v>1.1599999999999999</v>
      </c>
      <c r="P650" s="62">
        <v>7.9368359374999926</v>
      </c>
      <c r="Q650" s="62">
        <v>9.5380468750000045</v>
      </c>
      <c r="R650" s="12">
        <v>13.01</v>
      </c>
      <c r="S650" s="59">
        <v>88.79</v>
      </c>
      <c r="T650" s="58">
        <v>0</v>
      </c>
      <c r="U650" s="59">
        <v>60.9</v>
      </c>
      <c r="V650" s="58">
        <v>0</v>
      </c>
      <c r="W650" s="58" t="s">
        <v>645</v>
      </c>
      <c r="X650" s="58">
        <v>0</v>
      </c>
      <c r="Y650" s="58">
        <v>0</v>
      </c>
      <c r="Z650">
        <v>1</v>
      </c>
      <c r="AA650" s="58">
        <v>0</v>
      </c>
      <c r="AB650" s="58">
        <v>0</v>
      </c>
      <c r="AC650" s="58">
        <v>0</v>
      </c>
      <c r="AD650" s="58">
        <v>1</v>
      </c>
      <c r="AE650" s="58">
        <v>1</v>
      </c>
      <c r="AF650" s="58">
        <v>0</v>
      </c>
      <c r="AG650" s="58">
        <v>11.11</v>
      </c>
      <c r="AH650" s="59">
        <v>3730.6</v>
      </c>
      <c r="AI650" s="61">
        <v>4176600</v>
      </c>
      <c r="AJ650" s="61">
        <v>2169200</v>
      </c>
      <c r="AK650" s="61">
        <v>428800</v>
      </c>
      <c r="AL650" s="60">
        <f t="shared" si="108"/>
        <v>0.42880000000000001</v>
      </c>
      <c r="AM650" s="60">
        <f t="shared" si="116"/>
        <v>0.25674091441969521</v>
      </c>
      <c r="AN650" s="59">
        <v>35.61</v>
      </c>
    </row>
    <row r="651" spans="1:40" x14ac:dyDescent="0.3">
      <c r="A651" s="58" t="s">
        <v>259</v>
      </c>
      <c r="B651" s="59">
        <v>2013</v>
      </c>
      <c r="C651" s="59">
        <v>44.59</v>
      </c>
      <c r="D651" s="59">
        <v>44.59</v>
      </c>
      <c r="E651" s="59">
        <v>100</v>
      </c>
      <c r="F651" s="59">
        <v>62.55</v>
      </c>
      <c r="G651" s="59">
        <v>21.46</v>
      </c>
      <c r="H651" s="59">
        <v>52.07</v>
      </c>
      <c r="I651" s="60">
        <f t="shared" si="106"/>
        <v>8.6108256009143975</v>
      </c>
      <c r="J651" s="60">
        <f t="shared" si="105"/>
        <v>15.347484102614638</v>
      </c>
      <c r="K651" s="60">
        <f t="shared" si="114"/>
        <v>14.72823493795882</v>
      </c>
      <c r="L651" s="60">
        <f t="shared" si="112"/>
        <v>0.4210103194436266</v>
      </c>
      <c r="M651" s="60">
        <f t="shared" si="115"/>
        <v>1.8575328168279073</v>
      </c>
      <c r="N651" s="59">
        <v>8.34</v>
      </c>
      <c r="O651" s="59">
        <v>1.1100000000000001</v>
      </c>
      <c r="P651" s="62">
        <v>4.5099606299212596</v>
      </c>
      <c r="Q651" s="62">
        <v>5.3667968749999986</v>
      </c>
      <c r="R651" s="12">
        <v>8.0399999999999991</v>
      </c>
      <c r="S651" s="59">
        <v>90.09</v>
      </c>
      <c r="T651" s="58">
        <v>0</v>
      </c>
      <c r="U651" s="59">
        <v>51.88</v>
      </c>
      <c r="V651" s="58">
        <v>0</v>
      </c>
      <c r="W651" s="58" t="s">
        <v>645</v>
      </c>
      <c r="X651" s="58">
        <v>0</v>
      </c>
      <c r="Y651" s="58">
        <v>0</v>
      </c>
      <c r="Z651">
        <v>1</v>
      </c>
      <c r="AA651" s="58">
        <v>0</v>
      </c>
      <c r="AB651" s="58">
        <v>0</v>
      </c>
      <c r="AC651" s="58">
        <v>0</v>
      </c>
      <c r="AD651" s="58">
        <v>1</v>
      </c>
      <c r="AE651" s="58">
        <v>1</v>
      </c>
      <c r="AF651" s="58">
        <v>0</v>
      </c>
      <c r="AG651" s="58">
        <v>12.5</v>
      </c>
      <c r="AH651" s="59">
        <v>5490.78</v>
      </c>
      <c r="AI651" s="61">
        <v>4627300</v>
      </c>
      <c r="AJ651" s="61">
        <v>2491100</v>
      </c>
      <c r="AK651" s="61">
        <v>523500</v>
      </c>
      <c r="AL651" s="60">
        <f t="shared" si="108"/>
        <v>0.52349999999999997</v>
      </c>
      <c r="AM651" s="60">
        <f t="shared" si="116"/>
        <v>0.22084888059701493</v>
      </c>
      <c r="AN651" s="59">
        <v>37.1</v>
      </c>
    </row>
    <row r="652" spans="1:40" x14ac:dyDescent="0.3">
      <c r="A652" s="58" t="s">
        <v>259</v>
      </c>
      <c r="B652" s="59">
        <v>2014</v>
      </c>
      <c r="C652" s="59">
        <v>51.5</v>
      </c>
      <c r="D652" s="59">
        <v>51.5</v>
      </c>
      <c r="E652" s="59">
        <v>100</v>
      </c>
      <c r="F652" s="59">
        <v>68.959999999999994</v>
      </c>
      <c r="G652" s="59">
        <v>32.65</v>
      </c>
      <c r="H652" s="59">
        <v>52.57</v>
      </c>
      <c r="I652" s="60">
        <f t="shared" si="106"/>
        <v>8.5572404859339208</v>
      </c>
      <c r="J652" s="60">
        <f t="shared" ref="J652:J715" si="117">LN(AI652)</f>
        <v>15.360367281683889</v>
      </c>
      <c r="K652" s="60">
        <f t="shared" si="114"/>
        <v>14.650157300797918</v>
      </c>
      <c r="L652" s="60">
        <f t="shared" si="112"/>
        <v>0.49054128046328366</v>
      </c>
      <c r="M652" s="60">
        <f t="shared" si="115"/>
        <v>2.0344184027777779</v>
      </c>
      <c r="N652" s="59">
        <v>9.91</v>
      </c>
      <c r="O652" s="59">
        <v>1.19</v>
      </c>
      <c r="P652" s="62">
        <v>5.9405577689243021</v>
      </c>
      <c r="Q652" s="62">
        <v>6.9000390625000003</v>
      </c>
      <c r="R652" s="12">
        <v>8.77</v>
      </c>
      <c r="S652" s="59">
        <v>88.29</v>
      </c>
      <c r="T652" s="58">
        <v>0</v>
      </c>
      <c r="U652" s="59">
        <v>54.49</v>
      </c>
      <c r="V652" s="58">
        <v>0</v>
      </c>
      <c r="W652" s="58" t="s">
        <v>645</v>
      </c>
      <c r="X652" s="58">
        <v>0</v>
      </c>
      <c r="Y652" s="58">
        <v>0</v>
      </c>
      <c r="Z652">
        <v>1</v>
      </c>
      <c r="AA652" s="58">
        <v>0</v>
      </c>
      <c r="AB652" s="58">
        <v>0</v>
      </c>
      <c r="AC652" s="58">
        <v>0</v>
      </c>
      <c r="AD652" s="58">
        <v>1</v>
      </c>
      <c r="AE652" s="58">
        <v>1</v>
      </c>
      <c r="AF652" s="58">
        <v>0</v>
      </c>
      <c r="AG652" s="58">
        <v>22.22</v>
      </c>
      <c r="AH652" s="59">
        <v>5204.3</v>
      </c>
      <c r="AI652" s="61">
        <v>4687300</v>
      </c>
      <c r="AJ652" s="61">
        <v>2304000</v>
      </c>
      <c r="AK652" s="61">
        <v>633200</v>
      </c>
      <c r="AL652" s="60">
        <f t="shared" si="108"/>
        <v>0.63319999999999999</v>
      </c>
      <c r="AM652" s="60">
        <f t="shared" si="116"/>
        <v>0.20955109837631328</v>
      </c>
      <c r="AN652" s="59">
        <v>28.59</v>
      </c>
    </row>
    <row r="653" spans="1:40" x14ac:dyDescent="0.3">
      <c r="A653" s="58" t="s">
        <v>259</v>
      </c>
      <c r="B653" s="59">
        <v>2015</v>
      </c>
      <c r="C653" s="59">
        <v>59.84</v>
      </c>
      <c r="D653" s="59">
        <v>59.84</v>
      </c>
      <c r="E653" s="59">
        <v>100</v>
      </c>
      <c r="F653" s="59">
        <v>80.27</v>
      </c>
      <c r="G653" s="59">
        <v>49.88</v>
      </c>
      <c r="H653" s="59">
        <v>40.619999999999997</v>
      </c>
      <c r="I653" s="60">
        <f t="shared" ref="I653:I716" si="118">LN(AH653)</f>
        <v>8.8743150354802314</v>
      </c>
      <c r="J653" s="60">
        <f t="shared" si="117"/>
        <v>15.38364719437442</v>
      </c>
      <c r="K653" s="60">
        <f t="shared" si="114"/>
        <v>14.624483304029809</v>
      </c>
      <c r="L653" s="60">
        <f t="shared" ref="L653:L662" si="119">LN(1+AL653)</f>
        <v>0.5147977245183909</v>
      </c>
      <c r="M653" s="60">
        <f t="shared" si="115"/>
        <v>2.1364891343070895</v>
      </c>
      <c r="N653" s="59">
        <v>10.76</v>
      </c>
      <c r="O653" s="59">
        <v>1.1399999999999999</v>
      </c>
      <c r="P653" s="62">
        <v>7.6819367588932828</v>
      </c>
      <c r="Q653" s="62">
        <v>8.2714785992217958</v>
      </c>
      <c r="R653" s="12">
        <v>9.17</v>
      </c>
      <c r="S653" s="59">
        <v>90.5</v>
      </c>
      <c r="T653" s="58">
        <v>0</v>
      </c>
      <c r="U653" s="59">
        <v>34.42</v>
      </c>
      <c r="V653" s="58">
        <v>0</v>
      </c>
      <c r="W653" s="58" t="s">
        <v>645</v>
      </c>
      <c r="X653" s="58">
        <v>0</v>
      </c>
      <c r="Y653" s="58">
        <v>0</v>
      </c>
      <c r="Z653">
        <v>1</v>
      </c>
      <c r="AA653" s="58">
        <v>0</v>
      </c>
      <c r="AB653" s="58">
        <v>0</v>
      </c>
      <c r="AC653" s="58">
        <v>0</v>
      </c>
      <c r="AD653" s="58">
        <v>1</v>
      </c>
      <c r="AE653" s="58">
        <v>1</v>
      </c>
      <c r="AF653" s="58">
        <v>0</v>
      </c>
      <c r="AG653" s="58">
        <v>22.22</v>
      </c>
      <c r="AH653" s="59">
        <v>7146.05</v>
      </c>
      <c r="AI653" s="61">
        <v>4797700</v>
      </c>
      <c r="AJ653" s="61">
        <v>2245600</v>
      </c>
      <c r="AK653" s="61">
        <v>673300</v>
      </c>
      <c r="AL653" s="60">
        <f t="shared" ref="AL653:AL716" si="120">AK653/10^6</f>
        <v>0.67330000000000001</v>
      </c>
      <c r="AM653" s="60">
        <f t="shared" si="116"/>
        <v>6.3329121920404297E-2</v>
      </c>
      <c r="AN653" s="59">
        <v>27.3</v>
      </c>
    </row>
    <row r="654" spans="1:40" x14ac:dyDescent="0.3">
      <c r="A654" s="58" t="s">
        <v>259</v>
      </c>
      <c r="B654" s="59">
        <v>2016</v>
      </c>
      <c r="C654" s="59">
        <v>60.3</v>
      </c>
      <c r="D654" s="59">
        <v>60.3</v>
      </c>
      <c r="E654" s="59">
        <v>100</v>
      </c>
      <c r="F654" s="59">
        <v>81.349999999999994</v>
      </c>
      <c r="G654" s="59">
        <v>50.68</v>
      </c>
      <c r="H654" s="59">
        <v>39.42</v>
      </c>
      <c r="I654" s="60">
        <f t="shared" si="118"/>
        <v>9.1980430691376291</v>
      </c>
      <c r="J654" s="60">
        <f t="shared" si="117"/>
        <v>15.412774669466666</v>
      </c>
      <c r="K654" s="60">
        <f t="shared" si="114"/>
        <v>14.504549310479677</v>
      </c>
      <c r="L654" s="60">
        <f t="shared" si="119"/>
        <v>0.58517213889464614</v>
      </c>
      <c r="M654" s="60">
        <f t="shared" si="115"/>
        <v>2.4799176624159052</v>
      </c>
      <c r="N654" s="59">
        <v>12.3</v>
      </c>
      <c r="O654" s="59">
        <v>1.1599999999999999</v>
      </c>
      <c r="P654" s="62">
        <v>5.3497665369649798</v>
      </c>
      <c r="Q654" s="62">
        <v>5.6182329317269106</v>
      </c>
      <c r="R654" s="12">
        <v>8.7100000000000009</v>
      </c>
      <c r="S654" s="59">
        <v>91.47</v>
      </c>
      <c r="T654" s="58">
        <v>0</v>
      </c>
      <c r="U654" s="59">
        <v>34.869999999999997</v>
      </c>
      <c r="V654" s="58">
        <v>0</v>
      </c>
      <c r="W654" s="58" t="s">
        <v>645</v>
      </c>
      <c r="X654" s="58">
        <v>0</v>
      </c>
      <c r="Y654" s="58">
        <v>0</v>
      </c>
      <c r="Z654">
        <v>1</v>
      </c>
      <c r="AA654" s="58">
        <v>0</v>
      </c>
      <c r="AB654" s="58">
        <v>0</v>
      </c>
      <c r="AC654" s="58">
        <v>0</v>
      </c>
      <c r="AD654" s="58">
        <v>0</v>
      </c>
      <c r="AE654" s="58">
        <v>1</v>
      </c>
      <c r="AF654" s="58">
        <v>9.09</v>
      </c>
      <c r="AG654" s="58">
        <v>22.22</v>
      </c>
      <c r="AH654" s="59">
        <v>9877.7800000000007</v>
      </c>
      <c r="AI654" s="61">
        <v>4939500</v>
      </c>
      <c r="AJ654" s="61">
        <v>1991800</v>
      </c>
      <c r="AK654" s="61">
        <v>795300</v>
      </c>
      <c r="AL654" s="60">
        <f t="shared" si="120"/>
        <v>0.79530000000000001</v>
      </c>
      <c r="AM654" s="60">
        <f t="shared" si="116"/>
        <v>0.18119708896480025</v>
      </c>
      <c r="AN654" s="59">
        <v>19.61</v>
      </c>
    </row>
    <row r="655" spans="1:40" x14ac:dyDescent="0.3">
      <c r="A655" s="58" t="s">
        <v>259</v>
      </c>
      <c r="B655" s="59">
        <v>2017</v>
      </c>
      <c r="C655" s="59">
        <v>64.650000000000006</v>
      </c>
      <c r="D655" s="59">
        <v>64.650000000000006</v>
      </c>
      <c r="E655" s="59">
        <v>100</v>
      </c>
      <c r="F655" s="59">
        <v>77.650000000000006</v>
      </c>
      <c r="G655" s="59">
        <v>58.76</v>
      </c>
      <c r="H655" s="59">
        <v>51.65</v>
      </c>
      <c r="I655" s="60">
        <f t="shared" si="118"/>
        <v>9.5752140145458</v>
      </c>
      <c r="J655" s="60">
        <f t="shared" si="117"/>
        <v>15.531845804545489</v>
      </c>
      <c r="K655" s="60">
        <f t="shared" si="114"/>
        <v>14.582372776346499</v>
      </c>
      <c r="L655" s="60">
        <f t="shared" si="119"/>
        <v>0.6399046191642257</v>
      </c>
      <c r="M655" s="60">
        <f t="shared" si="115"/>
        <v>2.5843474222015792</v>
      </c>
      <c r="N655" s="59">
        <v>12.52</v>
      </c>
      <c r="O655" s="59">
        <v>1.1200000000000001</v>
      </c>
      <c r="P655" s="62">
        <v>5.8285490196078431</v>
      </c>
      <c r="Q655" s="62">
        <v>6.2326050420168064</v>
      </c>
      <c r="R655" s="12">
        <v>8.64</v>
      </c>
      <c r="S655" s="59">
        <v>92.11</v>
      </c>
      <c r="T655" s="58">
        <v>0</v>
      </c>
      <c r="U655" s="59">
        <v>51.15</v>
      </c>
      <c r="V655" s="58">
        <v>0</v>
      </c>
      <c r="W655" s="58" t="s">
        <v>645</v>
      </c>
      <c r="X655" s="58">
        <v>0</v>
      </c>
      <c r="Y655" s="58">
        <v>0</v>
      </c>
      <c r="Z655">
        <v>1</v>
      </c>
      <c r="AA655" s="58">
        <v>0</v>
      </c>
      <c r="AB655" s="58">
        <v>0</v>
      </c>
      <c r="AC655" s="58">
        <v>0</v>
      </c>
      <c r="AD655" s="58">
        <v>0</v>
      </c>
      <c r="AE655" s="58">
        <v>1</v>
      </c>
      <c r="AF655" s="58">
        <v>10</v>
      </c>
      <c r="AG655" s="58">
        <v>22.22</v>
      </c>
      <c r="AH655" s="59">
        <v>14403.32</v>
      </c>
      <c r="AI655" s="61">
        <v>5564100</v>
      </c>
      <c r="AJ655" s="61">
        <v>2153000</v>
      </c>
      <c r="AK655" s="61">
        <v>896300</v>
      </c>
      <c r="AL655" s="60">
        <f t="shared" si="120"/>
        <v>0.89629999999999999</v>
      </c>
      <c r="AM655" s="60">
        <f t="shared" si="116"/>
        <v>0.12699610209983653</v>
      </c>
      <c r="AN655" s="59">
        <v>17.489999999999998</v>
      </c>
    </row>
    <row r="656" spans="1:40" x14ac:dyDescent="0.3">
      <c r="A656" s="58" t="s">
        <v>259</v>
      </c>
      <c r="B656" s="59">
        <v>2018</v>
      </c>
      <c r="C656" s="59">
        <v>65.72</v>
      </c>
      <c r="D656" s="59">
        <v>65.72</v>
      </c>
      <c r="E656" s="59">
        <v>100</v>
      </c>
      <c r="F656" s="59">
        <v>80.989999999999995</v>
      </c>
      <c r="G656" s="59">
        <v>54.04</v>
      </c>
      <c r="H656" s="59">
        <v>58.54</v>
      </c>
      <c r="I656" s="60">
        <f t="shared" si="118"/>
        <v>9.6538556366085846</v>
      </c>
      <c r="J656" s="60">
        <f t="shared" si="117"/>
        <v>15.633457456945976</v>
      </c>
      <c r="K656" s="60">
        <f t="shared" si="114"/>
        <v>15.315981459146437</v>
      </c>
      <c r="L656" s="60">
        <f t="shared" si="119"/>
        <v>0.66572459498197312</v>
      </c>
      <c r="M656" s="60">
        <f t="shared" si="115"/>
        <v>1.3736562736964182</v>
      </c>
      <c r="N656" s="59">
        <v>11.99</v>
      </c>
      <c r="O656" s="59">
        <v>1.1499999999999999</v>
      </c>
      <c r="P656" s="62">
        <v>15.665081300813005</v>
      </c>
      <c r="Q656" s="62">
        <v>17.575252918287951</v>
      </c>
      <c r="R656" s="12">
        <v>28</v>
      </c>
      <c r="S656" s="59">
        <v>92.58</v>
      </c>
      <c r="T656" s="58">
        <v>0</v>
      </c>
      <c r="U656" s="59">
        <v>52.92</v>
      </c>
      <c r="V656" s="58">
        <v>0</v>
      </c>
      <c r="W656" s="58" t="s">
        <v>645</v>
      </c>
      <c r="X656" s="58">
        <v>0</v>
      </c>
      <c r="Y656" s="58">
        <v>0</v>
      </c>
      <c r="Z656">
        <v>1</v>
      </c>
      <c r="AA656" s="58">
        <v>0</v>
      </c>
      <c r="AB656" s="58">
        <v>0</v>
      </c>
      <c r="AC656" s="58">
        <v>0</v>
      </c>
      <c r="AD656" s="58">
        <v>0</v>
      </c>
      <c r="AE656" s="58">
        <v>1</v>
      </c>
      <c r="AF656" s="58">
        <v>11.11</v>
      </c>
      <c r="AG656" s="58">
        <v>28.57</v>
      </c>
      <c r="AH656" s="59">
        <v>15581.75</v>
      </c>
      <c r="AI656" s="61">
        <v>6159200</v>
      </c>
      <c r="AJ656" s="61">
        <v>4483800</v>
      </c>
      <c r="AK656" s="61">
        <v>945900</v>
      </c>
      <c r="AL656" s="60">
        <f t="shared" si="120"/>
        <v>0.94589999999999996</v>
      </c>
      <c r="AM656" s="60">
        <f t="shared" si="116"/>
        <v>5.5338614303246679E-2</v>
      </c>
      <c r="AN656" s="59">
        <v>64.22</v>
      </c>
    </row>
    <row r="657" spans="1:40" x14ac:dyDescent="0.3">
      <c r="A657" s="58" t="s">
        <v>259</v>
      </c>
      <c r="B657" s="59">
        <v>2019</v>
      </c>
      <c r="C657" s="59">
        <v>77.31</v>
      </c>
      <c r="D657" s="59">
        <v>77.31</v>
      </c>
      <c r="E657" s="59">
        <v>100</v>
      </c>
      <c r="F657" s="59">
        <v>84.37</v>
      </c>
      <c r="G657" s="59">
        <v>75.790000000000006</v>
      </c>
      <c r="H657" s="59">
        <v>67.45</v>
      </c>
      <c r="I657" s="60">
        <f t="shared" si="118"/>
        <v>9.9622497352066226</v>
      </c>
      <c r="J657" s="60">
        <f t="shared" si="117"/>
        <v>16.089253691723425</v>
      </c>
      <c r="K657" s="60">
        <f t="shared" si="114"/>
        <v>15.695662394620001</v>
      </c>
      <c r="L657" s="60">
        <f t="shared" si="119"/>
        <v>0.72032450856473751</v>
      </c>
      <c r="M657" s="60">
        <f t="shared" si="115"/>
        <v>1.4822946067587155</v>
      </c>
      <c r="N657" s="59">
        <v>10.050000000000001</v>
      </c>
      <c r="O657" s="59">
        <v>0.83</v>
      </c>
      <c r="P657" s="62">
        <v>24.825120000000009</v>
      </c>
      <c r="Q657" s="62">
        <v>26.61542635658914</v>
      </c>
      <c r="R657" s="12">
        <v>31.91</v>
      </c>
      <c r="S657" s="59">
        <v>93.82</v>
      </c>
      <c r="T657" s="58">
        <v>1</v>
      </c>
      <c r="U657" s="59">
        <v>58.54</v>
      </c>
      <c r="V657" s="58">
        <v>0</v>
      </c>
      <c r="W657" s="58" t="s">
        <v>645</v>
      </c>
      <c r="X657" s="58">
        <v>0</v>
      </c>
      <c r="Y657" s="58">
        <v>0</v>
      </c>
      <c r="Z657">
        <v>1</v>
      </c>
      <c r="AA657" s="58">
        <v>0</v>
      </c>
      <c r="AB657" s="58">
        <v>0</v>
      </c>
      <c r="AC657" s="58">
        <v>0</v>
      </c>
      <c r="AD657" s="58">
        <v>1</v>
      </c>
      <c r="AE657" s="58">
        <v>1</v>
      </c>
      <c r="AF657" s="58">
        <v>10</v>
      </c>
      <c r="AG657" s="58">
        <v>37.5</v>
      </c>
      <c r="AH657" s="59">
        <v>21210.46</v>
      </c>
      <c r="AI657" s="61">
        <v>9715700</v>
      </c>
      <c r="AJ657" s="61">
        <v>6554500</v>
      </c>
      <c r="AK657" s="61">
        <v>1055100</v>
      </c>
      <c r="AL657" s="60">
        <f t="shared" si="120"/>
        <v>1.0550999999999999</v>
      </c>
      <c r="AM657" s="60">
        <f t="shared" si="116"/>
        <v>0.11544560735807168</v>
      </c>
      <c r="AN657" s="59">
        <v>58.04</v>
      </c>
    </row>
    <row r="658" spans="1:40" x14ac:dyDescent="0.3">
      <c r="A658" s="58" t="s">
        <v>259</v>
      </c>
      <c r="B658" s="59">
        <v>2020</v>
      </c>
      <c r="C658" s="59">
        <v>81.239999999999995</v>
      </c>
      <c r="D658" s="59">
        <v>81.239999999999995</v>
      </c>
      <c r="E658" s="59">
        <v>100</v>
      </c>
      <c r="F658" s="59">
        <v>91.16</v>
      </c>
      <c r="G658" s="59">
        <v>72.47</v>
      </c>
      <c r="H658" s="59">
        <v>78.58</v>
      </c>
      <c r="I658" s="60">
        <f t="shared" si="118"/>
        <v>9.9622497352066226</v>
      </c>
      <c r="J658" s="60">
        <f t="shared" si="117"/>
        <v>16.07720073711285</v>
      </c>
      <c r="K658" s="60">
        <f t="shared" si="114"/>
        <v>15.657852235484745</v>
      </c>
      <c r="L658" s="60">
        <f t="shared" si="119"/>
        <v>0.75635669395782967</v>
      </c>
      <c r="M658" s="60">
        <f t="shared" si="115"/>
        <v>1.5209703230713165</v>
      </c>
      <c r="N658" s="59">
        <v>8.99</v>
      </c>
      <c r="O658" s="59">
        <v>0.82</v>
      </c>
      <c r="P658" s="62">
        <v>24.792209302325578</v>
      </c>
      <c r="Q658" s="62">
        <v>26.392868217054275</v>
      </c>
      <c r="R658" s="12">
        <v>35.049999999999997</v>
      </c>
      <c r="S658" s="59">
        <v>94.65</v>
      </c>
      <c r="T658" s="58">
        <v>1</v>
      </c>
      <c r="U658" s="59">
        <v>75.599999999999994</v>
      </c>
      <c r="V658" s="58">
        <v>0</v>
      </c>
      <c r="W658" s="58" t="s">
        <v>645</v>
      </c>
      <c r="X658" s="58">
        <v>0</v>
      </c>
      <c r="Y658" s="58">
        <v>0</v>
      </c>
      <c r="Z658">
        <v>1</v>
      </c>
      <c r="AA658" s="58">
        <v>0</v>
      </c>
      <c r="AB658" s="58">
        <v>0</v>
      </c>
      <c r="AC658" s="58">
        <v>0</v>
      </c>
      <c r="AD658" s="58">
        <v>1</v>
      </c>
      <c r="AE658" s="58">
        <v>1</v>
      </c>
      <c r="AF658" s="58">
        <v>10</v>
      </c>
      <c r="AG658" s="58">
        <v>37.5</v>
      </c>
      <c r="AH658" s="59">
        <v>21210.46</v>
      </c>
      <c r="AI658" s="61">
        <v>9599300</v>
      </c>
      <c r="AJ658" s="61">
        <v>6311300</v>
      </c>
      <c r="AK658" s="61">
        <v>1130500</v>
      </c>
      <c r="AL658" s="60">
        <f t="shared" si="120"/>
        <v>1.1305000000000001</v>
      </c>
      <c r="AM658" s="60">
        <f t="shared" si="116"/>
        <v>7.1462420623637571E-2</v>
      </c>
      <c r="AN658" s="59">
        <v>55.76</v>
      </c>
    </row>
    <row r="659" spans="1:40" x14ac:dyDescent="0.3">
      <c r="A659" s="58" t="s">
        <v>259</v>
      </c>
      <c r="B659" s="59">
        <v>2021</v>
      </c>
      <c r="C659" s="59">
        <v>79.2</v>
      </c>
      <c r="D659" s="59">
        <v>48.2</v>
      </c>
      <c r="E659" s="59">
        <v>17.190000000000001</v>
      </c>
      <c r="F659" s="59">
        <v>88.43</v>
      </c>
      <c r="G659" s="59">
        <v>72.39</v>
      </c>
      <c r="H659" s="59">
        <v>74.45</v>
      </c>
      <c r="I659" s="60">
        <f t="shared" si="118"/>
        <v>9.9622497352066226</v>
      </c>
      <c r="J659" s="60">
        <f t="shared" si="117"/>
        <v>16.172337593805999</v>
      </c>
      <c r="K659" s="60">
        <f t="shared" si="114"/>
        <v>15.633830812360316</v>
      </c>
      <c r="L659" s="60">
        <f t="shared" si="119"/>
        <v>0.87187896850334257</v>
      </c>
      <c r="M659" s="60">
        <f t="shared" si="115"/>
        <v>1.713446401038708</v>
      </c>
      <c r="N659" s="59">
        <v>10.84</v>
      </c>
      <c r="O659" s="59">
        <v>0.88</v>
      </c>
      <c r="P659" s="62">
        <v>53.43942307692307</v>
      </c>
      <c r="Q659" s="62">
        <v>56.638499999999958</v>
      </c>
      <c r="R659" s="12">
        <v>93.21</v>
      </c>
      <c r="S659" s="59">
        <v>95.88</v>
      </c>
      <c r="T659" s="58">
        <v>1</v>
      </c>
      <c r="U659" s="59">
        <v>65.8</v>
      </c>
      <c r="V659" s="58">
        <v>0</v>
      </c>
      <c r="W659" s="58" t="s">
        <v>645</v>
      </c>
      <c r="X659" s="58">
        <v>0</v>
      </c>
      <c r="Y659" s="58">
        <v>0</v>
      </c>
      <c r="Z659">
        <v>1</v>
      </c>
      <c r="AA659" s="58">
        <v>0</v>
      </c>
      <c r="AB659" s="58">
        <v>0</v>
      </c>
      <c r="AC659" s="58">
        <v>0</v>
      </c>
      <c r="AD659" s="58">
        <v>1</v>
      </c>
      <c r="AE659" s="58">
        <v>1</v>
      </c>
      <c r="AF659" s="58">
        <v>20</v>
      </c>
      <c r="AG659" s="58">
        <v>25</v>
      </c>
      <c r="AH659" s="59">
        <v>21210.46</v>
      </c>
      <c r="AI659" s="61">
        <v>10557400</v>
      </c>
      <c r="AJ659" s="61">
        <v>6161500</v>
      </c>
      <c r="AK659" s="61">
        <v>1391400</v>
      </c>
      <c r="AL659" s="60">
        <f t="shared" si="120"/>
        <v>1.3914</v>
      </c>
      <c r="AM659" s="60">
        <f t="shared" si="116"/>
        <v>0.2307828394515701</v>
      </c>
      <c r="AN659" s="59">
        <v>45.46</v>
      </c>
    </row>
    <row r="660" spans="1:40" x14ac:dyDescent="0.3">
      <c r="A660" s="58" t="s">
        <v>257</v>
      </c>
      <c r="B660" s="59">
        <v>2008</v>
      </c>
      <c r="C660" s="59">
        <v>61.27</v>
      </c>
      <c r="D660" s="59">
        <v>61.27</v>
      </c>
      <c r="E660" s="59">
        <v>73.08</v>
      </c>
      <c r="F660" s="59">
        <v>80.78</v>
      </c>
      <c r="G660" s="59">
        <v>49.18</v>
      </c>
      <c r="H660" s="59">
        <v>50.63</v>
      </c>
      <c r="I660" s="60">
        <f t="shared" si="118"/>
        <v>7.8732437110192679</v>
      </c>
      <c r="J660" s="60">
        <f t="shared" si="117"/>
        <v>18.216211732902963</v>
      </c>
      <c r="K660" s="60">
        <f t="shared" si="114"/>
        <v>17.946813661171905</v>
      </c>
      <c r="L660" s="60">
        <f t="shared" si="119"/>
        <v>0.8738006802532029</v>
      </c>
      <c r="M660" s="60">
        <f t="shared" si="115"/>
        <v>1.309176183363048</v>
      </c>
      <c r="N660" s="59">
        <v>3.95</v>
      </c>
      <c r="O660" s="59">
        <v>1.76</v>
      </c>
      <c r="P660" s="62">
        <v>19.974545454545453</v>
      </c>
      <c r="Q660" s="62">
        <v>25.786875000000009</v>
      </c>
      <c r="R660" s="12">
        <v>34.380000000000003</v>
      </c>
      <c r="S660" s="59">
        <v>96.51</v>
      </c>
      <c r="T660" s="58">
        <v>1</v>
      </c>
      <c r="U660" s="59">
        <v>43.62</v>
      </c>
      <c r="V660" s="58"/>
      <c r="W660" s="58" t="s">
        <v>645</v>
      </c>
      <c r="X660" s="58">
        <v>0</v>
      </c>
      <c r="Y660" s="58">
        <v>0</v>
      </c>
      <c r="Z660">
        <v>1</v>
      </c>
      <c r="AA660" s="58">
        <v>0</v>
      </c>
      <c r="AB660" s="58">
        <v>0</v>
      </c>
      <c r="AC660" s="58">
        <v>0</v>
      </c>
      <c r="AD660" s="58">
        <v>1</v>
      </c>
      <c r="AE660" s="58"/>
      <c r="AF660" s="58">
        <v>13.33</v>
      </c>
      <c r="AG660" s="58">
        <v>21.43</v>
      </c>
      <c r="AH660" s="59">
        <v>2626.07</v>
      </c>
      <c r="AI660" s="61">
        <v>81508000</v>
      </c>
      <c r="AJ660" s="61">
        <v>62259000</v>
      </c>
      <c r="AK660" s="61">
        <v>1396000</v>
      </c>
      <c r="AL660" s="60">
        <f t="shared" si="120"/>
        <v>1.3959999999999999</v>
      </c>
      <c r="AM660" s="60"/>
      <c r="AN660" s="59">
        <v>12.3</v>
      </c>
    </row>
    <row r="661" spans="1:40" x14ac:dyDescent="0.3">
      <c r="A661" s="58" t="s">
        <v>257</v>
      </c>
      <c r="B661" s="59">
        <v>2009</v>
      </c>
      <c r="C661" s="59">
        <v>62.9</v>
      </c>
      <c r="D661" s="59">
        <v>33.369999999999997</v>
      </c>
      <c r="E661" s="59">
        <v>12.5</v>
      </c>
      <c r="F661" s="59">
        <v>82.68</v>
      </c>
      <c r="G661" s="59">
        <v>58.92</v>
      </c>
      <c r="H661" s="59">
        <v>40.68</v>
      </c>
      <c r="I661" s="60">
        <f t="shared" si="118"/>
        <v>8.421727999598172</v>
      </c>
      <c r="J661" s="60">
        <f t="shared" si="117"/>
        <v>18.194306981117872</v>
      </c>
      <c r="K661" s="60">
        <f t="shared" si="114"/>
        <v>17.897866880874307</v>
      </c>
      <c r="L661" s="60">
        <f t="shared" si="119"/>
        <v>1.5081136844409848</v>
      </c>
      <c r="M661" s="60">
        <f t="shared" si="115"/>
        <v>1.345061988698659</v>
      </c>
      <c r="N661" s="59">
        <v>4.7</v>
      </c>
      <c r="O661" s="59">
        <v>1.72</v>
      </c>
      <c r="P661" s="62">
        <v>16.568333333333328</v>
      </c>
      <c r="Q661" s="62">
        <v>16.611240310077516</v>
      </c>
      <c r="R661" s="12">
        <v>19.829999999999998</v>
      </c>
      <c r="S661" s="59">
        <v>97.27</v>
      </c>
      <c r="T661" s="58">
        <v>1</v>
      </c>
      <c r="U661" s="59">
        <v>28.72</v>
      </c>
      <c r="V661" s="58"/>
      <c r="W661" s="58" t="s">
        <v>645</v>
      </c>
      <c r="X661" s="58">
        <v>0</v>
      </c>
      <c r="Y661" s="58">
        <v>0</v>
      </c>
      <c r="Z661">
        <v>1</v>
      </c>
      <c r="AA661" s="58">
        <v>0</v>
      </c>
      <c r="AB661" s="58">
        <v>0</v>
      </c>
      <c r="AC661" s="58">
        <v>0</v>
      </c>
      <c r="AD661" s="58">
        <v>1</v>
      </c>
      <c r="AE661" s="58"/>
      <c r="AF661" s="58">
        <v>25</v>
      </c>
      <c r="AG661" s="58">
        <v>21.43</v>
      </c>
      <c r="AH661" s="59">
        <v>4544.75</v>
      </c>
      <c r="AI661" s="61">
        <v>79742000</v>
      </c>
      <c r="AJ661" s="61">
        <v>59285000</v>
      </c>
      <c r="AK661" s="61">
        <v>3518200</v>
      </c>
      <c r="AL661" s="60">
        <f t="shared" si="120"/>
        <v>3.5182000000000002</v>
      </c>
      <c r="AM661" s="60">
        <f t="shared" ref="AM661:AM673" si="121">(AK661-AK660)/AK660</f>
        <v>1.5202005730659025</v>
      </c>
      <c r="AN661" s="59">
        <v>12.17</v>
      </c>
    </row>
    <row r="662" spans="1:40" x14ac:dyDescent="0.3">
      <c r="A662" s="58" t="s">
        <v>257</v>
      </c>
      <c r="B662" s="59">
        <v>2010</v>
      </c>
      <c r="C662" s="59">
        <v>52.4</v>
      </c>
      <c r="D662" s="59">
        <v>52.4</v>
      </c>
      <c r="E662" s="59">
        <v>33.33</v>
      </c>
      <c r="F662" s="59">
        <v>63.84</v>
      </c>
      <c r="G662" s="59">
        <v>58.04</v>
      </c>
      <c r="H662" s="59">
        <v>28.62</v>
      </c>
      <c r="I662" s="60">
        <f t="shared" si="118"/>
        <v>8.6561008559564936</v>
      </c>
      <c r="J662" s="60">
        <f t="shared" si="117"/>
        <v>18.149396817310222</v>
      </c>
      <c r="K662" s="60">
        <f t="shared" si="114"/>
        <v>17.830956202579959</v>
      </c>
      <c r="L662" s="60">
        <f t="shared" si="119"/>
        <v>1.35247901262516</v>
      </c>
      <c r="M662" s="60">
        <f t="shared" si="115"/>
        <v>1.3749819650844035</v>
      </c>
      <c r="N662" s="59">
        <v>5.27</v>
      </c>
      <c r="O662" s="59">
        <v>1.6</v>
      </c>
      <c r="P662" s="62">
        <v>16.501712062256811</v>
      </c>
      <c r="Q662" s="62">
        <v>17.427003891050575</v>
      </c>
      <c r="R662" s="12">
        <v>19.920000000000002</v>
      </c>
      <c r="S662" s="59">
        <v>29.17</v>
      </c>
      <c r="T662" s="58">
        <v>1</v>
      </c>
      <c r="U662" s="59">
        <v>21.88</v>
      </c>
      <c r="V662" s="58">
        <v>50</v>
      </c>
      <c r="W662" s="58" t="s">
        <v>645</v>
      </c>
      <c r="X662" s="58">
        <v>0</v>
      </c>
      <c r="Y662" s="58">
        <v>0</v>
      </c>
      <c r="Z662">
        <v>1</v>
      </c>
      <c r="AA662" s="58">
        <v>0</v>
      </c>
      <c r="AB662" s="58">
        <v>0</v>
      </c>
      <c r="AC662" s="58">
        <v>0</v>
      </c>
      <c r="AD662" s="58">
        <v>1</v>
      </c>
      <c r="AE662" s="58"/>
      <c r="AF662" s="58">
        <v>12.12</v>
      </c>
      <c r="AG662" s="58">
        <v>20</v>
      </c>
      <c r="AH662" s="59">
        <v>5745.09</v>
      </c>
      <c r="AI662" s="61">
        <v>76240000</v>
      </c>
      <c r="AJ662" s="61">
        <v>55448000</v>
      </c>
      <c r="AK662" s="61">
        <v>2867000</v>
      </c>
      <c r="AL662" s="60">
        <f t="shared" si="120"/>
        <v>2.867</v>
      </c>
      <c r="AM662" s="60">
        <f t="shared" si="121"/>
        <v>-0.18509465067363992</v>
      </c>
      <c r="AN662" s="59">
        <v>14.99</v>
      </c>
    </row>
    <row r="663" spans="1:40" x14ac:dyDescent="0.3">
      <c r="A663" s="58" t="s">
        <v>257</v>
      </c>
      <c r="B663" s="59">
        <v>2011</v>
      </c>
      <c r="C663" s="59">
        <v>54.69</v>
      </c>
      <c r="D663" s="59">
        <v>48.5</v>
      </c>
      <c r="E663" s="59">
        <v>45.83</v>
      </c>
      <c r="F663" s="59">
        <v>60.15</v>
      </c>
      <c r="G663" s="59">
        <v>77.69</v>
      </c>
      <c r="H663" s="59">
        <v>15.36</v>
      </c>
      <c r="I663" s="60">
        <f t="shared" si="118"/>
        <v>8.5021018883821462</v>
      </c>
      <c r="J663" s="60">
        <f t="shared" si="117"/>
        <v>18.211181188553393</v>
      </c>
      <c r="K663" s="60">
        <f t="shared" si="114"/>
        <v>17.934807861541952</v>
      </c>
      <c r="L663" s="60"/>
      <c r="M663" s="60">
        <f t="shared" si="115"/>
        <v>1.3183399440795891</v>
      </c>
      <c r="N663" s="59">
        <v>9.85</v>
      </c>
      <c r="O663" s="59">
        <v>1.46</v>
      </c>
      <c r="P663" s="62">
        <v>14.778235294117646</v>
      </c>
      <c r="Q663" s="62">
        <v>16.565686274509794</v>
      </c>
      <c r="R663" s="12">
        <v>21.87</v>
      </c>
      <c r="S663" s="59">
        <v>28.81</v>
      </c>
      <c r="T663" s="58">
        <v>1</v>
      </c>
      <c r="U663" s="59">
        <v>3.13</v>
      </c>
      <c r="V663" s="58">
        <v>47.06</v>
      </c>
      <c r="W663" s="58" t="s">
        <v>645</v>
      </c>
      <c r="X663" s="58">
        <v>0</v>
      </c>
      <c r="Y663" s="58">
        <v>0</v>
      </c>
      <c r="Z663">
        <v>1</v>
      </c>
      <c r="AA663" s="58">
        <v>0</v>
      </c>
      <c r="AB663" s="58">
        <v>0</v>
      </c>
      <c r="AC663" s="58">
        <v>0</v>
      </c>
      <c r="AD663" s="58">
        <v>1</v>
      </c>
      <c r="AE663" s="58">
        <v>1</v>
      </c>
      <c r="AF663" s="58">
        <v>18.18</v>
      </c>
      <c r="AG663" s="58">
        <v>20</v>
      </c>
      <c r="AH663" s="59">
        <v>4925.1099999999997</v>
      </c>
      <c r="AI663" s="61">
        <v>81099000</v>
      </c>
      <c r="AJ663" s="61">
        <v>61516000</v>
      </c>
      <c r="AK663" s="61">
        <v>-2483000</v>
      </c>
      <c r="AL663" s="60">
        <f t="shared" si="120"/>
        <v>-2.4830000000000001</v>
      </c>
      <c r="AM663" s="60">
        <f t="shared" si="121"/>
        <v>-1.8660620858039763</v>
      </c>
      <c r="AN663" s="59">
        <v>25.66</v>
      </c>
    </row>
    <row r="664" spans="1:40" x14ac:dyDescent="0.3">
      <c r="A664" s="58" t="s">
        <v>257</v>
      </c>
      <c r="B664" s="59">
        <v>2012</v>
      </c>
      <c r="C664" s="59">
        <v>55.98</v>
      </c>
      <c r="D664" s="59">
        <v>55.98</v>
      </c>
      <c r="E664" s="59">
        <v>63.89</v>
      </c>
      <c r="F664" s="59">
        <v>64.33</v>
      </c>
      <c r="G664" s="59">
        <v>79.239999999999995</v>
      </c>
      <c r="H664" s="59">
        <v>12.26</v>
      </c>
      <c r="I664" s="60">
        <f t="shared" si="118"/>
        <v>8.5120278741040174</v>
      </c>
      <c r="J664" s="60">
        <f t="shared" si="117"/>
        <v>18.281188765133766</v>
      </c>
      <c r="K664" s="60">
        <f t="shared" si="114"/>
        <v>18.029517869554962</v>
      </c>
      <c r="L664" s="60">
        <f t="shared" ref="L664:L699" si="122">LN(1+AL664)</f>
        <v>1.3994573476461716</v>
      </c>
      <c r="M664" s="60">
        <f t="shared" si="115"/>
        <v>1.2861726825084656</v>
      </c>
      <c r="N664" s="59">
        <v>3.68</v>
      </c>
      <c r="O664" s="59">
        <v>1.49</v>
      </c>
      <c r="P664" s="62">
        <v>7.9368359374999926</v>
      </c>
      <c r="Q664" s="62">
        <v>9.5380468750000045</v>
      </c>
      <c r="R664" s="12">
        <v>13.01</v>
      </c>
      <c r="S664" s="59">
        <v>34.67</v>
      </c>
      <c r="T664" s="58">
        <v>1</v>
      </c>
      <c r="U664" s="59">
        <v>7.14</v>
      </c>
      <c r="V664" s="58">
        <v>43.75</v>
      </c>
      <c r="W664" s="58" t="s">
        <v>645</v>
      </c>
      <c r="X664" s="58">
        <v>0</v>
      </c>
      <c r="Y664" s="58">
        <v>0</v>
      </c>
      <c r="Z664">
        <v>1</v>
      </c>
      <c r="AA664" s="58">
        <v>0</v>
      </c>
      <c r="AB664" s="58">
        <v>0</v>
      </c>
      <c r="AC664" s="58">
        <v>0</v>
      </c>
      <c r="AD664" s="58">
        <v>1</v>
      </c>
      <c r="AE664" s="58">
        <v>1</v>
      </c>
      <c r="AF664" s="58">
        <v>17.5</v>
      </c>
      <c r="AG664" s="58">
        <v>20</v>
      </c>
      <c r="AH664" s="59">
        <v>4974.24</v>
      </c>
      <c r="AI664" s="61">
        <v>86980000</v>
      </c>
      <c r="AJ664" s="61">
        <v>67627000</v>
      </c>
      <c r="AK664" s="61">
        <v>3053000</v>
      </c>
      <c r="AL664" s="60">
        <f t="shared" si="120"/>
        <v>3.0529999999999999</v>
      </c>
      <c r="AM664" s="60">
        <f t="shared" si="121"/>
        <v>-2.229561014901329</v>
      </c>
      <c r="AN664" s="59">
        <v>36.17</v>
      </c>
    </row>
    <row r="665" spans="1:40" x14ac:dyDescent="0.3">
      <c r="A665" s="58" t="s">
        <v>257</v>
      </c>
      <c r="B665" s="59">
        <v>2013</v>
      </c>
      <c r="C665" s="59">
        <v>57.32</v>
      </c>
      <c r="D665" s="59">
        <v>57.32</v>
      </c>
      <c r="E665" s="59">
        <v>100</v>
      </c>
      <c r="F665" s="59">
        <v>63.4</v>
      </c>
      <c r="G665" s="59">
        <v>80.17</v>
      </c>
      <c r="H665" s="59">
        <v>17.329999999999998</v>
      </c>
      <c r="I665" s="60">
        <f t="shared" si="118"/>
        <v>8.6527200916903411</v>
      </c>
      <c r="J665" s="60">
        <f t="shared" si="117"/>
        <v>18.275342784448352</v>
      </c>
      <c r="K665" s="60">
        <f t="shared" si="114"/>
        <v>17.991957244266999</v>
      </c>
      <c r="L665" s="60">
        <f t="shared" si="122"/>
        <v>1.7684908422887007</v>
      </c>
      <c r="M665" s="60">
        <f t="shared" si="115"/>
        <v>1.3276169128258666</v>
      </c>
      <c r="N665" s="59">
        <v>4.5199999999999996</v>
      </c>
      <c r="O665" s="59">
        <v>1.58</v>
      </c>
      <c r="P665" s="62">
        <v>4.5099606299212596</v>
      </c>
      <c r="Q665" s="62">
        <v>5.3667968749999986</v>
      </c>
      <c r="R665" s="12">
        <v>8.0399999999999991</v>
      </c>
      <c r="S665" s="59">
        <v>37.18</v>
      </c>
      <c r="T665" s="58">
        <v>1</v>
      </c>
      <c r="U665" s="59">
        <v>13</v>
      </c>
      <c r="V665" s="58">
        <v>56.25</v>
      </c>
      <c r="W665" s="58" t="s">
        <v>645</v>
      </c>
      <c r="X665" s="58">
        <v>0</v>
      </c>
      <c r="Y665" s="58">
        <v>0</v>
      </c>
      <c r="Z665">
        <v>1</v>
      </c>
      <c r="AA665" s="58">
        <v>0</v>
      </c>
      <c r="AB665" s="58">
        <v>0</v>
      </c>
      <c r="AC665" s="58">
        <v>0</v>
      </c>
      <c r="AD665" s="58">
        <v>1</v>
      </c>
      <c r="AE665" s="58">
        <v>1</v>
      </c>
      <c r="AF665" s="58">
        <v>15.38</v>
      </c>
      <c r="AG665" s="58">
        <v>18.75</v>
      </c>
      <c r="AH665" s="59">
        <v>5725.7</v>
      </c>
      <c r="AI665" s="61">
        <v>86473000</v>
      </c>
      <c r="AJ665" s="61">
        <v>65134000</v>
      </c>
      <c r="AK665" s="61">
        <v>4862000</v>
      </c>
      <c r="AL665" s="60">
        <f t="shared" si="120"/>
        <v>4.8620000000000001</v>
      </c>
      <c r="AM665" s="60">
        <f t="shared" si="121"/>
        <v>0.59253193580085162</v>
      </c>
      <c r="AN665" s="59">
        <v>33.47</v>
      </c>
    </row>
    <row r="666" spans="1:40" x14ac:dyDescent="0.3">
      <c r="A666" s="58" t="s">
        <v>257</v>
      </c>
      <c r="B666" s="59">
        <v>2014</v>
      </c>
      <c r="C666" s="59">
        <v>52.52</v>
      </c>
      <c r="D666" s="59">
        <v>52.52</v>
      </c>
      <c r="E666" s="59">
        <v>100</v>
      </c>
      <c r="F666" s="59">
        <v>53.54</v>
      </c>
      <c r="G666" s="59">
        <v>77.42</v>
      </c>
      <c r="H666" s="59">
        <v>16.78</v>
      </c>
      <c r="I666" s="60">
        <f t="shared" si="118"/>
        <v>8.8633342482659767</v>
      </c>
      <c r="J666" s="60">
        <f t="shared" si="117"/>
        <v>18.332384906032239</v>
      </c>
      <c r="K666" s="60">
        <f t="shared" si="114"/>
        <v>18.066060829849771</v>
      </c>
      <c r="L666" s="60">
        <f t="shared" si="122"/>
        <v>1.747459210331475</v>
      </c>
      <c r="M666" s="60">
        <f t="shared" si="115"/>
        <v>1.3051579607664234</v>
      </c>
      <c r="N666" s="59">
        <v>4.47</v>
      </c>
      <c r="O666" s="59">
        <v>1.57</v>
      </c>
      <c r="P666" s="62">
        <v>5.9405577689243021</v>
      </c>
      <c r="Q666" s="62">
        <v>6.9000390625000003</v>
      </c>
      <c r="R666" s="12">
        <v>8.77</v>
      </c>
      <c r="S666" s="59">
        <v>14</v>
      </c>
      <c r="T666" s="58">
        <v>1</v>
      </c>
      <c r="U666" s="59">
        <v>12.26</v>
      </c>
      <c r="V666" s="58">
        <v>36.840000000000003</v>
      </c>
      <c r="W666" s="58" t="s">
        <v>645</v>
      </c>
      <c r="X666" s="58">
        <v>0</v>
      </c>
      <c r="Y666" s="58">
        <v>0</v>
      </c>
      <c r="Z666">
        <v>1</v>
      </c>
      <c r="AA666" s="58">
        <v>0</v>
      </c>
      <c r="AB666" s="58">
        <v>0</v>
      </c>
      <c r="AC666" s="58">
        <v>0</v>
      </c>
      <c r="AD666" s="58">
        <v>1</v>
      </c>
      <c r="AE666" s="58">
        <v>1</v>
      </c>
      <c r="AF666" s="58">
        <v>18.18</v>
      </c>
      <c r="AG666" s="58">
        <v>26.67</v>
      </c>
      <c r="AH666" s="59">
        <v>7068.01</v>
      </c>
      <c r="AI666" s="61">
        <v>91549000</v>
      </c>
      <c r="AJ666" s="61">
        <v>70144000</v>
      </c>
      <c r="AK666" s="61">
        <v>4740000</v>
      </c>
      <c r="AL666" s="60">
        <f t="shared" si="120"/>
        <v>4.74</v>
      </c>
      <c r="AM666" s="60">
        <f t="shared" si="121"/>
        <v>-2.5092554504319211E-2</v>
      </c>
      <c r="AN666" s="59">
        <v>33.93</v>
      </c>
    </row>
    <row r="667" spans="1:40" x14ac:dyDescent="0.3">
      <c r="A667" s="58" t="s">
        <v>257</v>
      </c>
      <c r="B667" s="59">
        <v>2015</v>
      </c>
      <c r="C667" s="59">
        <v>56.77</v>
      </c>
      <c r="D667" s="59">
        <v>51.11</v>
      </c>
      <c r="E667" s="59">
        <v>45</v>
      </c>
      <c r="F667" s="59">
        <v>57.66</v>
      </c>
      <c r="G667" s="59">
        <v>82.14</v>
      </c>
      <c r="H667" s="59">
        <v>21.11</v>
      </c>
      <c r="I667" s="60">
        <f t="shared" si="118"/>
        <v>8.8718953907733091</v>
      </c>
      <c r="J667" s="60">
        <f t="shared" si="117"/>
        <v>18.382802329512945</v>
      </c>
      <c r="K667" s="60">
        <f t="shared" si="114"/>
        <v>18.093245549976448</v>
      </c>
      <c r="L667" s="60">
        <f t="shared" si="122"/>
        <v>1.7950872593207297</v>
      </c>
      <c r="M667" s="60">
        <f t="shared" si="115"/>
        <v>1.3358352872622334</v>
      </c>
      <c r="N667" s="59">
        <v>5.2</v>
      </c>
      <c r="O667" s="59">
        <v>1.59</v>
      </c>
      <c r="P667" s="62">
        <v>7.6819367588932828</v>
      </c>
      <c r="Q667" s="62">
        <v>8.2714785992217958</v>
      </c>
      <c r="R667" s="12">
        <v>9.17</v>
      </c>
      <c r="S667" s="59">
        <v>16.05</v>
      </c>
      <c r="T667" s="58">
        <v>1</v>
      </c>
      <c r="U667" s="59">
        <v>7.03</v>
      </c>
      <c r="V667" s="58">
        <v>35.29</v>
      </c>
      <c r="W667" s="58" t="s">
        <v>645</v>
      </c>
      <c r="X667" s="58">
        <v>0</v>
      </c>
      <c r="Y667" s="58">
        <v>0</v>
      </c>
      <c r="Z667">
        <v>1</v>
      </c>
      <c r="AA667" s="58">
        <v>0</v>
      </c>
      <c r="AB667" s="58">
        <v>0</v>
      </c>
      <c r="AC667" s="58">
        <v>0</v>
      </c>
      <c r="AD667" s="58">
        <v>1</v>
      </c>
      <c r="AE667" s="58">
        <v>1</v>
      </c>
      <c r="AF667" s="58">
        <v>20</v>
      </c>
      <c r="AG667" s="58">
        <v>23.08</v>
      </c>
      <c r="AH667" s="59">
        <v>7128.78</v>
      </c>
      <c r="AI667" s="61">
        <v>96283000</v>
      </c>
      <c r="AJ667" s="61">
        <v>72077000</v>
      </c>
      <c r="AK667" s="61">
        <v>5020000</v>
      </c>
      <c r="AL667" s="60">
        <f t="shared" si="120"/>
        <v>5.0199999999999996</v>
      </c>
      <c r="AM667" s="60">
        <f t="shared" si="121"/>
        <v>5.9071729957805907E-2</v>
      </c>
      <c r="AN667" s="59">
        <v>29.99</v>
      </c>
    </row>
    <row r="668" spans="1:40" x14ac:dyDescent="0.3">
      <c r="A668" s="58" t="s">
        <v>257</v>
      </c>
      <c r="B668" s="59">
        <v>2016</v>
      </c>
      <c r="C668" s="59">
        <v>57.27</v>
      </c>
      <c r="D668" s="59">
        <v>33.32</v>
      </c>
      <c r="E668" s="59">
        <v>9.3800000000000008</v>
      </c>
      <c r="F668" s="59">
        <v>54.83</v>
      </c>
      <c r="G668" s="59">
        <v>86.02</v>
      </c>
      <c r="H668" s="59">
        <v>21.6</v>
      </c>
      <c r="I668" s="60">
        <f t="shared" si="118"/>
        <v>9.1013588639868459</v>
      </c>
      <c r="J668" s="60">
        <f t="shared" si="117"/>
        <v>18.46809853828152</v>
      </c>
      <c r="K668" s="60">
        <f t="shared" si="114"/>
        <v>18.16385113498335</v>
      </c>
      <c r="L668" s="60">
        <f t="shared" si="122"/>
        <v>1.8073046805635173</v>
      </c>
      <c r="M668" s="60">
        <f t="shared" si="115"/>
        <v>1.3556043956043955</v>
      </c>
      <c r="N668" s="59">
        <v>5.75</v>
      </c>
      <c r="O668" s="59">
        <v>1.39</v>
      </c>
      <c r="P668" s="62">
        <v>5.3497665369649798</v>
      </c>
      <c r="Q668" s="62">
        <v>5.6182329317269106</v>
      </c>
      <c r="R668" s="12">
        <v>8.7100000000000009</v>
      </c>
      <c r="S668" s="59">
        <v>13.95</v>
      </c>
      <c r="T668" s="58">
        <v>1</v>
      </c>
      <c r="U668" s="59">
        <v>2.2400000000000002</v>
      </c>
      <c r="V668" s="58">
        <v>33.33</v>
      </c>
      <c r="W668" s="58" t="s">
        <v>645</v>
      </c>
      <c r="X668" s="58">
        <v>0</v>
      </c>
      <c r="Y668" s="58">
        <v>0</v>
      </c>
      <c r="Z668">
        <v>1</v>
      </c>
      <c r="AA668" s="58">
        <v>0</v>
      </c>
      <c r="AB668" s="58">
        <v>0</v>
      </c>
      <c r="AC668" s="58">
        <v>0</v>
      </c>
      <c r="AD668" s="58">
        <v>1</v>
      </c>
      <c r="AE668" s="58">
        <v>1</v>
      </c>
      <c r="AF668" s="58">
        <v>22.5</v>
      </c>
      <c r="AG668" s="58">
        <v>15.38</v>
      </c>
      <c r="AH668" s="59">
        <v>8967.4699999999993</v>
      </c>
      <c r="AI668" s="61">
        <v>104856000</v>
      </c>
      <c r="AJ668" s="61">
        <v>77350000</v>
      </c>
      <c r="AK668" s="61">
        <v>5094000</v>
      </c>
      <c r="AL668" s="60">
        <f t="shared" si="120"/>
        <v>5.0940000000000003</v>
      </c>
      <c r="AM668" s="60">
        <f t="shared" si="121"/>
        <v>1.4741035856573706E-2</v>
      </c>
      <c r="AN668" s="59">
        <v>27</v>
      </c>
    </row>
    <row r="669" spans="1:40" x14ac:dyDescent="0.3">
      <c r="A669" s="58" t="s">
        <v>257</v>
      </c>
      <c r="B669" s="59">
        <v>2017</v>
      </c>
      <c r="C669" s="59">
        <v>61.55</v>
      </c>
      <c r="D669" s="59">
        <v>61.55</v>
      </c>
      <c r="E669" s="59">
        <v>100</v>
      </c>
      <c r="F669" s="59">
        <v>57.85</v>
      </c>
      <c r="G669" s="59">
        <v>87.82</v>
      </c>
      <c r="H669" s="59">
        <v>30.53</v>
      </c>
      <c r="I669" s="60">
        <f t="shared" si="118"/>
        <v>8.8411517431692168</v>
      </c>
      <c r="J669" s="60">
        <f t="shared" si="117"/>
        <v>18.49467442386069</v>
      </c>
      <c r="K669" s="60">
        <f t="shared" si="114"/>
        <v>18.203705628658533</v>
      </c>
      <c r="L669" s="60">
        <f t="shared" si="122"/>
        <v>1.5606677480646711</v>
      </c>
      <c r="M669" s="60">
        <f t="shared" si="115"/>
        <v>1.3377228399279459</v>
      </c>
      <c r="N669" s="59">
        <v>3.86</v>
      </c>
      <c r="O669" s="59">
        <v>1.47</v>
      </c>
      <c r="P669" s="62">
        <v>5.8285490196078431</v>
      </c>
      <c r="Q669" s="62">
        <v>6.2326050420168064</v>
      </c>
      <c r="R669" s="12">
        <v>8.64</v>
      </c>
      <c r="S669" s="59">
        <v>16.670000000000002</v>
      </c>
      <c r="T669" s="58">
        <v>1</v>
      </c>
      <c r="U669" s="59">
        <v>16.2</v>
      </c>
      <c r="V669" s="58">
        <v>35.71</v>
      </c>
      <c r="W669" s="58" t="s">
        <v>645</v>
      </c>
      <c r="X669" s="58">
        <v>0</v>
      </c>
      <c r="Y669" s="58">
        <v>0</v>
      </c>
      <c r="Z669">
        <v>1</v>
      </c>
      <c r="AA669" s="58">
        <v>0</v>
      </c>
      <c r="AB669" s="58">
        <v>0</v>
      </c>
      <c r="AC669" s="58">
        <v>0</v>
      </c>
      <c r="AD669" s="58">
        <v>1</v>
      </c>
      <c r="AE669" s="58">
        <v>1</v>
      </c>
      <c r="AF669" s="58">
        <v>25.64</v>
      </c>
      <c r="AG669" s="58">
        <v>21.43</v>
      </c>
      <c r="AH669" s="59">
        <v>6912.95</v>
      </c>
      <c r="AI669" s="61">
        <v>107680000</v>
      </c>
      <c r="AJ669" s="61">
        <v>80495000</v>
      </c>
      <c r="AK669" s="61">
        <v>3762000</v>
      </c>
      <c r="AL669" s="60">
        <f t="shared" si="120"/>
        <v>3.762</v>
      </c>
      <c r="AM669" s="60">
        <f t="shared" si="121"/>
        <v>-0.26148409893992935</v>
      </c>
      <c r="AN669" s="59">
        <v>29.4</v>
      </c>
    </row>
    <row r="670" spans="1:40" x14ac:dyDescent="0.3">
      <c r="A670" s="58" t="s">
        <v>257</v>
      </c>
      <c r="B670" s="59">
        <v>2018</v>
      </c>
      <c r="C670" s="59">
        <v>70.3</v>
      </c>
      <c r="D670" s="59">
        <v>70.3</v>
      </c>
      <c r="E670" s="59">
        <v>100</v>
      </c>
      <c r="F670" s="59">
        <v>60.85</v>
      </c>
      <c r="G670" s="59">
        <v>74.25</v>
      </c>
      <c r="H670" s="59">
        <v>78.08</v>
      </c>
      <c r="I670" s="60">
        <f t="shared" si="118"/>
        <v>8.5934669593972295</v>
      </c>
      <c r="J670" s="60">
        <f t="shared" si="117"/>
        <v>18.554888158022891</v>
      </c>
      <c r="K670" s="60">
        <f t="shared" si="114"/>
        <v>18.258350032034667</v>
      </c>
      <c r="L670" s="60">
        <f t="shared" si="122"/>
        <v>2.1290646921531597</v>
      </c>
      <c r="M670" s="60">
        <f t="shared" si="115"/>
        <v>1.3451938458643078</v>
      </c>
      <c r="N670" s="59">
        <v>4.12</v>
      </c>
      <c r="O670" s="59">
        <v>1.5</v>
      </c>
      <c r="P670" s="62">
        <v>15.665081300813005</v>
      </c>
      <c r="Q670" s="62">
        <v>17.575252918287951</v>
      </c>
      <c r="R670" s="12">
        <v>28</v>
      </c>
      <c r="S670" s="59">
        <v>18.47</v>
      </c>
      <c r="T670" s="58">
        <v>1</v>
      </c>
      <c r="U670" s="59">
        <v>87.4</v>
      </c>
      <c r="V670" s="58">
        <v>33.33</v>
      </c>
      <c r="W670" s="58" t="s">
        <v>645</v>
      </c>
      <c r="X670" s="58">
        <v>0</v>
      </c>
      <c r="Y670" s="58">
        <v>0</v>
      </c>
      <c r="Z670">
        <v>1</v>
      </c>
      <c r="AA670" s="58">
        <v>0</v>
      </c>
      <c r="AB670" s="58">
        <v>0</v>
      </c>
      <c r="AC670" s="58">
        <v>0</v>
      </c>
      <c r="AD670" s="58">
        <v>1</v>
      </c>
      <c r="AE670" s="58">
        <v>1</v>
      </c>
      <c r="AF670" s="58">
        <v>31.03</v>
      </c>
      <c r="AG670" s="58">
        <v>16.670000000000002</v>
      </c>
      <c r="AH670" s="59">
        <v>5396.29</v>
      </c>
      <c r="AI670" s="61">
        <v>114363000</v>
      </c>
      <c r="AJ670" s="61">
        <v>85016000</v>
      </c>
      <c r="AK670" s="61">
        <v>7407000</v>
      </c>
      <c r="AL670" s="60">
        <f t="shared" si="120"/>
        <v>7.407</v>
      </c>
      <c r="AM670" s="60">
        <f t="shared" si="121"/>
        <v>0.96889952153110048</v>
      </c>
      <c r="AN670" s="59">
        <v>27.57</v>
      </c>
    </row>
    <row r="671" spans="1:40" x14ac:dyDescent="0.3">
      <c r="A671" s="58" t="s">
        <v>257</v>
      </c>
      <c r="B671" s="59">
        <v>2019</v>
      </c>
      <c r="C671" s="59">
        <v>70.099999999999994</v>
      </c>
      <c r="D671" s="59">
        <v>70.099999999999994</v>
      </c>
      <c r="E671" s="59">
        <v>100</v>
      </c>
      <c r="F671" s="59">
        <v>58.14</v>
      </c>
      <c r="G671" s="59">
        <v>72.7</v>
      </c>
      <c r="H671" s="59">
        <v>83.26</v>
      </c>
      <c r="I671" s="60">
        <f t="shared" si="118"/>
        <v>9.0128730956392928</v>
      </c>
      <c r="J671" s="60">
        <f t="shared" si="117"/>
        <v>18.637049397385375</v>
      </c>
      <c r="K671" s="60">
        <f t="shared" si="114"/>
        <v>18.32785248164117</v>
      </c>
      <c r="L671" s="60">
        <f t="shared" si="122"/>
        <v>2.3291296482161581</v>
      </c>
      <c r="M671" s="60">
        <f t="shared" si="115"/>
        <v>1.3623306084380316</v>
      </c>
      <c r="N671" s="59">
        <v>5.18</v>
      </c>
      <c r="O671" s="59">
        <v>1.39</v>
      </c>
      <c r="P671" s="62">
        <v>24.825120000000009</v>
      </c>
      <c r="Q671" s="62">
        <v>26.61542635658914</v>
      </c>
      <c r="R671" s="12">
        <v>31.91</v>
      </c>
      <c r="S671" s="59">
        <v>17.079999999999998</v>
      </c>
      <c r="T671" s="58">
        <v>1</v>
      </c>
      <c r="U671" s="59">
        <v>82.14</v>
      </c>
      <c r="V671" s="58">
        <v>38.46</v>
      </c>
      <c r="W671" s="58" t="s">
        <v>645</v>
      </c>
      <c r="X671" s="58">
        <v>0</v>
      </c>
      <c r="Y671" s="58">
        <v>0</v>
      </c>
      <c r="Z671">
        <v>1</v>
      </c>
      <c r="AA671" s="58">
        <v>0</v>
      </c>
      <c r="AB671" s="58">
        <v>0</v>
      </c>
      <c r="AC671" s="58">
        <v>0</v>
      </c>
      <c r="AD671" s="58">
        <v>1</v>
      </c>
      <c r="AE671" s="58">
        <v>1</v>
      </c>
      <c r="AF671" s="58">
        <v>30</v>
      </c>
      <c r="AG671" s="58">
        <v>16.670000000000002</v>
      </c>
      <c r="AH671" s="59">
        <v>8208.07</v>
      </c>
      <c r="AI671" s="61">
        <v>124156000</v>
      </c>
      <c r="AJ671" s="61">
        <v>91135000</v>
      </c>
      <c r="AK671" s="61">
        <v>9269000</v>
      </c>
      <c r="AL671" s="60">
        <f t="shared" si="120"/>
        <v>9.2690000000000001</v>
      </c>
      <c r="AM671" s="60">
        <f t="shared" si="121"/>
        <v>0.25138382611043608</v>
      </c>
      <c r="AN671" s="59">
        <v>32.71</v>
      </c>
    </row>
    <row r="672" spans="1:40" x14ac:dyDescent="0.3">
      <c r="A672" s="58" t="s">
        <v>257</v>
      </c>
      <c r="B672" s="59">
        <v>2020</v>
      </c>
      <c r="C672" s="59">
        <v>72.010000000000005</v>
      </c>
      <c r="D672" s="59">
        <v>72.010000000000005</v>
      </c>
      <c r="E672" s="59">
        <v>100</v>
      </c>
      <c r="F672" s="59">
        <v>58.12</v>
      </c>
      <c r="G672" s="59">
        <v>75.849999999999994</v>
      </c>
      <c r="H672" s="59">
        <v>86.17</v>
      </c>
      <c r="I672" s="60">
        <f t="shared" si="118"/>
        <v>9.0264824355552449</v>
      </c>
      <c r="J672" s="60">
        <f t="shared" si="117"/>
        <v>18.634404063885853</v>
      </c>
      <c r="K672" s="60">
        <f t="shared" si="114"/>
        <v>18.259466844884766</v>
      </c>
      <c r="L672" s="60">
        <f t="shared" si="122"/>
        <v>2.2506600201291262</v>
      </c>
      <c r="M672" s="60">
        <f t="shared" si="115"/>
        <v>1.4549000716711118</v>
      </c>
      <c r="N672" s="59">
        <v>8.1199999999999992</v>
      </c>
      <c r="O672" s="59">
        <v>1.29</v>
      </c>
      <c r="P672" s="62">
        <v>24.792209302325578</v>
      </c>
      <c r="Q672" s="62">
        <v>26.392868217054275</v>
      </c>
      <c r="R672" s="12">
        <v>35.049999999999997</v>
      </c>
      <c r="S672" s="59">
        <v>16.059999999999999</v>
      </c>
      <c r="T672" s="58">
        <v>1</v>
      </c>
      <c r="U672" s="59">
        <v>97.46</v>
      </c>
      <c r="V672" s="58">
        <v>46.15</v>
      </c>
      <c r="W672" s="58" t="s">
        <v>645</v>
      </c>
      <c r="X672" s="58">
        <v>0</v>
      </c>
      <c r="Y672" s="58">
        <v>0</v>
      </c>
      <c r="Z672">
        <v>1</v>
      </c>
      <c r="AA672" s="58">
        <v>0</v>
      </c>
      <c r="AB672" s="58">
        <v>0</v>
      </c>
      <c r="AC672" s="58">
        <v>0</v>
      </c>
      <c r="AD672" s="58">
        <v>1</v>
      </c>
      <c r="AE672" s="58">
        <v>1</v>
      </c>
      <c r="AF672" s="58">
        <v>32.14</v>
      </c>
      <c r="AG672" s="58">
        <v>20</v>
      </c>
      <c r="AH672" s="59">
        <v>8320.5400000000009</v>
      </c>
      <c r="AI672" s="61">
        <v>123828000</v>
      </c>
      <c r="AJ672" s="61">
        <v>85111000</v>
      </c>
      <c r="AK672" s="61">
        <v>8494000</v>
      </c>
      <c r="AL672" s="60">
        <f t="shared" si="120"/>
        <v>8.4939999999999998</v>
      </c>
      <c r="AM672" s="60">
        <f t="shared" si="121"/>
        <v>-8.3612040133779264E-2</v>
      </c>
      <c r="AN672" s="59">
        <v>27.99</v>
      </c>
    </row>
    <row r="673" spans="1:40" x14ac:dyDescent="0.3">
      <c r="A673" s="58" t="s">
        <v>257</v>
      </c>
      <c r="B673" s="59">
        <v>2021</v>
      </c>
      <c r="C673" s="59">
        <v>70.38</v>
      </c>
      <c r="D673" s="59">
        <v>66.069999999999993</v>
      </c>
      <c r="E673" s="59">
        <v>61.76</v>
      </c>
      <c r="F673" s="59">
        <v>56.8</v>
      </c>
      <c r="G673" s="59">
        <v>75.16</v>
      </c>
      <c r="H673" s="59">
        <v>82.79</v>
      </c>
      <c r="I673" s="60">
        <f t="shared" si="118"/>
        <v>9.0984452186710154</v>
      </c>
      <c r="J673" s="60">
        <f t="shared" si="117"/>
        <v>18.735892863082967</v>
      </c>
      <c r="K673" s="60">
        <f t="shared" si="114"/>
        <v>18.329201217816856</v>
      </c>
      <c r="L673" s="60">
        <f t="shared" si="122"/>
        <v>2.1728180349349806</v>
      </c>
      <c r="M673" s="60">
        <f t="shared" si="115"/>
        <v>1.5018409344934143</v>
      </c>
      <c r="N673" s="59">
        <v>5.36</v>
      </c>
      <c r="O673" s="59">
        <v>1.05</v>
      </c>
      <c r="P673" s="62">
        <v>53.43942307692307</v>
      </c>
      <c r="Q673" s="62">
        <v>56.638499999999958</v>
      </c>
      <c r="R673" s="12">
        <v>93.21</v>
      </c>
      <c r="S673" s="59">
        <v>13.46</v>
      </c>
      <c r="T673" s="58">
        <v>1</v>
      </c>
      <c r="U673" s="59">
        <v>95.1</v>
      </c>
      <c r="V673" s="58">
        <v>50</v>
      </c>
      <c r="W673" s="58" t="s">
        <v>645</v>
      </c>
      <c r="X673" s="58">
        <v>0</v>
      </c>
      <c r="Y673" s="58">
        <v>0</v>
      </c>
      <c r="Z673">
        <v>1</v>
      </c>
      <c r="AA673" s="58">
        <v>0</v>
      </c>
      <c r="AB673" s="58">
        <v>0</v>
      </c>
      <c r="AC673" s="58">
        <v>0</v>
      </c>
      <c r="AD673" s="58">
        <v>1</v>
      </c>
      <c r="AE673" s="58">
        <v>1</v>
      </c>
      <c r="AF673" s="58">
        <v>32.14</v>
      </c>
      <c r="AG673" s="58">
        <v>11.11</v>
      </c>
      <c r="AH673" s="59">
        <v>8941.3799999999992</v>
      </c>
      <c r="AI673" s="61">
        <v>137055000</v>
      </c>
      <c r="AJ673" s="61">
        <v>91258000</v>
      </c>
      <c r="AK673" s="61">
        <v>7783000</v>
      </c>
      <c r="AL673" s="60">
        <f t="shared" si="120"/>
        <v>7.7830000000000004</v>
      </c>
      <c r="AM673" s="60">
        <f t="shared" si="121"/>
        <v>-8.3706145514480815E-2</v>
      </c>
      <c r="AN673" s="59">
        <v>24.67</v>
      </c>
    </row>
    <row r="674" spans="1:40" x14ac:dyDescent="0.3">
      <c r="A674" s="58" t="s">
        <v>42</v>
      </c>
      <c r="B674" s="59">
        <v>2008</v>
      </c>
      <c r="C674" s="59">
        <v>57.48</v>
      </c>
      <c r="D674" s="59">
        <v>57.48</v>
      </c>
      <c r="E674" s="59">
        <v>92.31</v>
      </c>
      <c r="F674" s="59">
        <v>62.46</v>
      </c>
      <c r="G674" s="59">
        <v>62.11</v>
      </c>
      <c r="H674" s="59">
        <v>44.13</v>
      </c>
      <c r="I674" s="60">
        <f t="shared" si="118"/>
        <v>9.5687488125410667</v>
      </c>
      <c r="J674" s="60">
        <f t="shared" si="117"/>
        <v>17.759969775315348</v>
      </c>
      <c r="K674" s="60">
        <f t="shared" si="114"/>
        <v>17.567895186997433</v>
      </c>
      <c r="L674" s="60">
        <f t="shared" si="122"/>
        <v>1.3854940409491214</v>
      </c>
      <c r="M674" s="60">
        <f t="shared" si="115"/>
        <v>1.2117608968012274</v>
      </c>
      <c r="N674" s="59">
        <v>4.5599999999999996</v>
      </c>
      <c r="O674" s="59">
        <v>0.66</v>
      </c>
      <c r="P674" s="62">
        <v>19.974545454545453</v>
      </c>
      <c r="Q674" s="62">
        <v>25.786875000000009</v>
      </c>
      <c r="R674" s="12">
        <v>34.380000000000003</v>
      </c>
      <c r="S674" s="59">
        <v>24.42</v>
      </c>
      <c r="T674" s="58">
        <v>1</v>
      </c>
      <c r="U674" s="59">
        <v>25.57</v>
      </c>
      <c r="V674" s="58">
        <v>50</v>
      </c>
      <c r="W674" s="58" t="s">
        <v>645</v>
      </c>
      <c r="X674" s="58">
        <v>0</v>
      </c>
      <c r="Y674" s="58">
        <v>0</v>
      </c>
      <c r="Z674">
        <v>1</v>
      </c>
      <c r="AA674" s="58">
        <v>0</v>
      </c>
      <c r="AB674" s="58">
        <v>0</v>
      </c>
      <c r="AC674" s="58">
        <v>0</v>
      </c>
      <c r="AD674" s="58">
        <v>1</v>
      </c>
      <c r="AE674" s="58"/>
      <c r="AF674" s="58">
        <v>0</v>
      </c>
      <c r="AG674" s="58"/>
      <c r="AH674" s="59">
        <v>14310.5</v>
      </c>
      <c r="AI674" s="61">
        <v>51648400</v>
      </c>
      <c r="AJ674" s="61">
        <v>42622600</v>
      </c>
      <c r="AK674" s="61">
        <v>2996800</v>
      </c>
      <c r="AL674" s="60">
        <f t="shared" si="120"/>
        <v>2.9967999999999999</v>
      </c>
      <c r="AM674" s="60"/>
      <c r="AN674" s="59">
        <v>69.8</v>
      </c>
    </row>
    <row r="675" spans="1:40" x14ac:dyDescent="0.3">
      <c r="A675" s="58" t="s">
        <v>42</v>
      </c>
      <c r="B675" s="59">
        <v>2009</v>
      </c>
      <c r="C675" s="59">
        <v>69.84</v>
      </c>
      <c r="D675" s="59">
        <v>69.84</v>
      </c>
      <c r="E675" s="59">
        <v>95.83</v>
      </c>
      <c r="F675" s="59">
        <v>86.64</v>
      </c>
      <c r="G675" s="59">
        <v>71.209999999999994</v>
      </c>
      <c r="H675" s="59">
        <v>44.43</v>
      </c>
      <c r="I675" s="60">
        <f t="shared" si="118"/>
        <v>9.9401270526079823</v>
      </c>
      <c r="J675" s="60">
        <f t="shared" si="117"/>
        <v>17.772344391926136</v>
      </c>
      <c r="K675" s="60">
        <f t="shared" si="114"/>
        <v>17.54964058594911</v>
      </c>
      <c r="L675" s="60">
        <f t="shared" si="122"/>
        <v>1.3561443841690073</v>
      </c>
      <c r="M675" s="60">
        <f t="shared" si="115"/>
        <v>1.2494504391707844</v>
      </c>
      <c r="N675" s="59">
        <v>4.13</v>
      </c>
      <c r="O675" s="59">
        <v>0.62</v>
      </c>
      <c r="P675" s="62">
        <v>16.568333333333328</v>
      </c>
      <c r="Q675" s="62">
        <v>16.611240310077516</v>
      </c>
      <c r="R675" s="12">
        <v>19.829999999999998</v>
      </c>
      <c r="S675" s="59">
        <v>93.64</v>
      </c>
      <c r="T675" s="58">
        <v>1</v>
      </c>
      <c r="U675" s="59">
        <v>24.16</v>
      </c>
      <c r="V675" s="58">
        <v>57.14</v>
      </c>
      <c r="W675" s="58" t="s">
        <v>645</v>
      </c>
      <c r="X675" s="58">
        <v>0</v>
      </c>
      <c r="Y675" s="58">
        <v>0</v>
      </c>
      <c r="Z675">
        <v>1</v>
      </c>
      <c r="AA675" s="58">
        <v>0</v>
      </c>
      <c r="AB675" s="58">
        <v>0</v>
      </c>
      <c r="AC675" s="58">
        <v>0</v>
      </c>
      <c r="AD675" s="58">
        <v>1</v>
      </c>
      <c r="AE675" s="58"/>
      <c r="AF675" s="58">
        <v>0</v>
      </c>
      <c r="AG675" s="58">
        <v>7.69</v>
      </c>
      <c r="AH675" s="59">
        <v>20746.38</v>
      </c>
      <c r="AI675" s="61">
        <v>52291500</v>
      </c>
      <c r="AJ675" s="61">
        <v>41851600</v>
      </c>
      <c r="AK675" s="61">
        <v>2881200</v>
      </c>
      <c r="AL675" s="60">
        <f t="shared" si="120"/>
        <v>2.8812000000000002</v>
      </c>
      <c r="AM675" s="60">
        <f t="shared" ref="AM675:AM687" si="123">(AK675-AK674)/AK674</f>
        <v>-3.8574479444741058E-2</v>
      </c>
      <c r="AN675" s="59">
        <v>66.25</v>
      </c>
    </row>
    <row r="676" spans="1:40" x14ac:dyDescent="0.3">
      <c r="A676" s="58" t="s">
        <v>42</v>
      </c>
      <c r="B676" s="59">
        <v>2010</v>
      </c>
      <c r="C676" s="59">
        <v>74.91</v>
      </c>
      <c r="D676" s="59">
        <v>74.91</v>
      </c>
      <c r="E676" s="59">
        <v>100</v>
      </c>
      <c r="F676" s="59">
        <v>88.6</v>
      </c>
      <c r="G676" s="59">
        <v>57.72</v>
      </c>
      <c r="H676" s="59">
        <v>79.430000000000007</v>
      </c>
      <c r="I676" s="60">
        <f t="shared" si="118"/>
        <v>10.017070669758301</v>
      </c>
      <c r="J676" s="60">
        <f t="shared" si="117"/>
        <v>17.845641879472723</v>
      </c>
      <c r="K676" s="60">
        <f t="shared" si="114"/>
        <v>17.582359803513892</v>
      </c>
      <c r="L676" s="60">
        <f t="shared" si="122"/>
        <v>1.4212511891289232</v>
      </c>
      <c r="M676" s="60">
        <f t="shared" si="115"/>
        <v>1.3011937026519531</v>
      </c>
      <c r="N676" s="59">
        <v>4.13</v>
      </c>
      <c r="O676" s="59">
        <v>0.6</v>
      </c>
      <c r="P676" s="62">
        <v>16.501712062256811</v>
      </c>
      <c r="Q676" s="62">
        <v>17.427003891050575</v>
      </c>
      <c r="R676" s="12">
        <v>19.920000000000002</v>
      </c>
      <c r="S676" s="59">
        <v>95.83</v>
      </c>
      <c r="T676" s="58">
        <v>1</v>
      </c>
      <c r="U676" s="59">
        <v>76.88</v>
      </c>
      <c r="V676" s="58">
        <v>71.430000000000007</v>
      </c>
      <c r="W676" s="58" t="s">
        <v>645</v>
      </c>
      <c r="X676" s="58">
        <v>0</v>
      </c>
      <c r="Y676" s="58">
        <v>0</v>
      </c>
      <c r="Z676">
        <v>1</v>
      </c>
      <c r="AA676" s="58">
        <v>0</v>
      </c>
      <c r="AB676" s="58">
        <v>0</v>
      </c>
      <c r="AC676" s="58">
        <v>0</v>
      </c>
      <c r="AD676" s="58">
        <v>1</v>
      </c>
      <c r="AE676" s="58">
        <v>1</v>
      </c>
      <c r="AF676" s="58">
        <v>1.85</v>
      </c>
      <c r="AG676" s="58">
        <v>14.29</v>
      </c>
      <c r="AH676" s="59">
        <v>22405.7</v>
      </c>
      <c r="AI676" s="61">
        <v>56268300</v>
      </c>
      <c r="AJ676" s="61">
        <v>43243600</v>
      </c>
      <c r="AK676" s="61">
        <v>3142300</v>
      </c>
      <c r="AL676" s="60">
        <f t="shared" si="120"/>
        <v>3.1423000000000001</v>
      </c>
      <c r="AM676" s="60">
        <f t="shared" si="123"/>
        <v>9.0621963070942668E-2</v>
      </c>
      <c r="AN676" s="59">
        <v>60.3</v>
      </c>
    </row>
    <row r="677" spans="1:40" x14ac:dyDescent="0.3">
      <c r="A677" s="58" t="s">
        <v>42</v>
      </c>
      <c r="B677" s="59">
        <v>2011</v>
      </c>
      <c r="C677" s="59">
        <v>71.39</v>
      </c>
      <c r="D677" s="59">
        <v>71.39</v>
      </c>
      <c r="E677" s="59">
        <v>100</v>
      </c>
      <c r="F677" s="59">
        <v>86.21</v>
      </c>
      <c r="G677" s="59">
        <v>53.02</v>
      </c>
      <c r="H677" s="59">
        <v>75.959999999999994</v>
      </c>
      <c r="I677" s="60">
        <f t="shared" si="118"/>
        <v>9.819435610278239</v>
      </c>
      <c r="J677" s="60">
        <f t="shared" si="117"/>
        <v>17.916435091283919</v>
      </c>
      <c r="K677" s="60">
        <f t="shared" si="114"/>
        <v>17.660983420299434</v>
      </c>
      <c r="L677" s="60">
        <f t="shared" si="122"/>
        <v>1.4596377553441</v>
      </c>
      <c r="M677" s="60">
        <f t="shared" si="115"/>
        <v>1.2910446165948424</v>
      </c>
      <c r="N677" s="59">
        <v>4.05</v>
      </c>
      <c r="O677" s="59">
        <v>0.62</v>
      </c>
      <c r="P677" s="62">
        <v>14.778235294117646</v>
      </c>
      <c r="Q677" s="62">
        <v>16.565686274509794</v>
      </c>
      <c r="R677" s="12">
        <v>21.87</v>
      </c>
      <c r="S677" s="59">
        <v>90.68</v>
      </c>
      <c r="T677" s="58">
        <v>1</v>
      </c>
      <c r="U677" s="59">
        <v>74.73</v>
      </c>
      <c r="V677" s="58">
        <v>68.75</v>
      </c>
      <c r="W677" s="58" t="s">
        <v>645</v>
      </c>
      <c r="X677" s="58">
        <v>0</v>
      </c>
      <c r="Y677" s="58">
        <v>0</v>
      </c>
      <c r="Z677">
        <v>1</v>
      </c>
      <c r="AA677" s="58">
        <v>0</v>
      </c>
      <c r="AB677" s="58">
        <v>0</v>
      </c>
      <c r="AC677" s="58">
        <v>0</v>
      </c>
      <c r="AD677" s="58">
        <v>1</v>
      </c>
      <c r="AE677" s="58">
        <v>1</v>
      </c>
      <c r="AF677" s="58">
        <v>1.92</v>
      </c>
      <c r="AG677" s="58">
        <v>14.29</v>
      </c>
      <c r="AH677" s="59">
        <v>18387.669999999998</v>
      </c>
      <c r="AI677" s="61">
        <v>60396100</v>
      </c>
      <c r="AJ677" s="61">
        <v>46780800</v>
      </c>
      <c r="AK677" s="61">
        <v>3304400</v>
      </c>
      <c r="AL677" s="60">
        <f t="shared" si="120"/>
        <v>3.3043999999999998</v>
      </c>
      <c r="AM677" s="60">
        <f t="shared" si="123"/>
        <v>5.1586417592209527E-2</v>
      </c>
      <c r="AN677" s="59">
        <v>60.22</v>
      </c>
    </row>
    <row r="678" spans="1:40" x14ac:dyDescent="0.3">
      <c r="A678" s="58" t="s">
        <v>42</v>
      </c>
      <c r="B678" s="59">
        <v>2012</v>
      </c>
      <c r="C678" s="59">
        <v>64.81</v>
      </c>
      <c r="D678" s="59">
        <v>64.81</v>
      </c>
      <c r="E678" s="59">
        <v>100</v>
      </c>
      <c r="F678" s="59">
        <v>83.42</v>
      </c>
      <c r="G678" s="59">
        <v>40.729999999999997</v>
      </c>
      <c r="H678" s="59">
        <v>71.94</v>
      </c>
      <c r="I678" s="60">
        <f t="shared" si="118"/>
        <v>9.9322003659620641</v>
      </c>
      <c r="J678" s="60">
        <f t="shared" si="117"/>
        <v>17.932724934277122</v>
      </c>
      <c r="K678" s="60">
        <f t="shared" si="114"/>
        <v>17.672405557466771</v>
      </c>
      <c r="L678" s="60">
        <f t="shared" si="122"/>
        <v>1.4655213515711931</v>
      </c>
      <c r="M678" s="60">
        <f t="shared" si="115"/>
        <v>1.2973443622115803</v>
      </c>
      <c r="N678" s="59">
        <v>3.92</v>
      </c>
      <c r="O678" s="59">
        <v>0.64</v>
      </c>
      <c r="P678" s="62">
        <v>7.9368359374999926</v>
      </c>
      <c r="Q678" s="62">
        <v>9.5380468750000045</v>
      </c>
      <c r="R678" s="12">
        <v>13.01</v>
      </c>
      <c r="S678" s="59">
        <v>90</v>
      </c>
      <c r="T678" s="58">
        <v>1</v>
      </c>
      <c r="U678" s="59">
        <v>71.510000000000005</v>
      </c>
      <c r="V678" s="58">
        <v>73.33</v>
      </c>
      <c r="W678" s="58" t="s">
        <v>645</v>
      </c>
      <c r="X678" s="58">
        <v>0</v>
      </c>
      <c r="Y678" s="58">
        <v>0</v>
      </c>
      <c r="Z678">
        <v>1</v>
      </c>
      <c r="AA678" s="58">
        <v>0</v>
      </c>
      <c r="AB678" s="58">
        <v>0</v>
      </c>
      <c r="AC678" s="58">
        <v>0</v>
      </c>
      <c r="AD678" s="58">
        <v>1</v>
      </c>
      <c r="AE678" s="58">
        <v>1</v>
      </c>
      <c r="AF678" s="58">
        <v>2.13</v>
      </c>
      <c r="AG678" s="58">
        <v>15.38</v>
      </c>
      <c r="AH678" s="59">
        <v>20582.580000000002</v>
      </c>
      <c r="AI678" s="61">
        <v>61388000</v>
      </c>
      <c r="AJ678" s="61">
        <v>47318200</v>
      </c>
      <c r="AK678" s="61">
        <v>3329800</v>
      </c>
      <c r="AL678" s="60">
        <f t="shared" si="120"/>
        <v>3.3298000000000001</v>
      </c>
      <c r="AM678" s="60">
        <f t="shared" si="123"/>
        <v>7.6867207359883789E-3</v>
      </c>
      <c r="AN678" s="59">
        <v>58.22</v>
      </c>
    </row>
    <row r="679" spans="1:40" x14ac:dyDescent="0.3">
      <c r="A679" s="58" t="s">
        <v>42</v>
      </c>
      <c r="B679" s="59">
        <v>2013</v>
      </c>
      <c r="C679" s="59">
        <v>65.52</v>
      </c>
      <c r="D679" s="59">
        <v>65.52</v>
      </c>
      <c r="E679" s="59">
        <v>90.48</v>
      </c>
      <c r="F679" s="59">
        <v>85.35</v>
      </c>
      <c r="G679" s="59">
        <v>35.130000000000003</v>
      </c>
      <c r="H679" s="59">
        <v>79.61</v>
      </c>
      <c r="I679" s="60">
        <f t="shared" si="118"/>
        <v>10.2636634111155</v>
      </c>
      <c r="J679" s="60">
        <f t="shared" si="117"/>
        <v>17.955911391945062</v>
      </c>
      <c r="K679" s="60">
        <f t="shared" si="114"/>
        <v>17.698475435792407</v>
      </c>
      <c r="L679" s="60">
        <f t="shared" si="122"/>
        <v>1.4534856106602141</v>
      </c>
      <c r="M679" s="60">
        <f t="shared" si="115"/>
        <v>1.2936089606325152</v>
      </c>
      <c r="N679" s="59">
        <v>3.92</v>
      </c>
      <c r="O679" s="59">
        <v>0.65</v>
      </c>
      <c r="P679" s="62">
        <v>4.5099606299212596</v>
      </c>
      <c r="Q679" s="62">
        <v>5.3667968749999986</v>
      </c>
      <c r="R679" s="12">
        <v>8.0399999999999991</v>
      </c>
      <c r="S679" s="59">
        <v>98.08</v>
      </c>
      <c r="T679" s="58">
        <v>1</v>
      </c>
      <c r="U679" s="59">
        <v>80.11</v>
      </c>
      <c r="V679" s="58">
        <v>75</v>
      </c>
      <c r="W679" s="58" t="s">
        <v>645</v>
      </c>
      <c r="X679" s="58">
        <v>0</v>
      </c>
      <c r="Y679" s="58">
        <v>0</v>
      </c>
      <c r="Z679">
        <v>1</v>
      </c>
      <c r="AA679" s="58">
        <v>0</v>
      </c>
      <c r="AB679" s="58">
        <v>0</v>
      </c>
      <c r="AC679" s="58">
        <v>0</v>
      </c>
      <c r="AD679" s="58">
        <v>1</v>
      </c>
      <c r="AE679" s="58">
        <v>1</v>
      </c>
      <c r="AF679" s="58">
        <v>0</v>
      </c>
      <c r="AG679" s="58">
        <v>21.43</v>
      </c>
      <c r="AH679" s="59">
        <v>28671.63</v>
      </c>
      <c r="AI679" s="61">
        <v>62828000</v>
      </c>
      <c r="AJ679" s="61">
        <v>48568000</v>
      </c>
      <c r="AK679" s="61">
        <v>3278000</v>
      </c>
      <c r="AL679" s="60">
        <f t="shared" si="120"/>
        <v>3.278</v>
      </c>
      <c r="AM679" s="60">
        <f t="shared" si="123"/>
        <v>-1.5556489879272028E-2</v>
      </c>
      <c r="AN679" s="59">
        <v>58.78</v>
      </c>
    </row>
    <row r="680" spans="1:40" x14ac:dyDescent="0.3">
      <c r="A680" s="58" t="s">
        <v>42</v>
      </c>
      <c r="B680" s="59">
        <v>2014</v>
      </c>
      <c r="C680" s="59">
        <v>68.59</v>
      </c>
      <c r="D680" s="59">
        <v>68.59</v>
      </c>
      <c r="E680" s="59">
        <v>100</v>
      </c>
      <c r="F680" s="59">
        <v>90.99</v>
      </c>
      <c r="G680" s="59">
        <v>38.29</v>
      </c>
      <c r="H680" s="59">
        <v>78.98</v>
      </c>
      <c r="I680" s="60">
        <f t="shared" si="118"/>
        <v>10.208443321939548</v>
      </c>
      <c r="J680" s="60">
        <f t="shared" si="117"/>
        <v>17.955067463007921</v>
      </c>
      <c r="K680" s="60">
        <f t="shared" si="114"/>
        <v>17.684772189491113</v>
      </c>
      <c r="L680" s="60">
        <f t="shared" si="122"/>
        <v>1.4574515554362186</v>
      </c>
      <c r="M680" s="60">
        <f t="shared" si="115"/>
        <v>1.310351305654706</v>
      </c>
      <c r="N680" s="59">
        <v>4.7699999999999996</v>
      </c>
      <c r="O680" s="59">
        <v>0.62</v>
      </c>
      <c r="P680" s="62">
        <v>5.9405577689243021</v>
      </c>
      <c r="Q680" s="62">
        <v>6.9000390625000003</v>
      </c>
      <c r="R680" s="12">
        <v>8.77</v>
      </c>
      <c r="S680" s="59">
        <v>90.67</v>
      </c>
      <c r="T680" s="58">
        <v>1</v>
      </c>
      <c r="U680" s="59">
        <v>85.79</v>
      </c>
      <c r="V680" s="58">
        <v>64.709999999999994</v>
      </c>
      <c r="W680" s="58" t="s">
        <v>645</v>
      </c>
      <c r="X680" s="58">
        <v>0</v>
      </c>
      <c r="Y680" s="58">
        <v>0</v>
      </c>
      <c r="Z680">
        <v>1</v>
      </c>
      <c r="AA680" s="58">
        <v>0</v>
      </c>
      <c r="AB680" s="58">
        <v>0</v>
      </c>
      <c r="AC680" s="58">
        <v>0</v>
      </c>
      <c r="AD680" s="58">
        <v>1</v>
      </c>
      <c r="AE680" s="58">
        <v>1</v>
      </c>
      <c r="AF680" s="58">
        <v>2.56</v>
      </c>
      <c r="AG680" s="58">
        <v>33.33</v>
      </c>
      <c r="AH680" s="59">
        <v>27131.3</v>
      </c>
      <c r="AI680" s="61">
        <v>62775000</v>
      </c>
      <c r="AJ680" s="61">
        <v>47907000</v>
      </c>
      <c r="AK680" s="61">
        <v>3295000</v>
      </c>
      <c r="AL680" s="60">
        <f t="shared" si="120"/>
        <v>3.2949999999999999</v>
      </c>
      <c r="AM680" s="60">
        <f t="shared" si="123"/>
        <v>5.1860890787065288E-3</v>
      </c>
      <c r="AN680" s="59">
        <v>58.19</v>
      </c>
    </row>
    <row r="681" spans="1:40" x14ac:dyDescent="0.3">
      <c r="A681" s="58" t="s">
        <v>42</v>
      </c>
      <c r="B681" s="59">
        <v>2015</v>
      </c>
      <c r="C681" s="59">
        <v>67.2</v>
      </c>
      <c r="D681" s="59">
        <v>67.2</v>
      </c>
      <c r="E681" s="59">
        <v>80</v>
      </c>
      <c r="F681" s="59">
        <v>90.55</v>
      </c>
      <c r="G681" s="59">
        <v>38.24</v>
      </c>
      <c r="H681" s="59">
        <v>74.47</v>
      </c>
      <c r="I681" s="60">
        <f t="shared" si="118"/>
        <v>10.464961897997318</v>
      </c>
      <c r="J681" s="60">
        <f t="shared" si="117"/>
        <v>17.940529804454293</v>
      </c>
      <c r="K681" s="60">
        <f t="shared" si="114"/>
        <v>17.657390030148072</v>
      </c>
      <c r="L681" s="60">
        <f t="shared" si="122"/>
        <v>1.4897530694881207</v>
      </c>
      <c r="M681" s="60">
        <f t="shared" si="115"/>
        <v>1.3272906699847682</v>
      </c>
      <c r="N681" s="59">
        <v>3.99</v>
      </c>
      <c r="O681" s="59">
        <v>0.63</v>
      </c>
      <c r="P681" s="62">
        <v>7.6819367588932828</v>
      </c>
      <c r="Q681" s="62">
        <v>8.2714785992217958</v>
      </c>
      <c r="R681" s="12">
        <v>9.17</v>
      </c>
      <c r="S681" s="59">
        <v>90.74</v>
      </c>
      <c r="T681" s="58">
        <v>1</v>
      </c>
      <c r="U681" s="59">
        <v>81.96</v>
      </c>
      <c r="V681" s="58">
        <v>58.82</v>
      </c>
      <c r="W681" s="58" t="s">
        <v>645</v>
      </c>
      <c r="X681" s="58">
        <v>0</v>
      </c>
      <c r="Y681" s="58">
        <v>0</v>
      </c>
      <c r="Z681">
        <v>1</v>
      </c>
      <c r="AA681" s="58">
        <v>0</v>
      </c>
      <c r="AB681" s="58">
        <v>0</v>
      </c>
      <c r="AC681" s="58">
        <v>0</v>
      </c>
      <c r="AD681" s="58">
        <v>1</v>
      </c>
      <c r="AE681" s="58">
        <v>1</v>
      </c>
      <c r="AF681" s="58">
        <v>2.7</v>
      </c>
      <c r="AG681" s="58">
        <v>33.33</v>
      </c>
      <c r="AH681" s="59">
        <v>35065.11</v>
      </c>
      <c r="AI681" s="61">
        <v>61869000</v>
      </c>
      <c r="AJ681" s="61">
        <v>46613000</v>
      </c>
      <c r="AK681" s="61">
        <v>3436000</v>
      </c>
      <c r="AL681" s="60">
        <f t="shared" si="120"/>
        <v>3.4359999999999999</v>
      </c>
      <c r="AM681" s="60">
        <f t="shared" si="123"/>
        <v>4.2792109256449162E-2</v>
      </c>
      <c r="AN681" s="59">
        <v>55.2</v>
      </c>
    </row>
    <row r="682" spans="1:40" x14ac:dyDescent="0.3">
      <c r="A682" s="58" t="s">
        <v>42</v>
      </c>
      <c r="B682" s="59">
        <v>2016</v>
      </c>
      <c r="C682" s="59">
        <v>82.75</v>
      </c>
      <c r="D682" s="59">
        <v>82.75</v>
      </c>
      <c r="E682" s="59">
        <v>96.88</v>
      </c>
      <c r="F682" s="59">
        <v>91.3</v>
      </c>
      <c r="G682" s="59">
        <v>73.819999999999993</v>
      </c>
      <c r="H682" s="59">
        <v>83.13</v>
      </c>
      <c r="I682" s="60">
        <f t="shared" si="118"/>
        <v>10.554192416145487</v>
      </c>
      <c r="J682" s="60">
        <f t="shared" si="117"/>
        <v>18.030641050046938</v>
      </c>
      <c r="K682" s="60">
        <f t="shared" si="114"/>
        <v>17.74137729521307</v>
      </c>
      <c r="L682" s="60">
        <f t="shared" si="122"/>
        <v>1.5769147207285403</v>
      </c>
      <c r="M682" s="60">
        <f t="shared" si="115"/>
        <v>1.3354439118685524</v>
      </c>
      <c r="N682" s="59">
        <v>4.57</v>
      </c>
      <c r="O682" s="59">
        <v>0.56999999999999995</v>
      </c>
      <c r="P682" s="62">
        <v>5.3497665369649798</v>
      </c>
      <c r="Q682" s="62">
        <v>5.6182329317269106</v>
      </c>
      <c r="R682" s="12">
        <v>8.7100000000000009</v>
      </c>
      <c r="S682" s="59">
        <v>90.12</v>
      </c>
      <c r="T682" s="58">
        <v>1</v>
      </c>
      <c r="U682" s="59">
        <v>84.02</v>
      </c>
      <c r="V682" s="58">
        <v>60</v>
      </c>
      <c r="W682" s="58" t="s">
        <v>645</v>
      </c>
      <c r="X682" s="58">
        <v>0</v>
      </c>
      <c r="Y682" s="58">
        <v>0</v>
      </c>
      <c r="Z682">
        <v>1</v>
      </c>
      <c r="AA682" s="58">
        <v>0</v>
      </c>
      <c r="AB682" s="58">
        <v>0</v>
      </c>
      <c r="AC682" s="58">
        <v>0</v>
      </c>
      <c r="AD682" s="58">
        <v>1</v>
      </c>
      <c r="AE682" s="58">
        <v>1</v>
      </c>
      <c r="AF682" s="58">
        <v>2.7</v>
      </c>
      <c r="AG682" s="58">
        <v>33.33</v>
      </c>
      <c r="AH682" s="59">
        <v>38337.83</v>
      </c>
      <c r="AI682" s="61">
        <v>67703000</v>
      </c>
      <c r="AJ682" s="61">
        <v>50697000</v>
      </c>
      <c r="AK682" s="61">
        <v>3840000</v>
      </c>
      <c r="AL682" s="60">
        <f t="shared" si="120"/>
        <v>3.84</v>
      </c>
      <c r="AM682" s="60">
        <f t="shared" si="123"/>
        <v>0.11757857974388825</v>
      </c>
      <c r="AN682" s="59">
        <v>55.64</v>
      </c>
    </row>
    <row r="683" spans="1:40" x14ac:dyDescent="0.3">
      <c r="A683" s="58" t="s">
        <v>42</v>
      </c>
      <c r="B683" s="59">
        <v>2017</v>
      </c>
      <c r="C683" s="59">
        <v>82.31</v>
      </c>
      <c r="D683" s="59">
        <v>82.31</v>
      </c>
      <c r="E683" s="59">
        <v>100</v>
      </c>
      <c r="F683" s="59">
        <v>92.1</v>
      </c>
      <c r="G683" s="59">
        <v>72.739999999999995</v>
      </c>
      <c r="H683" s="59">
        <v>81.790000000000006</v>
      </c>
      <c r="I683" s="60">
        <f t="shared" si="118"/>
        <v>10.831984879864246</v>
      </c>
      <c r="J683" s="60">
        <f t="shared" si="117"/>
        <v>18.057527719629817</v>
      </c>
      <c r="K683" s="60">
        <f t="shared" si="114"/>
        <v>17.750566262502993</v>
      </c>
      <c r="L683" s="60">
        <f t="shared" si="122"/>
        <v>1.6395790693460872</v>
      </c>
      <c r="M683" s="60">
        <f t="shared" si="115"/>
        <v>1.3592885761751197</v>
      </c>
      <c r="N683" s="59">
        <v>4.57</v>
      </c>
      <c r="O683" s="59">
        <v>0.59</v>
      </c>
      <c r="P683" s="62">
        <v>5.8285490196078431</v>
      </c>
      <c r="Q683" s="62">
        <v>6.2326050420168064</v>
      </c>
      <c r="R683" s="12">
        <v>8.64</v>
      </c>
      <c r="S683" s="59">
        <v>91.94</v>
      </c>
      <c r="T683" s="58">
        <v>1</v>
      </c>
      <c r="U683" s="59">
        <v>84.72</v>
      </c>
      <c r="V683" s="58">
        <v>60</v>
      </c>
      <c r="W683" s="58" t="s">
        <v>645</v>
      </c>
      <c r="X683" s="58">
        <v>0</v>
      </c>
      <c r="Y683" s="58">
        <v>0</v>
      </c>
      <c r="Z683">
        <v>1</v>
      </c>
      <c r="AA683" s="58">
        <v>0</v>
      </c>
      <c r="AB683" s="58">
        <v>0</v>
      </c>
      <c r="AC683" s="58">
        <v>0</v>
      </c>
      <c r="AD683" s="58">
        <v>1</v>
      </c>
      <c r="AE683" s="58">
        <v>1</v>
      </c>
      <c r="AF683" s="58">
        <v>2.78</v>
      </c>
      <c r="AG683" s="58">
        <v>33.33</v>
      </c>
      <c r="AH683" s="59">
        <v>50614.07</v>
      </c>
      <c r="AI683" s="61">
        <v>69548000</v>
      </c>
      <c r="AJ683" s="61">
        <v>51165000</v>
      </c>
      <c r="AK683" s="61">
        <v>4153000</v>
      </c>
      <c r="AL683" s="60">
        <f t="shared" si="120"/>
        <v>4.1529999999999996</v>
      </c>
      <c r="AM683" s="60">
        <f t="shared" si="123"/>
        <v>8.1510416666666669E-2</v>
      </c>
      <c r="AN683" s="59">
        <v>53.77</v>
      </c>
    </row>
    <row r="684" spans="1:40" x14ac:dyDescent="0.3">
      <c r="A684" s="58" t="s">
        <v>42</v>
      </c>
      <c r="B684" s="59">
        <v>2018</v>
      </c>
      <c r="C684" s="59">
        <v>82.23</v>
      </c>
      <c r="D684" s="59">
        <v>82.23</v>
      </c>
      <c r="E684" s="59">
        <v>86.36</v>
      </c>
      <c r="F684" s="59">
        <v>91.37</v>
      </c>
      <c r="G684" s="59">
        <v>73.06</v>
      </c>
      <c r="H684" s="59">
        <v>82.06</v>
      </c>
      <c r="I684" s="60">
        <f t="shared" si="118"/>
        <v>10.668846086376183</v>
      </c>
      <c r="J684" s="60">
        <f t="shared" si="117"/>
        <v>18.133531862662242</v>
      </c>
      <c r="K684" s="60">
        <f t="shared" si="114"/>
        <v>17.826871982571717</v>
      </c>
      <c r="L684" s="60">
        <f t="shared" si="122"/>
        <v>1.7031103882967356</v>
      </c>
      <c r="M684" s="60">
        <f t="shared" si="115"/>
        <v>1.3588787077613995</v>
      </c>
      <c r="N684" s="59">
        <v>4.67</v>
      </c>
      <c r="O684" s="59">
        <v>0.59</v>
      </c>
      <c r="P684" s="62">
        <v>15.665081300813005</v>
      </c>
      <c r="Q684" s="62">
        <v>17.575252918287951</v>
      </c>
      <c r="R684" s="12">
        <v>28</v>
      </c>
      <c r="S684" s="59">
        <v>93.24</v>
      </c>
      <c r="T684" s="58">
        <v>1</v>
      </c>
      <c r="U684" s="59">
        <v>83.33</v>
      </c>
      <c r="V684" s="58">
        <v>70.59</v>
      </c>
      <c r="W684" s="58" t="s">
        <v>645</v>
      </c>
      <c r="X684" s="58">
        <v>0</v>
      </c>
      <c r="Y684" s="58">
        <v>0</v>
      </c>
      <c r="Z684">
        <v>1</v>
      </c>
      <c r="AA684" s="58">
        <v>0</v>
      </c>
      <c r="AB684" s="58">
        <v>0</v>
      </c>
      <c r="AC684" s="58">
        <v>0</v>
      </c>
      <c r="AD684" s="58">
        <v>1</v>
      </c>
      <c r="AE684" s="58">
        <v>1</v>
      </c>
      <c r="AF684" s="58">
        <v>3.13</v>
      </c>
      <c r="AG684" s="58">
        <v>33.33</v>
      </c>
      <c r="AH684" s="59">
        <v>42995.3</v>
      </c>
      <c r="AI684" s="61">
        <v>75040000</v>
      </c>
      <c r="AJ684" s="61">
        <v>55222000</v>
      </c>
      <c r="AK684" s="61">
        <v>4491000</v>
      </c>
      <c r="AL684" s="60">
        <f t="shared" si="120"/>
        <v>4.4909999999999997</v>
      </c>
      <c r="AM684" s="60">
        <f t="shared" si="123"/>
        <v>8.1386949193354208E-2</v>
      </c>
      <c r="AN684" s="59">
        <v>54.9</v>
      </c>
    </row>
    <row r="685" spans="1:40" x14ac:dyDescent="0.3">
      <c r="A685" s="58" t="s">
        <v>42</v>
      </c>
      <c r="B685" s="59">
        <v>2019</v>
      </c>
      <c r="C685" s="59">
        <v>79.91</v>
      </c>
      <c r="D685" s="59">
        <v>79.91</v>
      </c>
      <c r="E685" s="59">
        <v>100</v>
      </c>
      <c r="F685" s="59">
        <v>91.06</v>
      </c>
      <c r="G685" s="59">
        <v>65.64</v>
      </c>
      <c r="H685" s="59">
        <v>83.96</v>
      </c>
      <c r="I685" s="60">
        <f t="shared" si="118"/>
        <v>11.00618017198739</v>
      </c>
      <c r="J685" s="60">
        <f t="shared" si="117"/>
        <v>18.323420664328406</v>
      </c>
      <c r="K685" s="60">
        <f t="shared" si="114"/>
        <v>18.030449016484791</v>
      </c>
      <c r="L685" s="60">
        <f t="shared" si="122"/>
        <v>1.8182391020324336</v>
      </c>
      <c r="M685" s="60">
        <f t="shared" si="115"/>
        <v>1.3404047865268134</v>
      </c>
      <c r="N685" s="59">
        <v>4.55</v>
      </c>
      <c r="O685" s="59">
        <v>0.54</v>
      </c>
      <c r="P685" s="62">
        <v>24.825120000000009</v>
      </c>
      <c r="Q685" s="62">
        <v>26.61542635658914</v>
      </c>
      <c r="R685" s="12">
        <v>31.91</v>
      </c>
      <c r="S685" s="59">
        <v>93.75</v>
      </c>
      <c r="T685" s="58">
        <v>1</v>
      </c>
      <c r="U685" s="59">
        <v>86.56</v>
      </c>
      <c r="V685" s="58">
        <v>64.709999999999994</v>
      </c>
      <c r="W685" s="58" t="s">
        <v>645</v>
      </c>
      <c r="X685" s="58">
        <v>0</v>
      </c>
      <c r="Y685" s="58">
        <v>0</v>
      </c>
      <c r="Z685">
        <v>1</v>
      </c>
      <c r="AA685" s="58">
        <v>0</v>
      </c>
      <c r="AB685" s="58">
        <v>0</v>
      </c>
      <c r="AC685" s="58">
        <v>0</v>
      </c>
      <c r="AD685" s="58">
        <v>1</v>
      </c>
      <c r="AE685" s="58">
        <v>1</v>
      </c>
      <c r="AF685" s="58">
        <v>3.13</v>
      </c>
      <c r="AG685" s="58">
        <v>31.25</v>
      </c>
      <c r="AH685" s="59">
        <v>60245.32</v>
      </c>
      <c r="AI685" s="61">
        <v>90732000</v>
      </c>
      <c r="AJ685" s="61">
        <v>67690000</v>
      </c>
      <c r="AK685" s="61">
        <v>5161000</v>
      </c>
      <c r="AL685" s="60">
        <f t="shared" si="120"/>
        <v>5.1609999999999996</v>
      </c>
      <c r="AM685" s="60">
        <f t="shared" si="123"/>
        <v>0.14918726341572033</v>
      </c>
      <c r="AN685" s="59">
        <v>58.38</v>
      </c>
    </row>
    <row r="686" spans="1:40" x14ac:dyDescent="0.3">
      <c r="A686" s="58" t="s">
        <v>42</v>
      </c>
      <c r="B686" s="59">
        <v>2020</v>
      </c>
      <c r="C686" s="59">
        <v>81.760000000000005</v>
      </c>
      <c r="D686" s="59">
        <v>81.760000000000005</v>
      </c>
      <c r="E686" s="59">
        <v>100</v>
      </c>
      <c r="F686" s="59">
        <v>93.92</v>
      </c>
      <c r="G686" s="59">
        <v>69.650000000000006</v>
      </c>
      <c r="H686" s="59">
        <v>81.430000000000007</v>
      </c>
      <c r="I686" s="60">
        <f t="shared" si="118"/>
        <v>10.84812081331061</v>
      </c>
      <c r="J686" s="60">
        <f t="shared" si="117"/>
        <v>18.322759157391538</v>
      </c>
      <c r="K686" s="60">
        <f t="shared" si="114"/>
        <v>18.029828348212046</v>
      </c>
      <c r="L686" s="60">
        <f t="shared" si="122"/>
        <v>1.2527629684953681</v>
      </c>
      <c r="M686" s="60">
        <f t="shared" si="115"/>
        <v>1.3403500473036898</v>
      </c>
      <c r="N686" s="59">
        <v>1.83</v>
      </c>
      <c r="O686" s="59">
        <v>0.48</v>
      </c>
      <c r="P686" s="62">
        <v>24.792209302325578</v>
      </c>
      <c r="Q686" s="62">
        <v>26.392868217054275</v>
      </c>
      <c r="R686" s="12">
        <v>35.049999999999997</v>
      </c>
      <c r="S686" s="59">
        <v>93.8</v>
      </c>
      <c r="T686" s="58">
        <v>1</v>
      </c>
      <c r="U686" s="59">
        <v>82.88</v>
      </c>
      <c r="V686" s="58">
        <v>58.82</v>
      </c>
      <c r="W686" s="58" t="s">
        <v>645</v>
      </c>
      <c r="X686" s="58">
        <v>0</v>
      </c>
      <c r="Y686" s="58">
        <v>0</v>
      </c>
      <c r="Z686">
        <v>1</v>
      </c>
      <c r="AA686" s="58">
        <v>0</v>
      </c>
      <c r="AB686" s="58">
        <v>0</v>
      </c>
      <c r="AC686" s="58">
        <v>0</v>
      </c>
      <c r="AD686" s="58">
        <v>1</v>
      </c>
      <c r="AE686" s="58">
        <v>1</v>
      </c>
      <c r="AF686" s="58">
        <v>10.34</v>
      </c>
      <c r="AG686" s="58">
        <v>31.25</v>
      </c>
      <c r="AH686" s="59">
        <v>51437.4</v>
      </c>
      <c r="AI686" s="61">
        <v>90672000</v>
      </c>
      <c r="AJ686" s="61">
        <v>67648000</v>
      </c>
      <c r="AK686" s="61">
        <v>2500000</v>
      </c>
      <c r="AL686" s="60">
        <f t="shared" si="120"/>
        <v>2.5</v>
      </c>
      <c r="AM686" s="60">
        <f t="shared" si="123"/>
        <v>-0.51559775237357097</v>
      </c>
      <c r="AN686" s="59">
        <v>58.22</v>
      </c>
    </row>
    <row r="687" spans="1:40" x14ac:dyDescent="0.3">
      <c r="A687" s="58" t="s">
        <v>42</v>
      </c>
      <c r="B687" s="59">
        <v>2021</v>
      </c>
      <c r="C687" s="59">
        <v>82.19</v>
      </c>
      <c r="D687" s="59">
        <v>82.19</v>
      </c>
      <c r="E687" s="59">
        <v>100</v>
      </c>
      <c r="F687" s="59">
        <v>94.27</v>
      </c>
      <c r="G687" s="59">
        <v>70.62</v>
      </c>
      <c r="H687" s="59">
        <v>81.2</v>
      </c>
      <c r="I687" s="60">
        <f t="shared" si="118"/>
        <v>10.899363841452544</v>
      </c>
      <c r="J687" s="60">
        <f t="shared" si="117"/>
        <v>18.413797105986038</v>
      </c>
      <c r="K687" s="60">
        <f t="shared" si="114"/>
        <v>18.126886698052836</v>
      </c>
      <c r="L687" s="60">
        <f t="shared" si="122"/>
        <v>1.6521141867145366</v>
      </c>
      <c r="M687" s="60">
        <f t="shared" si="115"/>
        <v>1.3323048441838938</v>
      </c>
      <c r="N687" s="59">
        <v>3.17</v>
      </c>
      <c r="O687" s="59">
        <v>0.5</v>
      </c>
      <c r="P687" s="62">
        <v>53.43942307692307</v>
      </c>
      <c r="Q687" s="62">
        <v>56.638499999999958</v>
      </c>
      <c r="R687" s="12">
        <v>93.21</v>
      </c>
      <c r="S687" s="59">
        <v>91.99</v>
      </c>
      <c r="T687" s="58">
        <v>1</v>
      </c>
      <c r="U687" s="59">
        <v>81.569999999999993</v>
      </c>
      <c r="V687" s="58">
        <v>56.25</v>
      </c>
      <c r="W687" s="58" t="s">
        <v>645</v>
      </c>
      <c r="X687" s="58">
        <v>0</v>
      </c>
      <c r="Y687" s="58">
        <v>0</v>
      </c>
      <c r="Z687">
        <v>1</v>
      </c>
      <c r="AA687" s="58">
        <v>0</v>
      </c>
      <c r="AB687" s="58">
        <v>0</v>
      </c>
      <c r="AC687" s="58">
        <v>0</v>
      </c>
      <c r="AD687" s="58">
        <v>1</v>
      </c>
      <c r="AE687" s="58">
        <v>1</v>
      </c>
      <c r="AF687" s="58">
        <v>17.239999999999998</v>
      </c>
      <c r="AG687" s="58">
        <v>26.67</v>
      </c>
      <c r="AH687" s="59">
        <v>54141.91</v>
      </c>
      <c r="AI687" s="61">
        <v>99314000</v>
      </c>
      <c r="AJ687" s="61">
        <v>74543000</v>
      </c>
      <c r="AK687" s="61">
        <v>4218000</v>
      </c>
      <c r="AL687" s="60">
        <f t="shared" si="120"/>
        <v>4.218</v>
      </c>
      <c r="AM687" s="60">
        <f t="shared" si="123"/>
        <v>0.68720000000000003</v>
      </c>
      <c r="AN687" s="59">
        <v>56.28</v>
      </c>
    </row>
    <row r="688" spans="1:40" x14ac:dyDescent="0.3">
      <c r="A688" s="58" t="s">
        <v>10</v>
      </c>
      <c r="B688" s="59">
        <v>2008</v>
      </c>
      <c r="C688" s="59">
        <v>89.18</v>
      </c>
      <c r="D688" s="59">
        <v>49.19</v>
      </c>
      <c r="E688" s="59">
        <v>8.9700000000000006</v>
      </c>
      <c r="F688" s="59">
        <v>80.7</v>
      </c>
      <c r="G688" s="59">
        <v>93.74</v>
      </c>
      <c r="H688" s="59">
        <v>93.45</v>
      </c>
      <c r="I688" s="60">
        <f t="shared" si="118"/>
        <v>11.527970715441915</v>
      </c>
      <c r="J688" s="60">
        <f t="shared" si="117"/>
        <v>18.867563061405292</v>
      </c>
      <c r="K688" s="60">
        <f t="shared" si="114"/>
        <v>18.350777082822422</v>
      </c>
      <c r="L688" s="60">
        <f t="shared" si="122"/>
        <v>2.8860958514461532</v>
      </c>
      <c r="M688" s="60">
        <f t="shared" si="115"/>
        <v>1.6766302551256529</v>
      </c>
      <c r="N688" s="59">
        <v>8.61</v>
      </c>
      <c r="O688" s="59">
        <v>1.25</v>
      </c>
      <c r="P688" s="62">
        <v>19.974545454545453</v>
      </c>
      <c r="Q688" s="62">
        <v>25.786875000000009</v>
      </c>
      <c r="R688" s="12">
        <v>34.380000000000003</v>
      </c>
      <c r="S688" s="59">
        <v>46.97</v>
      </c>
      <c r="T688" s="58">
        <v>1</v>
      </c>
      <c r="U688" s="59">
        <v>99.83</v>
      </c>
      <c r="V688" s="58"/>
      <c r="W688" s="58" t="s">
        <v>652</v>
      </c>
      <c r="X688" s="58">
        <v>0</v>
      </c>
      <c r="Y688" s="58">
        <v>0</v>
      </c>
      <c r="Z688" s="58">
        <v>0</v>
      </c>
      <c r="AA688">
        <v>1</v>
      </c>
      <c r="AB688" s="58">
        <v>0</v>
      </c>
      <c r="AC688" s="58">
        <v>0</v>
      </c>
      <c r="AD688" s="58">
        <v>1</v>
      </c>
      <c r="AE688" s="58"/>
      <c r="AF688" s="58">
        <v>20</v>
      </c>
      <c r="AG688" s="58">
        <v>14.29</v>
      </c>
      <c r="AH688" s="59">
        <v>101515.9</v>
      </c>
      <c r="AI688" s="61">
        <v>156343030</v>
      </c>
      <c r="AJ688" s="61">
        <v>93248365</v>
      </c>
      <c r="AK688" s="61">
        <v>16923198</v>
      </c>
      <c r="AL688" s="60">
        <f t="shared" si="120"/>
        <v>16.923197999999999</v>
      </c>
      <c r="AM688" s="60"/>
      <c r="AN688" s="59">
        <v>26.5</v>
      </c>
    </row>
    <row r="689" spans="1:40" x14ac:dyDescent="0.3">
      <c r="A689" s="58" t="s">
        <v>10</v>
      </c>
      <c r="B689" s="59">
        <v>2009</v>
      </c>
      <c r="C689" s="59">
        <v>87.36</v>
      </c>
      <c r="D689" s="59">
        <v>46.68</v>
      </c>
      <c r="E689" s="59">
        <v>8.93</v>
      </c>
      <c r="F689" s="59">
        <v>77.56</v>
      </c>
      <c r="G689" s="59">
        <v>93.86</v>
      </c>
      <c r="H689" s="59">
        <v>90.14</v>
      </c>
      <c r="I689" s="60">
        <f t="shared" si="118"/>
        <v>11.762218518315333</v>
      </c>
      <c r="J689" s="60">
        <f t="shared" si="117"/>
        <v>18.807013999744502</v>
      </c>
      <c r="K689" s="60">
        <f t="shared" si="114"/>
        <v>18.238401686255312</v>
      </c>
      <c r="L689" s="60">
        <f t="shared" si="122"/>
        <v>2.684096590382679</v>
      </c>
      <c r="M689" s="60">
        <f t="shared" si="115"/>
        <v>1.7658149528645033</v>
      </c>
      <c r="N689" s="59">
        <v>7.19</v>
      </c>
      <c r="O689" s="59">
        <v>1.04</v>
      </c>
      <c r="P689" s="62">
        <v>16.568333333333328</v>
      </c>
      <c r="Q689" s="62">
        <v>16.611240310077516</v>
      </c>
      <c r="R689" s="12">
        <v>19.829999999999998</v>
      </c>
      <c r="S689" s="59">
        <v>44.44</v>
      </c>
      <c r="T689" s="58">
        <v>1</v>
      </c>
      <c r="U689" s="59">
        <v>94.81</v>
      </c>
      <c r="V689" s="58">
        <v>68.75</v>
      </c>
      <c r="W689" s="58" t="s">
        <v>652</v>
      </c>
      <c r="X689" s="58">
        <v>0</v>
      </c>
      <c r="Y689" s="58">
        <v>0</v>
      </c>
      <c r="Z689" s="58">
        <v>0</v>
      </c>
      <c r="AA689">
        <v>1</v>
      </c>
      <c r="AB689" s="58">
        <v>0</v>
      </c>
      <c r="AC689" s="58">
        <v>0</v>
      </c>
      <c r="AD689" s="58">
        <v>1</v>
      </c>
      <c r="AE689" s="58"/>
      <c r="AF689" s="58">
        <v>11.11</v>
      </c>
      <c r="AG689" s="58"/>
      <c r="AH689" s="59">
        <v>128311.8</v>
      </c>
      <c r="AI689" s="61">
        <v>147157500</v>
      </c>
      <c r="AJ689" s="61">
        <v>83336875</v>
      </c>
      <c r="AK689" s="61">
        <v>13644965</v>
      </c>
      <c r="AL689" s="60">
        <f t="shared" si="120"/>
        <v>13.644964999999999</v>
      </c>
      <c r="AM689" s="60">
        <f t="shared" ref="AM689:AM701" si="124">(AK689-AK688)/AK688</f>
        <v>-0.19371238225777421</v>
      </c>
      <c r="AN689" s="59">
        <v>25.32</v>
      </c>
    </row>
    <row r="690" spans="1:40" x14ac:dyDescent="0.3">
      <c r="A690" s="58" t="s">
        <v>10</v>
      </c>
      <c r="B690" s="59">
        <v>2010</v>
      </c>
      <c r="C690" s="59">
        <v>87.58</v>
      </c>
      <c r="D690" s="59">
        <v>44.24</v>
      </c>
      <c r="E690" s="59">
        <v>0.86</v>
      </c>
      <c r="F690" s="59">
        <v>77.25</v>
      </c>
      <c r="G690" s="59">
        <v>93.12</v>
      </c>
      <c r="H690" s="59">
        <v>92.87</v>
      </c>
      <c r="I690" s="60">
        <f t="shared" si="118"/>
        <v>11.565792071053606</v>
      </c>
      <c r="J690" s="60">
        <f t="shared" si="117"/>
        <v>18.975608382525873</v>
      </c>
      <c r="K690" s="60">
        <f t="shared" si="114"/>
        <v>18.540376287377097</v>
      </c>
      <c r="L690" s="60">
        <f t="shared" si="122"/>
        <v>2.9294309729665975</v>
      </c>
      <c r="M690" s="60">
        <f t="shared" si="115"/>
        <v>1.5453216789977422</v>
      </c>
      <c r="N690" s="59">
        <v>-1.22</v>
      </c>
      <c r="O690" s="59">
        <v>1.1100000000000001</v>
      </c>
      <c r="P690" s="62">
        <v>16.501712062256811</v>
      </c>
      <c r="Q690" s="62">
        <v>17.427003891050575</v>
      </c>
      <c r="R690" s="12">
        <v>19.920000000000002</v>
      </c>
      <c r="S690" s="59">
        <v>51.16</v>
      </c>
      <c r="T690" s="58">
        <v>1</v>
      </c>
      <c r="U690" s="59">
        <v>99.52</v>
      </c>
      <c r="V690" s="58">
        <v>63.16</v>
      </c>
      <c r="W690" s="58" t="s">
        <v>652</v>
      </c>
      <c r="X690" s="58">
        <v>0</v>
      </c>
      <c r="Y690" s="58">
        <v>0</v>
      </c>
      <c r="Z690" s="58">
        <v>0</v>
      </c>
      <c r="AA690">
        <v>1</v>
      </c>
      <c r="AB690" s="58">
        <v>0</v>
      </c>
      <c r="AC690" s="58">
        <v>0</v>
      </c>
      <c r="AD690" s="58">
        <v>1</v>
      </c>
      <c r="AE690" s="58"/>
      <c r="AF690" s="58">
        <v>7.69</v>
      </c>
      <c r="AG690" s="58">
        <v>42.86</v>
      </c>
      <c r="AH690" s="59">
        <v>105428.9</v>
      </c>
      <c r="AI690" s="61">
        <v>174181494</v>
      </c>
      <c r="AJ690" s="61">
        <v>112715363</v>
      </c>
      <c r="AK690" s="61">
        <v>17716977</v>
      </c>
      <c r="AL690" s="60">
        <f t="shared" si="120"/>
        <v>17.716977</v>
      </c>
      <c r="AM690" s="60">
        <f t="shared" si="124"/>
        <v>0.29842597617509464</v>
      </c>
      <c r="AN690" s="59">
        <v>32.1</v>
      </c>
    </row>
    <row r="691" spans="1:40" x14ac:dyDescent="0.3">
      <c r="A691" s="58" t="s">
        <v>10</v>
      </c>
      <c r="B691" s="59">
        <v>2011</v>
      </c>
      <c r="C691" s="59">
        <v>88.11</v>
      </c>
      <c r="D691" s="59">
        <v>44.55</v>
      </c>
      <c r="E691" s="59">
        <v>0.93</v>
      </c>
      <c r="F691" s="59">
        <v>80.33</v>
      </c>
      <c r="G691" s="59">
        <v>95.37</v>
      </c>
      <c r="H691" s="59">
        <v>86.58</v>
      </c>
      <c r="I691" s="60">
        <f t="shared" si="118"/>
        <v>11.54727181770725</v>
      </c>
      <c r="J691" s="60">
        <f t="shared" si="117"/>
        <v>19.053771652404578</v>
      </c>
      <c r="K691" s="60">
        <f t="shared" si="114"/>
        <v>18.568271957441858</v>
      </c>
      <c r="L691" s="60">
        <f t="shared" si="122"/>
        <v>3.0046516771446115</v>
      </c>
      <c r="M691" s="60">
        <f t="shared" si="115"/>
        <v>1.6249868037227393</v>
      </c>
      <c r="N691" s="59">
        <v>8.98</v>
      </c>
      <c r="O691" s="59">
        <v>1.24</v>
      </c>
      <c r="P691" s="62">
        <v>14.778235294117646</v>
      </c>
      <c r="Q691" s="62">
        <v>16.565686274509794</v>
      </c>
      <c r="R691" s="12">
        <v>21.87</v>
      </c>
      <c r="S691" s="59">
        <v>50</v>
      </c>
      <c r="T691" s="58">
        <v>1</v>
      </c>
      <c r="U691" s="59">
        <v>96.46</v>
      </c>
      <c r="V691" s="58">
        <v>80</v>
      </c>
      <c r="W691" s="58" t="s">
        <v>652</v>
      </c>
      <c r="X691" s="58">
        <v>0</v>
      </c>
      <c r="Y691" s="58">
        <v>0</v>
      </c>
      <c r="Z691" s="58">
        <v>0</v>
      </c>
      <c r="AA691">
        <v>1</v>
      </c>
      <c r="AB691" s="58">
        <v>0</v>
      </c>
      <c r="AC691" s="58">
        <v>0</v>
      </c>
      <c r="AD691" s="58">
        <v>1</v>
      </c>
      <c r="AE691" s="58">
        <v>1</v>
      </c>
      <c r="AF691" s="58">
        <v>0</v>
      </c>
      <c r="AG691" s="58">
        <v>46.15</v>
      </c>
      <c r="AH691" s="59">
        <v>103494.3</v>
      </c>
      <c r="AI691" s="61">
        <v>188342308</v>
      </c>
      <c r="AJ691" s="61">
        <v>115903900</v>
      </c>
      <c r="AK691" s="61">
        <v>19179186</v>
      </c>
      <c r="AL691" s="60">
        <f t="shared" si="120"/>
        <v>19.179186000000001</v>
      </c>
      <c r="AM691" s="60">
        <f t="shared" si="124"/>
        <v>8.2531517651120725E-2</v>
      </c>
      <c r="AN691" s="59">
        <v>28.22</v>
      </c>
    </row>
    <row r="692" spans="1:40" x14ac:dyDescent="0.3">
      <c r="A692" s="58" t="s">
        <v>10</v>
      </c>
      <c r="B692" s="59">
        <v>2012</v>
      </c>
      <c r="C692" s="59">
        <v>85.63</v>
      </c>
      <c r="D692" s="59">
        <v>44.79</v>
      </c>
      <c r="E692" s="59">
        <v>3.85</v>
      </c>
      <c r="F692" s="59">
        <v>82.74</v>
      </c>
      <c r="G692" s="59">
        <v>90.23</v>
      </c>
      <c r="H692" s="59">
        <v>81.650000000000006</v>
      </c>
      <c r="I692" s="60">
        <f t="shared" si="118"/>
        <v>11.511798630330476</v>
      </c>
      <c r="J692" s="60">
        <f t="shared" si="117"/>
        <v>19.030887441089178</v>
      </c>
      <c r="K692" s="60">
        <f t="shared" si="114"/>
        <v>18.520660775732413</v>
      </c>
      <c r="L692" s="60">
        <f t="shared" si="122"/>
        <v>2.2120502431307512</v>
      </c>
      <c r="M692" s="60">
        <f t="shared" si="115"/>
        <v>1.6656687015509268</v>
      </c>
      <c r="N692" s="59">
        <v>4.05</v>
      </c>
      <c r="O692" s="59">
        <v>1.28</v>
      </c>
      <c r="P692" s="62">
        <v>7.9368359374999926</v>
      </c>
      <c r="Q692" s="62">
        <v>9.5380468750000045</v>
      </c>
      <c r="R692" s="12">
        <v>13.01</v>
      </c>
      <c r="S692" s="59">
        <v>56.36</v>
      </c>
      <c r="T692" s="58">
        <v>1</v>
      </c>
      <c r="U692" s="59">
        <v>92.63</v>
      </c>
      <c r="V692" s="58">
        <v>75</v>
      </c>
      <c r="W692" s="58" t="s">
        <v>652</v>
      </c>
      <c r="X692" s="58">
        <v>0</v>
      </c>
      <c r="Y692" s="58">
        <v>0</v>
      </c>
      <c r="Z692" s="58">
        <v>0</v>
      </c>
      <c r="AA692">
        <v>1</v>
      </c>
      <c r="AB692" s="58">
        <v>0</v>
      </c>
      <c r="AC692" s="58">
        <v>0</v>
      </c>
      <c r="AD692" s="58">
        <v>1</v>
      </c>
      <c r="AE692" s="58">
        <v>1</v>
      </c>
      <c r="AF692" s="58">
        <v>0</v>
      </c>
      <c r="AG692" s="58">
        <v>40</v>
      </c>
      <c r="AH692" s="59">
        <v>99887.38</v>
      </c>
      <c r="AI692" s="61">
        <v>184081185</v>
      </c>
      <c r="AJ692" s="61">
        <v>110514885</v>
      </c>
      <c r="AK692" s="61">
        <v>8134425</v>
      </c>
      <c r="AL692" s="60">
        <f t="shared" si="120"/>
        <v>8.1344250000000002</v>
      </c>
      <c r="AM692" s="60">
        <f t="shared" si="124"/>
        <v>-0.57587225026129885</v>
      </c>
      <c r="AN692" s="59">
        <v>28.97</v>
      </c>
    </row>
    <row r="693" spans="1:40" x14ac:dyDescent="0.3">
      <c r="A693" s="58" t="s">
        <v>10</v>
      </c>
      <c r="B693" s="59">
        <v>2013</v>
      </c>
      <c r="C693" s="59">
        <v>88.14</v>
      </c>
      <c r="D693" s="59">
        <v>49.07</v>
      </c>
      <c r="E693" s="59">
        <v>9.3000000000000007</v>
      </c>
      <c r="F693" s="59">
        <v>83.8</v>
      </c>
      <c r="G693" s="59">
        <v>93.95</v>
      </c>
      <c r="H693" s="59">
        <v>84.17</v>
      </c>
      <c r="I693" s="60">
        <f t="shared" si="118"/>
        <v>11.5926447357283</v>
      </c>
      <c r="J693" s="60">
        <f t="shared" si="117"/>
        <v>19.030673572357177</v>
      </c>
      <c r="K693" s="60">
        <f t="shared" si="114"/>
        <v>18.47209595490779</v>
      </c>
      <c r="L693" s="60">
        <f t="shared" si="122"/>
        <v>2.5698504046082422</v>
      </c>
      <c r="M693" s="60">
        <f t="shared" si="115"/>
        <v>1.7481841443963786</v>
      </c>
      <c r="N693" s="59">
        <v>8.35</v>
      </c>
      <c r="O693" s="59">
        <v>1.31</v>
      </c>
      <c r="P693" s="62">
        <v>4.5099606299212596</v>
      </c>
      <c r="Q693" s="62">
        <v>5.3667968749999986</v>
      </c>
      <c r="R693" s="12">
        <v>8.0399999999999991</v>
      </c>
      <c r="S693" s="59">
        <v>53.7</v>
      </c>
      <c r="T693" s="58">
        <v>1</v>
      </c>
      <c r="U693" s="59">
        <v>96.12</v>
      </c>
      <c r="V693" s="58">
        <v>73.33</v>
      </c>
      <c r="W693" s="58" t="s">
        <v>652</v>
      </c>
      <c r="X693" s="58">
        <v>0</v>
      </c>
      <c r="Y693" s="58">
        <v>0</v>
      </c>
      <c r="Z693" s="58">
        <v>0</v>
      </c>
      <c r="AA693">
        <v>1</v>
      </c>
      <c r="AB693" s="58">
        <v>0</v>
      </c>
      <c r="AC693" s="58">
        <v>0</v>
      </c>
      <c r="AD693" s="58">
        <v>1</v>
      </c>
      <c r="AE693" s="58">
        <v>1</v>
      </c>
      <c r="AF693" s="58">
        <v>8.33</v>
      </c>
      <c r="AG693" s="58">
        <v>42.86</v>
      </c>
      <c r="AH693" s="59">
        <v>108298.3</v>
      </c>
      <c r="AI693" s="61">
        <v>184041820</v>
      </c>
      <c r="AJ693" s="61">
        <v>105275992</v>
      </c>
      <c r="AK693" s="61">
        <v>12063870</v>
      </c>
      <c r="AL693" s="60">
        <f t="shared" si="120"/>
        <v>12.06387</v>
      </c>
      <c r="AM693" s="60">
        <f t="shared" si="124"/>
        <v>0.48306364617044228</v>
      </c>
      <c r="AN693" s="59">
        <v>26.98</v>
      </c>
    </row>
    <row r="694" spans="1:40" x14ac:dyDescent="0.3">
      <c r="A694" s="58" t="s">
        <v>10</v>
      </c>
      <c r="B694" s="59">
        <v>2014</v>
      </c>
      <c r="C694" s="59">
        <v>85.79</v>
      </c>
      <c r="D694" s="59">
        <v>48.45</v>
      </c>
      <c r="E694" s="59">
        <v>10.87</v>
      </c>
      <c r="F694" s="59">
        <v>79.400000000000006</v>
      </c>
      <c r="G694" s="59">
        <v>92.29</v>
      </c>
      <c r="H694" s="59">
        <v>83.57</v>
      </c>
      <c r="I694" s="60">
        <f t="shared" si="118"/>
        <v>11.489238429118055</v>
      </c>
      <c r="J694" s="60">
        <f t="shared" si="117"/>
        <v>19.014236469112451</v>
      </c>
      <c r="K694" s="60">
        <f t="shared" si="114"/>
        <v>18.504334781379406</v>
      </c>
      <c r="L694" s="60">
        <f t="shared" si="122"/>
        <v>1.9802569158937287</v>
      </c>
      <c r="M694" s="60">
        <f t="shared" si="115"/>
        <v>1.6651274844408752</v>
      </c>
      <c r="N694" s="59">
        <v>1.37</v>
      </c>
      <c r="O694" s="59">
        <v>1.19</v>
      </c>
      <c r="P694" s="62">
        <v>5.9405577689243021</v>
      </c>
      <c r="Q694" s="62">
        <v>6.9000390625000003</v>
      </c>
      <c r="R694" s="12">
        <v>8.77</v>
      </c>
      <c r="S694" s="59">
        <v>54.08</v>
      </c>
      <c r="T694" s="58">
        <v>1</v>
      </c>
      <c r="U694" s="59">
        <v>97.38</v>
      </c>
      <c r="V694" s="58">
        <v>73.33</v>
      </c>
      <c r="W694" s="58" t="s">
        <v>652</v>
      </c>
      <c r="X694" s="58">
        <v>0</v>
      </c>
      <c r="Y694" s="58">
        <v>0</v>
      </c>
      <c r="Z694" s="58">
        <v>0</v>
      </c>
      <c r="AA694">
        <v>1</v>
      </c>
      <c r="AB694" s="58">
        <v>0</v>
      </c>
      <c r="AC694" s="58">
        <v>0</v>
      </c>
      <c r="AD694" s="58">
        <v>1</v>
      </c>
      <c r="AE694" s="58">
        <v>1</v>
      </c>
      <c r="AF694" s="58">
        <v>7.69</v>
      </c>
      <c r="AG694" s="58">
        <v>53.33</v>
      </c>
      <c r="AH694" s="59">
        <v>97659.13</v>
      </c>
      <c r="AI694" s="61">
        <v>181041432</v>
      </c>
      <c r="AJ694" s="61">
        <v>108725268</v>
      </c>
      <c r="AK694" s="61">
        <v>6244604</v>
      </c>
      <c r="AL694" s="60">
        <f t="shared" si="120"/>
        <v>6.2446039999999998</v>
      </c>
      <c r="AM694" s="60">
        <f t="shared" si="124"/>
        <v>-0.48237141149564777</v>
      </c>
      <c r="AN694" s="59">
        <v>31.94</v>
      </c>
    </row>
    <row r="695" spans="1:40" x14ac:dyDescent="0.3">
      <c r="A695" s="58" t="s">
        <v>10</v>
      </c>
      <c r="B695" s="59">
        <v>2015</v>
      </c>
      <c r="C695" s="59">
        <v>84.87</v>
      </c>
      <c r="D695" s="59">
        <v>48.21</v>
      </c>
      <c r="E695" s="59">
        <v>11.54</v>
      </c>
      <c r="F695" s="59">
        <v>80.63</v>
      </c>
      <c r="G695" s="59">
        <v>92.58</v>
      </c>
      <c r="H695" s="59">
        <v>77.349999999999994</v>
      </c>
      <c r="I695" s="60">
        <f t="shared" si="118"/>
        <v>11.395029822973989</v>
      </c>
      <c r="J695" s="60">
        <f t="shared" si="117"/>
        <v>18.988687435301706</v>
      </c>
      <c r="K695" s="60">
        <f t="shared" si="114"/>
        <v>18.513881427606123</v>
      </c>
      <c r="L695" s="60">
        <f t="shared" si="122"/>
        <v>1.1842724198027859</v>
      </c>
      <c r="M695" s="60">
        <f t="shared" si="115"/>
        <v>1.6077022853613341</v>
      </c>
      <c r="N695" s="59">
        <v>-2.0499999999999998</v>
      </c>
      <c r="O695" s="59">
        <v>0.83</v>
      </c>
      <c r="P695" s="62">
        <v>7.6819367588932828</v>
      </c>
      <c r="Q695" s="62">
        <v>8.2714785992217958</v>
      </c>
      <c r="R695" s="12">
        <v>9.17</v>
      </c>
      <c r="S695" s="59">
        <v>54.17</v>
      </c>
      <c r="T695" s="58">
        <v>1</v>
      </c>
      <c r="U695" s="59">
        <v>86.81</v>
      </c>
      <c r="V695" s="58">
        <v>81.25</v>
      </c>
      <c r="W695" s="58" t="s">
        <v>652</v>
      </c>
      <c r="X695" s="58">
        <v>0</v>
      </c>
      <c r="Y695" s="58">
        <v>0</v>
      </c>
      <c r="Z695" s="58">
        <v>0</v>
      </c>
      <c r="AA695">
        <v>1</v>
      </c>
      <c r="AB695" s="58">
        <v>0</v>
      </c>
      <c r="AC695" s="58">
        <v>0</v>
      </c>
      <c r="AD695" s="58">
        <v>1</v>
      </c>
      <c r="AE695" s="58">
        <v>1</v>
      </c>
      <c r="AF695" s="58">
        <v>8.33</v>
      </c>
      <c r="AG695" s="58">
        <v>53.33</v>
      </c>
      <c r="AH695" s="59">
        <v>88878.88</v>
      </c>
      <c r="AI695" s="61">
        <v>176474586</v>
      </c>
      <c r="AJ695" s="61">
        <v>109768200</v>
      </c>
      <c r="AK695" s="61">
        <v>2268308</v>
      </c>
      <c r="AL695" s="60">
        <f t="shared" si="120"/>
        <v>2.2683080000000002</v>
      </c>
      <c r="AM695" s="60">
        <f t="shared" si="124"/>
        <v>-0.63675711061902407</v>
      </c>
      <c r="AN695" s="59">
        <v>35.08</v>
      </c>
    </row>
    <row r="696" spans="1:40" x14ac:dyDescent="0.3">
      <c r="A696" s="58" t="s">
        <v>10</v>
      </c>
      <c r="B696" s="59">
        <v>2016</v>
      </c>
      <c r="C696" s="59">
        <v>85.38</v>
      </c>
      <c r="D696" s="59">
        <v>47.02</v>
      </c>
      <c r="E696" s="59">
        <v>6.86</v>
      </c>
      <c r="F696" s="59">
        <v>78.739999999999995</v>
      </c>
      <c r="G696" s="59">
        <v>95.37</v>
      </c>
      <c r="H696" s="59">
        <v>77.28</v>
      </c>
      <c r="I696" s="60">
        <f t="shared" si="118"/>
        <v>11.661527350099053</v>
      </c>
      <c r="J696" s="60">
        <f t="shared" si="117"/>
        <v>19.161209120361416</v>
      </c>
      <c r="K696" s="60">
        <f t="shared" si="114"/>
        <v>18.691963977442271</v>
      </c>
      <c r="L696" s="60">
        <f t="shared" si="122"/>
        <v>0.79070029764423255</v>
      </c>
      <c r="M696" s="60">
        <f t="shared" si="115"/>
        <v>1.5987868820023248</v>
      </c>
      <c r="N696" s="59">
        <v>0.42</v>
      </c>
      <c r="O696" s="59">
        <v>0.65</v>
      </c>
      <c r="P696" s="62">
        <v>5.3497665369649798</v>
      </c>
      <c r="Q696" s="62">
        <v>5.6182329317269106</v>
      </c>
      <c r="R696" s="12">
        <v>8.7100000000000009</v>
      </c>
      <c r="S696" s="59">
        <v>58.16</v>
      </c>
      <c r="T696" s="58">
        <v>1</v>
      </c>
      <c r="U696" s="59">
        <v>87.5</v>
      </c>
      <c r="V696" s="58">
        <v>81.25</v>
      </c>
      <c r="W696" s="58" t="s">
        <v>652</v>
      </c>
      <c r="X696" s="58">
        <v>0</v>
      </c>
      <c r="Y696" s="58">
        <v>0</v>
      </c>
      <c r="Z696" s="58">
        <v>0</v>
      </c>
      <c r="AA696">
        <v>1</v>
      </c>
      <c r="AB696" s="58">
        <v>0</v>
      </c>
      <c r="AC696" s="58">
        <v>0</v>
      </c>
      <c r="AD696" s="58">
        <v>1</v>
      </c>
      <c r="AE696" s="58">
        <v>1</v>
      </c>
      <c r="AF696" s="58">
        <v>0</v>
      </c>
      <c r="AG696" s="58">
        <v>42.86</v>
      </c>
      <c r="AH696" s="59">
        <v>116021.1</v>
      </c>
      <c r="AI696" s="61">
        <v>209704325</v>
      </c>
      <c r="AJ696" s="61">
        <v>131164652</v>
      </c>
      <c r="AK696" s="61">
        <v>1204940</v>
      </c>
      <c r="AL696" s="60">
        <f t="shared" si="120"/>
        <v>1.2049399999999999</v>
      </c>
      <c r="AM696" s="60">
        <f t="shared" si="124"/>
        <v>-0.46879347954510586</v>
      </c>
      <c r="AN696" s="59">
        <v>37.58</v>
      </c>
    </row>
    <row r="697" spans="1:40" x14ac:dyDescent="0.3">
      <c r="A697" s="58" t="s">
        <v>10</v>
      </c>
      <c r="B697" s="59">
        <v>2017</v>
      </c>
      <c r="C697" s="59">
        <v>87.31</v>
      </c>
      <c r="D697" s="59">
        <v>87.31</v>
      </c>
      <c r="E697" s="59">
        <v>90.63</v>
      </c>
      <c r="F697" s="59">
        <v>84.27</v>
      </c>
      <c r="G697" s="59">
        <v>94.67</v>
      </c>
      <c r="H697" s="59">
        <v>78.650000000000006</v>
      </c>
      <c r="I697" s="60">
        <f t="shared" si="118"/>
        <v>11.652261229588024</v>
      </c>
      <c r="J697" s="60">
        <f t="shared" si="117"/>
        <v>19.12037663482463</v>
      </c>
      <c r="K697" s="60">
        <f t="shared" si="114"/>
        <v>18.659816377531293</v>
      </c>
      <c r="L697" s="60">
        <f t="shared" si="122"/>
        <v>2.0969534345009779</v>
      </c>
      <c r="M697" s="60">
        <f t="shared" si="115"/>
        <v>1.5849617226552941</v>
      </c>
      <c r="N697" s="59">
        <v>1.47</v>
      </c>
      <c r="O697" s="59">
        <v>0.92</v>
      </c>
      <c r="P697" s="62">
        <v>5.8285490196078431</v>
      </c>
      <c r="Q697" s="62">
        <v>6.2326050420168064</v>
      </c>
      <c r="R697" s="12">
        <v>8.64</v>
      </c>
      <c r="S697" s="59">
        <v>79.17</v>
      </c>
      <c r="T697" s="58">
        <v>1</v>
      </c>
      <c r="U697" s="59">
        <v>91.32</v>
      </c>
      <c r="V697" s="58">
        <v>80</v>
      </c>
      <c r="W697" s="58" t="s">
        <v>652</v>
      </c>
      <c r="X697" s="58">
        <v>0</v>
      </c>
      <c r="Y697" s="58">
        <v>0</v>
      </c>
      <c r="Z697" s="58">
        <v>0</v>
      </c>
      <c r="AA697">
        <v>1</v>
      </c>
      <c r="AB697" s="58">
        <v>0</v>
      </c>
      <c r="AC697" s="58">
        <v>0</v>
      </c>
      <c r="AD697" s="58">
        <v>1</v>
      </c>
      <c r="AE697" s="58">
        <v>1</v>
      </c>
      <c r="AF697" s="58">
        <v>0</v>
      </c>
      <c r="AG697" s="58">
        <v>46.15</v>
      </c>
      <c r="AH697" s="59">
        <v>114951</v>
      </c>
      <c r="AI697" s="61">
        <v>201314040</v>
      </c>
      <c r="AJ697" s="61">
        <v>127015080</v>
      </c>
      <c r="AK697" s="61">
        <v>7141329</v>
      </c>
      <c r="AL697" s="60">
        <f t="shared" si="120"/>
        <v>7.1413289999999998</v>
      </c>
      <c r="AM697" s="60">
        <f t="shared" si="124"/>
        <v>4.9267092137367836</v>
      </c>
      <c r="AN697" s="59">
        <v>38.64</v>
      </c>
    </row>
    <row r="698" spans="1:40" x14ac:dyDescent="0.3">
      <c r="A698" s="58" t="s">
        <v>10</v>
      </c>
      <c r="B698" s="59">
        <v>2018</v>
      </c>
      <c r="C698" s="59">
        <v>90.49</v>
      </c>
      <c r="D698" s="59">
        <v>54.69</v>
      </c>
      <c r="E698" s="59">
        <v>18.89</v>
      </c>
      <c r="F698" s="59">
        <v>85.59</v>
      </c>
      <c r="G698" s="59">
        <v>92.56</v>
      </c>
      <c r="H698" s="59">
        <v>94</v>
      </c>
      <c r="I698" s="60">
        <f t="shared" si="118"/>
        <v>11.632344494991083</v>
      </c>
      <c r="J698" s="60">
        <f t="shared" si="117"/>
        <v>19.201474632969489</v>
      </c>
      <c r="K698" s="60">
        <f t="shared" si="114"/>
        <v>18.7478732568132</v>
      </c>
      <c r="L698" s="60">
        <f t="shared" si="122"/>
        <v>2.6215410252611986</v>
      </c>
      <c r="M698" s="60">
        <f t="shared" si="115"/>
        <v>1.5739704502549146</v>
      </c>
      <c r="N698" s="59">
        <v>3.64</v>
      </c>
      <c r="O698" s="59">
        <v>1.03</v>
      </c>
      <c r="P698" s="62">
        <v>15.665081300813005</v>
      </c>
      <c r="Q698" s="62">
        <v>17.575252918287951</v>
      </c>
      <c r="R698" s="12">
        <v>28</v>
      </c>
      <c r="S698" s="59">
        <v>81.900000000000006</v>
      </c>
      <c r="T698" s="58">
        <v>1</v>
      </c>
      <c r="U698" s="59">
        <v>97.47</v>
      </c>
      <c r="V698" s="58">
        <v>75</v>
      </c>
      <c r="W698" s="58" t="s">
        <v>652</v>
      </c>
      <c r="X698" s="58">
        <v>0</v>
      </c>
      <c r="Y698" s="58">
        <v>0</v>
      </c>
      <c r="Z698" s="58">
        <v>0</v>
      </c>
      <c r="AA698">
        <v>1</v>
      </c>
      <c r="AB698" s="58">
        <v>0</v>
      </c>
      <c r="AC698" s="58">
        <v>0</v>
      </c>
      <c r="AD698" s="58">
        <v>1</v>
      </c>
      <c r="AE698" s="58">
        <v>1</v>
      </c>
      <c r="AF698" s="58">
        <v>15.38</v>
      </c>
      <c r="AG698" s="58">
        <v>53.33</v>
      </c>
      <c r="AH698" s="59">
        <v>112684.2</v>
      </c>
      <c r="AI698" s="61">
        <v>218320480</v>
      </c>
      <c r="AJ698" s="61">
        <v>138706848</v>
      </c>
      <c r="AK698" s="61">
        <v>12756907</v>
      </c>
      <c r="AL698" s="60">
        <f t="shared" si="120"/>
        <v>12.756907</v>
      </c>
      <c r="AM698" s="60">
        <f t="shared" si="124"/>
        <v>0.78634915153747997</v>
      </c>
      <c r="AN698" s="59">
        <v>39.32</v>
      </c>
    </row>
    <row r="699" spans="1:40" x14ac:dyDescent="0.3">
      <c r="A699" s="58" t="s">
        <v>10</v>
      </c>
      <c r="B699" s="59">
        <v>2019</v>
      </c>
      <c r="C699" s="59">
        <v>87.49</v>
      </c>
      <c r="D699" s="59">
        <v>55.2</v>
      </c>
      <c r="E699" s="59">
        <v>22.92</v>
      </c>
      <c r="F699" s="59">
        <v>80.239999999999995</v>
      </c>
      <c r="G699" s="59">
        <v>89.95</v>
      </c>
      <c r="H699" s="59">
        <v>93.71</v>
      </c>
      <c r="I699" s="60">
        <f t="shared" si="118"/>
        <v>11.655462683137236</v>
      </c>
      <c r="J699" s="60">
        <f t="shared" si="117"/>
        <v>19.205212390594159</v>
      </c>
      <c r="K699" s="60">
        <f t="shared" si="114"/>
        <v>18.779782169601795</v>
      </c>
      <c r="L699" s="60">
        <f t="shared" si="122"/>
        <v>2.5948204335693492</v>
      </c>
      <c r="M699" s="60">
        <f t="shared" si="115"/>
        <v>1.5302486231479628</v>
      </c>
      <c r="N699" s="59">
        <v>1.6</v>
      </c>
      <c r="O699" s="59">
        <v>0.99</v>
      </c>
      <c r="P699" s="62">
        <v>24.825120000000009</v>
      </c>
      <c r="Q699" s="62">
        <v>26.61542635658914</v>
      </c>
      <c r="R699" s="12">
        <v>31.91</v>
      </c>
      <c r="S699" s="59">
        <v>80.150000000000006</v>
      </c>
      <c r="T699" s="58">
        <v>1</v>
      </c>
      <c r="U699" s="59">
        <v>99.52</v>
      </c>
      <c r="V699" s="58">
        <v>85.71</v>
      </c>
      <c r="W699" s="58" t="s">
        <v>652</v>
      </c>
      <c r="X699" s="58">
        <v>0</v>
      </c>
      <c r="Y699" s="58">
        <v>0</v>
      </c>
      <c r="Z699" s="58">
        <v>0</v>
      </c>
      <c r="AA699">
        <v>1</v>
      </c>
      <c r="AB699" s="58">
        <v>0</v>
      </c>
      <c r="AC699" s="58">
        <v>0</v>
      </c>
      <c r="AD699" s="58">
        <v>1</v>
      </c>
      <c r="AE699" s="58">
        <v>1</v>
      </c>
      <c r="AF699" s="58">
        <v>14.29</v>
      </c>
      <c r="AG699" s="58">
        <v>41.67</v>
      </c>
      <c r="AH699" s="59">
        <v>115319.6</v>
      </c>
      <c r="AI699" s="61">
        <v>219138036</v>
      </c>
      <c r="AJ699" s="61">
        <v>143204204</v>
      </c>
      <c r="AK699" s="61">
        <v>12394182</v>
      </c>
      <c r="AL699" s="60">
        <f t="shared" si="120"/>
        <v>12.394182000000001</v>
      </c>
      <c r="AM699" s="60">
        <f t="shared" si="124"/>
        <v>-2.8433616393064558E-2</v>
      </c>
      <c r="AN699" s="59">
        <v>43.47</v>
      </c>
    </row>
    <row r="700" spans="1:40" x14ac:dyDescent="0.3">
      <c r="A700" s="58" t="s">
        <v>10</v>
      </c>
      <c r="B700" s="59">
        <v>2020</v>
      </c>
      <c r="C700" s="59">
        <v>86.44</v>
      </c>
      <c r="D700" s="59">
        <v>48.1</v>
      </c>
      <c r="E700" s="59">
        <v>9.76</v>
      </c>
      <c r="F700" s="59">
        <v>80.260000000000005</v>
      </c>
      <c r="G700" s="59">
        <v>87.99</v>
      </c>
      <c r="H700" s="59">
        <v>92.75</v>
      </c>
      <c r="I700" s="60">
        <f t="shared" si="118"/>
        <v>10.998992351288141</v>
      </c>
      <c r="J700" s="60">
        <f t="shared" si="117"/>
        <v>19.062504155976217</v>
      </c>
      <c r="K700" s="60">
        <f t="shared" si="114"/>
        <v>18.663187626086184</v>
      </c>
      <c r="L700" s="60"/>
      <c r="M700" s="60">
        <f t="shared" si="115"/>
        <v>1.4908054284108248</v>
      </c>
      <c r="N700" s="59">
        <v>-6.86</v>
      </c>
      <c r="O700" s="59">
        <v>0.73</v>
      </c>
      <c r="P700" s="62">
        <v>24.792209302325578</v>
      </c>
      <c r="Q700" s="62">
        <v>26.392868217054275</v>
      </c>
      <c r="R700" s="12">
        <v>35.049999999999997</v>
      </c>
      <c r="S700" s="59">
        <v>79.88</v>
      </c>
      <c r="T700" s="58">
        <v>1</v>
      </c>
      <c r="U700" s="59">
        <v>99.62</v>
      </c>
      <c r="V700" s="58">
        <v>73.33</v>
      </c>
      <c r="W700" s="58" t="s">
        <v>652</v>
      </c>
      <c r="X700" s="58">
        <v>0</v>
      </c>
      <c r="Y700" s="58">
        <v>0</v>
      </c>
      <c r="Z700" s="58">
        <v>0</v>
      </c>
      <c r="AA700">
        <v>1</v>
      </c>
      <c r="AB700" s="58">
        <v>0</v>
      </c>
      <c r="AC700" s="58">
        <v>0</v>
      </c>
      <c r="AD700" s="58">
        <v>1</v>
      </c>
      <c r="AE700" s="58">
        <v>1</v>
      </c>
      <c r="AF700" s="58">
        <v>28.57</v>
      </c>
      <c r="AG700" s="58">
        <v>54.55</v>
      </c>
      <c r="AH700" s="59">
        <v>59813.84</v>
      </c>
      <c r="AI700" s="61">
        <v>189994210</v>
      </c>
      <c r="AJ700" s="61">
        <v>127444002</v>
      </c>
      <c r="AK700" s="61">
        <v>-4942587</v>
      </c>
      <c r="AL700" s="60">
        <f t="shared" si="120"/>
        <v>-4.9425869999999996</v>
      </c>
      <c r="AM700" s="60">
        <f t="shared" si="124"/>
        <v>-1.3987828321384985</v>
      </c>
      <c r="AN700" s="59">
        <v>48.91</v>
      </c>
    </row>
    <row r="701" spans="1:40" x14ac:dyDescent="0.3">
      <c r="A701" s="58" t="s">
        <v>10</v>
      </c>
      <c r="B701" s="59">
        <v>2021</v>
      </c>
      <c r="C701" s="59">
        <v>89.81</v>
      </c>
      <c r="D701" s="59">
        <v>55.25</v>
      </c>
      <c r="E701" s="59">
        <v>20.69</v>
      </c>
      <c r="F701" s="59">
        <v>89.75</v>
      </c>
      <c r="G701" s="59">
        <v>88.04</v>
      </c>
      <c r="H701" s="59">
        <v>93.07</v>
      </c>
      <c r="I701" s="60">
        <f t="shared" si="118"/>
        <v>11.270627763553046</v>
      </c>
      <c r="J701" s="60">
        <f t="shared" si="117"/>
        <v>19.150916645430563</v>
      </c>
      <c r="K701" s="60">
        <f t="shared" si="114"/>
        <v>18.762301113311402</v>
      </c>
      <c r="L701" s="60">
        <f t="shared" ref="L701:L732" si="125">LN(1+AL701)</f>
        <v>2.737575022183877</v>
      </c>
      <c r="M701" s="60">
        <f t="shared" si="115"/>
        <v>1.4749373762623212</v>
      </c>
      <c r="N701" s="59">
        <v>3.04</v>
      </c>
      <c r="O701" s="59">
        <v>0.55000000000000004</v>
      </c>
      <c r="P701" s="62">
        <v>53.43942307692307</v>
      </c>
      <c r="Q701" s="62">
        <v>56.638499999999958</v>
      </c>
      <c r="R701" s="12">
        <v>93.21</v>
      </c>
      <c r="S701" s="59">
        <v>78.98</v>
      </c>
      <c r="T701" s="58">
        <v>1</v>
      </c>
      <c r="U701" s="59">
        <v>99.78</v>
      </c>
      <c r="V701" s="58">
        <v>84.62</v>
      </c>
      <c r="W701" s="58" t="s">
        <v>652</v>
      </c>
      <c r="X701" s="58">
        <v>0</v>
      </c>
      <c r="Y701" s="58">
        <v>0</v>
      </c>
      <c r="Z701" s="58">
        <v>0</v>
      </c>
      <c r="AA701">
        <v>1</v>
      </c>
      <c r="AB701" s="58">
        <v>0</v>
      </c>
      <c r="AC701" s="58">
        <v>0</v>
      </c>
      <c r="AD701" s="58">
        <v>1</v>
      </c>
      <c r="AE701" s="58">
        <v>1</v>
      </c>
      <c r="AF701" s="58">
        <v>40</v>
      </c>
      <c r="AG701" s="58">
        <v>80</v>
      </c>
      <c r="AH701" s="59">
        <v>78482.25</v>
      </c>
      <c r="AI701" s="61">
        <v>207557018</v>
      </c>
      <c r="AJ701" s="61">
        <v>140722597</v>
      </c>
      <c r="AK701" s="61">
        <v>14449475</v>
      </c>
      <c r="AL701" s="60">
        <f t="shared" si="120"/>
        <v>14.449475</v>
      </c>
      <c r="AM701" s="60">
        <f t="shared" si="124"/>
        <v>-3.9234639673515104</v>
      </c>
      <c r="AN701" s="59">
        <v>43.56</v>
      </c>
    </row>
    <row r="702" spans="1:40" x14ac:dyDescent="0.3">
      <c r="A702" s="58" t="s">
        <v>46</v>
      </c>
      <c r="B702" s="59">
        <v>2008</v>
      </c>
      <c r="C702" s="59">
        <v>85.44</v>
      </c>
      <c r="D702" s="59">
        <v>80.22</v>
      </c>
      <c r="E702" s="59">
        <v>76.92</v>
      </c>
      <c r="F702" s="59">
        <v>89.72</v>
      </c>
      <c r="G702" s="59">
        <v>89.81</v>
      </c>
      <c r="H702" s="59">
        <v>71.38</v>
      </c>
      <c r="I702" s="60">
        <f t="shared" si="118"/>
        <v>11.081015144365299</v>
      </c>
      <c r="J702" s="60">
        <f t="shared" si="117"/>
        <v>18.548880448354161</v>
      </c>
      <c r="K702" s="60">
        <f t="shared" si="114"/>
        <v>17.992479108870331</v>
      </c>
      <c r="L702" s="60">
        <f t="shared" si="125"/>
        <v>3.0140141372320035</v>
      </c>
      <c r="M702" s="60">
        <f t="shared" si="115"/>
        <v>1.7443837466241099</v>
      </c>
      <c r="N702" s="59">
        <v>8.74</v>
      </c>
      <c r="O702" s="59">
        <v>0.95</v>
      </c>
      <c r="P702" s="62">
        <v>19.974545454545453</v>
      </c>
      <c r="Q702" s="62">
        <v>25.786875000000009</v>
      </c>
      <c r="R702" s="12">
        <v>34.380000000000003</v>
      </c>
      <c r="S702" s="59">
        <v>78.790000000000006</v>
      </c>
      <c r="T702" s="58">
        <v>1</v>
      </c>
      <c r="U702" s="59">
        <v>88.54</v>
      </c>
      <c r="V702" s="58"/>
      <c r="W702" s="58" t="s">
        <v>652</v>
      </c>
      <c r="X702" s="58">
        <v>0</v>
      </c>
      <c r="Y702" s="58">
        <v>0</v>
      </c>
      <c r="Z702" s="58">
        <v>0</v>
      </c>
      <c r="AA702">
        <v>1</v>
      </c>
      <c r="AB702" s="58">
        <v>0</v>
      </c>
      <c r="AC702" s="58">
        <v>0</v>
      </c>
      <c r="AD702" s="58">
        <v>1</v>
      </c>
      <c r="AE702" s="58"/>
      <c r="AF702" s="58">
        <v>15.38</v>
      </c>
      <c r="AG702" s="58"/>
      <c r="AH702" s="59">
        <v>64926.76</v>
      </c>
      <c r="AI702" s="61">
        <v>113678000</v>
      </c>
      <c r="AJ702" s="61">
        <v>65168000</v>
      </c>
      <c r="AK702" s="61">
        <v>19369000</v>
      </c>
      <c r="AL702" s="60">
        <f t="shared" si="120"/>
        <v>19.369</v>
      </c>
      <c r="AM702" s="60"/>
      <c r="AN702" s="59">
        <v>30.05</v>
      </c>
    </row>
    <row r="703" spans="1:40" x14ac:dyDescent="0.3">
      <c r="A703" s="58" t="s">
        <v>46</v>
      </c>
      <c r="B703" s="59">
        <v>2009</v>
      </c>
      <c r="C703" s="59">
        <v>87.99</v>
      </c>
      <c r="D703" s="59">
        <v>64</v>
      </c>
      <c r="E703" s="59">
        <v>46.43</v>
      </c>
      <c r="F703" s="59">
        <v>88.56</v>
      </c>
      <c r="G703" s="59">
        <v>94.26</v>
      </c>
      <c r="H703" s="59">
        <v>75.98</v>
      </c>
      <c r="I703" s="60">
        <f t="shared" si="118"/>
        <v>11.177389789638543</v>
      </c>
      <c r="J703" s="60">
        <f t="shared" si="117"/>
        <v>18.551454588032261</v>
      </c>
      <c r="K703" s="60">
        <f t="shared" si="114"/>
        <v>17.973142859422293</v>
      </c>
      <c r="L703" s="60">
        <f t="shared" si="125"/>
        <v>2.5703960358034146</v>
      </c>
      <c r="M703" s="60">
        <f t="shared" si="115"/>
        <v>1.7830256570713392</v>
      </c>
      <c r="N703" s="59">
        <v>4.13</v>
      </c>
      <c r="O703" s="59">
        <v>0.73</v>
      </c>
      <c r="P703" s="62">
        <v>16.568333333333328</v>
      </c>
      <c r="Q703" s="62">
        <v>16.611240310077516</v>
      </c>
      <c r="R703" s="12">
        <v>19.829999999999998</v>
      </c>
      <c r="S703" s="59">
        <v>75</v>
      </c>
      <c r="T703" s="58">
        <v>1</v>
      </c>
      <c r="U703" s="59">
        <v>96.74</v>
      </c>
      <c r="V703" s="58">
        <v>77.78</v>
      </c>
      <c r="W703" s="58" t="s">
        <v>652</v>
      </c>
      <c r="X703" s="58">
        <v>0</v>
      </c>
      <c r="Y703" s="58">
        <v>0</v>
      </c>
      <c r="Z703" s="58">
        <v>0</v>
      </c>
      <c r="AA703">
        <v>1</v>
      </c>
      <c r="AB703" s="58">
        <v>0</v>
      </c>
      <c r="AC703" s="58">
        <v>0</v>
      </c>
      <c r="AD703" s="58">
        <v>1</v>
      </c>
      <c r="AE703" s="58"/>
      <c r="AF703" s="58">
        <v>16.670000000000002</v>
      </c>
      <c r="AG703" s="58"/>
      <c r="AH703" s="59">
        <v>71495.5</v>
      </c>
      <c r="AI703" s="61">
        <v>113971000</v>
      </c>
      <c r="AJ703" s="61">
        <v>63920000</v>
      </c>
      <c r="AK703" s="61">
        <v>12071000</v>
      </c>
      <c r="AL703" s="60">
        <f t="shared" si="120"/>
        <v>12.071</v>
      </c>
      <c r="AM703" s="60">
        <f t="shared" ref="AM703:AM715" si="126">(AK703-AK702)/AK702</f>
        <v>-0.37678765036914658</v>
      </c>
      <c r="AN703" s="59">
        <v>33.130000000000003</v>
      </c>
    </row>
    <row r="704" spans="1:40" x14ac:dyDescent="0.3">
      <c r="A704" s="58" t="s">
        <v>46</v>
      </c>
      <c r="B704" s="59">
        <v>2010</v>
      </c>
      <c r="C704" s="59">
        <v>84.2</v>
      </c>
      <c r="D704" s="59">
        <v>50.58</v>
      </c>
      <c r="E704" s="59">
        <v>16.38</v>
      </c>
      <c r="F704" s="59">
        <v>85.37</v>
      </c>
      <c r="G704" s="59">
        <v>90.37</v>
      </c>
      <c r="H704" s="59">
        <v>71.489999999999995</v>
      </c>
      <c r="I704" s="60">
        <f t="shared" si="118"/>
        <v>11.09874715694675</v>
      </c>
      <c r="J704" s="60">
        <f t="shared" si="117"/>
        <v>18.659666147863863</v>
      </c>
      <c r="K704" s="60">
        <f t="shared" si="114"/>
        <v>18.081957976785997</v>
      </c>
      <c r="L704" s="60">
        <f t="shared" si="125"/>
        <v>2.820902582518332</v>
      </c>
      <c r="M704" s="60">
        <f t="shared" si="115"/>
        <v>1.7819498232025595</v>
      </c>
      <c r="N704" s="59">
        <v>5.53</v>
      </c>
      <c r="O704" s="59">
        <v>0.78</v>
      </c>
      <c r="P704" s="62">
        <v>16.501712062256811</v>
      </c>
      <c r="Q704" s="62">
        <v>17.427003891050575</v>
      </c>
      <c r="R704" s="12">
        <v>19.920000000000002</v>
      </c>
      <c r="S704" s="59">
        <v>77.91</v>
      </c>
      <c r="T704" s="58">
        <v>1</v>
      </c>
      <c r="U704" s="59">
        <v>86.17</v>
      </c>
      <c r="V704" s="58">
        <v>77.78</v>
      </c>
      <c r="W704" s="58" t="s">
        <v>652</v>
      </c>
      <c r="X704" s="58">
        <v>0</v>
      </c>
      <c r="Y704" s="58">
        <v>0</v>
      </c>
      <c r="Z704" s="58">
        <v>0</v>
      </c>
      <c r="AA704">
        <v>1</v>
      </c>
      <c r="AB704" s="58">
        <v>0</v>
      </c>
      <c r="AC704" s="58">
        <v>0</v>
      </c>
      <c r="AD704" s="58">
        <v>1</v>
      </c>
      <c r="AE704" s="58"/>
      <c r="AF704" s="58">
        <v>10.53</v>
      </c>
      <c r="AG704" s="58"/>
      <c r="AH704" s="59">
        <v>66088.31</v>
      </c>
      <c r="AI704" s="61">
        <v>126996000</v>
      </c>
      <c r="AJ704" s="61">
        <v>71268000</v>
      </c>
      <c r="AK704" s="61">
        <v>15792000</v>
      </c>
      <c r="AL704" s="60">
        <f t="shared" si="120"/>
        <v>15.792</v>
      </c>
      <c r="AM704" s="60">
        <f t="shared" si="126"/>
        <v>0.30825946483307098</v>
      </c>
      <c r="AN704" s="59">
        <v>33.270000000000003</v>
      </c>
    </row>
    <row r="705" spans="1:40" x14ac:dyDescent="0.3">
      <c r="A705" s="58" t="s">
        <v>46</v>
      </c>
      <c r="B705" s="59">
        <v>2011</v>
      </c>
      <c r="C705" s="59">
        <v>87.23</v>
      </c>
      <c r="D705" s="59">
        <v>84.79</v>
      </c>
      <c r="E705" s="59">
        <v>84.26</v>
      </c>
      <c r="F705" s="59">
        <v>87.64</v>
      </c>
      <c r="G705" s="59">
        <v>86.99</v>
      </c>
      <c r="H705" s="59">
        <v>87.06</v>
      </c>
      <c r="I705" s="60">
        <f t="shared" si="118"/>
        <v>11.044579181567824</v>
      </c>
      <c r="J705" s="60">
        <f t="shared" si="117"/>
        <v>18.738632530936201</v>
      </c>
      <c r="K705" s="60">
        <f t="shared" si="114"/>
        <v>18.159809364577185</v>
      </c>
      <c r="L705" s="60">
        <f t="shared" si="125"/>
        <v>2.9221395532506174</v>
      </c>
      <c r="M705" s="60">
        <f t="shared" si="115"/>
        <v>1.7839377969313845</v>
      </c>
      <c r="N705" s="59">
        <v>5.48</v>
      </c>
      <c r="O705" s="59">
        <v>0.79</v>
      </c>
      <c r="P705" s="62">
        <v>14.778235294117646</v>
      </c>
      <c r="Q705" s="62">
        <v>16.565686274509794</v>
      </c>
      <c r="R705" s="12">
        <v>21.87</v>
      </c>
      <c r="S705" s="59">
        <v>78.569999999999993</v>
      </c>
      <c r="T705" s="58">
        <v>1</v>
      </c>
      <c r="U705" s="59">
        <v>98.96</v>
      </c>
      <c r="V705" s="58">
        <v>85.71</v>
      </c>
      <c r="W705" s="58" t="s">
        <v>652</v>
      </c>
      <c r="X705" s="58">
        <v>0</v>
      </c>
      <c r="Y705" s="58">
        <v>0</v>
      </c>
      <c r="Z705" s="58">
        <v>0</v>
      </c>
      <c r="AA705">
        <v>1</v>
      </c>
      <c r="AB705" s="58">
        <v>0</v>
      </c>
      <c r="AC705" s="58">
        <v>0</v>
      </c>
      <c r="AD705" s="58">
        <v>1</v>
      </c>
      <c r="AE705" s="58">
        <v>1</v>
      </c>
      <c r="AF705" s="58">
        <v>10.53</v>
      </c>
      <c r="AG705" s="58"/>
      <c r="AH705" s="59">
        <v>62603.67</v>
      </c>
      <c r="AI705" s="61">
        <v>137431000</v>
      </c>
      <c r="AJ705" s="61">
        <v>77038000</v>
      </c>
      <c r="AK705" s="61">
        <v>17581000</v>
      </c>
      <c r="AL705" s="60">
        <f t="shared" si="120"/>
        <v>17.581</v>
      </c>
      <c r="AM705" s="60">
        <f t="shared" si="126"/>
        <v>0.11328520770010132</v>
      </c>
      <c r="AN705" s="59">
        <v>32.89</v>
      </c>
    </row>
    <row r="706" spans="1:40" x14ac:dyDescent="0.3">
      <c r="A706" s="58" t="s">
        <v>46</v>
      </c>
      <c r="B706" s="59">
        <v>2012</v>
      </c>
      <c r="C706" s="59">
        <v>78.25</v>
      </c>
      <c r="D706" s="59">
        <v>63.47</v>
      </c>
      <c r="E706" s="59">
        <v>53.85</v>
      </c>
      <c r="F706" s="59">
        <v>72.84</v>
      </c>
      <c r="G706" s="59">
        <v>83.56</v>
      </c>
      <c r="H706" s="59">
        <v>76.709999999999994</v>
      </c>
      <c r="I706" s="60">
        <f t="shared" si="118"/>
        <v>11.107223528820517</v>
      </c>
      <c r="J706" s="60">
        <f t="shared" si="117"/>
        <v>18.718768489118027</v>
      </c>
      <c r="K706" s="60">
        <f t="shared" ref="K706:K769" si="127">LN(AJ706)</f>
        <v>18.092384988615287</v>
      </c>
      <c r="L706" s="60">
        <f t="shared" si="125"/>
        <v>2.9264357845513347</v>
      </c>
      <c r="M706" s="60">
        <f t="shared" ref="M706:M769" si="128">AI706/AJ706</f>
        <v>1.8708324654585851</v>
      </c>
      <c r="N706" s="59">
        <v>5.9</v>
      </c>
      <c r="O706" s="59">
        <v>0.94</v>
      </c>
      <c r="P706" s="62">
        <v>7.9368359374999926</v>
      </c>
      <c r="Q706" s="62">
        <v>9.5380468750000045</v>
      </c>
      <c r="R706" s="12">
        <v>13.01</v>
      </c>
      <c r="S706" s="59">
        <v>26.36</v>
      </c>
      <c r="T706" s="58">
        <v>1</v>
      </c>
      <c r="U706" s="59">
        <v>90.43</v>
      </c>
      <c r="V706" s="58">
        <v>77.78</v>
      </c>
      <c r="W706" s="58" t="s">
        <v>652</v>
      </c>
      <c r="X706" s="58">
        <v>0</v>
      </c>
      <c r="Y706" s="58">
        <v>0</v>
      </c>
      <c r="Z706" s="58">
        <v>0</v>
      </c>
      <c r="AA706">
        <v>1</v>
      </c>
      <c r="AB706" s="58">
        <v>0</v>
      </c>
      <c r="AC706" s="58">
        <v>0</v>
      </c>
      <c r="AD706" s="58">
        <v>1</v>
      </c>
      <c r="AE706" s="58">
        <v>1</v>
      </c>
      <c r="AF706" s="58">
        <v>0</v>
      </c>
      <c r="AG706" s="58"/>
      <c r="AH706" s="59">
        <v>66650.880000000005</v>
      </c>
      <c r="AI706" s="61">
        <v>134728000</v>
      </c>
      <c r="AJ706" s="61">
        <v>72015000</v>
      </c>
      <c r="AK706" s="61">
        <v>17661000</v>
      </c>
      <c r="AL706" s="60">
        <f t="shared" si="120"/>
        <v>17.661000000000001</v>
      </c>
      <c r="AM706" s="60">
        <f t="shared" si="126"/>
        <v>4.5503668733291626E-3</v>
      </c>
      <c r="AN706" s="59">
        <v>28.06</v>
      </c>
    </row>
    <row r="707" spans="1:40" x14ac:dyDescent="0.3">
      <c r="A707" s="58" t="s">
        <v>46</v>
      </c>
      <c r="B707" s="59">
        <v>2013</v>
      </c>
      <c r="C707" s="59">
        <v>78.37</v>
      </c>
      <c r="D707" s="59">
        <v>49.81</v>
      </c>
      <c r="E707" s="59">
        <v>19.77</v>
      </c>
      <c r="F707" s="59">
        <v>72.33</v>
      </c>
      <c r="G707" s="59">
        <v>80.819999999999993</v>
      </c>
      <c r="H707" s="59">
        <v>82.87</v>
      </c>
      <c r="I707" s="60">
        <f t="shared" si="118"/>
        <v>11.064331641405554</v>
      </c>
      <c r="J707" s="60">
        <f t="shared" si="117"/>
        <v>18.709057575003488</v>
      </c>
      <c r="K707" s="60">
        <f t="shared" si="127"/>
        <v>18.095670566234585</v>
      </c>
      <c r="L707" s="60">
        <f t="shared" si="125"/>
        <v>2.4344901638739844</v>
      </c>
      <c r="M707" s="60">
        <f t="shared" si="128"/>
        <v>1.8466755245529536</v>
      </c>
      <c r="N707" s="59">
        <v>4.34</v>
      </c>
      <c r="O707" s="59">
        <v>0.86</v>
      </c>
      <c r="P707" s="62">
        <v>4.5099606299212596</v>
      </c>
      <c r="Q707" s="62">
        <v>5.3667968749999986</v>
      </c>
      <c r="R707" s="12">
        <v>8.0399999999999991</v>
      </c>
      <c r="S707" s="59">
        <v>25</v>
      </c>
      <c r="T707" s="58">
        <v>1</v>
      </c>
      <c r="U707" s="59">
        <v>98.91</v>
      </c>
      <c r="V707" s="58">
        <v>77.78</v>
      </c>
      <c r="W707" s="58" t="s">
        <v>652</v>
      </c>
      <c r="X707" s="58">
        <v>0</v>
      </c>
      <c r="Y707" s="58">
        <v>0</v>
      </c>
      <c r="Z707" s="58">
        <v>0</v>
      </c>
      <c r="AA707">
        <v>1</v>
      </c>
      <c r="AB707" s="58">
        <v>0</v>
      </c>
      <c r="AC707" s="58">
        <v>0</v>
      </c>
      <c r="AD707" s="58">
        <v>1</v>
      </c>
      <c r="AE707" s="58">
        <v>1</v>
      </c>
      <c r="AF707" s="58">
        <v>0</v>
      </c>
      <c r="AG707" s="58"/>
      <c r="AH707" s="59">
        <v>63852.54</v>
      </c>
      <c r="AI707" s="61">
        <v>133426000</v>
      </c>
      <c r="AJ707" s="61">
        <v>72252000</v>
      </c>
      <c r="AK707" s="61">
        <v>10410000</v>
      </c>
      <c r="AL707" s="60">
        <f t="shared" si="120"/>
        <v>10.41</v>
      </c>
      <c r="AM707" s="60">
        <f t="shared" si="126"/>
        <v>-0.4105656531340241</v>
      </c>
      <c r="AN707" s="59">
        <v>29.73</v>
      </c>
    </row>
    <row r="708" spans="1:40" x14ac:dyDescent="0.3">
      <c r="A708" s="58" t="s">
        <v>46</v>
      </c>
      <c r="B708" s="59">
        <v>2014</v>
      </c>
      <c r="C708" s="59">
        <v>78.72</v>
      </c>
      <c r="D708" s="59">
        <v>76.02</v>
      </c>
      <c r="E708" s="59">
        <v>75</v>
      </c>
      <c r="F708" s="59">
        <v>73.09</v>
      </c>
      <c r="G708" s="59">
        <v>80.66</v>
      </c>
      <c r="H708" s="59">
        <v>83.5</v>
      </c>
      <c r="I708" s="60">
        <f t="shared" si="118"/>
        <v>10.902181711085019</v>
      </c>
      <c r="J708" s="60">
        <f t="shared" si="117"/>
        <v>18.764100221088647</v>
      </c>
      <c r="K708" s="60">
        <f t="shared" si="127"/>
        <v>18.182004685388662</v>
      </c>
      <c r="L708" s="60">
        <f t="shared" si="125"/>
        <v>2.2192034840549946</v>
      </c>
      <c r="M708" s="60">
        <f t="shared" si="128"/>
        <v>1.7897850622722713</v>
      </c>
      <c r="N708" s="59">
        <v>1.02</v>
      </c>
      <c r="O708" s="59">
        <v>0.78</v>
      </c>
      <c r="P708" s="62">
        <v>5.9405577689243021</v>
      </c>
      <c r="Q708" s="62">
        <v>6.9000390625000003</v>
      </c>
      <c r="R708" s="12">
        <v>8.77</v>
      </c>
      <c r="S708" s="59">
        <v>25.51</v>
      </c>
      <c r="T708" s="58">
        <v>1</v>
      </c>
      <c r="U708" s="59">
        <v>98.91</v>
      </c>
      <c r="V708" s="58">
        <v>82.35</v>
      </c>
      <c r="W708" s="58" t="s">
        <v>652</v>
      </c>
      <c r="X708" s="58">
        <v>0</v>
      </c>
      <c r="Y708" s="58">
        <v>0</v>
      </c>
      <c r="Z708" s="58">
        <v>0</v>
      </c>
      <c r="AA708">
        <v>1</v>
      </c>
      <c r="AB708" s="58">
        <v>0</v>
      </c>
      <c r="AC708" s="58">
        <v>0</v>
      </c>
      <c r="AD708" s="58">
        <v>1</v>
      </c>
      <c r="AE708" s="58">
        <v>1</v>
      </c>
      <c r="AF708" s="58">
        <v>12</v>
      </c>
      <c r="AG708" s="58">
        <v>10</v>
      </c>
      <c r="AH708" s="59">
        <v>54294.69</v>
      </c>
      <c r="AI708" s="61">
        <v>140976000</v>
      </c>
      <c r="AJ708" s="61">
        <v>78767000</v>
      </c>
      <c r="AK708" s="61">
        <v>8200000</v>
      </c>
      <c r="AL708" s="60">
        <f t="shared" si="120"/>
        <v>8.1999999999999993</v>
      </c>
      <c r="AM708" s="60">
        <f t="shared" si="126"/>
        <v>-0.21229586935638808</v>
      </c>
      <c r="AN708" s="59">
        <v>29.39</v>
      </c>
    </row>
    <row r="709" spans="1:40" x14ac:dyDescent="0.3">
      <c r="A709" s="58" t="s">
        <v>46</v>
      </c>
      <c r="B709" s="59">
        <v>2015</v>
      </c>
      <c r="C709" s="59">
        <v>80.77</v>
      </c>
      <c r="D709" s="59">
        <v>80.77</v>
      </c>
      <c r="E709" s="59">
        <v>100</v>
      </c>
      <c r="F709" s="59">
        <v>73.09</v>
      </c>
      <c r="G709" s="59">
        <v>85.54</v>
      </c>
      <c r="H709" s="59">
        <v>83.52</v>
      </c>
      <c r="I709" s="60">
        <f t="shared" si="118"/>
        <v>10.827867676870408</v>
      </c>
      <c r="J709" s="60">
        <f t="shared" si="117"/>
        <v>18.686446907700955</v>
      </c>
      <c r="K709" s="60">
        <f t="shared" si="127"/>
        <v>18.156376599133068</v>
      </c>
      <c r="L709" s="60">
        <f t="shared" si="125"/>
        <v>0.84372003903931969</v>
      </c>
      <c r="M709" s="60">
        <f t="shared" si="128"/>
        <v>1.6990517623153671</v>
      </c>
      <c r="N709" s="59">
        <v>-5.52</v>
      </c>
      <c r="O709" s="59">
        <v>0.52</v>
      </c>
      <c r="P709" s="62">
        <v>7.6819367588932828</v>
      </c>
      <c r="Q709" s="62">
        <v>8.2714785992217958</v>
      </c>
      <c r="R709" s="12">
        <v>9.17</v>
      </c>
      <c r="S709" s="59">
        <v>25</v>
      </c>
      <c r="T709" s="58">
        <v>1</v>
      </c>
      <c r="U709" s="59">
        <v>96.88</v>
      </c>
      <c r="V709" s="58">
        <v>80</v>
      </c>
      <c r="W709" s="58" t="s">
        <v>652</v>
      </c>
      <c r="X709" s="58">
        <v>0</v>
      </c>
      <c r="Y709" s="58">
        <v>0</v>
      </c>
      <c r="Z709" s="58">
        <v>0</v>
      </c>
      <c r="AA709">
        <v>1</v>
      </c>
      <c r="AB709" s="58">
        <v>0</v>
      </c>
      <c r="AC709" s="58">
        <v>0</v>
      </c>
      <c r="AD709" s="58">
        <v>1</v>
      </c>
      <c r="AE709" s="58">
        <v>1</v>
      </c>
      <c r="AF709" s="58">
        <v>11.54</v>
      </c>
      <c r="AG709" s="58">
        <v>11.11</v>
      </c>
      <c r="AH709" s="59">
        <v>50406.11</v>
      </c>
      <c r="AI709" s="61">
        <v>130443000</v>
      </c>
      <c r="AJ709" s="61">
        <v>76774000</v>
      </c>
      <c r="AK709" s="61">
        <v>1325000</v>
      </c>
      <c r="AL709" s="60">
        <f t="shared" si="120"/>
        <v>1.325</v>
      </c>
      <c r="AM709" s="60">
        <f t="shared" si="126"/>
        <v>-0.83841463414634143</v>
      </c>
      <c r="AN709" s="59">
        <v>34.1</v>
      </c>
    </row>
    <row r="710" spans="1:40" x14ac:dyDescent="0.3">
      <c r="A710" s="58" t="s">
        <v>46</v>
      </c>
      <c r="B710" s="59">
        <v>2016</v>
      </c>
      <c r="C710" s="59">
        <v>81.05</v>
      </c>
      <c r="D710" s="59">
        <v>54.47</v>
      </c>
      <c r="E710" s="59">
        <v>24.51</v>
      </c>
      <c r="F710" s="59">
        <v>75.16</v>
      </c>
      <c r="G710" s="59">
        <v>86.4</v>
      </c>
      <c r="H710" s="59">
        <v>80.13</v>
      </c>
      <c r="I710" s="60">
        <f t="shared" si="118"/>
        <v>10.926645424539261</v>
      </c>
      <c r="J710" s="60">
        <f t="shared" si="117"/>
        <v>18.60927425750717</v>
      </c>
      <c r="K710" s="60">
        <f t="shared" si="127"/>
        <v>18.030138730502056</v>
      </c>
      <c r="L710" s="60">
        <f t="shared" si="125"/>
        <v>0.757060506303598</v>
      </c>
      <c r="M710" s="60">
        <f t="shared" si="128"/>
        <v>1.7844951159319629</v>
      </c>
      <c r="N710" s="59">
        <v>-0.55000000000000004</v>
      </c>
      <c r="O710" s="59">
        <v>0.46</v>
      </c>
      <c r="P710" s="62">
        <v>5.3497665369649798</v>
      </c>
      <c r="Q710" s="62">
        <v>5.6182329317269106</v>
      </c>
      <c r="R710" s="12">
        <v>8.7100000000000009</v>
      </c>
      <c r="S710" s="59">
        <v>27.55</v>
      </c>
      <c r="T710" s="58">
        <v>1</v>
      </c>
      <c r="U710" s="59">
        <v>92.71</v>
      </c>
      <c r="V710" s="58">
        <v>77.78</v>
      </c>
      <c r="W710" s="58" t="s">
        <v>652</v>
      </c>
      <c r="X710" s="58">
        <v>0</v>
      </c>
      <c r="Y710" s="58">
        <v>0</v>
      </c>
      <c r="Z710" s="58">
        <v>0</v>
      </c>
      <c r="AA710">
        <v>1</v>
      </c>
      <c r="AB710" s="58">
        <v>0</v>
      </c>
      <c r="AC710" s="58">
        <v>0</v>
      </c>
      <c r="AD710" s="58">
        <v>1</v>
      </c>
      <c r="AE710" s="58">
        <v>1</v>
      </c>
      <c r="AF710" s="58">
        <v>0</v>
      </c>
      <c r="AG710" s="58">
        <v>11.11</v>
      </c>
      <c r="AH710" s="59">
        <v>55639.32</v>
      </c>
      <c r="AI710" s="61">
        <v>120755000</v>
      </c>
      <c r="AJ710" s="61">
        <v>67669000</v>
      </c>
      <c r="AK710" s="61">
        <v>1132000</v>
      </c>
      <c r="AL710" s="60">
        <f t="shared" si="120"/>
        <v>1.1319999999999999</v>
      </c>
      <c r="AM710" s="60">
        <f t="shared" si="126"/>
        <v>-0.14566037735849058</v>
      </c>
      <c r="AN710" s="59">
        <v>33.909999999999997</v>
      </c>
    </row>
    <row r="711" spans="1:40" x14ac:dyDescent="0.3">
      <c r="A711" s="58" t="s">
        <v>46</v>
      </c>
      <c r="B711" s="59">
        <v>2017</v>
      </c>
      <c r="C711" s="59">
        <v>83.67</v>
      </c>
      <c r="D711" s="59">
        <v>52.77</v>
      </c>
      <c r="E711" s="59">
        <v>21.88</v>
      </c>
      <c r="F711" s="59">
        <v>74.62</v>
      </c>
      <c r="G711" s="59">
        <v>91.71</v>
      </c>
      <c r="H711" s="59">
        <v>82.59</v>
      </c>
      <c r="I711" s="60">
        <f t="shared" si="118"/>
        <v>10.834335413398017</v>
      </c>
      <c r="J711" s="60">
        <f t="shared" si="117"/>
        <v>18.523688494026594</v>
      </c>
      <c r="K711" s="60">
        <f t="shared" si="127"/>
        <v>17.955003741344129</v>
      </c>
      <c r="L711" s="60">
        <f t="shared" si="125"/>
        <v>1.6239323585845531</v>
      </c>
      <c r="M711" s="60">
        <f t="shared" si="128"/>
        <v>1.765942871708273</v>
      </c>
      <c r="N711" s="59">
        <v>3.23</v>
      </c>
      <c r="O711" s="59">
        <v>0.6</v>
      </c>
      <c r="P711" s="62">
        <v>5.8285490196078431</v>
      </c>
      <c r="Q711" s="62">
        <v>6.2326050420168064</v>
      </c>
      <c r="R711" s="12">
        <v>8.64</v>
      </c>
      <c r="S711" s="59">
        <v>28.13</v>
      </c>
      <c r="T711" s="58">
        <v>1</v>
      </c>
      <c r="U711" s="59">
        <v>94.26</v>
      </c>
      <c r="V711" s="58">
        <v>80</v>
      </c>
      <c r="W711" s="58" t="s">
        <v>652</v>
      </c>
      <c r="X711" s="58">
        <v>0</v>
      </c>
      <c r="Y711" s="58">
        <v>0</v>
      </c>
      <c r="Z711" s="58">
        <v>0</v>
      </c>
      <c r="AA711">
        <v>1</v>
      </c>
      <c r="AB711" s="58">
        <v>0</v>
      </c>
      <c r="AC711" s="58">
        <v>0</v>
      </c>
      <c r="AD711" s="58">
        <v>1</v>
      </c>
      <c r="AE711" s="58">
        <v>1</v>
      </c>
      <c r="AF711" s="58">
        <v>0</v>
      </c>
      <c r="AG711" s="58">
        <v>11.11</v>
      </c>
      <c r="AH711" s="59">
        <v>50733.18</v>
      </c>
      <c r="AI711" s="61">
        <v>110850000</v>
      </c>
      <c r="AJ711" s="61">
        <v>62771000</v>
      </c>
      <c r="AK711" s="61">
        <v>4073000</v>
      </c>
      <c r="AL711" s="60">
        <f t="shared" si="120"/>
        <v>4.0730000000000004</v>
      </c>
      <c r="AM711" s="60">
        <f t="shared" si="126"/>
        <v>2.5980565371024733</v>
      </c>
      <c r="AN711" s="59">
        <v>33.94</v>
      </c>
    </row>
    <row r="712" spans="1:40" x14ac:dyDescent="0.3">
      <c r="A712" s="58" t="s">
        <v>46</v>
      </c>
      <c r="B712" s="59">
        <v>2018</v>
      </c>
      <c r="C712" s="59">
        <v>83.58</v>
      </c>
      <c r="D712" s="59">
        <v>45.68</v>
      </c>
      <c r="E712" s="59">
        <v>7.78</v>
      </c>
      <c r="F712" s="59">
        <v>71.61</v>
      </c>
      <c r="G712" s="59">
        <v>93.02</v>
      </c>
      <c r="H712" s="59">
        <v>84.3</v>
      </c>
      <c r="I712" s="60">
        <f t="shared" si="118"/>
        <v>10.819032406312362</v>
      </c>
      <c r="J712" s="60">
        <f t="shared" si="117"/>
        <v>18.555578702400325</v>
      </c>
      <c r="K712" s="60">
        <f t="shared" si="127"/>
        <v>17.964485340837491</v>
      </c>
      <c r="L712" s="60">
        <f t="shared" si="125"/>
        <v>2.3849942292347635</v>
      </c>
      <c r="M712" s="60">
        <f t="shared" si="128"/>
        <v>1.8059619056636527</v>
      </c>
      <c r="N712" s="59">
        <v>3.91</v>
      </c>
      <c r="O712" s="59">
        <v>0.66</v>
      </c>
      <c r="P712" s="62">
        <v>15.665081300813005</v>
      </c>
      <c r="Q712" s="62">
        <v>17.575252918287951</v>
      </c>
      <c r="R712" s="12">
        <v>28</v>
      </c>
      <c r="S712" s="59">
        <v>31.03</v>
      </c>
      <c r="T712" s="58">
        <v>1</v>
      </c>
      <c r="U712" s="59">
        <v>95.71</v>
      </c>
      <c r="V712" s="58">
        <v>77.78</v>
      </c>
      <c r="W712" s="58" t="s">
        <v>652</v>
      </c>
      <c r="X712" s="58">
        <v>0</v>
      </c>
      <c r="Y712" s="58">
        <v>0</v>
      </c>
      <c r="Z712" s="58">
        <v>0</v>
      </c>
      <c r="AA712">
        <v>1</v>
      </c>
      <c r="AB712" s="58">
        <v>0</v>
      </c>
      <c r="AC712" s="58">
        <v>0</v>
      </c>
      <c r="AD712" s="58">
        <v>1</v>
      </c>
      <c r="AE712" s="58">
        <v>1</v>
      </c>
      <c r="AF712" s="58">
        <v>0</v>
      </c>
      <c r="AG712" s="58">
        <v>11.11</v>
      </c>
      <c r="AH712" s="59">
        <v>49962.720000000001</v>
      </c>
      <c r="AI712" s="61">
        <v>114442000</v>
      </c>
      <c r="AJ712" s="61">
        <v>63369000</v>
      </c>
      <c r="AK712" s="61">
        <v>9859000</v>
      </c>
      <c r="AL712" s="60">
        <f t="shared" si="120"/>
        <v>9.859</v>
      </c>
      <c r="AM712" s="60">
        <f t="shared" si="126"/>
        <v>1.4205745150994353</v>
      </c>
      <c r="AN712" s="59">
        <v>33.619999999999997</v>
      </c>
    </row>
    <row r="713" spans="1:40" x14ac:dyDescent="0.3">
      <c r="A713" s="58" t="s">
        <v>46</v>
      </c>
      <c r="B713" s="59">
        <v>2019</v>
      </c>
      <c r="C713" s="59">
        <v>81.83</v>
      </c>
      <c r="D713" s="59">
        <v>46.12</v>
      </c>
      <c r="E713" s="59">
        <v>10.42</v>
      </c>
      <c r="F713" s="59">
        <v>69.650000000000006</v>
      </c>
      <c r="G713" s="59">
        <v>93.39</v>
      </c>
      <c r="H713" s="59">
        <v>79.09</v>
      </c>
      <c r="I713" s="60">
        <f t="shared" si="118"/>
        <v>10.837196502633741</v>
      </c>
      <c r="J713" s="60">
        <f t="shared" si="117"/>
        <v>18.595306094111848</v>
      </c>
      <c r="K713" s="60">
        <f t="shared" si="127"/>
        <v>18.080722438046319</v>
      </c>
      <c r="L713" s="60">
        <f t="shared" si="125"/>
        <v>2.142181571501022</v>
      </c>
      <c r="M713" s="60">
        <f t="shared" si="128"/>
        <v>1.67294183759483</v>
      </c>
      <c r="N713" s="59">
        <v>0.15</v>
      </c>
      <c r="O713" s="59">
        <v>0.59</v>
      </c>
      <c r="P713" s="62">
        <v>24.825120000000009</v>
      </c>
      <c r="Q713" s="62">
        <v>26.61542635658914</v>
      </c>
      <c r="R713" s="12">
        <v>31.91</v>
      </c>
      <c r="S713" s="59">
        <v>30.15</v>
      </c>
      <c r="T713" s="58">
        <v>1</v>
      </c>
      <c r="U713" s="59">
        <v>84.86</v>
      </c>
      <c r="V713" s="58">
        <v>77.78</v>
      </c>
      <c r="W713" s="58" t="s">
        <v>652</v>
      </c>
      <c r="X713" s="58">
        <v>0</v>
      </c>
      <c r="Y713" s="58">
        <v>0</v>
      </c>
      <c r="Z713" s="58">
        <v>0</v>
      </c>
      <c r="AA713">
        <v>1</v>
      </c>
      <c r="AB713" s="58">
        <v>0</v>
      </c>
      <c r="AC713" s="58">
        <v>0</v>
      </c>
      <c r="AD713" s="58">
        <v>1</v>
      </c>
      <c r="AE713" s="58">
        <v>1</v>
      </c>
      <c r="AF713" s="58">
        <v>0</v>
      </c>
      <c r="AG713" s="58">
        <v>11.11</v>
      </c>
      <c r="AH713" s="59">
        <v>50878.54</v>
      </c>
      <c r="AI713" s="61">
        <v>119080000</v>
      </c>
      <c r="AJ713" s="61">
        <v>71180000</v>
      </c>
      <c r="AK713" s="61">
        <v>7518000</v>
      </c>
      <c r="AL713" s="60">
        <f t="shared" si="120"/>
        <v>7.5179999999999998</v>
      </c>
      <c r="AM713" s="60">
        <f t="shared" si="126"/>
        <v>-0.23744801704026777</v>
      </c>
      <c r="AN713" s="59">
        <v>38.64</v>
      </c>
    </row>
    <row r="714" spans="1:40" x14ac:dyDescent="0.3">
      <c r="A714" s="58" t="s">
        <v>46</v>
      </c>
      <c r="B714" s="59">
        <v>2020</v>
      </c>
      <c r="C714" s="59">
        <v>83.21</v>
      </c>
      <c r="D714" s="59">
        <v>51.97</v>
      </c>
      <c r="E714" s="59">
        <v>20.73</v>
      </c>
      <c r="F714" s="59">
        <v>71.48</v>
      </c>
      <c r="G714" s="59">
        <v>91.44</v>
      </c>
      <c r="H714" s="59">
        <v>85.73</v>
      </c>
      <c r="I714" s="60">
        <f t="shared" si="118"/>
        <v>10.341538591715031</v>
      </c>
      <c r="J714" s="60">
        <f t="shared" si="117"/>
        <v>18.47459111081637</v>
      </c>
      <c r="K714" s="60">
        <f t="shared" si="127"/>
        <v>18.078838112541149</v>
      </c>
      <c r="L714" s="60">
        <f t="shared" si="125"/>
        <v>-0.916290731874155</v>
      </c>
      <c r="M714" s="60">
        <f t="shared" si="128"/>
        <v>1.4855023505897587</v>
      </c>
      <c r="N714" s="59">
        <v>-6.83</v>
      </c>
      <c r="O714" s="59">
        <v>0.42</v>
      </c>
      <c r="P714" s="62">
        <v>24.792209302325578</v>
      </c>
      <c r="Q714" s="62">
        <v>26.392868217054275</v>
      </c>
      <c r="R714" s="12">
        <v>35.049999999999997</v>
      </c>
      <c r="S714" s="59">
        <v>29.27</v>
      </c>
      <c r="T714" s="58">
        <v>1</v>
      </c>
      <c r="U714" s="59">
        <v>94.6</v>
      </c>
      <c r="V714" s="58">
        <v>86.67</v>
      </c>
      <c r="W714" s="58" t="s">
        <v>652</v>
      </c>
      <c r="X714" s="58">
        <v>0</v>
      </c>
      <c r="Y714" s="58">
        <v>0</v>
      </c>
      <c r="Z714" s="58">
        <v>0</v>
      </c>
      <c r="AA714">
        <v>1</v>
      </c>
      <c r="AB714" s="58">
        <v>0</v>
      </c>
      <c r="AC714" s="58">
        <v>0</v>
      </c>
      <c r="AD714" s="58">
        <v>1</v>
      </c>
      <c r="AE714" s="58">
        <v>1</v>
      </c>
      <c r="AF714" s="58">
        <v>14.29</v>
      </c>
      <c r="AG714" s="58">
        <v>11.11</v>
      </c>
      <c r="AH714" s="59">
        <v>30993.68</v>
      </c>
      <c r="AI714" s="61">
        <v>105539000</v>
      </c>
      <c r="AJ714" s="61">
        <v>71046000</v>
      </c>
      <c r="AK714" s="61">
        <v>-600000</v>
      </c>
      <c r="AL714" s="60">
        <f t="shared" si="120"/>
        <v>-0.6</v>
      </c>
      <c r="AM714" s="60">
        <f t="shared" si="126"/>
        <v>-1.0798084596967279</v>
      </c>
      <c r="AN714" s="59">
        <v>50.15</v>
      </c>
    </row>
    <row r="715" spans="1:40" x14ac:dyDescent="0.3">
      <c r="A715" s="58" t="s">
        <v>46</v>
      </c>
      <c r="B715" s="59">
        <v>2021</v>
      </c>
      <c r="C715" s="59">
        <v>83.66</v>
      </c>
      <c r="D715" s="59">
        <v>46.57</v>
      </c>
      <c r="E715" s="59">
        <v>9.48</v>
      </c>
      <c r="F715" s="59">
        <v>70.64</v>
      </c>
      <c r="G715" s="59">
        <v>93.5</v>
      </c>
      <c r="H715" s="59">
        <v>85.23</v>
      </c>
      <c r="I715" s="60">
        <f t="shared" si="118"/>
        <v>10.708260406601321</v>
      </c>
      <c r="J715" s="60">
        <f t="shared" si="117"/>
        <v>18.72117044742312</v>
      </c>
      <c r="K715" s="60">
        <f t="shared" si="127"/>
        <v>18.374982295500619</v>
      </c>
      <c r="L715" s="60">
        <f t="shared" si="125"/>
        <v>2.4839895627255166</v>
      </c>
      <c r="M715" s="60">
        <f t="shared" si="128"/>
        <v>1.4136685752567175</v>
      </c>
      <c r="N715" s="59">
        <v>5.24</v>
      </c>
      <c r="O715" s="59">
        <v>0.56999999999999995</v>
      </c>
      <c r="P715" s="62">
        <v>53.43942307692307</v>
      </c>
      <c r="Q715" s="62">
        <v>56.638499999999958</v>
      </c>
      <c r="R715" s="12">
        <v>93.21</v>
      </c>
      <c r="S715" s="59">
        <v>28.98</v>
      </c>
      <c r="T715" s="58">
        <v>1</v>
      </c>
      <c r="U715" s="59">
        <v>98.26</v>
      </c>
      <c r="V715" s="58">
        <v>88.89</v>
      </c>
      <c r="W715" s="58" t="s">
        <v>652</v>
      </c>
      <c r="X715" s="58">
        <v>0</v>
      </c>
      <c r="Y715" s="58">
        <v>0</v>
      </c>
      <c r="Z715" s="58">
        <v>0</v>
      </c>
      <c r="AA715">
        <v>1</v>
      </c>
      <c r="AB715" s="58">
        <v>0</v>
      </c>
      <c r="AC715" s="58">
        <v>0</v>
      </c>
      <c r="AD715" s="58">
        <v>1</v>
      </c>
      <c r="AE715" s="58">
        <v>1</v>
      </c>
      <c r="AF715" s="58">
        <v>23.08</v>
      </c>
      <c r="AG715" s="58">
        <v>11.11</v>
      </c>
      <c r="AH715" s="59">
        <v>44723.77</v>
      </c>
      <c r="AI715" s="61">
        <v>135052000</v>
      </c>
      <c r="AJ715" s="61">
        <v>95533000</v>
      </c>
      <c r="AK715" s="61">
        <v>10989000</v>
      </c>
      <c r="AL715" s="60">
        <f t="shared" si="120"/>
        <v>10.989000000000001</v>
      </c>
      <c r="AM715" s="60">
        <f t="shared" si="126"/>
        <v>-19.315000000000001</v>
      </c>
      <c r="AN715" s="59">
        <v>49.11</v>
      </c>
    </row>
    <row r="716" spans="1:40" x14ac:dyDescent="0.3">
      <c r="A716" s="58" t="s">
        <v>346</v>
      </c>
      <c r="B716" s="59">
        <v>2008</v>
      </c>
      <c r="C716" s="59">
        <v>49.36</v>
      </c>
      <c r="D716" s="59">
        <v>49.36</v>
      </c>
      <c r="E716" s="59">
        <v>100</v>
      </c>
      <c r="F716" s="59">
        <v>83.48</v>
      </c>
      <c r="G716" s="59">
        <v>40.229999999999997</v>
      </c>
      <c r="H716" s="59">
        <v>15.61</v>
      </c>
      <c r="I716" s="60">
        <f t="shared" si="118"/>
        <v>8.6164193301986689</v>
      </c>
      <c r="J716" s="60">
        <f t="shared" ref="J716:J779" si="129">LN(AI716)</f>
        <v>15.675390562749351</v>
      </c>
      <c r="K716" s="60">
        <f t="shared" si="127"/>
        <v>15.25158197706604</v>
      </c>
      <c r="L716" s="60">
        <f t="shared" si="125"/>
        <v>8.0270374063269367E-2</v>
      </c>
      <c r="M716" s="60">
        <f t="shared" si="128"/>
        <v>1.5277691289100976</v>
      </c>
      <c r="N716" s="59">
        <v>2.5099999999999998</v>
      </c>
      <c r="O716" s="59">
        <v>2.35</v>
      </c>
      <c r="P716" s="62">
        <v>19.974545454545453</v>
      </c>
      <c r="Q716" s="62">
        <v>25.786875000000009</v>
      </c>
      <c r="R716" s="12">
        <v>34.380000000000003</v>
      </c>
      <c r="S716" s="59">
        <v>78.790000000000006</v>
      </c>
      <c r="T716" s="58">
        <v>0</v>
      </c>
      <c r="U716" s="59">
        <v>4.17</v>
      </c>
      <c r="V716" s="58">
        <v>20</v>
      </c>
      <c r="W716" s="58" t="s">
        <v>652</v>
      </c>
      <c r="X716" s="58">
        <v>0</v>
      </c>
      <c r="Y716" s="58">
        <v>0</v>
      </c>
      <c r="Z716" s="58">
        <v>0</v>
      </c>
      <c r="AA716">
        <v>1</v>
      </c>
      <c r="AB716" s="58">
        <v>0</v>
      </c>
      <c r="AC716" s="58">
        <v>0</v>
      </c>
      <c r="AD716" s="58">
        <v>1</v>
      </c>
      <c r="AE716" s="58"/>
      <c r="AF716" s="58">
        <v>0</v>
      </c>
      <c r="AG716" s="58"/>
      <c r="AH716" s="59">
        <v>5521.58</v>
      </c>
      <c r="AI716" s="61">
        <v>6422966</v>
      </c>
      <c r="AJ716" s="61">
        <v>4204147</v>
      </c>
      <c r="AK716" s="61">
        <v>83580</v>
      </c>
      <c r="AL716" s="60">
        <f t="shared" si="120"/>
        <v>8.3580000000000002E-2</v>
      </c>
      <c r="AM716" s="60"/>
      <c r="AN716" s="59">
        <v>47.29</v>
      </c>
    </row>
    <row r="717" spans="1:40" x14ac:dyDescent="0.3">
      <c r="A717" s="58" t="s">
        <v>346</v>
      </c>
      <c r="B717" s="59">
        <v>2009</v>
      </c>
      <c r="C717" s="59">
        <v>54.27</v>
      </c>
      <c r="D717" s="59">
        <v>54.27</v>
      </c>
      <c r="E717" s="59">
        <v>100</v>
      </c>
      <c r="F717" s="59">
        <v>80.14</v>
      </c>
      <c r="G717" s="59">
        <v>51.49</v>
      </c>
      <c r="H717" s="59">
        <v>21.28</v>
      </c>
      <c r="I717" s="60">
        <f t="shared" ref="I717:I780" si="130">LN(AH717)</f>
        <v>9.1558820742454756</v>
      </c>
      <c r="J717" s="60">
        <f t="shared" si="129"/>
        <v>15.766052961543082</v>
      </c>
      <c r="K717" s="60">
        <f t="shared" si="127"/>
        <v>15.351051737470538</v>
      </c>
      <c r="L717" s="60">
        <f t="shared" si="125"/>
        <v>0.31808057059371464</v>
      </c>
      <c r="M717" s="60">
        <f t="shared" si="128"/>
        <v>1.5143725943928277</v>
      </c>
      <c r="N717" s="59">
        <v>5.92</v>
      </c>
      <c r="O717" s="59">
        <v>1.71</v>
      </c>
      <c r="P717" s="62">
        <v>16.568333333333328</v>
      </c>
      <c r="Q717" s="62">
        <v>16.611240310077516</v>
      </c>
      <c r="R717" s="12">
        <v>19.829999999999998</v>
      </c>
      <c r="S717" s="59">
        <v>75</v>
      </c>
      <c r="T717" s="58">
        <v>1</v>
      </c>
      <c r="U717" s="59">
        <v>4.17</v>
      </c>
      <c r="V717" s="58">
        <v>25</v>
      </c>
      <c r="W717" s="58" t="s">
        <v>652</v>
      </c>
      <c r="X717" s="58">
        <v>0</v>
      </c>
      <c r="Y717" s="58">
        <v>0</v>
      </c>
      <c r="Z717" s="58">
        <v>0</v>
      </c>
      <c r="AA717">
        <v>1</v>
      </c>
      <c r="AB717" s="58">
        <v>0</v>
      </c>
      <c r="AC717" s="58">
        <v>0</v>
      </c>
      <c r="AD717" s="58">
        <v>1</v>
      </c>
      <c r="AE717" s="58"/>
      <c r="AF717" s="58">
        <v>0</v>
      </c>
      <c r="AG717" s="58">
        <v>4.76</v>
      </c>
      <c r="AH717" s="59">
        <v>9469.98</v>
      </c>
      <c r="AI717" s="61">
        <v>7032501</v>
      </c>
      <c r="AJ717" s="61">
        <v>4643838</v>
      </c>
      <c r="AK717" s="61">
        <v>374487</v>
      </c>
      <c r="AL717" s="60">
        <f t="shared" ref="AL717:AL780" si="131">AK717/10^6</f>
        <v>0.37448700000000001</v>
      </c>
      <c r="AM717" s="60">
        <f t="shared" ref="AM717:AM729" si="132">(AK717-AK716)/AK716</f>
        <v>3.480581478822685</v>
      </c>
      <c r="AN717" s="59">
        <v>47.61</v>
      </c>
    </row>
    <row r="718" spans="1:40" x14ac:dyDescent="0.3">
      <c r="A718" s="58" t="s">
        <v>346</v>
      </c>
      <c r="B718" s="59">
        <v>2010</v>
      </c>
      <c r="C718" s="59">
        <v>54.69</v>
      </c>
      <c r="D718" s="59">
        <v>54.69</v>
      </c>
      <c r="E718" s="59">
        <v>100</v>
      </c>
      <c r="F718" s="59">
        <v>79.319999999999993</v>
      </c>
      <c r="G718" s="59">
        <v>48.01</v>
      </c>
      <c r="H718" s="59">
        <v>30.5</v>
      </c>
      <c r="I718" s="60">
        <f t="shared" si="130"/>
        <v>9.3220588329961878</v>
      </c>
      <c r="J718" s="60">
        <f t="shared" si="129"/>
        <v>16.006698730591378</v>
      </c>
      <c r="K718" s="60">
        <f t="shared" si="127"/>
        <v>15.604083455461206</v>
      </c>
      <c r="L718" s="60">
        <f t="shared" si="125"/>
        <v>0.4005550735933805</v>
      </c>
      <c r="M718" s="60">
        <f t="shared" si="128"/>
        <v>1.4957313359118702</v>
      </c>
      <c r="N718" s="59">
        <v>6.04</v>
      </c>
      <c r="O718" s="59">
        <v>1.57</v>
      </c>
      <c r="P718" s="62">
        <v>16.501712062256811</v>
      </c>
      <c r="Q718" s="62">
        <v>17.427003891050575</v>
      </c>
      <c r="R718" s="12">
        <v>19.920000000000002</v>
      </c>
      <c r="S718" s="59">
        <v>77.91</v>
      </c>
      <c r="T718" s="58">
        <v>1</v>
      </c>
      <c r="U718" s="59">
        <v>12.5</v>
      </c>
      <c r="V718" s="58">
        <v>10</v>
      </c>
      <c r="W718" s="58" t="s">
        <v>652</v>
      </c>
      <c r="X718" s="58">
        <v>0</v>
      </c>
      <c r="Y718" s="58">
        <v>0</v>
      </c>
      <c r="Z718" s="58">
        <v>0</v>
      </c>
      <c r="AA718">
        <v>1</v>
      </c>
      <c r="AB718" s="58">
        <v>0</v>
      </c>
      <c r="AC718" s="58">
        <v>0</v>
      </c>
      <c r="AD718" s="58">
        <v>1</v>
      </c>
      <c r="AE718" s="58"/>
      <c r="AF718" s="58">
        <v>0</v>
      </c>
      <c r="AG718" s="58"/>
      <c r="AH718" s="59">
        <v>11181.98</v>
      </c>
      <c r="AI718" s="61">
        <v>8945836</v>
      </c>
      <c r="AJ718" s="61">
        <v>5980911</v>
      </c>
      <c r="AK718" s="61">
        <v>492653</v>
      </c>
      <c r="AL718" s="60">
        <f t="shared" si="131"/>
        <v>0.49265300000000001</v>
      </c>
      <c r="AM718" s="60">
        <f t="shared" si="132"/>
        <v>0.31554099341232139</v>
      </c>
      <c r="AN718" s="59">
        <v>50.53</v>
      </c>
    </row>
    <row r="719" spans="1:40" x14ac:dyDescent="0.3">
      <c r="A719" s="58" t="s">
        <v>346</v>
      </c>
      <c r="B719" s="59">
        <v>2011</v>
      </c>
      <c r="C719" s="59">
        <v>57.1</v>
      </c>
      <c r="D719" s="59">
        <v>57.1</v>
      </c>
      <c r="E719" s="59">
        <v>100</v>
      </c>
      <c r="F719" s="59">
        <v>83.3</v>
      </c>
      <c r="G719" s="59">
        <v>55.04</v>
      </c>
      <c r="H719" s="59">
        <v>22.35</v>
      </c>
      <c r="I719" s="60">
        <f t="shared" si="130"/>
        <v>9.0797668861432346</v>
      </c>
      <c r="J719" s="60">
        <f t="shared" si="129"/>
        <v>16.113826250022598</v>
      </c>
      <c r="K719" s="60">
        <f t="shared" si="127"/>
        <v>15.728260801438706</v>
      </c>
      <c r="L719" s="60">
        <f t="shared" si="125"/>
        <v>0.41088638638758135</v>
      </c>
      <c r="M719" s="60">
        <f t="shared" si="128"/>
        <v>1.4704455477637994</v>
      </c>
      <c r="N719" s="59">
        <v>5.35</v>
      </c>
      <c r="O719" s="59">
        <v>1.69</v>
      </c>
      <c r="P719" s="62">
        <v>14.778235294117646</v>
      </c>
      <c r="Q719" s="62">
        <v>16.565686274509794</v>
      </c>
      <c r="R719" s="12">
        <v>21.87</v>
      </c>
      <c r="S719" s="59">
        <v>78.569999999999993</v>
      </c>
      <c r="T719" s="58">
        <v>1</v>
      </c>
      <c r="U719" s="59">
        <v>12.5</v>
      </c>
      <c r="V719" s="58">
        <v>11.11</v>
      </c>
      <c r="W719" s="58" t="s">
        <v>652</v>
      </c>
      <c r="X719" s="58">
        <v>0</v>
      </c>
      <c r="Y719" s="58">
        <v>0</v>
      </c>
      <c r="Z719" s="58">
        <v>0</v>
      </c>
      <c r="AA719">
        <v>1</v>
      </c>
      <c r="AB719" s="58">
        <v>0</v>
      </c>
      <c r="AC719" s="58">
        <v>0</v>
      </c>
      <c r="AD719" s="58">
        <v>1</v>
      </c>
      <c r="AE719" s="58">
        <v>1</v>
      </c>
      <c r="AF719" s="58">
        <v>0</v>
      </c>
      <c r="AG719" s="58"/>
      <c r="AH719" s="59">
        <v>8775.92</v>
      </c>
      <c r="AI719" s="61">
        <v>9957397</v>
      </c>
      <c r="AJ719" s="61">
        <v>6771687</v>
      </c>
      <c r="AK719" s="61">
        <v>508154</v>
      </c>
      <c r="AL719" s="60">
        <f t="shared" si="131"/>
        <v>0.50815399999999999</v>
      </c>
      <c r="AM719" s="60">
        <f t="shared" si="132"/>
        <v>3.1464336967398962E-2</v>
      </c>
      <c r="AN719" s="59">
        <v>54.41</v>
      </c>
    </row>
    <row r="720" spans="1:40" x14ac:dyDescent="0.3">
      <c r="A720" s="58" t="s">
        <v>346</v>
      </c>
      <c r="B720" s="59">
        <v>2012</v>
      </c>
      <c r="C720" s="59">
        <v>57.79</v>
      </c>
      <c r="D720" s="59">
        <v>57.79</v>
      </c>
      <c r="E720" s="59">
        <v>78.209999999999994</v>
      </c>
      <c r="F720" s="59">
        <v>82.18</v>
      </c>
      <c r="G720" s="59">
        <v>56.41</v>
      </c>
      <c r="H720" s="59">
        <v>24.48</v>
      </c>
      <c r="I720" s="60">
        <f t="shared" si="130"/>
        <v>9.1019274246073785</v>
      </c>
      <c r="J720" s="60">
        <f t="shared" si="129"/>
        <v>16.429716490955073</v>
      </c>
      <c r="K720" s="60">
        <f t="shared" si="127"/>
        <v>15.754308906581603</v>
      </c>
      <c r="L720" s="60">
        <f t="shared" si="125"/>
        <v>0.4357563281504393</v>
      </c>
      <c r="M720" s="60">
        <f t="shared" si="128"/>
        <v>1.9648336482795077</v>
      </c>
      <c r="N720" s="59">
        <v>3.36</v>
      </c>
      <c r="O720" s="59">
        <v>1.37</v>
      </c>
      <c r="P720" s="62">
        <v>7.9368359374999926</v>
      </c>
      <c r="Q720" s="62">
        <v>9.5380468750000045</v>
      </c>
      <c r="R720" s="12">
        <v>13.01</v>
      </c>
      <c r="S720" s="59">
        <v>80.91</v>
      </c>
      <c r="T720" s="58">
        <v>1</v>
      </c>
      <c r="U720" s="59">
        <v>4.55</v>
      </c>
      <c r="V720" s="58">
        <v>20</v>
      </c>
      <c r="W720" s="58" t="s">
        <v>652</v>
      </c>
      <c r="X720" s="58">
        <v>0</v>
      </c>
      <c r="Y720" s="58">
        <v>0</v>
      </c>
      <c r="Z720" s="58">
        <v>0</v>
      </c>
      <c r="AA720">
        <v>1</v>
      </c>
      <c r="AB720" s="58">
        <v>0</v>
      </c>
      <c r="AC720" s="58">
        <v>0</v>
      </c>
      <c r="AD720" s="58">
        <v>1</v>
      </c>
      <c r="AE720" s="58">
        <v>1</v>
      </c>
      <c r="AF720" s="58">
        <v>0</v>
      </c>
      <c r="AG720" s="58">
        <v>9.52</v>
      </c>
      <c r="AH720" s="59">
        <v>8972.57</v>
      </c>
      <c r="AI720" s="61">
        <v>13656368</v>
      </c>
      <c r="AJ720" s="61">
        <v>6950394</v>
      </c>
      <c r="AK720" s="61">
        <v>546132</v>
      </c>
      <c r="AL720" s="60">
        <f t="shared" si="131"/>
        <v>0.54613199999999995</v>
      </c>
      <c r="AM720" s="60">
        <f t="shared" si="132"/>
        <v>7.4737185971181966E-2</v>
      </c>
      <c r="AN720" s="59">
        <v>34.82</v>
      </c>
    </row>
    <row r="721" spans="1:40" x14ac:dyDescent="0.3">
      <c r="A721" s="58" t="s">
        <v>346</v>
      </c>
      <c r="B721" s="59">
        <v>2013</v>
      </c>
      <c r="C721" s="59">
        <v>57.37</v>
      </c>
      <c r="D721" s="59">
        <v>57.37</v>
      </c>
      <c r="E721" s="59">
        <v>100</v>
      </c>
      <c r="F721" s="59">
        <v>80.5</v>
      </c>
      <c r="G721" s="59">
        <v>58.98</v>
      </c>
      <c r="H721" s="59">
        <v>20.55</v>
      </c>
      <c r="I721" s="60">
        <f t="shared" si="130"/>
        <v>9.1252878025425126</v>
      </c>
      <c r="J721" s="60">
        <f t="shared" si="129"/>
        <v>16.414210814728353</v>
      </c>
      <c r="K721" s="60">
        <f t="shared" si="127"/>
        <v>15.765761273118008</v>
      </c>
      <c r="L721" s="60">
        <f t="shared" si="125"/>
        <v>0.33783915909971624</v>
      </c>
      <c r="M721" s="60">
        <f t="shared" si="128"/>
        <v>1.9125731638799792</v>
      </c>
      <c r="N721" s="59">
        <v>1.93</v>
      </c>
      <c r="O721" s="59">
        <v>1.47</v>
      </c>
      <c r="P721" s="62">
        <v>4.5099606299212596</v>
      </c>
      <c r="Q721" s="62">
        <v>5.3667968749999986</v>
      </c>
      <c r="R721" s="12">
        <v>8.0399999999999991</v>
      </c>
      <c r="S721" s="59">
        <v>79.63</v>
      </c>
      <c r="T721" s="58">
        <v>1</v>
      </c>
      <c r="U721" s="59">
        <v>4.55</v>
      </c>
      <c r="V721" s="58">
        <v>33.33</v>
      </c>
      <c r="W721" s="58" t="s">
        <v>652</v>
      </c>
      <c r="X721" s="58">
        <v>0</v>
      </c>
      <c r="Y721" s="58">
        <v>0</v>
      </c>
      <c r="Z721" s="58">
        <v>0</v>
      </c>
      <c r="AA721">
        <v>1</v>
      </c>
      <c r="AB721" s="58">
        <v>0</v>
      </c>
      <c r="AC721" s="58">
        <v>0</v>
      </c>
      <c r="AD721" s="58">
        <v>1</v>
      </c>
      <c r="AE721" s="58">
        <v>1</v>
      </c>
      <c r="AF721" s="58">
        <v>0</v>
      </c>
      <c r="AG721" s="58"/>
      <c r="AH721" s="59">
        <v>9184.64</v>
      </c>
      <c r="AI721" s="61">
        <v>13446250</v>
      </c>
      <c r="AJ721" s="61">
        <v>7030450</v>
      </c>
      <c r="AK721" s="61">
        <v>401915</v>
      </c>
      <c r="AL721" s="60">
        <f t="shared" si="131"/>
        <v>0.40191500000000002</v>
      </c>
      <c r="AM721" s="60">
        <f t="shared" si="132"/>
        <v>-0.26406985856899062</v>
      </c>
      <c r="AN721" s="59">
        <v>36.43</v>
      </c>
    </row>
    <row r="722" spans="1:40" x14ac:dyDescent="0.3">
      <c r="A722" s="58" t="s">
        <v>346</v>
      </c>
      <c r="B722" s="59">
        <v>2014</v>
      </c>
      <c r="C722" s="59">
        <v>59.32</v>
      </c>
      <c r="D722" s="59">
        <v>59.32</v>
      </c>
      <c r="E722" s="59">
        <v>100</v>
      </c>
      <c r="F722" s="59">
        <v>67.569999999999993</v>
      </c>
      <c r="G722" s="59">
        <v>70.3</v>
      </c>
      <c r="H722" s="59">
        <v>27.64</v>
      </c>
      <c r="I722" s="60">
        <f t="shared" si="130"/>
        <v>8.822774610485844</v>
      </c>
      <c r="J722" s="60">
        <f t="shared" si="129"/>
        <v>16.368966736532926</v>
      </c>
      <c r="K722" s="60">
        <f t="shared" si="127"/>
        <v>15.675975324000312</v>
      </c>
      <c r="L722" s="60">
        <f t="shared" si="125"/>
        <v>0.18346839891905575</v>
      </c>
      <c r="M722" s="60">
        <f t="shared" si="128"/>
        <v>1.9996884882077537</v>
      </c>
      <c r="N722" s="59">
        <v>-0.6</v>
      </c>
      <c r="O722" s="59">
        <v>1.41</v>
      </c>
      <c r="P722" s="62">
        <v>5.9405577689243021</v>
      </c>
      <c r="Q722" s="62">
        <v>6.9000390625000003</v>
      </c>
      <c r="R722" s="12">
        <v>8.77</v>
      </c>
      <c r="S722" s="59">
        <v>25.51</v>
      </c>
      <c r="T722" s="58">
        <v>1</v>
      </c>
      <c r="U722" s="59">
        <v>13.64</v>
      </c>
      <c r="V722" s="58">
        <v>31.82</v>
      </c>
      <c r="W722" s="58" t="s">
        <v>652</v>
      </c>
      <c r="X722" s="58">
        <v>0</v>
      </c>
      <c r="Y722" s="58">
        <v>0</v>
      </c>
      <c r="Z722" s="58">
        <v>0</v>
      </c>
      <c r="AA722">
        <v>1</v>
      </c>
      <c r="AB722" s="58">
        <v>0</v>
      </c>
      <c r="AC722" s="58">
        <v>0</v>
      </c>
      <c r="AD722" s="58">
        <v>1</v>
      </c>
      <c r="AE722" s="58">
        <v>1</v>
      </c>
      <c r="AF722" s="58">
        <v>0</v>
      </c>
      <c r="AG722" s="58">
        <v>10.53</v>
      </c>
      <c r="AH722" s="59">
        <v>6787.07</v>
      </c>
      <c r="AI722" s="61">
        <v>12851444</v>
      </c>
      <c r="AJ722" s="61">
        <v>6426723</v>
      </c>
      <c r="AK722" s="61">
        <v>201377</v>
      </c>
      <c r="AL722" s="60">
        <f t="shared" si="131"/>
        <v>0.201377</v>
      </c>
      <c r="AM722" s="60">
        <f t="shared" si="132"/>
        <v>-0.4989562469676424</v>
      </c>
      <c r="AN722" s="59">
        <v>36.32</v>
      </c>
    </row>
    <row r="723" spans="1:40" x14ac:dyDescent="0.3">
      <c r="A723" s="58" t="s">
        <v>346</v>
      </c>
      <c r="B723" s="59">
        <v>2015</v>
      </c>
      <c r="C723" s="59">
        <v>57.61</v>
      </c>
      <c r="D723" s="59">
        <v>38.42</v>
      </c>
      <c r="E723" s="59">
        <v>19.23</v>
      </c>
      <c r="F723" s="59">
        <v>66.98</v>
      </c>
      <c r="G723" s="59">
        <v>70.89</v>
      </c>
      <c r="H723" s="59">
        <v>20.190000000000001</v>
      </c>
      <c r="I723" s="60">
        <f t="shared" si="130"/>
        <v>9.0329956103668696</v>
      </c>
      <c r="J723" s="60">
        <f t="shared" si="129"/>
        <v>16.327618621886145</v>
      </c>
      <c r="K723" s="60">
        <f t="shared" si="127"/>
        <v>15.63078682683429</v>
      </c>
      <c r="L723" s="60">
        <f t="shared" si="125"/>
        <v>0.41533292730651439</v>
      </c>
      <c r="M723" s="60">
        <f t="shared" si="128"/>
        <v>2.0073828220577252</v>
      </c>
      <c r="N723" s="59">
        <v>1.08</v>
      </c>
      <c r="O723" s="59">
        <v>1.27</v>
      </c>
      <c r="P723" s="62">
        <v>7.6819367588932828</v>
      </c>
      <c r="Q723" s="62">
        <v>8.2714785992217958</v>
      </c>
      <c r="R723" s="12">
        <v>9.17</v>
      </c>
      <c r="S723" s="59">
        <v>25</v>
      </c>
      <c r="T723" s="58">
        <v>1</v>
      </c>
      <c r="U723" s="59">
        <v>5</v>
      </c>
      <c r="V723" s="58">
        <v>27.27</v>
      </c>
      <c r="W723" s="58" t="s">
        <v>652</v>
      </c>
      <c r="X723" s="58">
        <v>0</v>
      </c>
      <c r="Y723" s="58">
        <v>0</v>
      </c>
      <c r="Z723" s="58">
        <v>0</v>
      </c>
      <c r="AA723">
        <v>1</v>
      </c>
      <c r="AB723" s="58">
        <v>0</v>
      </c>
      <c r="AC723" s="58">
        <v>0</v>
      </c>
      <c r="AD723" s="58">
        <v>1</v>
      </c>
      <c r="AE723" s="58">
        <v>1</v>
      </c>
      <c r="AF723" s="58">
        <v>11.11</v>
      </c>
      <c r="AG723" s="58">
        <v>10.53</v>
      </c>
      <c r="AH723" s="59">
        <v>8374.91</v>
      </c>
      <c r="AI723" s="61">
        <v>12330897</v>
      </c>
      <c r="AJ723" s="61">
        <v>6142773</v>
      </c>
      <c r="AK723" s="61">
        <v>514875</v>
      </c>
      <c r="AL723" s="60">
        <f t="shared" si="131"/>
        <v>0.51487499999999997</v>
      </c>
      <c r="AM723" s="60">
        <f t="shared" si="132"/>
        <v>1.5567716273457246</v>
      </c>
      <c r="AN723" s="59">
        <v>36.47</v>
      </c>
    </row>
    <row r="724" spans="1:40" x14ac:dyDescent="0.3">
      <c r="A724" s="58" t="s">
        <v>346</v>
      </c>
      <c r="B724" s="59">
        <v>2016</v>
      </c>
      <c r="C724" s="59">
        <v>63.03</v>
      </c>
      <c r="D724" s="59">
        <v>63.03</v>
      </c>
      <c r="E724" s="59">
        <v>80.39</v>
      </c>
      <c r="F724" s="59">
        <v>65.819999999999993</v>
      </c>
      <c r="G724" s="59">
        <v>77.290000000000006</v>
      </c>
      <c r="H724" s="59">
        <v>33.520000000000003</v>
      </c>
      <c r="I724" s="60">
        <f t="shared" si="130"/>
        <v>9.3004470369489098</v>
      </c>
      <c r="J724" s="60">
        <f t="shared" si="129"/>
        <v>16.309059835749839</v>
      </c>
      <c r="K724" s="60">
        <f t="shared" si="127"/>
        <v>15.531244268543146</v>
      </c>
      <c r="L724" s="60">
        <f t="shared" si="125"/>
        <v>0.46609600441471855</v>
      </c>
      <c r="M724" s="60">
        <f t="shared" si="128"/>
        <v>2.1767121868724995</v>
      </c>
      <c r="N724" s="59">
        <v>1.57</v>
      </c>
      <c r="O724" s="59">
        <v>1.0900000000000001</v>
      </c>
      <c r="P724" s="62">
        <v>5.3497665369649798</v>
      </c>
      <c r="Q724" s="62">
        <v>5.6182329317269106</v>
      </c>
      <c r="R724" s="12">
        <v>8.7100000000000009</v>
      </c>
      <c r="S724" s="59">
        <v>27.55</v>
      </c>
      <c r="T724" s="58">
        <v>1</v>
      </c>
      <c r="U724" s="59">
        <v>22.73</v>
      </c>
      <c r="V724" s="58">
        <v>25</v>
      </c>
      <c r="W724" s="58" t="s">
        <v>652</v>
      </c>
      <c r="X724" s="58">
        <v>0</v>
      </c>
      <c r="Y724" s="58">
        <v>0</v>
      </c>
      <c r="Z724" s="58">
        <v>0</v>
      </c>
      <c r="AA724">
        <v>1</v>
      </c>
      <c r="AB724" s="58">
        <v>0</v>
      </c>
      <c r="AC724" s="58">
        <v>0</v>
      </c>
      <c r="AD724" s="58">
        <v>1</v>
      </c>
      <c r="AE724" s="58">
        <v>1</v>
      </c>
      <c r="AF724" s="58">
        <v>11.11</v>
      </c>
      <c r="AG724" s="58">
        <v>10.53</v>
      </c>
      <c r="AH724" s="59">
        <v>10942.91</v>
      </c>
      <c r="AI724" s="61">
        <v>12104161</v>
      </c>
      <c r="AJ724" s="61">
        <v>5560754</v>
      </c>
      <c r="AK724" s="61">
        <v>593760</v>
      </c>
      <c r="AL724" s="60">
        <f t="shared" si="131"/>
        <v>0.59375999999999995</v>
      </c>
      <c r="AM724" s="60">
        <f t="shared" si="132"/>
        <v>0.15321194464675891</v>
      </c>
      <c r="AN724" s="59">
        <v>30.73</v>
      </c>
    </row>
    <row r="725" spans="1:40" x14ac:dyDescent="0.3">
      <c r="A725" s="58" t="s">
        <v>346</v>
      </c>
      <c r="B725" s="59">
        <v>2017</v>
      </c>
      <c r="C725" s="59">
        <v>64</v>
      </c>
      <c r="D725" s="59">
        <v>64</v>
      </c>
      <c r="E725" s="59">
        <v>100</v>
      </c>
      <c r="F725" s="59">
        <v>65.92</v>
      </c>
      <c r="G725" s="59">
        <v>80.14</v>
      </c>
      <c r="H725" s="59">
        <v>32.4</v>
      </c>
      <c r="I725" s="60">
        <f t="shared" si="130"/>
        <v>9.3922918603032475</v>
      </c>
      <c r="J725" s="60">
        <f t="shared" si="129"/>
        <v>16.305819257041268</v>
      </c>
      <c r="K725" s="60">
        <f t="shared" si="127"/>
        <v>15.60476689697421</v>
      </c>
      <c r="L725" s="60">
        <f t="shared" si="125"/>
        <v>0.73812054620267653</v>
      </c>
      <c r="M725" s="60">
        <f t="shared" si="128"/>
        <v>2.0158730158730158</v>
      </c>
      <c r="N725" s="59">
        <v>5.0999999999999996</v>
      </c>
      <c r="O725" s="59">
        <v>1.27</v>
      </c>
      <c r="P725" s="62">
        <v>5.8285490196078431</v>
      </c>
      <c r="Q725" s="62">
        <v>6.2326050420168064</v>
      </c>
      <c r="R725" s="12">
        <v>8.64</v>
      </c>
      <c r="S725" s="59">
        <v>28.13</v>
      </c>
      <c r="T725" s="58">
        <v>1</v>
      </c>
      <c r="U725" s="59">
        <v>29.17</v>
      </c>
      <c r="V725" s="58">
        <v>26.32</v>
      </c>
      <c r="W725" s="58" t="s">
        <v>652</v>
      </c>
      <c r="X725" s="58">
        <v>0</v>
      </c>
      <c r="Y725" s="58">
        <v>0</v>
      </c>
      <c r="Z725" s="58">
        <v>0</v>
      </c>
      <c r="AA725">
        <v>1</v>
      </c>
      <c r="AB725" s="58">
        <v>0</v>
      </c>
      <c r="AC725" s="58">
        <v>0</v>
      </c>
      <c r="AD725" s="58">
        <v>1</v>
      </c>
      <c r="AE725" s="58">
        <v>1</v>
      </c>
      <c r="AF725" s="58">
        <v>0</v>
      </c>
      <c r="AG725" s="58">
        <v>10.53</v>
      </c>
      <c r="AH725" s="59">
        <v>11995.56</v>
      </c>
      <c r="AI725" s="61">
        <v>12065000</v>
      </c>
      <c r="AJ725" s="61">
        <v>5985000</v>
      </c>
      <c r="AK725" s="61">
        <v>1092000</v>
      </c>
      <c r="AL725" s="60">
        <f t="shared" si="131"/>
        <v>1.0920000000000001</v>
      </c>
      <c r="AM725" s="60">
        <f t="shared" si="132"/>
        <v>0.83912691996766375</v>
      </c>
      <c r="AN725" s="59">
        <v>33.65</v>
      </c>
    </row>
    <row r="726" spans="1:40" x14ac:dyDescent="0.3">
      <c r="A726" s="58" t="s">
        <v>346</v>
      </c>
      <c r="B726" s="59">
        <v>2018</v>
      </c>
      <c r="C726" s="59">
        <v>71.650000000000006</v>
      </c>
      <c r="D726" s="59">
        <v>71.650000000000006</v>
      </c>
      <c r="E726" s="59">
        <v>86.67</v>
      </c>
      <c r="F726" s="59">
        <v>72.56</v>
      </c>
      <c r="G726" s="59">
        <v>85.98</v>
      </c>
      <c r="H726" s="59">
        <v>44.76</v>
      </c>
      <c r="I726" s="60">
        <f t="shared" si="130"/>
        <v>9.26274779549132</v>
      </c>
      <c r="J726" s="60">
        <f t="shared" si="129"/>
        <v>16.326572165229127</v>
      </c>
      <c r="K726" s="60">
        <f t="shared" si="127"/>
        <v>15.651446389525159</v>
      </c>
      <c r="L726" s="60">
        <f t="shared" si="125"/>
        <v>0.94468380637537297</v>
      </c>
      <c r="M726" s="60">
        <f t="shared" si="128"/>
        <v>1.9642800191357039</v>
      </c>
      <c r="N726" s="59">
        <v>6.3</v>
      </c>
      <c r="O726" s="59">
        <v>1.41</v>
      </c>
      <c r="P726" s="62">
        <v>15.665081300813005</v>
      </c>
      <c r="Q726" s="62">
        <v>17.575252918287951</v>
      </c>
      <c r="R726" s="12">
        <v>28</v>
      </c>
      <c r="S726" s="59">
        <v>31.03</v>
      </c>
      <c r="T726" s="58">
        <v>1</v>
      </c>
      <c r="U726" s="59">
        <v>50</v>
      </c>
      <c r="V726" s="58">
        <v>26.32</v>
      </c>
      <c r="W726" s="58" t="s">
        <v>652</v>
      </c>
      <c r="X726" s="58">
        <v>0</v>
      </c>
      <c r="Y726" s="58">
        <v>0</v>
      </c>
      <c r="Z726" s="58">
        <v>0</v>
      </c>
      <c r="AA726">
        <v>1</v>
      </c>
      <c r="AB726" s="58">
        <v>0</v>
      </c>
      <c r="AC726" s="58">
        <v>0</v>
      </c>
      <c r="AD726" s="58">
        <v>1</v>
      </c>
      <c r="AE726" s="58">
        <v>1</v>
      </c>
      <c r="AF726" s="58">
        <v>0</v>
      </c>
      <c r="AG726" s="58">
        <v>10.53</v>
      </c>
      <c r="AH726" s="59">
        <v>10538.05</v>
      </c>
      <c r="AI726" s="61">
        <v>12318000</v>
      </c>
      <c r="AJ726" s="61">
        <v>6271000</v>
      </c>
      <c r="AK726" s="61">
        <v>1572000</v>
      </c>
      <c r="AL726" s="60">
        <f t="shared" si="131"/>
        <v>1.5720000000000001</v>
      </c>
      <c r="AM726" s="60">
        <f t="shared" si="132"/>
        <v>0.43956043956043955</v>
      </c>
      <c r="AN726" s="59">
        <v>34.92</v>
      </c>
    </row>
    <row r="727" spans="1:40" x14ac:dyDescent="0.3">
      <c r="A727" s="58" t="s">
        <v>346</v>
      </c>
      <c r="B727" s="59">
        <v>2019</v>
      </c>
      <c r="C727" s="59">
        <v>71.400000000000006</v>
      </c>
      <c r="D727" s="59">
        <v>70.599999999999994</v>
      </c>
      <c r="E727" s="59">
        <v>69.790000000000006</v>
      </c>
      <c r="F727" s="59">
        <v>71.34</v>
      </c>
      <c r="G727" s="59">
        <v>85.14</v>
      </c>
      <c r="H727" s="59">
        <v>46.98</v>
      </c>
      <c r="I727" s="60">
        <f t="shared" si="130"/>
        <v>9.3695340288781139</v>
      </c>
      <c r="J727" s="60">
        <f t="shared" si="129"/>
        <v>16.410989120460634</v>
      </c>
      <c r="K727" s="60">
        <f t="shared" si="127"/>
        <v>15.862687139056835</v>
      </c>
      <c r="L727" s="60">
        <f t="shared" si="125"/>
        <v>0.8175747589349972</v>
      </c>
      <c r="M727" s="60">
        <f t="shared" si="128"/>
        <v>1.730312419313194</v>
      </c>
      <c r="N727" s="59">
        <v>3.41</v>
      </c>
      <c r="O727" s="59">
        <v>1.26</v>
      </c>
      <c r="P727" s="62">
        <v>24.825120000000009</v>
      </c>
      <c r="Q727" s="62">
        <v>26.61542635658914</v>
      </c>
      <c r="R727" s="12">
        <v>31.91</v>
      </c>
      <c r="S727" s="59">
        <v>30.15</v>
      </c>
      <c r="T727" s="58">
        <v>1</v>
      </c>
      <c r="U727" s="59">
        <v>43.33</v>
      </c>
      <c r="V727" s="58">
        <v>32</v>
      </c>
      <c r="W727" s="58" t="s">
        <v>652</v>
      </c>
      <c r="X727" s="58">
        <v>0</v>
      </c>
      <c r="Y727" s="58">
        <v>0</v>
      </c>
      <c r="Z727" s="58">
        <v>0</v>
      </c>
      <c r="AA727">
        <v>1</v>
      </c>
      <c r="AB727" s="58">
        <v>0</v>
      </c>
      <c r="AC727" s="58">
        <v>0</v>
      </c>
      <c r="AD727" s="58">
        <v>1</v>
      </c>
      <c r="AE727" s="58">
        <v>1</v>
      </c>
      <c r="AF727" s="58">
        <v>28.57</v>
      </c>
      <c r="AG727" s="58">
        <v>15.79</v>
      </c>
      <c r="AH727" s="59">
        <v>11725.65</v>
      </c>
      <c r="AI727" s="61">
        <v>13403000</v>
      </c>
      <c r="AJ727" s="61">
        <v>7746000</v>
      </c>
      <c r="AK727" s="61">
        <v>1265000</v>
      </c>
      <c r="AL727" s="60">
        <f t="shared" si="131"/>
        <v>1.2649999999999999</v>
      </c>
      <c r="AM727" s="60">
        <f t="shared" si="132"/>
        <v>-0.19529262086513996</v>
      </c>
      <c r="AN727" s="59">
        <v>42.13</v>
      </c>
    </row>
    <row r="728" spans="1:40" x14ac:dyDescent="0.3">
      <c r="A728" s="58" t="s">
        <v>346</v>
      </c>
      <c r="B728" s="59">
        <v>2020</v>
      </c>
      <c r="C728" s="59">
        <v>70.7</v>
      </c>
      <c r="D728" s="59">
        <v>70.7</v>
      </c>
      <c r="E728" s="59">
        <v>84.15</v>
      </c>
      <c r="F728" s="59">
        <v>74.849999999999994</v>
      </c>
      <c r="G728" s="59">
        <v>89.23</v>
      </c>
      <c r="H728" s="59">
        <v>31.59</v>
      </c>
      <c r="I728" s="60">
        <f t="shared" si="130"/>
        <v>8.8265173747470058</v>
      </c>
      <c r="J728" s="60">
        <f t="shared" si="129"/>
        <v>16.298999536664653</v>
      </c>
      <c r="K728" s="60">
        <f t="shared" si="127"/>
        <v>15.880219100042046</v>
      </c>
      <c r="L728" s="60">
        <f t="shared" si="125"/>
        <v>-4.6043938501406846E-2</v>
      </c>
      <c r="M728" s="60">
        <f t="shared" si="128"/>
        <v>1.5201065584168463</v>
      </c>
      <c r="N728" s="59">
        <v>-3.18</v>
      </c>
      <c r="O728" s="59">
        <v>0.97</v>
      </c>
      <c r="P728" s="62">
        <v>24.792209302325578</v>
      </c>
      <c r="Q728" s="62">
        <v>26.392868217054275</v>
      </c>
      <c r="R728" s="12">
        <v>35.049999999999997</v>
      </c>
      <c r="S728" s="59">
        <v>29.27</v>
      </c>
      <c r="T728" s="58">
        <v>1</v>
      </c>
      <c r="U728" s="59">
        <v>16.670000000000002</v>
      </c>
      <c r="V728" s="58">
        <v>26.32</v>
      </c>
      <c r="W728" s="58" t="s">
        <v>652</v>
      </c>
      <c r="X728" s="58">
        <v>0</v>
      </c>
      <c r="Y728" s="58">
        <v>0</v>
      </c>
      <c r="Z728" s="58">
        <v>0</v>
      </c>
      <c r="AA728">
        <v>1</v>
      </c>
      <c r="AB728" s="58">
        <v>0</v>
      </c>
      <c r="AC728" s="58">
        <v>0</v>
      </c>
      <c r="AD728" s="58">
        <v>1</v>
      </c>
      <c r="AE728" s="58">
        <v>1</v>
      </c>
      <c r="AF728" s="58">
        <v>28.57</v>
      </c>
      <c r="AG728" s="58">
        <v>15.79</v>
      </c>
      <c r="AH728" s="59">
        <v>6812.52</v>
      </c>
      <c r="AI728" s="61">
        <v>11983000</v>
      </c>
      <c r="AJ728" s="61">
        <v>7883000</v>
      </c>
      <c r="AK728" s="61">
        <v>-45000</v>
      </c>
      <c r="AL728" s="60">
        <f t="shared" si="131"/>
        <v>-4.4999999999999998E-2</v>
      </c>
      <c r="AM728" s="60">
        <f t="shared" si="132"/>
        <v>-1.0355731225296443</v>
      </c>
      <c r="AN728" s="59">
        <v>54.1</v>
      </c>
    </row>
    <row r="729" spans="1:40" x14ac:dyDescent="0.3">
      <c r="A729" s="58" t="s">
        <v>346</v>
      </c>
      <c r="B729" s="59">
        <v>2021</v>
      </c>
      <c r="C729" s="59">
        <v>70.87</v>
      </c>
      <c r="D729" s="59">
        <v>70.87</v>
      </c>
      <c r="E729" s="59">
        <v>100</v>
      </c>
      <c r="F729" s="59">
        <v>73.900000000000006</v>
      </c>
      <c r="G729" s="59">
        <v>90.58</v>
      </c>
      <c r="H729" s="59">
        <v>31.27</v>
      </c>
      <c r="I729" s="60">
        <f t="shared" si="130"/>
        <v>8.8008341093914648</v>
      </c>
      <c r="J729" s="60">
        <f t="shared" si="129"/>
        <v>16.484612008927911</v>
      </c>
      <c r="K729" s="60">
        <f t="shared" si="127"/>
        <v>16.162782168580726</v>
      </c>
      <c r="L729" s="60">
        <f t="shared" si="125"/>
        <v>1.0868770324496888</v>
      </c>
      <c r="M729" s="60">
        <f t="shared" si="128"/>
        <v>1.3796499952185139</v>
      </c>
      <c r="N729" s="59">
        <v>0.18</v>
      </c>
      <c r="O729" s="59">
        <v>1.1399999999999999</v>
      </c>
      <c r="P729" s="62">
        <v>53.43942307692307</v>
      </c>
      <c r="Q729" s="62">
        <v>56.638499999999958</v>
      </c>
      <c r="R729" s="12">
        <v>93.21</v>
      </c>
      <c r="S729" s="59">
        <v>28.98</v>
      </c>
      <c r="T729" s="58">
        <v>1</v>
      </c>
      <c r="U729" s="59">
        <v>23.33</v>
      </c>
      <c r="V729" s="58">
        <v>27.27</v>
      </c>
      <c r="W729" s="58" t="s">
        <v>652</v>
      </c>
      <c r="X729" s="58">
        <v>0</v>
      </c>
      <c r="Y729" s="58">
        <v>0</v>
      </c>
      <c r="Z729" s="58">
        <v>0</v>
      </c>
      <c r="AA729">
        <v>1</v>
      </c>
      <c r="AB729" s="58">
        <v>0</v>
      </c>
      <c r="AC729" s="58">
        <v>0</v>
      </c>
      <c r="AD729" s="58">
        <v>1</v>
      </c>
      <c r="AE729" s="58">
        <v>1</v>
      </c>
      <c r="AF729" s="58">
        <v>20</v>
      </c>
      <c r="AG729" s="58">
        <v>16.670000000000002</v>
      </c>
      <c r="AH729" s="59">
        <v>6639.78</v>
      </c>
      <c r="AI729" s="61">
        <v>14427000</v>
      </c>
      <c r="AJ729" s="61">
        <v>10457000</v>
      </c>
      <c r="AK729" s="61">
        <v>1965000</v>
      </c>
      <c r="AL729" s="60">
        <f t="shared" si="131"/>
        <v>1.9650000000000001</v>
      </c>
      <c r="AM729" s="60">
        <f t="shared" si="132"/>
        <v>-44.666666666666664</v>
      </c>
      <c r="AN729" s="59">
        <v>57.98</v>
      </c>
    </row>
    <row r="730" spans="1:40" x14ac:dyDescent="0.3">
      <c r="A730" s="58" t="s">
        <v>391</v>
      </c>
      <c r="B730" s="59">
        <v>2008</v>
      </c>
      <c r="C730" s="59">
        <v>60.76</v>
      </c>
      <c r="D730" s="59">
        <v>60.76</v>
      </c>
      <c r="E730" s="59">
        <v>100</v>
      </c>
      <c r="F730" s="59">
        <v>63.14</v>
      </c>
      <c r="G730" s="59">
        <v>68.06</v>
      </c>
      <c r="H730" s="59">
        <v>44.26</v>
      </c>
      <c r="I730" s="60">
        <f t="shared" si="130"/>
        <v>7.8642278004891235</v>
      </c>
      <c r="J730" s="60">
        <f t="shared" si="129"/>
        <v>15.3639237685606</v>
      </c>
      <c r="K730" s="60">
        <f t="shared" si="127"/>
        <v>14.741751620691597</v>
      </c>
      <c r="L730" s="60">
        <f t="shared" si="125"/>
        <v>0.44276089285186127</v>
      </c>
      <c r="M730" s="60">
        <f t="shared" si="128"/>
        <v>1.8629702970297031</v>
      </c>
      <c r="N730" s="59">
        <v>2.87</v>
      </c>
      <c r="O730" s="59">
        <v>3.2</v>
      </c>
      <c r="P730" s="62">
        <v>19.974545454545453</v>
      </c>
      <c r="Q730" s="62">
        <v>25.786875000000009</v>
      </c>
      <c r="R730" s="12">
        <v>34.380000000000003</v>
      </c>
      <c r="S730" s="59">
        <v>18.18</v>
      </c>
      <c r="T730" s="58">
        <v>1</v>
      </c>
      <c r="U730" s="59">
        <v>59.62</v>
      </c>
      <c r="V730" s="58">
        <v>41.67</v>
      </c>
      <c r="W730" s="58" t="s">
        <v>652</v>
      </c>
      <c r="X730" s="58">
        <v>0</v>
      </c>
      <c r="Y730" s="58">
        <v>0</v>
      </c>
      <c r="Z730" s="58">
        <v>0</v>
      </c>
      <c r="AA730">
        <v>1</v>
      </c>
      <c r="AB730" s="58">
        <v>0</v>
      </c>
      <c r="AC730" s="58">
        <v>0</v>
      </c>
      <c r="AD730" s="58">
        <v>1</v>
      </c>
      <c r="AE730" s="58"/>
      <c r="AF730" s="58">
        <v>0</v>
      </c>
      <c r="AG730" s="58"/>
      <c r="AH730" s="59">
        <v>2602.5</v>
      </c>
      <c r="AI730" s="61">
        <v>4704000</v>
      </c>
      <c r="AJ730" s="61">
        <v>2525000</v>
      </c>
      <c r="AK730" s="61">
        <v>557000</v>
      </c>
      <c r="AL730" s="60">
        <f t="shared" si="131"/>
        <v>0.55700000000000005</v>
      </c>
      <c r="AM730" s="60"/>
      <c r="AN730" s="59">
        <v>32.71</v>
      </c>
    </row>
    <row r="731" spans="1:40" x14ac:dyDescent="0.3">
      <c r="A731" s="58" t="s">
        <v>391</v>
      </c>
      <c r="B731" s="59">
        <v>2009</v>
      </c>
      <c r="C731" s="59">
        <v>59.08</v>
      </c>
      <c r="D731" s="59">
        <v>59.08</v>
      </c>
      <c r="E731" s="59">
        <v>100</v>
      </c>
      <c r="F731" s="59">
        <v>68.819999999999993</v>
      </c>
      <c r="G731" s="59">
        <v>69.47</v>
      </c>
      <c r="H731" s="59">
        <v>26.27</v>
      </c>
      <c r="I731" s="60">
        <f t="shared" si="130"/>
        <v>8.0481874641007103</v>
      </c>
      <c r="J731" s="60">
        <f t="shared" si="129"/>
        <v>15.554045043732785</v>
      </c>
      <c r="K731" s="60">
        <f t="shared" si="127"/>
        <v>15.058800224667161</v>
      </c>
      <c r="L731" s="60">
        <f t="shared" si="125"/>
        <v>0.3162695293036934</v>
      </c>
      <c r="M731" s="60">
        <f t="shared" si="128"/>
        <v>1.6408999134698588</v>
      </c>
      <c r="N731" s="59">
        <v>4.7699999999999996</v>
      </c>
      <c r="O731" s="59">
        <v>1.69</v>
      </c>
      <c r="P731" s="62">
        <v>16.568333333333328</v>
      </c>
      <c r="Q731" s="62">
        <v>16.611240310077516</v>
      </c>
      <c r="R731" s="12">
        <v>19.829999999999998</v>
      </c>
      <c r="S731" s="59">
        <v>19.440000000000001</v>
      </c>
      <c r="T731" s="58">
        <v>1</v>
      </c>
      <c r="U731" s="59">
        <v>20.37</v>
      </c>
      <c r="V731" s="58">
        <v>36.36</v>
      </c>
      <c r="W731" s="58" t="s">
        <v>652</v>
      </c>
      <c r="X731" s="58">
        <v>0</v>
      </c>
      <c r="Y731" s="58">
        <v>0</v>
      </c>
      <c r="Z731" s="58">
        <v>0</v>
      </c>
      <c r="AA731">
        <v>1</v>
      </c>
      <c r="AB731" s="58">
        <v>0</v>
      </c>
      <c r="AC731" s="58">
        <v>0</v>
      </c>
      <c r="AD731" s="58">
        <v>1</v>
      </c>
      <c r="AE731" s="58"/>
      <c r="AF731" s="58">
        <v>0</v>
      </c>
      <c r="AG731" s="58"/>
      <c r="AH731" s="59">
        <v>3128.12</v>
      </c>
      <c r="AI731" s="61">
        <v>5689000</v>
      </c>
      <c r="AJ731" s="61">
        <v>3467000</v>
      </c>
      <c r="AK731" s="61">
        <v>372000</v>
      </c>
      <c r="AL731" s="60">
        <f t="shared" si="131"/>
        <v>0.372</v>
      </c>
      <c r="AM731" s="60">
        <f t="shared" ref="AM731:AM743" si="133">(AK731-AK730)/AK730</f>
        <v>-0.33213644524236985</v>
      </c>
      <c r="AN731" s="59">
        <v>47.8</v>
      </c>
    </row>
    <row r="732" spans="1:40" x14ac:dyDescent="0.3">
      <c r="A732" s="58" t="s">
        <v>391</v>
      </c>
      <c r="B732" s="59">
        <v>2010</v>
      </c>
      <c r="C732" s="59">
        <v>66.88</v>
      </c>
      <c r="D732" s="59">
        <v>66.88</v>
      </c>
      <c r="E732" s="59">
        <v>100</v>
      </c>
      <c r="F732" s="59">
        <v>66.900000000000006</v>
      </c>
      <c r="G732" s="59">
        <v>67.489999999999995</v>
      </c>
      <c r="H732" s="59">
        <v>65.78</v>
      </c>
      <c r="I732" s="60">
        <f t="shared" si="130"/>
        <v>8.0383021861805926</v>
      </c>
      <c r="J732" s="60">
        <f t="shared" si="129"/>
        <v>15.707567748507692</v>
      </c>
      <c r="K732" s="60">
        <f t="shared" si="127"/>
        <v>15.252260362572658</v>
      </c>
      <c r="L732" s="60">
        <f t="shared" si="125"/>
        <v>0.27307592006241882</v>
      </c>
      <c r="M732" s="60">
        <f t="shared" si="128"/>
        <v>1.5766579510339909</v>
      </c>
      <c r="N732" s="59">
        <v>4.0999999999999996</v>
      </c>
      <c r="O732" s="59">
        <v>1.79</v>
      </c>
      <c r="P732" s="62">
        <v>16.501712062256811</v>
      </c>
      <c r="Q732" s="62">
        <v>17.427003891050575</v>
      </c>
      <c r="R732" s="12">
        <v>19.920000000000002</v>
      </c>
      <c r="S732" s="59">
        <v>23.26</v>
      </c>
      <c r="T732" s="58">
        <v>1</v>
      </c>
      <c r="U732" s="59">
        <v>80.36</v>
      </c>
      <c r="V732" s="58">
        <v>50</v>
      </c>
      <c r="W732" s="58" t="s">
        <v>652</v>
      </c>
      <c r="X732" s="58">
        <v>0</v>
      </c>
      <c r="Y732" s="58">
        <v>0</v>
      </c>
      <c r="Z732" s="58">
        <v>0</v>
      </c>
      <c r="AA732">
        <v>1</v>
      </c>
      <c r="AB732" s="58">
        <v>0</v>
      </c>
      <c r="AC732" s="58">
        <v>0</v>
      </c>
      <c r="AD732" s="58">
        <v>1</v>
      </c>
      <c r="AE732" s="58"/>
      <c r="AF732" s="58">
        <v>10</v>
      </c>
      <c r="AG732" s="58">
        <v>7.69</v>
      </c>
      <c r="AH732" s="59">
        <v>3097.35</v>
      </c>
      <c r="AI732" s="61">
        <v>6633000</v>
      </c>
      <c r="AJ732" s="61">
        <v>4207000</v>
      </c>
      <c r="AK732" s="61">
        <v>314000</v>
      </c>
      <c r="AL732" s="60">
        <f t="shared" si="131"/>
        <v>0.314</v>
      </c>
      <c r="AM732" s="60">
        <f t="shared" si="133"/>
        <v>-0.15591397849462366</v>
      </c>
      <c r="AN732" s="59">
        <v>47.34</v>
      </c>
    </row>
    <row r="733" spans="1:40" x14ac:dyDescent="0.3">
      <c r="A733" s="58" t="s">
        <v>391</v>
      </c>
      <c r="B733" s="59">
        <v>2011</v>
      </c>
      <c r="C733" s="59">
        <v>78.66</v>
      </c>
      <c r="D733" s="59">
        <v>78.66</v>
      </c>
      <c r="E733" s="59">
        <v>100</v>
      </c>
      <c r="F733" s="59">
        <v>89.57</v>
      </c>
      <c r="G733" s="59">
        <v>70.72</v>
      </c>
      <c r="H733" s="59">
        <v>76.819999999999993</v>
      </c>
      <c r="I733" s="60">
        <f t="shared" si="130"/>
        <v>7.5689627752489059</v>
      </c>
      <c r="J733" s="60">
        <f t="shared" si="129"/>
        <v>15.79264248081954</v>
      </c>
      <c r="K733" s="60">
        <f t="shared" si="127"/>
        <v>15.374707253961628</v>
      </c>
      <c r="L733" s="60">
        <f t="shared" ref="L733:L764" si="134">LN(1+AL733)</f>
        <v>0.2199384203652614</v>
      </c>
      <c r="M733" s="60">
        <f t="shared" si="128"/>
        <v>1.5188222923238697</v>
      </c>
      <c r="N733" s="59">
        <v>3.01</v>
      </c>
      <c r="O733" s="59">
        <v>2.14</v>
      </c>
      <c r="P733" s="62">
        <v>14.778235294117646</v>
      </c>
      <c r="Q733" s="62">
        <v>16.565686274509794</v>
      </c>
      <c r="R733" s="12">
        <v>21.87</v>
      </c>
      <c r="S733" s="59">
        <v>78.569999999999993</v>
      </c>
      <c r="T733" s="58">
        <v>1</v>
      </c>
      <c r="U733" s="59">
        <v>94.64</v>
      </c>
      <c r="V733" s="58">
        <v>43.75</v>
      </c>
      <c r="W733" s="58" t="s">
        <v>652</v>
      </c>
      <c r="X733" s="58">
        <v>0</v>
      </c>
      <c r="Y733" s="58">
        <v>0</v>
      </c>
      <c r="Z733" s="58">
        <v>0</v>
      </c>
      <c r="AA733">
        <v>1</v>
      </c>
      <c r="AB733" s="58">
        <v>0</v>
      </c>
      <c r="AC733" s="58">
        <v>0</v>
      </c>
      <c r="AD733" s="58">
        <v>1</v>
      </c>
      <c r="AE733" s="58">
        <v>1</v>
      </c>
      <c r="AF733" s="58">
        <v>8.33</v>
      </c>
      <c r="AG733" s="58">
        <v>7.69</v>
      </c>
      <c r="AH733" s="59">
        <v>1937.13</v>
      </c>
      <c r="AI733" s="61">
        <v>7222000</v>
      </c>
      <c r="AJ733" s="61">
        <v>4755000</v>
      </c>
      <c r="AK733" s="61">
        <v>246000</v>
      </c>
      <c r="AL733" s="60">
        <f t="shared" si="131"/>
        <v>0.246</v>
      </c>
      <c r="AM733" s="60">
        <f t="shared" si="133"/>
        <v>-0.21656050955414013</v>
      </c>
      <c r="AN733" s="59">
        <v>48.83</v>
      </c>
    </row>
    <row r="734" spans="1:40" x14ac:dyDescent="0.3">
      <c r="A734" s="58" t="s">
        <v>391</v>
      </c>
      <c r="B734" s="59">
        <v>2012</v>
      </c>
      <c r="C734" s="59">
        <v>69</v>
      </c>
      <c r="D734" s="59">
        <v>69</v>
      </c>
      <c r="E734" s="59">
        <v>100</v>
      </c>
      <c r="F734" s="59">
        <v>73.75</v>
      </c>
      <c r="G734" s="59">
        <v>69.44</v>
      </c>
      <c r="H734" s="59">
        <v>61.25</v>
      </c>
      <c r="I734" s="60">
        <f t="shared" si="130"/>
        <v>7.826067965327927</v>
      </c>
      <c r="J734" s="60">
        <f t="shared" si="129"/>
        <v>15.810482943017661</v>
      </c>
      <c r="K734" s="60">
        <f t="shared" si="127"/>
        <v>15.378695085880912</v>
      </c>
      <c r="L734" s="60">
        <f t="shared" si="134"/>
        <v>0.20375683751401963</v>
      </c>
      <c r="M734" s="60">
        <f t="shared" si="128"/>
        <v>1.5400083787180561</v>
      </c>
      <c r="N734" s="59">
        <v>2.91</v>
      </c>
      <c r="O734" s="59">
        <v>2.4300000000000002</v>
      </c>
      <c r="P734" s="62">
        <v>7.9368359374999926</v>
      </c>
      <c r="Q734" s="62">
        <v>9.5380468750000045</v>
      </c>
      <c r="R734" s="12">
        <v>13.01</v>
      </c>
      <c r="S734" s="59">
        <v>26.36</v>
      </c>
      <c r="T734" s="58">
        <v>1</v>
      </c>
      <c r="U734" s="59">
        <v>73.209999999999994</v>
      </c>
      <c r="V734" s="58">
        <v>50</v>
      </c>
      <c r="W734" s="58" t="s">
        <v>652</v>
      </c>
      <c r="X734" s="58">
        <v>0</v>
      </c>
      <c r="Y734" s="58">
        <v>0</v>
      </c>
      <c r="Z734" s="58">
        <v>0</v>
      </c>
      <c r="AA734">
        <v>1</v>
      </c>
      <c r="AB734" s="58">
        <v>0</v>
      </c>
      <c r="AC734" s="58">
        <v>0</v>
      </c>
      <c r="AD734" s="58">
        <v>1</v>
      </c>
      <c r="AE734" s="58">
        <v>1</v>
      </c>
      <c r="AF734" s="58">
        <v>0</v>
      </c>
      <c r="AG734" s="58">
        <v>7.69</v>
      </c>
      <c r="AH734" s="59">
        <v>2505.06</v>
      </c>
      <c r="AI734" s="61">
        <v>7352000</v>
      </c>
      <c r="AJ734" s="61">
        <v>4774000</v>
      </c>
      <c r="AK734" s="61">
        <v>226000</v>
      </c>
      <c r="AL734" s="60">
        <f t="shared" si="131"/>
        <v>0.22600000000000001</v>
      </c>
      <c r="AM734" s="60">
        <f t="shared" si="133"/>
        <v>-8.1300813008130079E-2</v>
      </c>
      <c r="AN734" s="59">
        <v>49.14</v>
      </c>
    </row>
    <row r="735" spans="1:40" x14ac:dyDescent="0.3">
      <c r="A735" s="58" t="s">
        <v>391</v>
      </c>
      <c r="B735" s="59">
        <v>2013</v>
      </c>
      <c r="C735" s="59">
        <v>69.45</v>
      </c>
      <c r="D735" s="59">
        <v>69.45</v>
      </c>
      <c r="E735" s="59">
        <v>100</v>
      </c>
      <c r="F735" s="59">
        <v>72.8</v>
      </c>
      <c r="G735" s="59">
        <v>66.41</v>
      </c>
      <c r="H735" s="59">
        <v>69.959999999999994</v>
      </c>
      <c r="I735" s="60">
        <f t="shared" si="130"/>
        <v>8.2195200406144533</v>
      </c>
      <c r="J735" s="60">
        <f t="shared" si="129"/>
        <v>15.762990902189104</v>
      </c>
      <c r="K735" s="60">
        <f t="shared" si="127"/>
        <v>15.223321762546414</v>
      </c>
      <c r="L735" s="60">
        <f t="shared" si="134"/>
        <v>0.44596705141749426</v>
      </c>
      <c r="M735" s="60">
        <f t="shared" si="128"/>
        <v>1.7154391974553462</v>
      </c>
      <c r="N735" s="59">
        <v>8.3000000000000007</v>
      </c>
      <c r="O735" s="59">
        <v>2.4900000000000002</v>
      </c>
      <c r="P735" s="62">
        <v>4.5099606299212596</v>
      </c>
      <c r="Q735" s="62">
        <v>5.3667968749999986</v>
      </c>
      <c r="R735" s="12">
        <v>8.0399999999999991</v>
      </c>
      <c r="S735" s="59">
        <v>25</v>
      </c>
      <c r="T735" s="58">
        <v>1</v>
      </c>
      <c r="U735" s="59">
        <v>87.93</v>
      </c>
      <c r="V735" s="58">
        <v>53.85</v>
      </c>
      <c r="W735" s="58" t="s">
        <v>652</v>
      </c>
      <c r="X735" s="58">
        <v>0</v>
      </c>
      <c r="Y735" s="58">
        <v>0</v>
      </c>
      <c r="Z735" s="58">
        <v>0</v>
      </c>
      <c r="AA735">
        <v>1</v>
      </c>
      <c r="AB735" s="58">
        <v>0</v>
      </c>
      <c r="AC735" s="58">
        <v>0</v>
      </c>
      <c r="AD735" s="58">
        <v>1</v>
      </c>
      <c r="AE735" s="58">
        <v>1</v>
      </c>
      <c r="AF735" s="58">
        <v>0</v>
      </c>
      <c r="AG735" s="58">
        <v>7.69</v>
      </c>
      <c r="AH735" s="59">
        <v>3712.72</v>
      </c>
      <c r="AI735" s="61">
        <v>7011000</v>
      </c>
      <c r="AJ735" s="61">
        <v>4087000</v>
      </c>
      <c r="AK735" s="61">
        <v>562000</v>
      </c>
      <c r="AL735" s="60">
        <f t="shared" si="131"/>
        <v>0.56200000000000006</v>
      </c>
      <c r="AM735" s="60">
        <f t="shared" si="133"/>
        <v>1.4867256637168142</v>
      </c>
      <c r="AN735" s="59">
        <v>37.53</v>
      </c>
    </row>
    <row r="736" spans="1:40" x14ac:dyDescent="0.3">
      <c r="A736" s="58" t="s">
        <v>391</v>
      </c>
      <c r="B736" s="59">
        <v>2014</v>
      </c>
      <c r="C736" s="59">
        <v>68.87</v>
      </c>
      <c r="D736" s="59">
        <v>68.87</v>
      </c>
      <c r="E736" s="59">
        <v>100</v>
      </c>
      <c r="F736" s="59">
        <v>71.7</v>
      </c>
      <c r="G736" s="59">
        <v>68.81</v>
      </c>
      <c r="H736" s="59">
        <v>64.81</v>
      </c>
      <c r="I736" s="60">
        <f t="shared" si="130"/>
        <v>8.5544138288277729</v>
      </c>
      <c r="J736" s="60">
        <f t="shared" si="129"/>
        <v>15.67788380652032</v>
      </c>
      <c r="K736" s="60">
        <f t="shared" si="127"/>
        <v>15.14523456759577</v>
      </c>
      <c r="L736" s="60">
        <f t="shared" si="134"/>
        <v>0.42395969074432877</v>
      </c>
      <c r="M736" s="60">
        <f t="shared" si="128"/>
        <v>1.7034391534391535</v>
      </c>
      <c r="N736" s="59">
        <v>1.59</v>
      </c>
      <c r="O736" s="59">
        <v>2.33</v>
      </c>
      <c r="P736" s="62">
        <v>5.9405577689243021</v>
      </c>
      <c r="Q736" s="62">
        <v>6.9000390625000003</v>
      </c>
      <c r="R736" s="12">
        <v>8.77</v>
      </c>
      <c r="S736" s="59">
        <v>25.51</v>
      </c>
      <c r="T736" s="58">
        <v>1</v>
      </c>
      <c r="U736" s="59">
        <v>87.04</v>
      </c>
      <c r="V736" s="58">
        <v>53.85</v>
      </c>
      <c r="W736" s="58" t="s">
        <v>652</v>
      </c>
      <c r="X736" s="58">
        <v>0</v>
      </c>
      <c r="Y736" s="58">
        <v>0</v>
      </c>
      <c r="Z736" s="58">
        <v>0</v>
      </c>
      <c r="AA736">
        <v>1</v>
      </c>
      <c r="AB736" s="58">
        <v>0</v>
      </c>
      <c r="AC736" s="58">
        <v>0</v>
      </c>
      <c r="AD736" s="58">
        <v>1</v>
      </c>
      <c r="AE736" s="58">
        <v>1</v>
      </c>
      <c r="AF736" s="58">
        <v>0</v>
      </c>
      <c r="AG736" s="58"/>
      <c r="AH736" s="59">
        <v>5189.6099999999997</v>
      </c>
      <c r="AI736" s="61">
        <v>6439000</v>
      </c>
      <c r="AJ736" s="61">
        <v>3780000</v>
      </c>
      <c r="AK736" s="61">
        <v>528000</v>
      </c>
      <c r="AL736" s="60">
        <f t="shared" si="131"/>
        <v>0.52800000000000002</v>
      </c>
      <c r="AM736" s="60">
        <f t="shared" si="133"/>
        <v>-6.0498220640569395E-2</v>
      </c>
      <c r="AN736" s="59">
        <v>41.25</v>
      </c>
    </row>
    <row r="737" spans="1:40" x14ac:dyDescent="0.3">
      <c r="A737" s="58" t="s">
        <v>391</v>
      </c>
      <c r="B737" s="59">
        <v>2015</v>
      </c>
      <c r="C737" s="59">
        <v>68.63</v>
      </c>
      <c r="D737" s="59">
        <v>68.63</v>
      </c>
      <c r="E737" s="59">
        <v>100</v>
      </c>
      <c r="F737" s="59">
        <v>71.5</v>
      </c>
      <c r="G737" s="59">
        <v>74.67</v>
      </c>
      <c r="H737" s="59">
        <v>53.67</v>
      </c>
      <c r="I737" s="60">
        <f t="shared" si="130"/>
        <v>8.8605743634266503</v>
      </c>
      <c r="J737" s="60">
        <f t="shared" si="129"/>
        <v>15.727124989000608</v>
      </c>
      <c r="K737" s="60">
        <f t="shared" si="127"/>
        <v>15.112973705377549</v>
      </c>
      <c r="L737" s="60">
        <f t="shared" si="134"/>
        <v>0.65336631054810079</v>
      </c>
      <c r="M737" s="60">
        <f t="shared" si="128"/>
        <v>1.848087431693989</v>
      </c>
      <c r="N737" s="59">
        <v>9.48</v>
      </c>
      <c r="O737" s="59">
        <v>1.66</v>
      </c>
      <c r="P737" s="62">
        <v>7.6819367588932828</v>
      </c>
      <c r="Q737" s="62">
        <v>8.2714785992217958</v>
      </c>
      <c r="R737" s="12">
        <v>9.17</v>
      </c>
      <c r="S737" s="59">
        <v>25</v>
      </c>
      <c r="T737" s="58">
        <v>1</v>
      </c>
      <c r="U737" s="59">
        <v>59.62</v>
      </c>
      <c r="V737" s="58">
        <v>60</v>
      </c>
      <c r="W737" s="58" t="s">
        <v>652</v>
      </c>
      <c r="X737" s="58">
        <v>0</v>
      </c>
      <c r="Y737" s="58">
        <v>0</v>
      </c>
      <c r="Z737" s="58">
        <v>0</v>
      </c>
      <c r="AA737">
        <v>1</v>
      </c>
      <c r="AB737" s="58">
        <v>0</v>
      </c>
      <c r="AC737" s="58">
        <v>0</v>
      </c>
      <c r="AD737" s="58">
        <v>1</v>
      </c>
      <c r="AE737" s="58">
        <v>1</v>
      </c>
      <c r="AF737" s="58">
        <v>0</v>
      </c>
      <c r="AG737" s="58"/>
      <c r="AH737" s="59">
        <v>7048.53</v>
      </c>
      <c r="AI737" s="61">
        <v>6764000</v>
      </c>
      <c r="AJ737" s="61">
        <v>3660000</v>
      </c>
      <c r="AK737" s="61">
        <v>922000</v>
      </c>
      <c r="AL737" s="60">
        <f t="shared" si="131"/>
        <v>0.92200000000000004</v>
      </c>
      <c r="AM737" s="60">
        <f t="shared" si="133"/>
        <v>0.74621212121212122</v>
      </c>
      <c r="AN737" s="59">
        <v>37.81</v>
      </c>
    </row>
    <row r="738" spans="1:40" x14ac:dyDescent="0.3">
      <c r="A738" s="58" t="s">
        <v>391</v>
      </c>
      <c r="B738" s="59">
        <v>2016</v>
      </c>
      <c r="C738" s="59">
        <v>77.569999999999993</v>
      </c>
      <c r="D738" s="59">
        <v>77.569999999999993</v>
      </c>
      <c r="E738" s="59">
        <v>100</v>
      </c>
      <c r="F738" s="59">
        <v>73.150000000000006</v>
      </c>
      <c r="G738" s="59">
        <v>74.69</v>
      </c>
      <c r="H738" s="59">
        <v>89.18</v>
      </c>
      <c r="I738" s="60">
        <f t="shared" si="130"/>
        <v>9.1476199304631454</v>
      </c>
      <c r="J738" s="60">
        <f t="shared" si="129"/>
        <v>15.817530952675526</v>
      </c>
      <c r="K738" s="60">
        <f t="shared" si="127"/>
        <v>15.109963715418585</v>
      </c>
      <c r="L738" s="60">
        <f t="shared" si="134"/>
        <v>0.65596438943222934</v>
      </c>
      <c r="M738" s="60">
        <f t="shared" si="128"/>
        <v>2.0290490545354891</v>
      </c>
      <c r="N738" s="59">
        <v>14</v>
      </c>
      <c r="O738" s="59">
        <v>1.58</v>
      </c>
      <c r="P738" s="62">
        <v>5.3497665369649798</v>
      </c>
      <c r="Q738" s="62">
        <v>5.6182329317269106</v>
      </c>
      <c r="R738" s="12">
        <v>8.7100000000000009</v>
      </c>
      <c r="S738" s="59">
        <v>27.55</v>
      </c>
      <c r="T738" s="58">
        <v>1</v>
      </c>
      <c r="U738" s="59">
        <v>98.08</v>
      </c>
      <c r="V738" s="58">
        <v>40</v>
      </c>
      <c r="W738" s="58" t="s">
        <v>652</v>
      </c>
      <c r="X738" s="58">
        <v>0</v>
      </c>
      <c r="Y738" s="58">
        <v>0</v>
      </c>
      <c r="Z738" s="58">
        <v>0</v>
      </c>
      <c r="AA738">
        <v>1</v>
      </c>
      <c r="AB738" s="58">
        <v>0</v>
      </c>
      <c r="AC738" s="58">
        <v>0</v>
      </c>
      <c r="AD738" s="58">
        <v>1</v>
      </c>
      <c r="AE738" s="58">
        <v>1</v>
      </c>
      <c r="AF738" s="58">
        <v>0</v>
      </c>
      <c r="AG738" s="58">
        <v>15.79</v>
      </c>
      <c r="AH738" s="59">
        <v>9392.06</v>
      </c>
      <c r="AI738" s="61">
        <v>7404000</v>
      </c>
      <c r="AJ738" s="61">
        <v>3649000</v>
      </c>
      <c r="AK738" s="61">
        <v>927000</v>
      </c>
      <c r="AL738" s="60">
        <f t="shared" si="131"/>
        <v>0.92700000000000005</v>
      </c>
      <c r="AM738" s="60">
        <f t="shared" si="133"/>
        <v>5.4229934924078091E-3</v>
      </c>
      <c r="AN738" s="59">
        <v>28.15</v>
      </c>
    </row>
    <row r="739" spans="1:40" x14ac:dyDescent="0.3">
      <c r="A739" s="58" t="s">
        <v>391</v>
      </c>
      <c r="B739" s="59">
        <v>2017</v>
      </c>
      <c r="C739" s="59">
        <v>73.47</v>
      </c>
      <c r="D739" s="59">
        <v>72.67</v>
      </c>
      <c r="E739" s="59">
        <v>71.88</v>
      </c>
      <c r="F739" s="59">
        <v>71.819999999999993</v>
      </c>
      <c r="G739" s="59">
        <v>77.150000000000006</v>
      </c>
      <c r="H739" s="59">
        <v>69.31</v>
      </c>
      <c r="I739" s="60">
        <f t="shared" si="130"/>
        <v>9.536661979114367</v>
      </c>
      <c r="J739" s="60">
        <f t="shared" si="129"/>
        <v>15.864235126982049</v>
      </c>
      <c r="K739" s="60">
        <f t="shared" si="127"/>
        <v>15.045151109038787</v>
      </c>
      <c r="L739" s="60">
        <f t="shared" si="134"/>
        <v>0.77794778225241046</v>
      </c>
      <c r="M739" s="60">
        <f t="shared" si="128"/>
        <v>2.2684210526315791</v>
      </c>
      <c r="N739" s="59">
        <v>12.48</v>
      </c>
      <c r="O739" s="59">
        <v>1.7</v>
      </c>
      <c r="P739" s="62">
        <v>5.8285490196078431</v>
      </c>
      <c r="Q739" s="62">
        <v>6.2326050420168064</v>
      </c>
      <c r="R739" s="12">
        <v>8.64</v>
      </c>
      <c r="S739" s="59">
        <v>28.13</v>
      </c>
      <c r="T739" s="58">
        <v>1</v>
      </c>
      <c r="U739" s="59">
        <v>68.33</v>
      </c>
      <c r="V739" s="58">
        <v>47.83</v>
      </c>
      <c r="W739" s="58" t="s">
        <v>652</v>
      </c>
      <c r="X739" s="58">
        <v>0</v>
      </c>
      <c r="Y739" s="58">
        <v>0</v>
      </c>
      <c r="Z739" s="58">
        <v>0</v>
      </c>
      <c r="AA739">
        <v>1</v>
      </c>
      <c r="AB739" s="58">
        <v>0</v>
      </c>
      <c r="AC739" s="58">
        <v>0</v>
      </c>
      <c r="AD739" s="58">
        <v>1</v>
      </c>
      <c r="AE739" s="58">
        <v>1</v>
      </c>
      <c r="AF739" s="58">
        <v>5.56</v>
      </c>
      <c r="AG739" s="58"/>
      <c r="AH739" s="59">
        <v>13858.61</v>
      </c>
      <c r="AI739" s="61">
        <v>7758000</v>
      </c>
      <c r="AJ739" s="61">
        <v>3420000</v>
      </c>
      <c r="AK739" s="61">
        <v>1177000</v>
      </c>
      <c r="AL739" s="60">
        <f t="shared" si="131"/>
        <v>1.177</v>
      </c>
      <c r="AM739" s="60">
        <f t="shared" si="133"/>
        <v>0.26968716289104638</v>
      </c>
      <c r="AN739" s="59">
        <v>21.6</v>
      </c>
    </row>
    <row r="740" spans="1:40" x14ac:dyDescent="0.3">
      <c r="A740" s="58" t="s">
        <v>391</v>
      </c>
      <c r="B740" s="59">
        <v>2018</v>
      </c>
      <c r="C740" s="59">
        <v>78.099999999999994</v>
      </c>
      <c r="D740" s="59">
        <v>78.099999999999994</v>
      </c>
      <c r="E740" s="59">
        <v>100</v>
      </c>
      <c r="F740" s="59">
        <v>70.61</v>
      </c>
      <c r="G740" s="59">
        <v>78.28</v>
      </c>
      <c r="H740" s="59">
        <v>88.75</v>
      </c>
      <c r="I740" s="60">
        <f t="shared" si="130"/>
        <v>9.7568037593292924</v>
      </c>
      <c r="J740" s="60">
        <f t="shared" si="129"/>
        <v>15.918424455829252</v>
      </c>
      <c r="K740" s="60">
        <f t="shared" si="127"/>
        <v>15.085271102828214</v>
      </c>
      <c r="L740" s="60">
        <f t="shared" si="134"/>
        <v>0.85654072746838106</v>
      </c>
      <c r="M740" s="60">
        <f t="shared" si="128"/>
        <v>2.3005617977528088</v>
      </c>
      <c r="N740" s="59">
        <v>10.199999999999999</v>
      </c>
      <c r="O740" s="59">
        <v>1.82</v>
      </c>
      <c r="P740" s="62">
        <v>15.665081300813005</v>
      </c>
      <c r="Q740" s="62">
        <v>17.575252918287951</v>
      </c>
      <c r="R740" s="12">
        <v>28</v>
      </c>
      <c r="S740" s="59">
        <v>31.03</v>
      </c>
      <c r="T740" s="58">
        <v>1</v>
      </c>
      <c r="U740" s="59">
        <v>88.75</v>
      </c>
      <c r="V740" s="58">
        <v>40</v>
      </c>
      <c r="W740" s="58" t="s">
        <v>652</v>
      </c>
      <c r="X740" s="58">
        <v>0</v>
      </c>
      <c r="Y740" s="58">
        <v>0</v>
      </c>
      <c r="Z740" s="58">
        <v>0</v>
      </c>
      <c r="AA740">
        <v>1</v>
      </c>
      <c r="AB740" s="58">
        <v>0</v>
      </c>
      <c r="AC740" s="58">
        <v>0</v>
      </c>
      <c r="AD740" s="58">
        <v>1</v>
      </c>
      <c r="AE740" s="58">
        <v>1</v>
      </c>
      <c r="AF740" s="58">
        <v>10</v>
      </c>
      <c r="AG740" s="58">
        <v>40</v>
      </c>
      <c r="AH740" s="59">
        <v>17271.34</v>
      </c>
      <c r="AI740" s="61">
        <v>8190000</v>
      </c>
      <c r="AJ740" s="61">
        <v>3560000</v>
      </c>
      <c r="AK740" s="61">
        <v>1355000</v>
      </c>
      <c r="AL740" s="60">
        <f t="shared" si="131"/>
        <v>1.355</v>
      </c>
      <c r="AM740" s="60">
        <f t="shared" si="133"/>
        <v>0.15123194562446898</v>
      </c>
      <c r="AN740" s="59">
        <v>19.760000000000002</v>
      </c>
    </row>
    <row r="741" spans="1:40" x14ac:dyDescent="0.3">
      <c r="A741" s="58" t="s">
        <v>391</v>
      </c>
      <c r="B741" s="59">
        <v>2019</v>
      </c>
      <c r="C741" s="59">
        <v>74.84</v>
      </c>
      <c r="D741" s="59">
        <v>72.319999999999993</v>
      </c>
      <c r="E741" s="59">
        <v>69.790000000000006</v>
      </c>
      <c r="F741" s="59">
        <v>68.62</v>
      </c>
      <c r="G741" s="59">
        <v>75.63</v>
      </c>
      <c r="H741" s="59">
        <v>82.58</v>
      </c>
      <c r="I741" s="60">
        <f t="shared" si="130"/>
        <v>10.08482112143073</v>
      </c>
      <c r="J741" s="60">
        <f t="shared" si="129"/>
        <v>16.093085487954152</v>
      </c>
      <c r="K741" s="60">
        <f t="shared" si="127"/>
        <v>15.158636423682786</v>
      </c>
      <c r="L741" s="60">
        <f t="shared" si="134"/>
        <v>1.1314021114911006</v>
      </c>
      <c r="M741" s="60">
        <f t="shared" si="128"/>
        <v>2.5458104933437746</v>
      </c>
      <c r="N741" s="59">
        <v>20.39</v>
      </c>
      <c r="O741" s="59">
        <v>1.63</v>
      </c>
      <c r="P741" s="62">
        <v>24.825120000000009</v>
      </c>
      <c r="Q741" s="62">
        <v>26.61542635658914</v>
      </c>
      <c r="R741" s="12">
        <v>31.91</v>
      </c>
      <c r="S741" s="59">
        <v>30.15</v>
      </c>
      <c r="T741" s="58">
        <v>1</v>
      </c>
      <c r="U741" s="59">
        <v>86.73</v>
      </c>
      <c r="V741" s="58">
        <v>41.18</v>
      </c>
      <c r="W741" s="58" t="s">
        <v>652</v>
      </c>
      <c r="X741" s="58">
        <v>0</v>
      </c>
      <c r="Y741" s="58">
        <v>0</v>
      </c>
      <c r="Z741" s="58">
        <v>0</v>
      </c>
      <c r="AA741">
        <v>1</v>
      </c>
      <c r="AB741" s="58">
        <v>0</v>
      </c>
      <c r="AC741" s="58">
        <v>0</v>
      </c>
      <c r="AD741" s="58">
        <v>1</v>
      </c>
      <c r="AE741" s="58">
        <v>1</v>
      </c>
      <c r="AF741" s="58">
        <v>0</v>
      </c>
      <c r="AG741" s="58"/>
      <c r="AH741" s="59">
        <v>23976.3</v>
      </c>
      <c r="AI741" s="61">
        <v>9753000</v>
      </c>
      <c r="AJ741" s="61">
        <v>3831000</v>
      </c>
      <c r="AK741" s="61">
        <v>2100000</v>
      </c>
      <c r="AL741" s="60">
        <f t="shared" si="131"/>
        <v>2.1</v>
      </c>
      <c r="AM741" s="60">
        <f t="shared" si="133"/>
        <v>0.54981549815498154</v>
      </c>
      <c r="AN741" s="59">
        <v>18.25</v>
      </c>
    </row>
    <row r="742" spans="1:40" x14ac:dyDescent="0.3">
      <c r="A742" s="58" t="s">
        <v>391</v>
      </c>
      <c r="B742" s="59">
        <v>2020</v>
      </c>
      <c r="C742" s="59">
        <v>72.44</v>
      </c>
      <c r="D742" s="59">
        <v>72.44</v>
      </c>
      <c r="E742" s="59">
        <v>100</v>
      </c>
      <c r="F742" s="59">
        <v>73.2</v>
      </c>
      <c r="G742" s="59">
        <v>68.17</v>
      </c>
      <c r="H742" s="59">
        <v>78.92</v>
      </c>
      <c r="I742" s="60">
        <f t="shared" si="130"/>
        <v>10.721884710515152</v>
      </c>
      <c r="J742" s="60">
        <f t="shared" si="129"/>
        <v>16.095850042011001</v>
      </c>
      <c r="K742" s="60">
        <f t="shared" si="127"/>
        <v>15.163843412797046</v>
      </c>
      <c r="L742" s="60">
        <f t="shared" si="134"/>
        <v>1.0166789059054235</v>
      </c>
      <c r="M742" s="60">
        <f t="shared" si="128"/>
        <v>2.5396001038691249</v>
      </c>
      <c r="N742" s="59">
        <v>7.68</v>
      </c>
      <c r="O742" s="59">
        <v>1.2</v>
      </c>
      <c r="P742" s="62">
        <v>24.792209302325578</v>
      </c>
      <c r="Q742" s="62">
        <v>26.392868217054275</v>
      </c>
      <c r="R742" s="12">
        <v>35.049999999999997</v>
      </c>
      <c r="S742" s="59">
        <v>29.27</v>
      </c>
      <c r="T742" s="58">
        <v>1</v>
      </c>
      <c r="U742" s="59">
        <v>81.55</v>
      </c>
      <c r="V742" s="58">
        <v>31.58</v>
      </c>
      <c r="W742" s="58" t="s">
        <v>652</v>
      </c>
      <c r="X742" s="58">
        <v>0</v>
      </c>
      <c r="Y742" s="58">
        <v>0</v>
      </c>
      <c r="Z742" s="58">
        <v>0</v>
      </c>
      <c r="AA742">
        <v>1</v>
      </c>
      <c r="AB742" s="58">
        <v>0</v>
      </c>
      <c r="AC742" s="58">
        <v>0</v>
      </c>
      <c r="AD742" s="58">
        <v>1</v>
      </c>
      <c r="AE742" s="58">
        <v>1</v>
      </c>
      <c r="AF742" s="58">
        <v>0</v>
      </c>
      <c r="AG742" s="58"/>
      <c r="AH742" s="59">
        <v>45337.27</v>
      </c>
      <c r="AI742" s="61">
        <v>9780000</v>
      </c>
      <c r="AJ742" s="61">
        <v>3851000</v>
      </c>
      <c r="AK742" s="61">
        <v>1764000</v>
      </c>
      <c r="AL742" s="60">
        <f t="shared" si="131"/>
        <v>1.764</v>
      </c>
      <c r="AM742" s="60">
        <f t="shared" si="133"/>
        <v>-0.16</v>
      </c>
      <c r="AN742" s="59">
        <v>18.059999999999999</v>
      </c>
    </row>
    <row r="743" spans="1:40" x14ac:dyDescent="0.3">
      <c r="A743" s="58" t="s">
        <v>391</v>
      </c>
      <c r="B743" s="59">
        <v>2021</v>
      </c>
      <c r="C743" s="59">
        <v>78.95</v>
      </c>
      <c r="D743" s="59">
        <v>78.95</v>
      </c>
      <c r="E743" s="59">
        <v>100</v>
      </c>
      <c r="F743" s="59">
        <v>72.42</v>
      </c>
      <c r="G743" s="59">
        <v>79.430000000000007</v>
      </c>
      <c r="H743" s="59">
        <v>87.67</v>
      </c>
      <c r="I743" s="60">
        <f t="shared" si="130"/>
        <v>10.428190341494869</v>
      </c>
      <c r="J743" s="60">
        <f t="shared" si="129"/>
        <v>16.330946412787096</v>
      </c>
      <c r="K743" s="60">
        <f t="shared" si="127"/>
        <v>15.499499201662671</v>
      </c>
      <c r="L743" s="60">
        <f t="shared" si="134"/>
        <v>0.87003734735669302</v>
      </c>
      <c r="M743" s="60">
        <f t="shared" si="128"/>
        <v>2.2966400594022649</v>
      </c>
      <c r="N743" s="59">
        <v>16.37</v>
      </c>
      <c r="O743" s="59">
        <v>1.22</v>
      </c>
      <c r="P743" s="62">
        <v>53.43942307692307</v>
      </c>
      <c r="Q743" s="62">
        <v>56.638499999999958</v>
      </c>
      <c r="R743" s="12">
        <v>93.21</v>
      </c>
      <c r="S743" s="59">
        <v>28.98</v>
      </c>
      <c r="T743" s="58">
        <v>1</v>
      </c>
      <c r="U743" s="59">
        <v>96.99</v>
      </c>
      <c r="V743" s="58">
        <v>40</v>
      </c>
      <c r="W743" s="58" t="s">
        <v>652</v>
      </c>
      <c r="X743" s="58">
        <v>0</v>
      </c>
      <c r="Y743" s="58">
        <v>0</v>
      </c>
      <c r="Z743" s="58">
        <v>0</v>
      </c>
      <c r="AA743">
        <v>1</v>
      </c>
      <c r="AB743" s="58">
        <v>0</v>
      </c>
      <c r="AC743" s="58">
        <v>0</v>
      </c>
      <c r="AD743" s="58">
        <v>1</v>
      </c>
      <c r="AE743" s="58">
        <v>1</v>
      </c>
      <c r="AF743" s="58">
        <v>8.33</v>
      </c>
      <c r="AG743" s="58">
        <v>80</v>
      </c>
      <c r="AH743" s="59">
        <v>33799.129999999997</v>
      </c>
      <c r="AI743" s="61">
        <v>12372000</v>
      </c>
      <c r="AJ743" s="61">
        <v>5387000</v>
      </c>
      <c r="AK743" s="61">
        <v>1387000</v>
      </c>
      <c r="AL743" s="60">
        <f t="shared" si="131"/>
        <v>1.387</v>
      </c>
      <c r="AM743" s="60">
        <f t="shared" si="133"/>
        <v>-0.21371882086167801</v>
      </c>
      <c r="AN743" s="59">
        <v>20.100000000000001</v>
      </c>
    </row>
    <row r="744" spans="1:40" x14ac:dyDescent="0.3">
      <c r="A744" s="58" t="s">
        <v>401</v>
      </c>
      <c r="B744" s="59">
        <v>2008</v>
      </c>
      <c r="C744" s="59">
        <v>74.42</v>
      </c>
      <c r="D744" s="59">
        <v>74.42</v>
      </c>
      <c r="E744" s="59">
        <v>100</v>
      </c>
      <c r="F744" s="59">
        <v>52.86</v>
      </c>
      <c r="G744" s="59">
        <v>90.18</v>
      </c>
      <c r="H744" s="59">
        <v>77.94</v>
      </c>
      <c r="I744" s="60">
        <f t="shared" si="130"/>
        <v>8.5869058038275377</v>
      </c>
      <c r="J744" s="60">
        <f t="shared" si="129"/>
        <v>16.871193579273744</v>
      </c>
      <c r="K744" s="60">
        <f t="shared" si="127"/>
        <v>16.289730474154485</v>
      </c>
      <c r="L744" s="60">
        <f t="shared" si="134"/>
        <v>1.4070156839331429</v>
      </c>
      <c r="M744" s="60">
        <f t="shared" si="128"/>
        <v>1.7886535053192931</v>
      </c>
      <c r="N744" s="59">
        <v>6.93</v>
      </c>
      <c r="O744" s="59">
        <v>1.2</v>
      </c>
      <c r="P744" s="62">
        <v>19.974545454545453</v>
      </c>
      <c r="Q744" s="62">
        <v>25.786875000000009</v>
      </c>
      <c r="R744" s="12">
        <v>34.380000000000003</v>
      </c>
      <c r="S744" s="59">
        <v>0</v>
      </c>
      <c r="T744" s="58">
        <v>0</v>
      </c>
      <c r="U744" s="59">
        <v>81.58</v>
      </c>
      <c r="V744" s="58"/>
      <c r="W744" s="58" t="s">
        <v>652</v>
      </c>
      <c r="X744" s="58">
        <v>0</v>
      </c>
      <c r="Y744" s="58">
        <v>0</v>
      </c>
      <c r="Z744" s="58">
        <v>0</v>
      </c>
      <c r="AA744">
        <v>1</v>
      </c>
      <c r="AB744" s="58">
        <v>0</v>
      </c>
      <c r="AC744" s="58">
        <v>0</v>
      </c>
      <c r="AD744" s="58">
        <v>1</v>
      </c>
      <c r="AE744" s="58"/>
      <c r="AF744" s="58">
        <v>10</v>
      </c>
      <c r="AG744" s="58"/>
      <c r="AH744" s="59">
        <v>5361</v>
      </c>
      <c r="AI744" s="61">
        <v>21235685</v>
      </c>
      <c r="AJ744" s="61">
        <v>11872442</v>
      </c>
      <c r="AK744" s="61">
        <v>3083750</v>
      </c>
      <c r="AL744" s="60">
        <f t="shared" si="131"/>
        <v>3.0837500000000002</v>
      </c>
      <c r="AM744" s="60"/>
      <c r="AN744" s="59">
        <v>30.62</v>
      </c>
    </row>
    <row r="745" spans="1:40" x14ac:dyDescent="0.3">
      <c r="A745" s="58" t="s">
        <v>401</v>
      </c>
      <c r="B745" s="59">
        <v>2009</v>
      </c>
      <c r="C745" s="59">
        <v>75.5</v>
      </c>
      <c r="D745" s="59">
        <v>75.5</v>
      </c>
      <c r="E745" s="59">
        <v>100</v>
      </c>
      <c r="F745" s="59">
        <v>64.66</v>
      </c>
      <c r="G745" s="59">
        <v>83.4</v>
      </c>
      <c r="H745" s="59">
        <v>77.3</v>
      </c>
      <c r="I745" s="60">
        <f t="shared" si="130"/>
        <v>9.1146000996953465</v>
      </c>
      <c r="J745" s="60">
        <f t="shared" si="129"/>
        <v>16.871284506983901</v>
      </c>
      <c r="K745" s="60">
        <f t="shared" si="127"/>
        <v>16.231677072182052</v>
      </c>
      <c r="L745" s="60">
        <f t="shared" si="134"/>
        <v>1.0754664791607971</v>
      </c>
      <c r="M745" s="60">
        <f t="shared" si="128"/>
        <v>1.8957365330245541</v>
      </c>
      <c r="N745" s="59">
        <v>3.49</v>
      </c>
      <c r="O745" s="59">
        <v>0.84</v>
      </c>
      <c r="P745" s="62">
        <v>16.568333333333328</v>
      </c>
      <c r="Q745" s="62">
        <v>16.611240310077516</v>
      </c>
      <c r="R745" s="12">
        <v>19.829999999999998</v>
      </c>
      <c r="S745" s="59">
        <v>19.440000000000001</v>
      </c>
      <c r="T745" s="58">
        <v>1</v>
      </c>
      <c r="U745" s="59">
        <v>69.44</v>
      </c>
      <c r="V745" s="58"/>
      <c r="W745" s="58" t="s">
        <v>652</v>
      </c>
      <c r="X745" s="58">
        <v>0</v>
      </c>
      <c r="Y745" s="58">
        <v>0</v>
      </c>
      <c r="Z745" s="58">
        <v>0</v>
      </c>
      <c r="AA745">
        <v>1</v>
      </c>
      <c r="AB745" s="58">
        <v>0</v>
      </c>
      <c r="AC745" s="58">
        <v>0</v>
      </c>
      <c r="AD745" s="58">
        <v>1</v>
      </c>
      <c r="AE745" s="58"/>
      <c r="AF745" s="58">
        <v>10</v>
      </c>
      <c r="AG745" s="58"/>
      <c r="AH745" s="59">
        <v>9087</v>
      </c>
      <c r="AI745" s="61">
        <v>21237616</v>
      </c>
      <c r="AJ745" s="61">
        <v>11202831</v>
      </c>
      <c r="AK745" s="61">
        <v>1931360</v>
      </c>
      <c r="AL745" s="60">
        <f t="shared" si="131"/>
        <v>1.93136</v>
      </c>
      <c r="AM745" s="60">
        <f t="shared" ref="AM745:AM757" si="135">(AK745-AK744)/AK744</f>
        <v>-0.37369760843129307</v>
      </c>
      <c r="AN745" s="59">
        <v>28.44</v>
      </c>
    </row>
    <row r="746" spans="1:40" x14ac:dyDescent="0.3">
      <c r="A746" s="58" t="s">
        <v>401</v>
      </c>
      <c r="B746" s="59">
        <v>2010</v>
      </c>
      <c r="C746" s="59">
        <v>80.03</v>
      </c>
      <c r="D746" s="59">
        <v>56.53</v>
      </c>
      <c r="E746" s="59">
        <v>34.479999999999997</v>
      </c>
      <c r="F746" s="59">
        <v>63.4</v>
      </c>
      <c r="G746" s="59">
        <v>88.1</v>
      </c>
      <c r="H746" s="59">
        <v>90.02</v>
      </c>
      <c r="I746" s="60">
        <f t="shared" si="130"/>
        <v>9.1380922077685582</v>
      </c>
      <c r="J746" s="60">
        <f t="shared" si="129"/>
        <v>17.081813103649598</v>
      </c>
      <c r="K746" s="60">
        <f t="shared" si="127"/>
        <v>16.517002299309237</v>
      </c>
      <c r="L746" s="60">
        <f t="shared" si="134"/>
        <v>1.2523817529848249</v>
      </c>
      <c r="M746" s="60">
        <f t="shared" si="128"/>
        <v>1.7591149343256871</v>
      </c>
      <c r="N746" s="59">
        <v>4.37</v>
      </c>
      <c r="O746" s="59">
        <v>0.89</v>
      </c>
      <c r="P746" s="62">
        <v>16.501712062256811</v>
      </c>
      <c r="Q746" s="62">
        <v>17.427003891050575</v>
      </c>
      <c r="R746" s="12">
        <v>19.920000000000002</v>
      </c>
      <c r="S746" s="59">
        <v>23.26</v>
      </c>
      <c r="T746" s="58">
        <v>1</v>
      </c>
      <c r="U746" s="59">
        <v>96.88</v>
      </c>
      <c r="V746" s="58">
        <v>50</v>
      </c>
      <c r="W746" s="58" t="s">
        <v>652</v>
      </c>
      <c r="X746" s="58">
        <v>0</v>
      </c>
      <c r="Y746" s="58">
        <v>0</v>
      </c>
      <c r="Z746" s="58">
        <v>0</v>
      </c>
      <c r="AA746">
        <v>1</v>
      </c>
      <c r="AB746" s="58">
        <v>0</v>
      </c>
      <c r="AC746" s="58">
        <v>0</v>
      </c>
      <c r="AD746" s="58">
        <v>1</v>
      </c>
      <c r="AE746" s="58"/>
      <c r="AF746" s="58">
        <v>9.09</v>
      </c>
      <c r="AG746" s="58">
        <v>40</v>
      </c>
      <c r="AH746" s="59">
        <v>9303</v>
      </c>
      <c r="AI746" s="61">
        <v>26214234</v>
      </c>
      <c r="AJ746" s="61">
        <v>14901945</v>
      </c>
      <c r="AK746" s="61">
        <v>2498666</v>
      </c>
      <c r="AL746" s="60">
        <f t="shared" si="131"/>
        <v>2.4986660000000001</v>
      </c>
      <c r="AM746" s="60">
        <f t="shared" si="135"/>
        <v>0.2937339491342888</v>
      </c>
      <c r="AN746" s="59">
        <v>35.08</v>
      </c>
    </row>
    <row r="747" spans="1:40" x14ac:dyDescent="0.3">
      <c r="A747" s="58" t="s">
        <v>401</v>
      </c>
      <c r="B747" s="59">
        <v>2011</v>
      </c>
      <c r="C747" s="59">
        <v>76.41</v>
      </c>
      <c r="D747" s="59">
        <v>61.24</v>
      </c>
      <c r="E747" s="59">
        <v>46.3</v>
      </c>
      <c r="F747" s="59">
        <v>72.959999999999994</v>
      </c>
      <c r="G747" s="59">
        <v>76.81</v>
      </c>
      <c r="H747" s="59">
        <v>80.75</v>
      </c>
      <c r="I747" s="60">
        <f t="shared" si="130"/>
        <v>8.9433154635608219</v>
      </c>
      <c r="J747" s="60">
        <f t="shared" si="129"/>
        <v>17.155363884079598</v>
      </c>
      <c r="K747" s="60">
        <f t="shared" si="127"/>
        <v>16.50574655754081</v>
      </c>
      <c r="L747" s="60">
        <f t="shared" si="134"/>
        <v>1.2614865217047726</v>
      </c>
      <c r="M747" s="60">
        <f t="shared" si="128"/>
        <v>1.9148079426117937</v>
      </c>
      <c r="N747" s="59">
        <v>4.5999999999999996</v>
      </c>
      <c r="O747" s="59">
        <v>1.21</v>
      </c>
      <c r="P747" s="62">
        <v>14.778235294117646</v>
      </c>
      <c r="Q747" s="62">
        <v>16.565686274509794</v>
      </c>
      <c r="R747" s="12">
        <v>21.87</v>
      </c>
      <c r="S747" s="59">
        <v>22.45</v>
      </c>
      <c r="T747" s="58">
        <v>1</v>
      </c>
      <c r="U747" s="59">
        <v>96.88</v>
      </c>
      <c r="V747" s="58">
        <v>100</v>
      </c>
      <c r="W747" s="58" t="s">
        <v>652</v>
      </c>
      <c r="X747" s="58">
        <v>0</v>
      </c>
      <c r="Y747" s="58">
        <v>0</v>
      </c>
      <c r="Z747" s="58">
        <v>0</v>
      </c>
      <c r="AA747">
        <v>1</v>
      </c>
      <c r="AB747" s="58">
        <v>0</v>
      </c>
      <c r="AC747" s="58">
        <v>0</v>
      </c>
      <c r="AD747" s="58">
        <v>1</v>
      </c>
      <c r="AE747" s="58">
        <v>1</v>
      </c>
      <c r="AF747" s="58">
        <v>8.33</v>
      </c>
      <c r="AG747" s="58">
        <v>87.5</v>
      </c>
      <c r="AH747" s="59">
        <v>7656.54</v>
      </c>
      <c r="AI747" s="61">
        <v>28214988</v>
      </c>
      <c r="AJ747" s="61">
        <v>14735153</v>
      </c>
      <c r="AK747" s="61">
        <v>2530666</v>
      </c>
      <c r="AL747" s="60">
        <f t="shared" si="131"/>
        <v>2.5306660000000001</v>
      </c>
      <c r="AM747" s="60">
        <f t="shared" si="135"/>
        <v>1.2806833726476449E-2</v>
      </c>
      <c r="AN747" s="59">
        <v>26.91</v>
      </c>
    </row>
    <row r="748" spans="1:40" x14ac:dyDescent="0.3">
      <c r="A748" s="58" t="s">
        <v>401</v>
      </c>
      <c r="B748" s="59">
        <v>2012</v>
      </c>
      <c r="C748" s="59">
        <v>81.34</v>
      </c>
      <c r="D748" s="59">
        <v>78.17</v>
      </c>
      <c r="E748" s="59">
        <v>53.85</v>
      </c>
      <c r="F748" s="59">
        <v>76.239999999999995</v>
      </c>
      <c r="G748" s="59">
        <v>80.92</v>
      </c>
      <c r="H748" s="59">
        <v>89.56</v>
      </c>
      <c r="I748" s="60">
        <f t="shared" si="130"/>
        <v>9.0996925698882976</v>
      </c>
      <c r="J748" s="60">
        <f t="shared" si="129"/>
        <v>17.22398976268255</v>
      </c>
      <c r="K748" s="60">
        <f t="shared" si="127"/>
        <v>16.568488107079357</v>
      </c>
      <c r="L748" s="60">
        <f t="shared" si="134"/>
        <v>1.470640564687923</v>
      </c>
      <c r="M748" s="60">
        <f t="shared" si="128"/>
        <v>1.9261085181867514</v>
      </c>
      <c r="N748" s="59">
        <v>5.15</v>
      </c>
      <c r="O748" s="59">
        <v>1.41</v>
      </c>
      <c r="P748" s="62">
        <v>7.9368359374999926</v>
      </c>
      <c r="Q748" s="62">
        <v>9.5380468750000045</v>
      </c>
      <c r="R748" s="12">
        <v>13.01</v>
      </c>
      <c r="S748" s="59">
        <v>26.36</v>
      </c>
      <c r="T748" s="58">
        <v>1</v>
      </c>
      <c r="U748" s="59">
        <v>96.67</v>
      </c>
      <c r="V748" s="58">
        <v>100</v>
      </c>
      <c r="W748" s="58" t="s">
        <v>652</v>
      </c>
      <c r="X748" s="58">
        <v>0</v>
      </c>
      <c r="Y748" s="58">
        <v>0</v>
      </c>
      <c r="Z748" s="58">
        <v>0</v>
      </c>
      <c r="AA748">
        <v>1</v>
      </c>
      <c r="AB748" s="58">
        <v>0</v>
      </c>
      <c r="AC748" s="58">
        <v>0</v>
      </c>
      <c r="AD748" s="58">
        <v>1</v>
      </c>
      <c r="AE748" s="58">
        <v>1</v>
      </c>
      <c r="AF748" s="58">
        <v>9.09</v>
      </c>
      <c r="AG748" s="58">
        <v>85.71</v>
      </c>
      <c r="AH748" s="59">
        <v>8952.5400000000009</v>
      </c>
      <c r="AI748" s="61">
        <v>30219252</v>
      </c>
      <c r="AJ748" s="61">
        <v>15689278</v>
      </c>
      <c r="AK748" s="61">
        <v>3352022</v>
      </c>
      <c r="AL748" s="60">
        <f t="shared" si="131"/>
        <v>3.3520219999999998</v>
      </c>
      <c r="AM748" s="60">
        <f t="shared" si="135"/>
        <v>0.32456120246607018</v>
      </c>
      <c r="AN748" s="59">
        <v>25.5</v>
      </c>
    </row>
    <row r="749" spans="1:40" x14ac:dyDescent="0.3">
      <c r="A749" s="58" t="s">
        <v>401</v>
      </c>
      <c r="B749" s="59">
        <v>2013</v>
      </c>
      <c r="C749" s="59">
        <v>80.760000000000005</v>
      </c>
      <c r="D749" s="59">
        <v>80.760000000000005</v>
      </c>
      <c r="E749" s="59">
        <v>100</v>
      </c>
      <c r="F749" s="59">
        <v>72.37</v>
      </c>
      <c r="G749" s="59">
        <v>83.16</v>
      </c>
      <c r="H749" s="59">
        <v>88.81</v>
      </c>
      <c r="I749" s="60">
        <f t="shared" si="130"/>
        <v>9.335369094131412</v>
      </c>
      <c r="J749" s="60">
        <f t="shared" si="129"/>
        <v>17.262124578583279</v>
      </c>
      <c r="K749" s="60">
        <f t="shared" si="127"/>
        <v>16.682805300267905</v>
      </c>
      <c r="L749" s="60">
        <f t="shared" si="134"/>
        <v>1.2968856582941555</v>
      </c>
      <c r="M749" s="60">
        <f t="shared" si="128"/>
        <v>1.7848230493758446</v>
      </c>
      <c r="N749" s="59">
        <v>4.51</v>
      </c>
      <c r="O749" s="59">
        <v>1.35</v>
      </c>
      <c r="P749" s="62">
        <v>4.5099606299212596</v>
      </c>
      <c r="Q749" s="62">
        <v>5.3667968749999986</v>
      </c>
      <c r="R749" s="12">
        <v>8.0399999999999991</v>
      </c>
      <c r="S749" s="59">
        <v>25</v>
      </c>
      <c r="T749" s="58">
        <v>1</v>
      </c>
      <c r="U749" s="59">
        <v>96.43</v>
      </c>
      <c r="V749" s="58">
        <v>100</v>
      </c>
      <c r="W749" s="58" t="s">
        <v>652</v>
      </c>
      <c r="X749" s="58">
        <v>0</v>
      </c>
      <c r="Y749" s="58">
        <v>0</v>
      </c>
      <c r="Z749" s="58">
        <v>0</v>
      </c>
      <c r="AA749">
        <v>1</v>
      </c>
      <c r="AB749" s="58">
        <v>0</v>
      </c>
      <c r="AC749" s="58">
        <v>0</v>
      </c>
      <c r="AD749" s="58">
        <v>1</v>
      </c>
      <c r="AE749" s="58">
        <v>1</v>
      </c>
      <c r="AF749" s="58">
        <v>9.09</v>
      </c>
      <c r="AG749" s="58">
        <v>57.14</v>
      </c>
      <c r="AH749" s="59">
        <v>11331.81</v>
      </c>
      <c r="AI749" s="61">
        <v>31393913</v>
      </c>
      <c r="AJ749" s="61">
        <v>17589370</v>
      </c>
      <c r="AK749" s="61">
        <v>2657887</v>
      </c>
      <c r="AL749" s="60">
        <f t="shared" si="131"/>
        <v>2.6578870000000001</v>
      </c>
      <c r="AM749" s="60">
        <f t="shared" si="135"/>
        <v>-0.20707948814178428</v>
      </c>
      <c r="AN749" s="59">
        <v>29.65</v>
      </c>
    </row>
    <row r="750" spans="1:40" x14ac:dyDescent="0.3">
      <c r="A750" s="58" t="s">
        <v>401</v>
      </c>
      <c r="B750" s="59">
        <v>2014</v>
      </c>
      <c r="C750" s="59">
        <v>75.680000000000007</v>
      </c>
      <c r="D750" s="59">
        <v>75.680000000000007</v>
      </c>
      <c r="E750" s="59">
        <v>100</v>
      </c>
      <c r="F750" s="59">
        <v>61.29</v>
      </c>
      <c r="G750" s="59">
        <v>83.34</v>
      </c>
      <c r="H750" s="59">
        <v>83.14</v>
      </c>
      <c r="I750" s="60">
        <f t="shared" si="130"/>
        <v>8.8915610878710254</v>
      </c>
      <c r="J750" s="60">
        <f t="shared" si="129"/>
        <v>17.326518538957867</v>
      </c>
      <c r="K750" s="60">
        <f t="shared" si="127"/>
        <v>16.792110979202238</v>
      </c>
      <c r="L750" s="60">
        <f t="shared" si="134"/>
        <v>1.1174340429086975</v>
      </c>
      <c r="M750" s="60">
        <f t="shared" si="128"/>
        <v>1.7064369807858926</v>
      </c>
      <c r="N750" s="59">
        <v>1.88</v>
      </c>
      <c r="O750" s="59">
        <v>1.07</v>
      </c>
      <c r="P750" s="62">
        <v>5.9405577689243021</v>
      </c>
      <c r="Q750" s="62">
        <v>6.9000390625000003</v>
      </c>
      <c r="R750" s="12">
        <v>8.77</v>
      </c>
      <c r="S750" s="59">
        <v>0</v>
      </c>
      <c r="T750" s="58">
        <v>1</v>
      </c>
      <c r="U750" s="59">
        <v>90</v>
      </c>
      <c r="V750" s="58">
        <v>100</v>
      </c>
      <c r="W750" s="58" t="s">
        <v>652</v>
      </c>
      <c r="X750" s="58">
        <v>0</v>
      </c>
      <c r="Y750" s="58">
        <v>0</v>
      </c>
      <c r="Z750" s="58">
        <v>0</v>
      </c>
      <c r="AA750">
        <v>1</v>
      </c>
      <c r="AB750" s="58">
        <v>0</v>
      </c>
      <c r="AC750" s="58">
        <v>0</v>
      </c>
      <c r="AD750" s="58">
        <v>1</v>
      </c>
      <c r="AE750" s="58">
        <v>1</v>
      </c>
      <c r="AF750" s="58">
        <v>23.08</v>
      </c>
      <c r="AG750" s="58">
        <v>14.29</v>
      </c>
      <c r="AH750" s="59">
        <v>7270.36</v>
      </c>
      <c r="AI750" s="61">
        <v>33482000</v>
      </c>
      <c r="AJ750" s="61">
        <v>19621000</v>
      </c>
      <c r="AK750" s="61">
        <v>2057000</v>
      </c>
      <c r="AL750" s="60">
        <f t="shared" si="131"/>
        <v>2.0569999999999999</v>
      </c>
      <c r="AM750" s="60">
        <f t="shared" si="135"/>
        <v>-0.22607695511509707</v>
      </c>
      <c r="AN750" s="59">
        <v>31.18</v>
      </c>
    </row>
    <row r="751" spans="1:40" x14ac:dyDescent="0.3">
      <c r="A751" s="58" t="s">
        <v>401</v>
      </c>
      <c r="B751" s="59">
        <v>2015</v>
      </c>
      <c r="C751" s="59">
        <v>76.48</v>
      </c>
      <c r="D751" s="59">
        <v>76.48</v>
      </c>
      <c r="E751" s="59">
        <v>100</v>
      </c>
      <c r="F751" s="59">
        <v>61.11</v>
      </c>
      <c r="G751" s="59">
        <v>86.89</v>
      </c>
      <c r="H751" s="59">
        <v>80.44</v>
      </c>
      <c r="I751" s="60">
        <f t="shared" si="130"/>
        <v>9.0565526262803644</v>
      </c>
      <c r="J751" s="60">
        <f t="shared" si="129"/>
        <v>17.275417002440442</v>
      </c>
      <c r="K751" s="60">
        <f t="shared" si="127"/>
        <v>16.798512139039445</v>
      </c>
      <c r="L751" s="60">
        <f t="shared" si="134"/>
        <v>0.5988365010887039</v>
      </c>
      <c r="M751" s="60">
        <f t="shared" si="128"/>
        <v>1.6110801640755559</v>
      </c>
      <c r="N751" s="59">
        <v>-2.31</v>
      </c>
      <c r="O751" s="59">
        <v>0.71</v>
      </c>
      <c r="P751" s="62">
        <v>7.6819367588932828</v>
      </c>
      <c r="Q751" s="62">
        <v>8.2714785992217958</v>
      </c>
      <c r="R751" s="12">
        <v>9.17</v>
      </c>
      <c r="S751" s="59">
        <v>0</v>
      </c>
      <c r="T751" s="58">
        <v>1</v>
      </c>
      <c r="U751" s="59">
        <v>76.67</v>
      </c>
      <c r="V751" s="58">
        <v>100</v>
      </c>
      <c r="W751" s="58" t="s">
        <v>652</v>
      </c>
      <c r="X751" s="58">
        <v>0</v>
      </c>
      <c r="Y751" s="58">
        <v>0</v>
      </c>
      <c r="Z751" s="58">
        <v>0</v>
      </c>
      <c r="AA751">
        <v>1</v>
      </c>
      <c r="AB751" s="58">
        <v>0</v>
      </c>
      <c r="AC751" s="58">
        <v>0</v>
      </c>
      <c r="AD751" s="58">
        <v>1</v>
      </c>
      <c r="AE751" s="58">
        <v>1</v>
      </c>
      <c r="AF751" s="58">
        <v>23.08</v>
      </c>
      <c r="AG751" s="58">
        <v>28.57</v>
      </c>
      <c r="AH751" s="59">
        <v>8574.5400000000009</v>
      </c>
      <c r="AI751" s="61">
        <v>31814000</v>
      </c>
      <c r="AJ751" s="61">
        <v>19747000</v>
      </c>
      <c r="AK751" s="61">
        <v>820000</v>
      </c>
      <c r="AL751" s="60">
        <f t="shared" si="131"/>
        <v>0.82</v>
      </c>
      <c r="AM751" s="60">
        <f t="shared" si="135"/>
        <v>-0.60136120563928053</v>
      </c>
      <c r="AN751" s="59">
        <v>38.67</v>
      </c>
    </row>
    <row r="752" spans="1:40" x14ac:dyDescent="0.3">
      <c r="A752" s="58" t="s">
        <v>401</v>
      </c>
      <c r="B752" s="59">
        <v>2016</v>
      </c>
      <c r="C752" s="59">
        <v>79.64</v>
      </c>
      <c r="D752" s="59">
        <v>72.03</v>
      </c>
      <c r="E752" s="59">
        <v>63.73</v>
      </c>
      <c r="F752" s="59">
        <v>66.680000000000007</v>
      </c>
      <c r="G752" s="59">
        <v>86.48</v>
      </c>
      <c r="H752" s="59">
        <v>86.46</v>
      </c>
      <c r="I752" s="60">
        <f t="shared" si="130"/>
        <v>9.3180353606302972</v>
      </c>
      <c r="J752" s="60">
        <f t="shared" si="129"/>
        <v>17.258265663431509</v>
      </c>
      <c r="K752" s="60">
        <f t="shared" si="127"/>
        <v>16.789968121239411</v>
      </c>
      <c r="L752" s="60">
        <f t="shared" si="134"/>
        <v>0.66680320522034331</v>
      </c>
      <c r="M752" s="60">
        <f t="shared" si="128"/>
        <v>1.5972725879769141</v>
      </c>
      <c r="N752" s="59">
        <v>-1.08</v>
      </c>
      <c r="O752" s="59">
        <v>0.62</v>
      </c>
      <c r="P752" s="62">
        <v>5.3497665369649798</v>
      </c>
      <c r="Q752" s="62">
        <v>5.6182329317269106</v>
      </c>
      <c r="R752" s="12">
        <v>8.7100000000000009</v>
      </c>
      <c r="S752" s="59">
        <v>0</v>
      </c>
      <c r="T752" s="58">
        <v>1</v>
      </c>
      <c r="U752" s="59">
        <v>96.88</v>
      </c>
      <c r="V752" s="58">
        <v>100</v>
      </c>
      <c r="W752" s="58" t="s">
        <v>652</v>
      </c>
      <c r="X752" s="58">
        <v>0</v>
      </c>
      <c r="Y752" s="58">
        <v>0</v>
      </c>
      <c r="Z752" s="58">
        <v>0</v>
      </c>
      <c r="AA752">
        <v>1</v>
      </c>
      <c r="AB752" s="58">
        <v>0</v>
      </c>
      <c r="AC752" s="58">
        <v>0</v>
      </c>
      <c r="AD752" s="58">
        <v>1</v>
      </c>
      <c r="AE752" s="58">
        <v>1</v>
      </c>
      <c r="AF752" s="58">
        <v>23.08</v>
      </c>
      <c r="AG752" s="58">
        <v>57.14</v>
      </c>
      <c r="AH752" s="59">
        <v>11137.08</v>
      </c>
      <c r="AI752" s="61">
        <v>31273000</v>
      </c>
      <c r="AJ752" s="61">
        <v>19579000</v>
      </c>
      <c r="AK752" s="61">
        <v>948000</v>
      </c>
      <c r="AL752" s="60">
        <f t="shared" si="131"/>
        <v>0.94799999999999995</v>
      </c>
      <c r="AM752" s="60">
        <f t="shared" si="135"/>
        <v>0.15609756097560976</v>
      </c>
      <c r="AN752" s="59">
        <v>39.1</v>
      </c>
    </row>
    <row r="753" spans="1:40" x14ac:dyDescent="0.3">
      <c r="A753" s="58" t="s">
        <v>401</v>
      </c>
      <c r="B753" s="59">
        <v>2017</v>
      </c>
      <c r="C753" s="59">
        <v>77.56</v>
      </c>
      <c r="D753" s="59">
        <v>77.56</v>
      </c>
      <c r="E753" s="59">
        <v>100</v>
      </c>
      <c r="F753" s="59">
        <v>65.84</v>
      </c>
      <c r="G753" s="59">
        <v>82.98</v>
      </c>
      <c r="H753" s="59">
        <v>85.09</v>
      </c>
      <c r="I753" s="60">
        <f t="shared" si="130"/>
        <v>9.7786661178598653</v>
      </c>
      <c r="J753" s="60">
        <f t="shared" si="129"/>
        <v>17.244063669636283</v>
      </c>
      <c r="K753" s="60">
        <f t="shared" si="127"/>
        <v>16.745583682711992</v>
      </c>
      <c r="L753" s="60">
        <f t="shared" si="134"/>
        <v>1.5216989981260935</v>
      </c>
      <c r="M753" s="60">
        <f t="shared" si="128"/>
        <v>1.6462170964813925</v>
      </c>
      <c r="N753" s="59">
        <v>1.54</v>
      </c>
      <c r="O753" s="59">
        <v>0.66</v>
      </c>
      <c r="P753" s="62">
        <v>5.8285490196078431</v>
      </c>
      <c r="Q753" s="62">
        <v>6.2326050420168064</v>
      </c>
      <c r="R753" s="12">
        <v>8.64</v>
      </c>
      <c r="S753" s="59">
        <v>0</v>
      </c>
      <c r="T753" s="58">
        <v>1</v>
      </c>
      <c r="U753" s="59">
        <v>97.37</v>
      </c>
      <c r="V753" s="58">
        <v>100</v>
      </c>
      <c r="W753" s="58" t="s">
        <v>652</v>
      </c>
      <c r="X753" s="58">
        <v>0</v>
      </c>
      <c r="Y753" s="58">
        <v>0</v>
      </c>
      <c r="Z753" s="58">
        <v>0</v>
      </c>
      <c r="AA753">
        <v>1</v>
      </c>
      <c r="AB753" s="58">
        <v>0</v>
      </c>
      <c r="AC753" s="58">
        <v>0</v>
      </c>
      <c r="AD753" s="58">
        <v>1</v>
      </c>
      <c r="AE753" s="58">
        <v>1</v>
      </c>
      <c r="AF753" s="58">
        <v>15.38</v>
      </c>
      <c r="AG753" s="58">
        <v>14.29</v>
      </c>
      <c r="AH753" s="59">
        <v>17653.09</v>
      </c>
      <c r="AI753" s="61">
        <v>30832000</v>
      </c>
      <c r="AJ753" s="61">
        <v>18729000</v>
      </c>
      <c r="AK753" s="61">
        <v>3580000</v>
      </c>
      <c r="AL753" s="60">
        <f t="shared" si="131"/>
        <v>3.58</v>
      </c>
      <c r="AM753" s="60">
        <f t="shared" si="135"/>
        <v>2.7763713080168775</v>
      </c>
      <c r="AN753" s="59">
        <v>40.44</v>
      </c>
    </row>
    <row r="754" spans="1:40" x14ac:dyDescent="0.3">
      <c r="A754" s="58" t="s">
        <v>401</v>
      </c>
      <c r="B754" s="59">
        <v>2018</v>
      </c>
      <c r="C754" s="59">
        <v>77.13</v>
      </c>
      <c r="D754" s="59">
        <v>77.13</v>
      </c>
      <c r="E754" s="59">
        <v>86.67</v>
      </c>
      <c r="F754" s="59">
        <v>64.959999999999994</v>
      </c>
      <c r="G754" s="59">
        <v>82.7</v>
      </c>
      <c r="H754" s="59">
        <v>85.05</v>
      </c>
      <c r="I754" s="60">
        <f t="shared" si="130"/>
        <v>9.4349372666750835</v>
      </c>
      <c r="J754" s="60">
        <f t="shared" si="129"/>
        <v>17.404624923888637</v>
      </c>
      <c r="K754" s="60">
        <f t="shared" si="127"/>
        <v>16.944330375656619</v>
      </c>
      <c r="L754" s="60">
        <f t="shared" si="134"/>
        <v>1.4770487243883548</v>
      </c>
      <c r="M754" s="60">
        <f t="shared" si="128"/>
        <v>1.5845406399089597</v>
      </c>
      <c r="N754" s="59">
        <v>4.3899999999999997</v>
      </c>
      <c r="O754" s="59">
        <v>0.63</v>
      </c>
      <c r="P754" s="62">
        <v>15.665081300813005</v>
      </c>
      <c r="Q754" s="62">
        <v>17.575252918287951</v>
      </c>
      <c r="R754" s="12">
        <v>28</v>
      </c>
      <c r="S754" s="59">
        <v>0</v>
      </c>
      <c r="T754" s="58">
        <v>1</v>
      </c>
      <c r="U754" s="59">
        <v>98.39</v>
      </c>
      <c r="V754" s="58">
        <v>100</v>
      </c>
      <c r="W754" s="58" t="s">
        <v>652</v>
      </c>
      <c r="X754" s="58">
        <v>0</v>
      </c>
      <c r="Y754" s="58">
        <v>0</v>
      </c>
      <c r="Z754" s="58">
        <v>0</v>
      </c>
      <c r="AA754">
        <v>1</v>
      </c>
      <c r="AB754" s="58">
        <v>0</v>
      </c>
      <c r="AC754" s="58">
        <v>0</v>
      </c>
      <c r="AD754" s="58">
        <v>1</v>
      </c>
      <c r="AE754" s="58">
        <v>1</v>
      </c>
      <c r="AF754" s="58">
        <v>27.27</v>
      </c>
      <c r="AG754" s="58">
        <v>50</v>
      </c>
      <c r="AH754" s="59">
        <v>12518.18</v>
      </c>
      <c r="AI754" s="61">
        <v>36202000</v>
      </c>
      <c r="AJ754" s="61">
        <v>22847000</v>
      </c>
      <c r="AK754" s="61">
        <v>3380000</v>
      </c>
      <c r="AL754" s="60">
        <f t="shared" si="131"/>
        <v>3.38</v>
      </c>
      <c r="AM754" s="60">
        <f t="shared" si="135"/>
        <v>-5.5865921787709494E-2</v>
      </c>
      <c r="AN754" s="59">
        <v>37.54</v>
      </c>
    </row>
    <row r="755" spans="1:40" x14ac:dyDescent="0.3">
      <c r="A755" s="58" t="s">
        <v>401</v>
      </c>
      <c r="B755" s="59">
        <v>2019</v>
      </c>
      <c r="C755" s="59">
        <v>77.510000000000005</v>
      </c>
      <c r="D755" s="59">
        <v>59.59</v>
      </c>
      <c r="E755" s="59">
        <v>41.67</v>
      </c>
      <c r="F755" s="59">
        <v>66.14</v>
      </c>
      <c r="G755" s="59">
        <v>82.43</v>
      </c>
      <c r="H755" s="59">
        <v>85.39</v>
      </c>
      <c r="I755" s="60">
        <f t="shared" si="130"/>
        <v>9.7099907850298646</v>
      </c>
      <c r="J755" s="60">
        <f t="shared" si="129"/>
        <v>17.496584629178553</v>
      </c>
      <c r="K755" s="60">
        <f t="shared" si="127"/>
        <v>17.026878267342152</v>
      </c>
      <c r="L755" s="60">
        <f t="shared" si="134"/>
        <v>1.459777137879694</v>
      </c>
      <c r="M755" s="60">
        <f t="shared" si="128"/>
        <v>1.5995244428323863</v>
      </c>
      <c r="N755" s="59">
        <v>4.57</v>
      </c>
      <c r="O755" s="59">
        <v>0.59</v>
      </c>
      <c r="P755" s="62">
        <v>24.825120000000009</v>
      </c>
      <c r="Q755" s="62">
        <v>26.61542635658914</v>
      </c>
      <c r="R755" s="12">
        <v>31.91</v>
      </c>
      <c r="S755" s="59">
        <v>0</v>
      </c>
      <c r="T755" s="58">
        <v>1</v>
      </c>
      <c r="U755" s="59">
        <v>98.53</v>
      </c>
      <c r="V755" s="58">
        <v>100</v>
      </c>
      <c r="W755" s="58" t="s">
        <v>652</v>
      </c>
      <c r="X755" s="58">
        <v>0</v>
      </c>
      <c r="Y755" s="58">
        <v>0</v>
      </c>
      <c r="Z755" s="58">
        <v>0</v>
      </c>
      <c r="AA755">
        <v>1</v>
      </c>
      <c r="AB755" s="58">
        <v>0</v>
      </c>
      <c r="AC755" s="58">
        <v>0</v>
      </c>
      <c r="AD755" s="58">
        <v>1</v>
      </c>
      <c r="AE755" s="58">
        <v>1</v>
      </c>
      <c r="AF755" s="58">
        <v>18.18</v>
      </c>
      <c r="AG755" s="58">
        <v>37.5</v>
      </c>
      <c r="AH755" s="59">
        <v>16481.45</v>
      </c>
      <c r="AI755" s="61">
        <v>39689000</v>
      </c>
      <c r="AJ755" s="61">
        <v>24813000</v>
      </c>
      <c r="AK755" s="61">
        <v>3305000</v>
      </c>
      <c r="AL755" s="60">
        <f t="shared" si="131"/>
        <v>3.3050000000000002</v>
      </c>
      <c r="AM755" s="60">
        <f t="shared" si="135"/>
        <v>-2.2189349112426034E-2</v>
      </c>
      <c r="AN755" s="59">
        <v>39.25</v>
      </c>
    </row>
    <row r="756" spans="1:40" x14ac:dyDescent="0.3">
      <c r="A756" s="58" t="s">
        <v>401</v>
      </c>
      <c r="B756" s="59">
        <v>2020</v>
      </c>
      <c r="C756" s="59">
        <v>81.2</v>
      </c>
      <c r="D756" s="59">
        <v>54.01</v>
      </c>
      <c r="E756" s="59">
        <v>26.83</v>
      </c>
      <c r="F756" s="59">
        <v>75.459999999999994</v>
      </c>
      <c r="G756" s="59">
        <v>83.21</v>
      </c>
      <c r="H756" s="59">
        <v>86.02</v>
      </c>
      <c r="I756" s="60">
        <f t="shared" si="130"/>
        <v>9.2842662561243188</v>
      </c>
      <c r="J756" s="60">
        <f t="shared" si="129"/>
        <v>17.688626401076938</v>
      </c>
      <c r="K756" s="60">
        <f t="shared" si="127"/>
        <v>17.262987017147157</v>
      </c>
      <c r="L756" s="60">
        <f t="shared" si="134"/>
        <v>0.97304906569276395</v>
      </c>
      <c r="M756" s="60">
        <f t="shared" si="128"/>
        <v>1.5305687279208173</v>
      </c>
      <c r="N756" s="59">
        <v>3.1</v>
      </c>
      <c r="O756" s="59">
        <v>0.34</v>
      </c>
      <c r="P756" s="62">
        <v>24.792209302325578</v>
      </c>
      <c r="Q756" s="62">
        <v>26.392868217054275</v>
      </c>
      <c r="R756" s="12">
        <v>35.049999999999997</v>
      </c>
      <c r="S756" s="59">
        <v>29.27</v>
      </c>
      <c r="T756" s="58">
        <v>1</v>
      </c>
      <c r="U756" s="59">
        <v>98.61</v>
      </c>
      <c r="V756" s="58">
        <v>100</v>
      </c>
      <c r="W756" s="58" t="s">
        <v>652</v>
      </c>
      <c r="X756" s="58">
        <v>0</v>
      </c>
      <c r="Y756" s="58">
        <v>0</v>
      </c>
      <c r="Z756" s="58">
        <v>0</v>
      </c>
      <c r="AA756">
        <v>1</v>
      </c>
      <c r="AB756" s="58">
        <v>0</v>
      </c>
      <c r="AC756" s="58">
        <v>0</v>
      </c>
      <c r="AD756" s="58">
        <v>1</v>
      </c>
      <c r="AE756" s="58">
        <v>1</v>
      </c>
      <c r="AF756" s="58">
        <v>21.43</v>
      </c>
      <c r="AG756" s="58"/>
      <c r="AH756" s="59">
        <v>10767.27</v>
      </c>
      <c r="AI756" s="61">
        <v>48092000</v>
      </c>
      <c r="AJ756" s="61">
        <v>31421000</v>
      </c>
      <c r="AK756" s="61">
        <v>1646000</v>
      </c>
      <c r="AL756" s="60">
        <f t="shared" si="131"/>
        <v>1.6459999999999999</v>
      </c>
      <c r="AM756" s="60">
        <f t="shared" si="135"/>
        <v>-0.50196671709531016</v>
      </c>
      <c r="AN756" s="59">
        <v>47.63</v>
      </c>
    </row>
    <row r="757" spans="1:40" x14ac:dyDescent="0.3">
      <c r="A757" s="58" t="s">
        <v>401</v>
      </c>
      <c r="B757" s="59">
        <v>2021</v>
      </c>
      <c r="C757" s="59">
        <v>84.13</v>
      </c>
      <c r="D757" s="59">
        <v>84.13</v>
      </c>
      <c r="E757" s="59">
        <v>100</v>
      </c>
      <c r="F757" s="59">
        <v>77.099999999999994</v>
      </c>
      <c r="G757" s="59">
        <v>90.87</v>
      </c>
      <c r="H757" s="59">
        <v>82.41</v>
      </c>
      <c r="I757" s="60">
        <f t="shared" si="130"/>
        <v>9.7107846960352688</v>
      </c>
      <c r="J757" s="60">
        <f t="shared" si="129"/>
        <v>17.776952101522149</v>
      </c>
      <c r="K757" s="60">
        <f t="shared" si="127"/>
        <v>17.312623996456256</v>
      </c>
      <c r="L757" s="60">
        <f t="shared" si="134"/>
        <v>2.092234363478588</v>
      </c>
      <c r="M757" s="60">
        <f t="shared" si="128"/>
        <v>1.5909448818897638</v>
      </c>
      <c r="N757" s="59">
        <v>4.28</v>
      </c>
      <c r="O757" s="59">
        <v>0.68</v>
      </c>
      <c r="P757" s="62">
        <v>53.43942307692307</v>
      </c>
      <c r="Q757" s="62">
        <v>56.638499999999958</v>
      </c>
      <c r="R757" s="12">
        <v>93.21</v>
      </c>
      <c r="S757" s="59">
        <v>28.98</v>
      </c>
      <c r="T757" s="58">
        <v>1</v>
      </c>
      <c r="U757" s="59">
        <v>93.06</v>
      </c>
      <c r="V757" s="58">
        <v>100</v>
      </c>
      <c r="W757" s="58" t="s">
        <v>652</v>
      </c>
      <c r="X757" s="58">
        <v>0</v>
      </c>
      <c r="Y757" s="58">
        <v>0</v>
      </c>
      <c r="Z757" s="58">
        <v>0</v>
      </c>
      <c r="AA757">
        <v>1</v>
      </c>
      <c r="AB757" s="58">
        <v>0</v>
      </c>
      <c r="AC757" s="58">
        <v>0</v>
      </c>
      <c r="AD757" s="58">
        <v>1</v>
      </c>
      <c r="AE757" s="58">
        <v>1</v>
      </c>
      <c r="AF757" s="58">
        <v>25</v>
      </c>
      <c r="AG757" s="58">
        <v>12.5</v>
      </c>
      <c r="AH757" s="59">
        <v>16494.54</v>
      </c>
      <c r="AI757" s="61">
        <v>52533000</v>
      </c>
      <c r="AJ757" s="61">
        <v>33020000</v>
      </c>
      <c r="AK757" s="61">
        <v>7103000</v>
      </c>
      <c r="AL757" s="60">
        <f t="shared" si="131"/>
        <v>7.1029999999999998</v>
      </c>
      <c r="AM757" s="60">
        <f t="shared" si="135"/>
        <v>3.3153098420413123</v>
      </c>
      <c r="AN757" s="59">
        <v>40.6</v>
      </c>
    </row>
    <row r="758" spans="1:40" x14ac:dyDescent="0.3">
      <c r="A758" s="58" t="s">
        <v>453</v>
      </c>
      <c r="B758" s="59">
        <v>2008</v>
      </c>
      <c r="C758" s="59">
        <v>24.71</v>
      </c>
      <c r="D758" s="59">
        <v>24.71</v>
      </c>
      <c r="E758" s="59">
        <v>100</v>
      </c>
      <c r="F758" s="59">
        <v>17.12</v>
      </c>
      <c r="G758" s="59">
        <v>22.82</v>
      </c>
      <c r="H758" s="59">
        <v>36.25</v>
      </c>
      <c r="I758" s="60">
        <f t="shared" si="130"/>
        <v>7.0889595451726732</v>
      </c>
      <c r="J758" s="60">
        <f t="shared" si="129"/>
        <v>14.236201167625504</v>
      </c>
      <c r="K758" s="60">
        <f t="shared" si="127"/>
        <v>13.946606361949344</v>
      </c>
      <c r="L758" s="60">
        <f t="shared" si="134"/>
        <v>0.18094561061402359</v>
      </c>
      <c r="M758" s="60">
        <f t="shared" si="128"/>
        <v>1.3358860848872489</v>
      </c>
      <c r="N758" s="59">
        <v>12.2</v>
      </c>
      <c r="O758" s="59">
        <v>1.19</v>
      </c>
      <c r="P758" s="62">
        <v>19.974545454545453</v>
      </c>
      <c r="Q758" s="62">
        <v>25.786875000000009</v>
      </c>
      <c r="R758" s="12">
        <v>34.380000000000003</v>
      </c>
      <c r="S758" s="59">
        <v>0</v>
      </c>
      <c r="T758" s="58">
        <v>1</v>
      </c>
      <c r="U758" s="59">
        <v>31.25</v>
      </c>
      <c r="V758" s="58">
        <v>70.59</v>
      </c>
      <c r="W758" s="58" t="s">
        <v>652</v>
      </c>
      <c r="X758" s="58">
        <v>0</v>
      </c>
      <c r="Y758" s="58">
        <v>0</v>
      </c>
      <c r="Z758" s="58">
        <v>0</v>
      </c>
      <c r="AA758">
        <v>1</v>
      </c>
      <c r="AB758" s="58">
        <v>0</v>
      </c>
      <c r="AC758" s="58">
        <v>0</v>
      </c>
      <c r="AD758" s="58">
        <v>1</v>
      </c>
      <c r="AE758" s="58"/>
      <c r="AF758" s="58">
        <v>0</v>
      </c>
      <c r="AG758" s="58"/>
      <c r="AH758" s="59">
        <v>1198.6600000000001</v>
      </c>
      <c r="AI758" s="61">
        <v>1523013</v>
      </c>
      <c r="AJ758" s="61">
        <v>1140077</v>
      </c>
      <c r="AK758" s="61">
        <v>198350</v>
      </c>
      <c r="AL758" s="60">
        <f t="shared" si="131"/>
        <v>0.19835</v>
      </c>
      <c r="AM758" s="60"/>
      <c r="AN758" s="59">
        <v>20.32</v>
      </c>
    </row>
    <row r="759" spans="1:40" x14ac:dyDescent="0.3">
      <c r="A759" s="58" t="s">
        <v>453</v>
      </c>
      <c r="B759" s="59">
        <v>2009</v>
      </c>
      <c r="C759" s="59">
        <v>29.22</v>
      </c>
      <c r="D759" s="59">
        <v>29.22</v>
      </c>
      <c r="E759" s="59">
        <v>100</v>
      </c>
      <c r="F759" s="59">
        <v>13.35</v>
      </c>
      <c r="G759" s="59">
        <v>22.85</v>
      </c>
      <c r="H759" s="59">
        <v>56.77</v>
      </c>
      <c r="I759" s="60">
        <f t="shared" si="130"/>
        <v>8.0529203100223405</v>
      </c>
      <c r="J759" s="60">
        <f t="shared" si="129"/>
        <v>14.603046129975807</v>
      </c>
      <c r="K759" s="60">
        <f t="shared" si="127"/>
        <v>14.308187689597872</v>
      </c>
      <c r="L759" s="60">
        <f t="shared" si="134"/>
        <v>0.24874345950449467</v>
      </c>
      <c r="M759" s="60">
        <f t="shared" si="128"/>
        <v>1.342936239683459</v>
      </c>
      <c r="N759" s="59">
        <v>12.25</v>
      </c>
      <c r="O759" s="59">
        <v>1.06</v>
      </c>
      <c r="P759" s="62">
        <v>16.568333333333328</v>
      </c>
      <c r="Q759" s="62">
        <v>16.611240310077516</v>
      </c>
      <c r="R759" s="12">
        <v>19.829999999999998</v>
      </c>
      <c r="S759" s="59">
        <v>0</v>
      </c>
      <c r="T759" s="58">
        <v>1</v>
      </c>
      <c r="U759" s="59">
        <v>61.11</v>
      </c>
      <c r="V759" s="58">
        <v>62.5</v>
      </c>
      <c r="W759" s="58" t="s">
        <v>652</v>
      </c>
      <c r="X759" s="58">
        <v>0</v>
      </c>
      <c r="Y759" s="58">
        <v>0</v>
      </c>
      <c r="Z759" s="58">
        <v>0</v>
      </c>
      <c r="AA759">
        <v>1</v>
      </c>
      <c r="AB759" s="58">
        <v>0</v>
      </c>
      <c r="AC759" s="58">
        <v>0</v>
      </c>
      <c r="AD759" s="58">
        <v>1</v>
      </c>
      <c r="AE759" s="58"/>
      <c r="AF759" s="58">
        <v>0</v>
      </c>
      <c r="AG759" s="58"/>
      <c r="AH759" s="59">
        <v>3142.96</v>
      </c>
      <c r="AI759" s="61">
        <v>2197973</v>
      </c>
      <c r="AJ759" s="61">
        <v>1636692</v>
      </c>
      <c r="AK759" s="61">
        <v>282413</v>
      </c>
      <c r="AL759" s="60">
        <f t="shared" si="131"/>
        <v>0.28241300000000003</v>
      </c>
      <c r="AM759" s="60">
        <f t="shared" ref="AM759:AM771" si="136">(AK759-AK758)/AK758</f>
        <v>0.42381144441643559</v>
      </c>
      <c r="AN759" s="59">
        <v>11.45</v>
      </c>
    </row>
    <row r="760" spans="1:40" x14ac:dyDescent="0.3">
      <c r="A760" s="58" t="s">
        <v>453</v>
      </c>
      <c r="B760" s="59">
        <v>2010</v>
      </c>
      <c r="C760" s="59">
        <v>45.76</v>
      </c>
      <c r="D760" s="59">
        <v>45.76</v>
      </c>
      <c r="E760" s="59">
        <v>100</v>
      </c>
      <c r="F760" s="59">
        <v>44.36</v>
      </c>
      <c r="G760" s="59">
        <v>43.32</v>
      </c>
      <c r="H760" s="59">
        <v>50.85</v>
      </c>
      <c r="I760" s="60">
        <f t="shared" si="130"/>
        <v>8.7595949081086424</v>
      </c>
      <c r="J760" s="60">
        <f t="shared" si="129"/>
        <v>14.644809694471324</v>
      </c>
      <c r="K760" s="60">
        <f t="shared" si="127"/>
        <v>14.3990186383193</v>
      </c>
      <c r="L760" s="60">
        <f t="shared" si="134"/>
        <v>0.2993094616027589</v>
      </c>
      <c r="M760" s="60">
        <f t="shared" si="128"/>
        <v>1.2786323832585231</v>
      </c>
      <c r="N760" s="59">
        <v>16.239999999999998</v>
      </c>
      <c r="O760" s="59">
        <v>1.23</v>
      </c>
      <c r="P760" s="62">
        <v>16.501712062256811</v>
      </c>
      <c r="Q760" s="62">
        <v>17.427003891050575</v>
      </c>
      <c r="R760" s="12">
        <v>19.920000000000002</v>
      </c>
      <c r="S760" s="59">
        <v>59.38</v>
      </c>
      <c r="T760" s="58">
        <v>1</v>
      </c>
      <c r="U760" s="59">
        <v>45</v>
      </c>
      <c r="V760" s="58">
        <v>66.67</v>
      </c>
      <c r="W760" s="58" t="s">
        <v>652</v>
      </c>
      <c r="X760" s="58">
        <v>0</v>
      </c>
      <c r="Y760" s="58">
        <v>0</v>
      </c>
      <c r="Z760" s="58">
        <v>0</v>
      </c>
      <c r="AA760">
        <v>1</v>
      </c>
      <c r="AB760" s="58">
        <v>0</v>
      </c>
      <c r="AC760" s="58">
        <v>0</v>
      </c>
      <c r="AD760" s="58">
        <v>1</v>
      </c>
      <c r="AE760" s="58"/>
      <c r="AF760" s="58">
        <v>0</v>
      </c>
      <c r="AG760" s="58">
        <v>18.75</v>
      </c>
      <c r="AH760" s="59">
        <v>6371.53</v>
      </c>
      <c r="AI760" s="61">
        <v>2291712</v>
      </c>
      <c r="AJ760" s="61">
        <v>1792315</v>
      </c>
      <c r="AK760" s="61">
        <v>348927</v>
      </c>
      <c r="AL760" s="60">
        <f t="shared" si="131"/>
        <v>0.34892699999999999</v>
      </c>
      <c r="AM760" s="60">
        <f t="shared" si="136"/>
        <v>0.23552031953203287</v>
      </c>
      <c r="AN760" s="59">
        <v>10.11</v>
      </c>
    </row>
    <row r="761" spans="1:40" x14ac:dyDescent="0.3">
      <c r="A761" s="58" t="s">
        <v>453</v>
      </c>
      <c r="B761" s="59">
        <v>2011</v>
      </c>
      <c r="C761" s="59">
        <v>45.87</v>
      </c>
      <c r="D761" s="59">
        <v>45.87</v>
      </c>
      <c r="E761" s="59">
        <v>100</v>
      </c>
      <c r="F761" s="59">
        <v>54.24</v>
      </c>
      <c r="G761" s="59">
        <v>37.68</v>
      </c>
      <c r="H761" s="59">
        <v>47.76</v>
      </c>
      <c r="I761" s="60">
        <f t="shared" si="130"/>
        <v>8.6937934125380583</v>
      </c>
      <c r="J761" s="60">
        <f t="shared" si="129"/>
        <v>14.957373250179199</v>
      </c>
      <c r="K761" s="60">
        <f t="shared" si="127"/>
        <v>14.697257048923635</v>
      </c>
      <c r="L761" s="60">
        <f t="shared" si="134"/>
        <v>0.35460259811267481</v>
      </c>
      <c r="M761" s="60">
        <f t="shared" si="128"/>
        <v>1.2970808003266099</v>
      </c>
      <c r="N761" s="59">
        <v>12.51</v>
      </c>
      <c r="O761" s="59">
        <v>1.1599999999999999</v>
      </c>
      <c r="P761" s="62">
        <v>14.778235294117646</v>
      </c>
      <c r="Q761" s="62">
        <v>16.565686274509794</v>
      </c>
      <c r="R761" s="12">
        <v>21.87</v>
      </c>
      <c r="S761" s="59">
        <v>58.7</v>
      </c>
      <c r="T761" s="58">
        <v>1</v>
      </c>
      <c r="U761" s="59">
        <v>40.909999999999997</v>
      </c>
      <c r="V761" s="58">
        <v>50</v>
      </c>
      <c r="W761" s="58" t="s">
        <v>652</v>
      </c>
      <c r="X761" s="58">
        <v>0</v>
      </c>
      <c r="Y761" s="58">
        <v>0</v>
      </c>
      <c r="Z761" s="58">
        <v>0</v>
      </c>
      <c r="AA761">
        <v>1</v>
      </c>
      <c r="AB761" s="58">
        <v>0</v>
      </c>
      <c r="AC761" s="58">
        <v>0</v>
      </c>
      <c r="AD761" s="58">
        <v>1</v>
      </c>
      <c r="AE761" s="58">
        <v>1</v>
      </c>
      <c r="AF761" s="58">
        <v>0</v>
      </c>
      <c r="AG761" s="58">
        <v>12.5</v>
      </c>
      <c r="AH761" s="59">
        <v>5965.77</v>
      </c>
      <c r="AI761" s="61">
        <v>3132598</v>
      </c>
      <c r="AJ761" s="61">
        <v>2415114</v>
      </c>
      <c r="AK761" s="61">
        <v>425614</v>
      </c>
      <c r="AL761" s="60">
        <f t="shared" si="131"/>
        <v>0.42561399999999999</v>
      </c>
      <c r="AM761" s="60">
        <f t="shared" si="136"/>
        <v>0.21977949542454439</v>
      </c>
      <c r="AN761" s="59">
        <v>7.72</v>
      </c>
    </row>
    <row r="762" spans="1:40" x14ac:dyDescent="0.3">
      <c r="A762" s="58" t="s">
        <v>453</v>
      </c>
      <c r="B762" s="59">
        <v>2012</v>
      </c>
      <c r="C762" s="59">
        <v>52.04</v>
      </c>
      <c r="D762" s="59">
        <v>52.04</v>
      </c>
      <c r="E762" s="59">
        <v>100</v>
      </c>
      <c r="F762" s="59">
        <v>60</v>
      </c>
      <c r="G762" s="59">
        <v>45.89</v>
      </c>
      <c r="H762" s="59">
        <v>51.52</v>
      </c>
      <c r="I762" s="60">
        <f t="shared" si="130"/>
        <v>8.8659637780697409</v>
      </c>
      <c r="J762" s="60">
        <f t="shared" si="129"/>
        <v>14.995006738872497</v>
      </c>
      <c r="K762" s="60">
        <f t="shared" si="127"/>
        <v>14.648195742783631</v>
      </c>
      <c r="L762" s="60">
        <f t="shared" si="134"/>
        <v>0.37599990815245604</v>
      </c>
      <c r="M762" s="60">
        <f t="shared" si="128"/>
        <v>1.414549344744584</v>
      </c>
      <c r="N762" s="59">
        <v>12.48</v>
      </c>
      <c r="O762" s="59">
        <v>1.22</v>
      </c>
      <c r="P762" s="62">
        <v>7.9368359374999926</v>
      </c>
      <c r="Q762" s="62">
        <v>9.5380468750000045</v>
      </c>
      <c r="R762" s="12">
        <v>13.01</v>
      </c>
      <c r="S762" s="59">
        <v>81.48</v>
      </c>
      <c r="T762" s="58">
        <v>1</v>
      </c>
      <c r="U762" s="59">
        <v>50</v>
      </c>
      <c r="V762" s="58">
        <v>58.82</v>
      </c>
      <c r="W762" s="58" t="s">
        <v>652</v>
      </c>
      <c r="X762" s="58">
        <v>0</v>
      </c>
      <c r="Y762" s="58">
        <v>0</v>
      </c>
      <c r="Z762" s="58">
        <v>0</v>
      </c>
      <c r="AA762">
        <v>1</v>
      </c>
      <c r="AB762" s="58">
        <v>0</v>
      </c>
      <c r="AC762" s="58">
        <v>0</v>
      </c>
      <c r="AD762" s="58">
        <v>1</v>
      </c>
      <c r="AE762" s="58">
        <v>1</v>
      </c>
      <c r="AF762" s="58">
        <v>0</v>
      </c>
      <c r="AG762" s="58">
        <v>20</v>
      </c>
      <c r="AH762" s="59">
        <v>7086.62</v>
      </c>
      <c r="AI762" s="61">
        <v>3252735</v>
      </c>
      <c r="AJ762" s="61">
        <v>2299485</v>
      </c>
      <c r="AK762" s="61">
        <v>456447</v>
      </c>
      <c r="AL762" s="60">
        <f t="shared" si="131"/>
        <v>0.45644699999999999</v>
      </c>
      <c r="AM762" s="60">
        <f t="shared" si="136"/>
        <v>7.2443575634260154E-2</v>
      </c>
      <c r="AN762" s="59">
        <v>18.93</v>
      </c>
    </row>
    <row r="763" spans="1:40" x14ac:dyDescent="0.3">
      <c r="A763" s="58" t="s">
        <v>453</v>
      </c>
      <c r="B763" s="59">
        <v>2013</v>
      </c>
      <c r="C763" s="59">
        <v>52.49</v>
      </c>
      <c r="D763" s="59">
        <v>52.49</v>
      </c>
      <c r="E763" s="59">
        <v>100</v>
      </c>
      <c r="F763" s="59">
        <v>61.7</v>
      </c>
      <c r="G763" s="59">
        <v>47.2</v>
      </c>
      <c r="H763" s="59">
        <v>49.27</v>
      </c>
      <c r="I763" s="60">
        <f t="shared" si="130"/>
        <v>8.5207488625188059</v>
      </c>
      <c r="J763" s="60">
        <f t="shared" si="129"/>
        <v>15.288184429821687</v>
      </c>
      <c r="K763" s="60">
        <f t="shared" si="127"/>
        <v>14.965358272678927</v>
      </c>
      <c r="L763" s="60">
        <f t="shared" si="134"/>
        <v>0.40234089951359253</v>
      </c>
      <c r="M763" s="60">
        <f t="shared" si="128"/>
        <v>1.3810252486610559</v>
      </c>
      <c r="N763" s="59">
        <v>11.31</v>
      </c>
      <c r="O763" s="59">
        <v>0.93</v>
      </c>
      <c r="P763" s="62">
        <v>4.5099606299212596</v>
      </c>
      <c r="Q763" s="62">
        <v>5.3667968749999986</v>
      </c>
      <c r="R763" s="12">
        <v>8.0399999999999991</v>
      </c>
      <c r="S763" s="59">
        <v>78.849999999999994</v>
      </c>
      <c r="T763" s="58">
        <v>1</v>
      </c>
      <c r="U763" s="59">
        <v>40.909999999999997</v>
      </c>
      <c r="V763" s="58">
        <v>47.06</v>
      </c>
      <c r="W763" s="58" t="s">
        <v>652</v>
      </c>
      <c r="X763" s="58">
        <v>0</v>
      </c>
      <c r="Y763" s="58">
        <v>0</v>
      </c>
      <c r="Z763" s="58">
        <v>0</v>
      </c>
      <c r="AA763">
        <v>1</v>
      </c>
      <c r="AB763" s="58">
        <v>0</v>
      </c>
      <c r="AC763" s="58">
        <v>0</v>
      </c>
      <c r="AD763" s="58">
        <v>1</v>
      </c>
      <c r="AE763" s="58">
        <v>1</v>
      </c>
      <c r="AF763" s="58">
        <v>0</v>
      </c>
      <c r="AG763" s="58">
        <v>20</v>
      </c>
      <c r="AH763" s="59">
        <v>5017.8100000000004</v>
      </c>
      <c r="AI763" s="61">
        <v>4360880</v>
      </c>
      <c r="AJ763" s="61">
        <v>3157712</v>
      </c>
      <c r="AK763" s="61">
        <v>495321</v>
      </c>
      <c r="AL763" s="60">
        <f t="shared" si="131"/>
        <v>0.49532100000000001</v>
      </c>
      <c r="AM763" s="60">
        <f t="shared" si="136"/>
        <v>8.5166514403643798E-2</v>
      </c>
      <c r="AN763" s="59">
        <v>40.56</v>
      </c>
    </row>
    <row r="764" spans="1:40" x14ac:dyDescent="0.3">
      <c r="A764" s="58" t="s">
        <v>453</v>
      </c>
      <c r="B764" s="59">
        <v>2014</v>
      </c>
      <c r="C764" s="59">
        <v>53.66</v>
      </c>
      <c r="D764" s="59">
        <v>53.66</v>
      </c>
      <c r="E764" s="59">
        <v>100</v>
      </c>
      <c r="F764" s="59">
        <v>68.27</v>
      </c>
      <c r="G764" s="59">
        <v>48.92</v>
      </c>
      <c r="H764" s="59">
        <v>43.33</v>
      </c>
      <c r="I764" s="60">
        <f t="shared" si="130"/>
        <v>8.0708092090951329</v>
      </c>
      <c r="J764" s="60">
        <f t="shared" si="129"/>
        <v>15.557945320180325</v>
      </c>
      <c r="K764" s="60">
        <f t="shared" si="127"/>
        <v>15.321818797891908</v>
      </c>
      <c r="L764" s="60">
        <f t="shared" si="134"/>
        <v>0.3236489398938191</v>
      </c>
      <c r="M764" s="60">
        <f t="shared" si="128"/>
        <v>1.2663345195729538</v>
      </c>
      <c r="N764" s="59">
        <v>2.17</v>
      </c>
      <c r="O764" s="59">
        <v>0.66</v>
      </c>
      <c r="P764" s="62">
        <v>5.9405577689243021</v>
      </c>
      <c r="Q764" s="62">
        <v>6.9000390625000003</v>
      </c>
      <c r="R764" s="12">
        <v>8.77</v>
      </c>
      <c r="S764" s="59">
        <v>79.17</v>
      </c>
      <c r="T764" s="58">
        <v>1</v>
      </c>
      <c r="U764" s="59">
        <v>27.78</v>
      </c>
      <c r="V764" s="58">
        <v>68.75</v>
      </c>
      <c r="W764" s="58" t="s">
        <v>652</v>
      </c>
      <c r="X764" s="58">
        <v>0</v>
      </c>
      <c r="Y764" s="58">
        <v>0</v>
      </c>
      <c r="Z764" s="58">
        <v>0</v>
      </c>
      <c r="AA764">
        <v>1</v>
      </c>
      <c r="AB764" s="58">
        <v>0</v>
      </c>
      <c r="AC764" s="58">
        <v>0</v>
      </c>
      <c r="AD764" s="58">
        <v>1</v>
      </c>
      <c r="AE764" s="58">
        <v>1</v>
      </c>
      <c r="AF764" s="58">
        <v>0</v>
      </c>
      <c r="AG764" s="58">
        <v>6.67</v>
      </c>
      <c r="AH764" s="59">
        <v>3199.69</v>
      </c>
      <c r="AI764" s="61">
        <v>5711232</v>
      </c>
      <c r="AJ764" s="61">
        <v>4510050</v>
      </c>
      <c r="AK764" s="61">
        <v>382162</v>
      </c>
      <c r="AL764" s="60">
        <f t="shared" si="131"/>
        <v>0.382162</v>
      </c>
      <c r="AM764" s="60">
        <f t="shared" si="136"/>
        <v>-0.22845589022068516</v>
      </c>
      <c r="AN764" s="59">
        <v>58.99</v>
      </c>
    </row>
    <row r="765" spans="1:40" x14ac:dyDescent="0.3">
      <c r="A765" s="58" t="s">
        <v>453</v>
      </c>
      <c r="B765" s="59">
        <v>2015</v>
      </c>
      <c r="C765" s="59">
        <v>61.83</v>
      </c>
      <c r="D765" s="59">
        <v>61.83</v>
      </c>
      <c r="E765" s="59">
        <v>100</v>
      </c>
      <c r="F765" s="59">
        <v>70.77</v>
      </c>
      <c r="G765" s="59">
        <v>48.59</v>
      </c>
      <c r="H765" s="59">
        <v>70.23</v>
      </c>
      <c r="I765" s="60">
        <f t="shared" si="130"/>
        <v>8.2494313863995874</v>
      </c>
      <c r="J765" s="60">
        <f t="shared" si="129"/>
        <v>15.563078821582673</v>
      </c>
      <c r="K765" s="60">
        <f t="shared" si="127"/>
        <v>15.40583292700598</v>
      </c>
      <c r="L765" s="60">
        <f t="shared" ref="L765:L777" si="137">LN(1+AL765)</f>
        <v>5.2377056904742321E-2</v>
      </c>
      <c r="M765" s="60">
        <f t="shared" si="128"/>
        <v>1.1702833448514167</v>
      </c>
      <c r="N765" s="59">
        <v>-2.89</v>
      </c>
      <c r="O765" s="59">
        <v>0.78</v>
      </c>
      <c r="P765" s="62">
        <v>7.6819367588932828</v>
      </c>
      <c r="Q765" s="62">
        <v>8.2714785992217958</v>
      </c>
      <c r="R765" s="12">
        <v>9.17</v>
      </c>
      <c r="S765" s="59">
        <v>79.17</v>
      </c>
      <c r="T765" s="58">
        <v>1</v>
      </c>
      <c r="U765" s="59">
        <v>73.08</v>
      </c>
      <c r="V765" s="58">
        <v>70.59</v>
      </c>
      <c r="W765" s="58" t="s">
        <v>652</v>
      </c>
      <c r="X765" s="58">
        <v>0</v>
      </c>
      <c r="Y765" s="58">
        <v>0</v>
      </c>
      <c r="Z765" s="58">
        <v>0</v>
      </c>
      <c r="AA765">
        <v>1</v>
      </c>
      <c r="AB765" s="58">
        <v>0</v>
      </c>
      <c r="AC765" s="58">
        <v>0</v>
      </c>
      <c r="AD765" s="58">
        <v>1</v>
      </c>
      <c r="AE765" s="58">
        <v>1</v>
      </c>
      <c r="AF765" s="58">
        <v>0</v>
      </c>
      <c r="AG765" s="58">
        <v>13.33</v>
      </c>
      <c r="AH765" s="59">
        <v>3825.45</v>
      </c>
      <c r="AI765" s="61">
        <v>5740626</v>
      </c>
      <c r="AJ765" s="61">
        <v>4905330</v>
      </c>
      <c r="AK765" s="61">
        <v>53773</v>
      </c>
      <c r="AL765" s="60">
        <f t="shared" si="131"/>
        <v>5.3773000000000001E-2</v>
      </c>
      <c r="AM765" s="60">
        <f t="shared" si="136"/>
        <v>-0.85929265599405491</v>
      </c>
      <c r="AN765" s="59">
        <v>68.349999999999994</v>
      </c>
    </row>
    <row r="766" spans="1:40" x14ac:dyDescent="0.3">
      <c r="A766" s="58" t="s">
        <v>453</v>
      </c>
      <c r="B766" s="59">
        <v>2016</v>
      </c>
      <c r="C766" s="59">
        <v>63.31</v>
      </c>
      <c r="D766" s="59">
        <v>52.49</v>
      </c>
      <c r="E766" s="59">
        <v>41.67</v>
      </c>
      <c r="F766" s="59">
        <v>74.599999999999994</v>
      </c>
      <c r="G766" s="59">
        <v>64.42</v>
      </c>
      <c r="H766" s="59">
        <v>48.56</v>
      </c>
      <c r="I766" s="60">
        <f t="shared" si="130"/>
        <v>8.1729774511065614</v>
      </c>
      <c r="J766" s="60">
        <f t="shared" si="129"/>
        <v>15.70747095504</v>
      </c>
      <c r="K766" s="60">
        <f t="shared" si="127"/>
        <v>15.559759918402328</v>
      </c>
      <c r="L766" s="60">
        <f t="shared" si="137"/>
        <v>0.31293452830066648</v>
      </c>
      <c r="M766" s="60">
        <f t="shared" si="128"/>
        <v>1.1591778880226788</v>
      </c>
      <c r="N766" s="59">
        <v>0.17</v>
      </c>
      <c r="O766" s="59">
        <v>0.88</v>
      </c>
      <c r="P766" s="62">
        <v>5.3497665369649798</v>
      </c>
      <c r="Q766" s="62">
        <v>5.6182329317269106</v>
      </c>
      <c r="R766" s="12">
        <v>8.7100000000000009</v>
      </c>
      <c r="S766" s="59">
        <v>82.61</v>
      </c>
      <c r="T766" s="58">
        <v>1</v>
      </c>
      <c r="U766" s="59">
        <v>50</v>
      </c>
      <c r="V766" s="58">
        <v>80</v>
      </c>
      <c r="W766" s="58" t="s">
        <v>652</v>
      </c>
      <c r="X766" s="58">
        <v>0</v>
      </c>
      <c r="Y766" s="58">
        <v>0</v>
      </c>
      <c r="Z766" s="58">
        <v>0</v>
      </c>
      <c r="AA766">
        <v>1</v>
      </c>
      <c r="AB766" s="58">
        <v>0</v>
      </c>
      <c r="AC766" s="58">
        <v>0</v>
      </c>
      <c r="AD766" s="58">
        <v>1</v>
      </c>
      <c r="AE766" s="58">
        <v>1</v>
      </c>
      <c r="AF766" s="58">
        <v>0</v>
      </c>
      <c r="AG766" s="58">
        <v>6.25</v>
      </c>
      <c r="AH766" s="59">
        <v>3543.88</v>
      </c>
      <c r="AI766" s="61">
        <v>6632358</v>
      </c>
      <c r="AJ766" s="61">
        <v>5721605</v>
      </c>
      <c r="AK766" s="61">
        <v>367432</v>
      </c>
      <c r="AL766" s="60">
        <f t="shared" si="131"/>
        <v>0.36743199999999998</v>
      </c>
      <c r="AM766" s="60">
        <f t="shared" si="136"/>
        <v>5.8330202889926168</v>
      </c>
      <c r="AN766" s="59">
        <v>67.94</v>
      </c>
    </row>
    <row r="767" spans="1:40" x14ac:dyDescent="0.3">
      <c r="A767" s="58" t="s">
        <v>453</v>
      </c>
      <c r="B767" s="59">
        <v>2017</v>
      </c>
      <c r="C767" s="59">
        <v>72.55</v>
      </c>
      <c r="D767" s="59">
        <v>66.83</v>
      </c>
      <c r="E767" s="59">
        <v>61.11</v>
      </c>
      <c r="F767" s="59">
        <v>84.47</v>
      </c>
      <c r="G767" s="59">
        <v>69.349999999999994</v>
      </c>
      <c r="H767" s="59">
        <v>63.18</v>
      </c>
      <c r="I767" s="60">
        <f t="shared" si="130"/>
        <v>7.579259940683011</v>
      </c>
      <c r="J767" s="60">
        <f t="shared" si="129"/>
        <v>15.524228939979318</v>
      </c>
      <c r="K767" s="60">
        <f t="shared" si="127"/>
        <v>15.388359172034395</v>
      </c>
      <c r="L767" s="60">
        <f t="shared" si="137"/>
        <v>0.3458644202257441</v>
      </c>
      <c r="M767" s="60">
        <f t="shared" si="128"/>
        <v>1.1455326988025791</v>
      </c>
      <c r="N767" s="59">
        <v>0.56000000000000005</v>
      </c>
      <c r="O767" s="59">
        <v>0.89</v>
      </c>
      <c r="P767" s="62">
        <v>5.8285490196078431</v>
      </c>
      <c r="Q767" s="62">
        <v>6.2326050420168064</v>
      </c>
      <c r="R767" s="12">
        <v>8.64</v>
      </c>
      <c r="S767" s="59">
        <v>87.04</v>
      </c>
      <c r="T767" s="58">
        <v>1</v>
      </c>
      <c r="U767" s="59">
        <v>65.38</v>
      </c>
      <c r="V767" s="58">
        <v>87.5</v>
      </c>
      <c r="W767" s="58" t="s">
        <v>652</v>
      </c>
      <c r="X767" s="58">
        <v>0</v>
      </c>
      <c r="Y767" s="58">
        <v>0</v>
      </c>
      <c r="Z767" s="58">
        <v>0</v>
      </c>
      <c r="AA767">
        <v>1</v>
      </c>
      <c r="AB767" s="58">
        <v>0</v>
      </c>
      <c r="AC767" s="58">
        <v>0</v>
      </c>
      <c r="AD767" s="58">
        <v>1</v>
      </c>
      <c r="AE767" s="58">
        <v>1</v>
      </c>
      <c r="AF767" s="58">
        <v>0</v>
      </c>
      <c r="AG767" s="58">
        <v>6.25</v>
      </c>
      <c r="AH767" s="59">
        <v>1957.18</v>
      </c>
      <c r="AI767" s="61">
        <v>5521880</v>
      </c>
      <c r="AJ767" s="61">
        <v>4820360</v>
      </c>
      <c r="AK767" s="61">
        <v>413211</v>
      </c>
      <c r="AL767" s="60">
        <f t="shared" si="131"/>
        <v>0.41321099999999999</v>
      </c>
      <c r="AM767" s="60">
        <f t="shared" si="136"/>
        <v>0.12459176119662958</v>
      </c>
      <c r="AN767" s="59">
        <v>69.16</v>
      </c>
    </row>
    <row r="768" spans="1:40" x14ac:dyDescent="0.3">
      <c r="A768" s="58" t="s">
        <v>453</v>
      </c>
      <c r="B768" s="59">
        <v>2018</v>
      </c>
      <c r="C768" s="59">
        <v>72.75</v>
      </c>
      <c r="D768" s="59">
        <v>48.87</v>
      </c>
      <c r="E768" s="59">
        <v>25</v>
      </c>
      <c r="F768" s="59">
        <v>69.89</v>
      </c>
      <c r="G768" s="59">
        <v>79.650000000000006</v>
      </c>
      <c r="H768" s="59">
        <v>66.260000000000005</v>
      </c>
      <c r="I768" s="60">
        <f t="shared" si="130"/>
        <v>7.4313352195478899</v>
      </c>
      <c r="J768" s="60">
        <f t="shared" si="129"/>
        <v>15.309115532065604</v>
      </c>
      <c r="K768" s="60">
        <f t="shared" si="127"/>
        <v>15.113537480852516</v>
      </c>
      <c r="L768" s="60">
        <f t="shared" si="137"/>
        <v>0.32067308471223899</v>
      </c>
      <c r="M768" s="60">
        <f t="shared" si="128"/>
        <v>1.2160137015628345</v>
      </c>
      <c r="N768" s="59">
        <v>1.57</v>
      </c>
      <c r="O768" s="59">
        <v>0.98</v>
      </c>
      <c r="P768" s="62">
        <v>15.665081300813005</v>
      </c>
      <c r="Q768" s="62">
        <v>17.575252918287951</v>
      </c>
      <c r="R768" s="12">
        <v>28</v>
      </c>
      <c r="S768" s="59">
        <v>0</v>
      </c>
      <c r="T768" s="58">
        <v>1</v>
      </c>
      <c r="U768" s="59">
        <v>65.38</v>
      </c>
      <c r="V768" s="58">
        <v>94.44</v>
      </c>
      <c r="W768" s="58" t="s">
        <v>652</v>
      </c>
      <c r="X768" s="58">
        <v>0</v>
      </c>
      <c r="Y768" s="58">
        <v>0</v>
      </c>
      <c r="Z768" s="58">
        <v>0</v>
      </c>
      <c r="AA768">
        <v>1</v>
      </c>
      <c r="AB768" s="58">
        <v>0</v>
      </c>
      <c r="AC768" s="58">
        <v>0</v>
      </c>
      <c r="AD768" s="58">
        <v>1</v>
      </c>
      <c r="AE768" s="58">
        <v>1</v>
      </c>
      <c r="AF768" s="58">
        <v>0</v>
      </c>
      <c r="AG768" s="58">
        <v>13.33</v>
      </c>
      <c r="AH768" s="59">
        <v>1688.06</v>
      </c>
      <c r="AI768" s="61">
        <v>4453120</v>
      </c>
      <c r="AJ768" s="61">
        <v>3662064</v>
      </c>
      <c r="AK768" s="61">
        <v>378055</v>
      </c>
      <c r="AL768" s="60">
        <f t="shared" si="131"/>
        <v>0.37805499999999997</v>
      </c>
      <c r="AM768" s="60">
        <f t="shared" si="136"/>
        <v>-8.5080019650977348E-2</v>
      </c>
      <c r="AN768" s="59">
        <v>51.86</v>
      </c>
    </row>
    <row r="769" spans="1:40" x14ac:dyDescent="0.3">
      <c r="A769" s="58" t="s">
        <v>453</v>
      </c>
      <c r="B769" s="59">
        <v>2019</v>
      </c>
      <c r="C769" s="59">
        <v>74.55</v>
      </c>
      <c r="D769" s="59">
        <v>38.94</v>
      </c>
      <c r="E769" s="59">
        <v>3.33</v>
      </c>
      <c r="F769" s="59">
        <v>67.900000000000006</v>
      </c>
      <c r="G769" s="59">
        <v>77.31</v>
      </c>
      <c r="H769" s="59">
        <v>78.38</v>
      </c>
      <c r="I769" s="60">
        <f t="shared" si="130"/>
        <v>7.3413347809803771</v>
      </c>
      <c r="J769" s="60">
        <f t="shared" si="129"/>
        <v>15.312497096141467</v>
      </c>
      <c r="K769" s="60">
        <f t="shared" si="127"/>
        <v>15.144982684023915</v>
      </c>
      <c r="L769" s="60">
        <f t="shared" si="137"/>
        <v>0.27268771686742677</v>
      </c>
      <c r="M769" s="60">
        <f t="shared" si="128"/>
        <v>1.1823623304070232</v>
      </c>
      <c r="N769" s="59">
        <v>1.6</v>
      </c>
      <c r="O769" s="59">
        <v>0.97</v>
      </c>
      <c r="P769" s="62">
        <v>24.825120000000009</v>
      </c>
      <c r="Q769" s="62">
        <v>26.61542635658914</v>
      </c>
      <c r="R769" s="12">
        <v>31.91</v>
      </c>
      <c r="S769" s="59">
        <v>0</v>
      </c>
      <c r="T769" s="58">
        <v>1</v>
      </c>
      <c r="U769" s="59">
        <v>83.33</v>
      </c>
      <c r="V769" s="58">
        <v>95</v>
      </c>
      <c r="W769" s="58" t="s">
        <v>652</v>
      </c>
      <c r="X769" s="58">
        <v>0</v>
      </c>
      <c r="Y769" s="58">
        <v>0</v>
      </c>
      <c r="Z769" s="58">
        <v>0</v>
      </c>
      <c r="AA769">
        <v>1</v>
      </c>
      <c r="AB769" s="58">
        <v>0</v>
      </c>
      <c r="AC769" s="58">
        <v>0</v>
      </c>
      <c r="AD769" s="58">
        <v>1</v>
      </c>
      <c r="AE769" s="58">
        <v>1</v>
      </c>
      <c r="AF769" s="58">
        <v>0</v>
      </c>
      <c r="AG769" s="58">
        <v>13.33</v>
      </c>
      <c r="AH769" s="59">
        <v>1542.77</v>
      </c>
      <c r="AI769" s="61">
        <v>4468204</v>
      </c>
      <c r="AJ769" s="61">
        <v>3779048</v>
      </c>
      <c r="AK769" s="61">
        <v>313490</v>
      </c>
      <c r="AL769" s="60">
        <f t="shared" si="131"/>
        <v>0.31348999999999999</v>
      </c>
      <c r="AM769" s="60">
        <f t="shared" si="136"/>
        <v>-0.17078202906984433</v>
      </c>
      <c r="AN769" s="59">
        <v>61.3</v>
      </c>
    </row>
    <row r="770" spans="1:40" x14ac:dyDescent="0.3">
      <c r="A770" s="58" t="s">
        <v>453</v>
      </c>
      <c r="B770" s="59">
        <v>2020</v>
      </c>
      <c r="C770" s="59">
        <v>77.16</v>
      </c>
      <c r="D770" s="59">
        <v>39.9</v>
      </c>
      <c r="E770" s="59">
        <v>2.63</v>
      </c>
      <c r="F770" s="59">
        <v>65.400000000000006</v>
      </c>
      <c r="G770" s="59">
        <v>76.17</v>
      </c>
      <c r="H770" s="59">
        <v>92.3</v>
      </c>
      <c r="I770" s="60">
        <f t="shared" si="130"/>
        <v>6.3051980646165537</v>
      </c>
      <c r="J770" s="60">
        <f t="shared" si="129"/>
        <v>14.922864526569139</v>
      </c>
      <c r="K770" s="60">
        <f t="shared" ref="K770:K833" si="138">LN(AJ770)</f>
        <v>14.810501558382095</v>
      </c>
      <c r="L770" s="60">
        <f t="shared" si="137"/>
        <v>5.4212579126363347E-2</v>
      </c>
      <c r="M770" s="60">
        <f t="shared" ref="M770:M833" si="139">AI770/AJ770</f>
        <v>1.1189189189189188</v>
      </c>
      <c r="N770" s="59">
        <v>-2.97</v>
      </c>
      <c r="O770" s="59">
        <v>1.04</v>
      </c>
      <c r="P770" s="62">
        <v>24.792209302325578</v>
      </c>
      <c r="Q770" s="62">
        <v>26.392868217054275</v>
      </c>
      <c r="R770" s="12">
        <v>35.049999999999997</v>
      </c>
      <c r="S770" s="59">
        <v>0</v>
      </c>
      <c r="T770" s="58">
        <v>1</v>
      </c>
      <c r="U770" s="59">
        <v>97.06</v>
      </c>
      <c r="V770" s="58">
        <v>100</v>
      </c>
      <c r="W770" s="58" t="s">
        <v>652</v>
      </c>
      <c r="X770" s="58">
        <v>0</v>
      </c>
      <c r="Y770" s="58">
        <v>0</v>
      </c>
      <c r="Z770" s="58">
        <v>0</v>
      </c>
      <c r="AA770">
        <v>1</v>
      </c>
      <c r="AB770" s="58">
        <v>0</v>
      </c>
      <c r="AC770" s="58">
        <v>0</v>
      </c>
      <c r="AD770" s="58">
        <v>1</v>
      </c>
      <c r="AE770" s="58">
        <v>1</v>
      </c>
      <c r="AF770" s="58">
        <v>20</v>
      </c>
      <c r="AG770" s="58">
        <v>23.08</v>
      </c>
      <c r="AH770" s="59">
        <v>547.41</v>
      </c>
      <c r="AI770" s="61">
        <v>3026340</v>
      </c>
      <c r="AJ770" s="61">
        <v>2704700</v>
      </c>
      <c r="AK770" s="61">
        <v>55709</v>
      </c>
      <c r="AL770" s="60">
        <f t="shared" si="131"/>
        <v>5.5709000000000002E-2</v>
      </c>
      <c r="AM770" s="60">
        <f t="shared" si="136"/>
        <v>-0.82229417206290467</v>
      </c>
      <c r="AN770" s="59">
        <v>71.67</v>
      </c>
    </row>
    <row r="771" spans="1:40" x14ac:dyDescent="0.3">
      <c r="A771" s="58" t="s">
        <v>453</v>
      </c>
      <c r="B771" s="59">
        <v>2021</v>
      </c>
      <c r="C771" s="59" t="s">
        <v>679</v>
      </c>
      <c r="D771" s="59" t="s">
        <v>679</v>
      </c>
      <c r="E771" s="59" t="s">
        <v>679</v>
      </c>
      <c r="F771" s="59" t="s">
        <v>679</v>
      </c>
      <c r="G771" s="59" t="s">
        <v>679</v>
      </c>
      <c r="H771" s="59" t="s">
        <v>679</v>
      </c>
      <c r="I771" s="60">
        <f t="shared" si="130"/>
        <v>6.5326253706700461</v>
      </c>
      <c r="J771" s="60">
        <f t="shared" si="129"/>
        <v>14.853041808173717</v>
      </c>
      <c r="K771" s="60">
        <f t="shared" si="138"/>
        <v>14.717225984258942</v>
      </c>
      <c r="L771" s="60">
        <f t="shared" si="137"/>
        <v>1.9455508233798838E-2</v>
      </c>
      <c r="M771" s="60">
        <f t="shared" si="139"/>
        <v>1.1454709058188361</v>
      </c>
      <c r="N771" s="59">
        <v>-3.8</v>
      </c>
      <c r="O771" s="59">
        <v>0.79</v>
      </c>
      <c r="P771" s="62">
        <v>53.43942307692307</v>
      </c>
      <c r="Q771" s="62">
        <v>56.638499999999958</v>
      </c>
      <c r="R771" s="12">
        <v>93.21</v>
      </c>
      <c r="S771" s="59" t="s">
        <v>679</v>
      </c>
      <c r="T771" s="58">
        <v>1</v>
      </c>
      <c r="U771" s="59" t="s">
        <v>679</v>
      </c>
      <c r="V771" s="58">
        <v>100</v>
      </c>
      <c r="W771" s="58" t="s">
        <v>652</v>
      </c>
      <c r="X771" s="58">
        <v>0</v>
      </c>
      <c r="Y771" s="58">
        <v>0</v>
      </c>
      <c r="Z771" s="58">
        <v>0</v>
      </c>
      <c r="AA771">
        <v>1</v>
      </c>
      <c r="AB771" s="58">
        <v>0</v>
      </c>
      <c r="AC771" s="58">
        <v>0</v>
      </c>
      <c r="AD771" s="58">
        <v>1</v>
      </c>
      <c r="AE771" s="58">
        <v>1</v>
      </c>
      <c r="AF771" s="58">
        <v>20</v>
      </c>
      <c r="AG771" s="58">
        <v>6.67</v>
      </c>
      <c r="AH771" s="59">
        <v>687.2</v>
      </c>
      <c r="AI771" s="61">
        <v>2822241</v>
      </c>
      <c r="AJ771" s="61">
        <v>2463826</v>
      </c>
      <c r="AK771" s="61">
        <v>19646</v>
      </c>
      <c r="AL771" s="60">
        <f t="shared" si="131"/>
        <v>1.9646E-2</v>
      </c>
      <c r="AM771" s="60">
        <f t="shared" si="136"/>
        <v>-0.64734603026440973</v>
      </c>
      <c r="AN771" s="59">
        <v>67.67</v>
      </c>
    </row>
    <row r="772" spans="1:40" x14ac:dyDescent="0.3">
      <c r="A772" s="58" t="s">
        <v>654</v>
      </c>
      <c r="B772" s="59">
        <v>2008</v>
      </c>
      <c r="C772" s="59">
        <v>83.25</v>
      </c>
      <c r="D772" s="59">
        <v>53.47</v>
      </c>
      <c r="E772" s="59">
        <v>12.82</v>
      </c>
      <c r="F772" s="59">
        <v>91.92</v>
      </c>
      <c r="G772" s="59">
        <v>89.9</v>
      </c>
      <c r="H772" s="59">
        <v>58.67</v>
      </c>
      <c r="I772" s="60">
        <f t="shared" si="130"/>
        <v>9.7883342436154361</v>
      </c>
      <c r="J772" s="60">
        <f t="shared" si="129"/>
        <v>17.686002984552246</v>
      </c>
      <c r="K772" s="60">
        <f t="shared" si="138"/>
        <v>16.953783518300376</v>
      </c>
      <c r="L772" s="60">
        <f t="shared" si="137"/>
        <v>0.97795011226088269</v>
      </c>
      <c r="M772" s="60">
        <f t="shared" si="139"/>
        <v>2.0796912937911896</v>
      </c>
      <c r="N772" s="59">
        <v>6.35</v>
      </c>
      <c r="O772" s="59">
        <v>1.2</v>
      </c>
      <c r="P772" s="62">
        <v>19.974545454545453</v>
      </c>
      <c r="Q772" s="62">
        <v>25.786875000000009</v>
      </c>
      <c r="R772" s="12">
        <v>34.380000000000003</v>
      </c>
      <c r="S772" s="59">
        <v>78.790000000000006</v>
      </c>
      <c r="T772" s="58">
        <v>1</v>
      </c>
      <c r="U772" s="59">
        <v>60.64</v>
      </c>
      <c r="V772" s="58">
        <v>44.44</v>
      </c>
      <c r="W772" s="58" t="s">
        <v>652</v>
      </c>
      <c r="X772" s="58">
        <v>0</v>
      </c>
      <c r="Y772" s="58">
        <v>0</v>
      </c>
      <c r="Z772" s="58">
        <v>0</v>
      </c>
      <c r="AA772">
        <v>1</v>
      </c>
      <c r="AB772" s="58">
        <v>0</v>
      </c>
      <c r="AC772" s="58">
        <v>0</v>
      </c>
      <c r="AD772" s="58">
        <v>1</v>
      </c>
      <c r="AE772" s="58"/>
      <c r="AF772" s="58">
        <v>0</v>
      </c>
      <c r="AG772" s="58"/>
      <c r="AH772" s="59">
        <v>17824.59</v>
      </c>
      <c r="AI772" s="61">
        <v>47966000</v>
      </c>
      <c r="AJ772" s="61">
        <v>23064000</v>
      </c>
      <c r="AK772" s="61">
        <v>1659000</v>
      </c>
      <c r="AL772" s="60">
        <f t="shared" si="131"/>
        <v>1.659</v>
      </c>
      <c r="AM772" s="60"/>
      <c r="AN772" s="59">
        <v>26.36</v>
      </c>
    </row>
    <row r="773" spans="1:40" x14ac:dyDescent="0.3">
      <c r="A773" s="58" t="s">
        <v>654</v>
      </c>
      <c r="B773" s="59">
        <v>2009</v>
      </c>
      <c r="C773" s="59">
        <v>85.49</v>
      </c>
      <c r="D773" s="59">
        <v>85.49</v>
      </c>
      <c r="E773" s="59">
        <v>100</v>
      </c>
      <c r="F773" s="59">
        <v>92.1</v>
      </c>
      <c r="G773" s="59">
        <v>93</v>
      </c>
      <c r="H773" s="59">
        <v>62.43</v>
      </c>
      <c r="I773" s="60">
        <f t="shared" si="130"/>
        <v>10.040105427071079</v>
      </c>
      <c r="J773" s="60">
        <f t="shared" si="129"/>
        <v>17.841968779125903</v>
      </c>
      <c r="K773" s="60">
        <f t="shared" si="138"/>
        <v>17.243706833793205</v>
      </c>
      <c r="L773" s="60">
        <f t="shared" si="137"/>
        <v>1.0035687399812157</v>
      </c>
      <c r="M773" s="60">
        <f t="shared" si="139"/>
        <v>1.8189546088705753</v>
      </c>
      <c r="N773" s="59">
        <v>3.89</v>
      </c>
      <c r="O773" s="59">
        <v>0.84</v>
      </c>
      <c r="P773" s="62">
        <v>16.568333333333328</v>
      </c>
      <c r="Q773" s="62">
        <v>16.611240310077516</v>
      </c>
      <c r="R773" s="12">
        <v>19.829999999999998</v>
      </c>
      <c r="S773" s="59">
        <v>75</v>
      </c>
      <c r="T773" s="58">
        <v>1</v>
      </c>
      <c r="U773" s="59">
        <v>70.650000000000006</v>
      </c>
      <c r="V773" s="58">
        <v>44.44</v>
      </c>
      <c r="W773" s="58" t="s">
        <v>652</v>
      </c>
      <c r="X773" s="58">
        <v>0</v>
      </c>
      <c r="Y773" s="58">
        <v>0</v>
      </c>
      <c r="Z773" s="58">
        <v>0</v>
      </c>
      <c r="AA773">
        <v>1</v>
      </c>
      <c r="AB773" s="58">
        <v>0</v>
      </c>
      <c r="AC773" s="58">
        <v>0</v>
      </c>
      <c r="AD773" s="58">
        <v>1</v>
      </c>
      <c r="AE773" s="58"/>
      <c r="AF773" s="58">
        <v>0</v>
      </c>
      <c r="AG773" s="58"/>
      <c r="AH773" s="59">
        <v>22927.8</v>
      </c>
      <c r="AI773" s="61">
        <v>56062000</v>
      </c>
      <c r="AJ773" s="61">
        <v>30821000</v>
      </c>
      <c r="AK773" s="61">
        <v>1728000</v>
      </c>
      <c r="AL773" s="60">
        <f t="shared" si="131"/>
        <v>1.728</v>
      </c>
      <c r="AM773" s="60">
        <f t="shared" ref="AM773:AM785" si="140">(AK773-AK772)/AK772</f>
        <v>4.1591320072332731E-2</v>
      </c>
      <c r="AN773" s="59">
        <v>40.44</v>
      </c>
    </row>
    <row r="774" spans="1:40" x14ac:dyDescent="0.3">
      <c r="A774" s="58" t="s">
        <v>654</v>
      </c>
      <c r="B774" s="59">
        <v>2010</v>
      </c>
      <c r="C774" s="59">
        <v>78.52</v>
      </c>
      <c r="D774" s="59">
        <v>68.72</v>
      </c>
      <c r="E774" s="59">
        <v>58.62</v>
      </c>
      <c r="F774" s="59">
        <v>91.49</v>
      </c>
      <c r="G774" s="59">
        <v>89.07</v>
      </c>
      <c r="H774" s="59">
        <v>40.68</v>
      </c>
      <c r="I774" s="60">
        <f t="shared" si="130"/>
        <v>10.141784902853914</v>
      </c>
      <c r="J774" s="60">
        <f t="shared" si="129"/>
        <v>17.999665354495885</v>
      </c>
      <c r="K774" s="60">
        <f t="shared" si="138"/>
        <v>17.408347063864678</v>
      </c>
      <c r="L774" s="60">
        <f t="shared" si="137"/>
        <v>1.5247511042669064</v>
      </c>
      <c r="M774" s="60">
        <f t="shared" si="139"/>
        <v>1.8063681646806287</v>
      </c>
      <c r="N774" s="59">
        <v>8.74</v>
      </c>
      <c r="O774" s="59">
        <v>0.85</v>
      </c>
      <c r="P774" s="62">
        <v>16.501712062256811</v>
      </c>
      <c r="Q774" s="62">
        <v>17.427003891050575</v>
      </c>
      <c r="R774" s="12">
        <v>19.920000000000002</v>
      </c>
      <c r="S774" s="59">
        <v>77.91</v>
      </c>
      <c r="T774" s="58">
        <v>1</v>
      </c>
      <c r="U774" s="59">
        <v>41.49</v>
      </c>
      <c r="V774" s="58">
        <v>36.36</v>
      </c>
      <c r="W774" s="58" t="s">
        <v>652</v>
      </c>
      <c r="X774" s="58">
        <v>0</v>
      </c>
      <c r="Y774" s="58">
        <v>0</v>
      </c>
      <c r="Z774" s="58">
        <v>0</v>
      </c>
      <c r="AA774">
        <v>1</v>
      </c>
      <c r="AB774" s="58">
        <v>0</v>
      </c>
      <c r="AC774" s="58">
        <v>0</v>
      </c>
      <c r="AD774" s="58">
        <v>1</v>
      </c>
      <c r="AE774" s="58"/>
      <c r="AF774" s="58">
        <v>0</v>
      </c>
      <c r="AG774" s="58">
        <v>62.5</v>
      </c>
      <c r="AH774" s="59">
        <v>25381.73</v>
      </c>
      <c r="AI774" s="61">
        <v>65638000</v>
      </c>
      <c r="AJ774" s="61">
        <v>36337000</v>
      </c>
      <c r="AK774" s="61">
        <v>3594000</v>
      </c>
      <c r="AL774" s="60">
        <f t="shared" si="131"/>
        <v>3.5939999999999999</v>
      </c>
      <c r="AM774" s="60">
        <f t="shared" si="140"/>
        <v>1.0798611111111112</v>
      </c>
      <c r="AN774" s="59">
        <v>39.39</v>
      </c>
    </row>
    <row r="775" spans="1:40" x14ac:dyDescent="0.3">
      <c r="A775" s="58" t="s">
        <v>654</v>
      </c>
      <c r="B775" s="59">
        <v>2011</v>
      </c>
      <c r="C775" s="59">
        <v>82.24</v>
      </c>
      <c r="D775" s="59">
        <v>82.24</v>
      </c>
      <c r="E775" s="59">
        <v>84.26</v>
      </c>
      <c r="F775" s="59">
        <v>91.91</v>
      </c>
      <c r="G775" s="59">
        <v>85.72</v>
      </c>
      <c r="H775" s="59">
        <v>61.85</v>
      </c>
      <c r="I775" s="60">
        <f t="shared" si="130"/>
        <v>10.236263681243985</v>
      </c>
      <c r="J775" s="60">
        <f t="shared" si="129"/>
        <v>18.040707928605137</v>
      </c>
      <c r="K775" s="60">
        <f t="shared" si="138"/>
        <v>17.454359078472645</v>
      </c>
      <c r="L775" s="60">
        <f t="shared" si="137"/>
        <v>1.5610876514930536</v>
      </c>
      <c r="M775" s="60">
        <f t="shared" si="139"/>
        <v>1.7974137931034482</v>
      </c>
      <c r="N775" s="59">
        <v>4.05</v>
      </c>
      <c r="O775" s="59">
        <v>0.9</v>
      </c>
      <c r="P775" s="62">
        <v>14.778235294117646</v>
      </c>
      <c r="Q775" s="62">
        <v>16.565686274509794</v>
      </c>
      <c r="R775" s="12">
        <v>21.87</v>
      </c>
      <c r="S775" s="59">
        <v>78.569999999999993</v>
      </c>
      <c r="T775" s="58">
        <v>1</v>
      </c>
      <c r="U775" s="59">
        <v>73.400000000000006</v>
      </c>
      <c r="V775" s="58">
        <v>41.67</v>
      </c>
      <c r="W775" s="58" t="s">
        <v>652</v>
      </c>
      <c r="X775" s="58">
        <v>0</v>
      </c>
      <c r="Y775" s="58">
        <v>0</v>
      </c>
      <c r="Z775" s="58">
        <v>0</v>
      </c>
      <c r="AA775">
        <v>1</v>
      </c>
      <c r="AB775" s="58">
        <v>0</v>
      </c>
      <c r="AC775" s="58">
        <v>0</v>
      </c>
      <c r="AD775" s="58">
        <v>1</v>
      </c>
      <c r="AE775" s="58">
        <v>1</v>
      </c>
      <c r="AF775" s="58">
        <v>5.26</v>
      </c>
      <c r="AG775" s="58">
        <v>100</v>
      </c>
      <c r="AH775" s="59">
        <v>27896.7</v>
      </c>
      <c r="AI775" s="61">
        <v>68388000</v>
      </c>
      <c r="AJ775" s="61">
        <v>38048000</v>
      </c>
      <c r="AK775" s="61">
        <v>3764000</v>
      </c>
      <c r="AL775" s="60">
        <f t="shared" si="131"/>
        <v>3.7639999999999998</v>
      </c>
      <c r="AM775" s="60">
        <f t="shared" si="140"/>
        <v>4.7301057317751811E-2</v>
      </c>
      <c r="AN775" s="59">
        <v>39.770000000000003</v>
      </c>
    </row>
    <row r="776" spans="1:40" x14ac:dyDescent="0.3">
      <c r="A776" s="58" t="s">
        <v>654</v>
      </c>
      <c r="B776" s="59">
        <v>2012</v>
      </c>
      <c r="C776" s="59">
        <v>73.75</v>
      </c>
      <c r="D776" s="59">
        <v>73.75</v>
      </c>
      <c r="E776" s="59">
        <v>100</v>
      </c>
      <c r="F776" s="59">
        <v>89.67</v>
      </c>
      <c r="G776" s="59">
        <v>80.459999999999994</v>
      </c>
      <c r="H776" s="59">
        <v>38.46</v>
      </c>
      <c r="I776" s="60">
        <f t="shared" si="130"/>
        <v>9.8957522117802004</v>
      </c>
      <c r="J776" s="60">
        <f t="shared" si="129"/>
        <v>17.936350983990341</v>
      </c>
      <c r="K776" s="60">
        <f t="shared" si="138"/>
        <v>17.246137283650434</v>
      </c>
      <c r="L776" s="60">
        <f t="shared" si="137"/>
        <v>1.4752205703142922</v>
      </c>
      <c r="M776" s="60">
        <f t="shared" si="139"/>
        <v>1.994141636457794</v>
      </c>
      <c r="N776" s="59">
        <v>3.92</v>
      </c>
      <c r="O776" s="59">
        <v>0.96</v>
      </c>
      <c r="P776" s="62">
        <v>7.9368359374999926</v>
      </c>
      <c r="Q776" s="62">
        <v>9.5380468750000045</v>
      </c>
      <c r="R776" s="12">
        <v>13.01</v>
      </c>
      <c r="S776" s="59">
        <v>80.91</v>
      </c>
      <c r="T776" s="58">
        <v>1</v>
      </c>
      <c r="U776" s="59">
        <v>36.67</v>
      </c>
      <c r="V776" s="58">
        <v>54.55</v>
      </c>
      <c r="W776" s="58" t="s">
        <v>652</v>
      </c>
      <c r="X776" s="58">
        <v>0</v>
      </c>
      <c r="Y776" s="58">
        <v>0</v>
      </c>
      <c r="Z776" s="58">
        <v>0</v>
      </c>
      <c r="AA776">
        <v>1</v>
      </c>
      <c r="AB776" s="58">
        <v>0</v>
      </c>
      <c r="AC776" s="58">
        <v>0</v>
      </c>
      <c r="AD776" s="58">
        <v>1</v>
      </c>
      <c r="AE776" s="58">
        <v>1</v>
      </c>
      <c r="AF776" s="58">
        <v>5</v>
      </c>
      <c r="AG776" s="58">
        <v>100</v>
      </c>
      <c r="AH776" s="59">
        <v>19845.89</v>
      </c>
      <c r="AI776" s="61">
        <v>61611000</v>
      </c>
      <c r="AJ776" s="61">
        <v>30896000</v>
      </c>
      <c r="AK776" s="61">
        <v>3372000</v>
      </c>
      <c r="AL776" s="60">
        <f t="shared" si="131"/>
        <v>3.3719999999999999</v>
      </c>
      <c r="AM776" s="60">
        <f t="shared" si="140"/>
        <v>-0.10414452709883103</v>
      </c>
      <c r="AN776" s="59">
        <v>37.82</v>
      </c>
    </row>
    <row r="777" spans="1:40" x14ac:dyDescent="0.3">
      <c r="A777" s="58" t="s">
        <v>654</v>
      </c>
      <c r="B777" s="59">
        <v>2013</v>
      </c>
      <c r="C777" s="59">
        <v>74.8</v>
      </c>
      <c r="D777" s="59">
        <v>74.8</v>
      </c>
      <c r="E777" s="59">
        <v>86.05</v>
      </c>
      <c r="F777" s="59">
        <v>89.49</v>
      </c>
      <c r="G777" s="59">
        <v>80.84</v>
      </c>
      <c r="H777" s="59">
        <v>42.5</v>
      </c>
      <c r="I777" s="60">
        <f t="shared" si="130"/>
        <v>10.101425289594516</v>
      </c>
      <c r="J777" s="60">
        <f t="shared" si="129"/>
        <v>17.913000169330449</v>
      </c>
      <c r="K777" s="60">
        <f t="shared" si="138"/>
        <v>17.287570173876659</v>
      </c>
      <c r="L777" s="60">
        <f t="shared" si="137"/>
        <v>1.083160184109188</v>
      </c>
      <c r="M777" s="60">
        <f t="shared" si="139"/>
        <v>1.8690494674409217</v>
      </c>
      <c r="N777" s="59">
        <v>0.92</v>
      </c>
      <c r="O777" s="59">
        <v>0.82</v>
      </c>
      <c r="P777" s="62">
        <v>4.5099606299212596</v>
      </c>
      <c r="Q777" s="62">
        <v>5.3667968749999986</v>
      </c>
      <c r="R777" s="12">
        <v>8.0399999999999991</v>
      </c>
      <c r="S777" s="59">
        <v>79.63</v>
      </c>
      <c r="T777" s="58">
        <v>1</v>
      </c>
      <c r="U777" s="59">
        <v>42.39</v>
      </c>
      <c r="V777" s="58">
        <v>50</v>
      </c>
      <c r="W777" s="58" t="s">
        <v>652</v>
      </c>
      <c r="X777" s="58">
        <v>0</v>
      </c>
      <c r="Y777" s="58">
        <v>0</v>
      </c>
      <c r="Z777" s="58">
        <v>0</v>
      </c>
      <c r="AA777">
        <v>1</v>
      </c>
      <c r="AB777" s="58">
        <v>0</v>
      </c>
      <c r="AC777" s="58">
        <v>0</v>
      </c>
      <c r="AD777" s="58">
        <v>1</v>
      </c>
      <c r="AE777" s="58">
        <v>1</v>
      </c>
      <c r="AF777" s="58">
        <v>5.56</v>
      </c>
      <c r="AG777" s="58">
        <v>100</v>
      </c>
      <c r="AH777" s="59">
        <v>24377.73</v>
      </c>
      <c r="AI777" s="61">
        <v>60189000</v>
      </c>
      <c r="AJ777" s="61">
        <v>32203000</v>
      </c>
      <c r="AK777" s="61">
        <v>1954000</v>
      </c>
      <c r="AL777" s="60">
        <f t="shared" si="131"/>
        <v>1.954</v>
      </c>
      <c r="AM777" s="60">
        <f t="shared" si="140"/>
        <v>-0.42052194543297744</v>
      </c>
      <c r="AN777" s="59">
        <v>40.58</v>
      </c>
    </row>
    <row r="778" spans="1:40" x14ac:dyDescent="0.3">
      <c r="A778" s="58" t="s">
        <v>654</v>
      </c>
      <c r="B778" s="59">
        <v>2014</v>
      </c>
      <c r="C778" s="59">
        <v>73.92</v>
      </c>
      <c r="D778" s="59">
        <v>73.92</v>
      </c>
      <c r="E778" s="59">
        <v>100</v>
      </c>
      <c r="F778" s="59">
        <v>90.81</v>
      </c>
      <c r="G778" s="59">
        <v>75.81</v>
      </c>
      <c r="H778" s="59">
        <v>45.78</v>
      </c>
      <c r="I778" s="60">
        <f t="shared" si="130"/>
        <v>9.9913624316005087</v>
      </c>
      <c r="J778" s="60">
        <f t="shared" si="129"/>
        <v>17.685085247127581</v>
      </c>
      <c r="K778" s="60">
        <f t="shared" si="138"/>
        <v>16.799119641715954</v>
      </c>
      <c r="L778" s="60"/>
      <c r="M778" s="60">
        <f t="shared" si="139"/>
        <v>2.4253251682777468</v>
      </c>
      <c r="N778" s="59">
        <v>3.58</v>
      </c>
      <c r="O778" s="59">
        <v>0.83</v>
      </c>
      <c r="P778" s="62">
        <v>5.9405577689243021</v>
      </c>
      <c r="Q778" s="62">
        <v>6.9000390625000003</v>
      </c>
      <c r="R778" s="12">
        <v>8.77</v>
      </c>
      <c r="S778" s="59">
        <v>79.59</v>
      </c>
      <c r="T778" s="58">
        <v>1</v>
      </c>
      <c r="U778" s="59">
        <v>44.79</v>
      </c>
      <c r="V778" s="58">
        <v>45.45</v>
      </c>
      <c r="W778" s="58" t="s">
        <v>652</v>
      </c>
      <c r="X778" s="58">
        <v>0</v>
      </c>
      <c r="Y778" s="58">
        <v>0</v>
      </c>
      <c r="Z778" s="58">
        <v>0</v>
      </c>
      <c r="AA778">
        <v>1</v>
      </c>
      <c r="AB778" s="58">
        <v>0</v>
      </c>
      <c r="AC778" s="58">
        <v>0</v>
      </c>
      <c r="AD778" s="58">
        <v>1</v>
      </c>
      <c r="AE778" s="58">
        <v>1</v>
      </c>
      <c r="AF778" s="58">
        <v>14.29</v>
      </c>
      <c r="AG778" s="58">
        <v>100</v>
      </c>
      <c r="AH778" s="59">
        <v>21837.03</v>
      </c>
      <c r="AI778" s="61">
        <v>47922000</v>
      </c>
      <c r="AJ778" s="61">
        <v>19759000</v>
      </c>
      <c r="AK778" s="61">
        <v>-1008000</v>
      </c>
      <c r="AL778" s="60">
        <f t="shared" si="131"/>
        <v>-1.008</v>
      </c>
      <c r="AM778" s="60">
        <f t="shared" si="140"/>
        <v>-1.5158648925281475</v>
      </c>
      <c r="AN778" s="59">
        <v>27.03</v>
      </c>
    </row>
    <row r="779" spans="1:40" x14ac:dyDescent="0.3">
      <c r="A779" s="58" t="s">
        <v>654</v>
      </c>
      <c r="B779" s="59">
        <v>2015</v>
      </c>
      <c r="C779" s="59">
        <v>75.989999999999995</v>
      </c>
      <c r="D779" s="59">
        <v>75.989999999999995</v>
      </c>
      <c r="E779" s="59">
        <v>88.46</v>
      </c>
      <c r="F779" s="59">
        <v>90.56</v>
      </c>
      <c r="G779" s="59">
        <v>84.64</v>
      </c>
      <c r="H779" s="59">
        <v>39.200000000000003</v>
      </c>
      <c r="I779" s="60">
        <f t="shared" si="130"/>
        <v>9.6240580008363086</v>
      </c>
      <c r="J779" s="60">
        <f t="shared" si="129"/>
        <v>17.882620947232606</v>
      </c>
      <c r="K779" s="60">
        <f t="shared" si="138"/>
        <v>17.206388207219575</v>
      </c>
      <c r="L779" s="60"/>
      <c r="M779" s="60">
        <f t="shared" si="139"/>
        <v>1.9664556109389735</v>
      </c>
      <c r="N779" s="59">
        <v>-1.3</v>
      </c>
      <c r="O779" s="59">
        <v>0.56999999999999995</v>
      </c>
      <c r="P779" s="62">
        <v>7.6819367588932828</v>
      </c>
      <c r="Q779" s="62">
        <v>8.2714785992217958</v>
      </c>
      <c r="R779" s="12">
        <v>9.17</v>
      </c>
      <c r="S779" s="59">
        <v>80.209999999999994</v>
      </c>
      <c r="T779" s="58">
        <v>1</v>
      </c>
      <c r="U779" s="59">
        <v>43</v>
      </c>
      <c r="V779" s="58">
        <v>50</v>
      </c>
      <c r="W779" s="58" t="s">
        <v>652</v>
      </c>
      <c r="X779" s="58">
        <v>0</v>
      </c>
      <c r="Y779" s="58">
        <v>0</v>
      </c>
      <c r="Z779" s="58">
        <v>0</v>
      </c>
      <c r="AA779">
        <v>1</v>
      </c>
      <c r="AB779" s="58">
        <v>0</v>
      </c>
      <c r="AC779" s="58">
        <v>0</v>
      </c>
      <c r="AD779" s="58">
        <v>1</v>
      </c>
      <c r="AE779" s="58">
        <v>1</v>
      </c>
      <c r="AF779" s="58">
        <v>14.29</v>
      </c>
      <c r="AG779" s="58">
        <v>87.5</v>
      </c>
      <c r="AH779" s="59">
        <v>15124.3</v>
      </c>
      <c r="AI779" s="61">
        <v>58388000</v>
      </c>
      <c r="AJ779" s="61">
        <v>29692000</v>
      </c>
      <c r="AK779" s="61">
        <v>-1833000</v>
      </c>
      <c r="AL779" s="60">
        <f t="shared" si="131"/>
        <v>-1.833</v>
      </c>
      <c r="AM779" s="60">
        <f t="shared" si="140"/>
        <v>0.81845238095238093</v>
      </c>
      <c r="AN779" s="59">
        <v>36.24</v>
      </c>
    </row>
    <row r="780" spans="1:40" x14ac:dyDescent="0.3">
      <c r="A780" s="58" t="s">
        <v>654</v>
      </c>
      <c r="B780" s="59">
        <v>2016</v>
      </c>
      <c r="C780" s="59">
        <v>76.2</v>
      </c>
      <c r="D780" s="59">
        <v>76.2</v>
      </c>
      <c r="E780" s="59">
        <v>93.14</v>
      </c>
      <c r="F780" s="59">
        <v>88.03</v>
      </c>
      <c r="G780" s="59">
        <v>87.34</v>
      </c>
      <c r="H780" s="59">
        <v>38.97</v>
      </c>
      <c r="I780" s="60">
        <f t="shared" si="130"/>
        <v>9.9060752016824214</v>
      </c>
      <c r="J780" s="60">
        <f t="shared" ref="J780:J843" si="141">LN(AI780)</f>
        <v>17.911570315064957</v>
      </c>
      <c r="K780" s="60">
        <f t="shared" si="138"/>
        <v>17.182392509211308</v>
      </c>
      <c r="L780" s="60">
        <f>LN(1+AL780)</f>
        <v>0.13714983814723367</v>
      </c>
      <c r="M780" s="60">
        <f t="shared" si="139"/>
        <v>2.073375189733683</v>
      </c>
      <c r="N780" s="59">
        <v>3.56</v>
      </c>
      <c r="O780" s="59">
        <v>0.47</v>
      </c>
      <c r="P780" s="62">
        <v>5.3497665369649798</v>
      </c>
      <c r="Q780" s="62">
        <v>5.6182329317269106</v>
      </c>
      <c r="R780" s="12">
        <v>8.7100000000000009</v>
      </c>
      <c r="S780" s="59">
        <v>81.63</v>
      </c>
      <c r="T780" s="58">
        <v>1</v>
      </c>
      <c r="U780" s="59">
        <v>39</v>
      </c>
      <c r="V780" s="58">
        <v>41.67</v>
      </c>
      <c r="W780" s="58" t="s">
        <v>652</v>
      </c>
      <c r="X780" s="58">
        <v>0</v>
      </c>
      <c r="Y780" s="58">
        <v>0</v>
      </c>
      <c r="Z780" s="58">
        <v>0</v>
      </c>
      <c r="AA780">
        <v>1</v>
      </c>
      <c r="AB780" s="58">
        <v>0</v>
      </c>
      <c r="AC780" s="58">
        <v>0</v>
      </c>
      <c r="AD780" s="58">
        <v>1</v>
      </c>
      <c r="AE780" s="58">
        <v>1</v>
      </c>
      <c r="AF780" s="58">
        <v>11.76</v>
      </c>
      <c r="AG780" s="58">
        <v>60</v>
      </c>
      <c r="AH780" s="59">
        <v>20051.82</v>
      </c>
      <c r="AI780" s="61">
        <v>60103000</v>
      </c>
      <c r="AJ780" s="61">
        <v>28988000</v>
      </c>
      <c r="AK780" s="61">
        <v>147000</v>
      </c>
      <c r="AL780" s="60">
        <f t="shared" si="131"/>
        <v>0.14699999999999999</v>
      </c>
      <c r="AM780" s="60">
        <f t="shared" si="140"/>
        <v>-1.0801963993453356</v>
      </c>
      <c r="AN780" s="59">
        <v>32.299999999999997</v>
      </c>
    </row>
    <row r="781" spans="1:40" x14ac:dyDescent="0.3">
      <c r="A781" s="58" t="s">
        <v>654</v>
      </c>
      <c r="B781" s="59">
        <v>2017</v>
      </c>
      <c r="C781" s="59">
        <v>76.540000000000006</v>
      </c>
      <c r="D781" s="59">
        <v>76.540000000000006</v>
      </c>
      <c r="E781" s="59">
        <v>100</v>
      </c>
      <c r="F781" s="59">
        <v>88.42</v>
      </c>
      <c r="G781" s="59">
        <v>79.86</v>
      </c>
      <c r="H781" s="59">
        <v>53.2</v>
      </c>
      <c r="I781" s="60">
        <f t="shared" ref="I781:I844" si="142">LN(AH781)</f>
        <v>10.060553265237957</v>
      </c>
      <c r="J781" s="60">
        <f t="shared" si="141"/>
        <v>17.837284427351538</v>
      </c>
      <c r="K781" s="60">
        <f t="shared" si="138"/>
        <v>17.063284772875125</v>
      </c>
      <c r="L781" s="60">
        <f>LN(1+AL781)</f>
        <v>0.97795011226088269</v>
      </c>
      <c r="M781" s="60">
        <f t="shared" si="139"/>
        <v>2.1684218707496212</v>
      </c>
      <c r="N781" s="59">
        <v>4.04</v>
      </c>
      <c r="O781" s="59">
        <v>0.63</v>
      </c>
      <c r="P781" s="62">
        <v>5.8285490196078431</v>
      </c>
      <c r="Q781" s="62">
        <v>6.2326050420168064</v>
      </c>
      <c r="R781" s="12">
        <v>8.64</v>
      </c>
      <c r="S781" s="59">
        <v>79.17</v>
      </c>
      <c r="T781" s="58">
        <v>1</v>
      </c>
      <c r="U781" s="59">
        <v>51.89</v>
      </c>
      <c r="V781" s="58">
        <v>50</v>
      </c>
      <c r="W781" s="58" t="s">
        <v>652</v>
      </c>
      <c r="X781" s="58">
        <v>0</v>
      </c>
      <c r="Y781" s="58">
        <v>0</v>
      </c>
      <c r="Z781" s="58">
        <v>0</v>
      </c>
      <c r="AA781">
        <v>1</v>
      </c>
      <c r="AB781" s="58">
        <v>0</v>
      </c>
      <c r="AC781" s="58">
        <v>0</v>
      </c>
      <c r="AD781" s="58">
        <v>1</v>
      </c>
      <c r="AE781" s="58">
        <v>1</v>
      </c>
      <c r="AF781" s="58">
        <v>7.69</v>
      </c>
      <c r="AG781" s="58">
        <v>62.5</v>
      </c>
      <c r="AH781" s="59">
        <v>23401.45</v>
      </c>
      <c r="AI781" s="61">
        <v>55800000</v>
      </c>
      <c r="AJ781" s="61">
        <v>25733000</v>
      </c>
      <c r="AK781" s="61">
        <v>1659000</v>
      </c>
      <c r="AL781" s="60">
        <f t="shared" ref="AL781:AL844" si="143">AK781/10^6</f>
        <v>1.659</v>
      </c>
      <c r="AM781" s="60">
        <f t="shared" si="140"/>
        <v>10.285714285714286</v>
      </c>
      <c r="AN781" s="59">
        <v>29.98</v>
      </c>
    </row>
    <row r="782" spans="1:40" x14ac:dyDescent="0.3">
      <c r="A782" s="58" t="s">
        <v>654</v>
      </c>
      <c r="B782" s="59">
        <v>2018</v>
      </c>
      <c r="C782" s="59">
        <v>84.17</v>
      </c>
      <c r="D782" s="59">
        <v>84.17</v>
      </c>
      <c r="E782" s="59">
        <v>86.67</v>
      </c>
      <c r="F782" s="59">
        <v>89.39</v>
      </c>
      <c r="G782" s="59">
        <v>87.73</v>
      </c>
      <c r="H782" s="59">
        <v>70.16</v>
      </c>
      <c r="I782" s="60">
        <f t="shared" si="142"/>
        <v>10.002496338601338</v>
      </c>
      <c r="J782" s="60">
        <f t="shared" si="141"/>
        <v>17.856577401991327</v>
      </c>
      <c r="K782" s="60">
        <f t="shared" si="138"/>
        <v>17.072568094872526</v>
      </c>
      <c r="L782" s="60">
        <f>LN(1+AL782)</f>
        <v>1.1603343472961065</v>
      </c>
      <c r="M782" s="60">
        <f t="shared" si="139"/>
        <v>2.1902360143225659</v>
      </c>
      <c r="N782" s="59">
        <v>4.16</v>
      </c>
      <c r="O782" s="59">
        <v>0.77</v>
      </c>
      <c r="P782" s="62">
        <v>15.665081300813005</v>
      </c>
      <c r="Q782" s="62">
        <v>17.575252918287951</v>
      </c>
      <c r="R782" s="12">
        <v>28</v>
      </c>
      <c r="S782" s="59">
        <v>81.900000000000006</v>
      </c>
      <c r="T782" s="58">
        <v>1</v>
      </c>
      <c r="U782" s="59">
        <v>69.48</v>
      </c>
      <c r="V782" s="58">
        <v>70</v>
      </c>
      <c r="W782" s="58" t="s">
        <v>652</v>
      </c>
      <c r="X782" s="58">
        <v>0</v>
      </c>
      <c r="Y782" s="58">
        <v>0</v>
      </c>
      <c r="Z782" s="58">
        <v>0</v>
      </c>
      <c r="AA782">
        <v>1</v>
      </c>
      <c r="AB782" s="58">
        <v>0</v>
      </c>
      <c r="AC782" s="58">
        <v>0</v>
      </c>
      <c r="AD782" s="58">
        <v>1</v>
      </c>
      <c r="AE782" s="58">
        <v>1</v>
      </c>
      <c r="AF782" s="58">
        <v>7.14</v>
      </c>
      <c r="AG782" s="58">
        <v>37.5</v>
      </c>
      <c r="AH782" s="59">
        <v>22081.52</v>
      </c>
      <c r="AI782" s="61">
        <v>56887000</v>
      </c>
      <c r="AJ782" s="61">
        <v>25973000</v>
      </c>
      <c r="AK782" s="61">
        <v>2191000</v>
      </c>
      <c r="AL782" s="60">
        <f t="shared" si="143"/>
        <v>2.1909999999999998</v>
      </c>
      <c r="AM782" s="60">
        <f t="shared" si="140"/>
        <v>0.32067510548523209</v>
      </c>
      <c r="AN782" s="59">
        <v>32.79</v>
      </c>
    </row>
    <row r="783" spans="1:40" x14ac:dyDescent="0.3">
      <c r="A783" s="58" t="s">
        <v>654</v>
      </c>
      <c r="B783" s="59">
        <v>2019</v>
      </c>
      <c r="C783" s="59">
        <v>87.6</v>
      </c>
      <c r="D783" s="59">
        <v>64.64</v>
      </c>
      <c r="E783" s="59">
        <v>41.67</v>
      </c>
      <c r="F783" s="59">
        <v>86.43</v>
      </c>
      <c r="G783" s="59">
        <v>90.53</v>
      </c>
      <c r="H783" s="59">
        <v>84.1</v>
      </c>
      <c r="I783" s="60">
        <f t="shared" si="142"/>
        <v>10.009550621345685</v>
      </c>
      <c r="J783" s="60">
        <f t="shared" si="141"/>
        <v>17.801620106745119</v>
      </c>
      <c r="K783" s="60">
        <f t="shared" si="138"/>
        <v>17.170175225498213</v>
      </c>
      <c r="L783" s="60">
        <f>LN(1+AL783)</f>
        <v>0.91348680454142095</v>
      </c>
      <c r="M783" s="60">
        <f t="shared" si="139"/>
        <v>1.8803254644503422</v>
      </c>
      <c r="N783" s="59">
        <v>-6.7</v>
      </c>
      <c r="O783" s="59">
        <v>0.79</v>
      </c>
      <c r="P783" s="62">
        <v>24.825120000000009</v>
      </c>
      <c r="Q783" s="62">
        <v>26.61542635658914</v>
      </c>
      <c r="R783" s="12">
        <v>31.91</v>
      </c>
      <c r="S783" s="59">
        <v>80.150000000000006</v>
      </c>
      <c r="T783" s="58">
        <v>1</v>
      </c>
      <c r="U783" s="59">
        <v>91.88</v>
      </c>
      <c r="V783" s="58">
        <v>66.67</v>
      </c>
      <c r="W783" s="58" t="s">
        <v>652</v>
      </c>
      <c r="X783" s="58">
        <v>0</v>
      </c>
      <c r="Y783" s="58">
        <v>0</v>
      </c>
      <c r="Z783" s="58">
        <v>0</v>
      </c>
      <c r="AA783">
        <v>1</v>
      </c>
      <c r="AB783" s="58">
        <v>0</v>
      </c>
      <c r="AC783" s="58">
        <v>0</v>
      </c>
      <c r="AD783" s="58">
        <v>1</v>
      </c>
      <c r="AE783" s="58">
        <v>1</v>
      </c>
      <c r="AF783" s="58">
        <v>14.29</v>
      </c>
      <c r="AG783" s="58">
        <v>33.33</v>
      </c>
      <c r="AH783" s="59">
        <v>22237.84</v>
      </c>
      <c r="AI783" s="61">
        <v>53845000</v>
      </c>
      <c r="AJ783" s="61">
        <v>28636000</v>
      </c>
      <c r="AK783" s="61">
        <v>1493000</v>
      </c>
      <c r="AL783" s="60">
        <f t="shared" si="143"/>
        <v>1.4930000000000001</v>
      </c>
      <c r="AM783" s="60">
        <f t="shared" si="140"/>
        <v>-0.31857599269739845</v>
      </c>
      <c r="AN783" s="59">
        <v>40.58</v>
      </c>
    </row>
    <row r="784" spans="1:40" x14ac:dyDescent="0.3">
      <c r="A784" s="58" t="s">
        <v>654</v>
      </c>
      <c r="B784" s="59">
        <v>2020</v>
      </c>
      <c r="C784" s="59">
        <v>82.99</v>
      </c>
      <c r="D784" s="59">
        <v>82.99</v>
      </c>
      <c r="E784" s="59">
        <v>100</v>
      </c>
      <c r="F784" s="59">
        <v>88.4</v>
      </c>
      <c r="G784" s="59">
        <v>88.17</v>
      </c>
      <c r="H784" s="59">
        <v>65.81</v>
      </c>
      <c r="I784" s="60">
        <f t="shared" si="142"/>
        <v>9.4761486988462291</v>
      </c>
      <c r="J784" s="60">
        <f t="shared" si="141"/>
        <v>17.634474847140815</v>
      </c>
      <c r="K784" s="60">
        <f t="shared" si="138"/>
        <v>17.035106123756822</v>
      </c>
      <c r="L784" s="60"/>
      <c r="M784" s="60">
        <f t="shared" si="139"/>
        <v>1.8209689023902791</v>
      </c>
      <c r="N784" s="59">
        <v>-6.39</v>
      </c>
      <c r="O784" s="59">
        <v>0.62</v>
      </c>
      <c r="P784" s="62">
        <v>24.792209302325578</v>
      </c>
      <c r="Q784" s="62">
        <v>26.392868217054275</v>
      </c>
      <c r="R784" s="12">
        <v>35.049999999999997</v>
      </c>
      <c r="S784" s="59">
        <v>79.88</v>
      </c>
      <c r="T784" s="58">
        <v>1</v>
      </c>
      <c r="U784" s="59">
        <v>67.72</v>
      </c>
      <c r="V784" s="58">
        <v>66.67</v>
      </c>
      <c r="W784" s="58" t="s">
        <v>652</v>
      </c>
      <c r="X784" s="58">
        <v>0</v>
      </c>
      <c r="Y784" s="58">
        <v>0</v>
      </c>
      <c r="Z784" s="58">
        <v>0</v>
      </c>
      <c r="AA784">
        <v>1</v>
      </c>
      <c r="AB784" s="58">
        <v>0</v>
      </c>
      <c r="AC784" s="58">
        <v>0</v>
      </c>
      <c r="AD784" s="58">
        <v>1</v>
      </c>
      <c r="AE784" s="58">
        <v>1</v>
      </c>
      <c r="AF784" s="58">
        <v>22.22</v>
      </c>
      <c r="AG784" s="58">
        <v>33.33</v>
      </c>
      <c r="AH784" s="59">
        <v>13044.85</v>
      </c>
      <c r="AI784" s="61">
        <v>45557000</v>
      </c>
      <c r="AJ784" s="61">
        <v>25018000</v>
      </c>
      <c r="AK784" s="61">
        <v>-1529000</v>
      </c>
      <c r="AL784" s="60">
        <f t="shared" si="143"/>
        <v>-1.5289999999999999</v>
      </c>
      <c r="AM784" s="60">
        <f t="shared" si="140"/>
        <v>-2.0241125251172138</v>
      </c>
      <c r="AN784" s="59">
        <v>43.1</v>
      </c>
    </row>
    <row r="785" spans="1:40" x14ac:dyDescent="0.3">
      <c r="A785" s="58" t="s">
        <v>654</v>
      </c>
      <c r="B785" s="59">
        <v>2021</v>
      </c>
      <c r="C785" s="59">
        <v>85.13</v>
      </c>
      <c r="D785" s="59">
        <v>48.6</v>
      </c>
      <c r="E785" s="59">
        <v>12.07</v>
      </c>
      <c r="F785" s="59">
        <v>88.16</v>
      </c>
      <c r="G785" s="59">
        <v>90.36</v>
      </c>
      <c r="H785" s="59">
        <v>71.34</v>
      </c>
      <c r="I785" s="60">
        <f t="shared" si="142"/>
        <v>9.6917962976193177</v>
      </c>
      <c r="J785" s="60">
        <f t="shared" si="141"/>
        <v>17.792871764700557</v>
      </c>
      <c r="K785" s="60">
        <f t="shared" si="138"/>
        <v>17.235922158550235</v>
      </c>
      <c r="L785" s="60">
        <f t="shared" ref="L785:L812" si="144">LN(1+AL785)</f>
        <v>1.5102803409008818</v>
      </c>
      <c r="M785" s="60">
        <f t="shared" si="139"/>
        <v>1.7453403963115559</v>
      </c>
      <c r="N785" s="59">
        <v>5.0999999999999996</v>
      </c>
      <c r="O785" s="59">
        <v>0.83</v>
      </c>
      <c r="P785" s="62">
        <v>53.43942307692307</v>
      </c>
      <c r="Q785" s="62">
        <v>56.638499999999958</v>
      </c>
      <c r="R785" s="12">
        <v>93.21</v>
      </c>
      <c r="S785" s="59">
        <v>78.98</v>
      </c>
      <c r="T785" s="58">
        <v>1</v>
      </c>
      <c r="U785" s="59">
        <v>93.04</v>
      </c>
      <c r="V785" s="58">
        <v>54.55</v>
      </c>
      <c r="W785" s="58" t="s">
        <v>652</v>
      </c>
      <c r="X785" s="58">
        <v>0</v>
      </c>
      <c r="Y785" s="58">
        <v>0</v>
      </c>
      <c r="Z785" s="58">
        <v>0</v>
      </c>
      <c r="AA785">
        <v>1</v>
      </c>
      <c r="AB785" s="58">
        <v>0</v>
      </c>
      <c r="AC785" s="58">
        <v>0</v>
      </c>
      <c r="AD785" s="58">
        <v>1</v>
      </c>
      <c r="AE785" s="58">
        <v>1</v>
      </c>
      <c r="AF785" s="58">
        <v>18.18</v>
      </c>
      <c r="AG785" s="58">
        <v>40</v>
      </c>
      <c r="AH785" s="59">
        <v>16184.29</v>
      </c>
      <c r="AI785" s="61">
        <v>53376000</v>
      </c>
      <c r="AJ785" s="61">
        <v>30582000</v>
      </c>
      <c r="AK785" s="61">
        <v>3528000</v>
      </c>
      <c r="AL785" s="60">
        <f t="shared" si="143"/>
        <v>3.528</v>
      </c>
      <c r="AM785" s="60">
        <f t="shared" si="140"/>
        <v>-3.3073904512753431</v>
      </c>
      <c r="AN785" s="59">
        <v>38.869999999999997</v>
      </c>
    </row>
    <row r="786" spans="1:40" x14ac:dyDescent="0.3">
      <c r="A786" s="58" t="s">
        <v>655</v>
      </c>
      <c r="B786" s="59">
        <v>2008</v>
      </c>
      <c r="C786" s="59">
        <v>82.05</v>
      </c>
      <c r="D786" s="59">
        <v>41.68</v>
      </c>
      <c r="E786" s="59">
        <v>1.28</v>
      </c>
      <c r="F786" s="59">
        <v>88.31</v>
      </c>
      <c r="G786" s="59">
        <v>68.989999999999995</v>
      </c>
      <c r="H786" s="59">
        <v>96.16</v>
      </c>
      <c r="I786" s="60">
        <f t="shared" si="142"/>
        <v>11.842411209938708</v>
      </c>
      <c r="J786" s="60">
        <f t="shared" si="141"/>
        <v>19.115375696095661</v>
      </c>
      <c r="K786" s="60">
        <f t="shared" si="138"/>
        <v>18.49563983808471</v>
      </c>
      <c r="L786" s="60">
        <f t="shared" si="144"/>
        <v>3.4437032376915506</v>
      </c>
      <c r="M786" s="60">
        <f t="shared" si="139"/>
        <v>1.8584370857397896</v>
      </c>
      <c r="N786" s="59">
        <v>9.44</v>
      </c>
      <c r="O786" s="59">
        <v>1.56</v>
      </c>
      <c r="P786" s="62">
        <v>19.974545454545453</v>
      </c>
      <c r="Q786" s="62">
        <v>25.786875000000009</v>
      </c>
      <c r="R786" s="12">
        <v>34.380000000000003</v>
      </c>
      <c r="S786" s="59">
        <v>78.790000000000006</v>
      </c>
      <c r="T786" s="58">
        <v>1</v>
      </c>
      <c r="U786" s="59">
        <v>98.15</v>
      </c>
      <c r="V786" s="58"/>
      <c r="W786" s="58" t="s">
        <v>652</v>
      </c>
      <c r="X786" s="58">
        <v>0</v>
      </c>
      <c r="Y786" s="58">
        <v>0</v>
      </c>
      <c r="Z786" s="58">
        <v>0</v>
      </c>
      <c r="AA786">
        <v>1</v>
      </c>
      <c r="AB786" s="58">
        <v>0</v>
      </c>
      <c r="AC786" s="58">
        <v>0</v>
      </c>
      <c r="AD786" s="58">
        <v>1</v>
      </c>
      <c r="AE786" s="58"/>
      <c r="AF786" s="58">
        <v>7.14</v>
      </c>
      <c r="AG786" s="58">
        <v>12.5</v>
      </c>
      <c r="AH786" s="59">
        <v>139025.29999999999</v>
      </c>
      <c r="AI786" s="61">
        <v>200309794</v>
      </c>
      <c r="AJ786" s="61">
        <v>107784006</v>
      </c>
      <c r="AK786" s="61">
        <v>30302665</v>
      </c>
      <c r="AL786" s="60">
        <f t="shared" si="143"/>
        <v>30.302665000000001</v>
      </c>
      <c r="AM786" s="60"/>
      <c r="AN786" s="59">
        <v>15.29</v>
      </c>
    </row>
    <row r="787" spans="1:40" x14ac:dyDescent="0.3">
      <c r="A787" s="58" t="s">
        <v>655</v>
      </c>
      <c r="B787" s="59">
        <v>2009</v>
      </c>
      <c r="C787" s="59">
        <v>81.87</v>
      </c>
      <c r="D787" s="59">
        <v>43.93</v>
      </c>
      <c r="E787" s="59">
        <v>1.79</v>
      </c>
      <c r="F787" s="59">
        <v>89.66</v>
      </c>
      <c r="G787" s="59">
        <v>69.23</v>
      </c>
      <c r="H787" s="59">
        <v>92.96</v>
      </c>
      <c r="I787" s="60">
        <f t="shared" si="142"/>
        <v>11.21728689000121</v>
      </c>
      <c r="J787" s="60">
        <f t="shared" si="141"/>
        <v>19.1177118921355</v>
      </c>
      <c r="K787" s="60">
        <f t="shared" si="138"/>
        <v>18.463357727316492</v>
      </c>
      <c r="L787" s="60">
        <f t="shared" si="144"/>
        <v>2.6301652693105146</v>
      </c>
      <c r="M787" s="60">
        <f t="shared" si="139"/>
        <v>1.9238995940152361</v>
      </c>
      <c r="N787" s="59">
        <v>4.67</v>
      </c>
      <c r="O787" s="59">
        <v>0.99</v>
      </c>
      <c r="P787" s="62">
        <v>16.568333333333328</v>
      </c>
      <c r="Q787" s="62">
        <v>16.611240310077516</v>
      </c>
      <c r="R787" s="12">
        <v>19.829999999999998</v>
      </c>
      <c r="S787" s="59">
        <v>75</v>
      </c>
      <c r="T787" s="58">
        <v>1</v>
      </c>
      <c r="U787" s="59">
        <v>91.35</v>
      </c>
      <c r="V787" s="58">
        <v>52.94</v>
      </c>
      <c r="W787" s="58" t="s">
        <v>652</v>
      </c>
      <c r="X787" s="58">
        <v>0</v>
      </c>
      <c r="Y787" s="58">
        <v>0</v>
      </c>
      <c r="Z787" s="58">
        <v>0</v>
      </c>
      <c r="AA787">
        <v>1</v>
      </c>
      <c r="AB787" s="58">
        <v>0</v>
      </c>
      <c r="AC787" s="58">
        <v>0</v>
      </c>
      <c r="AD787" s="58">
        <v>1</v>
      </c>
      <c r="AE787" s="58"/>
      <c r="AF787" s="58">
        <v>14.29</v>
      </c>
      <c r="AG787" s="58">
        <v>13.33</v>
      </c>
      <c r="AH787" s="59">
        <v>74405.63</v>
      </c>
      <c r="AI787" s="61">
        <v>200778304</v>
      </c>
      <c r="AJ787" s="61">
        <v>104360074</v>
      </c>
      <c r="AK787" s="61">
        <v>12876063</v>
      </c>
      <c r="AL787" s="60">
        <f t="shared" si="143"/>
        <v>12.876063</v>
      </c>
      <c r="AM787" s="60">
        <f t="shared" ref="AM787:AM799" si="145">(AK787-AK786)/AK786</f>
        <v>-0.57508479864724771</v>
      </c>
      <c r="AN787" s="59">
        <v>20.23</v>
      </c>
    </row>
    <row r="788" spans="1:40" x14ac:dyDescent="0.3">
      <c r="A788" s="58" t="s">
        <v>655</v>
      </c>
      <c r="B788" s="59">
        <v>2010</v>
      </c>
      <c r="C788" s="59">
        <v>86.87</v>
      </c>
      <c r="D788" s="59">
        <v>44.77</v>
      </c>
      <c r="E788" s="59">
        <v>4.3099999999999996</v>
      </c>
      <c r="F788" s="59">
        <v>90.53</v>
      </c>
      <c r="G788" s="59">
        <v>78.16</v>
      </c>
      <c r="H788" s="59">
        <v>97.05</v>
      </c>
      <c r="I788" s="60">
        <f t="shared" si="142"/>
        <v>11.389266663260655</v>
      </c>
      <c r="J788" s="60">
        <f t="shared" si="141"/>
        <v>19.283349801285556</v>
      </c>
      <c r="K788" s="60">
        <f t="shared" si="138"/>
        <v>18.644320116326995</v>
      </c>
      <c r="L788" s="60">
        <f t="shared" si="144"/>
        <v>3.1384671835824594</v>
      </c>
      <c r="M788" s="60">
        <f t="shared" si="139"/>
        <v>1.8946415878723442</v>
      </c>
      <c r="N788" s="59">
        <v>7.02</v>
      </c>
      <c r="O788" s="59">
        <v>1.18</v>
      </c>
      <c r="P788" s="62">
        <v>16.501712062256811</v>
      </c>
      <c r="Q788" s="62">
        <v>17.427003891050575</v>
      </c>
      <c r="R788" s="12">
        <v>19.920000000000002</v>
      </c>
      <c r="S788" s="59">
        <v>77.91</v>
      </c>
      <c r="T788" s="58">
        <v>0</v>
      </c>
      <c r="U788" s="59">
        <v>96.98</v>
      </c>
      <c r="V788" s="58">
        <v>47.62</v>
      </c>
      <c r="W788" s="58" t="s">
        <v>652</v>
      </c>
      <c r="X788" s="58">
        <v>0</v>
      </c>
      <c r="Y788" s="58">
        <v>0</v>
      </c>
      <c r="Z788" s="58">
        <v>0</v>
      </c>
      <c r="AA788">
        <v>1</v>
      </c>
      <c r="AB788" s="58">
        <v>0</v>
      </c>
      <c r="AC788" s="58">
        <v>0</v>
      </c>
      <c r="AD788" s="58">
        <v>1</v>
      </c>
      <c r="AE788" s="58"/>
      <c r="AF788" s="58">
        <v>26.92</v>
      </c>
      <c r="AG788" s="58">
        <v>10</v>
      </c>
      <c r="AH788" s="59">
        <v>88368.13</v>
      </c>
      <c r="AI788" s="61">
        <v>236947653</v>
      </c>
      <c r="AJ788" s="61">
        <v>125061993</v>
      </c>
      <c r="AK788" s="61">
        <v>22068480</v>
      </c>
      <c r="AL788" s="60">
        <f t="shared" si="143"/>
        <v>22.068480000000001</v>
      </c>
      <c r="AM788" s="60">
        <f t="shared" si="145"/>
        <v>0.71391519286601812</v>
      </c>
      <c r="AN788" s="59">
        <v>22.84</v>
      </c>
    </row>
    <row r="789" spans="1:40" x14ac:dyDescent="0.3">
      <c r="A789" s="58" t="s">
        <v>655</v>
      </c>
      <c r="B789" s="59">
        <v>2011</v>
      </c>
      <c r="C789" s="59">
        <v>86.06</v>
      </c>
      <c r="D789" s="59">
        <v>44.5</v>
      </c>
      <c r="E789" s="59">
        <v>2.78</v>
      </c>
      <c r="F789" s="59">
        <v>90.22</v>
      </c>
      <c r="G789" s="59">
        <v>76.069999999999993</v>
      </c>
      <c r="H789" s="59">
        <v>97.78</v>
      </c>
      <c r="I789" s="60">
        <f t="shared" si="142"/>
        <v>11.537788794694917</v>
      </c>
      <c r="J789" s="60">
        <f t="shared" si="141"/>
        <v>19.387228373340317</v>
      </c>
      <c r="K789" s="60">
        <f t="shared" si="138"/>
        <v>18.689722540915295</v>
      </c>
      <c r="L789" s="60">
        <f t="shared" si="144"/>
        <v>3.4931582922542419</v>
      </c>
      <c r="M789" s="60">
        <f t="shared" si="139"/>
        <v>2.0087363292080083</v>
      </c>
      <c r="N789" s="59">
        <v>8.9499999999999993</v>
      </c>
      <c r="O789" s="59">
        <v>1.28</v>
      </c>
      <c r="P789" s="62">
        <v>14.778235294117646</v>
      </c>
      <c r="Q789" s="62">
        <v>16.565686274509794</v>
      </c>
      <c r="R789" s="12">
        <v>21.87</v>
      </c>
      <c r="S789" s="59">
        <v>78.569999999999993</v>
      </c>
      <c r="T789" s="58">
        <v>0</v>
      </c>
      <c r="U789" s="59">
        <v>98.31</v>
      </c>
      <c r="V789" s="58">
        <v>47.62</v>
      </c>
      <c r="W789" s="58" t="s">
        <v>652</v>
      </c>
      <c r="X789" s="58">
        <v>0</v>
      </c>
      <c r="Y789" s="58">
        <v>0</v>
      </c>
      <c r="Z789" s="58">
        <v>0</v>
      </c>
      <c r="AA789">
        <v>1</v>
      </c>
      <c r="AB789" s="58">
        <v>0</v>
      </c>
      <c r="AC789" s="58">
        <v>0</v>
      </c>
      <c r="AD789" s="58">
        <v>1</v>
      </c>
      <c r="AE789" s="58">
        <v>1</v>
      </c>
      <c r="AF789" s="58">
        <v>26.92</v>
      </c>
      <c r="AG789" s="58">
        <v>11.11</v>
      </c>
      <c r="AH789" s="59">
        <v>102517.5</v>
      </c>
      <c r="AI789" s="61">
        <v>262885300</v>
      </c>
      <c r="AJ789" s="61">
        <v>130870984</v>
      </c>
      <c r="AK789" s="61">
        <v>31889659</v>
      </c>
      <c r="AL789" s="60">
        <f t="shared" si="143"/>
        <v>31.889659000000002</v>
      </c>
      <c r="AM789" s="60">
        <f t="shared" si="145"/>
        <v>0.44503196414071111</v>
      </c>
      <c r="AN789" s="59">
        <v>17.86</v>
      </c>
    </row>
    <row r="790" spans="1:40" x14ac:dyDescent="0.3">
      <c r="A790" s="58" t="s">
        <v>655</v>
      </c>
      <c r="B790" s="59">
        <v>2012</v>
      </c>
      <c r="C790" s="59">
        <v>80.75</v>
      </c>
      <c r="D790" s="59">
        <v>43.66</v>
      </c>
      <c r="E790" s="59">
        <v>6.41</v>
      </c>
      <c r="F790" s="59">
        <v>90.33</v>
      </c>
      <c r="G790" s="59">
        <v>71.08</v>
      </c>
      <c r="H790" s="59">
        <v>83.94</v>
      </c>
      <c r="I790" s="60">
        <f t="shared" si="142"/>
        <v>11.49558030362957</v>
      </c>
      <c r="J790" s="60">
        <f t="shared" si="141"/>
        <v>19.414155603188178</v>
      </c>
      <c r="K790" s="60">
        <f t="shared" si="138"/>
        <v>18.652550701191483</v>
      </c>
      <c r="L790" s="60">
        <f t="shared" si="144"/>
        <v>3.4327325790620375</v>
      </c>
      <c r="M790" s="60">
        <f t="shared" si="139"/>
        <v>2.1417106995365276</v>
      </c>
      <c r="N790" s="59">
        <v>7.84</v>
      </c>
      <c r="O790" s="59">
        <v>1.34</v>
      </c>
      <c r="P790" s="62">
        <v>7.9368359374999926</v>
      </c>
      <c r="Q790" s="62">
        <v>9.5380468750000045</v>
      </c>
      <c r="R790" s="12">
        <v>13.01</v>
      </c>
      <c r="S790" s="59">
        <v>80.91</v>
      </c>
      <c r="T790" s="58">
        <v>0</v>
      </c>
      <c r="U790" s="59">
        <v>88.56</v>
      </c>
      <c r="V790" s="58">
        <v>47.37</v>
      </c>
      <c r="W790" s="58" t="s">
        <v>652</v>
      </c>
      <c r="X790" s="58">
        <v>0</v>
      </c>
      <c r="Y790" s="58">
        <v>0</v>
      </c>
      <c r="Z790" s="58">
        <v>0</v>
      </c>
      <c r="AA790">
        <v>1</v>
      </c>
      <c r="AB790" s="58">
        <v>0</v>
      </c>
      <c r="AC790" s="58">
        <v>0</v>
      </c>
      <c r="AD790" s="58">
        <v>1</v>
      </c>
      <c r="AE790" s="58">
        <v>1</v>
      </c>
      <c r="AF790" s="58">
        <v>24.14</v>
      </c>
      <c r="AG790" s="58">
        <v>5.56</v>
      </c>
      <c r="AH790" s="59">
        <v>98280.44</v>
      </c>
      <c r="AI790" s="61">
        <v>270060240</v>
      </c>
      <c r="AJ790" s="61">
        <v>126095574</v>
      </c>
      <c r="AK790" s="61">
        <v>29961131</v>
      </c>
      <c r="AL790" s="60">
        <f t="shared" si="143"/>
        <v>29.961131000000002</v>
      </c>
      <c r="AM790" s="60">
        <f t="shared" si="145"/>
        <v>-6.0475027343503421E-2</v>
      </c>
      <c r="AN790" s="59">
        <v>16.579999999999998</v>
      </c>
    </row>
    <row r="791" spans="1:40" x14ac:dyDescent="0.3">
      <c r="A791" s="58" t="s">
        <v>655</v>
      </c>
      <c r="B791" s="59">
        <v>2013</v>
      </c>
      <c r="C791" s="59">
        <v>84.8</v>
      </c>
      <c r="D791" s="59">
        <v>44.28</v>
      </c>
      <c r="E791" s="59">
        <v>3.49</v>
      </c>
      <c r="F791" s="59">
        <v>90.4</v>
      </c>
      <c r="G791" s="59">
        <v>76.790000000000006</v>
      </c>
      <c r="H791" s="59">
        <v>90.9</v>
      </c>
      <c r="I791" s="60">
        <f t="shared" si="142"/>
        <v>11.522371708396635</v>
      </c>
      <c r="J791" s="60">
        <f t="shared" si="141"/>
        <v>19.360911633686506</v>
      </c>
      <c r="K791" s="60">
        <f t="shared" si="138"/>
        <v>18.637254859700626</v>
      </c>
      <c r="L791" s="60">
        <f t="shared" si="144"/>
        <v>3.2278242282170226</v>
      </c>
      <c r="M791" s="60">
        <f t="shared" si="139"/>
        <v>2.0619595612590063</v>
      </c>
      <c r="N791" s="59">
        <v>4.83</v>
      </c>
      <c r="O791" s="59">
        <v>1.33</v>
      </c>
      <c r="P791" s="62">
        <v>4.5099606299212596</v>
      </c>
      <c r="Q791" s="62">
        <v>5.3667968749999986</v>
      </c>
      <c r="R791" s="12">
        <v>8.0399999999999991</v>
      </c>
      <c r="S791" s="59">
        <v>79.63</v>
      </c>
      <c r="T791" s="58">
        <v>0</v>
      </c>
      <c r="U791" s="59">
        <v>98.29</v>
      </c>
      <c r="V791" s="58">
        <v>44.44</v>
      </c>
      <c r="W791" s="58" t="s">
        <v>652</v>
      </c>
      <c r="X791" s="58">
        <v>0</v>
      </c>
      <c r="Y791" s="58">
        <v>0</v>
      </c>
      <c r="Z791" s="58">
        <v>0</v>
      </c>
      <c r="AA791">
        <v>1</v>
      </c>
      <c r="AB791" s="58">
        <v>0</v>
      </c>
      <c r="AC791" s="58">
        <v>0</v>
      </c>
      <c r="AD791" s="58">
        <v>1</v>
      </c>
      <c r="AE791" s="58">
        <v>1</v>
      </c>
      <c r="AF791" s="58">
        <v>25.93</v>
      </c>
      <c r="AG791" s="58">
        <v>5.88</v>
      </c>
      <c r="AH791" s="59">
        <v>100949.1</v>
      </c>
      <c r="AI791" s="61">
        <v>256057256</v>
      </c>
      <c r="AJ791" s="61">
        <v>124181512</v>
      </c>
      <c r="AK791" s="61">
        <v>24224714</v>
      </c>
      <c r="AL791" s="60">
        <f t="shared" si="143"/>
        <v>24.224713999999999</v>
      </c>
      <c r="AM791" s="60">
        <f t="shared" si="145"/>
        <v>-0.19146196450327593</v>
      </c>
      <c r="AN791" s="59">
        <v>19.739999999999998</v>
      </c>
    </row>
    <row r="792" spans="1:40" x14ac:dyDescent="0.3">
      <c r="A792" s="58" t="s">
        <v>655</v>
      </c>
      <c r="B792" s="59">
        <v>2014</v>
      </c>
      <c r="C792" s="59">
        <v>80.66</v>
      </c>
      <c r="D792" s="59">
        <v>43.11</v>
      </c>
      <c r="E792" s="59">
        <v>5.43</v>
      </c>
      <c r="F792" s="59">
        <v>91.45</v>
      </c>
      <c r="G792" s="59">
        <v>78.349999999999994</v>
      </c>
      <c r="H792" s="59">
        <v>68.94</v>
      </c>
      <c r="I792" s="60">
        <f t="shared" si="142"/>
        <v>11.603162799625263</v>
      </c>
      <c r="J792" s="60">
        <f t="shared" si="141"/>
        <v>19.469060911831111</v>
      </c>
      <c r="K792" s="60">
        <f t="shared" si="138"/>
        <v>18.774210758781667</v>
      </c>
      <c r="L792" s="60">
        <f t="shared" si="144"/>
        <v>3.0484737637995267</v>
      </c>
      <c r="M792" s="60">
        <f t="shared" si="139"/>
        <v>2.0034088467412703</v>
      </c>
      <c r="N792" s="59">
        <v>4.2699999999999996</v>
      </c>
      <c r="O792" s="59">
        <v>1.1200000000000001</v>
      </c>
      <c r="P792" s="62">
        <v>5.9405577689243021</v>
      </c>
      <c r="Q792" s="62">
        <v>6.9000390625000003</v>
      </c>
      <c r="R792" s="12">
        <v>8.77</v>
      </c>
      <c r="S792" s="59">
        <v>79.59</v>
      </c>
      <c r="T792" s="58">
        <v>0</v>
      </c>
      <c r="U792" s="59">
        <v>78.31</v>
      </c>
      <c r="V792" s="58">
        <v>50</v>
      </c>
      <c r="W792" s="58" t="s">
        <v>652</v>
      </c>
      <c r="X792" s="58">
        <v>0</v>
      </c>
      <c r="Y792" s="58">
        <v>0</v>
      </c>
      <c r="Z792" s="58">
        <v>0</v>
      </c>
      <c r="AA792">
        <v>1</v>
      </c>
      <c r="AB792" s="58">
        <v>0</v>
      </c>
      <c r="AC792" s="58">
        <v>0</v>
      </c>
      <c r="AD792" s="58">
        <v>1</v>
      </c>
      <c r="AE792" s="58">
        <v>1</v>
      </c>
      <c r="AF792" s="58">
        <v>26.67</v>
      </c>
      <c r="AG792" s="58">
        <v>5.56</v>
      </c>
      <c r="AH792" s="59">
        <v>109443.4</v>
      </c>
      <c r="AI792" s="61">
        <v>285302595</v>
      </c>
      <c r="AJ792" s="61">
        <v>142408573</v>
      </c>
      <c r="AK792" s="61">
        <v>20083142</v>
      </c>
      <c r="AL792" s="60">
        <f t="shared" si="143"/>
        <v>20.083141999999999</v>
      </c>
      <c r="AM792" s="60">
        <f t="shared" si="145"/>
        <v>-0.17096474286548852</v>
      </c>
      <c r="AN792" s="59">
        <v>20.86</v>
      </c>
    </row>
    <row r="793" spans="1:40" x14ac:dyDescent="0.3">
      <c r="A793" s="58" t="s">
        <v>655</v>
      </c>
      <c r="B793" s="59">
        <v>2015</v>
      </c>
      <c r="C793" s="59">
        <v>88.87</v>
      </c>
      <c r="D793" s="59">
        <v>45.4</v>
      </c>
      <c r="E793" s="59">
        <v>1.92</v>
      </c>
      <c r="F793" s="59">
        <v>91.95</v>
      </c>
      <c r="G793" s="59">
        <v>84.59</v>
      </c>
      <c r="H793" s="59">
        <v>91.97</v>
      </c>
      <c r="I793" s="60">
        <f t="shared" si="142"/>
        <v>11.358665745865071</v>
      </c>
      <c r="J793" s="60">
        <f t="shared" si="141"/>
        <v>19.529649894690017</v>
      </c>
      <c r="K793" s="60">
        <f t="shared" si="138"/>
        <v>18.839178970790918</v>
      </c>
      <c r="L793" s="60">
        <f t="shared" si="144"/>
        <v>1.8261074323584252</v>
      </c>
      <c r="M793" s="60">
        <f t="shared" si="139"/>
        <v>1.9946546426428611</v>
      </c>
      <c r="N793" s="59">
        <v>0.9</v>
      </c>
      <c r="O793" s="59">
        <v>0.79</v>
      </c>
      <c r="P793" s="62">
        <v>7.6819367588932828</v>
      </c>
      <c r="Q793" s="62">
        <v>8.2714785992217958</v>
      </c>
      <c r="R793" s="12">
        <v>9.17</v>
      </c>
      <c r="S793" s="59">
        <v>80.209999999999994</v>
      </c>
      <c r="T793" s="58">
        <v>0</v>
      </c>
      <c r="U793" s="59">
        <v>89.82</v>
      </c>
      <c r="V793" s="58">
        <v>50</v>
      </c>
      <c r="W793" s="58" t="s">
        <v>652</v>
      </c>
      <c r="X793" s="58">
        <v>0</v>
      </c>
      <c r="Y793" s="58">
        <v>0</v>
      </c>
      <c r="Z793" s="58">
        <v>0</v>
      </c>
      <c r="AA793">
        <v>1</v>
      </c>
      <c r="AB793" s="58">
        <v>0</v>
      </c>
      <c r="AC793" s="58">
        <v>0</v>
      </c>
      <c r="AD793" s="58">
        <v>1</v>
      </c>
      <c r="AE793" s="58">
        <v>1</v>
      </c>
      <c r="AF793" s="58">
        <v>17.649999999999999</v>
      </c>
      <c r="AG793" s="58">
        <v>5.26</v>
      </c>
      <c r="AH793" s="59">
        <v>85704.94</v>
      </c>
      <c r="AI793" s="61">
        <v>303123204</v>
      </c>
      <c r="AJ793" s="61">
        <v>151967763</v>
      </c>
      <c r="AK793" s="61">
        <v>5209668</v>
      </c>
      <c r="AL793" s="60">
        <f t="shared" si="143"/>
        <v>5.2096679999999997</v>
      </c>
      <c r="AM793" s="60">
        <f t="shared" si="145"/>
        <v>-0.74059497263924146</v>
      </c>
      <c r="AN793" s="59">
        <v>26.24</v>
      </c>
    </row>
    <row r="794" spans="1:40" x14ac:dyDescent="0.3">
      <c r="A794" s="58" t="s">
        <v>655</v>
      </c>
      <c r="B794" s="59">
        <v>2016</v>
      </c>
      <c r="C794" s="59">
        <v>89.78</v>
      </c>
      <c r="D794" s="59">
        <v>46.33</v>
      </c>
      <c r="E794" s="59">
        <v>2.94</v>
      </c>
      <c r="F794" s="59">
        <v>93.67</v>
      </c>
      <c r="G794" s="59">
        <v>82.38</v>
      </c>
      <c r="H794" s="59">
        <v>97.27</v>
      </c>
      <c r="I794" s="60">
        <f t="shared" si="142"/>
        <v>11.663271200885033</v>
      </c>
      <c r="J794" s="60">
        <f t="shared" si="141"/>
        <v>19.745668156774045</v>
      </c>
      <c r="K794" s="60">
        <f t="shared" si="138"/>
        <v>19.101276341935538</v>
      </c>
      <c r="L794" s="60">
        <f t="shared" si="144"/>
        <v>1.5826418842153043</v>
      </c>
      <c r="M794" s="60">
        <f t="shared" si="139"/>
        <v>1.9048281886732681</v>
      </c>
      <c r="N794" s="59">
        <v>1.68</v>
      </c>
      <c r="O794" s="59">
        <v>0.56000000000000005</v>
      </c>
      <c r="P794" s="62">
        <v>5.3497665369649798</v>
      </c>
      <c r="Q794" s="62">
        <v>5.6182329317269106</v>
      </c>
      <c r="R794" s="12">
        <v>8.7100000000000009</v>
      </c>
      <c r="S794" s="59">
        <v>81.63</v>
      </c>
      <c r="T794" s="58">
        <v>0</v>
      </c>
      <c r="U794" s="59">
        <v>99.37</v>
      </c>
      <c r="V794" s="58">
        <v>50</v>
      </c>
      <c r="W794" s="58" t="s">
        <v>652</v>
      </c>
      <c r="X794" s="58">
        <v>0</v>
      </c>
      <c r="Y794" s="58">
        <v>0</v>
      </c>
      <c r="Z794" s="58">
        <v>0</v>
      </c>
      <c r="AA794">
        <v>1</v>
      </c>
      <c r="AB794" s="58">
        <v>0</v>
      </c>
      <c r="AC794" s="58">
        <v>0</v>
      </c>
      <c r="AD794" s="58">
        <v>1</v>
      </c>
      <c r="AE794" s="58">
        <v>1</v>
      </c>
      <c r="AF794" s="58">
        <v>14.29</v>
      </c>
      <c r="AG794" s="58">
        <v>5.26</v>
      </c>
      <c r="AH794" s="59">
        <v>116223.6</v>
      </c>
      <c r="AI794" s="61">
        <v>376213800</v>
      </c>
      <c r="AJ794" s="61">
        <v>197505372</v>
      </c>
      <c r="AK794" s="61">
        <v>3867799</v>
      </c>
      <c r="AL794" s="60">
        <f t="shared" si="143"/>
        <v>3.8677990000000002</v>
      </c>
      <c r="AM794" s="60">
        <f t="shared" si="145"/>
        <v>-0.25757284341343822</v>
      </c>
      <c r="AN794" s="59">
        <v>32.909999999999997</v>
      </c>
    </row>
    <row r="795" spans="1:40" x14ac:dyDescent="0.3">
      <c r="A795" s="58" t="s">
        <v>655</v>
      </c>
      <c r="B795" s="59">
        <v>2017</v>
      </c>
      <c r="C795" s="59">
        <v>87.96</v>
      </c>
      <c r="D795" s="59">
        <v>52.57</v>
      </c>
      <c r="E795" s="59">
        <v>17.190000000000001</v>
      </c>
      <c r="F795" s="59">
        <v>92.03</v>
      </c>
      <c r="G795" s="59">
        <v>79.5</v>
      </c>
      <c r="H795" s="59">
        <v>97.07</v>
      </c>
      <c r="I795" s="60">
        <f t="shared" si="142"/>
        <v>11.700282654987786</v>
      </c>
      <c r="J795" s="60">
        <f t="shared" si="141"/>
        <v>19.608576616192412</v>
      </c>
      <c r="K795" s="60">
        <f t="shared" si="138"/>
        <v>18.909518369758256</v>
      </c>
      <c r="L795" s="60">
        <f t="shared" si="144"/>
        <v>2.9051719154653051</v>
      </c>
      <c r="M795" s="60">
        <f t="shared" si="139"/>
        <v>2.0118571413956436</v>
      </c>
      <c r="N795" s="59">
        <v>3.76</v>
      </c>
      <c r="O795" s="59">
        <v>0.82</v>
      </c>
      <c r="P795" s="62">
        <v>5.8285490196078431</v>
      </c>
      <c r="Q795" s="62">
        <v>6.2326050420168064</v>
      </c>
      <c r="R795" s="12">
        <v>8.64</v>
      </c>
      <c r="S795" s="59">
        <v>79.17</v>
      </c>
      <c r="T795" s="58">
        <v>0</v>
      </c>
      <c r="U795" s="59">
        <v>99.88</v>
      </c>
      <c r="V795" s="58">
        <v>60.87</v>
      </c>
      <c r="W795" s="58" t="s">
        <v>652</v>
      </c>
      <c r="X795" s="58">
        <v>0</v>
      </c>
      <c r="Y795" s="58">
        <v>0</v>
      </c>
      <c r="Z795" s="58">
        <v>0</v>
      </c>
      <c r="AA795">
        <v>1</v>
      </c>
      <c r="AB795" s="58">
        <v>0</v>
      </c>
      <c r="AC795" s="58">
        <v>0</v>
      </c>
      <c r="AD795" s="58">
        <v>1</v>
      </c>
      <c r="AE795" s="58">
        <v>1</v>
      </c>
      <c r="AF795" s="58">
        <v>21.43</v>
      </c>
      <c r="AG795" s="58">
        <v>5</v>
      </c>
      <c r="AH795" s="59">
        <v>120605.8</v>
      </c>
      <c r="AI795" s="61">
        <v>328017204</v>
      </c>
      <c r="AJ795" s="61">
        <v>163041996</v>
      </c>
      <c r="AK795" s="61">
        <v>17268384</v>
      </c>
      <c r="AL795" s="60">
        <f t="shared" si="143"/>
        <v>17.268384000000001</v>
      </c>
      <c r="AM795" s="60">
        <f t="shared" si="145"/>
        <v>3.4646539285004212</v>
      </c>
      <c r="AN795" s="59">
        <v>30.22</v>
      </c>
    </row>
    <row r="796" spans="1:40" x14ac:dyDescent="0.3">
      <c r="A796" s="58" t="s">
        <v>655</v>
      </c>
      <c r="B796" s="59">
        <v>2018</v>
      </c>
      <c r="C796" s="59">
        <v>87.6</v>
      </c>
      <c r="D796" s="59">
        <v>44.35</v>
      </c>
      <c r="E796" s="59">
        <v>1.1100000000000001</v>
      </c>
      <c r="F796" s="59">
        <v>91.58</v>
      </c>
      <c r="G796" s="59">
        <v>79.760000000000005</v>
      </c>
      <c r="H796" s="59">
        <v>95.72</v>
      </c>
      <c r="I796" s="60">
        <f t="shared" si="142"/>
        <v>11.700282654987786</v>
      </c>
      <c r="J796" s="60">
        <f t="shared" si="141"/>
        <v>19.637220010509271</v>
      </c>
      <c r="K796" s="60">
        <f t="shared" si="138"/>
        <v>18.896535571500969</v>
      </c>
      <c r="L796" s="60">
        <f t="shared" si="144"/>
        <v>3.3263376911415299</v>
      </c>
      <c r="M796" s="60">
        <f t="shared" si="139"/>
        <v>2.0973705455589688</v>
      </c>
      <c r="N796" s="59">
        <v>6.41</v>
      </c>
      <c r="O796" s="59">
        <v>0.98</v>
      </c>
      <c r="P796" s="62">
        <v>15.665081300813005</v>
      </c>
      <c r="Q796" s="62">
        <v>17.575252918287951</v>
      </c>
      <c r="R796" s="12">
        <v>28</v>
      </c>
      <c r="S796" s="59">
        <v>81.900000000000006</v>
      </c>
      <c r="T796" s="58">
        <v>0</v>
      </c>
      <c r="U796" s="59">
        <v>98.79</v>
      </c>
      <c r="V796" s="58">
        <v>63.64</v>
      </c>
      <c r="W796" s="58" t="s">
        <v>652</v>
      </c>
      <c r="X796" s="58">
        <v>0</v>
      </c>
      <c r="Y796" s="58">
        <v>0</v>
      </c>
      <c r="Z796" s="58">
        <v>0</v>
      </c>
      <c r="AA796">
        <v>1</v>
      </c>
      <c r="AB796" s="58">
        <v>0</v>
      </c>
      <c r="AC796" s="58">
        <v>0</v>
      </c>
      <c r="AD796" s="58">
        <v>1</v>
      </c>
      <c r="AE796" s="58">
        <v>1</v>
      </c>
      <c r="AF796" s="58">
        <v>23.08</v>
      </c>
      <c r="AG796" s="58">
        <v>6.25</v>
      </c>
      <c r="AH796" s="59">
        <v>120605.8</v>
      </c>
      <c r="AI796" s="61">
        <v>337548584</v>
      </c>
      <c r="AJ796" s="61">
        <v>160938936</v>
      </c>
      <c r="AK796" s="61">
        <v>26836210</v>
      </c>
      <c r="AL796" s="60">
        <f t="shared" si="143"/>
        <v>26.836210000000001</v>
      </c>
      <c r="AM796" s="60">
        <f t="shared" si="145"/>
        <v>0.5540660897974008</v>
      </c>
      <c r="AN796" s="59">
        <v>27.5</v>
      </c>
    </row>
    <row r="797" spans="1:40" x14ac:dyDescent="0.3">
      <c r="A797" s="58" t="s">
        <v>655</v>
      </c>
      <c r="B797" s="59">
        <v>2019</v>
      </c>
      <c r="C797" s="59">
        <v>87.53</v>
      </c>
      <c r="D797" s="59">
        <v>44.29</v>
      </c>
      <c r="E797" s="59">
        <v>1.04</v>
      </c>
      <c r="F797" s="59">
        <v>90.51</v>
      </c>
      <c r="G797" s="59">
        <v>79.13</v>
      </c>
      <c r="H797" s="59">
        <v>98.14</v>
      </c>
      <c r="I797" s="60">
        <f t="shared" si="142"/>
        <v>11.700282654987786</v>
      </c>
      <c r="J797" s="60">
        <f t="shared" si="141"/>
        <v>19.677095049623876</v>
      </c>
      <c r="K797" s="60">
        <f t="shared" si="138"/>
        <v>19.016145126273585</v>
      </c>
      <c r="L797" s="60">
        <f t="shared" si="144"/>
        <v>3.23025756640767</v>
      </c>
      <c r="M797" s="60">
        <f t="shared" si="139"/>
        <v>1.9366311120290731</v>
      </c>
      <c r="N797" s="59">
        <v>4.76</v>
      </c>
      <c r="O797" s="59">
        <v>0.88</v>
      </c>
      <c r="P797" s="62">
        <v>24.825120000000009</v>
      </c>
      <c r="Q797" s="62">
        <v>26.61542635658914</v>
      </c>
      <c r="R797" s="12">
        <v>31.91</v>
      </c>
      <c r="S797" s="59">
        <v>80.150000000000006</v>
      </c>
      <c r="T797" s="58">
        <v>0</v>
      </c>
      <c r="U797" s="59">
        <v>99.13</v>
      </c>
      <c r="V797" s="58">
        <v>66.67</v>
      </c>
      <c r="W797" s="58" t="s">
        <v>652</v>
      </c>
      <c r="X797" s="58">
        <v>0</v>
      </c>
      <c r="Y797" s="58">
        <v>0</v>
      </c>
      <c r="Z797" s="58">
        <v>0</v>
      </c>
      <c r="AA797">
        <v>1</v>
      </c>
      <c r="AB797" s="58">
        <v>0</v>
      </c>
      <c r="AC797" s="58">
        <v>0</v>
      </c>
      <c r="AD797" s="58">
        <v>1</v>
      </c>
      <c r="AE797" s="58">
        <v>1</v>
      </c>
      <c r="AF797" s="58">
        <v>25</v>
      </c>
      <c r="AG797" s="58">
        <v>6.67</v>
      </c>
      <c r="AH797" s="59">
        <v>120605.8</v>
      </c>
      <c r="AI797" s="61">
        <v>351280304</v>
      </c>
      <c r="AJ797" s="61">
        <v>181387308</v>
      </c>
      <c r="AK797" s="61">
        <v>24286169</v>
      </c>
      <c r="AL797" s="60">
        <f t="shared" si="143"/>
        <v>24.286169000000001</v>
      </c>
      <c r="AM797" s="60">
        <f t="shared" si="145"/>
        <v>-9.5022396977814672E-2</v>
      </c>
      <c r="AN797" s="59">
        <v>33.61</v>
      </c>
    </row>
    <row r="798" spans="1:40" x14ac:dyDescent="0.3">
      <c r="A798" s="58" t="s">
        <v>655</v>
      </c>
      <c r="B798" s="59">
        <v>2020</v>
      </c>
      <c r="C798" s="59">
        <v>94.13</v>
      </c>
      <c r="D798" s="59">
        <v>50.11</v>
      </c>
      <c r="E798" s="59">
        <v>6.1</v>
      </c>
      <c r="F798" s="59">
        <v>91.44</v>
      </c>
      <c r="G798" s="59">
        <v>95.43</v>
      </c>
      <c r="H798" s="59">
        <v>95.75</v>
      </c>
      <c r="I798" s="60">
        <f t="shared" si="142"/>
        <v>11.700282654987786</v>
      </c>
      <c r="J798" s="60">
        <f t="shared" si="141"/>
        <v>19.51012373278316</v>
      </c>
      <c r="K798" s="60">
        <f t="shared" si="138"/>
        <v>18.936016063736137</v>
      </c>
      <c r="L798" s="60">
        <f t="shared" si="144"/>
        <v>0.98764311086597678</v>
      </c>
      <c r="M798" s="60">
        <f t="shared" si="139"/>
        <v>1.7755454456511104</v>
      </c>
      <c r="N798" s="59">
        <v>-4.87</v>
      </c>
      <c r="O798" s="59">
        <v>0.53</v>
      </c>
      <c r="P798" s="62">
        <v>24.792209302325578</v>
      </c>
      <c r="Q798" s="62">
        <v>26.392868217054275</v>
      </c>
      <c r="R798" s="12">
        <v>35.049999999999997</v>
      </c>
      <c r="S798" s="59">
        <v>79.88</v>
      </c>
      <c r="T798" s="58">
        <v>0</v>
      </c>
      <c r="U798" s="59">
        <v>98.54</v>
      </c>
      <c r="V798" s="58">
        <v>60</v>
      </c>
      <c r="W798" s="58" t="s">
        <v>652</v>
      </c>
      <c r="X798" s="58">
        <v>0</v>
      </c>
      <c r="Y798" s="58">
        <v>0</v>
      </c>
      <c r="Z798" s="58">
        <v>0</v>
      </c>
      <c r="AA798">
        <v>1</v>
      </c>
      <c r="AB798" s="58">
        <v>0</v>
      </c>
      <c r="AC798" s="58">
        <v>0</v>
      </c>
      <c r="AD798" s="58">
        <v>1</v>
      </c>
      <c r="AE798" s="58">
        <v>1</v>
      </c>
      <c r="AF798" s="58">
        <v>27.27</v>
      </c>
      <c r="AG798" s="58">
        <v>6.67</v>
      </c>
      <c r="AH798" s="59">
        <v>120605.8</v>
      </c>
      <c r="AI798" s="61">
        <v>297261783</v>
      </c>
      <c r="AJ798" s="61">
        <v>167419980</v>
      </c>
      <c r="AK798" s="61">
        <v>1684899</v>
      </c>
      <c r="AL798" s="60">
        <f t="shared" si="143"/>
        <v>1.6848989999999999</v>
      </c>
      <c r="AM798" s="60">
        <f t="shared" si="145"/>
        <v>-0.93062310486268951</v>
      </c>
      <c r="AN798" s="59">
        <v>40.520000000000003</v>
      </c>
    </row>
    <row r="799" spans="1:40" x14ac:dyDescent="0.3">
      <c r="A799" s="58" t="s">
        <v>655</v>
      </c>
      <c r="B799" s="59">
        <v>2021</v>
      </c>
      <c r="C799" s="59">
        <v>92.79</v>
      </c>
      <c r="D799" s="59">
        <v>49.41</v>
      </c>
      <c r="E799" s="59">
        <v>6.03</v>
      </c>
      <c r="F799" s="59">
        <v>91.1</v>
      </c>
      <c r="G799" s="59">
        <v>92.53</v>
      </c>
      <c r="H799" s="59">
        <v>95.72</v>
      </c>
      <c r="I799" s="60">
        <f t="shared" si="142"/>
        <v>11.700282654987786</v>
      </c>
      <c r="J799" s="60">
        <f t="shared" si="141"/>
        <v>19.658821672420384</v>
      </c>
      <c r="K799" s="60">
        <f t="shared" si="138"/>
        <v>19.06585416699226</v>
      </c>
      <c r="L799" s="60">
        <f t="shared" si="144"/>
        <v>3.1432531245543309</v>
      </c>
      <c r="M799" s="60">
        <f t="shared" si="139"/>
        <v>1.8093497117164528</v>
      </c>
      <c r="N799" s="59">
        <v>5.96</v>
      </c>
      <c r="O799" s="59">
        <v>0.64</v>
      </c>
      <c r="P799" s="62">
        <v>53.43942307692307</v>
      </c>
      <c r="Q799" s="62">
        <v>56.638499999999958</v>
      </c>
      <c r="R799" s="12">
        <v>93.21</v>
      </c>
      <c r="S799" s="59">
        <v>78.98</v>
      </c>
      <c r="T799" s="58">
        <v>0</v>
      </c>
      <c r="U799" s="59">
        <v>99.5</v>
      </c>
      <c r="V799" s="58">
        <v>58.82</v>
      </c>
      <c r="W799" s="58" t="s">
        <v>652</v>
      </c>
      <c r="X799" s="58">
        <v>0</v>
      </c>
      <c r="Y799" s="58">
        <v>0</v>
      </c>
      <c r="Z799" s="58">
        <v>0</v>
      </c>
      <c r="AA799">
        <v>1</v>
      </c>
      <c r="AB799" s="58">
        <v>0</v>
      </c>
      <c r="AC799" s="58">
        <v>0</v>
      </c>
      <c r="AD799" s="58">
        <v>1</v>
      </c>
      <c r="AE799" s="58">
        <v>1</v>
      </c>
      <c r="AF799" s="58">
        <v>23.08</v>
      </c>
      <c r="AG799" s="58">
        <v>7.14</v>
      </c>
      <c r="AH799" s="59">
        <v>120605.8</v>
      </c>
      <c r="AI799" s="61">
        <v>344919520</v>
      </c>
      <c r="AJ799" s="61">
        <v>190631760</v>
      </c>
      <c r="AK799" s="61">
        <v>22179149</v>
      </c>
      <c r="AL799" s="60">
        <f t="shared" si="143"/>
        <v>22.179148999999999</v>
      </c>
      <c r="AM799" s="60">
        <f t="shared" si="145"/>
        <v>12.163488731372029</v>
      </c>
      <c r="AN799" s="59">
        <v>33.69</v>
      </c>
    </row>
    <row r="800" spans="1:40" x14ac:dyDescent="0.3">
      <c r="A800" s="58" t="s">
        <v>544</v>
      </c>
      <c r="B800" s="59">
        <v>2008</v>
      </c>
      <c r="C800" s="59">
        <v>76.61</v>
      </c>
      <c r="D800" s="59">
        <v>76.61</v>
      </c>
      <c r="E800" s="59">
        <v>100</v>
      </c>
      <c r="F800" s="59">
        <v>80.349999999999994</v>
      </c>
      <c r="G800" s="59">
        <v>73.430000000000007</v>
      </c>
      <c r="H800" s="59">
        <v>76.760000000000005</v>
      </c>
      <c r="I800" s="60">
        <f t="shared" si="142"/>
        <v>8.5509335300978027</v>
      </c>
      <c r="J800" s="60">
        <f t="shared" si="141"/>
        <v>16.447327453066894</v>
      </c>
      <c r="K800" s="60">
        <f t="shared" si="138"/>
        <v>16.22434577080098</v>
      </c>
      <c r="L800" s="60">
        <f t="shared" si="144"/>
        <v>0.71294980785612505</v>
      </c>
      <c r="M800" s="60">
        <f t="shared" si="139"/>
        <v>1.2497976800647423</v>
      </c>
      <c r="N800" s="59">
        <v>8.41</v>
      </c>
      <c r="O800" s="59">
        <v>0.69</v>
      </c>
      <c r="P800" s="62">
        <v>19.974545454545453</v>
      </c>
      <c r="Q800" s="62">
        <v>25.786875000000009</v>
      </c>
      <c r="R800" s="12">
        <v>34.380000000000003</v>
      </c>
      <c r="S800" s="59">
        <v>30</v>
      </c>
      <c r="T800" s="58">
        <v>1</v>
      </c>
      <c r="U800" s="59">
        <v>82.29</v>
      </c>
      <c r="V800" s="58"/>
      <c r="W800" s="58" t="s">
        <v>652</v>
      </c>
      <c r="X800" s="58">
        <v>0</v>
      </c>
      <c r="Y800" s="58">
        <v>0</v>
      </c>
      <c r="Z800" s="58">
        <v>0</v>
      </c>
      <c r="AA800">
        <v>1</v>
      </c>
      <c r="AB800" s="58">
        <v>0</v>
      </c>
      <c r="AC800" s="58">
        <v>0</v>
      </c>
      <c r="AD800" s="58">
        <v>1</v>
      </c>
      <c r="AE800" s="58"/>
      <c r="AF800" s="58">
        <v>22.22</v>
      </c>
      <c r="AG800" s="58">
        <v>76.92</v>
      </c>
      <c r="AH800" s="59">
        <v>5171.58</v>
      </c>
      <c r="AI800" s="61">
        <v>13899000</v>
      </c>
      <c r="AJ800" s="61">
        <v>11121000</v>
      </c>
      <c r="AK800" s="61">
        <v>1040000</v>
      </c>
      <c r="AL800" s="60">
        <f t="shared" si="143"/>
        <v>1.04</v>
      </c>
      <c r="AM800" s="60"/>
      <c r="AN800" s="59">
        <v>57.29</v>
      </c>
    </row>
    <row r="801" spans="1:40" x14ac:dyDescent="0.3">
      <c r="A801" s="58" t="s">
        <v>544</v>
      </c>
      <c r="B801" s="59">
        <v>2009</v>
      </c>
      <c r="C801" s="59">
        <v>77.69</v>
      </c>
      <c r="D801" s="59">
        <v>77.69</v>
      </c>
      <c r="E801" s="59">
        <v>94.44</v>
      </c>
      <c r="F801" s="59">
        <v>81.91</v>
      </c>
      <c r="G801" s="59">
        <v>71.510000000000005</v>
      </c>
      <c r="H801" s="59">
        <v>81.569999999999993</v>
      </c>
      <c r="I801" s="60">
        <f t="shared" si="142"/>
        <v>9.2743437499501891</v>
      </c>
      <c r="J801" s="60">
        <f t="shared" si="141"/>
        <v>16.454567887579532</v>
      </c>
      <c r="K801" s="60">
        <f t="shared" si="138"/>
        <v>16.167361892261237</v>
      </c>
      <c r="L801" s="60">
        <f t="shared" si="144"/>
        <v>0.75987081260285338</v>
      </c>
      <c r="M801" s="60">
        <f t="shared" si="139"/>
        <v>1.3326987148976677</v>
      </c>
      <c r="N801" s="59">
        <v>5.69</v>
      </c>
      <c r="O801" s="59">
        <v>0.76</v>
      </c>
      <c r="P801" s="62">
        <v>16.568333333333328</v>
      </c>
      <c r="Q801" s="62">
        <v>16.611240310077516</v>
      </c>
      <c r="R801" s="12">
        <v>19.829999999999998</v>
      </c>
      <c r="S801" s="59">
        <v>23.08</v>
      </c>
      <c r="T801" s="58">
        <v>1</v>
      </c>
      <c r="U801" s="59">
        <v>83.7</v>
      </c>
      <c r="V801" s="58">
        <v>66.67</v>
      </c>
      <c r="W801" s="58" t="s">
        <v>652</v>
      </c>
      <c r="X801" s="58">
        <v>0</v>
      </c>
      <c r="Y801" s="58">
        <v>0</v>
      </c>
      <c r="Z801" s="58">
        <v>0</v>
      </c>
      <c r="AA801">
        <v>1</v>
      </c>
      <c r="AB801" s="58">
        <v>0</v>
      </c>
      <c r="AC801" s="58">
        <v>0</v>
      </c>
      <c r="AD801" s="58">
        <v>1</v>
      </c>
      <c r="AE801" s="58"/>
      <c r="AF801" s="58">
        <v>12.5</v>
      </c>
      <c r="AG801" s="58">
        <v>76.92</v>
      </c>
      <c r="AH801" s="59">
        <v>10660.96</v>
      </c>
      <c r="AI801" s="61">
        <v>14000000</v>
      </c>
      <c r="AJ801" s="61">
        <v>10505000</v>
      </c>
      <c r="AK801" s="61">
        <v>1138000</v>
      </c>
      <c r="AL801" s="60">
        <f t="shared" si="143"/>
        <v>1.1379999999999999</v>
      </c>
      <c r="AM801" s="60">
        <f t="shared" ref="AM801:AM813" si="146">(AK801-AK800)/AK800</f>
        <v>9.4230769230769229E-2</v>
      </c>
      <c r="AN801" s="59">
        <v>53.01</v>
      </c>
    </row>
    <row r="802" spans="1:40" x14ac:dyDescent="0.3">
      <c r="A802" s="58" t="s">
        <v>544</v>
      </c>
      <c r="B802" s="59">
        <v>2010</v>
      </c>
      <c r="C802" s="59">
        <v>82.6</v>
      </c>
      <c r="D802" s="59">
        <v>82.6</v>
      </c>
      <c r="E802" s="59">
        <v>89.13</v>
      </c>
      <c r="F802" s="59">
        <v>89.79</v>
      </c>
      <c r="G802" s="59">
        <v>80.61</v>
      </c>
      <c r="H802" s="59">
        <v>77.03</v>
      </c>
      <c r="I802" s="60">
        <f t="shared" si="142"/>
        <v>9.7070309652341802</v>
      </c>
      <c r="J802" s="60">
        <f t="shared" si="141"/>
        <v>16.519418859899147</v>
      </c>
      <c r="K802" s="60">
        <f t="shared" si="138"/>
        <v>16.193574112134225</v>
      </c>
      <c r="L802" s="60">
        <f t="shared" si="144"/>
        <v>0.83508067644861173</v>
      </c>
      <c r="M802" s="60">
        <f t="shared" si="139"/>
        <v>1.3852002967359049</v>
      </c>
      <c r="N802" s="59">
        <v>6.26</v>
      </c>
      <c r="O802" s="59">
        <v>0.77</v>
      </c>
      <c r="P802" s="62">
        <v>16.501712062256811</v>
      </c>
      <c r="Q802" s="62">
        <v>17.427003891050575</v>
      </c>
      <c r="R802" s="12">
        <v>19.920000000000002</v>
      </c>
      <c r="S802" s="59">
        <v>59.38</v>
      </c>
      <c r="T802" s="58">
        <v>1</v>
      </c>
      <c r="U802" s="59">
        <v>75.53</v>
      </c>
      <c r="V802" s="58">
        <v>75</v>
      </c>
      <c r="W802" s="58" t="s">
        <v>652</v>
      </c>
      <c r="X802" s="58">
        <v>0</v>
      </c>
      <c r="Y802" s="58">
        <v>0</v>
      </c>
      <c r="Z802" s="58">
        <v>0</v>
      </c>
      <c r="AA802">
        <v>1</v>
      </c>
      <c r="AB802" s="58">
        <v>0</v>
      </c>
      <c r="AC802" s="58">
        <v>0</v>
      </c>
      <c r="AD802" s="58">
        <v>1</v>
      </c>
      <c r="AE802" s="58"/>
      <c r="AF802" s="58">
        <v>0</v>
      </c>
      <c r="AG802" s="58">
        <v>46.15</v>
      </c>
      <c r="AH802" s="59">
        <v>16432.740000000002</v>
      </c>
      <c r="AI802" s="61">
        <v>14938000</v>
      </c>
      <c r="AJ802" s="61">
        <v>10784000</v>
      </c>
      <c r="AK802" s="61">
        <v>1305000</v>
      </c>
      <c r="AL802" s="60">
        <f t="shared" si="143"/>
        <v>1.3049999999999999</v>
      </c>
      <c r="AM802" s="60">
        <f t="shared" si="146"/>
        <v>0.14674868189806678</v>
      </c>
      <c r="AN802" s="59">
        <v>50.37</v>
      </c>
    </row>
    <row r="803" spans="1:40" x14ac:dyDescent="0.3">
      <c r="A803" s="58" t="s">
        <v>544</v>
      </c>
      <c r="B803" s="59">
        <v>2011</v>
      </c>
      <c r="C803" s="59">
        <v>89.01</v>
      </c>
      <c r="D803" s="59">
        <v>85.58</v>
      </c>
      <c r="E803" s="59">
        <v>86.67</v>
      </c>
      <c r="F803" s="59">
        <v>88.31</v>
      </c>
      <c r="G803" s="59">
        <v>92.5</v>
      </c>
      <c r="H803" s="59">
        <v>84.85</v>
      </c>
      <c r="I803" s="60">
        <f t="shared" si="142"/>
        <v>9.5668981090464591</v>
      </c>
      <c r="J803" s="60">
        <f t="shared" si="141"/>
        <v>16.572477899301099</v>
      </c>
      <c r="K803" s="60">
        <f t="shared" si="138"/>
        <v>16.20693036465881</v>
      </c>
      <c r="L803" s="60">
        <f t="shared" si="144"/>
        <v>0.91067499308851929</v>
      </c>
      <c r="M803" s="60">
        <f t="shared" si="139"/>
        <v>1.4413029554396559</v>
      </c>
      <c r="N803" s="59">
        <v>6.54</v>
      </c>
      <c r="O803" s="59">
        <v>0.77</v>
      </c>
      <c r="P803" s="62">
        <v>14.778235294117646</v>
      </c>
      <c r="Q803" s="62">
        <v>16.565686274509794</v>
      </c>
      <c r="R803" s="12">
        <v>21.87</v>
      </c>
      <c r="S803" s="59">
        <v>58.7</v>
      </c>
      <c r="T803" s="58">
        <v>1</v>
      </c>
      <c r="U803" s="59">
        <v>88.54</v>
      </c>
      <c r="V803" s="58">
        <v>71.430000000000007</v>
      </c>
      <c r="W803" s="58" t="s">
        <v>652</v>
      </c>
      <c r="X803" s="58">
        <v>0</v>
      </c>
      <c r="Y803" s="58">
        <v>0</v>
      </c>
      <c r="Z803" s="58">
        <v>0</v>
      </c>
      <c r="AA803">
        <v>1</v>
      </c>
      <c r="AB803" s="58">
        <v>0</v>
      </c>
      <c r="AC803" s="58">
        <v>0</v>
      </c>
      <c r="AD803" s="58">
        <v>1</v>
      </c>
      <c r="AE803" s="58">
        <v>1</v>
      </c>
      <c r="AF803" s="58">
        <v>0</v>
      </c>
      <c r="AG803" s="58">
        <v>53.85</v>
      </c>
      <c r="AH803" s="59">
        <v>14284.04</v>
      </c>
      <c r="AI803" s="61">
        <v>15752000</v>
      </c>
      <c r="AJ803" s="61">
        <v>10929000</v>
      </c>
      <c r="AK803" s="61">
        <v>1486000</v>
      </c>
      <c r="AL803" s="60">
        <f t="shared" si="143"/>
        <v>1.486</v>
      </c>
      <c r="AM803" s="60">
        <f t="shared" si="146"/>
        <v>0.13869731800766283</v>
      </c>
      <c r="AN803" s="59">
        <v>47.12</v>
      </c>
    </row>
    <row r="804" spans="1:40" x14ac:dyDescent="0.3">
      <c r="A804" s="58" t="s">
        <v>544</v>
      </c>
      <c r="B804" s="59">
        <v>2012</v>
      </c>
      <c r="C804" s="59">
        <v>82.56</v>
      </c>
      <c r="D804" s="59">
        <v>82.56</v>
      </c>
      <c r="E804" s="59">
        <v>90</v>
      </c>
      <c r="F804" s="59">
        <v>85.41</v>
      </c>
      <c r="G804" s="59">
        <v>92.37</v>
      </c>
      <c r="H804" s="59">
        <v>65.28</v>
      </c>
      <c r="I804" s="60">
        <f t="shared" si="142"/>
        <v>9.4672985111848345</v>
      </c>
      <c r="J804" s="60">
        <f t="shared" si="141"/>
        <v>16.654998294434428</v>
      </c>
      <c r="K804" s="60">
        <f t="shared" si="138"/>
        <v>16.262542255323346</v>
      </c>
      <c r="L804" s="60">
        <f t="shared" si="144"/>
        <v>0.91188102338545496</v>
      </c>
      <c r="M804" s="60">
        <f t="shared" si="139"/>
        <v>1.4806127747966071</v>
      </c>
      <c r="N804" s="59">
        <v>6.09</v>
      </c>
      <c r="O804" s="59">
        <v>0.72</v>
      </c>
      <c r="P804" s="62">
        <v>7.9368359374999926</v>
      </c>
      <c r="Q804" s="62">
        <v>9.5380468750000045</v>
      </c>
      <c r="R804" s="12">
        <v>13.01</v>
      </c>
      <c r="S804" s="59">
        <v>55.56</v>
      </c>
      <c r="T804" s="58">
        <v>1</v>
      </c>
      <c r="U804" s="59">
        <v>67.02</v>
      </c>
      <c r="V804" s="58">
        <v>64.290000000000006</v>
      </c>
      <c r="W804" s="58" t="s">
        <v>652</v>
      </c>
      <c r="X804" s="58">
        <v>0</v>
      </c>
      <c r="Y804" s="58">
        <v>0</v>
      </c>
      <c r="Z804" s="58">
        <v>0</v>
      </c>
      <c r="AA804">
        <v>1</v>
      </c>
      <c r="AB804" s="58">
        <v>0</v>
      </c>
      <c r="AC804" s="58">
        <v>0</v>
      </c>
      <c r="AD804" s="58">
        <v>1</v>
      </c>
      <c r="AE804" s="58">
        <v>1</v>
      </c>
      <c r="AF804" s="58">
        <v>0</v>
      </c>
      <c r="AG804" s="58">
        <v>58.33</v>
      </c>
      <c r="AH804" s="59">
        <v>12929.91</v>
      </c>
      <c r="AI804" s="61">
        <v>17107000</v>
      </c>
      <c r="AJ804" s="61">
        <v>11554000</v>
      </c>
      <c r="AK804" s="61">
        <v>1489000</v>
      </c>
      <c r="AL804" s="60">
        <f t="shared" si="143"/>
        <v>1.4890000000000001</v>
      </c>
      <c r="AM804" s="60">
        <f t="shared" si="146"/>
        <v>2.018842530282638E-3</v>
      </c>
      <c r="AN804" s="59">
        <v>50.58</v>
      </c>
    </row>
    <row r="805" spans="1:40" x14ac:dyDescent="0.3">
      <c r="A805" s="58" t="s">
        <v>544</v>
      </c>
      <c r="B805" s="59">
        <v>2013</v>
      </c>
      <c r="C805" s="59">
        <v>85.23</v>
      </c>
      <c r="D805" s="59">
        <v>64.489999999999995</v>
      </c>
      <c r="E805" s="59">
        <v>43.75</v>
      </c>
      <c r="F805" s="59">
        <v>84.34</v>
      </c>
      <c r="G805" s="59">
        <v>91.03</v>
      </c>
      <c r="H805" s="59">
        <v>78</v>
      </c>
      <c r="I805" s="60">
        <f t="shared" si="142"/>
        <v>8.8234374162108278</v>
      </c>
      <c r="J805" s="60">
        <f t="shared" si="141"/>
        <v>16.643474855731821</v>
      </c>
      <c r="K805" s="60">
        <f t="shared" si="138"/>
        <v>16.314237926769586</v>
      </c>
      <c r="L805" s="60">
        <f t="shared" si="144"/>
        <v>0.13627761829254775</v>
      </c>
      <c r="M805" s="60">
        <f t="shared" si="139"/>
        <v>1.3899071258321689</v>
      </c>
      <c r="N805" s="59">
        <v>7.0000000000000007E-2</v>
      </c>
      <c r="O805" s="59">
        <v>0.74</v>
      </c>
      <c r="P805" s="62">
        <v>4.5099606299212596</v>
      </c>
      <c r="Q805" s="62">
        <v>5.3667968749999986</v>
      </c>
      <c r="R805" s="12">
        <v>8.0399999999999991</v>
      </c>
      <c r="S805" s="59">
        <v>51.92</v>
      </c>
      <c r="T805" s="58">
        <v>1</v>
      </c>
      <c r="U805" s="59">
        <v>77.17</v>
      </c>
      <c r="V805" s="58">
        <v>76.92</v>
      </c>
      <c r="W805" s="58" t="s">
        <v>652</v>
      </c>
      <c r="X805" s="58">
        <v>0</v>
      </c>
      <c r="Y805" s="58">
        <v>0</v>
      </c>
      <c r="Z805" s="58">
        <v>0</v>
      </c>
      <c r="AA805">
        <v>1</v>
      </c>
      <c r="AB805" s="58">
        <v>0</v>
      </c>
      <c r="AC805" s="58">
        <v>0</v>
      </c>
      <c r="AD805" s="58">
        <v>1</v>
      </c>
      <c r="AE805" s="58">
        <v>1</v>
      </c>
      <c r="AF805" s="58">
        <v>0</v>
      </c>
      <c r="AG805" s="58">
        <v>54.55</v>
      </c>
      <c r="AH805" s="59">
        <v>6791.57</v>
      </c>
      <c r="AI805" s="61">
        <v>16911000</v>
      </c>
      <c r="AJ805" s="61">
        <v>12167000</v>
      </c>
      <c r="AK805" s="61">
        <v>146000</v>
      </c>
      <c r="AL805" s="60">
        <f t="shared" si="143"/>
        <v>0.14599999999999999</v>
      </c>
      <c r="AM805" s="60">
        <f t="shared" si="146"/>
        <v>-0.90194761584956351</v>
      </c>
      <c r="AN805" s="59">
        <v>56.32</v>
      </c>
    </row>
    <row r="806" spans="1:40" x14ac:dyDescent="0.3">
      <c r="A806" s="58" t="s">
        <v>544</v>
      </c>
      <c r="B806" s="59">
        <v>2014</v>
      </c>
      <c r="C806" s="59">
        <v>83.88</v>
      </c>
      <c r="D806" s="59">
        <v>65.47</v>
      </c>
      <c r="E806" s="59">
        <v>43.75</v>
      </c>
      <c r="F806" s="59">
        <v>80.459999999999994</v>
      </c>
      <c r="G806" s="59">
        <v>87.46</v>
      </c>
      <c r="H806" s="59">
        <v>82.76</v>
      </c>
      <c r="I806" s="60">
        <f t="shared" si="142"/>
        <v>8.2863929019530271</v>
      </c>
      <c r="J806" s="60">
        <f t="shared" si="141"/>
        <v>16.66604363402606</v>
      </c>
      <c r="K806" s="60">
        <f t="shared" si="138"/>
        <v>16.389572119063168</v>
      </c>
      <c r="L806" s="60">
        <f t="shared" si="144"/>
        <v>0.38865798979178323</v>
      </c>
      <c r="M806" s="60">
        <f t="shared" si="139"/>
        <v>1.3184693955331961</v>
      </c>
      <c r="N806" s="59">
        <v>-0.18</v>
      </c>
      <c r="O806" s="59">
        <v>0.75</v>
      </c>
      <c r="P806" s="62">
        <v>5.9405577689243021</v>
      </c>
      <c r="Q806" s="62">
        <v>6.9000390625000003</v>
      </c>
      <c r="R806" s="12">
        <v>8.77</v>
      </c>
      <c r="S806" s="59">
        <v>52.08</v>
      </c>
      <c r="T806" s="58">
        <v>1</v>
      </c>
      <c r="U806" s="59">
        <v>90.22</v>
      </c>
      <c r="V806" s="58">
        <v>71.430000000000007</v>
      </c>
      <c r="W806" s="58" t="s">
        <v>652</v>
      </c>
      <c r="X806" s="58">
        <v>0</v>
      </c>
      <c r="Y806" s="58">
        <v>0</v>
      </c>
      <c r="Z806" s="58">
        <v>0</v>
      </c>
      <c r="AA806">
        <v>1</v>
      </c>
      <c r="AB806" s="58">
        <v>0</v>
      </c>
      <c r="AC806" s="58">
        <v>0</v>
      </c>
      <c r="AD806" s="58">
        <v>1</v>
      </c>
      <c r="AE806" s="58">
        <v>1</v>
      </c>
      <c r="AF806" s="58">
        <v>0</v>
      </c>
      <c r="AG806" s="58">
        <v>66.67</v>
      </c>
      <c r="AH806" s="59">
        <v>3969.49</v>
      </c>
      <c r="AI806" s="61">
        <v>17297000</v>
      </c>
      <c r="AJ806" s="61">
        <v>13119000</v>
      </c>
      <c r="AK806" s="61">
        <v>475000</v>
      </c>
      <c r="AL806" s="60">
        <f t="shared" si="143"/>
        <v>0.47499999999999998</v>
      </c>
      <c r="AM806" s="60">
        <f t="shared" si="146"/>
        <v>2.2534246575342465</v>
      </c>
      <c r="AN806" s="59">
        <v>59.33</v>
      </c>
    </row>
    <row r="807" spans="1:40" x14ac:dyDescent="0.3">
      <c r="A807" s="58" t="s">
        <v>544</v>
      </c>
      <c r="B807" s="59">
        <v>2015</v>
      </c>
      <c r="C807" s="59">
        <v>84.93</v>
      </c>
      <c r="D807" s="59">
        <v>84.93</v>
      </c>
      <c r="E807" s="59">
        <v>100</v>
      </c>
      <c r="F807" s="59">
        <v>79.36</v>
      </c>
      <c r="G807" s="59">
        <v>91.03</v>
      </c>
      <c r="H807" s="59">
        <v>82.76</v>
      </c>
      <c r="I807" s="60">
        <f t="shared" si="142"/>
        <v>8.1257404499415617</v>
      </c>
      <c r="J807" s="60">
        <f t="shared" si="141"/>
        <v>16.579247720480737</v>
      </c>
      <c r="K807" s="60">
        <f t="shared" si="138"/>
        <v>16.328356576441514</v>
      </c>
      <c r="L807" s="60">
        <f t="shared" si="144"/>
        <v>-0.26526847761488087</v>
      </c>
      <c r="M807" s="60">
        <f t="shared" si="139"/>
        <v>1.2851701782820097</v>
      </c>
      <c r="N807" s="59">
        <v>-3.63</v>
      </c>
      <c r="O807" s="59">
        <v>0.73</v>
      </c>
      <c r="P807" s="62">
        <v>7.6819367588932828</v>
      </c>
      <c r="Q807" s="62">
        <v>8.2714785992217958</v>
      </c>
      <c r="R807" s="12">
        <v>9.17</v>
      </c>
      <c r="S807" s="59">
        <v>54.17</v>
      </c>
      <c r="T807" s="58">
        <v>1</v>
      </c>
      <c r="U807" s="59">
        <v>92.71</v>
      </c>
      <c r="V807" s="58">
        <v>75</v>
      </c>
      <c r="W807" s="58" t="s">
        <v>652</v>
      </c>
      <c r="X807" s="58">
        <v>0</v>
      </c>
      <c r="Y807" s="58">
        <v>0</v>
      </c>
      <c r="Z807" s="58">
        <v>0</v>
      </c>
      <c r="AA807">
        <v>1</v>
      </c>
      <c r="AB807" s="58">
        <v>0</v>
      </c>
      <c r="AC807" s="58">
        <v>0</v>
      </c>
      <c r="AD807" s="58">
        <v>1</v>
      </c>
      <c r="AE807" s="58">
        <v>1</v>
      </c>
      <c r="AF807" s="58">
        <v>0</v>
      </c>
      <c r="AG807" s="58">
        <v>63.64</v>
      </c>
      <c r="AH807" s="59">
        <v>3380.37</v>
      </c>
      <c r="AI807" s="61">
        <v>15859000</v>
      </c>
      <c r="AJ807" s="61">
        <v>12340000</v>
      </c>
      <c r="AK807" s="61">
        <v>-233000</v>
      </c>
      <c r="AL807" s="60">
        <f t="shared" si="143"/>
        <v>-0.23300000000000001</v>
      </c>
      <c r="AM807" s="60">
        <f t="shared" si="146"/>
        <v>-1.4905263157894737</v>
      </c>
      <c r="AN807" s="59">
        <v>64.92</v>
      </c>
    </row>
    <row r="808" spans="1:40" x14ac:dyDescent="0.3">
      <c r="A808" s="58" t="s">
        <v>544</v>
      </c>
      <c r="B808" s="59">
        <v>2016</v>
      </c>
      <c r="C808" s="59">
        <v>85.85</v>
      </c>
      <c r="D808" s="59">
        <v>63.76</v>
      </c>
      <c r="E808" s="59">
        <v>41.67</v>
      </c>
      <c r="F808" s="59">
        <v>83.48</v>
      </c>
      <c r="G808" s="59">
        <v>90.31</v>
      </c>
      <c r="H808" s="59">
        <v>82.28</v>
      </c>
      <c r="I808" s="60">
        <f t="shared" si="142"/>
        <v>8.5806917970290417</v>
      </c>
      <c r="J808" s="60">
        <f t="shared" si="141"/>
        <v>16.453424376877454</v>
      </c>
      <c r="K808" s="60">
        <f t="shared" si="138"/>
        <v>16.023675075338829</v>
      </c>
      <c r="L808" s="60">
        <f t="shared" si="144"/>
        <v>0.20130685670503537</v>
      </c>
      <c r="M808" s="60">
        <f t="shared" si="139"/>
        <v>1.5368721837564567</v>
      </c>
      <c r="N808" s="59">
        <v>-13.26</v>
      </c>
      <c r="O808" s="59">
        <v>0.72</v>
      </c>
      <c r="P808" s="62">
        <v>5.3497665369649798</v>
      </c>
      <c r="Q808" s="62">
        <v>5.6182329317269106</v>
      </c>
      <c r="R808" s="12">
        <v>8.7100000000000009</v>
      </c>
      <c r="S808" s="59">
        <v>60.87</v>
      </c>
      <c r="T808" s="58">
        <v>1</v>
      </c>
      <c r="U808" s="59">
        <v>86.46</v>
      </c>
      <c r="V808" s="58">
        <v>81.819999999999993</v>
      </c>
      <c r="W808" s="58" t="s">
        <v>652</v>
      </c>
      <c r="X808" s="58">
        <v>0</v>
      </c>
      <c r="Y808" s="58">
        <v>0</v>
      </c>
      <c r="Z808" s="58">
        <v>0</v>
      </c>
      <c r="AA808">
        <v>1</v>
      </c>
      <c r="AB808" s="58">
        <v>0</v>
      </c>
      <c r="AC808" s="58">
        <v>0</v>
      </c>
      <c r="AD808" s="58">
        <v>1</v>
      </c>
      <c r="AE808" s="58">
        <v>1</v>
      </c>
      <c r="AF808" s="58">
        <v>10</v>
      </c>
      <c r="AG808" s="58">
        <v>63.64</v>
      </c>
      <c r="AH808" s="59">
        <v>5327.79</v>
      </c>
      <c r="AI808" s="61">
        <v>13984000</v>
      </c>
      <c r="AJ808" s="61">
        <v>9099000</v>
      </c>
      <c r="AK808" s="61">
        <v>223000</v>
      </c>
      <c r="AL808" s="60">
        <f t="shared" si="143"/>
        <v>0.223</v>
      </c>
      <c r="AM808" s="60">
        <f t="shared" si="146"/>
        <v>-1.9570815450643777</v>
      </c>
      <c r="AN808" s="59">
        <v>41.04</v>
      </c>
    </row>
    <row r="809" spans="1:40" x14ac:dyDescent="0.3">
      <c r="A809" s="58" t="s">
        <v>544</v>
      </c>
      <c r="B809" s="59">
        <v>2017</v>
      </c>
      <c r="C809" s="59">
        <v>86.73</v>
      </c>
      <c r="D809" s="59">
        <v>86.73</v>
      </c>
      <c r="E809" s="59">
        <v>100</v>
      </c>
      <c r="F809" s="59">
        <v>87.16</v>
      </c>
      <c r="G809" s="59">
        <v>91.62</v>
      </c>
      <c r="H809" s="59">
        <v>79.28</v>
      </c>
      <c r="I809" s="60">
        <f t="shared" si="142"/>
        <v>8.2615264483964683</v>
      </c>
      <c r="J809" s="60">
        <f t="shared" si="141"/>
        <v>16.326896840556653</v>
      </c>
      <c r="K809" s="60">
        <f t="shared" si="138"/>
        <v>15.859713447551401</v>
      </c>
      <c r="L809" s="60">
        <f t="shared" si="144"/>
        <v>0.28968007511445404</v>
      </c>
      <c r="M809" s="60">
        <f t="shared" si="139"/>
        <v>1.5954939790236955</v>
      </c>
      <c r="N809" s="59">
        <v>-1.72</v>
      </c>
      <c r="O809" s="59">
        <v>0.73</v>
      </c>
      <c r="P809" s="62">
        <v>5.8285490196078431</v>
      </c>
      <c r="Q809" s="62">
        <v>6.2326050420168064</v>
      </c>
      <c r="R809" s="12">
        <v>8.64</v>
      </c>
      <c r="S809" s="59">
        <v>87.04</v>
      </c>
      <c r="T809" s="58">
        <v>1</v>
      </c>
      <c r="U809" s="59">
        <v>82.79</v>
      </c>
      <c r="V809" s="58">
        <v>78.569999999999993</v>
      </c>
      <c r="W809" s="58" t="s">
        <v>652</v>
      </c>
      <c r="X809" s="58">
        <v>0</v>
      </c>
      <c r="Y809" s="58">
        <v>0</v>
      </c>
      <c r="Z809" s="58">
        <v>0</v>
      </c>
      <c r="AA809">
        <v>1</v>
      </c>
      <c r="AB809" s="58">
        <v>0</v>
      </c>
      <c r="AC809" s="58">
        <v>0</v>
      </c>
      <c r="AD809" s="58">
        <v>1</v>
      </c>
      <c r="AE809" s="58">
        <v>1</v>
      </c>
      <c r="AF809" s="58">
        <v>22.22</v>
      </c>
      <c r="AG809" s="58">
        <v>81.819999999999993</v>
      </c>
      <c r="AH809" s="59">
        <v>3872</v>
      </c>
      <c r="AI809" s="61">
        <v>12322000</v>
      </c>
      <c r="AJ809" s="61">
        <v>7723000</v>
      </c>
      <c r="AK809" s="61">
        <v>336000</v>
      </c>
      <c r="AL809" s="60">
        <f t="shared" si="143"/>
        <v>0.33600000000000002</v>
      </c>
      <c r="AM809" s="60">
        <f t="shared" si="146"/>
        <v>0.50672645739910316</v>
      </c>
      <c r="AN809" s="59">
        <v>40.4</v>
      </c>
    </row>
    <row r="810" spans="1:40" x14ac:dyDescent="0.3">
      <c r="A810" s="58" t="s">
        <v>544</v>
      </c>
      <c r="B810" s="59">
        <v>2018</v>
      </c>
      <c r="C810" s="59">
        <v>90.06</v>
      </c>
      <c r="D810" s="59">
        <v>47.53</v>
      </c>
      <c r="E810" s="59">
        <v>5</v>
      </c>
      <c r="F810" s="59">
        <v>88.92</v>
      </c>
      <c r="G810" s="59">
        <v>95.03</v>
      </c>
      <c r="H810" s="59">
        <v>84.32</v>
      </c>
      <c r="I810" s="60">
        <f t="shared" si="142"/>
        <v>8.1019201423169882</v>
      </c>
      <c r="J810" s="60">
        <f t="shared" si="141"/>
        <v>16.251489534128851</v>
      </c>
      <c r="K810" s="60">
        <f t="shared" si="138"/>
        <v>15.815773601767024</v>
      </c>
      <c r="L810" s="60">
        <f t="shared" si="144"/>
        <v>0.32425505268262117</v>
      </c>
      <c r="M810" s="60">
        <f t="shared" si="139"/>
        <v>1.5460695440400487</v>
      </c>
      <c r="N810" s="59">
        <v>-3.17</v>
      </c>
      <c r="O810" s="59">
        <v>0.75</v>
      </c>
      <c r="P810" s="62">
        <v>15.665081300813005</v>
      </c>
      <c r="Q810" s="62">
        <v>17.575252918287951</v>
      </c>
      <c r="R810" s="12">
        <v>28</v>
      </c>
      <c r="S810" s="59">
        <v>87.5</v>
      </c>
      <c r="T810" s="58">
        <v>1</v>
      </c>
      <c r="U810" s="59">
        <v>89.05</v>
      </c>
      <c r="V810" s="58">
        <v>83.33</v>
      </c>
      <c r="W810" s="58" t="s">
        <v>652</v>
      </c>
      <c r="X810" s="58">
        <v>0</v>
      </c>
      <c r="Y810" s="58">
        <v>0</v>
      </c>
      <c r="Z810" s="58">
        <v>0</v>
      </c>
      <c r="AA810">
        <v>1</v>
      </c>
      <c r="AB810" s="58">
        <v>0</v>
      </c>
      <c r="AC810" s="58">
        <v>0</v>
      </c>
      <c r="AD810" s="58">
        <v>1</v>
      </c>
      <c r="AE810" s="58">
        <v>1</v>
      </c>
      <c r="AF810" s="58">
        <v>22.22</v>
      </c>
      <c r="AG810" s="58">
        <v>81.819999999999993</v>
      </c>
      <c r="AH810" s="59">
        <v>3300.8</v>
      </c>
      <c r="AI810" s="61">
        <v>11427000</v>
      </c>
      <c r="AJ810" s="61">
        <v>7391000</v>
      </c>
      <c r="AK810" s="61">
        <v>383000</v>
      </c>
      <c r="AL810" s="60">
        <f t="shared" si="143"/>
        <v>0.38300000000000001</v>
      </c>
      <c r="AM810" s="60">
        <f t="shared" si="146"/>
        <v>0.13988095238095238</v>
      </c>
      <c r="AN810" s="59">
        <v>42.24</v>
      </c>
    </row>
    <row r="811" spans="1:40" x14ac:dyDescent="0.3">
      <c r="A811" s="58" t="s">
        <v>544</v>
      </c>
      <c r="B811" s="59">
        <v>2019</v>
      </c>
      <c r="C811" s="59">
        <v>88.73</v>
      </c>
      <c r="D811" s="59">
        <v>49.37</v>
      </c>
      <c r="E811" s="59">
        <v>10</v>
      </c>
      <c r="F811" s="59">
        <v>85.24</v>
      </c>
      <c r="G811" s="59">
        <v>94.27</v>
      </c>
      <c r="H811" s="59">
        <v>84.93</v>
      </c>
      <c r="I811" s="60">
        <f t="shared" si="142"/>
        <v>8.3959381352664746</v>
      </c>
      <c r="J811" s="60">
        <f t="shared" si="141"/>
        <v>16.35805698719869</v>
      </c>
      <c r="K811" s="60">
        <f t="shared" si="138"/>
        <v>15.965759989654622</v>
      </c>
      <c r="L811" s="60">
        <f t="shared" si="144"/>
        <v>0.47250050944432281</v>
      </c>
      <c r="M811" s="60">
        <f t="shared" si="139"/>
        <v>1.4803773145452428</v>
      </c>
      <c r="N811" s="59">
        <v>0.53</v>
      </c>
      <c r="O811" s="59">
        <v>0.72</v>
      </c>
      <c r="P811" s="62">
        <v>24.825120000000009</v>
      </c>
      <c r="Q811" s="62">
        <v>26.61542635658914</v>
      </c>
      <c r="R811" s="12">
        <v>31.91</v>
      </c>
      <c r="S811" s="59">
        <v>89.19</v>
      </c>
      <c r="T811" s="58">
        <v>1</v>
      </c>
      <c r="U811" s="59">
        <v>81.19</v>
      </c>
      <c r="V811" s="58">
        <v>83.33</v>
      </c>
      <c r="W811" s="58" t="s">
        <v>652</v>
      </c>
      <c r="X811" s="58">
        <v>0</v>
      </c>
      <c r="Y811" s="58">
        <v>0</v>
      </c>
      <c r="Z811" s="58">
        <v>0</v>
      </c>
      <c r="AA811">
        <v>1</v>
      </c>
      <c r="AB811" s="58">
        <v>0</v>
      </c>
      <c r="AC811" s="58">
        <v>0</v>
      </c>
      <c r="AD811" s="58">
        <v>1</v>
      </c>
      <c r="AE811" s="58">
        <v>1</v>
      </c>
      <c r="AF811" s="58">
        <v>25</v>
      </c>
      <c r="AG811" s="58">
        <v>75</v>
      </c>
      <c r="AH811" s="59">
        <v>4429.04</v>
      </c>
      <c r="AI811" s="61">
        <v>12712000</v>
      </c>
      <c r="AJ811" s="61">
        <v>8587000</v>
      </c>
      <c r="AK811" s="61">
        <v>604000</v>
      </c>
      <c r="AL811" s="60">
        <f t="shared" si="143"/>
        <v>0.60399999999999998</v>
      </c>
      <c r="AM811" s="60">
        <f t="shared" si="146"/>
        <v>0.57702349869451697</v>
      </c>
      <c r="AN811" s="59">
        <v>47.31</v>
      </c>
    </row>
    <row r="812" spans="1:40" x14ac:dyDescent="0.3">
      <c r="A812" s="58" t="s">
        <v>544</v>
      </c>
      <c r="B812" s="59">
        <v>2020</v>
      </c>
      <c r="C812" s="59">
        <v>85.9</v>
      </c>
      <c r="D812" s="59">
        <v>73.209999999999994</v>
      </c>
      <c r="E812" s="59">
        <v>60.53</v>
      </c>
      <c r="F812" s="59">
        <v>85.81</v>
      </c>
      <c r="G812" s="59">
        <v>93.78</v>
      </c>
      <c r="H812" s="59">
        <v>74.790000000000006</v>
      </c>
      <c r="I812" s="60">
        <f t="shared" si="142"/>
        <v>7.6956897754041496</v>
      </c>
      <c r="J812" s="60">
        <f t="shared" si="141"/>
        <v>16.215403833425317</v>
      </c>
      <c r="K812" s="60">
        <f t="shared" si="138"/>
        <v>15.904159580395023</v>
      </c>
      <c r="L812" s="60">
        <f t="shared" si="144"/>
        <v>1.3902905168991434E-2</v>
      </c>
      <c r="M812" s="60">
        <f t="shared" si="139"/>
        <v>1.3651226158038148</v>
      </c>
      <c r="N812" s="59">
        <v>-8.42</v>
      </c>
      <c r="O812" s="59">
        <v>0.67</v>
      </c>
      <c r="P812" s="62">
        <v>24.792209302325578</v>
      </c>
      <c r="Q812" s="62">
        <v>26.392868217054275</v>
      </c>
      <c r="R812" s="12">
        <v>35.049999999999997</v>
      </c>
      <c r="S812" s="59">
        <v>88.1</v>
      </c>
      <c r="T812" s="58">
        <v>1</v>
      </c>
      <c r="U812" s="59">
        <v>70.86</v>
      </c>
      <c r="V812" s="58">
        <v>87.5</v>
      </c>
      <c r="W812" s="58" t="s">
        <v>652</v>
      </c>
      <c r="X812" s="58">
        <v>0</v>
      </c>
      <c r="Y812" s="58">
        <v>0</v>
      </c>
      <c r="Z812" s="58">
        <v>0</v>
      </c>
      <c r="AA812">
        <v>1</v>
      </c>
      <c r="AB812" s="58">
        <v>0</v>
      </c>
      <c r="AC812" s="58">
        <v>0</v>
      </c>
      <c r="AD812" s="58">
        <v>1</v>
      </c>
      <c r="AE812" s="58">
        <v>1</v>
      </c>
      <c r="AF812" s="58">
        <v>22.22</v>
      </c>
      <c r="AG812" s="58">
        <v>69.23</v>
      </c>
      <c r="AH812" s="59">
        <v>2198.85</v>
      </c>
      <c r="AI812" s="61">
        <v>11022000</v>
      </c>
      <c r="AJ812" s="61">
        <v>8074000</v>
      </c>
      <c r="AK812" s="61">
        <v>14000</v>
      </c>
      <c r="AL812" s="60">
        <f t="shared" si="143"/>
        <v>1.4E-2</v>
      </c>
      <c r="AM812" s="60">
        <f t="shared" si="146"/>
        <v>-0.97682119205298013</v>
      </c>
      <c r="AN812" s="59">
        <v>53.97</v>
      </c>
    </row>
    <row r="813" spans="1:40" x14ac:dyDescent="0.3">
      <c r="A813" s="58" t="s">
        <v>544</v>
      </c>
      <c r="B813" s="59">
        <v>2021</v>
      </c>
      <c r="C813" s="59">
        <v>84.43</v>
      </c>
      <c r="D813" s="59">
        <v>55.75</v>
      </c>
      <c r="E813" s="59">
        <v>27.08</v>
      </c>
      <c r="F813" s="59">
        <v>80.56</v>
      </c>
      <c r="G813" s="59">
        <v>95.73</v>
      </c>
      <c r="H813" s="59">
        <v>72.86</v>
      </c>
      <c r="I813" s="60">
        <f t="shared" si="142"/>
        <v>7.541921798181856</v>
      </c>
      <c r="J813" s="60">
        <f t="shared" si="141"/>
        <v>16.232584377443018</v>
      </c>
      <c r="K813" s="60">
        <f t="shared" si="138"/>
        <v>16.200781017576929</v>
      </c>
      <c r="L813" s="60"/>
      <c r="M813" s="60">
        <f t="shared" si="139"/>
        <v>1.0323144908856565</v>
      </c>
      <c r="N813" s="59">
        <v>-21.12</v>
      </c>
      <c r="O813" s="59">
        <v>0.61</v>
      </c>
      <c r="P813" s="62">
        <v>53.43942307692307</v>
      </c>
      <c r="Q813" s="62">
        <v>56.638499999999958</v>
      </c>
      <c r="R813" s="12">
        <v>93.21</v>
      </c>
      <c r="S813" s="59">
        <v>82.35</v>
      </c>
      <c r="T813" s="58">
        <v>1</v>
      </c>
      <c r="U813" s="59">
        <v>79.510000000000005</v>
      </c>
      <c r="V813" s="58">
        <v>85.71</v>
      </c>
      <c r="W813" s="58" t="s">
        <v>652</v>
      </c>
      <c r="X813" s="58">
        <v>0</v>
      </c>
      <c r="Y813" s="58">
        <v>0</v>
      </c>
      <c r="Z813" s="58">
        <v>0</v>
      </c>
      <c r="AA813">
        <v>1</v>
      </c>
      <c r="AB813" s="58">
        <v>0</v>
      </c>
      <c r="AC813" s="58">
        <v>0</v>
      </c>
      <c r="AD813" s="58">
        <v>1</v>
      </c>
      <c r="AE813" s="58">
        <v>1</v>
      </c>
      <c r="AF813" s="58">
        <v>33.33</v>
      </c>
      <c r="AG813" s="58">
        <v>75</v>
      </c>
      <c r="AH813" s="59">
        <v>1885.45</v>
      </c>
      <c r="AI813" s="61">
        <v>11213000</v>
      </c>
      <c r="AJ813" s="61">
        <v>10862000</v>
      </c>
      <c r="AK813" s="61">
        <v>-1719000</v>
      </c>
      <c r="AL813" s="60">
        <f t="shared" si="143"/>
        <v>-1.7190000000000001</v>
      </c>
      <c r="AM813" s="60">
        <f t="shared" si="146"/>
        <v>-123.78571428571429</v>
      </c>
      <c r="AN813" s="59">
        <v>91.81</v>
      </c>
    </row>
    <row r="814" spans="1:40" x14ac:dyDescent="0.3">
      <c r="A814" s="58" t="s">
        <v>550</v>
      </c>
      <c r="B814" s="59">
        <v>2008</v>
      </c>
      <c r="C814" s="59">
        <v>57.71</v>
      </c>
      <c r="D814" s="59">
        <v>57.71</v>
      </c>
      <c r="E814" s="59">
        <v>100</v>
      </c>
      <c r="F814" s="59">
        <v>43.7</v>
      </c>
      <c r="G814" s="59">
        <v>85.76</v>
      </c>
      <c r="H814" s="59">
        <v>34.15</v>
      </c>
      <c r="I814" s="60">
        <f t="shared" si="142"/>
        <v>7.1744715979686777</v>
      </c>
      <c r="J814" s="60">
        <f t="shared" si="141"/>
        <v>14.950270895265351</v>
      </c>
      <c r="K814" s="60">
        <f t="shared" si="138"/>
        <v>14.612763667517211</v>
      </c>
      <c r="L814" s="60">
        <f t="shared" ref="L814:L877" si="147">LN(1+AL814)</f>
        <v>0.16563392286445336</v>
      </c>
      <c r="M814" s="60">
        <f t="shared" si="139"/>
        <v>1.4014497376811046</v>
      </c>
      <c r="N814" s="59">
        <v>6.88</v>
      </c>
      <c r="O814" s="59">
        <v>0.67</v>
      </c>
      <c r="P814" s="62">
        <v>19.974545454545453</v>
      </c>
      <c r="Q814" s="62">
        <v>25.786875000000009</v>
      </c>
      <c r="R814" s="12">
        <v>34.380000000000003</v>
      </c>
      <c r="S814" s="59">
        <v>0</v>
      </c>
      <c r="T814" s="58">
        <v>1</v>
      </c>
      <c r="U814" s="59">
        <v>39.19</v>
      </c>
      <c r="V814" s="58">
        <v>50</v>
      </c>
      <c r="W814" s="58" t="s">
        <v>652</v>
      </c>
      <c r="X814" s="58">
        <v>0</v>
      </c>
      <c r="Y814" s="58">
        <v>0</v>
      </c>
      <c r="Z814" s="58">
        <v>0</v>
      </c>
      <c r="AA814">
        <v>1</v>
      </c>
      <c r="AB814" s="58">
        <v>0</v>
      </c>
      <c r="AC814" s="58">
        <v>0</v>
      </c>
      <c r="AD814" s="58">
        <v>1</v>
      </c>
      <c r="AE814" s="58"/>
      <c r="AF814" s="58">
        <v>0</v>
      </c>
      <c r="AG814" s="58">
        <v>33.33</v>
      </c>
      <c r="AH814" s="59">
        <v>1305.67</v>
      </c>
      <c r="AI814" s="61">
        <v>3110428</v>
      </c>
      <c r="AJ814" s="61">
        <v>2219436</v>
      </c>
      <c r="AK814" s="61">
        <v>180141</v>
      </c>
      <c r="AL814" s="60">
        <f t="shared" si="143"/>
        <v>0.180141</v>
      </c>
      <c r="AM814" s="60"/>
      <c r="AN814" s="59">
        <v>57.72</v>
      </c>
    </row>
    <row r="815" spans="1:40" x14ac:dyDescent="0.3">
      <c r="A815" s="58" t="s">
        <v>550</v>
      </c>
      <c r="B815" s="59">
        <v>2009</v>
      </c>
      <c r="C815" s="59">
        <v>54.08</v>
      </c>
      <c r="D815" s="59">
        <v>54.08</v>
      </c>
      <c r="E815" s="59">
        <v>100</v>
      </c>
      <c r="F815" s="59">
        <v>46.72</v>
      </c>
      <c r="G815" s="59">
        <v>87.55</v>
      </c>
      <c r="H815" s="59">
        <v>15.06</v>
      </c>
      <c r="I815" s="60">
        <f t="shared" si="142"/>
        <v>7.714003440354956</v>
      </c>
      <c r="J815" s="60">
        <f t="shared" si="141"/>
        <v>14.991850569101898</v>
      </c>
      <c r="K815" s="60">
        <f t="shared" si="138"/>
        <v>14.495742697256972</v>
      </c>
      <c r="L815" s="60">
        <f t="shared" si="147"/>
        <v>0.18351001696198171</v>
      </c>
      <c r="M815" s="60">
        <f t="shared" si="139"/>
        <v>1.6423167079970178</v>
      </c>
      <c r="N815" s="59">
        <v>6.59</v>
      </c>
      <c r="O815" s="59">
        <v>0.64</v>
      </c>
      <c r="P815" s="62">
        <v>16.568333333333328</v>
      </c>
      <c r="Q815" s="62">
        <v>16.611240310077516</v>
      </c>
      <c r="R815" s="12">
        <v>19.829999999999998</v>
      </c>
      <c r="S815" s="59">
        <v>23.08</v>
      </c>
      <c r="T815" s="58">
        <v>1</v>
      </c>
      <c r="U815" s="59">
        <v>9.2100000000000009</v>
      </c>
      <c r="V815" s="58">
        <v>44.44</v>
      </c>
      <c r="W815" s="58" t="s">
        <v>652</v>
      </c>
      <c r="X815" s="58">
        <v>0</v>
      </c>
      <c r="Y815" s="58">
        <v>0</v>
      </c>
      <c r="Z815" s="58">
        <v>0</v>
      </c>
      <c r="AA815">
        <v>1</v>
      </c>
      <c r="AB815" s="58">
        <v>0</v>
      </c>
      <c r="AC815" s="58">
        <v>0</v>
      </c>
      <c r="AD815" s="58">
        <v>1</v>
      </c>
      <c r="AE815" s="58"/>
      <c r="AF815" s="58">
        <v>0</v>
      </c>
      <c r="AG815" s="58">
        <v>33.33</v>
      </c>
      <c r="AH815" s="59">
        <v>2239.4899999999998</v>
      </c>
      <c r="AI815" s="61">
        <v>3242485</v>
      </c>
      <c r="AJ815" s="61">
        <v>1974336</v>
      </c>
      <c r="AK815" s="61">
        <v>201427</v>
      </c>
      <c r="AL815" s="60">
        <f t="shared" si="143"/>
        <v>0.20142699999999999</v>
      </c>
      <c r="AM815" s="60">
        <f t="shared" ref="AM815:AM827" si="148">(AK815-AK814)/AK814</f>
        <v>0.11816299454316341</v>
      </c>
      <c r="AN815" s="59">
        <v>46.61</v>
      </c>
    </row>
    <row r="816" spans="1:40" x14ac:dyDescent="0.3">
      <c r="A816" s="58" t="s">
        <v>550</v>
      </c>
      <c r="B816" s="59">
        <v>2010</v>
      </c>
      <c r="C816" s="59">
        <v>62.73</v>
      </c>
      <c r="D816" s="59">
        <v>62.73</v>
      </c>
      <c r="E816" s="59">
        <v>100</v>
      </c>
      <c r="F816" s="59">
        <v>48.59</v>
      </c>
      <c r="G816" s="59">
        <v>86.82</v>
      </c>
      <c r="H816" s="59">
        <v>44.95</v>
      </c>
      <c r="I816" s="60">
        <f t="shared" si="142"/>
        <v>7.9392051626939146</v>
      </c>
      <c r="J816" s="60">
        <f t="shared" si="141"/>
        <v>15.1482002713658</v>
      </c>
      <c r="K816" s="60">
        <f t="shared" si="138"/>
        <v>14.606257567806725</v>
      </c>
      <c r="L816" s="60">
        <f t="shared" si="147"/>
        <v>0.27100909768012504</v>
      </c>
      <c r="M816" s="60">
        <f t="shared" si="139"/>
        <v>1.7193437951096646</v>
      </c>
      <c r="N816" s="59">
        <v>6.66</v>
      </c>
      <c r="O816" s="59">
        <v>0.61</v>
      </c>
      <c r="P816" s="62">
        <v>16.501712062256811</v>
      </c>
      <c r="Q816" s="62">
        <v>17.427003891050575</v>
      </c>
      <c r="R816" s="12">
        <v>19.920000000000002</v>
      </c>
      <c r="S816" s="59">
        <v>59.38</v>
      </c>
      <c r="T816" s="58">
        <v>1</v>
      </c>
      <c r="U816" s="59">
        <v>36.9</v>
      </c>
      <c r="V816" s="58">
        <v>35.71</v>
      </c>
      <c r="W816" s="58" t="s">
        <v>652</v>
      </c>
      <c r="X816" s="58">
        <v>0</v>
      </c>
      <c r="Y816" s="58">
        <v>0</v>
      </c>
      <c r="Z816" s="58">
        <v>0</v>
      </c>
      <c r="AA816">
        <v>1</v>
      </c>
      <c r="AB816" s="58">
        <v>0</v>
      </c>
      <c r="AC816" s="58">
        <v>0</v>
      </c>
      <c r="AD816" s="58">
        <v>1</v>
      </c>
      <c r="AE816" s="58"/>
      <c r="AF816" s="58">
        <v>0</v>
      </c>
      <c r="AG816" s="58">
        <v>7.69</v>
      </c>
      <c r="AH816" s="59">
        <v>2805.13</v>
      </c>
      <c r="AI816" s="61">
        <v>3791227</v>
      </c>
      <c r="AJ816" s="61">
        <v>2205043</v>
      </c>
      <c r="AK816" s="61">
        <v>311287</v>
      </c>
      <c r="AL816" s="60">
        <f t="shared" si="143"/>
        <v>0.31128699999999998</v>
      </c>
      <c r="AM816" s="60">
        <f t="shared" si="148"/>
        <v>0.54540851027915815</v>
      </c>
      <c r="AN816" s="59">
        <v>45.5</v>
      </c>
    </row>
    <row r="817" spans="1:40" x14ac:dyDescent="0.3">
      <c r="A817" s="58" t="s">
        <v>550</v>
      </c>
      <c r="B817" s="59">
        <v>2011</v>
      </c>
      <c r="C817" s="59">
        <v>63.38</v>
      </c>
      <c r="D817" s="59">
        <v>63.38</v>
      </c>
      <c r="E817" s="59">
        <v>100</v>
      </c>
      <c r="F817" s="59">
        <v>43.86</v>
      </c>
      <c r="G817" s="59">
        <v>82.41</v>
      </c>
      <c r="H817" s="59">
        <v>59.1</v>
      </c>
      <c r="I817" s="60">
        <f t="shared" si="142"/>
        <v>7.9042462445834865</v>
      </c>
      <c r="J817" s="60">
        <f t="shared" si="141"/>
        <v>15.220685307523301</v>
      </c>
      <c r="K817" s="60">
        <f t="shared" si="138"/>
        <v>14.925651798793808</v>
      </c>
      <c r="L817" s="60">
        <f t="shared" si="147"/>
        <v>0.3427709295691258</v>
      </c>
      <c r="M817" s="60">
        <f t="shared" si="139"/>
        <v>1.3431713658981668</v>
      </c>
      <c r="N817" s="59">
        <v>-7.52</v>
      </c>
      <c r="O817" s="59">
        <v>0.55000000000000004</v>
      </c>
      <c r="P817" s="62">
        <v>14.778235294117646</v>
      </c>
      <c r="Q817" s="62">
        <v>16.565686274509794</v>
      </c>
      <c r="R817" s="12">
        <v>21.87</v>
      </c>
      <c r="S817" s="59">
        <v>0</v>
      </c>
      <c r="T817" s="58">
        <v>1</v>
      </c>
      <c r="U817" s="59">
        <v>59.3</v>
      </c>
      <c r="V817" s="58">
        <v>52.63</v>
      </c>
      <c r="W817" s="58" t="s">
        <v>652</v>
      </c>
      <c r="X817" s="58">
        <v>0</v>
      </c>
      <c r="Y817" s="58">
        <v>0</v>
      </c>
      <c r="Z817" s="58">
        <v>0</v>
      </c>
      <c r="AA817">
        <v>1</v>
      </c>
      <c r="AB817" s="58">
        <v>0</v>
      </c>
      <c r="AC817" s="58">
        <v>0</v>
      </c>
      <c r="AD817" s="58">
        <v>1</v>
      </c>
      <c r="AE817" s="58">
        <v>1</v>
      </c>
      <c r="AF817" s="58">
        <v>0</v>
      </c>
      <c r="AG817" s="58">
        <v>15.38</v>
      </c>
      <c r="AH817" s="59">
        <v>2708.76</v>
      </c>
      <c r="AI817" s="61">
        <v>4076239</v>
      </c>
      <c r="AJ817" s="61">
        <v>3034787</v>
      </c>
      <c r="AK817" s="61">
        <v>408846</v>
      </c>
      <c r="AL817" s="60">
        <f t="shared" si="143"/>
        <v>0.40884599999999999</v>
      </c>
      <c r="AM817" s="60">
        <f t="shared" si="148"/>
        <v>0.31340531406708277</v>
      </c>
      <c r="AN817" s="59">
        <v>61.25</v>
      </c>
    </row>
    <row r="818" spans="1:40" x14ac:dyDescent="0.3">
      <c r="A818" s="58" t="s">
        <v>550</v>
      </c>
      <c r="B818" s="59">
        <v>2012</v>
      </c>
      <c r="C818" s="59">
        <v>60.53</v>
      </c>
      <c r="D818" s="59">
        <v>57.77</v>
      </c>
      <c r="E818" s="59">
        <v>55</v>
      </c>
      <c r="F818" s="59">
        <v>44.64</v>
      </c>
      <c r="G818" s="59">
        <v>81.81</v>
      </c>
      <c r="H818" s="59">
        <v>48.81</v>
      </c>
      <c r="I818" s="60">
        <f t="shared" si="142"/>
        <v>7.5919676628594894</v>
      </c>
      <c r="J818" s="60">
        <f t="shared" si="141"/>
        <v>15.37814759627881</v>
      </c>
      <c r="K818" s="60">
        <f t="shared" si="138"/>
        <v>15.097615939132538</v>
      </c>
      <c r="L818" s="60">
        <f t="shared" si="147"/>
        <v>0.23788949353251854</v>
      </c>
      <c r="M818" s="60">
        <f t="shared" si="139"/>
        <v>1.3238334507882428</v>
      </c>
      <c r="N818" s="59">
        <v>0.21</v>
      </c>
      <c r="O818" s="59">
        <v>0.6</v>
      </c>
      <c r="P818" s="62">
        <v>7.9368359374999926</v>
      </c>
      <c r="Q818" s="62">
        <v>9.5380468750000045</v>
      </c>
      <c r="R818" s="12">
        <v>13.01</v>
      </c>
      <c r="S818" s="59">
        <v>0</v>
      </c>
      <c r="T818" s="58">
        <v>1</v>
      </c>
      <c r="U818" s="59">
        <v>53.26</v>
      </c>
      <c r="V818" s="58">
        <v>53.85</v>
      </c>
      <c r="W818" s="58" t="s">
        <v>652</v>
      </c>
      <c r="X818" s="58">
        <v>0</v>
      </c>
      <c r="Y818" s="58">
        <v>0</v>
      </c>
      <c r="Z818" s="58">
        <v>0</v>
      </c>
      <c r="AA818">
        <v>1</v>
      </c>
      <c r="AB818" s="58">
        <v>0</v>
      </c>
      <c r="AC818" s="58">
        <v>0</v>
      </c>
      <c r="AD818" s="58">
        <v>1</v>
      </c>
      <c r="AE818" s="58">
        <v>1</v>
      </c>
      <c r="AF818" s="58">
        <v>0</v>
      </c>
      <c r="AG818" s="58">
        <v>16.670000000000002</v>
      </c>
      <c r="AH818" s="59">
        <v>1982.21</v>
      </c>
      <c r="AI818" s="61">
        <v>4771387</v>
      </c>
      <c r="AJ818" s="61">
        <v>3604220</v>
      </c>
      <c r="AK818" s="61">
        <v>268569</v>
      </c>
      <c r="AL818" s="60">
        <f t="shared" si="143"/>
        <v>0.268569</v>
      </c>
      <c r="AM818" s="60">
        <f t="shared" si="148"/>
        <v>-0.34310473870357056</v>
      </c>
      <c r="AN818" s="59">
        <v>62.17</v>
      </c>
    </row>
    <row r="819" spans="1:40" x14ac:dyDescent="0.3">
      <c r="A819" s="58" t="s">
        <v>550</v>
      </c>
      <c r="B819" s="59">
        <v>2013</v>
      </c>
      <c r="C819" s="59">
        <v>60.79</v>
      </c>
      <c r="D819" s="59">
        <v>52.27</v>
      </c>
      <c r="E819" s="59">
        <v>43.75</v>
      </c>
      <c r="F819" s="59">
        <v>33.64</v>
      </c>
      <c r="G819" s="59">
        <v>82.78</v>
      </c>
      <c r="H819" s="59">
        <v>61.19</v>
      </c>
      <c r="I819" s="60">
        <f t="shared" si="142"/>
        <v>8.0125086724070105</v>
      </c>
      <c r="J819" s="60">
        <f t="shared" si="141"/>
        <v>15.457164709398773</v>
      </c>
      <c r="K819" s="60">
        <f t="shared" si="138"/>
        <v>15.099058760791822</v>
      </c>
      <c r="L819" s="60">
        <f t="shared" si="147"/>
        <v>0.29312548018927448</v>
      </c>
      <c r="M819" s="60">
        <f t="shared" si="139"/>
        <v>1.4306171843485276</v>
      </c>
      <c r="N819" s="59">
        <v>2.74</v>
      </c>
      <c r="O819" s="59">
        <v>0.7</v>
      </c>
      <c r="P819" s="62">
        <v>4.5099606299212596</v>
      </c>
      <c r="Q819" s="62">
        <v>5.3667968749999986</v>
      </c>
      <c r="R819" s="12">
        <v>8.0399999999999991</v>
      </c>
      <c r="S819" s="59">
        <v>0</v>
      </c>
      <c r="T819" s="58">
        <v>1</v>
      </c>
      <c r="U819" s="59">
        <v>70</v>
      </c>
      <c r="V819" s="58">
        <v>46.15</v>
      </c>
      <c r="W819" s="58" t="s">
        <v>652</v>
      </c>
      <c r="X819" s="58">
        <v>0</v>
      </c>
      <c r="Y819" s="58">
        <v>0</v>
      </c>
      <c r="Z819" s="58">
        <v>0</v>
      </c>
      <c r="AA819">
        <v>1</v>
      </c>
      <c r="AB819" s="58">
        <v>0</v>
      </c>
      <c r="AC819" s="58">
        <v>0</v>
      </c>
      <c r="AD819" s="58">
        <v>1</v>
      </c>
      <c r="AE819" s="58">
        <v>1</v>
      </c>
      <c r="AF819" s="58">
        <v>6.67</v>
      </c>
      <c r="AG819" s="58">
        <v>8.33</v>
      </c>
      <c r="AH819" s="59">
        <v>3018.48</v>
      </c>
      <c r="AI819" s="61">
        <v>5163704</v>
      </c>
      <c r="AJ819" s="61">
        <v>3609424</v>
      </c>
      <c r="AK819" s="61">
        <v>340611</v>
      </c>
      <c r="AL819" s="60">
        <f t="shared" si="143"/>
        <v>0.340611</v>
      </c>
      <c r="AM819" s="60">
        <f t="shared" si="148"/>
        <v>0.26824391497157157</v>
      </c>
      <c r="AN819" s="59">
        <v>57.51</v>
      </c>
    </row>
    <row r="820" spans="1:40" x14ac:dyDescent="0.3">
      <c r="A820" s="58" t="s">
        <v>550</v>
      </c>
      <c r="B820" s="59">
        <v>2014</v>
      </c>
      <c r="C820" s="59">
        <v>69.37</v>
      </c>
      <c r="D820" s="59">
        <v>39.1</v>
      </c>
      <c r="E820" s="59">
        <v>9.3800000000000008</v>
      </c>
      <c r="F820" s="59">
        <v>52.34</v>
      </c>
      <c r="G820" s="59">
        <v>76.3</v>
      </c>
      <c r="H820" s="59">
        <v>79.39</v>
      </c>
      <c r="I820" s="60">
        <f t="shared" si="142"/>
        <v>7.6412139237639192</v>
      </c>
      <c r="J820" s="60">
        <f t="shared" si="141"/>
        <v>16.028442788315239</v>
      </c>
      <c r="K820" s="60">
        <f t="shared" si="138"/>
        <v>15.693181938880322</v>
      </c>
      <c r="L820" s="60">
        <f t="shared" si="147"/>
        <v>0.50842654828436618</v>
      </c>
      <c r="M820" s="60">
        <f t="shared" si="139"/>
        <v>1.3983050847457628</v>
      </c>
      <c r="N820" s="59">
        <v>6.46</v>
      </c>
      <c r="O820" s="59">
        <v>0.45</v>
      </c>
      <c r="P820" s="62">
        <v>5.9405577689243021</v>
      </c>
      <c r="Q820" s="62">
        <v>6.9000390625000003</v>
      </c>
      <c r="R820" s="12">
        <v>8.77</v>
      </c>
      <c r="S820" s="59">
        <v>52.08</v>
      </c>
      <c r="T820" s="58">
        <v>1</v>
      </c>
      <c r="U820" s="59">
        <v>92.22</v>
      </c>
      <c r="V820" s="58">
        <v>70</v>
      </c>
      <c r="W820" s="58" t="s">
        <v>652</v>
      </c>
      <c r="X820" s="58">
        <v>0</v>
      </c>
      <c r="Y820" s="58">
        <v>0</v>
      </c>
      <c r="Z820" s="58">
        <v>0</v>
      </c>
      <c r="AA820">
        <v>1</v>
      </c>
      <c r="AB820" s="58">
        <v>0</v>
      </c>
      <c r="AC820" s="58">
        <v>0</v>
      </c>
      <c r="AD820" s="58">
        <v>1</v>
      </c>
      <c r="AE820" s="58">
        <v>1</v>
      </c>
      <c r="AF820" s="58">
        <v>6.67</v>
      </c>
      <c r="AG820" s="58"/>
      <c r="AH820" s="59">
        <v>2082.27</v>
      </c>
      <c r="AI820" s="61">
        <v>9142485</v>
      </c>
      <c r="AJ820" s="61">
        <v>6538262</v>
      </c>
      <c r="AK820" s="61">
        <v>662673</v>
      </c>
      <c r="AL820" s="60">
        <f t="shared" si="143"/>
        <v>0.66267299999999996</v>
      </c>
      <c r="AM820" s="60">
        <f t="shared" si="148"/>
        <v>0.9455419819089812</v>
      </c>
      <c r="AN820" s="59">
        <v>62.51</v>
      </c>
    </row>
    <row r="821" spans="1:40" x14ac:dyDescent="0.3">
      <c r="A821" s="58" t="s">
        <v>550</v>
      </c>
      <c r="B821" s="59">
        <v>2015</v>
      </c>
      <c r="C821" s="59">
        <v>62</v>
      </c>
      <c r="D821" s="59">
        <v>62</v>
      </c>
      <c r="E821" s="59">
        <v>100</v>
      </c>
      <c r="F821" s="59">
        <v>53.43</v>
      </c>
      <c r="G821" s="59">
        <v>71.73</v>
      </c>
      <c r="H821" s="59">
        <v>58.14</v>
      </c>
      <c r="I821" s="60">
        <f t="shared" si="142"/>
        <v>7.7957535264957167</v>
      </c>
      <c r="J821" s="60">
        <f t="shared" si="141"/>
        <v>16.156335209860227</v>
      </c>
      <c r="K821" s="60">
        <f t="shared" si="138"/>
        <v>15.789388229977925</v>
      </c>
      <c r="L821" s="60">
        <f t="shared" si="147"/>
        <v>-5.1152251702958632E-2</v>
      </c>
      <c r="M821" s="60">
        <f t="shared" si="139"/>
        <v>1.4433213920163768</v>
      </c>
      <c r="N821" s="59">
        <v>1.26</v>
      </c>
      <c r="O821" s="59">
        <v>0.24</v>
      </c>
      <c r="P821" s="62">
        <v>7.6819367588932828</v>
      </c>
      <c r="Q821" s="62">
        <v>8.2714785992217958</v>
      </c>
      <c r="R821" s="12">
        <v>9.17</v>
      </c>
      <c r="S821" s="59">
        <v>54.17</v>
      </c>
      <c r="T821" s="58">
        <v>1</v>
      </c>
      <c r="U821" s="59">
        <v>63.54</v>
      </c>
      <c r="V821" s="58">
        <v>62.5</v>
      </c>
      <c r="W821" s="58" t="s">
        <v>652</v>
      </c>
      <c r="X821" s="58">
        <v>0</v>
      </c>
      <c r="Y821" s="58">
        <v>0</v>
      </c>
      <c r="Z821" s="58">
        <v>0</v>
      </c>
      <c r="AA821">
        <v>1</v>
      </c>
      <c r="AB821" s="58">
        <v>0</v>
      </c>
      <c r="AC821" s="58">
        <v>0</v>
      </c>
      <c r="AD821" s="58">
        <v>1</v>
      </c>
      <c r="AE821" s="58">
        <v>1</v>
      </c>
      <c r="AF821" s="58">
        <v>0</v>
      </c>
      <c r="AG821" s="58"/>
      <c r="AH821" s="59">
        <v>2430.2600000000002</v>
      </c>
      <c r="AI821" s="61">
        <v>10389801</v>
      </c>
      <c r="AJ821" s="61">
        <v>7198536</v>
      </c>
      <c r="AK821" s="61">
        <v>-49866</v>
      </c>
      <c r="AL821" s="60">
        <f t="shared" si="143"/>
        <v>-4.9866000000000001E-2</v>
      </c>
      <c r="AM821" s="60">
        <f t="shared" si="148"/>
        <v>-1.0752497838300339</v>
      </c>
      <c r="AN821" s="59">
        <v>62.28</v>
      </c>
    </row>
    <row r="822" spans="1:40" x14ac:dyDescent="0.3">
      <c r="A822" s="58" t="s">
        <v>550</v>
      </c>
      <c r="B822" s="59">
        <v>2016</v>
      </c>
      <c r="C822" s="59">
        <v>67.19</v>
      </c>
      <c r="D822" s="59">
        <v>45.05</v>
      </c>
      <c r="E822" s="59">
        <v>22.92</v>
      </c>
      <c r="F822" s="59">
        <v>59.4</v>
      </c>
      <c r="G822" s="59">
        <v>79.98</v>
      </c>
      <c r="H822" s="59">
        <v>58.07</v>
      </c>
      <c r="I822" s="60">
        <f t="shared" si="142"/>
        <v>8.0801816871096843</v>
      </c>
      <c r="J822" s="60">
        <f t="shared" si="141"/>
        <v>16.200885228681472</v>
      </c>
      <c r="K822" s="60">
        <f t="shared" si="138"/>
        <v>15.834778438629566</v>
      </c>
      <c r="L822" s="60">
        <f t="shared" si="147"/>
        <v>0.44695503950890758</v>
      </c>
      <c r="M822" s="60">
        <f t="shared" si="139"/>
        <v>1.4421092373521269</v>
      </c>
      <c r="N822" s="59">
        <v>2.94</v>
      </c>
      <c r="O822" s="59">
        <v>0.19</v>
      </c>
      <c r="P822" s="62">
        <v>5.3497665369649798</v>
      </c>
      <c r="Q822" s="62">
        <v>5.6182329317269106</v>
      </c>
      <c r="R822" s="12">
        <v>8.7100000000000009</v>
      </c>
      <c r="S822" s="59">
        <v>60.87</v>
      </c>
      <c r="T822" s="58">
        <v>1</v>
      </c>
      <c r="U822" s="59">
        <v>69.61</v>
      </c>
      <c r="V822" s="58">
        <v>58.33</v>
      </c>
      <c r="W822" s="58" t="s">
        <v>652</v>
      </c>
      <c r="X822" s="58">
        <v>0</v>
      </c>
      <c r="Y822" s="58">
        <v>0</v>
      </c>
      <c r="Z822" s="58">
        <v>0</v>
      </c>
      <c r="AA822">
        <v>1</v>
      </c>
      <c r="AB822" s="58">
        <v>0</v>
      </c>
      <c r="AC822" s="58">
        <v>0</v>
      </c>
      <c r="AD822" s="58">
        <v>1</v>
      </c>
      <c r="AE822" s="58">
        <v>1</v>
      </c>
      <c r="AF822" s="58">
        <v>0</v>
      </c>
      <c r="AG822" s="58"/>
      <c r="AH822" s="59">
        <v>3229.82</v>
      </c>
      <c r="AI822" s="61">
        <v>10863132</v>
      </c>
      <c r="AJ822" s="61">
        <v>7532808</v>
      </c>
      <c r="AK822" s="61">
        <v>563544</v>
      </c>
      <c r="AL822" s="60">
        <f t="shared" si="143"/>
        <v>0.56354400000000004</v>
      </c>
      <c r="AM822" s="60">
        <f t="shared" si="148"/>
        <v>-12.301167127902779</v>
      </c>
      <c r="AN822" s="59">
        <v>63.54</v>
      </c>
    </row>
    <row r="823" spans="1:40" x14ac:dyDescent="0.3">
      <c r="A823" s="58" t="s">
        <v>550</v>
      </c>
      <c r="B823" s="59">
        <v>2017</v>
      </c>
      <c r="C823" s="59">
        <v>64.27</v>
      </c>
      <c r="D823" s="59">
        <v>34.909999999999997</v>
      </c>
      <c r="E823" s="59">
        <v>5.56</v>
      </c>
      <c r="F823" s="59">
        <v>61.89</v>
      </c>
      <c r="G823" s="59">
        <v>82.18</v>
      </c>
      <c r="H823" s="59">
        <v>41.58</v>
      </c>
      <c r="I823" s="60">
        <f t="shared" si="142"/>
        <v>8.0313235601872215</v>
      </c>
      <c r="J823" s="60">
        <f t="shared" si="141"/>
        <v>16.030064117422267</v>
      </c>
      <c r="K823" s="60">
        <f t="shared" si="138"/>
        <v>15.63830250032888</v>
      </c>
      <c r="L823" s="60">
        <f t="shared" si="147"/>
        <v>0.3429391382078521</v>
      </c>
      <c r="M823" s="60">
        <f t="shared" si="139"/>
        <v>1.4795849615954724</v>
      </c>
      <c r="N823" s="59">
        <v>0.67</v>
      </c>
      <c r="O823" s="59">
        <v>0.18</v>
      </c>
      <c r="P823" s="62">
        <v>5.8285490196078431</v>
      </c>
      <c r="Q823" s="62">
        <v>6.2326050420168064</v>
      </c>
      <c r="R823" s="12">
        <v>8.64</v>
      </c>
      <c r="S823" s="59">
        <v>87.04</v>
      </c>
      <c r="T823" s="58">
        <v>1</v>
      </c>
      <c r="U823" s="59">
        <v>47.12</v>
      </c>
      <c r="V823" s="58">
        <v>60</v>
      </c>
      <c r="W823" s="58" t="s">
        <v>652</v>
      </c>
      <c r="X823" s="58">
        <v>0</v>
      </c>
      <c r="Y823" s="58">
        <v>0</v>
      </c>
      <c r="Z823" s="58">
        <v>0</v>
      </c>
      <c r="AA823">
        <v>1</v>
      </c>
      <c r="AB823" s="58">
        <v>0</v>
      </c>
      <c r="AC823" s="58">
        <v>0</v>
      </c>
      <c r="AD823" s="58">
        <v>1</v>
      </c>
      <c r="AE823" s="58">
        <v>1</v>
      </c>
      <c r="AF823" s="58">
        <v>0</v>
      </c>
      <c r="AG823" s="58"/>
      <c r="AH823" s="59">
        <v>3075.81</v>
      </c>
      <c r="AI823" s="61">
        <v>9157320</v>
      </c>
      <c r="AJ823" s="61">
        <v>6189114</v>
      </c>
      <c r="AK823" s="61">
        <v>409083</v>
      </c>
      <c r="AL823" s="60">
        <f t="shared" si="143"/>
        <v>0.40908299999999997</v>
      </c>
      <c r="AM823" s="60">
        <f t="shared" si="148"/>
        <v>-0.27408862484561985</v>
      </c>
      <c r="AN823" s="59">
        <v>61.01</v>
      </c>
    </row>
    <row r="824" spans="1:40" x14ac:dyDescent="0.3">
      <c r="A824" s="58" t="s">
        <v>550</v>
      </c>
      <c r="B824" s="59">
        <v>2018</v>
      </c>
      <c r="C824" s="59">
        <v>67.930000000000007</v>
      </c>
      <c r="D824" s="59">
        <v>41.47</v>
      </c>
      <c r="E824" s="59">
        <v>15</v>
      </c>
      <c r="F824" s="59">
        <v>60.93</v>
      </c>
      <c r="G824" s="59">
        <v>81.16</v>
      </c>
      <c r="H824" s="59">
        <v>57.3</v>
      </c>
      <c r="I824" s="60">
        <f t="shared" si="142"/>
        <v>7.8659093829546451</v>
      </c>
      <c r="J824" s="60">
        <f t="shared" si="141"/>
        <v>15.97772400275033</v>
      </c>
      <c r="K824" s="60">
        <f t="shared" si="138"/>
        <v>15.527629238738442</v>
      </c>
      <c r="L824" s="60">
        <f t="shared" si="147"/>
        <v>0.41664504572130162</v>
      </c>
      <c r="M824" s="60">
        <f t="shared" si="139"/>
        <v>1.5684608120868744</v>
      </c>
      <c r="N824" s="59">
        <v>3.98</v>
      </c>
      <c r="O824" s="59">
        <v>0.22</v>
      </c>
      <c r="P824" s="62">
        <v>15.665081300813005</v>
      </c>
      <c r="Q824" s="62">
        <v>17.575252918287951</v>
      </c>
      <c r="R824" s="12">
        <v>28</v>
      </c>
      <c r="S824" s="59">
        <v>87.5</v>
      </c>
      <c r="T824" s="58">
        <v>1</v>
      </c>
      <c r="U824" s="59">
        <v>58</v>
      </c>
      <c r="V824" s="58">
        <v>56.25</v>
      </c>
      <c r="W824" s="58" t="s">
        <v>652</v>
      </c>
      <c r="X824" s="58">
        <v>0</v>
      </c>
      <c r="Y824" s="58">
        <v>0</v>
      </c>
      <c r="Z824" s="58">
        <v>0</v>
      </c>
      <c r="AA824">
        <v>1</v>
      </c>
      <c r="AB824" s="58">
        <v>0</v>
      </c>
      <c r="AC824" s="58">
        <v>0</v>
      </c>
      <c r="AD824" s="58">
        <v>1</v>
      </c>
      <c r="AE824" s="58">
        <v>1</v>
      </c>
      <c r="AF824" s="58">
        <v>0</v>
      </c>
      <c r="AG824" s="58"/>
      <c r="AH824" s="59">
        <v>2606.88</v>
      </c>
      <c r="AI824" s="61">
        <v>8690352</v>
      </c>
      <c r="AJ824" s="61">
        <v>5540688</v>
      </c>
      <c r="AK824" s="61">
        <v>516864</v>
      </c>
      <c r="AL824" s="60">
        <f t="shared" si="143"/>
        <v>0.51686399999999999</v>
      </c>
      <c r="AM824" s="60">
        <f t="shared" si="148"/>
        <v>0.26346976041536802</v>
      </c>
      <c r="AN824" s="59">
        <v>55.67</v>
      </c>
    </row>
    <row r="825" spans="1:40" x14ac:dyDescent="0.3">
      <c r="A825" s="58" t="s">
        <v>550</v>
      </c>
      <c r="B825" s="59">
        <v>2019</v>
      </c>
      <c r="C825" s="59">
        <v>72.84</v>
      </c>
      <c r="D825" s="59">
        <v>72.84</v>
      </c>
      <c r="E825" s="59">
        <v>100</v>
      </c>
      <c r="F825" s="59">
        <v>55.83</v>
      </c>
      <c r="G825" s="59">
        <v>80.959999999999994</v>
      </c>
      <c r="H825" s="59">
        <v>81.14</v>
      </c>
      <c r="I825" s="60">
        <f t="shared" si="142"/>
        <v>8.0937983011420904</v>
      </c>
      <c r="J825" s="60">
        <f t="shared" si="141"/>
        <v>16.029961462033043</v>
      </c>
      <c r="K825" s="60">
        <f t="shared" si="138"/>
        <v>15.596138972892827</v>
      </c>
      <c r="L825" s="60">
        <f t="shared" si="147"/>
        <v>0.51822160593760669</v>
      </c>
      <c r="M825" s="60">
        <f t="shared" si="139"/>
        <v>1.543144918821407</v>
      </c>
      <c r="N825" s="59">
        <v>6.06</v>
      </c>
      <c r="O825" s="59">
        <v>0.33</v>
      </c>
      <c r="P825" s="62">
        <v>24.825120000000009</v>
      </c>
      <c r="Q825" s="62">
        <v>26.61542635658914</v>
      </c>
      <c r="R825" s="12">
        <v>31.91</v>
      </c>
      <c r="S825" s="59">
        <v>89.19</v>
      </c>
      <c r="T825" s="58">
        <v>1</v>
      </c>
      <c r="U825" s="59">
        <v>91.45</v>
      </c>
      <c r="V825" s="58">
        <v>50</v>
      </c>
      <c r="W825" s="58" t="s">
        <v>652</v>
      </c>
      <c r="X825" s="58">
        <v>0</v>
      </c>
      <c r="Y825" s="58">
        <v>0</v>
      </c>
      <c r="Z825" s="58">
        <v>0</v>
      </c>
      <c r="AA825">
        <v>1</v>
      </c>
      <c r="AB825" s="58">
        <v>0</v>
      </c>
      <c r="AC825" s="58">
        <v>0</v>
      </c>
      <c r="AD825" s="58">
        <v>1</v>
      </c>
      <c r="AE825" s="58">
        <v>1</v>
      </c>
      <c r="AF825" s="58">
        <v>0</v>
      </c>
      <c r="AG825" s="58"/>
      <c r="AH825" s="59">
        <v>3274.1</v>
      </c>
      <c r="AI825" s="61">
        <v>9156380</v>
      </c>
      <c r="AJ825" s="61">
        <v>5933584</v>
      </c>
      <c r="AK825" s="61">
        <v>679039</v>
      </c>
      <c r="AL825" s="60">
        <f t="shared" si="143"/>
        <v>0.67903899999999995</v>
      </c>
      <c r="AM825" s="60">
        <f t="shared" si="148"/>
        <v>0.31376725792471521</v>
      </c>
      <c r="AN825" s="59">
        <v>57.66</v>
      </c>
    </row>
    <row r="826" spans="1:40" x14ac:dyDescent="0.3">
      <c r="A826" s="58" t="s">
        <v>550</v>
      </c>
      <c r="B826" s="59">
        <v>2020</v>
      </c>
      <c r="C826" s="59">
        <v>64.14</v>
      </c>
      <c r="D826" s="59">
        <v>46.54</v>
      </c>
      <c r="E826" s="59">
        <v>28.95</v>
      </c>
      <c r="F826" s="59">
        <v>50.83</v>
      </c>
      <c r="G826" s="59">
        <v>80.02</v>
      </c>
      <c r="H826" s="59">
        <v>57.08</v>
      </c>
      <c r="I826" s="60">
        <f t="shared" si="142"/>
        <v>7.9843877720421874</v>
      </c>
      <c r="J826" s="60">
        <f t="shared" si="141"/>
        <v>16.01727381987142</v>
      </c>
      <c r="K826" s="60">
        <f t="shared" si="138"/>
        <v>15.640956705784443</v>
      </c>
      <c r="L826" s="60">
        <f t="shared" si="147"/>
        <v>0.50619511950956475</v>
      </c>
      <c r="M826" s="60">
        <f t="shared" si="139"/>
        <v>1.4569090669130262</v>
      </c>
      <c r="N826" s="59">
        <v>3.43</v>
      </c>
      <c r="O826" s="59">
        <v>0.34</v>
      </c>
      <c r="P826" s="62">
        <v>24.792209302325578</v>
      </c>
      <c r="Q826" s="62">
        <v>26.392868217054275</v>
      </c>
      <c r="R826" s="12">
        <v>35.049999999999997</v>
      </c>
      <c r="S826" s="59">
        <v>88.1</v>
      </c>
      <c r="T826" s="58">
        <v>1</v>
      </c>
      <c r="U826" s="59">
        <v>56.49</v>
      </c>
      <c r="V826" s="58">
        <v>55.56</v>
      </c>
      <c r="W826" s="58" t="s">
        <v>652</v>
      </c>
      <c r="X826" s="58">
        <v>0</v>
      </c>
      <c r="Y826" s="58">
        <v>0</v>
      </c>
      <c r="Z826" s="58">
        <v>0</v>
      </c>
      <c r="AA826">
        <v>1</v>
      </c>
      <c r="AB826" s="58">
        <v>0</v>
      </c>
      <c r="AC826" s="58">
        <v>0</v>
      </c>
      <c r="AD826" s="58">
        <v>1</v>
      </c>
      <c r="AE826" s="58">
        <v>1</v>
      </c>
      <c r="AF826" s="58">
        <v>0</v>
      </c>
      <c r="AG826" s="58"/>
      <c r="AH826" s="59">
        <v>2934.78</v>
      </c>
      <c r="AI826" s="61">
        <v>9040941</v>
      </c>
      <c r="AJ826" s="61">
        <v>6205563</v>
      </c>
      <c r="AK826" s="61">
        <v>658967</v>
      </c>
      <c r="AL826" s="60">
        <f t="shared" si="143"/>
        <v>0.65896699999999997</v>
      </c>
      <c r="AM826" s="60">
        <f t="shared" si="148"/>
        <v>-2.9559421476527858E-2</v>
      </c>
      <c r="AN826" s="59">
        <v>61.89</v>
      </c>
    </row>
    <row r="827" spans="1:40" x14ac:dyDescent="0.3">
      <c r="A827" s="58" t="s">
        <v>550</v>
      </c>
      <c r="B827" s="59">
        <v>2021</v>
      </c>
      <c r="C827" s="59">
        <v>66.150000000000006</v>
      </c>
      <c r="D827" s="59">
        <v>66.150000000000006</v>
      </c>
      <c r="E827" s="59">
        <v>68.75</v>
      </c>
      <c r="F827" s="59">
        <v>41.62</v>
      </c>
      <c r="G827" s="59">
        <v>80.709999999999994</v>
      </c>
      <c r="H827" s="59">
        <v>74.06</v>
      </c>
      <c r="I827" s="60">
        <f t="shared" si="142"/>
        <v>7.7704342414076431</v>
      </c>
      <c r="J827" s="60">
        <f t="shared" si="141"/>
        <v>16.267742489415618</v>
      </c>
      <c r="K827" s="60">
        <f t="shared" si="138"/>
        <v>15.955774348989761</v>
      </c>
      <c r="L827" s="60">
        <f t="shared" si="147"/>
        <v>0.43425986449569093</v>
      </c>
      <c r="M827" s="60">
        <f t="shared" si="139"/>
        <v>1.3661111686160854</v>
      </c>
      <c r="N827" s="59">
        <v>4.74</v>
      </c>
      <c r="O827" s="59">
        <v>0.27</v>
      </c>
      <c r="P827" s="62">
        <v>53.43942307692307</v>
      </c>
      <c r="Q827" s="62">
        <v>56.638499999999958</v>
      </c>
      <c r="R827" s="12">
        <v>93.21</v>
      </c>
      <c r="S827" s="59">
        <v>82.35</v>
      </c>
      <c r="T827" s="58">
        <v>1</v>
      </c>
      <c r="U827" s="59">
        <v>68.989999999999995</v>
      </c>
      <c r="V827" s="58">
        <v>60</v>
      </c>
      <c r="W827" s="58" t="s">
        <v>652</v>
      </c>
      <c r="X827" s="58">
        <v>0</v>
      </c>
      <c r="Y827" s="58">
        <v>0</v>
      </c>
      <c r="Z827" s="58">
        <v>0</v>
      </c>
      <c r="AA827">
        <v>1</v>
      </c>
      <c r="AB827" s="58">
        <v>0</v>
      </c>
      <c r="AC827" s="58">
        <v>0</v>
      </c>
      <c r="AD827" s="58">
        <v>1</v>
      </c>
      <c r="AE827" s="58">
        <v>1</v>
      </c>
      <c r="AF827" s="58">
        <v>0</v>
      </c>
      <c r="AG827" s="58"/>
      <c r="AH827" s="59">
        <v>2369.5</v>
      </c>
      <c r="AI827" s="61">
        <v>11614240</v>
      </c>
      <c r="AJ827" s="61">
        <v>8501680</v>
      </c>
      <c r="AK827" s="61">
        <v>543820</v>
      </c>
      <c r="AL827" s="60">
        <f t="shared" si="143"/>
        <v>0.54381999999999997</v>
      </c>
      <c r="AM827" s="60">
        <f t="shared" si="148"/>
        <v>-0.17473864396851435</v>
      </c>
      <c r="AN827" s="59">
        <v>68.53</v>
      </c>
    </row>
    <row r="828" spans="1:40" x14ac:dyDescent="0.3">
      <c r="A828" s="58" t="s">
        <v>653</v>
      </c>
      <c r="B828" s="59">
        <v>2008</v>
      </c>
      <c r="C828" s="59">
        <v>69.7</v>
      </c>
      <c r="D828" s="59">
        <v>69.7</v>
      </c>
      <c r="E828" s="59">
        <v>100</v>
      </c>
      <c r="F828" s="59">
        <v>64.23</v>
      </c>
      <c r="G828" s="59">
        <v>81.34</v>
      </c>
      <c r="H828" s="59">
        <v>66.59</v>
      </c>
      <c r="I828" s="60">
        <f t="shared" si="142"/>
        <v>8.0319508403956483</v>
      </c>
      <c r="J828" s="60">
        <f t="shared" si="141"/>
        <v>15.345493273439947</v>
      </c>
      <c r="K828" s="60">
        <f t="shared" si="138"/>
        <v>14.950129104082372</v>
      </c>
      <c r="L828" s="60">
        <f t="shared" si="147"/>
        <v>0.18496389607204222</v>
      </c>
      <c r="M828" s="60">
        <f t="shared" si="139"/>
        <v>1.4849248565990791</v>
      </c>
      <c r="N828" s="59">
        <v>8.9499999999999993</v>
      </c>
      <c r="O828" s="59">
        <v>0.79</v>
      </c>
      <c r="P828" s="62">
        <v>19.974545454545453</v>
      </c>
      <c r="Q828" s="62">
        <v>25.786875000000009</v>
      </c>
      <c r="R828" s="12">
        <v>34.380000000000003</v>
      </c>
      <c r="S828" s="59">
        <v>15</v>
      </c>
      <c r="T828" s="58">
        <v>1</v>
      </c>
      <c r="U828" s="59">
        <v>64.89</v>
      </c>
      <c r="V828" s="58">
        <v>87.5</v>
      </c>
      <c r="W828" s="58" t="s">
        <v>652</v>
      </c>
      <c r="X828" s="58">
        <v>0</v>
      </c>
      <c r="Y828" s="58">
        <v>0</v>
      </c>
      <c r="Z828" s="58">
        <v>0</v>
      </c>
      <c r="AA828">
        <v>1</v>
      </c>
      <c r="AB828" s="58">
        <v>0</v>
      </c>
      <c r="AC828" s="58">
        <v>0</v>
      </c>
      <c r="AD828" s="58">
        <v>1</v>
      </c>
      <c r="AE828" s="58"/>
      <c r="AF828" s="58">
        <v>0</v>
      </c>
      <c r="AG828" s="58">
        <v>50</v>
      </c>
      <c r="AH828" s="59">
        <v>3077.74</v>
      </c>
      <c r="AI828" s="61">
        <v>4618097</v>
      </c>
      <c r="AJ828" s="61">
        <v>3109987</v>
      </c>
      <c r="AK828" s="61">
        <v>203175</v>
      </c>
      <c r="AL828" s="60">
        <f t="shared" si="143"/>
        <v>0.20317499999999999</v>
      </c>
      <c r="AM828" s="60"/>
      <c r="AN828" s="59">
        <v>23.59</v>
      </c>
    </row>
    <row r="829" spans="1:40" x14ac:dyDescent="0.3">
      <c r="A829" s="58" t="s">
        <v>653</v>
      </c>
      <c r="B829" s="59">
        <v>2009</v>
      </c>
      <c r="C829" s="59">
        <v>69.709999999999994</v>
      </c>
      <c r="D829" s="59">
        <v>69.709999999999994</v>
      </c>
      <c r="E829" s="59">
        <v>100</v>
      </c>
      <c r="F829" s="59">
        <v>71.510000000000005</v>
      </c>
      <c r="G829" s="59">
        <v>78.08</v>
      </c>
      <c r="H829" s="59">
        <v>60.98</v>
      </c>
      <c r="I829" s="60">
        <f t="shared" si="142"/>
        <v>7.937510401240659</v>
      </c>
      <c r="J829" s="60">
        <f t="shared" si="141"/>
        <v>15.367092636947307</v>
      </c>
      <c r="K829" s="60">
        <f t="shared" si="138"/>
        <v>14.960793623629485</v>
      </c>
      <c r="L829" s="60">
        <f t="shared" si="147"/>
        <v>0.12612062559763618</v>
      </c>
      <c r="M829" s="60">
        <f t="shared" si="139"/>
        <v>1.501251379507917</v>
      </c>
      <c r="N829" s="59">
        <v>3.36</v>
      </c>
      <c r="O829" s="59">
        <v>0.68</v>
      </c>
      <c r="P829" s="62">
        <v>16.568333333333328</v>
      </c>
      <c r="Q829" s="62">
        <v>16.611240310077516</v>
      </c>
      <c r="R829" s="12">
        <v>19.829999999999998</v>
      </c>
      <c r="S829" s="59">
        <v>50</v>
      </c>
      <c r="T829" s="58">
        <v>1</v>
      </c>
      <c r="U829" s="59">
        <v>59.78</v>
      </c>
      <c r="V829" s="58">
        <v>83.33</v>
      </c>
      <c r="W829" s="58" t="s">
        <v>652</v>
      </c>
      <c r="X829" s="58">
        <v>0</v>
      </c>
      <c r="Y829" s="58">
        <v>0</v>
      </c>
      <c r="Z829" s="58">
        <v>0</v>
      </c>
      <c r="AA829">
        <v>1</v>
      </c>
      <c r="AB829" s="58">
        <v>0</v>
      </c>
      <c r="AC829" s="58">
        <v>0</v>
      </c>
      <c r="AD829" s="58">
        <v>1</v>
      </c>
      <c r="AE829" s="58"/>
      <c r="AF829" s="58">
        <v>0</v>
      </c>
      <c r="AG829" s="58">
        <v>40</v>
      </c>
      <c r="AH829" s="59">
        <v>2800.38</v>
      </c>
      <c r="AI829" s="61">
        <v>4718930</v>
      </c>
      <c r="AJ829" s="61">
        <v>3143331</v>
      </c>
      <c r="AK829" s="61">
        <v>134419</v>
      </c>
      <c r="AL829" s="60">
        <f t="shared" si="143"/>
        <v>0.13441900000000001</v>
      </c>
      <c r="AM829" s="60">
        <f t="shared" ref="AM829:AM841" si="149">(AK829-AK828)/AK828</f>
        <v>-0.33840777654731141</v>
      </c>
      <c r="AN829" s="59">
        <v>41.13</v>
      </c>
    </row>
    <row r="830" spans="1:40" x14ac:dyDescent="0.3">
      <c r="A830" s="58" t="s">
        <v>653</v>
      </c>
      <c r="B830" s="59">
        <v>2010</v>
      </c>
      <c r="C830" s="59">
        <v>74.56</v>
      </c>
      <c r="D830" s="59">
        <v>74.56</v>
      </c>
      <c r="E830" s="59">
        <v>100</v>
      </c>
      <c r="F830" s="59">
        <v>79.81</v>
      </c>
      <c r="G830" s="59">
        <v>86.68</v>
      </c>
      <c r="H830" s="59">
        <v>58.92</v>
      </c>
      <c r="I830" s="60">
        <f t="shared" si="142"/>
        <v>7.2437416833202422</v>
      </c>
      <c r="J830" s="60">
        <f t="shared" si="141"/>
        <v>15.366738044564276</v>
      </c>
      <c r="K830" s="60">
        <f t="shared" si="138"/>
        <v>14.943213901956939</v>
      </c>
      <c r="L830" s="60">
        <f t="shared" si="147"/>
        <v>8.689028632511793E-2</v>
      </c>
      <c r="M830" s="60">
        <f t="shared" si="139"/>
        <v>1.5273346273581012</v>
      </c>
      <c r="N830" s="59">
        <v>2.29</v>
      </c>
      <c r="O830" s="59">
        <v>0.57999999999999996</v>
      </c>
      <c r="P830" s="62">
        <v>16.501712062256811</v>
      </c>
      <c r="Q830" s="62">
        <v>17.427003891050575</v>
      </c>
      <c r="R830" s="12">
        <v>19.920000000000002</v>
      </c>
      <c r="S830" s="59">
        <v>60.71</v>
      </c>
      <c r="T830" s="58">
        <v>1</v>
      </c>
      <c r="U830" s="59">
        <v>56.38</v>
      </c>
      <c r="V830" s="58">
        <v>70</v>
      </c>
      <c r="W830" s="58" t="s">
        <v>652</v>
      </c>
      <c r="X830" s="58">
        <v>0</v>
      </c>
      <c r="Y830" s="58">
        <v>0</v>
      </c>
      <c r="Z830" s="58">
        <v>0</v>
      </c>
      <c r="AA830">
        <v>1</v>
      </c>
      <c r="AB830" s="58">
        <v>0</v>
      </c>
      <c r="AC830" s="58">
        <v>0</v>
      </c>
      <c r="AD830" s="58">
        <v>1</v>
      </c>
      <c r="AE830" s="58"/>
      <c r="AF830" s="58">
        <v>9.09</v>
      </c>
      <c r="AG830" s="58">
        <v>44.44</v>
      </c>
      <c r="AH830" s="59">
        <v>1399.32</v>
      </c>
      <c r="AI830" s="61">
        <v>4717257</v>
      </c>
      <c r="AJ830" s="61">
        <v>3088555</v>
      </c>
      <c r="AK830" s="61">
        <v>90777</v>
      </c>
      <c r="AL830" s="60">
        <f t="shared" si="143"/>
        <v>9.0776999999999997E-2</v>
      </c>
      <c r="AM830" s="60">
        <f t="shared" si="149"/>
        <v>-0.32467136342332559</v>
      </c>
      <c r="AN830" s="59">
        <v>33.33</v>
      </c>
    </row>
    <row r="831" spans="1:40" x14ac:dyDescent="0.3">
      <c r="A831" s="58" t="s">
        <v>653</v>
      </c>
      <c r="B831" s="59">
        <v>2011</v>
      </c>
      <c r="C831" s="59">
        <v>80.33</v>
      </c>
      <c r="D831" s="59">
        <v>80.33</v>
      </c>
      <c r="E831" s="59">
        <v>100</v>
      </c>
      <c r="F831" s="59">
        <v>82.42</v>
      </c>
      <c r="G831" s="59">
        <v>94.51</v>
      </c>
      <c r="H831" s="59">
        <v>66.62</v>
      </c>
      <c r="I831" s="60">
        <f t="shared" si="142"/>
        <v>6.643568354478556</v>
      </c>
      <c r="J831" s="60">
        <f t="shared" si="141"/>
        <v>15.497490502822505</v>
      </c>
      <c r="K831" s="60">
        <f t="shared" si="138"/>
        <v>15.11953464890111</v>
      </c>
      <c r="L831" s="60">
        <f t="shared" si="147"/>
        <v>0.11771725571515286</v>
      </c>
      <c r="M831" s="60">
        <f t="shared" si="139"/>
        <v>1.4592985191466445</v>
      </c>
      <c r="N831" s="59">
        <v>2.09</v>
      </c>
      <c r="O831" s="59">
        <v>0.56000000000000005</v>
      </c>
      <c r="P831" s="62">
        <v>14.778235294117646</v>
      </c>
      <c r="Q831" s="62">
        <v>16.565686274509794</v>
      </c>
      <c r="R831" s="12">
        <v>21.87</v>
      </c>
      <c r="S831" s="59">
        <v>60</v>
      </c>
      <c r="T831" s="58">
        <v>1</v>
      </c>
      <c r="U831" s="59">
        <v>77.66</v>
      </c>
      <c r="V831" s="58">
        <v>70</v>
      </c>
      <c r="W831" s="58" t="s">
        <v>652</v>
      </c>
      <c r="X831" s="58">
        <v>0</v>
      </c>
      <c r="Y831" s="58">
        <v>0</v>
      </c>
      <c r="Z831" s="58">
        <v>0</v>
      </c>
      <c r="AA831">
        <v>1</v>
      </c>
      <c r="AB831" s="58">
        <v>0</v>
      </c>
      <c r="AC831" s="58">
        <v>0</v>
      </c>
      <c r="AD831" s="58">
        <v>1</v>
      </c>
      <c r="AE831" s="58">
        <v>1</v>
      </c>
      <c r="AF831" s="58">
        <v>16.670000000000002</v>
      </c>
      <c r="AG831" s="58">
        <v>55.56</v>
      </c>
      <c r="AH831" s="59">
        <v>767.83</v>
      </c>
      <c r="AI831" s="61">
        <v>5376190</v>
      </c>
      <c r="AJ831" s="61">
        <v>3684092</v>
      </c>
      <c r="AK831" s="61">
        <v>124926</v>
      </c>
      <c r="AL831" s="60">
        <f t="shared" si="143"/>
        <v>0.124926</v>
      </c>
      <c r="AM831" s="60">
        <f t="shared" si="149"/>
        <v>0.37618559767341947</v>
      </c>
      <c r="AN831" s="59">
        <v>44.37</v>
      </c>
    </row>
    <row r="832" spans="1:40" x14ac:dyDescent="0.3">
      <c r="A832" s="58" t="s">
        <v>653</v>
      </c>
      <c r="B832" s="59">
        <v>2012</v>
      </c>
      <c r="C832" s="59">
        <v>76.61</v>
      </c>
      <c r="D832" s="59">
        <v>76.61</v>
      </c>
      <c r="E832" s="59">
        <v>100</v>
      </c>
      <c r="F832" s="59">
        <v>82.39</v>
      </c>
      <c r="G832" s="59">
        <v>89.61</v>
      </c>
      <c r="H832" s="59">
        <v>59.67</v>
      </c>
      <c r="I832" s="60">
        <f t="shared" si="142"/>
        <v>6.0924630630626897</v>
      </c>
      <c r="J832" s="60">
        <f t="shared" si="141"/>
        <v>15.377178645505733</v>
      </c>
      <c r="K832" s="60">
        <f t="shared" si="138"/>
        <v>15.13408561127061</v>
      </c>
      <c r="L832" s="60">
        <f t="shared" si="147"/>
        <v>-0.25316342233162814</v>
      </c>
      <c r="M832" s="60">
        <f t="shared" si="139"/>
        <v>1.2751872546709002</v>
      </c>
      <c r="N832" s="59">
        <v>-11.76</v>
      </c>
      <c r="O832" s="59">
        <v>0.56000000000000005</v>
      </c>
      <c r="P832" s="62">
        <v>7.9368359374999926</v>
      </c>
      <c r="Q832" s="62">
        <v>9.5380468750000045</v>
      </c>
      <c r="R832" s="12">
        <v>13.01</v>
      </c>
      <c r="S832" s="59">
        <v>53.33</v>
      </c>
      <c r="T832" s="58">
        <v>1</v>
      </c>
      <c r="U832" s="59">
        <v>70</v>
      </c>
      <c r="V832" s="58">
        <v>87.5</v>
      </c>
      <c r="W832" s="58" t="s">
        <v>652</v>
      </c>
      <c r="X832" s="58">
        <v>0</v>
      </c>
      <c r="Y832" s="58">
        <v>0</v>
      </c>
      <c r="Z832" s="58">
        <v>0</v>
      </c>
      <c r="AA832">
        <v>1</v>
      </c>
      <c r="AB832" s="58">
        <v>0</v>
      </c>
      <c r="AC832" s="58">
        <v>0</v>
      </c>
      <c r="AD832" s="58">
        <v>1</v>
      </c>
      <c r="AE832" s="58">
        <v>1</v>
      </c>
      <c r="AF832" s="58">
        <v>16.670000000000002</v>
      </c>
      <c r="AG832" s="58">
        <v>57.14</v>
      </c>
      <c r="AH832" s="59">
        <v>442.51</v>
      </c>
      <c r="AI832" s="61">
        <v>4766766</v>
      </c>
      <c r="AJ832" s="61">
        <v>3738091</v>
      </c>
      <c r="AK832" s="61">
        <v>-223659</v>
      </c>
      <c r="AL832" s="60">
        <f t="shared" si="143"/>
        <v>-0.223659</v>
      </c>
      <c r="AM832" s="60">
        <f t="shared" si="149"/>
        <v>-2.7903318764708707</v>
      </c>
      <c r="AN832" s="59">
        <v>57.16</v>
      </c>
    </row>
    <row r="833" spans="1:40" x14ac:dyDescent="0.3">
      <c r="A833" s="58" t="s">
        <v>653</v>
      </c>
      <c r="B833" s="59">
        <v>2013</v>
      </c>
      <c r="C833" s="59">
        <v>74.89</v>
      </c>
      <c r="D833" s="59">
        <v>74.89</v>
      </c>
      <c r="E833" s="59">
        <v>100</v>
      </c>
      <c r="F833" s="59">
        <v>81.040000000000006</v>
      </c>
      <c r="G833" s="59">
        <v>91.9</v>
      </c>
      <c r="H833" s="59">
        <v>54.29</v>
      </c>
      <c r="I833" s="60">
        <f t="shared" si="142"/>
        <v>7.5636937210097539</v>
      </c>
      <c r="J833" s="60">
        <f t="shared" si="141"/>
        <v>15.292562935313994</v>
      </c>
      <c r="K833" s="60">
        <f t="shared" si="138"/>
        <v>15.028153071517229</v>
      </c>
      <c r="L833" s="60">
        <f t="shared" si="147"/>
        <v>5.9275005611706517E-2</v>
      </c>
      <c r="M833" s="60">
        <f t="shared" si="139"/>
        <v>1.3026620008934207</v>
      </c>
      <c r="N833" s="59">
        <v>0.96</v>
      </c>
      <c r="O833" s="59">
        <v>0.53</v>
      </c>
      <c r="P833" s="62">
        <v>4.5099606299212596</v>
      </c>
      <c r="Q833" s="62">
        <v>5.3667968749999986</v>
      </c>
      <c r="R833" s="12">
        <v>8.0399999999999991</v>
      </c>
      <c r="S833" s="59">
        <v>57.14</v>
      </c>
      <c r="T833" s="58">
        <v>1</v>
      </c>
      <c r="U833" s="59">
        <v>64.13</v>
      </c>
      <c r="V833" s="58">
        <v>100</v>
      </c>
      <c r="W833" s="58" t="s">
        <v>652</v>
      </c>
      <c r="X833" s="58">
        <v>0</v>
      </c>
      <c r="Y833" s="58">
        <v>0</v>
      </c>
      <c r="Z833" s="58">
        <v>0</v>
      </c>
      <c r="AA833">
        <v>1</v>
      </c>
      <c r="AB833" s="58">
        <v>0</v>
      </c>
      <c r="AC833" s="58">
        <v>0</v>
      </c>
      <c r="AD833" s="58">
        <v>1</v>
      </c>
      <c r="AE833" s="58">
        <v>1</v>
      </c>
      <c r="AF833" s="58">
        <v>20</v>
      </c>
      <c r="AG833" s="58">
        <v>66.67</v>
      </c>
      <c r="AH833" s="59">
        <v>1926.95</v>
      </c>
      <c r="AI833" s="61">
        <v>4380016</v>
      </c>
      <c r="AJ833" s="61">
        <v>3362358</v>
      </c>
      <c r="AK833" s="61">
        <v>61067</v>
      </c>
      <c r="AL833" s="60">
        <f t="shared" si="143"/>
        <v>6.1067000000000003E-2</v>
      </c>
      <c r="AM833" s="60">
        <f t="shared" si="149"/>
        <v>-1.2730361845487996</v>
      </c>
      <c r="AN833" s="59">
        <v>55.35</v>
      </c>
    </row>
    <row r="834" spans="1:40" x14ac:dyDescent="0.3">
      <c r="A834" s="58" t="s">
        <v>653</v>
      </c>
      <c r="B834" s="59">
        <v>2014</v>
      </c>
      <c r="C834" s="59">
        <v>68.84</v>
      </c>
      <c r="D834" s="59">
        <v>68.84</v>
      </c>
      <c r="E834" s="59">
        <v>100</v>
      </c>
      <c r="F834" s="59">
        <v>80.89</v>
      </c>
      <c r="G834" s="59">
        <v>78.349999999999994</v>
      </c>
      <c r="H834" s="59">
        <v>47.58</v>
      </c>
      <c r="I834" s="60">
        <f t="shared" si="142"/>
        <v>7.7018196180936735</v>
      </c>
      <c r="J834" s="60">
        <f t="shared" si="141"/>
        <v>15.162690060328108</v>
      </c>
      <c r="K834" s="60">
        <f t="shared" ref="K834:K897" si="150">LN(AJ834)</f>
        <v>14.716138465720189</v>
      </c>
      <c r="L834" s="60">
        <f t="shared" si="147"/>
        <v>0.11508606877512421</v>
      </c>
      <c r="M834" s="60">
        <f t="shared" ref="M834:M897" si="151">AI834/AJ834</f>
        <v>1.5629133233759205</v>
      </c>
      <c r="N834" s="59">
        <v>2.23</v>
      </c>
      <c r="O834" s="59">
        <v>0.74</v>
      </c>
      <c r="P834" s="62">
        <v>5.9405577689243021</v>
      </c>
      <c r="Q834" s="62">
        <v>6.9000390625000003</v>
      </c>
      <c r="R834" s="12">
        <v>8.77</v>
      </c>
      <c r="S834" s="59">
        <v>56.67</v>
      </c>
      <c r="T834" s="58">
        <v>1</v>
      </c>
      <c r="U834" s="59">
        <v>40.630000000000003</v>
      </c>
      <c r="V834" s="58">
        <v>100</v>
      </c>
      <c r="W834" s="58" t="s">
        <v>652</v>
      </c>
      <c r="X834" s="58">
        <v>0</v>
      </c>
      <c r="Y834" s="58">
        <v>0</v>
      </c>
      <c r="Z834" s="58">
        <v>0</v>
      </c>
      <c r="AA834">
        <v>1</v>
      </c>
      <c r="AB834" s="58">
        <v>0</v>
      </c>
      <c r="AC834" s="58">
        <v>0</v>
      </c>
      <c r="AD834" s="58">
        <v>1</v>
      </c>
      <c r="AE834" s="58">
        <v>1</v>
      </c>
      <c r="AF834" s="58">
        <v>20</v>
      </c>
      <c r="AG834" s="58">
        <v>71.430000000000007</v>
      </c>
      <c r="AH834" s="59">
        <v>2212.37</v>
      </c>
      <c r="AI834" s="61">
        <v>3846561</v>
      </c>
      <c r="AJ834" s="61">
        <v>2461148</v>
      </c>
      <c r="AK834" s="61">
        <v>121970</v>
      </c>
      <c r="AL834" s="60">
        <f t="shared" si="143"/>
        <v>0.12197</v>
      </c>
      <c r="AM834" s="60">
        <f t="shared" si="149"/>
        <v>0.99731442513960078</v>
      </c>
      <c r="AN834" s="59">
        <v>30.91</v>
      </c>
    </row>
    <row r="835" spans="1:40" x14ac:dyDescent="0.3">
      <c r="A835" s="58" t="s">
        <v>653</v>
      </c>
      <c r="B835" s="59">
        <v>2015</v>
      </c>
      <c r="C835" s="59">
        <v>79.94</v>
      </c>
      <c r="D835" s="59">
        <v>79.94</v>
      </c>
      <c r="E835" s="59">
        <v>100</v>
      </c>
      <c r="F835" s="59">
        <v>80.010000000000005</v>
      </c>
      <c r="G835" s="59">
        <v>79.42</v>
      </c>
      <c r="H835" s="59">
        <v>80.260000000000005</v>
      </c>
      <c r="I835" s="60">
        <f t="shared" si="142"/>
        <v>8.3883069931514402</v>
      </c>
      <c r="J835" s="60">
        <f t="shared" si="141"/>
        <v>15.255079536853573</v>
      </c>
      <c r="K835" s="60">
        <f t="shared" si="150"/>
        <v>14.805673491343294</v>
      </c>
      <c r="L835" s="60">
        <f t="shared" si="147"/>
        <v>0.20484922595855087</v>
      </c>
      <c r="M835" s="60">
        <f t="shared" si="151"/>
        <v>1.5673809560076577</v>
      </c>
      <c r="N835" s="59">
        <v>4.22</v>
      </c>
      <c r="O835" s="59">
        <v>0.83</v>
      </c>
      <c r="P835" s="62">
        <v>7.6819367588932828</v>
      </c>
      <c r="Q835" s="62">
        <v>8.2714785992217958</v>
      </c>
      <c r="R835" s="12">
        <v>9.17</v>
      </c>
      <c r="S835" s="59">
        <v>53.13</v>
      </c>
      <c r="T835" s="58">
        <v>1</v>
      </c>
      <c r="U835" s="59">
        <v>77</v>
      </c>
      <c r="V835" s="58">
        <v>100</v>
      </c>
      <c r="W835" s="58" t="s">
        <v>652</v>
      </c>
      <c r="X835" s="58">
        <v>0</v>
      </c>
      <c r="Y835" s="58">
        <v>0</v>
      </c>
      <c r="Z835" s="58">
        <v>0</v>
      </c>
      <c r="AA835">
        <v>1</v>
      </c>
      <c r="AB835" s="58">
        <v>0</v>
      </c>
      <c r="AC835" s="58">
        <v>0</v>
      </c>
      <c r="AD835" s="58">
        <v>1</v>
      </c>
      <c r="AE835" s="58">
        <v>1</v>
      </c>
      <c r="AF835" s="58">
        <v>12.5</v>
      </c>
      <c r="AG835" s="58">
        <v>62.5</v>
      </c>
      <c r="AH835" s="59">
        <v>4395.37</v>
      </c>
      <c r="AI835" s="61">
        <v>4218877</v>
      </c>
      <c r="AJ835" s="61">
        <v>2691673</v>
      </c>
      <c r="AK835" s="61">
        <v>227340</v>
      </c>
      <c r="AL835" s="60">
        <f t="shared" si="143"/>
        <v>0.22733999999999999</v>
      </c>
      <c r="AM835" s="60">
        <f t="shared" si="149"/>
        <v>0.86390095925227517</v>
      </c>
      <c r="AN835" s="59">
        <v>26.4</v>
      </c>
    </row>
    <row r="836" spans="1:40" x14ac:dyDescent="0.3">
      <c r="A836" s="58" t="s">
        <v>653</v>
      </c>
      <c r="B836" s="59">
        <v>2016</v>
      </c>
      <c r="C836" s="59">
        <v>73.5</v>
      </c>
      <c r="D836" s="59">
        <v>73.5</v>
      </c>
      <c r="E836" s="59">
        <v>100</v>
      </c>
      <c r="F836" s="59">
        <v>77.67</v>
      </c>
      <c r="G836" s="59">
        <v>86.11</v>
      </c>
      <c r="H836" s="59">
        <v>58.7</v>
      </c>
      <c r="I836" s="60">
        <f t="shared" si="142"/>
        <v>8.5953461145713064</v>
      </c>
      <c r="J836" s="60">
        <f t="shared" si="141"/>
        <v>15.512907331716264</v>
      </c>
      <c r="K836" s="60">
        <f t="shared" si="150"/>
        <v>15.122413707474307</v>
      </c>
      <c r="L836" s="60">
        <f t="shared" si="147"/>
        <v>0.33828131354005264</v>
      </c>
      <c r="M836" s="60">
        <f t="shared" si="151"/>
        <v>1.4777100473812046</v>
      </c>
      <c r="N836" s="59">
        <v>6.23</v>
      </c>
      <c r="O836" s="59">
        <v>0.84</v>
      </c>
      <c r="P836" s="62">
        <v>5.3497665369649798</v>
      </c>
      <c r="Q836" s="62">
        <v>5.6182329317269106</v>
      </c>
      <c r="R836" s="12">
        <v>8.7100000000000009</v>
      </c>
      <c r="S836" s="59">
        <v>50</v>
      </c>
      <c r="T836" s="58">
        <v>1</v>
      </c>
      <c r="U836" s="59">
        <v>47</v>
      </c>
      <c r="V836" s="58">
        <v>100</v>
      </c>
      <c r="W836" s="58" t="s">
        <v>652</v>
      </c>
      <c r="X836" s="58">
        <v>0</v>
      </c>
      <c r="Y836" s="58">
        <v>0</v>
      </c>
      <c r="Z836" s="58">
        <v>0</v>
      </c>
      <c r="AA836">
        <v>1</v>
      </c>
      <c r="AB836" s="58">
        <v>0</v>
      </c>
      <c r="AC836" s="58">
        <v>0</v>
      </c>
      <c r="AD836" s="58">
        <v>1</v>
      </c>
      <c r="AE836" s="58">
        <v>1</v>
      </c>
      <c r="AF836" s="58">
        <v>0</v>
      </c>
      <c r="AG836" s="58">
        <v>62.5</v>
      </c>
      <c r="AH836" s="59">
        <v>5406.44</v>
      </c>
      <c r="AI836" s="61">
        <v>5459716</v>
      </c>
      <c r="AJ836" s="61">
        <v>3694714</v>
      </c>
      <c r="AK836" s="61">
        <v>402535</v>
      </c>
      <c r="AL836" s="60">
        <f t="shared" si="143"/>
        <v>0.40253499999999998</v>
      </c>
      <c r="AM836" s="60">
        <f t="shared" si="149"/>
        <v>0.77062989355150879</v>
      </c>
      <c r="AN836" s="59">
        <v>23.58</v>
      </c>
    </row>
    <row r="837" spans="1:40" x14ac:dyDescent="0.3">
      <c r="A837" s="58" t="s">
        <v>653</v>
      </c>
      <c r="B837" s="59">
        <v>2017</v>
      </c>
      <c r="C837" s="59">
        <v>69.849999999999994</v>
      </c>
      <c r="D837" s="59">
        <v>69.849999999999994</v>
      </c>
      <c r="E837" s="59">
        <v>100</v>
      </c>
      <c r="F837" s="59">
        <v>77.209999999999994</v>
      </c>
      <c r="G837" s="59">
        <v>78.98</v>
      </c>
      <c r="H837" s="59">
        <v>54.21</v>
      </c>
      <c r="I837" s="60">
        <f t="shared" si="142"/>
        <v>8.978649143130534</v>
      </c>
      <c r="J837" s="60">
        <f t="shared" si="141"/>
        <v>16.583870727463154</v>
      </c>
      <c r="K837" s="60">
        <f t="shared" si="150"/>
        <v>16.064971207355708</v>
      </c>
      <c r="L837" s="60">
        <f t="shared" si="147"/>
        <v>-4.0000080000253339E-6</v>
      </c>
      <c r="M837" s="60">
        <f t="shared" si="151"/>
        <v>1.6801776302329947</v>
      </c>
      <c r="N837" s="59">
        <v>0.21</v>
      </c>
      <c r="O837" s="59">
        <v>0.55000000000000004</v>
      </c>
      <c r="P837" s="62">
        <v>5.8285490196078431</v>
      </c>
      <c r="Q837" s="62">
        <v>6.2326050420168064</v>
      </c>
      <c r="R837" s="12">
        <v>8.64</v>
      </c>
      <c r="S837" s="59">
        <v>50</v>
      </c>
      <c r="T837" s="58">
        <v>0</v>
      </c>
      <c r="U837" s="59">
        <v>44.34</v>
      </c>
      <c r="V837" s="58">
        <v>100</v>
      </c>
      <c r="W837" s="58" t="s">
        <v>652</v>
      </c>
      <c r="X837" s="58">
        <v>0</v>
      </c>
      <c r="Y837" s="58">
        <v>0</v>
      </c>
      <c r="Z837" s="58">
        <v>0</v>
      </c>
      <c r="AA837">
        <v>1</v>
      </c>
      <c r="AB837" s="58">
        <v>0</v>
      </c>
      <c r="AC837" s="58">
        <v>0</v>
      </c>
      <c r="AD837" s="58">
        <v>1</v>
      </c>
      <c r="AE837" s="58">
        <v>1</v>
      </c>
      <c r="AF837" s="58">
        <v>0</v>
      </c>
      <c r="AG837" s="58">
        <v>62.5</v>
      </c>
      <c r="AH837" s="59">
        <v>7931.91</v>
      </c>
      <c r="AI837" s="61">
        <v>15932486</v>
      </c>
      <c r="AJ837" s="61">
        <v>9482620</v>
      </c>
      <c r="AK837" s="61">
        <v>-4</v>
      </c>
      <c r="AL837" s="60">
        <f t="shared" si="143"/>
        <v>-3.9999999999999998E-6</v>
      </c>
      <c r="AM837" s="60">
        <f t="shared" si="149"/>
        <v>-1.0000099370241098</v>
      </c>
      <c r="AN837" s="59">
        <v>16.579999999999998</v>
      </c>
    </row>
    <row r="838" spans="1:40" x14ac:dyDescent="0.3">
      <c r="A838" s="58" t="s">
        <v>653</v>
      </c>
      <c r="B838" s="59">
        <v>2018</v>
      </c>
      <c r="C838" s="59">
        <v>82.01</v>
      </c>
      <c r="D838" s="59">
        <v>82.01</v>
      </c>
      <c r="E838" s="59">
        <v>100</v>
      </c>
      <c r="F838" s="59">
        <v>82.95</v>
      </c>
      <c r="G838" s="59">
        <v>82.41</v>
      </c>
      <c r="H838" s="59">
        <v>80.63</v>
      </c>
      <c r="I838" s="60">
        <f t="shared" si="142"/>
        <v>8.8746704134438215</v>
      </c>
      <c r="J838" s="60">
        <f t="shared" si="141"/>
        <v>16.574620092754031</v>
      </c>
      <c r="K838" s="60">
        <f t="shared" si="150"/>
        <v>16.103472146820245</v>
      </c>
      <c r="L838" s="60">
        <f t="shared" si="147"/>
        <v>0.17607039224750184</v>
      </c>
      <c r="M838" s="60">
        <f t="shared" si="151"/>
        <v>1.6018319546691271</v>
      </c>
      <c r="N838" s="59">
        <v>0.56000000000000005</v>
      </c>
      <c r="O838" s="59">
        <v>0.57999999999999996</v>
      </c>
      <c r="P838" s="62">
        <v>15.665081300813005</v>
      </c>
      <c r="Q838" s="62">
        <v>17.575252918287951</v>
      </c>
      <c r="R838" s="12">
        <v>28</v>
      </c>
      <c r="S838" s="59">
        <v>51.67</v>
      </c>
      <c r="T838" s="58">
        <v>0</v>
      </c>
      <c r="U838" s="59">
        <v>86.36</v>
      </c>
      <c r="V838" s="58">
        <v>100</v>
      </c>
      <c r="W838" s="58" t="s">
        <v>652</v>
      </c>
      <c r="X838" s="58">
        <v>0</v>
      </c>
      <c r="Y838" s="58">
        <v>0</v>
      </c>
      <c r="Z838" s="58">
        <v>0</v>
      </c>
      <c r="AA838">
        <v>1</v>
      </c>
      <c r="AB838" s="58">
        <v>0</v>
      </c>
      <c r="AC838" s="58">
        <v>0</v>
      </c>
      <c r="AD838" s="58">
        <v>1</v>
      </c>
      <c r="AE838" s="58">
        <v>1</v>
      </c>
      <c r="AF838" s="58">
        <v>0</v>
      </c>
      <c r="AG838" s="58">
        <v>62.5</v>
      </c>
      <c r="AH838" s="59">
        <v>7148.59</v>
      </c>
      <c r="AI838" s="61">
        <v>15785780</v>
      </c>
      <c r="AJ838" s="61">
        <v>9854829</v>
      </c>
      <c r="AK838" s="61">
        <v>192522</v>
      </c>
      <c r="AL838" s="60">
        <f t="shared" si="143"/>
        <v>0.192522</v>
      </c>
      <c r="AM838" s="60">
        <f t="shared" si="149"/>
        <v>-48131.5</v>
      </c>
      <c r="AN838" s="59">
        <v>23.42</v>
      </c>
    </row>
    <row r="839" spans="1:40" x14ac:dyDescent="0.3">
      <c r="A839" s="58" t="s">
        <v>653</v>
      </c>
      <c r="B839" s="59">
        <v>2019</v>
      </c>
      <c r="C839" s="59">
        <v>69.67</v>
      </c>
      <c r="D839" s="59">
        <v>69.67</v>
      </c>
      <c r="E839" s="59">
        <v>100</v>
      </c>
      <c r="F839" s="59">
        <v>82.82</v>
      </c>
      <c r="G839" s="59">
        <v>80.2</v>
      </c>
      <c r="H839" s="59">
        <v>46.35</v>
      </c>
      <c r="I839" s="60">
        <f t="shared" si="142"/>
        <v>9.2783877299394035</v>
      </c>
      <c r="J839" s="60">
        <f t="shared" si="141"/>
        <v>16.605992917419943</v>
      </c>
      <c r="K839" s="60">
        <f t="shared" si="150"/>
        <v>16.119701361115485</v>
      </c>
      <c r="L839" s="60">
        <f t="shared" si="147"/>
        <v>0.21664568583790841</v>
      </c>
      <c r="M839" s="60">
        <f t="shared" si="151"/>
        <v>1.6262740775573654</v>
      </c>
      <c r="N839" s="59">
        <v>1</v>
      </c>
      <c r="O839" s="59">
        <v>0.63</v>
      </c>
      <c r="P839" s="62">
        <v>24.825120000000009</v>
      </c>
      <c r="Q839" s="62">
        <v>26.61542635658914</v>
      </c>
      <c r="R839" s="12">
        <v>31.91</v>
      </c>
      <c r="S839" s="59">
        <v>52.56</v>
      </c>
      <c r="T839" s="58">
        <v>0</v>
      </c>
      <c r="U839" s="59">
        <v>31.88</v>
      </c>
      <c r="V839" s="58">
        <v>100</v>
      </c>
      <c r="W839" s="58" t="s">
        <v>652</v>
      </c>
      <c r="X839" s="58">
        <v>0</v>
      </c>
      <c r="Y839" s="58">
        <v>0</v>
      </c>
      <c r="Z839" s="58">
        <v>0</v>
      </c>
      <c r="AA839">
        <v>1</v>
      </c>
      <c r="AB839" s="58">
        <v>0</v>
      </c>
      <c r="AC839" s="58">
        <v>0</v>
      </c>
      <c r="AD839" s="58">
        <v>1</v>
      </c>
      <c r="AE839" s="58">
        <v>1</v>
      </c>
      <c r="AF839" s="58">
        <v>0</v>
      </c>
      <c r="AG839" s="58">
        <v>62.5</v>
      </c>
      <c r="AH839" s="59">
        <v>10704.16</v>
      </c>
      <c r="AI839" s="61">
        <v>16288875</v>
      </c>
      <c r="AJ839" s="61">
        <v>10016070</v>
      </c>
      <c r="AK839" s="61">
        <v>241904</v>
      </c>
      <c r="AL839" s="60">
        <f t="shared" si="143"/>
        <v>0.24190400000000001</v>
      </c>
      <c r="AM839" s="60">
        <f t="shared" si="149"/>
        <v>0.25650055578063807</v>
      </c>
      <c r="AN839" s="59">
        <v>12.11</v>
      </c>
    </row>
    <row r="840" spans="1:40" x14ac:dyDescent="0.3">
      <c r="A840" s="58" t="s">
        <v>653</v>
      </c>
      <c r="B840" s="59">
        <v>2020</v>
      </c>
      <c r="C840" s="59">
        <v>64.14</v>
      </c>
      <c r="D840" s="59">
        <v>64.14</v>
      </c>
      <c r="E840" s="59">
        <v>100</v>
      </c>
      <c r="F840" s="59">
        <v>80.319999999999993</v>
      </c>
      <c r="G840" s="59">
        <v>75</v>
      </c>
      <c r="H840" s="59">
        <v>37.119999999999997</v>
      </c>
      <c r="I840" s="60">
        <f t="shared" si="142"/>
        <v>10.012369759752305</v>
      </c>
      <c r="J840" s="60">
        <f t="shared" si="141"/>
        <v>16.575705354327933</v>
      </c>
      <c r="K840" s="60">
        <f t="shared" si="150"/>
        <v>16.201338678295386</v>
      </c>
      <c r="L840" s="60">
        <f t="shared" si="147"/>
        <v>-1.973842654434774</v>
      </c>
      <c r="M840" s="60">
        <f t="shared" si="151"/>
        <v>1.4540702254192768</v>
      </c>
      <c r="N840" s="59">
        <v>-5.53</v>
      </c>
      <c r="O840" s="59">
        <v>0.6</v>
      </c>
      <c r="P840" s="62">
        <v>24.792209302325578</v>
      </c>
      <c r="Q840" s="62">
        <v>26.392868217054275</v>
      </c>
      <c r="R840" s="12">
        <v>35.049999999999997</v>
      </c>
      <c r="S840" s="59">
        <v>53.92</v>
      </c>
      <c r="T840" s="58">
        <v>0</v>
      </c>
      <c r="U840" s="59">
        <v>20.89</v>
      </c>
      <c r="V840" s="58">
        <v>90</v>
      </c>
      <c r="W840" s="58" t="s">
        <v>652</v>
      </c>
      <c r="X840" s="58">
        <v>0</v>
      </c>
      <c r="Y840" s="58">
        <v>0</v>
      </c>
      <c r="Z840" s="58">
        <v>0</v>
      </c>
      <c r="AA840">
        <v>1</v>
      </c>
      <c r="AB840" s="58">
        <v>0</v>
      </c>
      <c r="AC840" s="58">
        <v>0</v>
      </c>
      <c r="AD840" s="58">
        <v>1</v>
      </c>
      <c r="AE840" s="58">
        <v>1</v>
      </c>
      <c r="AF840" s="58">
        <v>0</v>
      </c>
      <c r="AG840" s="58">
        <v>50</v>
      </c>
      <c r="AH840" s="59">
        <v>22300.62</v>
      </c>
      <c r="AI840" s="61">
        <v>15802921</v>
      </c>
      <c r="AJ840" s="61">
        <v>10868059</v>
      </c>
      <c r="AK840" s="61">
        <v>-861078</v>
      </c>
      <c r="AL840" s="60">
        <f t="shared" si="143"/>
        <v>-0.86107800000000001</v>
      </c>
      <c r="AM840" s="60">
        <f t="shared" si="149"/>
        <v>-4.5595856207421122</v>
      </c>
      <c r="AN840" s="59">
        <v>25.29</v>
      </c>
    </row>
    <row r="841" spans="1:40" x14ac:dyDescent="0.3">
      <c r="A841" s="58" t="s">
        <v>653</v>
      </c>
      <c r="B841" s="59">
        <v>2021</v>
      </c>
      <c r="C841" s="59">
        <v>80.41</v>
      </c>
      <c r="D841" s="59">
        <v>80.41</v>
      </c>
      <c r="E841" s="59">
        <v>100</v>
      </c>
      <c r="F841" s="59">
        <v>81.2</v>
      </c>
      <c r="G841" s="59">
        <v>79.09</v>
      </c>
      <c r="H841" s="59">
        <v>80.58</v>
      </c>
      <c r="I841" s="60">
        <f t="shared" si="142"/>
        <v>9.5639997737344533</v>
      </c>
      <c r="J841" s="60">
        <f t="shared" si="141"/>
        <v>16.593774769104616</v>
      </c>
      <c r="K841" s="60">
        <f t="shared" si="150"/>
        <v>16.269321887337707</v>
      </c>
      <c r="L841" s="60">
        <f t="shared" si="147"/>
        <v>-0.73307166129954981</v>
      </c>
      <c r="M841" s="60">
        <f t="shared" si="151"/>
        <v>1.3832736246881394</v>
      </c>
      <c r="N841" s="59">
        <v>-3.78</v>
      </c>
      <c r="O841" s="59">
        <v>0.63</v>
      </c>
      <c r="P841" s="62">
        <v>53.43942307692307</v>
      </c>
      <c r="Q841" s="62">
        <v>56.638499999999958</v>
      </c>
      <c r="R841" s="12">
        <v>93.21</v>
      </c>
      <c r="S841" s="59">
        <v>55.3</v>
      </c>
      <c r="T841" s="58">
        <v>0</v>
      </c>
      <c r="U841" s="59">
        <v>86.71</v>
      </c>
      <c r="V841" s="58">
        <v>75</v>
      </c>
      <c r="W841" s="58" t="s">
        <v>652</v>
      </c>
      <c r="X841" s="58">
        <v>0</v>
      </c>
      <c r="Y841" s="58">
        <v>0</v>
      </c>
      <c r="Z841" s="58">
        <v>0</v>
      </c>
      <c r="AA841">
        <v>1</v>
      </c>
      <c r="AB841" s="58">
        <v>0</v>
      </c>
      <c r="AC841" s="58">
        <v>0</v>
      </c>
      <c r="AD841" s="58">
        <v>1</v>
      </c>
      <c r="AE841" s="58">
        <v>1</v>
      </c>
      <c r="AF841" s="58">
        <v>0</v>
      </c>
      <c r="AG841" s="58">
        <v>42.86</v>
      </c>
      <c r="AH841" s="59">
        <v>14242.7</v>
      </c>
      <c r="AI841" s="61">
        <v>16091066</v>
      </c>
      <c r="AJ841" s="61">
        <v>11632598</v>
      </c>
      <c r="AK841" s="61">
        <v>-519569</v>
      </c>
      <c r="AL841" s="60">
        <f t="shared" si="143"/>
        <v>-0.51956899999999995</v>
      </c>
      <c r="AM841" s="60">
        <f t="shared" si="149"/>
        <v>-0.39660634692792057</v>
      </c>
      <c r="AN841" s="59">
        <v>32.71</v>
      </c>
    </row>
    <row r="842" spans="1:40" x14ac:dyDescent="0.3">
      <c r="A842" s="58" t="s">
        <v>145</v>
      </c>
      <c r="B842" s="59">
        <v>2008</v>
      </c>
      <c r="C842" s="59">
        <v>76.42</v>
      </c>
      <c r="D842" s="59">
        <v>45.45</v>
      </c>
      <c r="E842" s="59">
        <v>17.95</v>
      </c>
      <c r="F842" s="59">
        <v>77.23</v>
      </c>
      <c r="G842" s="59">
        <v>77.88</v>
      </c>
      <c r="H842" s="59">
        <v>72.63</v>
      </c>
      <c r="I842" s="60">
        <f t="shared" si="142"/>
        <v>10.465247041102593</v>
      </c>
      <c r="J842" s="60">
        <f t="shared" si="141"/>
        <v>20.173562507859891</v>
      </c>
      <c r="K842" s="60">
        <f t="shared" si="150"/>
        <v>19.704571325071377</v>
      </c>
      <c r="L842" s="60">
        <f t="shared" si="147"/>
        <v>5.3175757281114313</v>
      </c>
      <c r="M842" s="60">
        <f t="shared" si="151"/>
        <v>1.5983809054300322</v>
      </c>
      <c r="N842" s="59">
        <v>8.2799999999999994</v>
      </c>
      <c r="O842" s="59">
        <v>1.1299999999999999</v>
      </c>
      <c r="P842" s="62">
        <v>19.974545454545453</v>
      </c>
      <c r="Q842" s="62">
        <v>25.786875000000009</v>
      </c>
      <c r="R842" s="12">
        <v>34.380000000000003</v>
      </c>
      <c r="S842" s="59">
        <v>78.790000000000006</v>
      </c>
      <c r="T842" s="58">
        <v>0</v>
      </c>
      <c r="U842" s="59">
        <v>86.11</v>
      </c>
      <c r="V842" s="58"/>
      <c r="W842" s="58" t="s">
        <v>652</v>
      </c>
      <c r="X842" s="58">
        <v>0</v>
      </c>
      <c r="Y842" s="58">
        <v>0</v>
      </c>
      <c r="Z842" s="58">
        <v>0</v>
      </c>
      <c r="AA842">
        <v>1</v>
      </c>
      <c r="AB842" s="58">
        <v>0</v>
      </c>
      <c r="AC842" s="58">
        <v>0</v>
      </c>
      <c r="AD842" s="58">
        <v>1</v>
      </c>
      <c r="AE842" s="58"/>
      <c r="AF842" s="58">
        <v>22.22</v>
      </c>
      <c r="AG842" s="58">
        <v>20</v>
      </c>
      <c r="AH842" s="59">
        <v>35075.11</v>
      </c>
      <c r="AI842" s="61">
        <v>577121000</v>
      </c>
      <c r="AJ842" s="61">
        <v>361066000</v>
      </c>
      <c r="AK842" s="61">
        <v>202889000</v>
      </c>
      <c r="AL842" s="60">
        <f t="shared" si="143"/>
        <v>202.88900000000001</v>
      </c>
      <c r="AM842" s="60"/>
      <c r="AN842" s="59">
        <v>25.85</v>
      </c>
    </row>
    <row r="843" spans="1:40" x14ac:dyDescent="0.3">
      <c r="A843" s="58" t="s">
        <v>145</v>
      </c>
      <c r="B843" s="59">
        <v>2009</v>
      </c>
      <c r="C843" s="59">
        <v>72.3</v>
      </c>
      <c r="D843" s="59">
        <v>72.3</v>
      </c>
      <c r="E843" s="59">
        <v>100</v>
      </c>
      <c r="F843" s="59">
        <v>77.87</v>
      </c>
      <c r="G843" s="59">
        <v>78.489999999999995</v>
      </c>
      <c r="H843" s="59">
        <v>53.08</v>
      </c>
      <c r="I843" s="60">
        <f t="shared" si="142"/>
        <v>10.924969305704751</v>
      </c>
      <c r="J843" s="60">
        <f t="shared" si="141"/>
        <v>20.145017536862987</v>
      </c>
      <c r="K843" s="60">
        <f t="shared" si="150"/>
        <v>19.703729019098283</v>
      </c>
      <c r="L843" s="60">
        <f t="shared" si="147"/>
        <v>4.857476344564124</v>
      </c>
      <c r="M843" s="60">
        <f t="shared" si="151"/>
        <v>1.554709198862408</v>
      </c>
      <c r="N843" s="59">
        <v>3.31</v>
      </c>
      <c r="O843" s="59">
        <v>0.82</v>
      </c>
      <c r="P843" s="62">
        <v>16.568333333333328</v>
      </c>
      <c r="Q843" s="62">
        <v>16.611240310077516</v>
      </c>
      <c r="R843" s="12">
        <v>19.829999999999998</v>
      </c>
      <c r="S843" s="59">
        <v>75</v>
      </c>
      <c r="T843" s="58">
        <v>0</v>
      </c>
      <c r="U843" s="59">
        <v>55.88</v>
      </c>
      <c r="V843" s="58"/>
      <c r="W843" s="58" t="s">
        <v>652</v>
      </c>
      <c r="X843" s="58">
        <v>0</v>
      </c>
      <c r="Y843" s="58">
        <v>0</v>
      </c>
      <c r="Z843" s="58">
        <v>0</v>
      </c>
      <c r="AA843">
        <v>1</v>
      </c>
      <c r="AB843" s="58">
        <v>0</v>
      </c>
      <c r="AC843" s="58">
        <v>0</v>
      </c>
      <c r="AD843" s="58">
        <v>1</v>
      </c>
      <c r="AE843" s="58"/>
      <c r="AF843" s="58">
        <v>22.22</v>
      </c>
      <c r="AG843" s="58">
        <v>27.27</v>
      </c>
      <c r="AH843" s="59">
        <v>55546.14</v>
      </c>
      <c r="AI843" s="61">
        <v>560880000</v>
      </c>
      <c r="AJ843" s="61">
        <v>360762000</v>
      </c>
      <c r="AK843" s="61">
        <v>127699000</v>
      </c>
      <c r="AL843" s="60">
        <f t="shared" si="143"/>
        <v>127.699</v>
      </c>
      <c r="AM843" s="60">
        <f t="shared" ref="AM843:AM855" si="152">(AK843-AK842)/AK842</f>
        <v>-0.37059673023180162</v>
      </c>
      <c r="AN843" s="59">
        <v>34.22</v>
      </c>
    </row>
    <row r="844" spans="1:40" x14ac:dyDescent="0.3">
      <c r="A844" s="58" t="s">
        <v>145</v>
      </c>
      <c r="B844" s="59">
        <v>2010</v>
      </c>
      <c r="C844" s="59">
        <v>77.12</v>
      </c>
      <c r="D844" s="59">
        <v>50.61</v>
      </c>
      <c r="E844" s="59">
        <v>24.14</v>
      </c>
      <c r="F844" s="59">
        <v>78.28</v>
      </c>
      <c r="G844" s="59">
        <v>75.5</v>
      </c>
      <c r="H844" s="59">
        <v>78.31</v>
      </c>
      <c r="I844" s="60">
        <f t="shared" si="142"/>
        <v>10.952151081121691</v>
      </c>
      <c r="J844" s="60">
        <f t="shared" ref="J844:J907" si="153">LN(AI844)</f>
        <v>20.278742802434483</v>
      </c>
      <c r="K844" s="60">
        <f t="shared" si="150"/>
        <v>19.843150320015528</v>
      </c>
      <c r="L844" s="60">
        <f t="shared" si="147"/>
        <v>4.9670177289405331</v>
      </c>
      <c r="M844" s="60">
        <f t="shared" si="151"/>
        <v>1.5458786936236393</v>
      </c>
      <c r="N844" s="59">
        <v>6.42</v>
      </c>
      <c r="O844" s="59">
        <v>0.82</v>
      </c>
      <c r="P844" s="62">
        <v>16.501712062256811</v>
      </c>
      <c r="Q844" s="62">
        <v>17.427003891050575</v>
      </c>
      <c r="R844" s="12">
        <v>19.920000000000002</v>
      </c>
      <c r="S844" s="59">
        <v>77.91</v>
      </c>
      <c r="T844" s="58">
        <v>0</v>
      </c>
      <c r="U844" s="59">
        <v>97.22</v>
      </c>
      <c r="V844" s="58">
        <v>75</v>
      </c>
      <c r="W844" s="58" t="s">
        <v>652</v>
      </c>
      <c r="X844" s="58">
        <v>0</v>
      </c>
      <c r="Y844" s="58">
        <v>0</v>
      </c>
      <c r="Z844" s="58">
        <v>0</v>
      </c>
      <c r="AA844">
        <v>1</v>
      </c>
      <c r="AB844" s="58">
        <v>0</v>
      </c>
      <c r="AC844" s="58">
        <v>0</v>
      </c>
      <c r="AD844" s="58">
        <v>1</v>
      </c>
      <c r="AE844" s="58"/>
      <c r="AF844" s="58">
        <v>23.08</v>
      </c>
      <c r="AG844" s="58">
        <v>30</v>
      </c>
      <c r="AH844" s="59">
        <v>57076.69</v>
      </c>
      <c r="AI844" s="61">
        <v>641130000</v>
      </c>
      <c r="AJ844" s="61">
        <v>414735000</v>
      </c>
      <c r="AK844" s="61">
        <v>142598000</v>
      </c>
      <c r="AL844" s="60">
        <f t="shared" si="143"/>
        <v>142.59800000000001</v>
      </c>
      <c r="AM844" s="60">
        <f t="shared" si="152"/>
        <v>0.1166728008833272</v>
      </c>
      <c r="AN844" s="59">
        <v>33</v>
      </c>
    </row>
    <row r="845" spans="1:40" x14ac:dyDescent="0.3">
      <c r="A845" s="58" t="s">
        <v>145</v>
      </c>
      <c r="B845" s="59">
        <v>2011</v>
      </c>
      <c r="C845" s="59">
        <v>79.02</v>
      </c>
      <c r="D845" s="59">
        <v>79.02</v>
      </c>
      <c r="E845" s="59">
        <v>62.04</v>
      </c>
      <c r="F845" s="59">
        <v>85.25</v>
      </c>
      <c r="G845" s="59">
        <v>72.650000000000006</v>
      </c>
      <c r="H845" s="59">
        <v>81.25</v>
      </c>
      <c r="I845" s="60">
        <f t="shared" ref="I845:I908" si="154">LN(AH845)</f>
        <v>11.03878979057207</v>
      </c>
      <c r="J845" s="60">
        <f t="shared" si="153"/>
        <v>20.452641451416078</v>
      </c>
      <c r="K845" s="60">
        <f t="shared" si="150"/>
        <v>19.984593954785993</v>
      </c>
      <c r="L845" s="60">
        <f t="shared" si="147"/>
        <v>5.1763192097371871</v>
      </c>
      <c r="M845" s="60">
        <f t="shared" si="151"/>
        <v>1.5968732469837654</v>
      </c>
      <c r="N845" s="59">
        <v>11.35</v>
      </c>
      <c r="O845" s="59">
        <v>0.85</v>
      </c>
      <c r="P845" s="62">
        <v>14.778235294117646</v>
      </c>
      <c r="Q845" s="62">
        <v>16.565686274509794</v>
      </c>
      <c r="R845" s="12">
        <v>21.87</v>
      </c>
      <c r="S845" s="59">
        <v>78.569999999999993</v>
      </c>
      <c r="T845" s="58">
        <v>0</v>
      </c>
      <c r="U845" s="59">
        <v>97.22</v>
      </c>
      <c r="V845" s="58">
        <v>70</v>
      </c>
      <c r="W845" s="58" t="s">
        <v>652</v>
      </c>
      <c r="X845" s="58">
        <v>0</v>
      </c>
      <c r="Y845" s="58">
        <v>0</v>
      </c>
      <c r="Z845" s="58">
        <v>0</v>
      </c>
      <c r="AA845">
        <v>1</v>
      </c>
      <c r="AB845" s="58">
        <v>0</v>
      </c>
      <c r="AC845" s="58">
        <v>0</v>
      </c>
      <c r="AD845" s="58">
        <v>1</v>
      </c>
      <c r="AE845" s="58">
        <v>1</v>
      </c>
      <c r="AF845" s="58">
        <v>20</v>
      </c>
      <c r="AG845" s="58">
        <v>30</v>
      </c>
      <c r="AH845" s="59">
        <v>62242.28</v>
      </c>
      <c r="AI845" s="61">
        <v>762903000</v>
      </c>
      <c r="AJ845" s="61">
        <v>477748000</v>
      </c>
      <c r="AK845" s="61">
        <v>176030000</v>
      </c>
      <c r="AL845" s="60">
        <f t="shared" ref="AL845:AL908" si="155">AK845/10^6</f>
        <v>176.03</v>
      </c>
      <c r="AM845" s="60">
        <f t="shared" si="152"/>
        <v>0.23444929101389922</v>
      </c>
      <c r="AN845" s="59">
        <v>31.55</v>
      </c>
    </row>
    <row r="846" spans="1:40" x14ac:dyDescent="0.3">
      <c r="A846" s="58" t="s">
        <v>145</v>
      </c>
      <c r="B846" s="59">
        <v>2012</v>
      </c>
      <c r="C846" s="59">
        <v>77.77</v>
      </c>
      <c r="D846" s="59">
        <v>63.23</v>
      </c>
      <c r="E846" s="59">
        <v>53.85</v>
      </c>
      <c r="F846" s="59">
        <v>82.12</v>
      </c>
      <c r="G846" s="59">
        <v>70.97</v>
      </c>
      <c r="H846" s="59">
        <v>83.52</v>
      </c>
      <c r="I846" s="60">
        <f t="shared" si="154"/>
        <v>11.006776886755201</v>
      </c>
      <c r="J846" s="60">
        <f t="shared" si="153"/>
        <v>20.475445297919762</v>
      </c>
      <c r="K846" s="60">
        <f t="shared" si="150"/>
        <v>19.94804054535086</v>
      </c>
      <c r="L846" s="60">
        <f t="shared" si="147"/>
        <v>5.2533200006173004</v>
      </c>
      <c r="M846" s="60">
        <f t="shared" si="151"/>
        <v>1.6945288753799392</v>
      </c>
      <c r="N846" s="59">
        <v>9.01</v>
      </c>
      <c r="O846" s="59">
        <v>0.9</v>
      </c>
      <c r="P846" s="62">
        <v>7.9368359374999926</v>
      </c>
      <c r="Q846" s="62">
        <v>9.5380468750000045</v>
      </c>
      <c r="R846" s="12">
        <v>13.01</v>
      </c>
      <c r="S846" s="59">
        <v>80.91</v>
      </c>
      <c r="T846" s="58">
        <v>0</v>
      </c>
      <c r="U846" s="59">
        <v>97.22</v>
      </c>
      <c r="V846" s="58">
        <v>75</v>
      </c>
      <c r="W846" s="58" t="s">
        <v>652</v>
      </c>
      <c r="X846" s="58">
        <v>0</v>
      </c>
      <c r="Y846" s="58">
        <v>0</v>
      </c>
      <c r="Z846" s="58">
        <v>0</v>
      </c>
      <c r="AA846">
        <v>1</v>
      </c>
      <c r="AB846" s="58">
        <v>0</v>
      </c>
      <c r="AC846" s="58">
        <v>0</v>
      </c>
      <c r="AD846" s="58">
        <v>1</v>
      </c>
      <c r="AE846" s="58">
        <v>1</v>
      </c>
      <c r="AF846" s="58">
        <v>20</v>
      </c>
      <c r="AG846" s="58">
        <v>36.36</v>
      </c>
      <c r="AH846" s="59">
        <v>60281.279999999999</v>
      </c>
      <c r="AI846" s="61">
        <v>780500000</v>
      </c>
      <c r="AJ846" s="61">
        <v>460600000</v>
      </c>
      <c r="AK846" s="61">
        <v>190200000</v>
      </c>
      <c r="AL846" s="60">
        <f t="shared" si="155"/>
        <v>190.2</v>
      </c>
      <c r="AM846" s="60">
        <f t="shared" si="152"/>
        <v>8.0497642447310114E-2</v>
      </c>
      <c r="AN846" s="59">
        <v>27.18</v>
      </c>
    </row>
    <row r="847" spans="1:40" x14ac:dyDescent="0.3">
      <c r="A847" s="58" t="s">
        <v>145</v>
      </c>
      <c r="B847" s="59">
        <v>2013</v>
      </c>
      <c r="C847" s="59">
        <v>75.64</v>
      </c>
      <c r="D847" s="59">
        <v>75.64</v>
      </c>
      <c r="E847" s="59">
        <v>86.05</v>
      </c>
      <c r="F847" s="59">
        <v>81.319999999999993</v>
      </c>
      <c r="G847" s="59">
        <v>67.790000000000006</v>
      </c>
      <c r="H847" s="59">
        <v>81.3</v>
      </c>
      <c r="I847" s="60">
        <f t="shared" si="154"/>
        <v>10.927262962436982</v>
      </c>
      <c r="J847" s="60">
        <f t="shared" si="153"/>
        <v>20.592473546696386</v>
      </c>
      <c r="K847" s="60">
        <f t="shared" si="150"/>
        <v>20.072028059463676</v>
      </c>
      <c r="L847" s="60">
        <f t="shared" si="147"/>
        <v>4.9808631357625854</v>
      </c>
      <c r="M847" s="60">
        <f t="shared" si="151"/>
        <v>1.682777138473341</v>
      </c>
      <c r="N847" s="59">
        <v>4.97</v>
      </c>
      <c r="O847" s="59">
        <v>0.71</v>
      </c>
      <c r="P847" s="62">
        <v>4.5099606299212596</v>
      </c>
      <c r="Q847" s="62">
        <v>5.3667968749999986</v>
      </c>
      <c r="R847" s="12">
        <v>8.0399999999999991</v>
      </c>
      <c r="S847" s="59">
        <v>79.63</v>
      </c>
      <c r="T847" s="58">
        <v>0</v>
      </c>
      <c r="U847" s="59">
        <v>91.67</v>
      </c>
      <c r="V847" s="58">
        <v>66.67</v>
      </c>
      <c r="W847" s="58" t="s">
        <v>652</v>
      </c>
      <c r="X847" s="58">
        <v>0</v>
      </c>
      <c r="Y847" s="58">
        <v>0</v>
      </c>
      <c r="Z847" s="58">
        <v>0</v>
      </c>
      <c r="AA847">
        <v>1</v>
      </c>
      <c r="AB847" s="58">
        <v>0</v>
      </c>
      <c r="AC847" s="58">
        <v>0</v>
      </c>
      <c r="AD847" s="58">
        <v>1</v>
      </c>
      <c r="AE847" s="58">
        <v>1</v>
      </c>
      <c r="AF847" s="58">
        <v>11.11</v>
      </c>
      <c r="AG847" s="58">
        <v>45.45</v>
      </c>
      <c r="AH847" s="59">
        <v>55673.69</v>
      </c>
      <c r="AI847" s="61">
        <v>877400000</v>
      </c>
      <c r="AJ847" s="61">
        <v>521400000</v>
      </c>
      <c r="AK847" s="61">
        <v>144600000</v>
      </c>
      <c r="AL847" s="60">
        <f t="shared" si="155"/>
        <v>144.6</v>
      </c>
      <c r="AM847" s="60">
        <f t="shared" si="152"/>
        <v>-0.23974763406940064</v>
      </c>
      <c r="AN847" s="59">
        <v>33.9</v>
      </c>
    </row>
    <row r="848" spans="1:40" x14ac:dyDescent="0.3">
      <c r="A848" s="58" t="s">
        <v>145</v>
      </c>
      <c r="B848" s="59">
        <v>2014</v>
      </c>
      <c r="C848" s="59">
        <v>80.5</v>
      </c>
      <c r="D848" s="59">
        <v>80.5</v>
      </c>
      <c r="E848" s="59">
        <v>100</v>
      </c>
      <c r="F848" s="59">
        <v>80.099999999999994</v>
      </c>
      <c r="G848" s="59">
        <v>79.63</v>
      </c>
      <c r="H848" s="59">
        <v>82.63</v>
      </c>
      <c r="I848" s="60">
        <f t="shared" si="154"/>
        <v>10.76501328641711</v>
      </c>
      <c r="J848" s="60">
        <f t="shared" si="153"/>
        <v>20.696408382776529</v>
      </c>
      <c r="K848" s="60">
        <f t="shared" si="150"/>
        <v>20.199523821247194</v>
      </c>
      <c r="L848" s="60">
        <f t="shared" si="147"/>
        <v>4.8880909413381621</v>
      </c>
      <c r="M848" s="60">
        <f t="shared" si="151"/>
        <v>1.643592773932129</v>
      </c>
      <c r="N848" s="59">
        <v>2.4500000000000002</v>
      </c>
      <c r="O848" s="59">
        <v>0.62</v>
      </c>
      <c r="P848" s="62">
        <v>5.9405577689243021</v>
      </c>
      <c r="Q848" s="62">
        <v>6.9000390625000003</v>
      </c>
      <c r="R848" s="12">
        <v>8.77</v>
      </c>
      <c r="S848" s="59">
        <v>79.59</v>
      </c>
      <c r="T848" s="58">
        <v>0</v>
      </c>
      <c r="U848" s="59">
        <v>97.37</v>
      </c>
      <c r="V848" s="58">
        <v>66.67</v>
      </c>
      <c r="W848" s="58" t="s">
        <v>652</v>
      </c>
      <c r="X848" s="58">
        <v>0</v>
      </c>
      <c r="Y848" s="58">
        <v>0</v>
      </c>
      <c r="Z848" s="58">
        <v>0</v>
      </c>
      <c r="AA848">
        <v>1</v>
      </c>
      <c r="AB848" s="58">
        <v>0</v>
      </c>
      <c r="AC848" s="58">
        <v>0</v>
      </c>
      <c r="AD848" s="58">
        <v>1</v>
      </c>
      <c r="AE848" s="58">
        <v>1</v>
      </c>
      <c r="AF848" s="58">
        <v>18.18</v>
      </c>
      <c r="AG848" s="58">
        <v>41.67</v>
      </c>
      <c r="AH848" s="59">
        <v>47335.38</v>
      </c>
      <c r="AI848" s="61">
        <v>973500000</v>
      </c>
      <c r="AJ848" s="61">
        <v>592300000</v>
      </c>
      <c r="AK848" s="61">
        <v>131700000</v>
      </c>
      <c r="AL848" s="60">
        <f t="shared" si="155"/>
        <v>131.69999999999999</v>
      </c>
      <c r="AM848" s="60">
        <f t="shared" si="152"/>
        <v>-8.9211618257261413E-2</v>
      </c>
      <c r="AN848" s="59">
        <v>37.79</v>
      </c>
    </row>
    <row r="849" spans="1:40" x14ac:dyDescent="0.3">
      <c r="A849" s="58" t="s">
        <v>145</v>
      </c>
      <c r="B849" s="59">
        <v>2015</v>
      </c>
      <c r="C849" s="59">
        <v>80.010000000000005</v>
      </c>
      <c r="D849" s="59">
        <v>64.040000000000006</v>
      </c>
      <c r="E849" s="59">
        <v>48.08</v>
      </c>
      <c r="F849" s="59">
        <v>76.75</v>
      </c>
      <c r="G849" s="59">
        <v>81.3</v>
      </c>
      <c r="H849" s="59">
        <v>82.5</v>
      </c>
      <c r="I849" s="60">
        <f t="shared" si="154"/>
        <v>10.624578153640963</v>
      </c>
      <c r="J849" s="60">
        <f t="shared" si="153"/>
        <v>20.670813976943986</v>
      </c>
      <c r="K849" s="60">
        <f t="shared" si="150"/>
        <v>20.202053120293932</v>
      </c>
      <c r="L849" s="60">
        <f t="shared" si="147"/>
        <v>3.8351419610921882</v>
      </c>
      <c r="M849" s="60">
        <f t="shared" si="151"/>
        <v>1.5980127989221959</v>
      </c>
      <c r="N849" s="59">
        <v>-3.08</v>
      </c>
      <c r="O849" s="59">
        <v>0.49</v>
      </c>
      <c r="P849" s="62">
        <v>7.6819367588932828</v>
      </c>
      <c r="Q849" s="62">
        <v>8.2714785992217958</v>
      </c>
      <c r="R849" s="12">
        <v>9.17</v>
      </c>
      <c r="S849" s="59">
        <v>80.209999999999994</v>
      </c>
      <c r="T849" s="58">
        <v>0</v>
      </c>
      <c r="U849" s="59">
        <v>97.5</v>
      </c>
      <c r="V849" s="58">
        <v>78.569999999999993</v>
      </c>
      <c r="W849" s="58" t="s">
        <v>652</v>
      </c>
      <c r="X849" s="58">
        <v>0</v>
      </c>
      <c r="Y849" s="58">
        <v>0</v>
      </c>
      <c r="Z849" s="58">
        <v>0</v>
      </c>
      <c r="AA849">
        <v>1</v>
      </c>
      <c r="AB849" s="58">
        <v>0</v>
      </c>
      <c r="AC849" s="58">
        <v>0</v>
      </c>
      <c r="AD849" s="58">
        <v>1</v>
      </c>
      <c r="AE849" s="58">
        <v>1</v>
      </c>
      <c r="AF849" s="58">
        <v>15.38</v>
      </c>
      <c r="AG849" s="58">
        <v>30</v>
      </c>
      <c r="AH849" s="59">
        <v>41133.5</v>
      </c>
      <c r="AI849" s="61">
        <v>948900000</v>
      </c>
      <c r="AJ849" s="61">
        <v>593800000</v>
      </c>
      <c r="AK849" s="61">
        <v>45300000</v>
      </c>
      <c r="AL849" s="60">
        <f t="shared" si="155"/>
        <v>45.3</v>
      </c>
      <c r="AM849" s="60">
        <f t="shared" si="152"/>
        <v>-0.6560364464692483</v>
      </c>
      <c r="AN849" s="59">
        <v>44.48</v>
      </c>
    </row>
    <row r="850" spans="1:40" x14ac:dyDescent="0.3">
      <c r="A850" s="58" t="s">
        <v>145</v>
      </c>
      <c r="B850" s="59">
        <v>2016</v>
      </c>
      <c r="C850" s="59">
        <v>79.02</v>
      </c>
      <c r="D850" s="59">
        <v>61.63</v>
      </c>
      <c r="E850" s="59">
        <v>43.14</v>
      </c>
      <c r="F850" s="59">
        <v>81.91</v>
      </c>
      <c r="G850" s="59">
        <v>77.13</v>
      </c>
      <c r="H850" s="59">
        <v>78.17</v>
      </c>
      <c r="I850" s="60">
        <f t="shared" si="154"/>
        <v>10.952784589200315</v>
      </c>
      <c r="J850" s="60">
        <f t="shared" si="153"/>
        <v>20.597496978317032</v>
      </c>
      <c r="K850" s="60">
        <f t="shared" si="150"/>
        <v>20.177454051113692</v>
      </c>
      <c r="L850" s="60">
        <f t="shared" si="147"/>
        <v>2.9616352200104443</v>
      </c>
      <c r="M850" s="60">
        <f t="shared" si="151"/>
        <v>1.522026890574123</v>
      </c>
      <c r="N850" s="59">
        <v>-2.1</v>
      </c>
      <c r="O850" s="59">
        <v>0.43</v>
      </c>
      <c r="P850" s="62">
        <v>5.3497665369649798</v>
      </c>
      <c r="Q850" s="62">
        <v>5.6182329317269106</v>
      </c>
      <c r="R850" s="12">
        <v>8.7100000000000009</v>
      </c>
      <c r="S850" s="59">
        <v>81.63</v>
      </c>
      <c r="T850" s="58">
        <v>0</v>
      </c>
      <c r="U850" s="59">
        <v>92.5</v>
      </c>
      <c r="V850" s="58">
        <v>72.73</v>
      </c>
      <c r="W850" s="58" t="s">
        <v>652</v>
      </c>
      <c r="X850" s="58">
        <v>0</v>
      </c>
      <c r="Y850" s="58">
        <v>0</v>
      </c>
      <c r="Z850" s="58">
        <v>0</v>
      </c>
      <c r="AA850">
        <v>1</v>
      </c>
      <c r="AB850" s="58">
        <v>0</v>
      </c>
      <c r="AC850" s="58">
        <v>0</v>
      </c>
      <c r="AD850" s="58">
        <v>1</v>
      </c>
      <c r="AE850" s="58">
        <v>1</v>
      </c>
      <c r="AF850" s="58">
        <v>21.43</v>
      </c>
      <c r="AG850" s="58">
        <v>30</v>
      </c>
      <c r="AH850" s="59">
        <v>57112.86</v>
      </c>
      <c r="AI850" s="61">
        <v>881818648</v>
      </c>
      <c r="AJ850" s="61">
        <v>579371267</v>
      </c>
      <c r="AK850" s="61">
        <v>18329554</v>
      </c>
      <c r="AL850" s="60">
        <f t="shared" si="155"/>
        <v>18.329554000000002</v>
      </c>
      <c r="AM850" s="60">
        <f t="shared" si="152"/>
        <v>-0.59537408388520974</v>
      </c>
      <c r="AN850" s="59">
        <v>47.43</v>
      </c>
    </row>
    <row r="851" spans="1:40" x14ac:dyDescent="0.3">
      <c r="A851" s="58" t="s">
        <v>145</v>
      </c>
      <c r="B851" s="59">
        <v>2017</v>
      </c>
      <c r="C851" s="59">
        <v>81.08</v>
      </c>
      <c r="D851" s="59">
        <v>68.66</v>
      </c>
      <c r="E851" s="59">
        <v>56.25</v>
      </c>
      <c r="F851" s="59">
        <v>84.21</v>
      </c>
      <c r="G851" s="59">
        <v>76.430000000000007</v>
      </c>
      <c r="H851" s="59">
        <v>84.78</v>
      </c>
      <c r="I851" s="60">
        <f t="shared" si="154"/>
        <v>10.792980201872837</v>
      </c>
      <c r="J851" s="60">
        <f t="shared" si="153"/>
        <v>20.609099944159006</v>
      </c>
      <c r="K851" s="60">
        <f t="shared" si="150"/>
        <v>20.151711171641601</v>
      </c>
      <c r="L851" s="60">
        <f t="shared" si="147"/>
        <v>4.664654364805374</v>
      </c>
      <c r="M851" s="60">
        <f t="shared" si="151"/>
        <v>1.5799430032841462</v>
      </c>
      <c r="N851" s="59">
        <v>4.42</v>
      </c>
      <c r="O851" s="59">
        <v>0.56000000000000005</v>
      </c>
      <c r="P851" s="62">
        <v>5.8285490196078431</v>
      </c>
      <c r="Q851" s="62">
        <v>6.2326050420168064</v>
      </c>
      <c r="R851" s="12">
        <v>8.64</v>
      </c>
      <c r="S851" s="59">
        <v>79.17</v>
      </c>
      <c r="T851" s="58">
        <v>0</v>
      </c>
      <c r="U851" s="59">
        <v>97.83</v>
      </c>
      <c r="V851" s="58">
        <v>66.67</v>
      </c>
      <c r="W851" s="58" t="s">
        <v>652</v>
      </c>
      <c r="X851" s="58">
        <v>0</v>
      </c>
      <c r="Y851" s="58">
        <v>0</v>
      </c>
      <c r="Z851" s="58">
        <v>0</v>
      </c>
      <c r="AA851">
        <v>1</v>
      </c>
      <c r="AB851" s="58">
        <v>0</v>
      </c>
      <c r="AC851" s="58">
        <v>0</v>
      </c>
      <c r="AD851" s="58">
        <v>1</v>
      </c>
      <c r="AE851" s="58">
        <v>1</v>
      </c>
      <c r="AF851" s="58">
        <v>23.08</v>
      </c>
      <c r="AG851" s="58">
        <v>30</v>
      </c>
      <c r="AH851" s="59">
        <v>48677.89</v>
      </c>
      <c r="AI851" s="61">
        <v>892109949</v>
      </c>
      <c r="AJ851" s="61">
        <v>564646919</v>
      </c>
      <c r="AK851" s="61">
        <v>105128897</v>
      </c>
      <c r="AL851" s="60">
        <f t="shared" si="155"/>
        <v>105.12889699999999</v>
      </c>
      <c r="AM851" s="60">
        <f t="shared" si="152"/>
        <v>4.7354858170580689</v>
      </c>
      <c r="AN851" s="59">
        <v>41.48</v>
      </c>
    </row>
    <row r="852" spans="1:40" x14ac:dyDescent="0.3">
      <c r="A852" s="58" t="s">
        <v>145</v>
      </c>
      <c r="B852" s="59">
        <v>2018</v>
      </c>
      <c r="C852" s="59">
        <v>82.15</v>
      </c>
      <c r="D852" s="59">
        <v>76.08</v>
      </c>
      <c r="E852" s="59">
        <v>70</v>
      </c>
      <c r="F852" s="59">
        <v>85.06</v>
      </c>
      <c r="G852" s="59">
        <v>79.42</v>
      </c>
      <c r="H852" s="59">
        <v>82.76</v>
      </c>
      <c r="I852" s="60">
        <f t="shared" si="154"/>
        <v>10.792980201872837</v>
      </c>
      <c r="J852" s="60">
        <f t="shared" si="153"/>
        <v>20.665223421551019</v>
      </c>
      <c r="K852" s="60">
        <f t="shared" si="150"/>
        <v>20.164897649683517</v>
      </c>
      <c r="L852" s="60">
        <f t="shared" si="147"/>
        <v>5.0254715965190675</v>
      </c>
      <c r="M852" s="60">
        <f t="shared" si="151"/>
        <v>1.6492584652041522</v>
      </c>
      <c r="N852" s="59">
        <v>6.91</v>
      </c>
      <c r="O852" s="59">
        <v>0.68</v>
      </c>
      <c r="P852" s="62">
        <v>15.665081300813005</v>
      </c>
      <c r="Q852" s="62">
        <v>17.575252918287951</v>
      </c>
      <c r="R852" s="12">
        <v>28</v>
      </c>
      <c r="S852" s="59">
        <v>81.900000000000006</v>
      </c>
      <c r="T852" s="58">
        <v>0</v>
      </c>
      <c r="U852" s="59">
        <v>89.81</v>
      </c>
      <c r="V852" s="58">
        <v>75</v>
      </c>
      <c r="W852" s="58" t="s">
        <v>652</v>
      </c>
      <c r="X852" s="58">
        <v>0</v>
      </c>
      <c r="Y852" s="58">
        <v>0</v>
      </c>
      <c r="Z852" s="58">
        <v>0</v>
      </c>
      <c r="AA852">
        <v>1</v>
      </c>
      <c r="AB852" s="58">
        <v>0</v>
      </c>
      <c r="AC852" s="58">
        <v>0</v>
      </c>
      <c r="AD852" s="58">
        <v>0</v>
      </c>
      <c r="AE852" s="58">
        <v>1</v>
      </c>
      <c r="AF852" s="58">
        <v>25</v>
      </c>
      <c r="AG852" s="58">
        <v>36.36</v>
      </c>
      <c r="AH852" s="59">
        <v>48677.89</v>
      </c>
      <c r="AI852" s="61">
        <v>943609923</v>
      </c>
      <c r="AJ852" s="61">
        <v>572141931</v>
      </c>
      <c r="AK852" s="61">
        <v>151242036</v>
      </c>
      <c r="AL852" s="60">
        <f t="shared" si="155"/>
        <v>151.24203600000001</v>
      </c>
      <c r="AM852" s="60">
        <f t="shared" si="152"/>
        <v>0.43863428910511637</v>
      </c>
      <c r="AN852" s="59">
        <v>37.44</v>
      </c>
    </row>
    <row r="853" spans="1:40" x14ac:dyDescent="0.3">
      <c r="A853" s="58" t="s">
        <v>145</v>
      </c>
      <c r="B853" s="59">
        <v>2019</v>
      </c>
      <c r="C853" s="59">
        <v>78.83</v>
      </c>
      <c r="D853" s="59">
        <v>47.23</v>
      </c>
      <c r="E853" s="59">
        <v>15.63</v>
      </c>
      <c r="F853" s="59">
        <v>75.680000000000007</v>
      </c>
      <c r="G853" s="59">
        <v>78.25</v>
      </c>
      <c r="H853" s="59">
        <v>84.47</v>
      </c>
      <c r="I853" s="60">
        <f t="shared" si="154"/>
        <v>10.792980201872837</v>
      </c>
      <c r="J853" s="60">
        <f t="shared" si="153"/>
        <v>20.725738490417619</v>
      </c>
      <c r="K853" s="60">
        <f t="shared" si="150"/>
        <v>20.278719282746859</v>
      </c>
      <c r="L853" s="60">
        <f t="shared" si="147"/>
        <v>4.5966348736238842</v>
      </c>
      <c r="M853" s="60">
        <f t="shared" si="151"/>
        <v>1.5636443329635126</v>
      </c>
      <c r="N853" s="59">
        <v>1.85</v>
      </c>
      <c r="O853" s="59">
        <v>0.55000000000000004</v>
      </c>
      <c r="P853" s="62">
        <v>24.825120000000009</v>
      </c>
      <c r="Q853" s="62">
        <v>26.61542635658914</v>
      </c>
      <c r="R853" s="12">
        <v>31.91</v>
      </c>
      <c r="S853" s="59">
        <v>80.150000000000006</v>
      </c>
      <c r="T853" s="58">
        <v>0</v>
      </c>
      <c r="U853" s="59">
        <v>96.03</v>
      </c>
      <c r="V853" s="58">
        <v>69.23</v>
      </c>
      <c r="W853" s="58" t="s">
        <v>652</v>
      </c>
      <c r="X853" s="58">
        <v>0</v>
      </c>
      <c r="Y853" s="58">
        <v>0</v>
      </c>
      <c r="Z853" s="58">
        <v>0</v>
      </c>
      <c r="AA853">
        <v>1</v>
      </c>
      <c r="AB853" s="58">
        <v>0</v>
      </c>
      <c r="AC853" s="58">
        <v>0</v>
      </c>
      <c r="AD853" s="58">
        <v>0</v>
      </c>
      <c r="AE853" s="58">
        <v>1</v>
      </c>
      <c r="AF853" s="58">
        <v>27.27</v>
      </c>
      <c r="AG853" s="58">
        <v>27.27</v>
      </c>
      <c r="AH853" s="59">
        <v>48677.89</v>
      </c>
      <c r="AI853" s="61">
        <v>1002475713</v>
      </c>
      <c r="AJ853" s="61">
        <v>641114921</v>
      </c>
      <c r="AK853" s="61">
        <v>98150101</v>
      </c>
      <c r="AL853" s="60">
        <f t="shared" si="155"/>
        <v>98.150101000000006</v>
      </c>
      <c r="AM853" s="60">
        <f t="shared" si="152"/>
        <v>-0.35103954167874335</v>
      </c>
      <c r="AN853" s="59">
        <v>41.36</v>
      </c>
    </row>
    <row r="854" spans="1:40" x14ac:dyDescent="0.3">
      <c r="A854" s="58" t="s">
        <v>145</v>
      </c>
      <c r="B854" s="59">
        <v>2020</v>
      </c>
      <c r="C854" s="59">
        <v>80.72</v>
      </c>
      <c r="D854" s="59">
        <v>48.29</v>
      </c>
      <c r="E854" s="59">
        <v>15.85</v>
      </c>
      <c r="F854" s="59">
        <v>76.61</v>
      </c>
      <c r="G854" s="59">
        <v>78.31</v>
      </c>
      <c r="H854" s="59">
        <v>91.05</v>
      </c>
      <c r="I854" s="60">
        <f t="shared" si="154"/>
        <v>10.792980201872837</v>
      </c>
      <c r="J854" s="60">
        <f t="shared" si="153"/>
        <v>20.727016226435701</v>
      </c>
      <c r="K854" s="60">
        <f t="shared" si="150"/>
        <v>20.384976288213405</v>
      </c>
      <c r="L854" s="60">
        <f t="shared" si="147"/>
        <v>3.1229040742741718</v>
      </c>
      <c r="M854" s="60">
        <f t="shared" si="151"/>
        <v>1.4078165220805505</v>
      </c>
      <c r="N854" s="59">
        <v>-4.2300000000000004</v>
      </c>
      <c r="O854" s="59">
        <v>0.43</v>
      </c>
      <c r="P854" s="62">
        <v>24.792209302325578</v>
      </c>
      <c r="Q854" s="62">
        <v>26.392868217054275</v>
      </c>
      <c r="R854" s="12">
        <v>35.049999999999997</v>
      </c>
      <c r="S854" s="59">
        <v>79.88</v>
      </c>
      <c r="T854" s="58">
        <v>0</v>
      </c>
      <c r="U854" s="59">
        <v>96.02</v>
      </c>
      <c r="V854" s="58">
        <v>75</v>
      </c>
      <c r="W854" s="58" t="s">
        <v>652</v>
      </c>
      <c r="X854" s="58">
        <v>0</v>
      </c>
      <c r="Y854" s="58">
        <v>0</v>
      </c>
      <c r="Z854" s="58">
        <v>0</v>
      </c>
      <c r="AA854">
        <v>1</v>
      </c>
      <c r="AB854" s="58">
        <v>0</v>
      </c>
      <c r="AC854" s="58">
        <v>0</v>
      </c>
      <c r="AD854" s="58">
        <v>0</v>
      </c>
      <c r="AE854" s="58">
        <v>1</v>
      </c>
      <c r="AF854" s="58">
        <v>27.27</v>
      </c>
      <c r="AG854" s="58">
        <v>27.27</v>
      </c>
      <c r="AH854" s="59">
        <v>48677.89</v>
      </c>
      <c r="AI854" s="61">
        <v>1003757431</v>
      </c>
      <c r="AJ854" s="61">
        <v>712988813</v>
      </c>
      <c r="AK854" s="61">
        <v>21712242</v>
      </c>
      <c r="AL854" s="60">
        <f t="shared" si="155"/>
        <v>21.712242</v>
      </c>
      <c r="AM854" s="60">
        <f t="shared" si="152"/>
        <v>-0.77878533207011169</v>
      </c>
      <c r="AN854" s="59">
        <v>52.93</v>
      </c>
    </row>
    <row r="855" spans="1:40" x14ac:dyDescent="0.3">
      <c r="A855" s="58" t="s">
        <v>145</v>
      </c>
      <c r="B855" s="59">
        <v>2021</v>
      </c>
      <c r="C855" s="59">
        <v>77.91</v>
      </c>
      <c r="D855" s="59">
        <v>77.91</v>
      </c>
      <c r="E855" s="59">
        <v>78.45</v>
      </c>
      <c r="F855" s="59">
        <v>77.08</v>
      </c>
      <c r="G855" s="59">
        <v>71.650000000000006</v>
      </c>
      <c r="H855" s="59">
        <v>90.28</v>
      </c>
      <c r="I855" s="60">
        <f t="shared" si="154"/>
        <v>10.792980201872837</v>
      </c>
      <c r="J855" s="60">
        <f t="shared" si="153"/>
        <v>20.938971793799531</v>
      </c>
      <c r="K855" s="60">
        <f t="shared" si="150"/>
        <v>20.614571700945582</v>
      </c>
      <c r="L855" s="60">
        <f t="shared" si="147"/>
        <v>5.6484570939017811</v>
      </c>
      <c r="M855" s="60">
        <f t="shared" si="151"/>
        <v>1.3832006051044967</v>
      </c>
      <c r="N855" s="59">
        <v>6.67</v>
      </c>
      <c r="O855" s="59">
        <v>0.62</v>
      </c>
      <c r="P855" s="62">
        <v>53.43942307692307</v>
      </c>
      <c r="Q855" s="62">
        <v>56.638499999999958</v>
      </c>
      <c r="R855" s="12">
        <v>93.21</v>
      </c>
      <c r="S855" s="59">
        <v>78.98</v>
      </c>
      <c r="T855" s="58">
        <v>0</v>
      </c>
      <c r="U855" s="59">
        <v>99.41</v>
      </c>
      <c r="V855" s="58">
        <v>72.73</v>
      </c>
      <c r="W855" s="58" t="s">
        <v>652</v>
      </c>
      <c r="X855" s="58">
        <v>0</v>
      </c>
      <c r="Y855" s="58">
        <v>0</v>
      </c>
      <c r="Z855" s="58">
        <v>0</v>
      </c>
      <c r="AA855">
        <v>1</v>
      </c>
      <c r="AB855" s="58">
        <v>0</v>
      </c>
      <c r="AC855" s="58">
        <v>0</v>
      </c>
      <c r="AD855" s="58">
        <v>0</v>
      </c>
      <c r="AE855" s="58">
        <v>1</v>
      </c>
      <c r="AF855" s="58">
        <v>46.15</v>
      </c>
      <c r="AG855" s="58">
        <v>27.27</v>
      </c>
      <c r="AH855" s="59">
        <v>48677.89</v>
      </c>
      <c r="AI855" s="61">
        <v>1240737495</v>
      </c>
      <c r="AJ855" s="61">
        <v>897004737</v>
      </c>
      <c r="AK855" s="61">
        <v>282853169</v>
      </c>
      <c r="AL855" s="60">
        <f t="shared" si="155"/>
        <v>282.85316899999998</v>
      </c>
      <c r="AM855" s="60">
        <f t="shared" si="152"/>
        <v>12.027358897344641</v>
      </c>
      <c r="AN855" s="59">
        <v>48.15</v>
      </c>
    </row>
    <row r="856" spans="1:40" x14ac:dyDescent="0.3">
      <c r="A856" s="58" t="s">
        <v>677</v>
      </c>
      <c r="B856" s="59">
        <v>2008</v>
      </c>
      <c r="C856" s="59">
        <v>38.44</v>
      </c>
      <c r="D856" s="59">
        <v>38.44</v>
      </c>
      <c r="E856" s="59">
        <v>100</v>
      </c>
      <c r="F856" s="59">
        <v>19.63</v>
      </c>
      <c r="G856" s="59">
        <v>36.76</v>
      </c>
      <c r="H856" s="59">
        <v>62.78</v>
      </c>
      <c r="I856" s="60">
        <f t="shared" si="154"/>
        <v>6.602492908031266</v>
      </c>
      <c r="J856" s="60">
        <f t="shared" si="153"/>
        <v>14.464409568863307</v>
      </c>
      <c r="K856" s="60">
        <f t="shared" si="150"/>
        <v>14.064501956767014</v>
      </c>
      <c r="L856" s="60">
        <f t="shared" si="147"/>
        <v>0.23790762403350016</v>
      </c>
      <c r="M856" s="60">
        <f t="shared" si="151"/>
        <v>1.4916868774513128</v>
      </c>
      <c r="N856" s="59">
        <v>12.45</v>
      </c>
      <c r="O856" s="59">
        <v>0.89</v>
      </c>
      <c r="P856" s="62">
        <v>19.974545454545453</v>
      </c>
      <c r="Q856" s="62">
        <v>25.786875000000009</v>
      </c>
      <c r="R856" s="12">
        <v>34.380000000000003</v>
      </c>
      <c r="S856" s="59">
        <v>0</v>
      </c>
      <c r="T856" s="58">
        <v>1</v>
      </c>
      <c r="U856" s="59">
        <v>91.67</v>
      </c>
      <c r="V856" s="58"/>
      <c r="W856" s="58" t="s">
        <v>652</v>
      </c>
      <c r="X856" s="58">
        <v>0</v>
      </c>
      <c r="Y856" s="58">
        <v>0</v>
      </c>
      <c r="Z856" s="58">
        <v>0</v>
      </c>
      <c r="AA856">
        <v>1</v>
      </c>
      <c r="AB856" s="58">
        <v>0</v>
      </c>
      <c r="AC856" s="58">
        <v>0</v>
      </c>
      <c r="AD856" s="58">
        <v>1</v>
      </c>
      <c r="AE856" s="58"/>
      <c r="AF856" s="58">
        <v>0</v>
      </c>
      <c r="AG856" s="58">
        <v>62.5</v>
      </c>
      <c r="AH856" s="59">
        <v>736.93</v>
      </c>
      <c r="AI856" s="61">
        <v>1913433</v>
      </c>
      <c r="AJ856" s="61">
        <v>1282731</v>
      </c>
      <c r="AK856" s="61">
        <v>268592</v>
      </c>
      <c r="AL856" s="60">
        <f t="shared" si="155"/>
        <v>0.268592</v>
      </c>
      <c r="AM856" s="60"/>
      <c r="AN856" s="59">
        <v>34.35</v>
      </c>
    </row>
    <row r="857" spans="1:40" x14ac:dyDescent="0.3">
      <c r="A857" s="58" t="s">
        <v>677</v>
      </c>
      <c r="B857" s="59">
        <v>2009</v>
      </c>
      <c r="C857" s="59">
        <v>41.05</v>
      </c>
      <c r="D857" s="59">
        <v>41.05</v>
      </c>
      <c r="E857" s="59">
        <v>100</v>
      </c>
      <c r="F857" s="59">
        <v>29.11</v>
      </c>
      <c r="G857" s="59">
        <v>33.22</v>
      </c>
      <c r="H857" s="59">
        <v>66.11</v>
      </c>
      <c r="I857" s="60">
        <f t="shared" si="154"/>
        <v>7.6751932721223319</v>
      </c>
      <c r="J857" s="60">
        <f t="shared" si="153"/>
        <v>14.443580939207607</v>
      </c>
      <c r="K857" s="60">
        <f t="shared" si="150"/>
        <v>13.948225117071114</v>
      </c>
      <c r="L857" s="60">
        <f t="shared" si="147"/>
        <v>0.20012627456471185</v>
      </c>
      <c r="M857" s="60">
        <f t="shared" si="151"/>
        <v>1.6410820685089376</v>
      </c>
      <c r="N857" s="59">
        <v>10.23</v>
      </c>
      <c r="O857" s="59">
        <v>0.85</v>
      </c>
      <c r="P857" s="62">
        <v>16.568333333333328</v>
      </c>
      <c r="Q857" s="62">
        <v>16.611240310077516</v>
      </c>
      <c r="R857" s="12">
        <v>19.829999999999998</v>
      </c>
      <c r="S857" s="59">
        <v>0</v>
      </c>
      <c r="T857" s="58">
        <v>1</v>
      </c>
      <c r="U857" s="59">
        <v>91.67</v>
      </c>
      <c r="V857" s="58"/>
      <c r="W857" s="58" t="s">
        <v>652</v>
      </c>
      <c r="X857" s="58">
        <v>0</v>
      </c>
      <c r="Y857" s="58">
        <v>0</v>
      </c>
      <c r="Z857" s="58">
        <v>0</v>
      </c>
      <c r="AA857">
        <v>1</v>
      </c>
      <c r="AB857" s="58">
        <v>0</v>
      </c>
      <c r="AC857" s="58">
        <v>0</v>
      </c>
      <c r="AD857" s="58">
        <v>1</v>
      </c>
      <c r="AE857" s="58"/>
      <c r="AF857" s="58">
        <v>0</v>
      </c>
      <c r="AG857" s="58">
        <v>83.33</v>
      </c>
      <c r="AH857" s="59">
        <v>2154.2399999999998</v>
      </c>
      <c r="AI857" s="61">
        <v>1873991</v>
      </c>
      <c r="AJ857" s="61">
        <v>1141924</v>
      </c>
      <c r="AK857" s="61">
        <v>221557</v>
      </c>
      <c r="AL857" s="60">
        <f t="shared" si="155"/>
        <v>0.221557</v>
      </c>
      <c r="AM857" s="60">
        <f t="shared" ref="AM857:AM869" si="156">(AK857-AK856)/AK856</f>
        <v>-0.17511690593911955</v>
      </c>
      <c r="AN857" s="59">
        <v>27.45</v>
      </c>
    </row>
    <row r="858" spans="1:40" x14ac:dyDescent="0.3">
      <c r="A858" s="58" t="s">
        <v>677</v>
      </c>
      <c r="B858" s="59">
        <v>2010</v>
      </c>
      <c r="C858" s="59">
        <v>32.51</v>
      </c>
      <c r="D858" s="59">
        <v>32.51</v>
      </c>
      <c r="E858" s="59">
        <v>100</v>
      </c>
      <c r="F858" s="59">
        <v>30.16</v>
      </c>
      <c r="G858" s="59">
        <v>36.590000000000003</v>
      </c>
      <c r="H858" s="59">
        <v>29.44</v>
      </c>
      <c r="I858" s="60">
        <f t="shared" si="154"/>
        <v>8.1741844382413191</v>
      </c>
      <c r="J858" s="60">
        <f t="shared" si="153"/>
        <v>14.641596017791784</v>
      </c>
      <c r="K858" s="60">
        <f t="shared" si="150"/>
        <v>14.089117539423935</v>
      </c>
      <c r="L858" s="60">
        <f t="shared" si="147"/>
        <v>0.25079607173513974</v>
      </c>
      <c r="M858" s="60">
        <f t="shared" si="151"/>
        <v>1.7375541759400257</v>
      </c>
      <c r="N858" s="59">
        <v>10.65</v>
      </c>
      <c r="O858" s="59">
        <v>0.78</v>
      </c>
      <c r="P858" s="62">
        <v>16.501712062256811</v>
      </c>
      <c r="Q858" s="62">
        <v>17.427003891050575</v>
      </c>
      <c r="R858" s="12">
        <v>19.920000000000002</v>
      </c>
      <c r="S858" s="59">
        <v>0</v>
      </c>
      <c r="T858" s="58">
        <v>1</v>
      </c>
      <c r="U858" s="59">
        <v>41.67</v>
      </c>
      <c r="V858" s="58">
        <v>60</v>
      </c>
      <c r="W858" s="58" t="s">
        <v>652</v>
      </c>
      <c r="X858" s="58">
        <v>0</v>
      </c>
      <c r="Y858" s="58">
        <v>0</v>
      </c>
      <c r="Z858" s="58">
        <v>0</v>
      </c>
      <c r="AA858">
        <v>1</v>
      </c>
      <c r="AB858" s="58">
        <v>0</v>
      </c>
      <c r="AC858" s="58">
        <v>0</v>
      </c>
      <c r="AD858" s="58">
        <v>1</v>
      </c>
      <c r="AE858" s="58"/>
      <c r="AF858" s="58">
        <v>0</v>
      </c>
      <c r="AG858" s="58">
        <v>30</v>
      </c>
      <c r="AH858" s="59">
        <v>3548.16</v>
      </c>
      <c r="AI858" s="61">
        <v>2284359</v>
      </c>
      <c r="AJ858" s="61">
        <v>1314698</v>
      </c>
      <c r="AK858" s="61">
        <v>285048</v>
      </c>
      <c r="AL858" s="60">
        <f t="shared" si="155"/>
        <v>0.28504800000000002</v>
      </c>
      <c r="AM858" s="60">
        <f t="shared" si="156"/>
        <v>0.28656733933028522</v>
      </c>
      <c r="AN858" s="59">
        <v>25.69</v>
      </c>
    </row>
    <row r="859" spans="1:40" x14ac:dyDescent="0.3">
      <c r="A859" s="58" t="s">
        <v>677</v>
      </c>
      <c r="B859" s="59">
        <v>2011</v>
      </c>
      <c r="C859" s="59">
        <v>30.88</v>
      </c>
      <c r="D859" s="59">
        <v>30.88</v>
      </c>
      <c r="E859" s="59">
        <v>100</v>
      </c>
      <c r="F859" s="59">
        <v>34.619999999999997</v>
      </c>
      <c r="G859" s="59">
        <v>28.94</v>
      </c>
      <c r="H859" s="59">
        <v>29.26</v>
      </c>
      <c r="I859" s="60">
        <f t="shared" si="154"/>
        <v>8.5186780884108124</v>
      </c>
      <c r="J859" s="60">
        <f t="shared" si="153"/>
        <v>15.776671252600195</v>
      </c>
      <c r="K859" s="60">
        <f t="shared" si="150"/>
        <v>14.772897934638843</v>
      </c>
      <c r="L859" s="60">
        <f t="shared" si="147"/>
        <v>0.34579224156229177</v>
      </c>
      <c r="M859" s="60">
        <f t="shared" si="151"/>
        <v>2.728558145820041</v>
      </c>
      <c r="N859" s="59">
        <v>6.52</v>
      </c>
      <c r="O859" s="59">
        <v>0.51</v>
      </c>
      <c r="P859" s="62">
        <v>14.778235294117646</v>
      </c>
      <c r="Q859" s="62">
        <v>16.565686274509794</v>
      </c>
      <c r="R859" s="12">
        <v>21.87</v>
      </c>
      <c r="S859" s="59">
        <v>0</v>
      </c>
      <c r="T859" s="58">
        <v>1</v>
      </c>
      <c r="U859" s="59">
        <v>38.89</v>
      </c>
      <c r="V859" s="58">
        <v>71.430000000000007</v>
      </c>
      <c r="W859" s="58" t="s">
        <v>652</v>
      </c>
      <c r="X859" s="58">
        <v>0</v>
      </c>
      <c r="Y859" s="58">
        <v>0</v>
      </c>
      <c r="Z859" s="58">
        <v>0</v>
      </c>
      <c r="AA859">
        <v>1</v>
      </c>
      <c r="AB859" s="58">
        <v>0</v>
      </c>
      <c r="AC859" s="58">
        <v>0</v>
      </c>
      <c r="AD859" s="58">
        <v>1</v>
      </c>
      <c r="AE859" s="58">
        <v>1</v>
      </c>
      <c r="AF859" s="58">
        <v>0</v>
      </c>
      <c r="AG859" s="58">
        <v>88.89</v>
      </c>
      <c r="AH859" s="59">
        <v>5007.43</v>
      </c>
      <c r="AI859" s="61">
        <v>7107572</v>
      </c>
      <c r="AJ859" s="61">
        <v>2604882</v>
      </c>
      <c r="AK859" s="61">
        <v>413109</v>
      </c>
      <c r="AL859" s="60">
        <f t="shared" si="155"/>
        <v>0.413109</v>
      </c>
      <c r="AM859" s="60">
        <f t="shared" si="156"/>
        <v>0.44926117706491536</v>
      </c>
      <c r="AN859" s="59">
        <v>13.52</v>
      </c>
    </row>
    <row r="860" spans="1:40" x14ac:dyDescent="0.3">
      <c r="A860" s="58" t="s">
        <v>677</v>
      </c>
      <c r="B860" s="59">
        <v>2012</v>
      </c>
      <c r="C860" s="59">
        <v>36.32</v>
      </c>
      <c r="D860" s="59">
        <v>36.32</v>
      </c>
      <c r="E860" s="59">
        <v>100</v>
      </c>
      <c r="F860" s="59">
        <v>35.840000000000003</v>
      </c>
      <c r="G860" s="59">
        <v>23.98</v>
      </c>
      <c r="H860" s="59">
        <v>54.41</v>
      </c>
      <c r="I860" s="60">
        <f t="shared" si="154"/>
        <v>8.7529717833547735</v>
      </c>
      <c r="J860" s="60">
        <f t="shared" si="153"/>
        <v>15.885968492612855</v>
      </c>
      <c r="K860" s="60">
        <f t="shared" si="150"/>
        <v>14.947325809907555</v>
      </c>
      <c r="L860" s="60">
        <f t="shared" si="147"/>
        <v>0.44289896938180001</v>
      </c>
      <c r="M860" s="60">
        <f t="shared" si="151"/>
        <v>2.5565090683494982</v>
      </c>
      <c r="N860" s="59">
        <v>9.14</v>
      </c>
      <c r="O860" s="59">
        <v>0.62</v>
      </c>
      <c r="P860" s="62">
        <v>7.9368359374999926</v>
      </c>
      <c r="Q860" s="62">
        <v>9.5380468750000045</v>
      </c>
      <c r="R860" s="12">
        <v>13.01</v>
      </c>
      <c r="S860" s="59">
        <v>24.07</v>
      </c>
      <c r="T860" s="58">
        <v>1</v>
      </c>
      <c r="U860" s="59">
        <v>55</v>
      </c>
      <c r="V860" s="58">
        <v>60</v>
      </c>
      <c r="W860" s="58" t="s">
        <v>652</v>
      </c>
      <c r="X860" s="58">
        <v>0</v>
      </c>
      <c r="Y860" s="58">
        <v>0</v>
      </c>
      <c r="Z860" s="58">
        <v>0</v>
      </c>
      <c r="AA860">
        <v>1</v>
      </c>
      <c r="AB860" s="58">
        <v>0</v>
      </c>
      <c r="AC860" s="58">
        <v>0</v>
      </c>
      <c r="AD860" s="58">
        <v>1</v>
      </c>
      <c r="AE860" s="58">
        <v>1</v>
      </c>
      <c r="AF860" s="58">
        <v>14.29</v>
      </c>
      <c r="AG860" s="58">
        <v>88.89</v>
      </c>
      <c r="AH860" s="59">
        <v>6329.47</v>
      </c>
      <c r="AI860" s="61">
        <v>7928453</v>
      </c>
      <c r="AJ860" s="61">
        <v>3101281</v>
      </c>
      <c r="AK860" s="61">
        <v>557215</v>
      </c>
      <c r="AL860" s="60">
        <f t="shared" si="155"/>
        <v>0.55721500000000002</v>
      </c>
      <c r="AM860" s="60">
        <f t="shared" si="156"/>
        <v>0.3488328746166266</v>
      </c>
      <c r="AN860" s="59">
        <v>19.43</v>
      </c>
    </row>
    <row r="861" spans="1:40" x14ac:dyDescent="0.3">
      <c r="A861" s="58" t="s">
        <v>677</v>
      </c>
      <c r="B861" s="59">
        <v>2013</v>
      </c>
      <c r="C861" s="59">
        <v>30.59</v>
      </c>
      <c r="D861" s="59">
        <v>30.59</v>
      </c>
      <c r="E861" s="59">
        <v>100</v>
      </c>
      <c r="F861" s="59">
        <v>25.2</v>
      </c>
      <c r="G861" s="59">
        <v>23.9</v>
      </c>
      <c r="H861" s="59">
        <v>46.39</v>
      </c>
      <c r="I861" s="60">
        <f t="shared" si="154"/>
        <v>8.4753185597344967</v>
      </c>
      <c r="J861" s="60">
        <f t="shared" si="153"/>
        <v>15.831063900334787</v>
      </c>
      <c r="K861" s="60">
        <f t="shared" si="150"/>
        <v>14.805497005597589</v>
      </c>
      <c r="L861" s="60">
        <f t="shared" si="147"/>
        <v>0.31618935116239855</v>
      </c>
      <c r="M861" s="60">
        <f t="shared" si="151"/>
        <v>2.7886758982430875</v>
      </c>
      <c r="N861" s="59">
        <v>3.86</v>
      </c>
      <c r="O861" s="59">
        <v>0.63</v>
      </c>
      <c r="P861" s="62">
        <v>4.5099606299212596</v>
      </c>
      <c r="Q861" s="62">
        <v>5.3667968749999986</v>
      </c>
      <c r="R861" s="12">
        <v>8.0399999999999991</v>
      </c>
      <c r="S861" s="59">
        <v>0</v>
      </c>
      <c r="T861" s="58">
        <v>0</v>
      </c>
      <c r="U861" s="59">
        <v>50</v>
      </c>
      <c r="V861" s="58">
        <v>66.67</v>
      </c>
      <c r="W861" s="58" t="s">
        <v>652</v>
      </c>
      <c r="X861" s="58">
        <v>0</v>
      </c>
      <c r="Y861" s="58">
        <v>0</v>
      </c>
      <c r="Z861" s="58">
        <v>0</v>
      </c>
      <c r="AA861">
        <v>1</v>
      </c>
      <c r="AB861" s="58">
        <v>0</v>
      </c>
      <c r="AC861" s="58">
        <v>0</v>
      </c>
      <c r="AD861" s="58">
        <v>1</v>
      </c>
      <c r="AE861" s="58">
        <v>1</v>
      </c>
      <c r="AF861" s="58">
        <v>14.29</v>
      </c>
      <c r="AG861" s="58">
        <v>85.71</v>
      </c>
      <c r="AH861" s="59">
        <v>4794.95</v>
      </c>
      <c r="AI861" s="61">
        <v>7504879</v>
      </c>
      <c r="AJ861" s="61">
        <v>2691198</v>
      </c>
      <c r="AK861" s="61">
        <v>371890</v>
      </c>
      <c r="AL861" s="60">
        <f t="shared" si="155"/>
        <v>0.37189</v>
      </c>
      <c r="AM861" s="60">
        <f t="shared" si="156"/>
        <v>-0.33259154904300853</v>
      </c>
      <c r="AN861" s="59">
        <v>12.12</v>
      </c>
    </row>
    <row r="862" spans="1:40" x14ac:dyDescent="0.3">
      <c r="A862" s="58" t="s">
        <v>677</v>
      </c>
      <c r="B862" s="59">
        <v>2014</v>
      </c>
      <c r="C862" s="59">
        <v>26.7</v>
      </c>
      <c r="D862" s="59">
        <v>26.7</v>
      </c>
      <c r="E862" s="59">
        <v>100</v>
      </c>
      <c r="F862" s="59">
        <v>20.46</v>
      </c>
      <c r="G862" s="59">
        <v>13.99</v>
      </c>
      <c r="H862" s="59">
        <v>52.05</v>
      </c>
      <c r="I862" s="60">
        <f t="shared" si="154"/>
        <v>7.9896655285586133</v>
      </c>
      <c r="J862" s="60">
        <f t="shared" si="153"/>
        <v>15.774550842560403</v>
      </c>
      <c r="K862" s="60">
        <f t="shared" si="150"/>
        <v>14.728994153515387</v>
      </c>
      <c r="L862" s="60">
        <f t="shared" si="147"/>
        <v>0.54162113669368372</v>
      </c>
      <c r="M862" s="60">
        <f t="shared" si="151"/>
        <v>2.8449818531306961</v>
      </c>
      <c r="N862" s="59">
        <v>-3.28</v>
      </c>
      <c r="O862" s="59">
        <v>0.73</v>
      </c>
      <c r="P862" s="62">
        <v>5.9405577689243021</v>
      </c>
      <c r="Q862" s="62">
        <v>6.9000390625000003</v>
      </c>
      <c r="R862" s="12">
        <v>8.77</v>
      </c>
      <c r="S862" s="59">
        <v>0</v>
      </c>
      <c r="T862" s="58">
        <v>0</v>
      </c>
      <c r="U862" s="59">
        <v>59.09</v>
      </c>
      <c r="V862" s="58">
        <v>57.14</v>
      </c>
      <c r="W862" s="58" t="s">
        <v>652</v>
      </c>
      <c r="X862" s="58">
        <v>0</v>
      </c>
      <c r="Y862" s="58">
        <v>0</v>
      </c>
      <c r="Z862" s="58">
        <v>0</v>
      </c>
      <c r="AA862">
        <v>1</v>
      </c>
      <c r="AB862" s="58">
        <v>0</v>
      </c>
      <c r="AC862" s="58">
        <v>0</v>
      </c>
      <c r="AD862" s="58">
        <v>1</v>
      </c>
      <c r="AE862" s="58">
        <v>1</v>
      </c>
      <c r="AF862" s="58">
        <v>12.5</v>
      </c>
      <c r="AG862" s="58">
        <v>85.71</v>
      </c>
      <c r="AH862" s="59">
        <v>2950.31</v>
      </c>
      <c r="AI862" s="61">
        <v>7092517</v>
      </c>
      <c r="AJ862" s="61">
        <v>2492992</v>
      </c>
      <c r="AK862" s="61">
        <v>718791</v>
      </c>
      <c r="AL862" s="60">
        <f t="shared" si="155"/>
        <v>0.71879099999999996</v>
      </c>
      <c r="AM862" s="60">
        <f t="shared" si="156"/>
        <v>0.93280539944607277</v>
      </c>
      <c r="AN862" s="59">
        <v>9.42</v>
      </c>
    </row>
    <row r="863" spans="1:40" x14ac:dyDescent="0.3">
      <c r="A863" s="58" t="s">
        <v>677</v>
      </c>
      <c r="B863" s="59">
        <v>2015</v>
      </c>
      <c r="C863" s="59">
        <v>34.659999999999997</v>
      </c>
      <c r="D863" s="59">
        <v>34.659999999999997</v>
      </c>
      <c r="E863" s="59">
        <v>100</v>
      </c>
      <c r="F863" s="59">
        <v>27.99</v>
      </c>
      <c r="G863" s="59">
        <v>28.3</v>
      </c>
      <c r="H863" s="59">
        <v>51.49</v>
      </c>
      <c r="I863" s="60">
        <f t="shared" si="154"/>
        <v>7.6781504965279987</v>
      </c>
      <c r="J863" s="60">
        <f t="shared" si="153"/>
        <v>15.793104434473607</v>
      </c>
      <c r="K863" s="60">
        <f t="shared" si="150"/>
        <v>14.649065993733366</v>
      </c>
      <c r="L863" s="60">
        <f t="shared" si="147"/>
        <v>0.58351644938459424</v>
      </c>
      <c r="M863" s="60">
        <f t="shared" si="151"/>
        <v>3.1394211655334137</v>
      </c>
      <c r="N863" s="59">
        <v>-0.11</v>
      </c>
      <c r="O863" s="59">
        <v>0.6</v>
      </c>
      <c r="P863" s="62">
        <v>7.6819367588932828</v>
      </c>
      <c r="Q863" s="62">
        <v>8.2714785992217958</v>
      </c>
      <c r="R863" s="12">
        <v>9.17</v>
      </c>
      <c r="S863" s="59">
        <v>25</v>
      </c>
      <c r="T863" s="58">
        <v>0</v>
      </c>
      <c r="U863" s="59">
        <v>57.69</v>
      </c>
      <c r="V863" s="58">
        <v>57.14</v>
      </c>
      <c r="W863" s="58" t="s">
        <v>652</v>
      </c>
      <c r="X863" s="58">
        <v>0</v>
      </c>
      <c r="Y863" s="58">
        <v>0</v>
      </c>
      <c r="Z863" s="58">
        <v>0</v>
      </c>
      <c r="AA863">
        <v>1</v>
      </c>
      <c r="AB863" s="58">
        <v>0</v>
      </c>
      <c r="AC863" s="58">
        <v>0</v>
      </c>
      <c r="AD863" s="58">
        <v>1</v>
      </c>
      <c r="AE863" s="58">
        <v>1</v>
      </c>
      <c r="AF863" s="58">
        <v>12.5</v>
      </c>
      <c r="AG863" s="58">
        <v>85.71</v>
      </c>
      <c r="AH863" s="59">
        <v>2160.62</v>
      </c>
      <c r="AI863" s="61">
        <v>7225337</v>
      </c>
      <c r="AJ863" s="61">
        <v>2301487</v>
      </c>
      <c r="AK863" s="61">
        <v>792330</v>
      </c>
      <c r="AL863" s="60">
        <f t="shared" si="155"/>
        <v>0.79232999999999998</v>
      </c>
      <c r="AM863" s="60">
        <f t="shared" si="156"/>
        <v>0.10230929435677408</v>
      </c>
      <c r="AN863" s="59">
        <v>8.92</v>
      </c>
    </row>
    <row r="864" spans="1:40" x14ac:dyDescent="0.3">
      <c r="A864" s="58" t="s">
        <v>677</v>
      </c>
      <c r="B864" s="59">
        <v>2016</v>
      </c>
      <c r="C864" s="59">
        <v>38.56</v>
      </c>
      <c r="D864" s="59">
        <v>38.56</v>
      </c>
      <c r="E864" s="59">
        <v>100</v>
      </c>
      <c r="F864" s="59">
        <v>32.21</v>
      </c>
      <c r="G864" s="59">
        <v>27.87</v>
      </c>
      <c r="H864" s="59">
        <v>61.18</v>
      </c>
      <c r="I864" s="60">
        <f t="shared" si="154"/>
        <v>8.2555296813630097</v>
      </c>
      <c r="J864" s="60">
        <f t="shared" si="153"/>
        <v>15.814924912683461</v>
      </c>
      <c r="K864" s="60">
        <f t="shared" si="150"/>
        <v>14.574461396538535</v>
      </c>
      <c r="L864" s="60">
        <f t="shared" si="147"/>
        <v>0.55583092006528101</v>
      </c>
      <c r="M864" s="60">
        <f t="shared" si="151"/>
        <v>3.457215568666042</v>
      </c>
      <c r="N864" s="59">
        <v>5.47</v>
      </c>
      <c r="O864" s="59">
        <v>0.44</v>
      </c>
      <c r="P864" s="62">
        <v>5.3497665369649798</v>
      </c>
      <c r="Q864" s="62">
        <v>5.6182329317269106</v>
      </c>
      <c r="R864" s="12">
        <v>8.7100000000000009</v>
      </c>
      <c r="S864" s="59">
        <v>0</v>
      </c>
      <c r="T864" s="58">
        <v>0</v>
      </c>
      <c r="U864" s="59">
        <v>71.88</v>
      </c>
      <c r="V864" s="58">
        <v>57.14</v>
      </c>
      <c r="W864" s="58" t="s">
        <v>652</v>
      </c>
      <c r="X864" s="58">
        <v>0</v>
      </c>
      <c r="Y864" s="58">
        <v>0</v>
      </c>
      <c r="Z864" s="58">
        <v>0</v>
      </c>
      <c r="AA864">
        <v>1</v>
      </c>
      <c r="AB864" s="58">
        <v>0</v>
      </c>
      <c r="AC864" s="58">
        <v>0</v>
      </c>
      <c r="AD864" s="58">
        <v>1</v>
      </c>
      <c r="AE864" s="58">
        <v>1</v>
      </c>
      <c r="AF864" s="58">
        <v>14.29</v>
      </c>
      <c r="AG864" s="58">
        <v>85.71</v>
      </c>
      <c r="AH864" s="59">
        <v>3848.85</v>
      </c>
      <c r="AI864" s="61">
        <v>7384730</v>
      </c>
      <c r="AJ864" s="61">
        <v>2136034</v>
      </c>
      <c r="AK864" s="61">
        <v>743389</v>
      </c>
      <c r="AL864" s="60">
        <f t="shared" si="155"/>
        <v>0.74338899999999997</v>
      </c>
      <c r="AM864" s="60">
        <f t="shared" si="156"/>
        <v>-6.1768455062915707E-2</v>
      </c>
      <c r="AN864" s="59">
        <v>7.16</v>
      </c>
    </row>
    <row r="865" spans="1:40" x14ac:dyDescent="0.3">
      <c r="A865" s="58" t="s">
        <v>677</v>
      </c>
      <c r="B865" s="59">
        <v>2017</v>
      </c>
      <c r="C865" s="59">
        <v>51.09</v>
      </c>
      <c r="D865" s="59">
        <v>51.09</v>
      </c>
      <c r="E865" s="59">
        <v>100</v>
      </c>
      <c r="F865" s="59">
        <v>48.76</v>
      </c>
      <c r="G865" s="59">
        <v>59.87</v>
      </c>
      <c r="H865" s="59">
        <v>41.32</v>
      </c>
      <c r="I865" s="60">
        <f t="shared" si="154"/>
        <v>8.2961998267929058</v>
      </c>
      <c r="J865" s="60">
        <f t="shared" si="153"/>
        <v>15.678774076365018</v>
      </c>
      <c r="K865" s="60">
        <f t="shared" si="150"/>
        <v>14.214247079822211</v>
      </c>
      <c r="L865" s="60">
        <f t="shared" si="147"/>
        <v>0.45269214647084621</v>
      </c>
      <c r="M865" s="60">
        <f t="shared" si="151"/>
        <v>4.3254967814161764</v>
      </c>
      <c r="N865" s="59">
        <v>5.99</v>
      </c>
      <c r="O865" s="59">
        <v>0.54</v>
      </c>
      <c r="P865" s="62">
        <v>5.8285490196078431</v>
      </c>
      <c r="Q865" s="62">
        <v>6.2326050420168064</v>
      </c>
      <c r="R865" s="12">
        <v>8.64</v>
      </c>
      <c r="S865" s="59">
        <v>0</v>
      </c>
      <c r="T865" s="58">
        <v>0</v>
      </c>
      <c r="U865" s="59">
        <v>44.13</v>
      </c>
      <c r="V865" s="58">
        <v>57.14</v>
      </c>
      <c r="W865" s="58" t="s">
        <v>652</v>
      </c>
      <c r="X865" s="58">
        <v>0</v>
      </c>
      <c r="Y865" s="58">
        <v>0</v>
      </c>
      <c r="Z865" s="58">
        <v>0</v>
      </c>
      <c r="AA865">
        <v>1</v>
      </c>
      <c r="AB865" s="58">
        <v>0</v>
      </c>
      <c r="AC865" s="58">
        <v>0</v>
      </c>
      <c r="AD865" s="58">
        <v>1</v>
      </c>
      <c r="AE865" s="58">
        <v>1</v>
      </c>
      <c r="AF865" s="58">
        <v>14.29</v>
      </c>
      <c r="AG865" s="58">
        <v>85.71</v>
      </c>
      <c r="AH865" s="59">
        <v>4008.61</v>
      </c>
      <c r="AI865" s="61">
        <v>6444735</v>
      </c>
      <c r="AJ865" s="61">
        <v>1489941</v>
      </c>
      <c r="AK865" s="61">
        <v>572540</v>
      </c>
      <c r="AL865" s="60">
        <f t="shared" si="155"/>
        <v>0.57254000000000005</v>
      </c>
      <c r="AM865" s="60">
        <f t="shared" si="156"/>
        <v>-0.22982449296397983</v>
      </c>
      <c r="AN865" s="59">
        <v>4.54</v>
      </c>
    </row>
    <row r="866" spans="1:40" x14ac:dyDescent="0.3">
      <c r="A866" s="58" t="s">
        <v>677</v>
      </c>
      <c r="B866" s="59">
        <v>2018</v>
      </c>
      <c r="C866" s="59">
        <v>52.38</v>
      </c>
      <c r="D866" s="59">
        <v>52.38</v>
      </c>
      <c r="E866" s="59">
        <v>100</v>
      </c>
      <c r="F866" s="59">
        <v>60</v>
      </c>
      <c r="G866" s="59">
        <v>59</v>
      </c>
      <c r="H866" s="59">
        <v>34.090000000000003</v>
      </c>
      <c r="I866" s="60">
        <f t="shared" si="154"/>
        <v>7.9017771257798461</v>
      </c>
      <c r="J866" s="60">
        <f t="shared" si="153"/>
        <v>15.698766884910981</v>
      </c>
      <c r="K866" s="60">
        <f t="shared" si="150"/>
        <v>14.276391451305651</v>
      </c>
      <c r="L866" s="60">
        <f t="shared" si="147"/>
        <v>0.18644886107700717</v>
      </c>
      <c r="M866" s="60">
        <f t="shared" si="151"/>
        <v>4.1469595766555027</v>
      </c>
      <c r="N866" s="59">
        <v>2.52</v>
      </c>
      <c r="O866" s="59">
        <v>0.53</v>
      </c>
      <c r="P866" s="62">
        <v>15.665081300813005</v>
      </c>
      <c r="Q866" s="62">
        <v>17.575252918287951</v>
      </c>
      <c r="R866" s="12">
        <v>28</v>
      </c>
      <c r="S866" s="59">
        <v>0</v>
      </c>
      <c r="T866" s="58">
        <v>0</v>
      </c>
      <c r="U866" s="59">
        <v>39.32</v>
      </c>
      <c r="V866" s="58">
        <v>66.67</v>
      </c>
      <c r="W866" s="58" t="s">
        <v>652</v>
      </c>
      <c r="X866" s="58">
        <v>0</v>
      </c>
      <c r="Y866" s="58">
        <v>0</v>
      </c>
      <c r="Z866" s="58">
        <v>0</v>
      </c>
      <c r="AA866">
        <v>1</v>
      </c>
      <c r="AB866" s="58">
        <v>0</v>
      </c>
      <c r="AC866" s="58">
        <v>0</v>
      </c>
      <c r="AD866" s="58">
        <v>1</v>
      </c>
      <c r="AE866" s="58">
        <v>1</v>
      </c>
      <c r="AF866" s="58">
        <v>14.29</v>
      </c>
      <c r="AG866" s="58">
        <v>85.71</v>
      </c>
      <c r="AH866" s="59">
        <v>2702.08</v>
      </c>
      <c r="AI866" s="61">
        <v>6574880</v>
      </c>
      <c r="AJ866" s="61">
        <v>1585470</v>
      </c>
      <c r="AK866" s="61">
        <v>204963</v>
      </c>
      <c r="AL866" s="60">
        <f t="shared" si="155"/>
        <v>0.20496300000000001</v>
      </c>
      <c r="AM866" s="60">
        <f t="shared" si="156"/>
        <v>-0.64201103853005903</v>
      </c>
      <c r="AN866" s="59">
        <v>4.32</v>
      </c>
    </row>
    <row r="867" spans="1:40" x14ac:dyDescent="0.3">
      <c r="A867" s="58" t="s">
        <v>677</v>
      </c>
      <c r="B867" s="59">
        <v>2019</v>
      </c>
      <c r="C867" s="59">
        <v>68.12</v>
      </c>
      <c r="D867" s="59">
        <v>68.12</v>
      </c>
      <c r="E867" s="59">
        <v>100</v>
      </c>
      <c r="F867" s="59">
        <v>74.16</v>
      </c>
      <c r="G867" s="59">
        <v>78.959999999999994</v>
      </c>
      <c r="H867" s="59">
        <v>45.67</v>
      </c>
      <c r="I867" s="60">
        <f t="shared" si="154"/>
        <v>8.0665214904699933</v>
      </c>
      <c r="J867" s="60">
        <f t="shared" si="153"/>
        <v>15.673648261269808</v>
      </c>
      <c r="K867" s="60">
        <f t="shared" si="150"/>
        <v>14.302856068765038</v>
      </c>
      <c r="L867" s="60">
        <f t="shared" si="147"/>
        <v>0.12387201569015779</v>
      </c>
      <c r="M867" s="60">
        <f t="shared" si="151"/>
        <v>3.9384694859731852</v>
      </c>
      <c r="N867" s="59">
        <v>-0.8</v>
      </c>
      <c r="O867" s="59">
        <v>0.51</v>
      </c>
      <c r="P867" s="62">
        <v>24.825120000000009</v>
      </c>
      <c r="Q867" s="62">
        <v>26.61542635658914</v>
      </c>
      <c r="R867" s="12">
        <v>31.91</v>
      </c>
      <c r="S867" s="59">
        <v>0</v>
      </c>
      <c r="T867" s="58">
        <v>0</v>
      </c>
      <c r="U867" s="59">
        <v>46.72</v>
      </c>
      <c r="V867" s="58">
        <v>62.5</v>
      </c>
      <c r="W867" s="58" t="s">
        <v>652</v>
      </c>
      <c r="X867" s="58">
        <v>0</v>
      </c>
      <c r="Y867" s="58">
        <v>0</v>
      </c>
      <c r="Z867" s="58">
        <v>0</v>
      </c>
      <c r="AA867">
        <v>1</v>
      </c>
      <c r="AB867" s="58">
        <v>0</v>
      </c>
      <c r="AC867" s="58">
        <v>0</v>
      </c>
      <c r="AD867" s="58">
        <v>1</v>
      </c>
      <c r="AE867" s="58">
        <v>1</v>
      </c>
      <c r="AF867" s="58">
        <v>28.57</v>
      </c>
      <c r="AG867" s="58">
        <v>87.5</v>
      </c>
      <c r="AH867" s="59">
        <v>3186</v>
      </c>
      <c r="AI867" s="61">
        <v>6411785</v>
      </c>
      <c r="AJ867" s="61">
        <v>1627989</v>
      </c>
      <c r="AK867" s="61">
        <v>131871</v>
      </c>
      <c r="AL867" s="60">
        <f t="shared" si="155"/>
        <v>0.13187099999999999</v>
      </c>
      <c r="AM867" s="60">
        <f t="shared" si="156"/>
        <v>-0.35661070534681871</v>
      </c>
      <c r="AN867" s="59">
        <v>9.74</v>
      </c>
    </row>
    <row r="868" spans="1:40" x14ac:dyDescent="0.3">
      <c r="A868" s="58" t="s">
        <v>677</v>
      </c>
      <c r="B868" s="59">
        <v>2020</v>
      </c>
      <c r="C868" s="59">
        <v>70.77</v>
      </c>
      <c r="D868" s="59">
        <v>70.77</v>
      </c>
      <c r="E868" s="59">
        <v>100</v>
      </c>
      <c r="F868" s="59">
        <v>72.23</v>
      </c>
      <c r="G868" s="59">
        <v>75.97</v>
      </c>
      <c r="H868" s="59">
        <v>61.67</v>
      </c>
      <c r="I868" s="60">
        <f t="shared" si="154"/>
        <v>7.7953995922661701</v>
      </c>
      <c r="J868" s="60">
        <f t="shared" si="153"/>
        <v>15.448036674662537</v>
      </c>
      <c r="K868" s="60">
        <f t="shared" si="150"/>
        <v>14.305229800916695</v>
      </c>
      <c r="L868" s="60">
        <f t="shared" si="147"/>
        <v>0.33697068380434475</v>
      </c>
      <c r="M868" s="60">
        <f t="shared" si="151"/>
        <v>3.1355571379372469</v>
      </c>
      <c r="N868" s="59">
        <v>-16.149999999999999</v>
      </c>
      <c r="O868" s="59">
        <v>0.59</v>
      </c>
      <c r="P868" s="62">
        <v>24.792209302325578</v>
      </c>
      <c r="Q868" s="62">
        <v>26.392868217054275</v>
      </c>
      <c r="R868" s="12">
        <v>35.049999999999997</v>
      </c>
      <c r="S868" s="59">
        <v>0</v>
      </c>
      <c r="T868" s="58">
        <v>0</v>
      </c>
      <c r="U868" s="59">
        <v>69.819999999999993</v>
      </c>
      <c r="V868" s="58">
        <v>62.5</v>
      </c>
      <c r="W868" s="58" t="s">
        <v>652</v>
      </c>
      <c r="X868" s="58">
        <v>0</v>
      </c>
      <c r="Y868" s="58">
        <v>0</v>
      </c>
      <c r="Z868" s="58">
        <v>0</v>
      </c>
      <c r="AA868">
        <v>1</v>
      </c>
      <c r="AB868" s="58">
        <v>0</v>
      </c>
      <c r="AC868" s="58">
        <v>0</v>
      </c>
      <c r="AD868" s="58">
        <v>1</v>
      </c>
      <c r="AE868" s="58">
        <v>1</v>
      </c>
      <c r="AF868" s="58">
        <v>22.22</v>
      </c>
      <c r="AG868" s="58">
        <v>100</v>
      </c>
      <c r="AH868" s="59">
        <v>2429.4</v>
      </c>
      <c r="AI868" s="61">
        <v>5116784</v>
      </c>
      <c r="AJ868" s="61">
        <v>1631858</v>
      </c>
      <c r="AK868" s="61">
        <v>400698</v>
      </c>
      <c r="AL868" s="60">
        <f t="shared" si="155"/>
        <v>0.400698</v>
      </c>
      <c r="AM868" s="60">
        <f t="shared" si="156"/>
        <v>2.038560411311054</v>
      </c>
      <c r="AN868" s="59">
        <v>9.81</v>
      </c>
    </row>
    <row r="869" spans="1:40" x14ac:dyDescent="0.3">
      <c r="A869" s="58" t="s">
        <v>677</v>
      </c>
      <c r="B869" s="59">
        <v>2021</v>
      </c>
      <c r="C869" s="59">
        <v>72.38</v>
      </c>
      <c r="D869" s="59">
        <v>72.38</v>
      </c>
      <c r="E869" s="59">
        <v>100</v>
      </c>
      <c r="F869" s="59">
        <v>86.22</v>
      </c>
      <c r="G869" s="59">
        <v>72.37</v>
      </c>
      <c r="H869" s="59">
        <v>56.26</v>
      </c>
      <c r="I869" s="60">
        <f t="shared" si="154"/>
        <v>7.5516071678172052</v>
      </c>
      <c r="J869" s="60">
        <f t="shared" si="153"/>
        <v>15.623479277932615</v>
      </c>
      <c r="K869" s="60">
        <f t="shared" si="150"/>
        <v>14.579839146749949</v>
      </c>
      <c r="L869" s="60">
        <f t="shared" si="147"/>
        <v>0.11016296541357756</v>
      </c>
      <c r="M869" s="60">
        <f t="shared" si="151"/>
        <v>2.8395345025405669</v>
      </c>
      <c r="N869" s="59">
        <v>0.59</v>
      </c>
      <c r="O869" s="59">
        <v>0.7</v>
      </c>
      <c r="P869" s="62">
        <v>53.43942307692307</v>
      </c>
      <c r="Q869" s="62">
        <v>56.638499999999958</v>
      </c>
      <c r="R869" s="12">
        <v>93.21</v>
      </c>
      <c r="S869" s="59">
        <v>82.35</v>
      </c>
      <c r="T869" s="58">
        <v>1</v>
      </c>
      <c r="U869" s="59">
        <v>64.680000000000007</v>
      </c>
      <c r="V869" s="58">
        <v>66.67</v>
      </c>
      <c r="W869" s="58" t="s">
        <v>652</v>
      </c>
      <c r="X869" s="58">
        <v>0</v>
      </c>
      <c r="Y869" s="58">
        <v>0</v>
      </c>
      <c r="Z869" s="58">
        <v>0</v>
      </c>
      <c r="AA869">
        <v>1</v>
      </c>
      <c r="AB869" s="58">
        <v>0</v>
      </c>
      <c r="AC869" s="58">
        <v>0</v>
      </c>
      <c r="AD869" s="58">
        <v>1</v>
      </c>
      <c r="AE869" s="58">
        <v>1</v>
      </c>
      <c r="AF869" s="58">
        <v>28.57</v>
      </c>
      <c r="AG869" s="58">
        <v>85.71</v>
      </c>
      <c r="AH869" s="59">
        <v>1903.8</v>
      </c>
      <c r="AI869" s="61">
        <v>6098048</v>
      </c>
      <c r="AJ869" s="61">
        <v>2147552</v>
      </c>
      <c r="AK869" s="61">
        <v>116460</v>
      </c>
      <c r="AL869" s="60">
        <f t="shared" si="155"/>
        <v>0.11645999999999999</v>
      </c>
      <c r="AM869" s="60">
        <f t="shared" si="156"/>
        <v>-0.70935717173532187</v>
      </c>
      <c r="AN869" s="59">
        <v>12.7</v>
      </c>
    </row>
    <row r="870" spans="1:40" x14ac:dyDescent="0.3">
      <c r="A870" s="58" t="s">
        <v>656</v>
      </c>
      <c r="B870" s="59">
        <v>2008</v>
      </c>
      <c r="C870" s="59">
        <v>28.75</v>
      </c>
      <c r="D870" s="59">
        <v>28.75</v>
      </c>
      <c r="E870" s="59">
        <v>100</v>
      </c>
      <c r="F870" s="59">
        <v>7</v>
      </c>
      <c r="G870" s="59">
        <v>18.75</v>
      </c>
      <c r="H870" s="59">
        <v>68.33</v>
      </c>
      <c r="I870" s="60" t="e">
        <f t="shared" si="154"/>
        <v>#VALUE!</v>
      </c>
      <c r="J870" s="60">
        <f t="shared" si="153"/>
        <v>15.703242563347823</v>
      </c>
      <c r="K870" s="60">
        <f t="shared" si="150"/>
        <v>14.503130491398302</v>
      </c>
      <c r="L870" s="60">
        <f t="shared" si="147"/>
        <v>0.88006192250972703</v>
      </c>
      <c r="M870" s="60">
        <f t="shared" si="151"/>
        <v>3.3204890355640289</v>
      </c>
      <c r="N870" s="59">
        <v>12.24</v>
      </c>
      <c r="O870" s="59">
        <v>0.48</v>
      </c>
      <c r="P870" s="62">
        <v>19.974545454545453</v>
      </c>
      <c r="Q870" s="62">
        <v>25.786875000000009</v>
      </c>
      <c r="R870" s="12">
        <v>34.380000000000003</v>
      </c>
      <c r="S870" s="59">
        <v>0</v>
      </c>
      <c r="T870" s="58">
        <v>0</v>
      </c>
      <c r="U870" s="59">
        <v>91.67</v>
      </c>
      <c r="V870" s="58">
        <v>83.33</v>
      </c>
      <c r="W870" s="58" t="s">
        <v>652</v>
      </c>
      <c r="X870" s="58">
        <v>0</v>
      </c>
      <c r="Y870" s="58">
        <v>0</v>
      </c>
      <c r="Z870" s="58">
        <v>0</v>
      </c>
      <c r="AA870">
        <v>1</v>
      </c>
      <c r="AB870" s="58">
        <v>0</v>
      </c>
      <c r="AC870" s="58">
        <v>0</v>
      </c>
      <c r="AD870" s="58">
        <v>0</v>
      </c>
      <c r="AE870" s="58"/>
      <c r="AF870" s="58">
        <v>9.09</v>
      </c>
      <c r="AG870" s="58">
        <v>33.33</v>
      </c>
      <c r="AH870" s="59" t="s">
        <v>679</v>
      </c>
      <c r="AI870" s="61">
        <v>6604373</v>
      </c>
      <c r="AJ870" s="61">
        <v>1988976</v>
      </c>
      <c r="AK870" s="61">
        <v>1411049</v>
      </c>
      <c r="AL870" s="60">
        <f t="shared" si="155"/>
        <v>1.411049</v>
      </c>
      <c r="AM870" s="60"/>
      <c r="AN870" s="59">
        <v>6.09</v>
      </c>
    </row>
    <row r="871" spans="1:40" x14ac:dyDescent="0.3">
      <c r="A871" s="58" t="s">
        <v>656</v>
      </c>
      <c r="B871" s="59">
        <v>2009</v>
      </c>
      <c r="C871" s="59">
        <v>29.12</v>
      </c>
      <c r="D871" s="59">
        <v>29.12</v>
      </c>
      <c r="E871" s="59">
        <v>100</v>
      </c>
      <c r="F871" s="59">
        <v>5.38</v>
      </c>
      <c r="G871" s="59">
        <v>25.65</v>
      </c>
      <c r="H871" s="59">
        <v>61.76</v>
      </c>
      <c r="I871" s="60">
        <f t="shared" si="154"/>
        <v>6.9963612173161618</v>
      </c>
      <c r="J871" s="60">
        <f t="shared" si="153"/>
        <v>15.700313093581476</v>
      </c>
      <c r="K871" s="60">
        <f t="shared" si="150"/>
        <v>14.35618989193849</v>
      </c>
      <c r="L871" s="60">
        <f t="shared" si="147"/>
        <v>0.83675302999705659</v>
      </c>
      <c r="M871" s="60">
        <f t="shared" si="151"/>
        <v>3.8348226998677477</v>
      </c>
      <c r="N871" s="59">
        <v>15.38</v>
      </c>
      <c r="O871" s="59">
        <v>0.45</v>
      </c>
      <c r="P871" s="62">
        <v>16.568333333333328</v>
      </c>
      <c r="Q871" s="62">
        <v>16.611240310077516</v>
      </c>
      <c r="R871" s="12">
        <v>19.829999999999998</v>
      </c>
      <c r="S871" s="59">
        <v>0</v>
      </c>
      <c r="T871" s="58">
        <v>0</v>
      </c>
      <c r="U871" s="59">
        <v>79.41</v>
      </c>
      <c r="V871" s="58">
        <v>85.71</v>
      </c>
      <c r="W871" s="58" t="s">
        <v>652</v>
      </c>
      <c r="X871" s="58">
        <v>0</v>
      </c>
      <c r="Y871" s="58">
        <v>0</v>
      </c>
      <c r="Z871" s="58">
        <v>0</v>
      </c>
      <c r="AA871">
        <v>1</v>
      </c>
      <c r="AB871" s="58">
        <v>0</v>
      </c>
      <c r="AC871" s="58">
        <v>0</v>
      </c>
      <c r="AD871" s="58">
        <v>0</v>
      </c>
      <c r="AE871" s="58"/>
      <c r="AF871" s="58">
        <v>7.69</v>
      </c>
      <c r="AG871" s="58"/>
      <c r="AH871" s="59">
        <v>1092.6500000000001</v>
      </c>
      <c r="AI871" s="61">
        <v>6585054</v>
      </c>
      <c r="AJ871" s="61">
        <v>1717173</v>
      </c>
      <c r="AK871" s="61">
        <v>1308858</v>
      </c>
      <c r="AL871" s="60">
        <f t="shared" si="155"/>
        <v>1.3088580000000001</v>
      </c>
      <c r="AM871" s="60">
        <f t="shared" ref="AM871:AM883" si="157">(AK871-AK870)/AK870</f>
        <v>-7.2422006606432512E-2</v>
      </c>
      <c r="AN871" s="59">
        <v>0</v>
      </c>
    </row>
    <row r="872" spans="1:40" x14ac:dyDescent="0.3">
      <c r="A872" s="58" t="s">
        <v>656</v>
      </c>
      <c r="B872" s="59">
        <v>2010</v>
      </c>
      <c r="C872" s="59">
        <v>32.340000000000003</v>
      </c>
      <c r="D872" s="59">
        <v>32.340000000000003</v>
      </c>
      <c r="E872" s="59">
        <v>100</v>
      </c>
      <c r="F872" s="59">
        <v>5.83</v>
      </c>
      <c r="G872" s="59">
        <v>27.75</v>
      </c>
      <c r="H872" s="59">
        <v>69.81</v>
      </c>
      <c r="I872" s="60">
        <f t="shared" si="154"/>
        <v>7.2856093533821191</v>
      </c>
      <c r="J872" s="60">
        <f t="shared" si="153"/>
        <v>15.763883386419582</v>
      </c>
      <c r="K872" s="60">
        <f t="shared" si="150"/>
        <v>14.360434953956695</v>
      </c>
      <c r="L872" s="60">
        <f t="shared" si="147"/>
        <v>0.86499575327466005</v>
      </c>
      <c r="M872" s="60">
        <f t="shared" si="151"/>
        <v>4.0692081893767273</v>
      </c>
      <c r="N872" s="59">
        <v>13.87</v>
      </c>
      <c r="O872" s="59">
        <v>0.49</v>
      </c>
      <c r="P872" s="62">
        <v>16.501712062256811</v>
      </c>
      <c r="Q872" s="62">
        <v>17.427003891050575</v>
      </c>
      <c r="R872" s="12">
        <v>19.920000000000002</v>
      </c>
      <c r="S872" s="59">
        <v>0</v>
      </c>
      <c r="T872" s="58">
        <v>0</v>
      </c>
      <c r="U872" s="59">
        <v>80.56</v>
      </c>
      <c r="V872" s="58">
        <v>80</v>
      </c>
      <c r="W872" s="58" t="s">
        <v>652</v>
      </c>
      <c r="X872" s="58">
        <v>0</v>
      </c>
      <c r="Y872" s="58">
        <v>0</v>
      </c>
      <c r="Z872" s="58">
        <v>0</v>
      </c>
      <c r="AA872">
        <v>1</v>
      </c>
      <c r="AB872" s="58">
        <v>0</v>
      </c>
      <c r="AC872" s="58">
        <v>0</v>
      </c>
      <c r="AD872" s="58">
        <v>0</v>
      </c>
      <c r="AE872" s="58"/>
      <c r="AF872" s="58">
        <v>21.43</v>
      </c>
      <c r="AG872" s="58">
        <v>20</v>
      </c>
      <c r="AH872" s="59">
        <v>1459.15</v>
      </c>
      <c r="AI872" s="61">
        <v>7017260</v>
      </c>
      <c r="AJ872" s="61">
        <v>1724478</v>
      </c>
      <c r="AK872" s="61">
        <v>1374996</v>
      </c>
      <c r="AL872" s="60">
        <f t="shared" si="155"/>
        <v>1.3749960000000001</v>
      </c>
      <c r="AM872" s="60">
        <f t="shared" si="157"/>
        <v>5.0531073653520858E-2</v>
      </c>
      <c r="AN872" s="59">
        <v>1.38</v>
      </c>
    </row>
    <row r="873" spans="1:40" x14ac:dyDescent="0.3">
      <c r="A873" s="58" t="s">
        <v>656</v>
      </c>
      <c r="B873" s="59">
        <v>2011</v>
      </c>
      <c r="C873" s="59">
        <v>37.26</v>
      </c>
      <c r="D873" s="59">
        <v>37.26</v>
      </c>
      <c r="E873" s="59">
        <v>100</v>
      </c>
      <c r="F873" s="59">
        <v>13.7</v>
      </c>
      <c r="G873" s="59">
        <v>43.33</v>
      </c>
      <c r="H873" s="59">
        <v>56.11</v>
      </c>
      <c r="I873" s="60">
        <f t="shared" si="154"/>
        <v>7.6345741514687022</v>
      </c>
      <c r="J873" s="60">
        <f t="shared" si="153"/>
        <v>15.875992242117702</v>
      </c>
      <c r="K873" s="60">
        <f t="shared" si="150"/>
        <v>14.518329812845847</v>
      </c>
      <c r="L873" s="60">
        <f t="shared" si="147"/>
        <v>0.85224787454164819</v>
      </c>
      <c r="M873" s="60">
        <f t="shared" si="151"/>
        <v>3.8870963109538397</v>
      </c>
      <c r="N873" s="59">
        <v>12.77</v>
      </c>
      <c r="O873" s="59">
        <v>0.43</v>
      </c>
      <c r="P873" s="62">
        <v>14.778235294117646</v>
      </c>
      <c r="Q873" s="62">
        <v>16.565686274509794</v>
      </c>
      <c r="R873" s="12">
        <v>21.87</v>
      </c>
      <c r="S873" s="59">
        <v>0</v>
      </c>
      <c r="T873" s="58">
        <v>1</v>
      </c>
      <c r="U873" s="59">
        <v>75</v>
      </c>
      <c r="V873" s="58">
        <v>83.33</v>
      </c>
      <c r="W873" s="58" t="s">
        <v>652</v>
      </c>
      <c r="X873" s="58">
        <v>0</v>
      </c>
      <c r="Y873" s="58">
        <v>0</v>
      </c>
      <c r="Z873" s="58">
        <v>0</v>
      </c>
      <c r="AA873">
        <v>1</v>
      </c>
      <c r="AB873" s="58">
        <v>0</v>
      </c>
      <c r="AC873" s="58">
        <v>0</v>
      </c>
      <c r="AD873" s="58">
        <v>1</v>
      </c>
      <c r="AE873" s="58"/>
      <c r="AF873" s="58">
        <v>21.43</v>
      </c>
      <c r="AG873" s="58">
        <v>16.670000000000002</v>
      </c>
      <c r="AH873" s="59">
        <v>2068.4899999999998</v>
      </c>
      <c r="AI873" s="61">
        <v>7849750</v>
      </c>
      <c r="AJ873" s="61">
        <v>2019438</v>
      </c>
      <c r="AK873" s="61">
        <v>1344912</v>
      </c>
      <c r="AL873" s="60">
        <f t="shared" si="155"/>
        <v>1.3449120000000001</v>
      </c>
      <c r="AM873" s="60">
        <f t="shared" si="157"/>
        <v>-2.1879336376251276E-2</v>
      </c>
      <c r="AN873" s="59">
        <v>2.92</v>
      </c>
    </row>
    <row r="874" spans="1:40" x14ac:dyDescent="0.3">
      <c r="A874" s="58" t="s">
        <v>656</v>
      </c>
      <c r="B874" s="59">
        <v>2012</v>
      </c>
      <c r="C874" s="59">
        <v>31.9</v>
      </c>
      <c r="D874" s="59">
        <v>31.9</v>
      </c>
      <c r="E874" s="59">
        <v>100</v>
      </c>
      <c r="F874" s="59">
        <v>3.55</v>
      </c>
      <c r="G874" s="59">
        <v>46.46</v>
      </c>
      <c r="H874" s="59">
        <v>44.26</v>
      </c>
      <c r="I874" s="60">
        <f t="shared" si="154"/>
        <v>7.6345741514687022</v>
      </c>
      <c r="J874" s="60">
        <f t="shared" si="153"/>
        <v>16.028783556619821</v>
      </c>
      <c r="K874" s="60">
        <f t="shared" si="150"/>
        <v>14.786797300702714</v>
      </c>
      <c r="L874" s="60">
        <f t="shared" si="147"/>
        <v>1.2018494516072729</v>
      </c>
      <c r="M874" s="60">
        <f t="shared" si="151"/>
        <v>3.4624840185345245</v>
      </c>
      <c r="N874" s="59">
        <v>19.38</v>
      </c>
      <c r="O874" s="59">
        <v>0.59</v>
      </c>
      <c r="P874" s="62">
        <v>7.9368359374999926</v>
      </c>
      <c r="Q874" s="62">
        <v>9.5380468750000045</v>
      </c>
      <c r="R874" s="12">
        <v>13.01</v>
      </c>
      <c r="S874" s="59">
        <v>0</v>
      </c>
      <c r="T874" s="58">
        <v>1</v>
      </c>
      <c r="U874" s="59">
        <v>58.33</v>
      </c>
      <c r="V874" s="58">
        <v>83.33</v>
      </c>
      <c r="W874" s="58" t="s">
        <v>652</v>
      </c>
      <c r="X874" s="58">
        <v>0</v>
      </c>
      <c r="Y874" s="58">
        <v>0</v>
      </c>
      <c r="Z874" s="58">
        <v>0</v>
      </c>
      <c r="AA874">
        <v>1</v>
      </c>
      <c r="AB874" s="58">
        <v>0</v>
      </c>
      <c r="AC874" s="58">
        <v>0</v>
      </c>
      <c r="AD874" s="58">
        <v>1</v>
      </c>
      <c r="AE874" s="58"/>
      <c r="AF874" s="58">
        <v>18.18</v>
      </c>
      <c r="AG874" s="58">
        <v>16.670000000000002</v>
      </c>
      <c r="AH874" s="59">
        <v>2068.4899999999998</v>
      </c>
      <c r="AI874" s="61">
        <v>9145601</v>
      </c>
      <c r="AJ874" s="61">
        <v>2641341</v>
      </c>
      <c r="AK874" s="61">
        <v>2326263</v>
      </c>
      <c r="AL874" s="60">
        <f t="shared" si="155"/>
        <v>2.326263</v>
      </c>
      <c r="AM874" s="60">
        <f t="shared" si="157"/>
        <v>0.72967673721403337</v>
      </c>
      <c r="AN874" s="59">
        <v>0.37</v>
      </c>
    </row>
    <row r="875" spans="1:40" x14ac:dyDescent="0.3">
      <c r="A875" s="58" t="s">
        <v>656</v>
      </c>
      <c r="B875" s="59">
        <v>2013</v>
      </c>
      <c r="C875" s="59">
        <v>36.9</v>
      </c>
      <c r="D875" s="59">
        <v>36.9</v>
      </c>
      <c r="E875" s="59">
        <v>100</v>
      </c>
      <c r="F875" s="59">
        <v>4.38</v>
      </c>
      <c r="G875" s="59">
        <v>44.86</v>
      </c>
      <c r="H875" s="59">
        <v>63.52</v>
      </c>
      <c r="I875" s="60">
        <f t="shared" si="154"/>
        <v>7.6345741514687022</v>
      </c>
      <c r="J875" s="60">
        <f t="shared" si="153"/>
        <v>16.166430092254238</v>
      </c>
      <c r="K875" s="60">
        <f t="shared" si="150"/>
        <v>14.789870932827407</v>
      </c>
      <c r="L875" s="60">
        <f t="shared" si="147"/>
        <v>1.1893042451186848</v>
      </c>
      <c r="M875" s="60">
        <f t="shared" si="151"/>
        <v>3.9612481279288856</v>
      </c>
      <c r="N875" s="59">
        <v>16.32</v>
      </c>
      <c r="O875" s="59">
        <v>0.5</v>
      </c>
      <c r="P875" s="62">
        <v>4.5099606299212596</v>
      </c>
      <c r="Q875" s="62">
        <v>5.3667968749999986</v>
      </c>
      <c r="R875" s="12">
        <v>8.0399999999999991</v>
      </c>
      <c r="S875" s="59">
        <v>0</v>
      </c>
      <c r="T875" s="58">
        <v>1</v>
      </c>
      <c r="U875" s="59">
        <v>80.56</v>
      </c>
      <c r="V875" s="58">
        <v>85.71</v>
      </c>
      <c r="W875" s="58" t="s">
        <v>652</v>
      </c>
      <c r="X875" s="58">
        <v>0</v>
      </c>
      <c r="Y875" s="58">
        <v>0</v>
      </c>
      <c r="Z875" s="58">
        <v>0</v>
      </c>
      <c r="AA875">
        <v>1</v>
      </c>
      <c r="AB875" s="58">
        <v>0</v>
      </c>
      <c r="AC875" s="58">
        <v>0</v>
      </c>
      <c r="AD875" s="58">
        <v>1</v>
      </c>
      <c r="AE875" s="58"/>
      <c r="AF875" s="58">
        <v>25</v>
      </c>
      <c r="AG875" s="58">
        <v>14.29</v>
      </c>
      <c r="AH875" s="59">
        <v>2068.4899999999998</v>
      </c>
      <c r="AI875" s="61">
        <v>10495216</v>
      </c>
      <c r="AJ875" s="61">
        <v>2649472</v>
      </c>
      <c r="AK875" s="61">
        <v>2284795</v>
      </c>
      <c r="AL875" s="60">
        <f t="shared" si="155"/>
        <v>2.2847949999999999</v>
      </c>
      <c r="AM875" s="60">
        <f t="shared" si="157"/>
        <v>-1.7826015373154282E-2</v>
      </c>
      <c r="AN875" s="59">
        <v>0.33</v>
      </c>
    </row>
    <row r="876" spans="1:40" x14ac:dyDescent="0.3">
      <c r="A876" s="58" t="s">
        <v>656</v>
      </c>
      <c r="B876" s="59">
        <v>2014</v>
      </c>
      <c r="C876" s="59">
        <v>47.61</v>
      </c>
      <c r="D876" s="59">
        <v>47.61</v>
      </c>
      <c r="E876" s="59">
        <v>100</v>
      </c>
      <c r="F876" s="59">
        <v>22.77</v>
      </c>
      <c r="G876" s="59">
        <v>49.54</v>
      </c>
      <c r="H876" s="59">
        <v>73.86</v>
      </c>
      <c r="I876" s="60">
        <f t="shared" si="154"/>
        <v>7.6345741514687022</v>
      </c>
      <c r="J876" s="60">
        <f t="shared" si="153"/>
        <v>16.392020753742006</v>
      </c>
      <c r="K876" s="60">
        <f t="shared" si="150"/>
        <v>14.960430248757536</v>
      </c>
      <c r="L876" s="60">
        <f t="shared" si="147"/>
        <v>1.2993008021533372</v>
      </c>
      <c r="M876" s="60">
        <f t="shared" si="151"/>
        <v>4.1853507220603214</v>
      </c>
      <c r="N876" s="59">
        <v>11.6</v>
      </c>
      <c r="O876" s="59">
        <v>0.44</v>
      </c>
      <c r="P876" s="62">
        <v>5.9405577689243021</v>
      </c>
      <c r="Q876" s="62">
        <v>6.9000390625000003</v>
      </c>
      <c r="R876" s="12">
        <v>8.77</v>
      </c>
      <c r="S876" s="59">
        <v>0</v>
      </c>
      <c r="T876" s="58">
        <v>1</v>
      </c>
      <c r="U876" s="59">
        <v>92.11</v>
      </c>
      <c r="V876" s="58">
        <v>100</v>
      </c>
      <c r="W876" s="58" t="s">
        <v>652</v>
      </c>
      <c r="X876" s="58">
        <v>0</v>
      </c>
      <c r="Y876" s="58">
        <v>0</v>
      </c>
      <c r="Z876" s="58">
        <v>0</v>
      </c>
      <c r="AA876">
        <v>1</v>
      </c>
      <c r="AB876" s="58">
        <v>0</v>
      </c>
      <c r="AC876" s="58">
        <v>0</v>
      </c>
      <c r="AD876" s="58">
        <v>1</v>
      </c>
      <c r="AE876" s="58"/>
      <c r="AF876" s="58">
        <v>25</v>
      </c>
      <c r="AG876" s="58">
        <v>14.29</v>
      </c>
      <c r="AH876" s="59">
        <v>2068.4899999999998</v>
      </c>
      <c r="AI876" s="61">
        <v>13151163</v>
      </c>
      <c r="AJ876" s="61">
        <v>3142189</v>
      </c>
      <c r="AK876" s="61">
        <v>2666732</v>
      </c>
      <c r="AL876" s="60">
        <f t="shared" si="155"/>
        <v>2.6667320000000001</v>
      </c>
      <c r="AM876" s="60">
        <f t="shared" si="157"/>
        <v>0.16716466904032964</v>
      </c>
      <c r="AN876" s="59">
        <v>0</v>
      </c>
    </row>
    <row r="877" spans="1:40" x14ac:dyDescent="0.3">
      <c r="A877" s="58" t="s">
        <v>656</v>
      </c>
      <c r="B877" s="59">
        <v>2015</v>
      </c>
      <c r="C877" s="59">
        <v>53.18</v>
      </c>
      <c r="D877" s="59">
        <v>53.18</v>
      </c>
      <c r="E877" s="59">
        <v>100</v>
      </c>
      <c r="F877" s="59">
        <v>27.32</v>
      </c>
      <c r="G877" s="59">
        <v>59.16</v>
      </c>
      <c r="H877" s="59">
        <v>74.83</v>
      </c>
      <c r="I877" s="60">
        <f t="shared" si="154"/>
        <v>7.6345741514687022</v>
      </c>
      <c r="J877" s="60">
        <f t="shared" si="153"/>
        <v>16.361236320458051</v>
      </c>
      <c r="K877" s="60">
        <f t="shared" si="150"/>
        <v>14.585299284182659</v>
      </c>
      <c r="L877" s="60">
        <f t="shared" si="147"/>
        <v>0.85581264932031786</v>
      </c>
      <c r="M877" s="60">
        <f t="shared" si="151"/>
        <v>5.9058125049205534</v>
      </c>
      <c r="N877" s="59">
        <v>-1.77</v>
      </c>
      <c r="O877" s="59">
        <v>0.39</v>
      </c>
      <c r="P877" s="62">
        <v>7.6819367588932828</v>
      </c>
      <c r="Q877" s="62">
        <v>8.2714785992217958</v>
      </c>
      <c r="R877" s="12">
        <v>9.17</v>
      </c>
      <c r="S877" s="59">
        <v>0</v>
      </c>
      <c r="T877" s="58">
        <v>1</v>
      </c>
      <c r="U877" s="59">
        <v>92.5</v>
      </c>
      <c r="V877" s="58">
        <v>100</v>
      </c>
      <c r="W877" s="58" t="s">
        <v>652</v>
      </c>
      <c r="X877" s="58">
        <v>0</v>
      </c>
      <c r="Y877" s="58">
        <v>0</v>
      </c>
      <c r="Z877" s="58">
        <v>0</v>
      </c>
      <c r="AA877">
        <v>1</v>
      </c>
      <c r="AB877" s="58">
        <v>0</v>
      </c>
      <c r="AC877" s="58">
        <v>0</v>
      </c>
      <c r="AD877" s="58">
        <v>1</v>
      </c>
      <c r="AE877" s="58"/>
      <c r="AF877" s="58">
        <v>30</v>
      </c>
      <c r="AG877" s="58"/>
      <c r="AH877" s="59">
        <v>2068.4899999999998</v>
      </c>
      <c r="AI877" s="61">
        <v>12752480</v>
      </c>
      <c r="AJ877" s="61">
        <v>2159310</v>
      </c>
      <c r="AK877" s="61">
        <v>1353286</v>
      </c>
      <c r="AL877" s="60">
        <f t="shared" si="155"/>
        <v>1.353286</v>
      </c>
      <c r="AM877" s="60">
        <f t="shared" si="157"/>
        <v>-0.49253018301051626</v>
      </c>
      <c r="AN877" s="59">
        <v>0</v>
      </c>
    </row>
    <row r="878" spans="1:40" x14ac:dyDescent="0.3">
      <c r="A878" s="58" t="s">
        <v>656</v>
      </c>
      <c r="B878" s="59">
        <v>2016</v>
      </c>
      <c r="C878" s="59">
        <v>61.16</v>
      </c>
      <c r="D878" s="59">
        <v>61.16</v>
      </c>
      <c r="E878" s="59">
        <v>100</v>
      </c>
      <c r="F878" s="59">
        <v>30.93</v>
      </c>
      <c r="G878" s="59">
        <v>66.260000000000005</v>
      </c>
      <c r="H878" s="59">
        <v>89.17</v>
      </c>
      <c r="I878" s="60">
        <f t="shared" si="154"/>
        <v>7.6345741514687022</v>
      </c>
      <c r="J878" s="60">
        <f t="shared" si="153"/>
        <v>16.352471562459936</v>
      </c>
      <c r="K878" s="60">
        <f t="shared" si="150"/>
        <v>14.758200932428581</v>
      </c>
      <c r="L878" s="60">
        <f t="shared" ref="L878:L941" si="158">LN(1+AL878)</f>
        <v>0.42947390971731675</v>
      </c>
      <c r="M878" s="60">
        <f t="shared" si="151"/>
        <v>4.9247358074672816</v>
      </c>
      <c r="N878" s="59">
        <v>1.9</v>
      </c>
      <c r="O878" s="59">
        <v>0.3</v>
      </c>
      <c r="P878" s="62">
        <v>5.3497665369649798</v>
      </c>
      <c r="Q878" s="62">
        <v>5.6182329317269106</v>
      </c>
      <c r="R878" s="12">
        <v>8.7100000000000009</v>
      </c>
      <c r="S878" s="59">
        <v>0</v>
      </c>
      <c r="T878" s="58">
        <v>1</v>
      </c>
      <c r="U878" s="59">
        <v>97.5</v>
      </c>
      <c r="V878" s="58">
        <v>100</v>
      </c>
      <c r="W878" s="58" t="s">
        <v>652</v>
      </c>
      <c r="X878" s="58">
        <v>0</v>
      </c>
      <c r="Y878" s="58">
        <v>0</v>
      </c>
      <c r="Z878" s="58">
        <v>0</v>
      </c>
      <c r="AA878">
        <v>1</v>
      </c>
      <c r="AB878" s="58">
        <v>0</v>
      </c>
      <c r="AC878" s="58">
        <v>0</v>
      </c>
      <c r="AD878" s="58">
        <v>1</v>
      </c>
      <c r="AE878" s="58"/>
      <c r="AF878" s="58">
        <v>30</v>
      </c>
      <c r="AG878" s="58"/>
      <c r="AH878" s="59">
        <v>2068.4899999999998</v>
      </c>
      <c r="AI878" s="61">
        <v>12641196</v>
      </c>
      <c r="AJ878" s="61">
        <v>2566878</v>
      </c>
      <c r="AK878" s="61">
        <v>536449</v>
      </c>
      <c r="AL878" s="60">
        <f t="shared" si="155"/>
        <v>0.53644899999999995</v>
      </c>
      <c r="AM878" s="60">
        <f t="shared" si="157"/>
        <v>-0.60359524889786786</v>
      </c>
      <c r="AN878" s="59">
        <v>0</v>
      </c>
    </row>
    <row r="879" spans="1:40" x14ac:dyDescent="0.3">
      <c r="A879" s="58" t="s">
        <v>656</v>
      </c>
      <c r="B879" s="59">
        <v>2017</v>
      </c>
      <c r="C879" s="59">
        <v>61.72</v>
      </c>
      <c r="D879" s="59">
        <v>61.72</v>
      </c>
      <c r="E879" s="59">
        <v>100</v>
      </c>
      <c r="F879" s="59">
        <v>39.159999999999997</v>
      </c>
      <c r="G879" s="59">
        <v>66.67</v>
      </c>
      <c r="H879" s="59">
        <v>81.010000000000005</v>
      </c>
      <c r="I879" s="60">
        <f t="shared" si="154"/>
        <v>7.6345741514687022</v>
      </c>
      <c r="J879" s="60">
        <f t="shared" si="153"/>
        <v>16.271338061290834</v>
      </c>
      <c r="K879" s="60">
        <f t="shared" si="150"/>
        <v>14.404974149372201</v>
      </c>
      <c r="L879" s="60">
        <f t="shared" si="158"/>
        <v>0.62275100347153589</v>
      </c>
      <c r="M879" s="60">
        <f t="shared" si="151"/>
        <v>6.4647472214688566</v>
      </c>
      <c r="N879" s="59">
        <v>5.14</v>
      </c>
      <c r="O879" s="59">
        <v>0.35</v>
      </c>
      <c r="P879" s="62">
        <v>5.8285490196078431</v>
      </c>
      <c r="Q879" s="62">
        <v>6.2326050420168064</v>
      </c>
      <c r="R879" s="12">
        <v>8.64</v>
      </c>
      <c r="S879" s="59">
        <v>0</v>
      </c>
      <c r="T879" s="58">
        <v>1</v>
      </c>
      <c r="U879" s="59">
        <v>89.13</v>
      </c>
      <c r="V879" s="58">
        <v>100</v>
      </c>
      <c r="W879" s="58" t="s">
        <v>652</v>
      </c>
      <c r="X879" s="58">
        <v>0</v>
      </c>
      <c r="Y879" s="58">
        <v>0</v>
      </c>
      <c r="Z879" s="58">
        <v>0</v>
      </c>
      <c r="AA879">
        <v>1</v>
      </c>
      <c r="AB879" s="58">
        <v>0</v>
      </c>
      <c r="AC879" s="58">
        <v>0</v>
      </c>
      <c r="AD879" s="58">
        <v>1</v>
      </c>
      <c r="AE879" s="58"/>
      <c r="AF879" s="58">
        <v>30</v>
      </c>
      <c r="AG879" s="58"/>
      <c r="AH879" s="59">
        <v>2068.4899999999998</v>
      </c>
      <c r="AI879" s="61">
        <v>11656075</v>
      </c>
      <c r="AJ879" s="61">
        <v>1803021</v>
      </c>
      <c r="AK879" s="61">
        <v>864049</v>
      </c>
      <c r="AL879" s="60">
        <f t="shared" si="155"/>
        <v>0.86404899999999996</v>
      </c>
      <c r="AM879" s="60">
        <f t="shared" si="157"/>
        <v>0.61068246934936965</v>
      </c>
      <c r="AN879" s="59">
        <v>0.21</v>
      </c>
    </row>
    <row r="880" spans="1:40" x14ac:dyDescent="0.3">
      <c r="A880" s="58" t="s">
        <v>656</v>
      </c>
      <c r="B880" s="59">
        <v>2018</v>
      </c>
      <c r="C880" s="59">
        <v>68.709999999999994</v>
      </c>
      <c r="D880" s="59">
        <v>66.849999999999994</v>
      </c>
      <c r="E880" s="59">
        <v>65</v>
      </c>
      <c r="F880" s="59">
        <v>48.66</v>
      </c>
      <c r="G880" s="59">
        <v>67.959999999999994</v>
      </c>
      <c r="H880" s="59">
        <v>93.15</v>
      </c>
      <c r="I880" s="60">
        <f t="shared" si="154"/>
        <v>7.6345741514687022</v>
      </c>
      <c r="J880" s="60">
        <f t="shared" si="153"/>
        <v>16.456607306550207</v>
      </c>
      <c r="K880" s="60">
        <f t="shared" si="150"/>
        <v>14.982684514053112</v>
      </c>
      <c r="L880" s="60">
        <f t="shared" si="158"/>
        <v>1.1162609638872365</v>
      </c>
      <c r="M880" s="60">
        <f t="shared" si="151"/>
        <v>4.3663297955118425</v>
      </c>
      <c r="N880" s="59">
        <v>11.42</v>
      </c>
      <c r="O880" s="59">
        <v>0.36</v>
      </c>
      <c r="P880" s="62">
        <v>15.665081300813005</v>
      </c>
      <c r="Q880" s="62">
        <v>17.575252918287951</v>
      </c>
      <c r="R880" s="12">
        <v>28</v>
      </c>
      <c r="S880" s="59">
        <v>0</v>
      </c>
      <c r="T880" s="58">
        <v>1</v>
      </c>
      <c r="U880" s="59">
        <v>99.07</v>
      </c>
      <c r="V880" s="58">
        <v>100</v>
      </c>
      <c r="W880" s="58" t="s">
        <v>652</v>
      </c>
      <c r="X880" s="58">
        <v>0</v>
      </c>
      <c r="Y880" s="58">
        <v>0</v>
      </c>
      <c r="Z880" s="58">
        <v>0</v>
      </c>
      <c r="AA880">
        <v>1</v>
      </c>
      <c r="AB880" s="58">
        <v>0</v>
      </c>
      <c r="AC880" s="58">
        <v>0</v>
      </c>
      <c r="AD880" s="58">
        <v>1</v>
      </c>
      <c r="AE880" s="58"/>
      <c r="AF880" s="58">
        <v>27.27</v>
      </c>
      <c r="AG880" s="58"/>
      <c r="AH880" s="59">
        <v>2068.4899999999998</v>
      </c>
      <c r="AI880" s="61">
        <v>14028581</v>
      </c>
      <c r="AJ880" s="61">
        <v>3212900</v>
      </c>
      <c r="AK880" s="61">
        <v>2053416</v>
      </c>
      <c r="AL880" s="60">
        <f t="shared" si="155"/>
        <v>2.0534159999999999</v>
      </c>
      <c r="AM880" s="60">
        <f t="shared" si="157"/>
        <v>1.3765041102993001</v>
      </c>
      <c r="AN880" s="59">
        <v>0.2</v>
      </c>
    </row>
    <row r="881" spans="1:40" x14ac:dyDescent="0.3">
      <c r="A881" s="58" t="s">
        <v>656</v>
      </c>
      <c r="B881" s="59">
        <v>2019</v>
      </c>
      <c r="C881" s="59">
        <v>65.78</v>
      </c>
      <c r="D881" s="59">
        <v>65.78</v>
      </c>
      <c r="E881" s="59">
        <v>100</v>
      </c>
      <c r="F881" s="59">
        <v>43.99</v>
      </c>
      <c r="G881" s="59">
        <v>65.69</v>
      </c>
      <c r="H881" s="59">
        <v>91.32</v>
      </c>
      <c r="I881" s="60">
        <f t="shared" si="154"/>
        <v>7.6345741514687022</v>
      </c>
      <c r="J881" s="60">
        <f t="shared" si="153"/>
        <v>16.764091264115578</v>
      </c>
      <c r="K881" s="60">
        <f t="shared" si="150"/>
        <v>15.521576145560777</v>
      </c>
      <c r="L881" s="60">
        <f t="shared" si="158"/>
        <v>0.93398054050479196</v>
      </c>
      <c r="M881" s="60">
        <f t="shared" si="151"/>
        <v>3.4643156812718359</v>
      </c>
      <c r="N881" s="59">
        <v>6.23</v>
      </c>
      <c r="O881" s="59">
        <v>0.27</v>
      </c>
      <c r="P881" s="62">
        <v>24.825120000000009</v>
      </c>
      <c r="Q881" s="62">
        <v>26.61542635658914</v>
      </c>
      <c r="R881" s="12">
        <v>31.91</v>
      </c>
      <c r="S881" s="59">
        <v>0</v>
      </c>
      <c r="T881" s="58">
        <v>1</v>
      </c>
      <c r="U881" s="59">
        <v>99.21</v>
      </c>
      <c r="V881" s="58">
        <v>100</v>
      </c>
      <c r="W881" s="58" t="s">
        <v>652</v>
      </c>
      <c r="X881" s="58">
        <v>0</v>
      </c>
      <c r="Y881" s="58">
        <v>0</v>
      </c>
      <c r="Z881" s="58">
        <v>0</v>
      </c>
      <c r="AA881">
        <v>1</v>
      </c>
      <c r="AB881" s="58">
        <v>0</v>
      </c>
      <c r="AC881" s="58">
        <v>0</v>
      </c>
      <c r="AD881" s="58">
        <v>1</v>
      </c>
      <c r="AE881" s="58"/>
      <c r="AF881" s="58">
        <v>36.36</v>
      </c>
      <c r="AG881" s="58">
        <v>12.5</v>
      </c>
      <c r="AH881" s="59">
        <v>2068.4899999999998</v>
      </c>
      <c r="AI881" s="61">
        <v>19078856</v>
      </c>
      <c r="AJ881" s="61">
        <v>5507251</v>
      </c>
      <c r="AK881" s="61">
        <v>1544618</v>
      </c>
      <c r="AL881" s="60">
        <f t="shared" si="155"/>
        <v>1.544618</v>
      </c>
      <c r="AM881" s="60">
        <f t="shared" si="157"/>
        <v>-0.24778125815713914</v>
      </c>
      <c r="AN881" s="59">
        <v>2.12</v>
      </c>
    </row>
    <row r="882" spans="1:40" x14ac:dyDescent="0.3">
      <c r="A882" s="58" t="s">
        <v>656</v>
      </c>
      <c r="B882" s="59">
        <v>2020</v>
      </c>
      <c r="C882" s="59">
        <v>67.650000000000006</v>
      </c>
      <c r="D882" s="59">
        <v>64.09</v>
      </c>
      <c r="E882" s="59">
        <v>60.53</v>
      </c>
      <c r="F882" s="59">
        <v>53.92</v>
      </c>
      <c r="G882" s="59">
        <v>59.54</v>
      </c>
      <c r="H882" s="59">
        <v>95.2</v>
      </c>
      <c r="I882" s="60">
        <f t="shared" si="154"/>
        <v>7.6345741514687022</v>
      </c>
      <c r="J882" s="60">
        <f t="shared" si="153"/>
        <v>16.62071221238282</v>
      </c>
      <c r="K882" s="60">
        <f t="shared" si="150"/>
        <v>15.55077321797318</v>
      </c>
      <c r="L882" s="60">
        <f t="shared" si="158"/>
        <v>-0.71619065372855795</v>
      </c>
      <c r="M882" s="60">
        <f t="shared" si="151"/>
        <v>2.9152016509544185</v>
      </c>
      <c r="N882" s="59">
        <v>-9.8000000000000007</v>
      </c>
      <c r="O882" s="59">
        <v>0.18</v>
      </c>
      <c r="P882" s="62">
        <v>24.792209302325578</v>
      </c>
      <c r="Q882" s="62">
        <v>26.392868217054275</v>
      </c>
      <c r="R882" s="12">
        <v>35.049999999999997</v>
      </c>
      <c r="S882" s="59">
        <v>0</v>
      </c>
      <c r="T882" s="58">
        <v>1</v>
      </c>
      <c r="U882" s="59">
        <v>99.43</v>
      </c>
      <c r="V882" s="58">
        <v>100</v>
      </c>
      <c r="W882" s="58" t="s">
        <v>652</v>
      </c>
      <c r="X882" s="58">
        <v>0</v>
      </c>
      <c r="Y882" s="58">
        <v>0</v>
      </c>
      <c r="Z882" s="58">
        <v>0</v>
      </c>
      <c r="AA882">
        <v>1</v>
      </c>
      <c r="AB882" s="58">
        <v>0</v>
      </c>
      <c r="AC882" s="58">
        <v>0</v>
      </c>
      <c r="AD882" s="58">
        <v>1</v>
      </c>
      <c r="AE882" s="58"/>
      <c r="AF882" s="58">
        <v>37.5</v>
      </c>
      <c r="AG882" s="58">
        <v>14.29</v>
      </c>
      <c r="AH882" s="59">
        <v>2068.4899999999998</v>
      </c>
      <c r="AI882" s="61">
        <v>16530409</v>
      </c>
      <c r="AJ882" s="61">
        <v>5670417</v>
      </c>
      <c r="AK882" s="61">
        <v>-511390</v>
      </c>
      <c r="AL882" s="60">
        <f t="shared" si="155"/>
        <v>-0.51139000000000001</v>
      </c>
      <c r="AM882" s="60">
        <f t="shared" si="157"/>
        <v>-1.3310786226756388</v>
      </c>
      <c r="AN882" s="59">
        <v>4.55</v>
      </c>
    </row>
    <row r="883" spans="1:40" x14ac:dyDescent="0.3">
      <c r="A883" s="58" t="s">
        <v>656</v>
      </c>
      <c r="B883" s="59">
        <v>2021</v>
      </c>
      <c r="C883" s="59">
        <v>75.34</v>
      </c>
      <c r="D883" s="59">
        <v>75.34</v>
      </c>
      <c r="E883" s="59">
        <v>100</v>
      </c>
      <c r="F883" s="59">
        <v>62.84</v>
      </c>
      <c r="G883" s="59">
        <v>72.849999999999994</v>
      </c>
      <c r="H883" s="59">
        <v>93.45</v>
      </c>
      <c r="I883" s="60">
        <f t="shared" si="154"/>
        <v>7.6345741514687022</v>
      </c>
      <c r="J883" s="60">
        <f t="shared" si="153"/>
        <v>16.419037152361902</v>
      </c>
      <c r="K883" s="60">
        <f t="shared" si="150"/>
        <v>15.120384971784707</v>
      </c>
      <c r="L883" s="60">
        <f t="shared" si="158"/>
        <v>1.0205123592448484</v>
      </c>
      <c r="M883" s="60">
        <f t="shared" si="151"/>
        <v>3.664354449659446</v>
      </c>
      <c r="N883" s="59">
        <v>-4.21</v>
      </c>
      <c r="O883" s="59">
        <v>0.33</v>
      </c>
      <c r="P883" s="62">
        <v>53.43942307692307</v>
      </c>
      <c r="Q883" s="62">
        <v>56.638499999999958</v>
      </c>
      <c r="R883" s="12">
        <v>93.21</v>
      </c>
      <c r="S883" s="59">
        <v>0</v>
      </c>
      <c r="T883" s="58">
        <v>1</v>
      </c>
      <c r="U883" s="59">
        <v>97.06</v>
      </c>
      <c r="V883" s="58">
        <v>100</v>
      </c>
      <c r="W883" s="58" t="s">
        <v>652</v>
      </c>
      <c r="X883" s="58">
        <v>0</v>
      </c>
      <c r="Y883" s="58">
        <v>0</v>
      </c>
      <c r="Z883" s="58">
        <v>0</v>
      </c>
      <c r="AA883">
        <v>1</v>
      </c>
      <c r="AB883" s="58">
        <v>0</v>
      </c>
      <c r="AC883" s="58">
        <v>0</v>
      </c>
      <c r="AD883" s="58">
        <v>1</v>
      </c>
      <c r="AE883" s="58"/>
      <c r="AF883" s="58">
        <v>25</v>
      </c>
      <c r="AG883" s="58">
        <v>14.29</v>
      </c>
      <c r="AH883" s="59">
        <v>2068.4899999999998</v>
      </c>
      <c r="AI883" s="61">
        <v>13511303</v>
      </c>
      <c r="AJ883" s="61">
        <v>3687226</v>
      </c>
      <c r="AK883" s="61">
        <v>1774616</v>
      </c>
      <c r="AL883" s="60">
        <f t="shared" si="155"/>
        <v>1.774616</v>
      </c>
      <c r="AM883" s="60">
        <f t="shared" si="157"/>
        <v>-4.470181270654491</v>
      </c>
      <c r="AN883" s="59">
        <v>3.78</v>
      </c>
    </row>
    <row r="884" spans="1:40" x14ac:dyDescent="0.3">
      <c r="A884" s="58" t="s">
        <v>4</v>
      </c>
      <c r="B884" s="59">
        <v>2008</v>
      </c>
      <c r="C884" s="59">
        <v>67.94</v>
      </c>
      <c r="D884" s="59">
        <v>39.89</v>
      </c>
      <c r="E884" s="59">
        <v>12.82</v>
      </c>
      <c r="F884" s="59">
        <v>87.94</v>
      </c>
      <c r="G884" s="59">
        <v>61.96</v>
      </c>
      <c r="H884" s="59">
        <v>49.28</v>
      </c>
      <c r="I884" s="60">
        <f t="shared" si="154"/>
        <v>11.406029103838641</v>
      </c>
      <c r="J884" s="60">
        <f t="shared" si="153"/>
        <v>18.580245313623703</v>
      </c>
      <c r="K884" s="60">
        <f t="shared" si="150"/>
        <v>18.025413460820648</v>
      </c>
      <c r="L884" s="60">
        <f t="shared" si="158"/>
        <v>3.1688869425231285</v>
      </c>
      <c r="M884" s="60">
        <f t="shared" si="151"/>
        <v>1.7416481069042316</v>
      </c>
      <c r="N884" s="59">
        <v>9.48</v>
      </c>
      <c r="O884" s="59">
        <v>1.37</v>
      </c>
      <c r="P884" s="62">
        <v>19.974545454545453</v>
      </c>
      <c r="Q884" s="62">
        <v>25.786875000000009</v>
      </c>
      <c r="R884" s="12">
        <v>34.380000000000003</v>
      </c>
      <c r="S884" s="59">
        <v>78.790000000000006</v>
      </c>
      <c r="T884" s="58">
        <v>1</v>
      </c>
      <c r="U884" s="59">
        <v>51.7</v>
      </c>
      <c r="V884" s="58"/>
      <c r="W884" s="58" t="s">
        <v>652</v>
      </c>
      <c r="X884" s="58">
        <v>0</v>
      </c>
      <c r="Y884" s="58">
        <v>0</v>
      </c>
      <c r="Z884" s="58">
        <v>0</v>
      </c>
      <c r="AA884">
        <v>1</v>
      </c>
      <c r="AB884" s="58">
        <v>0</v>
      </c>
      <c r="AC884" s="58">
        <v>0</v>
      </c>
      <c r="AD884" s="58">
        <v>1</v>
      </c>
      <c r="AE884" s="58"/>
      <c r="AF884" s="58">
        <v>0</v>
      </c>
      <c r="AG884" s="58"/>
      <c r="AH884" s="59">
        <v>89861.88</v>
      </c>
      <c r="AI884" s="61">
        <v>117300000</v>
      </c>
      <c r="AJ884" s="61">
        <v>67350000</v>
      </c>
      <c r="AK884" s="61">
        <v>22781000</v>
      </c>
      <c r="AL884" s="60">
        <f t="shared" si="155"/>
        <v>22.780999999999999</v>
      </c>
      <c r="AM884" s="60"/>
      <c r="AN884" s="59">
        <v>32.369999999999997</v>
      </c>
    </row>
    <row r="885" spans="1:40" x14ac:dyDescent="0.3">
      <c r="A885" s="58" t="s">
        <v>4</v>
      </c>
      <c r="B885" s="59">
        <v>2009</v>
      </c>
      <c r="C885" s="59">
        <v>68.3</v>
      </c>
      <c r="D885" s="59">
        <v>37.15</v>
      </c>
      <c r="E885" s="59">
        <v>5.36</v>
      </c>
      <c r="F885" s="59">
        <v>87.83</v>
      </c>
      <c r="G885" s="59">
        <v>66.97</v>
      </c>
      <c r="H885" s="59">
        <v>42.04</v>
      </c>
      <c r="I885" s="60">
        <f t="shared" si="154"/>
        <v>11.436937002725884</v>
      </c>
      <c r="J885" s="60">
        <f t="shared" si="153"/>
        <v>18.656456176063681</v>
      </c>
      <c r="K885" s="60">
        <f t="shared" si="150"/>
        <v>18.106654696160984</v>
      </c>
      <c r="L885" s="60">
        <f t="shared" si="158"/>
        <v>2.7689571360057315</v>
      </c>
      <c r="M885" s="60">
        <f t="shared" si="151"/>
        <v>1.7329089664613277</v>
      </c>
      <c r="N885" s="59">
        <v>7.11</v>
      </c>
      <c r="O885" s="59">
        <v>0.89</v>
      </c>
      <c r="P885" s="62">
        <v>16.568333333333328</v>
      </c>
      <c r="Q885" s="62">
        <v>16.611240310077516</v>
      </c>
      <c r="R885" s="12">
        <v>19.829999999999998</v>
      </c>
      <c r="S885" s="59">
        <v>75</v>
      </c>
      <c r="T885" s="58">
        <v>1</v>
      </c>
      <c r="U885" s="59">
        <v>35.39</v>
      </c>
      <c r="V885" s="58">
        <v>76.47</v>
      </c>
      <c r="W885" s="58" t="s">
        <v>652</v>
      </c>
      <c r="X885" s="58">
        <v>0</v>
      </c>
      <c r="Y885" s="58">
        <v>0</v>
      </c>
      <c r="Z885" s="58">
        <v>0</v>
      </c>
      <c r="AA885">
        <v>1</v>
      </c>
      <c r="AB885" s="58">
        <v>0</v>
      </c>
      <c r="AC885" s="58">
        <v>0</v>
      </c>
      <c r="AD885" s="58">
        <v>1</v>
      </c>
      <c r="AE885" s="58"/>
      <c r="AF885" s="58">
        <v>0</v>
      </c>
      <c r="AG885" s="58"/>
      <c r="AH885" s="59">
        <v>92682.69</v>
      </c>
      <c r="AI885" s="61">
        <v>126589000</v>
      </c>
      <c r="AJ885" s="61">
        <v>73050000</v>
      </c>
      <c r="AK885" s="61">
        <v>14942000</v>
      </c>
      <c r="AL885" s="60">
        <f t="shared" si="155"/>
        <v>14.942</v>
      </c>
      <c r="AM885" s="60">
        <f t="shared" ref="AM885:AM897" si="159">(AK885-AK884)/AK884</f>
        <v>-0.3441025415916773</v>
      </c>
      <c r="AN885" s="59">
        <v>33.049999999999997</v>
      </c>
    </row>
    <row r="886" spans="1:40" x14ac:dyDescent="0.3">
      <c r="A886" s="58" t="s">
        <v>4</v>
      </c>
      <c r="B886" s="59">
        <v>2010</v>
      </c>
      <c r="C886" s="59">
        <v>62.47</v>
      </c>
      <c r="D886" s="59">
        <v>36.15</v>
      </c>
      <c r="E886" s="59">
        <v>7.76</v>
      </c>
      <c r="F886" s="59">
        <v>88.67</v>
      </c>
      <c r="G886" s="59">
        <v>61.85</v>
      </c>
      <c r="H886" s="59">
        <v>25.16</v>
      </c>
      <c r="I886" s="60">
        <f t="shared" si="154"/>
        <v>11.436937002725884</v>
      </c>
      <c r="J886" s="60">
        <f t="shared" si="153"/>
        <v>18.773729119835398</v>
      </c>
      <c r="K886" s="60">
        <f t="shared" si="150"/>
        <v>18.210811201868694</v>
      </c>
      <c r="L886" s="60">
        <f t="shared" si="158"/>
        <v>3.0076608444192647</v>
      </c>
      <c r="M886" s="60">
        <f t="shared" si="151"/>
        <v>1.7557882791202555</v>
      </c>
      <c r="N886" s="59">
        <v>8</v>
      </c>
      <c r="O886" s="59">
        <v>0.99</v>
      </c>
      <c r="P886" s="62">
        <v>16.501712062256811</v>
      </c>
      <c r="Q886" s="62">
        <v>17.427003891050575</v>
      </c>
      <c r="R886" s="12">
        <v>19.920000000000002</v>
      </c>
      <c r="S886" s="59">
        <v>77.91</v>
      </c>
      <c r="T886" s="58">
        <v>1</v>
      </c>
      <c r="U886" s="59">
        <v>14.52</v>
      </c>
      <c r="V886" s="58">
        <v>76.47</v>
      </c>
      <c r="W886" s="58" t="s">
        <v>652</v>
      </c>
      <c r="X886" s="58">
        <v>0</v>
      </c>
      <c r="Y886" s="58">
        <v>0</v>
      </c>
      <c r="Z886" s="58">
        <v>0</v>
      </c>
      <c r="AA886">
        <v>1</v>
      </c>
      <c r="AB886" s="58">
        <v>0</v>
      </c>
      <c r="AC886" s="58">
        <v>0</v>
      </c>
      <c r="AD886" s="58">
        <v>1</v>
      </c>
      <c r="AE886" s="58"/>
      <c r="AF886" s="58">
        <v>8.57</v>
      </c>
      <c r="AG886" s="58">
        <v>6.67</v>
      </c>
      <c r="AH886" s="59">
        <v>92682.69</v>
      </c>
      <c r="AI886" s="61">
        <v>142340000</v>
      </c>
      <c r="AJ886" s="61">
        <v>81069000</v>
      </c>
      <c r="AK886" s="61">
        <v>19240000</v>
      </c>
      <c r="AL886" s="60">
        <f t="shared" si="155"/>
        <v>19.239999999999998</v>
      </c>
      <c r="AM886" s="60">
        <f t="shared" si="159"/>
        <v>0.28764556284299292</v>
      </c>
      <c r="AN886" s="59">
        <v>33.19</v>
      </c>
    </row>
    <row r="887" spans="1:40" x14ac:dyDescent="0.3">
      <c r="A887" s="58" t="s">
        <v>4</v>
      </c>
      <c r="B887" s="59">
        <v>2011</v>
      </c>
      <c r="C887" s="59">
        <v>86.29</v>
      </c>
      <c r="D887" s="59">
        <v>73.540000000000006</v>
      </c>
      <c r="E887" s="59">
        <v>62.04</v>
      </c>
      <c r="F887" s="59">
        <v>90.02</v>
      </c>
      <c r="G887" s="59">
        <v>93.24</v>
      </c>
      <c r="H887" s="59">
        <v>68.430000000000007</v>
      </c>
      <c r="I887" s="60">
        <f t="shared" si="154"/>
        <v>11.436937002725884</v>
      </c>
      <c r="J887" s="60">
        <f t="shared" si="153"/>
        <v>18.904846120604194</v>
      </c>
      <c r="K887" s="60">
        <f t="shared" si="150"/>
        <v>18.346958851106589</v>
      </c>
      <c r="L887" s="60">
        <f t="shared" si="158"/>
        <v>3.1986323003911417</v>
      </c>
      <c r="M887" s="60">
        <f t="shared" si="151"/>
        <v>1.7469777055321714</v>
      </c>
      <c r="N887" s="59">
        <v>8.23</v>
      </c>
      <c r="O887" s="59">
        <v>1.03</v>
      </c>
      <c r="P887" s="62">
        <v>14.778235294117646</v>
      </c>
      <c r="Q887" s="62">
        <v>16.565686274509794</v>
      </c>
      <c r="R887" s="12">
        <v>21.87</v>
      </c>
      <c r="S887" s="59">
        <v>78.569999999999993</v>
      </c>
      <c r="T887" s="58">
        <v>1</v>
      </c>
      <c r="U887" s="59">
        <v>81.180000000000007</v>
      </c>
      <c r="V887" s="58">
        <v>82.35</v>
      </c>
      <c r="W887" s="58" t="s">
        <v>652</v>
      </c>
      <c r="X887" s="58">
        <v>0</v>
      </c>
      <c r="Y887" s="58">
        <v>0</v>
      </c>
      <c r="Z887" s="58">
        <v>0</v>
      </c>
      <c r="AA887">
        <v>1</v>
      </c>
      <c r="AB887" s="58">
        <v>0</v>
      </c>
      <c r="AC887" s="58">
        <v>0</v>
      </c>
      <c r="AD887" s="58">
        <v>1</v>
      </c>
      <c r="AE887" s="58">
        <v>1</v>
      </c>
      <c r="AF887" s="58">
        <v>9.09</v>
      </c>
      <c r="AG887" s="58">
        <v>6.67</v>
      </c>
      <c r="AH887" s="59">
        <v>92682.69</v>
      </c>
      <c r="AI887" s="61">
        <v>162282000</v>
      </c>
      <c r="AJ887" s="61">
        <v>92893000</v>
      </c>
      <c r="AK887" s="61">
        <v>23499000</v>
      </c>
      <c r="AL887" s="60">
        <f t="shared" si="155"/>
        <v>23.498999999999999</v>
      </c>
      <c r="AM887" s="60">
        <f t="shared" si="159"/>
        <v>0.22136174636174635</v>
      </c>
      <c r="AN887" s="59">
        <v>31.72</v>
      </c>
    </row>
    <row r="888" spans="1:40" x14ac:dyDescent="0.3">
      <c r="A888" s="58" t="s">
        <v>4</v>
      </c>
      <c r="B888" s="59">
        <v>2012</v>
      </c>
      <c r="C888" s="59">
        <v>83.93</v>
      </c>
      <c r="D888" s="59">
        <v>51.83</v>
      </c>
      <c r="E888" s="59">
        <v>19.23</v>
      </c>
      <c r="F888" s="59">
        <v>90.12</v>
      </c>
      <c r="G888" s="59">
        <v>87.86</v>
      </c>
      <c r="H888" s="59">
        <v>67.849999999999994</v>
      </c>
      <c r="I888" s="60">
        <f t="shared" si="154"/>
        <v>11.436937002725884</v>
      </c>
      <c r="J888" s="60">
        <f t="shared" si="153"/>
        <v>18.951291347800002</v>
      </c>
      <c r="K888" s="60">
        <f t="shared" si="150"/>
        <v>18.377814995722876</v>
      </c>
      <c r="L888" s="60">
        <f t="shared" si="158"/>
        <v>3.1832071955887402</v>
      </c>
      <c r="M888" s="60">
        <f t="shared" si="151"/>
        <v>1.7744248674376852</v>
      </c>
      <c r="N888" s="59">
        <v>6.55</v>
      </c>
      <c r="O888" s="59">
        <v>1.07</v>
      </c>
      <c r="P888" s="62">
        <v>7.9368359374999926</v>
      </c>
      <c r="Q888" s="62">
        <v>9.5380468750000045</v>
      </c>
      <c r="R888" s="12">
        <v>13.01</v>
      </c>
      <c r="S888" s="59">
        <v>80.91</v>
      </c>
      <c r="T888" s="58">
        <v>1</v>
      </c>
      <c r="U888" s="59">
        <v>81.180000000000007</v>
      </c>
      <c r="V888" s="58">
        <v>82.35</v>
      </c>
      <c r="W888" s="58" t="s">
        <v>652</v>
      </c>
      <c r="X888" s="58">
        <v>0</v>
      </c>
      <c r="Y888" s="58">
        <v>0</v>
      </c>
      <c r="Z888" s="58">
        <v>0</v>
      </c>
      <c r="AA888">
        <v>1</v>
      </c>
      <c r="AB888" s="58">
        <v>0</v>
      </c>
      <c r="AC888" s="58">
        <v>0</v>
      </c>
      <c r="AD888" s="58">
        <v>1</v>
      </c>
      <c r="AE888" s="58">
        <v>1</v>
      </c>
      <c r="AF888" s="58">
        <v>16.22</v>
      </c>
      <c r="AG888" s="58">
        <v>6.25</v>
      </c>
      <c r="AH888" s="59">
        <v>92682.69</v>
      </c>
      <c r="AI888" s="61">
        <v>169997000</v>
      </c>
      <c r="AJ888" s="61">
        <v>95804000</v>
      </c>
      <c r="AK888" s="61">
        <v>23124000</v>
      </c>
      <c r="AL888" s="60">
        <f t="shared" si="155"/>
        <v>23.123999999999999</v>
      </c>
      <c r="AM888" s="60">
        <f t="shared" si="159"/>
        <v>-1.5958125877696922E-2</v>
      </c>
      <c r="AN888" s="59">
        <v>30.97</v>
      </c>
    </row>
    <row r="889" spans="1:40" x14ac:dyDescent="0.3">
      <c r="A889" s="58" t="s">
        <v>4</v>
      </c>
      <c r="B889" s="59">
        <v>2013</v>
      </c>
      <c r="C889" s="59">
        <v>82.86</v>
      </c>
      <c r="D889" s="59">
        <v>54.55</v>
      </c>
      <c r="E889" s="59">
        <v>24.42</v>
      </c>
      <c r="F889" s="59">
        <v>91.51</v>
      </c>
      <c r="G889" s="59">
        <v>89.51</v>
      </c>
      <c r="H889" s="59">
        <v>58.32</v>
      </c>
      <c r="I889" s="60">
        <f t="shared" si="154"/>
        <v>11.436937002725884</v>
      </c>
      <c r="J889" s="60">
        <f t="shared" si="153"/>
        <v>18.955306875184181</v>
      </c>
      <c r="K889" s="60">
        <f t="shared" si="150"/>
        <v>18.377470483126487</v>
      </c>
      <c r="L889" s="60">
        <f t="shared" si="158"/>
        <v>3.0259704566146008</v>
      </c>
      <c r="M889" s="60">
        <f t="shared" si="151"/>
        <v>1.7821783212037046</v>
      </c>
      <c r="N889" s="59">
        <v>5.14</v>
      </c>
      <c r="O889" s="59">
        <v>1.01</v>
      </c>
      <c r="P889" s="62">
        <v>4.5099606299212596</v>
      </c>
      <c r="Q889" s="62">
        <v>5.3667968749999986</v>
      </c>
      <c r="R889" s="12">
        <v>8.0399999999999991</v>
      </c>
      <c r="S889" s="59">
        <v>79.63</v>
      </c>
      <c r="T889" s="58">
        <v>1</v>
      </c>
      <c r="U889" s="59">
        <v>67.2</v>
      </c>
      <c r="V889" s="58">
        <v>76.47</v>
      </c>
      <c r="W889" s="58" t="s">
        <v>652</v>
      </c>
      <c r="X889" s="58">
        <v>0</v>
      </c>
      <c r="Y889" s="58">
        <v>0</v>
      </c>
      <c r="Z889" s="58">
        <v>0</v>
      </c>
      <c r="AA889">
        <v>1</v>
      </c>
      <c r="AB889" s="58">
        <v>0</v>
      </c>
      <c r="AC889" s="58">
        <v>0</v>
      </c>
      <c r="AD889" s="58">
        <v>1</v>
      </c>
      <c r="AE889" s="58">
        <v>1</v>
      </c>
      <c r="AF889" s="58">
        <v>16.670000000000002</v>
      </c>
      <c r="AG889" s="58">
        <v>5.88</v>
      </c>
      <c r="AH889" s="59">
        <v>92682.69</v>
      </c>
      <c r="AI889" s="61">
        <v>170681000</v>
      </c>
      <c r="AJ889" s="61">
        <v>95771000</v>
      </c>
      <c r="AK889" s="61">
        <v>19614000</v>
      </c>
      <c r="AL889" s="60">
        <f t="shared" si="155"/>
        <v>19.614000000000001</v>
      </c>
      <c r="AM889" s="60">
        <f t="shared" si="159"/>
        <v>-0.15179034769071095</v>
      </c>
      <c r="AN889" s="59">
        <v>30.7</v>
      </c>
    </row>
    <row r="890" spans="1:40" x14ac:dyDescent="0.3">
      <c r="A890" s="58" t="s">
        <v>4</v>
      </c>
      <c r="B890" s="59">
        <v>2014</v>
      </c>
      <c r="C890" s="59">
        <v>86.15</v>
      </c>
      <c r="D890" s="59">
        <v>64.739999999999995</v>
      </c>
      <c r="E890" s="59">
        <v>44.57</v>
      </c>
      <c r="F890" s="59">
        <v>93.05</v>
      </c>
      <c r="G890" s="59">
        <v>93.44</v>
      </c>
      <c r="H890" s="59">
        <v>63.05</v>
      </c>
      <c r="I890" s="60">
        <f t="shared" si="154"/>
        <v>11.436937002725884</v>
      </c>
      <c r="J890" s="60">
        <f t="shared" si="153"/>
        <v>19.044850836829365</v>
      </c>
      <c r="K890" s="60">
        <f t="shared" si="150"/>
        <v>18.509785125745182</v>
      </c>
      <c r="L890" s="60">
        <f t="shared" si="158"/>
        <v>2.7755585579089663</v>
      </c>
      <c r="M890" s="60">
        <f t="shared" si="151"/>
        <v>1.7075604442158139</v>
      </c>
      <c r="N890" s="59">
        <v>1.85</v>
      </c>
      <c r="O890" s="59">
        <v>0.86</v>
      </c>
      <c r="P890" s="62">
        <v>5.9405577689243021</v>
      </c>
      <c r="Q890" s="62">
        <v>6.9000390625000003</v>
      </c>
      <c r="R890" s="12">
        <v>8.77</v>
      </c>
      <c r="S890" s="59">
        <v>79.59</v>
      </c>
      <c r="T890" s="58">
        <v>1</v>
      </c>
      <c r="U890" s="59">
        <v>78.42</v>
      </c>
      <c r="V890" s="58">
        <v>72.22</v>
      </c>
      <c r="W890" s="58" t="s">
        <v>652</v>
      </c>
      <c r="X890" s="58">
        <v>0</v>
      </c>
      <c r="Y890" s="58">
        <v>0</v>
      </c>
      <c r="Z890" s="58">
        <v>0</v>
      </c>
      <c r="AA890">
        <v>1</v>
      </c>
      <c r="AB890" s="58">
        <v>0</v>
      </c>
      <c r="AC890" s="58">
        <v>0</v>
      </c>
      <c r="AD890" s="58">
        <v>1</v>
      </c>
      <c r="AE890" s="58">
        <v>1</v>
      </c>
      <c r="AF890" s="58">
        <v>13.79</v>
      </c>
      <c r="AG890" s="58">
        <v>7.69</v>
      </c>
      <c r="AH890" s="59">
        <v>92682.69</v>
      </c>
      <c r="AI890" s="61">
        <v>186669613</v>
      </c>
      <c r="AJ890" s="61">
        <v>109319476</v>
      </c>
      <c r="AK890" s="61">
        <v>15047588</v>
      </c>
      <c r="AL890" s="60">
        <f t="shared" si="155"/>
        <v>15.047587999999999</v>
      </c>
      <c r="AM890" s="60">
        <f t="shared" si="159"/>
        <v>-0.23281390843275213</v>
      </c>
      <c r="AN890" s="59">
        <v>37.630000000000003</v>
      </c>
    </row>
    <row r="891" spans="1:40" x14ac:dyDescent="0.3">
      <c r="A891" s="58" t="s">
        <v>4</v>
      </c>
      <c r="B891" s="59">
        <v>2015</v>
      </c>
      <c r="C891" s="59">
        <v>84.9</v>
      </c>
      <c r="D891" s="59">
        <v>76.099999999999994</v>
      </c>
      <c r="E891" s="59">
        <v>67.31</v>
      </c>
      <c r="F891" s="59">
        <v>93.1</v>
      </c>
      <c r="G891" s="59">
        <v>94.13</v>
      </c>
      <c r="H891" s="59">
        <v>56.39</v>
      </c>
      <c r="I891" s="60">
        <f t="shared" si="154"/>
        <v>11.436937002725884</v>
      </c>
      <c r="J891" s="60">
        <f t="shared" si="153"/>
        <v>19.129122080377993</v>
      </c>
      <c r="K891" s="60">
        <f t="shared" si="150"/>
        <v>18.562272775908944</v>
      </c>
      <c r="L891" s="60">
        <f t="shared" si="158"/>
        <v>2.4294953265431669</v>
      </c>
      <c r="M891" s="60">
        <f t="shared" si="151"/>
        <v>1.7627045478164245</v>
      </c>
      <c r="N891" s="59">
        <v>2.58</v>
      </c>
      <c r="O891" s="59">
        <v>0.64</v>
      </c>
      <c r="P891" s="62">
        <v>7.6819367588932828</v>
      </c>
      <c r="Q891" s="62">
        <v>8.2714785992217958</v>
      </c>
      <c r="R891" s="12">
        <v>9.17</v>
      </c>
      <c r="S891" s="59">
        <v>80.209999999999994</v>
      </c>
      <c r="T891" s="58">
        <v>1</v>
      </c>
      <c r="U891" s="59">
        <v>69.59</v>
      </c>
      <c r="V891" s="58">
        <v>78.569999999999993</v>
      </c>
      <c r="W891" s="58" t="s">
        <v>652</v>
      </c>
      <c r="X891" s="58">
        <v>0</v>
      </c>
      <c r="Y891" s="58">
        <v>0</v>
      </c>
      <c r="Z891" s="58">
        <v>0</v>
      </c>
      <c r="AA891">
        <v>1</v>
      </c>
      <c r="AB891" s="58">
        <v>0</v>
      </c>
      <c r="AC891" s="58">
        <v>0</v>
      </c>
      <c r="AD891" s="58">
        <v>1</v>
      </c>
      <c r="AE891" s="58">
        <v>1</v>
      </c>
      <c r="AF891" s="58">
        <v>13.79</v>
      </c>
      <c r="AG891" s="58">
        <v>7.69</v>
      </c>
      <c r="AH891" s="59">
        <v>92682.69</v>
      </c>
      <c r="AI891" s="61">
        <v>203082342</v>
      </c>
      <c r="AJ891" s="61">
        <v>115210653</v>
      </c>
      <c r="AK891" s="61">
        <v>10353151</v>
      </c>
      <c r="AL891" s="60">
        <f t="shared" si="155"/>
        <v>10.353151</v>
      </c>
      <c r="AM891" s="60">
        <f t="shared" si="159"/>
        <v>-0.31197272280447869</v>
      </c>
      <c r="AN891" s="59">
        <v>36.17</v>
      </c>
    </row>
    <row r="892" spans="1:40" x14ac:dyDescent="0.3">
      <c r="A892" s="58" t="s">
        <v>4</v>
      </c>
      <c r="B892" s="59">
        <v>2016</v>
      </c>
      <c r="C892" s="59">
        <v>89.38</v>
      </c>
      <c r="D892" s="59">
        <v>66.8</v>
      </c>
      <c r="E892" s="59">
        <v>43.14</v>
      </c>
      <c r="F892" s="59">
        <v>93.6</v>
      </c>
      <c r="G892" s="59">
        <v>95.57</v>
      </c>
      <c r="H892" s="59">
        <v>72.13</v>
      </c>
      <c r="I892" s="60">
        <f t="shared" si="154"/>
        <v>11.436937002725884</v>
      </c>
      <c r="J892" s="60">
        <f t="shared" si="153"/>
        <v>19.185340259483993</v>
      </c>
      <c r="K892" s="60">
        <f t="shared" si="150"/>
        <v>18.59071147707542</v>
      </c>
      <c r="L892" s="60">
        <f t="shared" si="158"/>
        <v>2.0679258650619992</v>
      </c>
      <c r="M892" s="60">
        <f t="shared" si="151"/>
        <v>1.8123580408842253</v>
      </c>
      <c r="N892" s="59">
        <v>2.84</v>
      </c>
      <c r="O892" s="59">
        <v>0.54</v>
      </c>
      <c r="P892" s="62">
        <v>5.3497665369649798</v>
      </c>
      <c r="Q892" s="62">
        <v>5.6182329317269106</v>
      </c>
      <c r="R892" s="12">
        <v>8.7100000000000009</v>
      </c>
      <c r="S892" s="59">
        <v>81.63</v>
      </c>
      <c r="T892" s="58">
        <v>1</v>
      </c>
      <c r="U892" s="59">
        <v>90.21</v>
      </c>
      <c r="V892" s="58">
        <v>81.25</v>
      </c>
      <c r="W892" s="58" t="s">
        <v>652</v>
      </c>
      <c r="X892" s="58">
        <v>0</v>
      </c>
      <c r="Y892" s="58">
        <v>0</v>
      </c>
      <c r="Z892" s="58">
        <v>0</v>
      </c>
      <c r="AA892">
        <v>1</v>
      </c>
      <c r="AB892" s="58">
        <v>0</v>
      </c>
      <c r="AC892" s="58">
        <v>0</v>
      </c>
      <c r="AD892" s="58">
        <v>1</v>
      </c>
      <c r="AE892" s="58">
        <v>1</v>
      </c>
      <c r="AF892" s="58">
        <v>25</v>
      </c>
      <c r="AG892" s="58">
        <v>25</v>
      </c>
      <c r="AH892" s="59">
        <v>92682.69</v>
      </c>
      <c r="AI892" s="61">
        <v>214826280</v>
      </c>
      <c r="AJ892" s="61">
        <v>118534128</v>
      </c>
      <c r="AK892" s="61">
        <v>6908403</v>
      </c>
      <c r="AL892" s="60">
        <f t="shared" si="155"/>
        <v>6.9084029999999998</v>
      </c>
      <c r="AM892" s="60">
        <f t="shared" si="159"/>
        <v>-0.3327245975645482</v>
      </c>
      <c r="AN892" s="59">
        <v>34.43</v>
      </c>
    </row>
    <row r="893" spans="1:40" x14ac:dyDescent="0.3">
      <c r="A893" s="58" t="s">
        <v>4</v>
      </c>
      <c r="B893" s="59">
        <v>2017</v>
      </c>
      <c r="C893" s="59">
        <v>89.34</v>
      </c>
      <c r="D893" s="59">
        <v>67.33</v>
      </c>
      <c r="E893" s="59">
        <v>45.31</v>
      </c>
      <c r="F893" s="59">
        <v>92.12</v>
      </c>
      <c r="G893" s="59">
        <v>93.16</v>
      </c>
      <c r="H893" s="59">
        <v>78.45</v>
      </c>
      <c r="I893" s="60">
        <f t="shared" si="154"/>
        <v>11.436937002725884</v>
      </c>
      <c r="J893" s="60">
        <f t="shared" si="153"/>
        <v>19.103840465469901</v>
      </c>
      <c r="K893" s="60">
        <f t="shared" si="150"/>
        <v>18.44932254335102</v>
      </c>
      <c r="L893" s="60">
        <f t="shared" si="158"/>
        <v>2.0368561443199673</v>
      </c>
      <c r="M893" s="60">
        <f t="shared" si="151"/>
        <v>1.9242146724154698</v>
      </c>
      <c r="N893" s="59">
        <v>3.88</v>
      </c>
      <c r="O893" s="59">
        <v>0.66</v>
      </c>
      <c r="P893" s="62">
        <v>5.8285490196078431</v>
      </c>
      <c r="Q893" s="62">
        <v>6.2326050420168064</v>
      </c>
      <c r="R893" s="12">
        <v>8.64</v>
      </c>
      <c r="S893" s="59">
        <v>79.17</v>
      </c>
      <c r="T893" s="58">
        <v>1</v>
      </c>
      <c r="U893" s="59">
        <v>93.06</v>
      </c>
      <c r="V893" s="58">
        <v>73.33</v>
      </c>
      <c r="W893" s="58" t="s">
        <v>652</v>
      </c>
      <c r="X893" s="58">
        <v>0</v>
      </c>
      <c r="Y893" s="58">
        <v>0</v>
      </c>
      <c r="Z893" s="58">
        <v>0</v>
      </c>
      <c r="AA893">
        <v>1</v>
      </c>
      <c r="AB893" s="58">
        <v>0</v>
      </c>
      <c r="AC893" s="58">
        <v>0</v>
      </c>
      <c r="AD893" s="58">
        <v>1</v>
      </c>
      <c r="AE893" s="58">
        <v>1</v>
      </c>
      <c r="AF893" s="58">
        <v>25</v>
      </c>
      <c r="AG893" s="58">
        <v>33.33</v>
      </c>
      <c r="AH893" s="59">
        <v>92682.69</v>
      </c>
      <c r="AI893" s="61">
        <v>198012450</v>
      </c>
      <c r="AJ893" s="61">
        <v>102905592</v>
      </c>
      <c r="AK893" s="61">
        <v>6666469</v>
      </c>
      <c r="AL893" s="60">
        <f t="shared" si="155"/>
        <v>6.6664690000000002</v>
      </c>
      <c r="AM893" s="60">
        <f t="shared" si="159"/>
        <v>-3.5020249976731234E-2</v>
      </c>
      <c r="AN893" s="59">
        <v>31.05</v>
      </c>
    </row>
    <row r="894" spans="1:40" x14ac:dyDescent="0.3">
      <c r="A894" s="58" t="s">
        <v>4</v>
      </c>
      <c r="B894" s="59">
        <v>2018</v>
      </c>
      <c r="C894" s="59">
        <v>84.88</v>
      </c>
      <c r="D894" s="59">
        <v>50.78</v>
      </c>
      <c r="E894" s="59">
        <v>16.670000000000002</v>
      </c>
      <c r="F894" s="59">
        <v>92.15</v>
      </c>
      <c r="G894" s="59">
        <v>84.01</v>
      </c>
      <c r="H894" s="59">
        <v>75.790000000000006</v>
      </c>
      <c r="I894" s="60">
        <f t="shared" si="154"/>
        <v>11.436937002725884</v>
      </c>
      <c r="J894" s="60">
        <f t="shared" si="153"/>
        <v>19.200401542366055</v>
      </c>
      <c r="K894" s="60">
        <f t="shared" si="150"/>
        <v>18.561232982656751</v>
      </c>
      <c r="L894" s="60">
        <f t="shared" si="158"/>
        <v>2.7214475873280222</v>
      </c>
      <c r="M894" s="60">
        <f t="shared" si="151"/>
        <v>1.8949047240216692</v>
      </c>
      <c r="N894" s="59">
        <v>4.96</v>
      </c>
      <c r="O894" s="59">
        <v>0.72</v>
      </c>
      <c r="P894" s="62">
        <v>15.665081300813005</v>
      </c>
      <c r="Q894" s="62">
        <v>17.575252918287951</v>
      </c>
      <c r="R894" s="12">
        <v>28</v>
      </c>
      <c r="S894" s="59">
        <v>81.900000000000006</v>
      </c>
      <c r="T894" s="58">
        <v>1</v>
      </c>
      <c r="U894" s="59">
        <v>85.29</v>
      </c>
      <c r="V894" s="58">
        <v>75</v>
      </c>
      <c r="W894" s="58" t="s">
        <v>652</v>
      </c>
      <c r="X894" s="58">
        <v>0</v>
      </c>
      <c r="Y894" s="58">
        <v>0</v>
      </c>
      <c r="Z894" s="58">
        <v>0</v>
      </c>
      <c r="AA894">
        <v>1</v>
      </c>
      <c r="AB894" s="58">
        <v>0</v>
      </c>
      <c r="AC894" s="58">
        <v>0</v>
      </c>
      <c r="AD894" s="58">
        <v>1</v>
      </c>
      <c r="AE894" s="58">
        <v>1</v>
      </c>
      <c r="AF894" s="58">
        <v>25</v>
      </c>
      <c r="AG894" s="58">
        <v>33.33</v>
      </c>
      <c r="AH894" s="59">
        <v>92682.69</v>
      </c>
      <c r="AI894" s="61">
        <v>218086328</v>
      </c>
      <c r="AJ894" s="61">
        <v>115090920</v>
      </c>
      <c r="AK894" s="61">
        <v>14202313</v>
      </c>
      <c r="AL894" s="60">
        <f t="shared" si="155"/>
        <v>14.202313</v>
      </c>
      <c r="AM894" s="60">
        <f t="shared" si="159"/>
        <v>1.1304101166599589</v>
      </c>
      <c r="AN894" s="59">
        <v>30.39</v>
      </c>
    </row>
    <row r="895" spans="1:40" x14ac:dyDescent="0.3">
      <c r="A895" s="58" t="s">
        <v>4</v>
      </c>
      <c r="B895" s="59">
        <v>2019</v>
      </c>
      <c r="C895" s="59">
        <v>85.54</v>
      </c>
      <c r="D895" s="59">
        <v>47.98</v>
      </c>
      <c r="E895" s="59">
        <v>10.42</v>
      </c>
      <c r="F895" s="59">
        <v>92.31</v>
      </c>
      <c r="G895" s="59">
        <v>83.77</v>
      </c>
      <c r="H895" s="59">
        <v>78.78</v>
      </c>
      <c r="I895" s="60">
        <f t="shared" si="154"/>
        <v>11.436937002725884</v>
      </c>
      <c r="J895" s="60">
        <f t="shared" si="153"/>
        <v>19.288762162130787</v>
      </c>
      <c r="K895" s="60">
        <f t="shared" si="150"/>
        <v>18.696898724092005</v>
      </c>
      <c r="L895" s="60">
        <f t="shared" si="158"/>
        <v>2.7943073437285988</v>
      </c>
      <c r="M895" s="60">
        <f t="shared" si="151"/>
        <v>1.8073531700648968</v>
      </c>
      <c r="N895" s="59">
        <v>4.83</v>
      </c>
      <c r="O895" s="59">
        <v>0.66</v>
      </c>
      <c r="P895" s="62">
        <v>24.825120000000009</v>
      </c>
      <c r="Q895" s="62">
        <v>26.61542635658914</v>
      </c>
      <c r="R895" s="12">
        <v>31.91</v>
      </c>
      <c r="S895" s="59">
        <v>80.150000000000006</v>
      </c>
      <c r="T895" s="58">
        <v>1</v>
      </c>
      <c r="U895" s="59">
        <v>81.56</v>
      </c>
      <c r="V895" s="58">
        <v>71.430000000000007</v>
      </c>
      <c r="W895" s="58" t="s">
        <v>652</v>
      </c>
      <c r="X895" s="58">
        <v>0</v>
      </c>
      <c r="Y895" s="58">
        <v>0</v>
      </c>
      <c r="Z895" s="58">
        <v>0</v>
      </c>
      <c r="AA895">
        <v>1</v>
      </c>
      <c r="AB895" s="58">
        <v>0</v>
      </c>
      <c r="AC895" s="58">
        <v>0</v>
      </c>
      <c r="AD895" s="58">
        <v>1</v>
      </c>
      <c r="AE895" s="58">
        <v>1</v>
      </c>
      <c r="AF895" s="58">
        <v>22.22</v>
      </c>
      <c r="AG895" s="58">
        <v>33.33</v>
      </c>
      <c r="AH895" s="59">
        <v>92682.69</v>
      </c>
      <c r="AI895" s="61">
        <v>238233576</v>
      </c>
      <c r="AJ895" s="61">
        <v>131813516</v>
      </c>
      <c r="AK895" s="61">
        <v>15351299</v>
      </c>
      <c r="AL895" s="60">
        <f t="shared" si="155"/>
        <v>15.351298999999999</v>
      </c>
      <c r="AM895" s="60">
        <f t="shared" si="159"/>
        <v>8.0901329241229933E-2</v>
      </c>
      <c r="AN895" s="59">
        <v>33.79</v>
      </c>
    </row>
    <row r="896" spans="1:40" x14ac:dyDescent="0.3">
      <c r="A896" s="58" t="s">
        <v>4</v>
      </c>
      <c r="B896" s="59">
        <v>2020</v>
      </c>
      <c r="C896" s="59">
        <v>89.44</v>
      </c>
      <c r="D896" s="59">
        <v>58.14</v>
      </c>
      <c r="E896" s="59">
        <v>26.83</v>
      </c>
      <c r="F896" s="59">
        <v>92.31</v>
      </c>
      <c r="G896" s="59">
        <v>90.11</v>
      </c>
      <c r="H896" s="59">
        <v>84.06</v>
      </c>
      <c r="I896" s="60">
        <f t="shared" si="154"/>
        <v>11.436937002725884</v>
      </c>
      <c r="J896" s="60">
        <f t="shared" si="153"/>
        <v>19.173115200715902</v>
      </c>
      <c r="K896" s="60">
        <f t="shared" si="150"/>
        <v>18.646479878083206</v>
      </c>
      <c r="L896" s="60">
        <f t="shared" si="158"/>
        <v>1.5725039746159077</v>
      </c>
      <c r="M896" s="60">
        <f t="shared" si="151"/>
        <v>1.6932255556063804</v>
      </c>
      <c r="N896" s="59">
        <v>-2.14</v>
      </c>
      <c r="O896" s="59">
        <v>0.49</v>
      </c>
      <c r="P896" s="62">
        <v>24.792209302325578</v>
      </c>
      <c r="Q896" s="62">
        <v>26.392868217054275</v>
      </c>
      <c r="R896" s="12">
        <v>35.049999999999997</v>
      </c>
      <c r="S896" s="59">
        <v>79.88</v>
      </c>
      <c r="T896" s="58">
        <v>1</v>
      </c>
      <c r="U896" s="59">
        <v>93.21</v>
      </c>
      <c r="V896" s="58">
        <v>75</v>
      </c>
      <c r="W896" s="58" t="s">
        <v>652</v>
      </c>
      <c r="X896" s="58">
        <v>0</v>
      </c>
      <c r="Y896" s="58">
        <v>0</v>
      </c>
      <c r="Z896" s="58">
        <v>0</v>
      </c>
      <c r="AA896">
        <v>1</v>
      </c>
      <c r="AB896" s="58">
        <v>0</v>
      </c>
      <c r="AC896" s="58">
        <v>0</v>
      </c>
      <c r="AD896" s="58">
        <v>1</v>
      </c>
      <c r="AE896" s="58">
        <v>1</v>
      </c>
      <c r="AF896" s="58">
        <v>25</v>
      </c>
      <c r="AG896" s="58">
        <v>33.33</v>
      </c>
      <c r="AH896" s="59">
        <v>92682.69</v>
      </c>
      <c r="AI896" s="61">
        <v>212216004</v>
      </c>
      <c r="AJ896" s="61">
        <v>125332389</v>
      </c>
      <c r="AK896" s="61">
        <v>3818699</v>
      </c>
      <c r="AL896" s="60">
        <f t="shared" si="155"/>
        <v>3.8186990000000001</v>
      </c>
      <c r="AM896" s="60">
        <f t="shared" si="159"/>
        <v>-0.75124587176629154</v>
      </c>
      <c r="AN896" s="59">
        <v>41.64</v>
      </c>
    </row>
    <row r="897" spans="1:40" x14ac:dyDescent="0.3">
      <c r="A897" s="58" t="s">
        <v>4</v>
      </c>
      <c r="B897" s="59">
        <v>2021</v>
      </c>
      <c r="C897" s="59">
        <v>83.87</v>
      </c>
      <c r="D897" s="59">
        <v>50.99</v>
      </c>
      <c r="E897" s="59">
        <v>18.100000000000001</v>
      </c>
      <c r="F897" s="59">
        <v>91.18</v>
      </c>
      <c r="G897" s="59">
        <v>87.19</v>
      </c>
      <c r="H897" s="59">
        <v>67.23</v>
      </c>
      <c r="I897" s="60">
        <f t="shared" si="154"/>
        <v>11.436937002725884</v>
      </c>
      <c r="J897" s="60">
        <f t="shared" si="153"/>
        <v>19.350839035203204</v>
      </c>
      <c r="K897" s="60">
        <f t="shared" si="150"/>
        <v>18.841309763273514</v>
      </c>
      <c r="L897" s="60">
        <f t="shared" si="158"/>
        <v>3.1668867095060067</v>
      </c>
      <c r="M897" s="60">
        <f t="shared" si="151"/>
        <v>1.66450748010794</v>
      </c>
      <c r="N897" s="59">
        <v>6.19</v>
      </c>
      <c r="O897" s="59">
        <v>0.62</v>
      </c>
      <c r="P897" s="62">
        <v>53.43942307692307</v>
      </c>
      <c r="Q897" s="62">
        <v>56.638499999999958</v>
      </c>
      <c r="R897" s="12">
        <v>93.21</v>
      </c>
      <c r="S897" s="59">
        <v>78.98</v>
      </c>
      <c r="T897" s="58">
        <v>1</v>
      </c>
      <c r="U897" s="59">
        <v>66.41</v>
      </c>
      <c r="V897" s="58">
        <v>66.67</v>
      </c>
      <c r="W897" s="58" t="s">
        <v>652</v>
      </c>
      <c r="X897" s="58">
        <v>0</v>
      </c>
      <c r="Y897" s="58">
        <v>0</v>
      </c>
      <c r="Z897" s="58">
        <v>0</v>
      </c>
      <c r="AA897">
        <v>1</v>
      </c>
      <c r="AB897" s="58">
        <v>0</v>
      </c>
      <c r="AC897" s="58">
        <v>0</v>
      </c>
      <c r="AD897" s="58">
        <v>1</v>
      </c>
      <c r="AE897" s="58">
        <v>1</v>
      </c>
      <c r="AF897" s="58">
        <v>25</v>
      </c>
      <c r="AG897" s="58">
        <v>21.43</v>
      </c>
      <c r="AH897" s="59">
        <v>92682.69</v>
      </c>
      <c r="AI897" s="61">
        <v>253491040</v>
      </c>
      <c r="AJ897" s="61">
        <v>152291920</v>
      </c>
      <c r="AK897" s="61">
        <v>22733480</v>
      </c>
      <c r="AL897" s="60">
        <f t="shared" si="155"/>
        <v>22.73348</v>
      </c>
      <c r="AM897" s="60">
        <f t="shared" si="159"/>
        <v>4.9532002915128945</v>
      </c>
      <c r="AN897" s="59">
        <v>35.409999999999997</v>
      </c>
    </row>
    <row r="898" spans="1:40" x14ac:dyDescent="0.3">
      <c r="A898" s="58" t="s">
        <v>493</v>
      </c>
      <c r="B898" s="59">
        <v>2008</v>
      </c>
      <c r="C898" s="59">
        <v>38.93</v>
      </c>
      <c r="D898" s="59">
        <v>38.93</v>
      </c>
      <c r="E898" s="59">
        <v>100</v>
      </c>
      <c r="F898" s="59">
        <v>42.31</v>
      </c>
      <c r="G898" s="59">
        <v>31.72</v>
      </c>
      <c r="H898" s="59">
        <v>46.81</v>
      </c>
      <c r="I898" s="60">
        <f t="shared" si="154"/>
        <v>8.5131871780488115</v>
      </c>
      <c r="J898" s="60">
        <f t="shared" si="153"/>
        <v>14.891293904661914</v>
      </c>
      <c r="K898" s="60">
        <f t="shared" ref="K898:K961" si="160">LN(AJ898)</f>
        <v>14.299857084325742</v>
      </c>
      <c r="L898" s="60">
        <f t="shared" si="158"/>
        <v>0.26912520387588768</v>
      </c>
      <c r="M898" s="60">
        <f t="shared" ref="M898:M961" si="161">AI898/AJ898</f>
        <v>1.8065822856558442</v>
      </c>
      <c r="N898" s="59">
        <v>10.01</v>
      </c>
      <c r="O898" s="59">
        <v>0.24</v>
      </c>
      <c r="P898" s="62">
        <v>19.974545454545453</v>
      </c>
      <c r="Q898" s="62">
        <v>25.786875000000009</v>
      </c>
      <c r="R898" s="12">
        <v>34.380000000000003</v>
      </c>
      <c r="S898" s="59">
        <v>0</v>
      </c>
      <c r="T898" s="58">
        <v>1</v>
      </c>
      <c r="U898" s="59">
        <v>32.49</v>
      </c>
      <c r="V898" s="58">
        <v>54.55</v>
      </c>
      <c r="W898" s="58" t="s">
        <v>652</v>
      </c>
      <c r="X898" s="58">
        <v>0</v>
      </c>
      <c r="Y898" s="58">
        <v>0</v>
      </c>
      <c r="Z898" s="58">
        <v>0</v>
      </c>
      <c r="AA898">
        <v>1</v>
      </c>
      <c r="AB898" s="58">
        <v>0</v>
      </c>
      <c r="AC898" s="58">
        <v>0</v>
      </c>
      <c r="AD898" s="58">
        <v>1</v>
      </c>
      <c r="AE898" s="58"/>
      <c r="AF898" s="58">
        <v>0</v>
      </c>
      <c r="AG898" s="58"/>
      <c r="AH898" s="59">
        <v>4980.01</v>
      </c>
      <c r="AI898" s="61">
        <v>2932289</v>
      </c>
      <c r="AJ898" s="61">
        <v>1623114</v>
      </c>
      <c r="AK898" s="61">
        <v>308819</v>
      </c>
      <c r="AL898" s="60">
        <f t="shared" si="155"/>
        <v>0.30881900000000001</v>
      </c>
      <c r="AM898" s="60"/>
      <c r="AN898" s="59">
        <v>35.119999999999997</v>
      </c>
    </row>
    <row r="899" spans="1:40" x14ac:dyDescent="0.3">
      <c r="A899" s="58" t="s">
        <v>493</v>
      </c>
      <c r="B899" s="59">
        <v>2009</v>
      </c>
      <c r="C899" s="59">
        <v>41.2</v>
      </c>
      <c r="D899" s="59">
        <v>41.2</v>
      </c>
      <c r="E899" s="59">
        <v>100</v>
      </c>
      <c r="F899" s="59">
        <v>38.49</v>
      </c>
      <c r="G899" s="59">
        <v>32.65</v>
      </c>
      <c r="H899" s="59">
        <v>60.44</v>
      </c>
      <c r="I899" s="60">
        <f t="shared" si="154"/>
        <v>9.3532105223425415</v>
      </c>
      <c r="J899" s="60">
        <f t="shared" si="153"/>
        <v>14.974402310849571</v>
      </c>
      <c r="K899" s="60">
        <f t="shared" si="160"/>
        <v>14.322629319798938</v>
      </c>
      <c r="L899" s="60">
        <f t="shared" si="158"/>
        <v>0.13348139137448098</v>
      </c>
      <c r="M899" s="60">
        <f t="shared" si="161"/>
        <v>1.9189400782896717</v>
      </c>
      <c r="N899" s="59">
        <v>1.31</v>
      </c>
      <c r="O899" s="59">
        <v>0.18</v>
      </c>
      <c r="P899" s="62">
        <v>16.568333333333328</v>
      </c>
      <c r="Q899" s="62">
        <v>16.611240310077516</v>
      </c>
      <c r="R899" s="12">
        <v>19.829999999999998</v>
      </c>
      <c r="S899" s="59">
        <v>0</v>
      </c>
      <c r="T899" s="58">
        <v>1</v>
      </c>
      <c r="U899" s="59">
        <v>67.77</v>
      </c>
      <c r="V899" s="58">
        <v>45.45</v>
      </c>
      <c r="W899" s="58" t="s">
        <v>652</v>
      </c>
      <c r="X899" s="58">
        <v>0</v>
      </c>
      <c r="Y899" s="58">
        <v>0</v>
      </c>
      <c r="Z899" s="58">
        <v>0</v>
      </c>
      <c r="AA899">
        <v>1</v>
      </c>
      <c r="AB899" s="58">
        <v>0</v>
      </c>
      <c r="AC899" s="58">
        <v>0</v>
      </c>
      <c r="AD899" s="58">
        <v>1</v>
      </c>
      <c r="AE899" s="58"/>
      <c r="AF899" s="58">
        <v>0</v>
      </c>
      <c r="AG899" s="58"/>
      <c r="AH899" s="59">
        <v>11535.8</v>
      </c>
      <c r="AI899" s="61">
        <v>3186400</v>
      </c>
      <c r="AJ899" s="61">
        <v>1660500</v>
      </c>
      <c r="AK899" s="61">
        <v>142800</v>
      </c>
      <c r="AL899" s="60">
        <f t="shared" si="155"/>
        <v>0.14280000000000001</v>
      </c>
      <c r="AM899" s="60">
        <f t="shared" ref="AM899:AM911" si="162">(AK899-AK898)/AK898</f>
        <v>-0.53759321803386451</v>
      </c>
      <c r="AN899" s="59">
        <v>35.26</v>
      </c>
    </row>
    <row r="900" spans="1:40" x14ac:dyDescent="0.3">
      <c r="A900" s="58" t="s">
        <v>493</v>
      </c>
      <c r="B900" s="59">
        <v>2010</v>
      </c>
      <c r="C900" s="59">
        <v>53.32</v>
      </c>
      <c r="D900" s="59">
        <v>53.32</v>
      </c>
      <c r="E900" s="59">
        <v>82.76</v>
      </c>
      <c r="F900" s="59">
        <v>48.53</v>
      </c>
      <c r="G900" s="59">
        <v>50.34</v>
      </c>
      <c r="H900" s="59">
        <v>65.64</v>
      </c>
      <c r="I900" s="60">
        <f t="shared" si="154"/>
        <v>9.4768598377789441</v>
      </c>
      <c r="J900" s="60">
        <f t="shared" si="153"/>
        <v>15.483092653763409</v>
      </c>
      <c r="K900" s="60">
        <f t="shared" si="160"/>
        <v>14.852025432456195</v>
      </c>
      <c r="L900" s="60">
        <f t="shared" si="158"/>
        <v>0.22697858815078201</v>
      </c>
      <c r="M900" s="60">
        <f t="shared" si="161"/>
        <v>1.8796154749245755</v>
      </c>
      <c r="N900" s="59">
        <v>1.24</v>
      </c>
      <c r="O900" s="59">
        <v>0.13</v>
      </c>
      <c r="P900" s="62">
        <v>16.501712062256811</v>
      </c>
      <c r="Q900" s="62">
        <v>17.427003891050575</v>
      </c>
      <c r="R900" s="12">
        <v>19.920000000000002</v>
      </c>
      <c r="S900" s="59">
        <v>0</v>
      </c>
      <c r="T900" s="58">
        <v>1</v>
      </c>
      <c r="U900" s="59">
        <v>54.13</v>
      </c>
      <c r="V900" s="58">
        <v>58.33</v>
      </c>
      <c r="W900" s="58" t="s">
        <v>652</v>
      </c>
      <c r="X900" s="58">
        <v>0</v>
      </c>
      <c r="Y900" s="58">
        <v>0</v>
      </c>
      <c r="Z900" s="58">
        <v>0</v>
      </c>
      <c r="AA900">
        <v>1</v>
      </c>
      <c r="AB900" s="58">
        <v>0</v>
      </c>
      <c r="AC900" s="58">
        <v>0</v>
      </c>
      <c r="AD900" s="58">
        <v>1</v>
      </c>
      <c r="AE900" s="58"/>
      <c r="AF900" s="58">
        <v>0</v>
      </c>
      <c r="AG900" s="58">
        <v>16.670000000000002</v>
      </c>
      <c r="AH900" s="59">
        <v>13054.13</v>
      </c>
      <c r="AI900" s="61">
        <v>5299339</v>
      </c>
      <c r="AJ900" s="61">
        <v>2819374</v>
      </c>
      <c r="AK900" s="61">
        <v>254803</v>
      </c>
      <c r="AL900" s="60">
        <f t="shared" si="155"/>
        <v>0.254803</v>
      </c>
      <c r="AM900" s="60">
        <f t="shared" si="162"/>
        <v>0.78433473389355746</v>
      </c>
      <c r="AN900" s="59">
        <v>39.65</v>
      </c>
    </row>
    <row r="901" spans="1:40" x14ac:dyDescent="0.3">
      <c r="A901" s="58" t="s">
        <v>493</v>
      </c>
      <c r="B901" s="59">
        <v>2011</v>
      </c>
      <c r="C901" s="59">
        <v>53.1</v>
      </c>
      <c r="D901" s="59">
        <v>53.1</v>
      </c>
      <c r="E901" s="59">
        <v>84.26</v>
      </c>
      <c r="F901" s="59">
        <v>44.39</v>
      </c>
      <c r="G901" s="59">
        <v>50.78</v>
      </c>
      <c r="H901" s="59">
        <v>70.02</v>
      </c>
      <c r="I901" s="60">
        <f t="shared" si="154"/>
        <v>9.6166684409598133</v>
      </c>
      <c r="J901" s="60">
        <f t="shared" si="153"/>
        <v>15.735845576553418</v>
      </c>
      <c r="K901" s="60">
        <f t="shared" si="160"/>
        <v>15.138316513049345</v>
      </c>
      <c r="L901" s="60">
        <f t="shared" si="158"/>
        <v>0.58672610270479775</v>
      </c>
      <c r="M901" s="60">
        <f t="shared" si="161"/>
        <v>1.8176220184659317</v>
      </c>
      <c r="N901" s="59">
        <v>7.26</v>
      </c>
      <c r="O901" s="59">
        <v>0.21</v>
      </c>
      <c r="P901" s="62">
        <v>14.778235294117646</v>
      </c>
      <c r="Q901" s="62">
        <v>16.565686274509794</v>
      </c>
      <c r="R901" s="12">
        <v>21.87</v>
      </c>
      <c r="S901" s="59">
        <v>0</v>
      </c>
      <c r="T901" s="58">
        <v>1</v>
      </c>
      <c r="U901" s="59">
        <v>65.08</v>
      </c>
      <c r="V901" s="58">
        <v>61.54</v>
      </c>
      <c r="W901" s="58" t="s">
        <v>652</v>
      </c>
      <c r="X901" s="58">
        <v>0</v>
      </c>
      <c r="Y901" s="58">
        <v>0</v>
      </c>
      <c r="Z901" s="58">
        <v>0</v>
      </c>
      <c r="AA901">
        <v>1</v>
      </c>
      <c r="AB901" s="58">
        <v>0</v>
      </c>
      <c r="AC901" s="58">
        <v>0</v>
      </c>
      <c r="AD901" s="58">
        <v>1</v>
      </c>
      <c r="AE901" s="58">
        <v>1</v>
      </c>
      <c r="AF901" s="58">
        <v>0</v>
      </c>
      <c r="AG901" s="58">
        <v>16.670000000000002</v>
      </c>
      <c r="AH901" s="59">
        <v>15012.95</v>
      </c>
      <c r="AI901" s="61">
        <v>6823244</v>
      </c>
      <c r="AJ901" s="61">
        <v>3753940</v>
      </c>
      <c r="AK901" s="61">
        <v>798092</v>
      </c>
      <c r="AL901" s="60">
        <f t="shared" si="155"/>
        <v>0.79809200000000002</v>
      </c>
      <c r="AM901" s="60">
        <f t="shared" si="162"/>
        <v>2.1321923211265172</v>
      </c>
      <c r="AN901" s="59">
        <v>39.22</v>
      </c>
    </row>
    <row r="902" spans="1:40" x14ac:dyDescent="0.3">
      <c r="A902" s="58" t="s">
        <v>493</v>
      </c>
      <c r="B902" s="59">
        <v>2012</v>
      </c>
      <c r="C902" s="59">
        <v>57.85</v>
      </c>
      <c r="D902" s="59">
        <v>57.85</v>
      </c>
      <c r="E902" s="59">
        <v>100</v>
      </c>
      <c r="F902" s="59">
        <v>52.59</v>
      </c>
      <c r="G902" s="59">
        <v>49.41</v>
      </c>
      <c r="H902" s="59">
        <v>80.61</v>
      </c>
      <c r="I902" s="60">
        <f t="shared" si="154"/>
        <v>9.5488498177911687</v>
      </c>
      <c r="J902" s="60">
        <f t="shared" si="153"/>
        <v>15.567626851480973</v>
      </c>
      <c r="K902" s="60">
        <f t="shared" si="160"/>
        <v>14.729402414837176</v>
      </c>
      <c r="L902" s="60">
        <f t="shared" si="158"/>
        <v>0.54481421165391108</v>
      </c>
      <c r="M902" s="60">
        <f t="shared" si="161"/>
        <v>2.312257769616</v>
      </c>
      <c r="N902" s="59">
        <v>6.58</v>
      </c>
      <c r="O902" s="59">
        <v>0.26</v>
      </c>
      <c r="P902" s="62">
        <v>7.9368359374999926</v>
      </c>
      <c r="Q902" s="62">
        <v>9.5380468750000045</v>
      </c>
      <c r="R902" s="12">
        <v>13.01</v>
      </c>
      <c r="S902" s="59">
        <v>0</v>
      </c>
      <c r="T902" s="58">
        <v>1</v>
      </c>
      <c r="U902" s="59">
        <v>87.62</v>
      </c>
      <c r="V902" s="58">
        <v>61.54</v>
      </c>
      <c r="W902" s="58" t="s">
        <v>652</v>
      </c>
      <c r="X902" s="58">
        <v>0</v>
      </c>
      <c r="Y902" s="58">
        <v>0</v>
      </c>
      <c r="Z902" s="58">
        <v>0</v>
      </c>
      <c r="AA902">
        <v>1</v>
      </c>
      <c r="AB902" s="58">
        <v>0</v>
      </c>
      <c r="AC902" s="58">
        <v>0</v>
      </c>
      <c r="AD902" s="58">
        <v>1</v>
      </c>
      <c r="AE902" s="58">
        <v>1</v>
      </c>
      <c r="AF902" s="58">
        <v>0</v>
      </c>
      <c r="AG902" s="58">
        <v>16.670000000000002</v>
      </c>
      <c r="AH902" s="59">
        <v>14028.55</v>
      </c>
      <c r="AI902" s="61">
        <v>5766794</v>
      </c>
      <c r="AJ902" s="61">
        <v>2494010</v>
      </c>
      <c r="AK902" s="61">
        <v>724288</v>
      </c>
      <c r="AL902" s="60">
        <f t="shared" si="155"/>
        <v>0.72428800000000004</v>
      </c>
      <c r="AM902" s="60">
        <f t="shared" si="162"/>
        <v>-9.2475554196759277E-2</v>
      </c>
      <c r="AN902" s="59">
        <v>18.07</v>
      </c>
    </row>
    <row r="903" spans="1:40" x14ac:dyDescent="0.3">
      <c r="A903" s="58" t="s">
        <v>493</v>
      </c>
      <c r="B903" s="59">
        <v>2013</v>
      </c>
      <c r="C903" s="59">
        <v>53.8</v>
      </c>
      <c r="D903" s="59">
        <v>40.020000000000003</v>
      </c>
      <c r="E903" s="59">
        <v>24.42</v>
      </c>
      <c r="F903" s="59">
        <v>53.06</v>
      </c>
      <c r="G903" s="59">
        <v>57.46</v>
      </c>
      <c r="H903" s="59">
        <v>48.34</v>
      </c>
      <c r="I903" s="60">
        <f t="shared" si="154"/>
        <v>9.145009003284704</v>
      </c>
      <c r="J903" s="60">
        <f t="shared" si="153"/>
        <v>15.754328473626211</v>
      </c>
      <c r="K903" s="60">
        <f t="shared" si="160"/>
        <v>15.11322066941494</v>
      </c>
      <c r="L903" s="60">
        <f t="shared" si="158"/>
        <v>0.59530113817222996</v>
      </c>
      <c r="M903" s="60">
        <f t="shared" si="161"/>
        <v>1.898582972948758</v>
      </c>
      <c r="N903" s="59">
        <v>2</v>
      </c>
      <c r="O903" s="59">
        <v>0.24</v>
      </c>
      <c r="P903" s="62">
        <v>4.5099606299212596</v>
      </c>
      <c r="Q903" s="62">
        <v>5.3667968749999986</v>
      </c>
      <c r="R903" s="12">
        <v>8.0399999999999991</v>
      </c>
      <c r="S903" s="59">
        <v>0</v>
      </c>
      <c r="T903" s="58">
        <v>1</v>
      </c>
      <c r="U903" s="59">
        <v>40.53</v>
      </c>
      <c r="V903" s="58">
        <v>58.33</v>
      </c>
      <c r="W903" s="58" t="s">
        <v>652</v>
      </c>
      <c r="X903" s="58">
        <v>0</v>
      </c>
      <c r="Y903" s="58">
        <v>0</v>
      </c>
      <c r="Z903" s="58">
        <v>0</v>
      </c>
      <c r="AA903">
        <v>1</v>
      </c>
      <c r="AB903" s="58">
        <v>0</v>
      </c>
      <c r="AC903" s="58">
        <v>0</v>
      </c>
      <c r="AD903" s="58">
        <v>1</v>
      </c>
      <c r="AE903" s="58">
        <v>1</v>
      </c>
      <c r="AF903" s="58">
        <v>0</v>
      </c>
      <c r="AG903" s="58">
        <v>16.670000000000002</v>
      </c>
      <c r="AH903" s="59">
        <v>9367.57</v>
      </c>
      <c r="AI903" s="61">
        <v>6950530</v>
      </c>
      <c r="AJ903" s="61">
        <v>3660904</v>
      </c>
      <c r="AK903" s="61">
        <v>813577</v>
      </c>
      <c r="AL903" s="60">
        <f t="shared" si="155"/>
        <v>0.81357699999999999</v>
      </c>
      <c r="AM903" s="60">
        <f t="shared" si="162"/>
        <v>0.12327830918087833</v>
      </c>
      <c r="AN903" s="59">
        <v>28.36</v>
      </c>
    </row>
    <row r="904" spans="1:40" x14ac:dyDescent="0.3">
      <c r="A904" s="58" t="s">
        <v>493</v>
      </c>
      <c r="B904" s="59">
        <v>2014</v>
      </c>
      <c r="C904" s="59">
        <v>53.39</v>
      </c>
      <c r="D904" s="59">
        <v>53.39</v>
      </c>
      <c r="E904" s="59">
        <v>57.61</v>
      </c>
      <c r="F904" s="59">
        <v>48.21</v>
      </c>
      <c r="G904" s="59">
        <v>65.040000000000006</v>
      </c>
      <c r="H904" s="59">
        <v>40.200000000000003</v>
      </c>
      <c r="I904" s="60">
        <f t="shared" si="154"/>
        <v>8.4822165793115012</v>
      </c>
      <c r="J904" s="60">
        <f t="shared" si="153"/>
        <v>15.785279662109559</v>
      </c>
      <c r="K904" s="60">
        <f t="shared" si="160"/>
        <v>15.338952359669674</v>
      </c>
      <c r="L904" s="60">
        <f t="shared" si="158"/>
        <v>0.43768831882392617</v>
      </c>
      <c r="M904" s="60">
        <f t="shared" si="161"/>
        <v>1.5625628134679486</v>
      </c>
      <c r="N904" s="59">
        <v>-12.68</v>
      </c>
      <c r="O904" s="59">
        <v>0.19</v>
      </c>
      <c r="P904" s="62">
        <v>5.9405577689243021</v>
      </c>
      <c r="Q904" s="62">
        <v>6.9000390625000003</v>
      </c>
      <c r="R904" s="12">
        <v>8.77</v>
      </c>
      <c r="S904" s="59">
        <v>0</v>
      </c>
      <c r="T904" s="58">
        <v>1</v>
      </c>
      <c r="U904" s="59">
        <v>25.08</v>
      </c>
      <c r="V904" s="58">
        <v>38.46</v>
      </c>
      <c r="W904" s="58" t="s">
        <v>652</v>
      </c>
      <c r="X904" s="58">
        <v>0</v>
      </c>
      <c r="Y904" s="58">
        <v>0</v>
      </c>
      <c r="Z904" s="58">
        <v>0</v>
      </c>
      <c r="AA904">
        <v>1</v>
      </c>
      <c r="AB904" s="58">
        <v>0</v>
      </c>
      <c r="AC904" s="58">
        <v>0</v>
      </c>
      <c r="AD904" s="58">
        <v>1</v>
      </c>
      <c r="AE904" s="58">
        <v>1</v>
      </c>
      <c r="AF904" s="58">
        <v>0</v>
      </c>
      <c r="AG904" s="58">
        <v>16.670000000000002</v>
      </c>
      <c r="AH904" s="59">
        <v>4828.1400000000003</v>
      </c>
      <c r="AI904" s="61">
        <v>7169021</v>
      </c>
      <c r="AJ904" s="61">
        <v>4587989</v>
      </c>
      <c r="AK904" s="61">
        <v>549122</v>
      </c>
      <c r="AL904" s="60">
        <f t="shared" si="155"/>
        <v>0.549122</v>
      </c>
      <c r="AM904" s="60">
        <f t="shared" si="162"/>
        <v>-0.32505220771973642</v>
      </c>
      <c r="AN904" s="59">
        <v>45.39</v>
      </c>
    </row>
    <row r="905" spans="1:40" x14ac:dyDescent="0.3">
      <c r="A905" s="58" t="s">
        <v>493</v>
      </c>
      <c r="B905" s="59">
        <v>2015</v>
      </c>
      <c r="C905" s="59">
        <v>58.28</v>
      </c>
      <c r="D905" s="59">
        <v>58.28</v>
      </c>
      <c r="E905" s="59">
        <v>100</v>
      </c>
      <c r="F905" s="59">
        <v>53.07</v>
      </c>
      <c r="G905" s="59">
        <v>73.13</v>
      </c>
      <c r="H905" s="59">
        <v>39.44</v>
      </c>
      <c r="I905" s="60">
        <f t="shared" si="154"/>
        <v>7.7100303696491057</v>
      </c>
      <c r="J905" s="60">
        <f t="shared" si="153"/>
        <v>15.829559213640794</v>
      </c>
      <c r="K905" s="60">
        <f t="shared" si="160"/>
        <v>15.490951169104623</v>
      </c>
      <c r="L905" s="60">
        <f t="shared" si="158"/>
        <v>0.13367650709490844</v>
      </c>
      <c r="M905" s="60">
        <f t="shared" si="161"/>
        <v>1.4029933265283043</v>
      </c>
      <c r="N905" s="59">
        <v>-8.4700000000000006</v>
      </c>
      <c r="O905" s="59">
        <v>0.14000000000000001</v>
      </c>
      <c r="P905" s="62">
        <v>7.6819367588932828</v>
      </c>
      <c r="Q905" s="62">
        <v>8.2714785992217958</v>
      </c>
      <c r="R905" s="12">
        <v>9.17</v>
      </c>
      <c r="S905" s="59">
        <v>0</v>
      </c>
      <c r="T905" s="58">
        <v>1</v>
      </c>
      <c r="U905" s="59">
        <v>25.75</v>
      </c>
      <c r="V905" s="58">
        <v>33.33</v>
      </c>
      <c r="W905" s="58" t="s">
        <v>652</v>
      </c>
      <c r="X905" s="58">
        <v>0</v>
      </c>
      <c r="Y905" s="58">
        <v>0</v>
      </c>
      <c r="Z905" s="58">
        <v>0</v>
      </c>
      <c r="AA905">
        <v>1</v>
      </c>
      <c r="AB905" s="58">
        <v>0</v>
      </c>
      <c r="AC905" s="58">
        <v>0</v>
      </c>
      <c r="AD905" s="58">
        <v>1</v>
      </c>
      <c r="AE905" s="58">
        <v>1</v>
      </c>
      <c r="AF905" s="58">
        <v>0</v>
      </c>
      <c r="AG905" s="58">
        <v>16.670000000000002</v>
      </c>
      <c r="AH905" s="59">
        <v>2230.61</v>
      </c>
      <c r="AI905" s="61">
        <v>7493595</v>
      </c>
      <c r="AJ905" s="61">
        <v>5341148</v>
      </c>
      <c r="AK905" s="61">
        <v>143023</v>
      </c>
      <c r="AL905" s="60">
        <f t="shared" si="155"/>
        <v>0.14302300000000001</v>
      </c>
      <c r="AM905" s="60">
        <f t="shared" si="162"/>
        <v>-0.73954239677157352</v>
      </c>
      <c r="AN905" s="59">
        <v>57.74</v>
      </c>
    </row>
    <row r="906" spans="1:40" x14ac:dyDescent="0.3">
      <c r="A906" s="58" t="s">
        <v>493</v>
      </c>
      <c r="B906" s="59">
        <v>2016</v>
      </c>
      <c r="C906" s="59">
        <v>55.51</v>
      </c>
      <c r="D906" s="59">
        <v>55.51</v>
      </c>
      <c r="E906" s="59">
        <v>100</v>
      </c>
      <c r="F906" s="59">
        <v>53.31</v>
      </c>
      <c r="G906" s="59">
        <v>73.89</v>
      </c>
      <c r="H906" s="59">
        <v>25.97</v>
      </c>
      <c r="I906" s="60">
        <f t="shared" si="154"/>
        <v>8.118814912309702</v>
      </c>
      <c r="J906" s="60">
        <f t="shared" si="153"/>
        <v>15.912879317498055</v>
      </c>
      <c r="K906" s="60">
        <f t="shared" si="160"/>
        <v>15.666371293212855</v>
      </c>
      <c r="L906" s="60">
        <f t="shared" si="158"/>
        <v>-3.6278166692622314E-2</v>
      </c>
      <c r="M906" s="60">
        <f t="shared" si="161"/>
        <v>1.2795494506461287</v>
      </c>
      <c r="N906" s="59">
        <v>-4.1100000000000003</v>
      </c>
      <c r="O906" s="59">
        <v>0.09</v>
      </c>
      <c r="P906" s="62">
        <v>5.3497665369649798</v>
      </c>
      <c r="Q906" s="62">
        <v>5.6182329317269106</v>
      </c>
      <c r="R906" s="12">
        <v>8.7100000000000009</v>
      </c>
      <c r="S906" s="59">
        <v>0</v>
      </c>
      <c r="T906" s="58">
        <v>1</v>
      </c>
      <c r="U906" s="59">
        <v>12.75</v>
      </c>
      <c r="V906" s="58">
        <v>41.67</v>
      </c>
      <c r="W906" s="58" t="s">
        <v>652</v>
      </c>
      <c r="X906" s="58">
        <v>0</v>
      </c>
      <c r="Y906" s="58">
        <v>0</v>
      </c>
      <c r="Z906" s="58">
        <v>0</v>
      </c>
      <c r="AA906">
        <v>1</v>
      </c>
      <c r="AB906" s="58">
        <v>0</v>
      </c>
      <c r="AC906" s="58">
        <v>0</v>
      </c>
      <c r="AD906" s="58">
        <v>1</v>
      </c>
      <c r="AE906" s="58">
        <v>1</v>
      </c>
      <c r="AF906" s="58">
        <v>0</v>
      </c>
      <c r="AG906" s="58">
        <v>18.18</v>
      </c>
      <c r="AH906" s="59">
        <v>3357.04</v>
      </c>
      <c r="AI906" s="61">
        <v>8144711</v>
      </c>
      <c r="AJ906" s="61">
        <v>6365296</v>
      </c>
      <c r="AK906" s="61">
        <v>-35628</v>
      </c>
      <c r="AL906" s="60">
        <f t="shared" si="155"/>
        <v>-3.5628E-2</v>
      </c>
      <c r="AM906" s="60">
        <f t="shared" si="162"/>
        <v>-1.2491067870202694</v>
      </c>
      <c r="AN906" s="59">
        <v>69.73</v>
      </c>
    </row>
    <row r="907" spans="1:40" x14ac:dyDescent="0.3">
      <c r="A907" s="58" t="s">
        <v>493</v>
      </c>
      <c r="B907" s="59">
        <v>2017</v>
      </c>
      <c r="C907" s="59">
        <v>52.34</v>
      </c>
      <c r="D907" s="59">
        <v>52.34</v>
      </c>
      <c r="E907" s="59">
        <v>100</v>
      </c>
      <c r="F907" s="59">
        <v>47.82</v>
      </c>
      <c r="G907" s="59">
        <v>74.14</v>
      </c>
      <c r="H907" s="59">
        <v>20.12</v>
      </c>
      <c r="I907" s="60">
        <f t="shared" si="154"/>
        <v>8.0680238140217835</v>
      </c>
      <c r="J907" s="60">
        <f t="shared" si="153"/>
        <v>15.84693763454235</v>
      </c>
      <c r="K907" s="60">
        <f t="shared" si="160"/>
        <v>15.547279371043853</v>
      </c>
      <c r="L907" s="60">
        <f t="shared" si="158"/>
        <v>0.38560723928619967</v>
      </c>
      <c r="M907" s="60">
        <f t="shared" si="161"/>
        <v>1.3493975903614457</v>
      </c>
      <c r="N907" s="59">
        <v>0.79</v>
      </c>
      <c r="O907" s="59">
        <v>0.18</v>
      </c>
      <c r="P907" s="62">
        <v>5.8285490196078431</v>
      </c>
      <c r="Q907" s="62">
        <v>6.2326050420168064</v>
      </c>
      <c r="R907" s="12">
        <v>8.64</v>
      </c>
      <c r="S907" s="59">
        <v>0</v>
      </c>
      <c r="T907" s="58">
        <v>1</v>
      </c>
      <c r="U907" s="59">
        <v>9.9</v>
      </c>
      <c r="V907" s="58">
        <v>41.67</v>
      </c>
      <c r="W907" s="58" t="s">
        <v>652</v>
      </c>
      <c r="X907" s="58">
        <v>0</v>
      </c>
      <c r="Y907" s="58">
        <v>0</v>
      </c>
      <c r="Z907" s="58">
        <v>0</v>
      </c>
      <c r="AA907">
        <v>1</v>
      </c>
      <c r="AB907" s="58">
        <v>0</v>
      </c>
      <c r="AC907" s="58">
        <v>0</v>
      </c>
      <c r="AD907" s="58">
        <v>0</v>
      </c>
      <c r="AE907" s="58">
        <v>1</v>
      </c>
      <c r="AF907" s="58">
        <v>0</v>
      </c>
      <c r="AG907" s="58">
        <v>22.22</v>
      </c>
      <c r="AH907" s="59">
        <v>3190.79</v>
      </c>
      <c r="AI907" s="61">
        <v>7624960</v>
      </c>
      <c r="AJ907" s="61">
        <v>5650640</v>
      </c>
      <c r="AK907" s="61">
        <v>470507</v>
      </c>
      <c r="AL907" s="60">
        <f t="shared" si="155"/>
        <v>0.47050700000000001</v>
      </c>
      <c r="AM907" s="60">
        <f t="shared" si="162"/>
        <v>-14.206101942292578</v>
      </c>
      <c r="AN907" s="59">
        <v>66.09</v>
      </c>
    </row>
    <row r="908" spans="1:40" x14ac:dyDescent="0.3">
      <c r="A908" s="58" t="s">
        <v>493</v>
      </c>
      <c r="B908" s="59">
        <v>2018</v>
      </c>
      <c r="C908" s="59">
        <v>57.78</v>
      </c>
      <c r="D908" s="59">
        <v>40</v>
      </c>
      <c r="E908" s="59">
        <v>22.22</v>
      </c>
      <c r="F908" s="59">
        <v>44.7</v>
      </c>
      <c r="G908" s="59">
        <v>76.84</v>
      </c>
      <c r="H908" s="59">
        <v>42.97</v>
      </c>
      <c r="I908" s="60">
        <f t="shared" si="154"/>
        <v>7.8532785462863757</v>
      </c>
      <c r="J908" s="60">
        <f t="shared" ref="J908:J971" si="163">LN(AI908)</f>
        <v>15.873348411410962</v>
      </c>
      <c r="K908" s="60">
        <f t="shared" si="160"/>
        <v>15.538045164511788</v>
      </c>
      <c r="L908" s="60">
        <f t="shared" si="158"/>
        <v>0.52087792961755175</v>
      </c>
      <c r="M908" s="60">
        <f t="shared" si="161"/>
        <v>1.3983643705923927</v>
      </c>
      <c r="N908" s="59">
        <v>1.82</v>
      </c>
      <c r="O908" s="59">
        <v>0.2</v>
      </c>
      <c r="P908" s="62">
        <v>15.665081300813005</v>
      </c>
      <c r="Q908" s="62">
        <v>17.575252918287951</v>
      </c>
      <c r="R908" s="12">
        <v>28</v>
      </c>
      <c r="S908" s="59">
        <v>0</v>
      </c>
      <c r="T908" s="58">
        <v>1</v>
      </c>
      <c r="U908" s="59">
        <v>37.33</v>
      </c>
      <c r="V908" s="58">
        <v>60</v>
      </c>
      <c r="W908" s="58" t="s">
        <v>652</v>
      </c>
      <c r="X908" s="58">
        <v>0</v>
      </c>
      <c r="Y908" s="58">
        <v>0</v>
      </c>
      <c r="Z908" s="58">
        <v>0</v>
      </c>
      <c r="AA908">
        <v>1</v>
      </c>
      <c r="AB908" s="58">
        <v>0</v>
      </c>
      <c r="AC908" s="58">
        <v>0</v>
      </c>
      <c r="AD908" s="58">
        <v>0</v>
      </c>
      <c r="AE908" s="58">
        <v>1</v>
      </c>
      <c r="AF908" s="58">
        <v>0</v>
      </c>
      <c r="AG908" s="58">
        <v>12.5</v>
      </c>
      <c r="AH908" s="59">
        <v>2574.16</v>
      </c>
      <c r="AI908" s="61">
        <v>7829024</v>
      </c>
      <c r="AJ908" s="61">
        <v>5598701</v>
      </c>
      <c r="AK908" s="61">
        <v>683505</v>
      </c>
      <c r="AL908" s="60">
        <f t="shared" si="155"/>
        <v>0.68350500000000003</v>
      </c>
      <c r="AM908" s="60">
        <f t="shared" si="162"/>
        <v>0.45269889714712003</v>
      </c>
      <c r="AN908" s="59">
        <v>62.19</v>
      </c>
    </row>
    <row r="909" spans="1:40" x14ac:dyDescent="0.3">
      <c r="A909" s="58" t="s">
        <v>493</v>
      </c>
      <c r="B909" s="59">
        <v>2019</v>
      </c>
      <c r="C909" s="59">
        <v>64.17</v>
      </c>
      <c r="D909" s="59">
        <v>47.19</v>
      </c>
      <c r="E909" s="59">
        <v>30.21</v>
      </c>
      <c r="F909" s="59">
        <v>39.6</v>
      </c>
      <c r="G909" s="59">
        <v>77.959999999999994</v>
      </c>
      <c r="H909" s="59">
        <v>75.63</v>
      </c>
      <c r="I909" s="60">
        <f t="shared" ref="I909:I972" si="164">LN(AH909)</f>
        <v>6.9914436408676917</v>
      </c>
      <c r="J909" s="60">
        <f t="shared" si="163"/>
        <v>15.583893922624851</v>
      </c>
      <c r="K909" s="60">
        <f t="shared" si="160"/>
        <v>15.455716056329562</v>
      </c>
      <c r="L909" s="60">
        <f t="shared" si="158"/>
        <v>0.43652246333350686</v>
      </c>
      <c r="M909" s="60">
        <f t="shared" si="161"/>
        <v>1.1367551751483498</v>
      </c>
      <c r="N909" s="59">
        <v>-15.89</v>
      </c>
      <c r="O909" s="59">
        <v>0.24</v>
      </c>
      <c r="P909" s="62">
        <v>24.825120000000009</v>
      </c>
      <c r="Q909" s="62">
        <v>26.61542635658914</v>
      </c>
      <c r="R909" s="12">
        <v>31.91</v>
      </c>
      <c r="S909" s="59">
        <v>0</v>
      </c>
      <c r="T909" s="58">
        <v>1</v>
      </c>
      <c r="U909" s="59">
        <v>86.61</v>
      </c>
      <c r="V909" s="58">
        <v>72.73</v>
      </c>
      <c r="W909" s="58" t="s">
        <v>652</v>
      </c>
      <c r="X909" s="58">
        <v>0</v>
      </c>
      <c r="Y909" s="58">
        <v>0</v>
      </c>
      <c r="Z909" s="58">
        <v>0</v>
      </c>
      <c r="AA909">
        <v>1</v>
      </c>
      <c r="AB909" s="58">
        <v>0</v>
      </c>
      <c r="AC909" s="58">
        <v>0</v>
      </c>
      <c r="AD909" s="58">
        <v>0</v>
      </c>
      <c r="AE909" s="58">
        <v>1</v>
      </c>
      <c r="AF909" s="58">
        <v>25</v>
      </c>
      <c r="AG909" s="58"/>
      <c r="AH909" s="59">
        <v>1087.29</v>
      </c>
      <c r="AI909" s="61">
        <v>5861370</v>
      </c>
      <c r="AJ909" s="61">
        <v>5156229</v>
      </c>
      <c r="AK909" s="61">
        <v>547317</v>
      </c>
      <c r="AL909" s="60">
        <f t="shared" ref="AL909:AL972" si="165">AK909/10^6</f>
        <v>0.54731700000000005</v>
      </c>
      <c r="AM909" s="60">
        <f t="shared" si="162"/>
        <v>-0.19924945684376852</v>
      </c>
      <c r="AN909" s="59">
        <v>82.94</v>
      </c>
    </row>
    <row r="910" spans="1:40" x14ac:dyDescent="0.3">
      <c r="A910" s="58" t="s">
        <v>493</v>
      </c>
      <c r="B910" s="59">
        <v>2020</v>
      </c>
      <c r="C910" s="59">
        <v>67.290000000000006</v>
      </c>
      <c r="D910" s="59">
        <v>53.77</v>
      </c>
      <c r="E910" s="59">
        <v>40.24</v>
      </c>
      <c r="F910" s="59">
        <v>42.98</v>
      </c>
      <c r="G910" s="59">
        <v>74.17</v>
      </c>
      <c r="H910" s="59">
        <v>90.69</v>
      </c>
      <c r="I910" s="60">
        <f t="shared" si="164"/>
        <v>6.1598139463350527</v>
      </c>
      <c r="J910" s="60">
        <f t="shared" si="163"/>
        <v>15.304356994763696</v>
      </c>
      <c r="K910" s="60">
        <f t="shared" si="160"/>
        <v>15.346093557017813</v>
      </c>
      <c r="L910" s="60">
        <f t="shared" si="158"/>
        <v>5.4212579126363347E-2</v>
      </c>
      <c r="M910" s="60">
        <f t="shared" si="161"/>
        <v>0.95912241634151141</v>
      </c>
      <c r="N910" s="59">
        <v>-13.9</v>
      </c>
      <c r="O910" s="59">
        <v>0.21</v>
      </c>
      <c r="P910" s="62">
        <v>24.792209302325578</v>
      </c>
      <c r="Q910" s="62">
        <v>26.392868217054275</v>
      </c>
      <c r="R910" s="12">
        <v>35.049999999999997</v>
      </c>
      <c r="S910" s="59">
        <v>0</v>
      </c>
      <c r="T910" s="58">
        <v>1</v>
      </c>
      <c r="U910" s="59">
        <v>96.24</v>
      </c>
      <c r="V910" s="58">
        <v>80</v>
      </c>
      <c r="W910" s="58" t="s">
        <v>652</v>
      </c>
      <c r="X910" s="58">
        <v>0</v>
      </c>
      <c r="Y910" s="58">
        <v>0</v>
      </c>
      <c r="Z910" s="58">
        <v>0</v>
      </c>
      <c r="AA910">
        <v>1</v>
      </c>
      <c r="AB910" s="58">
        <v>0</v>
      </c>
      <c r="AC910" s="58">
        <v>0</v>
      </c>
      <c r="AD910" s="58">
        <v>0</v>
      </c>
      <c r="AE910" s="58">
        <v>1</v>
      </c>
      <c r="AF910" s="58">
        <v>25</v>
      </c>
      <c r="AG910" s="58"/>
      <c r="AH910" s="59">
        <v>473.34</v>
      </c>
      <c r="AI910" s="61">
        <v>4431980</v>
      </c>
      <c r="AJ910" s="61">
        <v>4620870</v>
      </c>
      <c r="AK910" s="61">
        <v>55709</v>
      </c>
      <c r="AL910" s="60">
        <f t="shared" si="165"/>
        <v>5.5709000000000002E-2</v>
      </c>
      <c r="AM910" s="60">
        <f t="shared" si="162"/>
        <v>-0.89821438033169076</v>
      </c>
      <c r="AN910" s="59">
        <v>106.19</v>
      </c>
    </row>
    <row r="911" spans="1:40" x14ac:dyDescent="0.3">
      <c r="A911" s="58" t="s">
        <v>493</v>
      </c>
      <c r="B911" s="59">
        <v>2021</v>
      </c>
      <c r="C911" s="59">
        <v>64.84</v>
      </c>
      <c r="D911" s="59">
        <v>64.84</v>
      </c>
      <c r="E911" s="59">
        <v>100</v>
      </c>
      <c r="F911" s="59">
        <v>45.23</v>
      </c>
      <c r="G911" s="59">
        <v>71.349999999999994</v>
      </c>
      <c r="H911" s="59">
        <v>81.98</v>
      </c>
      <c r="I911" s="60">
        <f t="shared" si="164"/>
        <v>6.5798343752706812</v>
      </c>
      <c r="J911" s="60">
        <f t="shared" si="163"/>
        <v>15.159054503855357</v>
      </c>
      <c r="K911" s="60">
        <f t="shared" si="160"/>
        <v>15.245115813721291</v>
      </c>
      <c r="L911" s="60">
        <f t="shared" si="158"/>
        <v>0.42279998713435923</v>
      </c>
      <c r="M911" s="60">
        <f t="shared" si="161"/>
        <v>0.9175379753653895</v>
      </c>
      <c r="N911" s="59">
        <v>4.33</v>
      </c>
      <c r="O911" s="59">
        <v>0.27</v>
      </c>
      <c r="P911" s="62">
        <v>53.43942307692307</v>
      </c>
      <c r="Q911" s="62">
        <v>56.638499999999958</v>
      </c>
      <c r="R911" s="12">
        <v>93.21</v>
      </c>
      <c r="S911" s="59">
        <v>0</v>
      </c>
      <c r="T911" s="58">
        <v>1</v>
      </c>
      <c r="U911" s="59">
        <v>83.24</v>
      </c>
      <c r="V911" s="58">
        <v>80</v>
      </c>
      <c r="W911" s="58" t="s">
        <v>652</v>
      </c>
      <c r="X911" s="58">
        <v>0</v>
      </c>
      <c r="Y911" s="58">
        <v>0</v>
      </c>
      <c r="Z911" s="58">
        <v>0</v>
      </c>
      <c r="AA911">
        <v>1</v>
      </c>
      <c r="AB911" s="58">
        <v>0</v>
      </c>
      <c r="AC911" s="58">
        <v>0</v>
      </c>
      <c r="AD911" s="58">
        <v>0</v>
      </c>
      <c r="AE911" s="58">
        <v>1</v>
      </c>
      <c r="AF911" s="58">
        <v>0</v>
      </c>
      <c r="AG911" s="58">
        <v>10</v>
      </c>
      <c r="AH911" s="59">
        <v>720.42</v>
      </c>
      <c r="AI911" s="61">
        <v>3832602</v>
      </c>
      <c r="AJ911" s="61">
        <v>4177050</v>
      </c>
      <c r="AK911" s="61">
        <v>526229</v>
      </c>
      <c r="AL911" s="60">
        <f t="shared" si="165"/>
        <v>0.52622899999999995</v>
      </c>
      <c r="AM911" s="60">
        <f t="shared" si="162"/>
        <v>8.4460320594517935</v>
      </c>
      <c r="AN911" s="59">
        <v>114.27</v>
      </c>
    </row>
    <row r="912" spans="1:40" x14ac:dyDescent="0.3">
      <c r="A912" s="58" t="s">
        <v>657</v>
      </c>
      <c r="B912" s="59">
        <v>2008</v>
      </c>
      <c r="C912" s="59">
        <v>60.81</v>
      </c>
      <c r="D912" s="59">
        <v>60.81</v>
      </c>
      <c r="E912" s="59">
        <v>83.33</v>
      </c>
      <c r="F912" s="59">
        <v>71.209999999999994</v>
      </c>
      <c r="G912" s="59">
        <v>44.26</v>
      </c>
      <c r="H912" s="59">
        <v>62.26</v>
      </c>
      <c r="I912" s="60">
        <f t="shared" si="164"/>
        <v>8.9035638214313781</v>
      </c>
      <c r="J912" s="60">
        <f t="shared" si="163"/>
        <v>17.481362195445719</v>
      </c>
      <c r="K912" s="60">
        <f t="shared" si="160"/>
        <v>17.014974505583552</v>
      </c>
      <c r="L912" s="60">
        <f t="shared" si="158"/>
        <v>1.7884418051952229</v>
      </c>
      <c r="M912" s="60">
        <f t="shared" si="161"/>
        <v>1.5942249444041883</v>
      </c>
      <c r="N912" s="59">
        <v>11.03</v>
      </c>
      <c r="O912" s="59">
        <v>1.1499999999999999</v>
      </c>
      <c r="P912" s="62">
        <v>19.974545454545453</v>
      </c>
      <c r="Q912" s="62">
        <v>25.786875000000009</v>
      </c>
      <c r="R912" s="12">
        <v>34.380000000000003</v>
      </c>
      <c r="S912" s="59">
        <v>65</v>
      </c>
      <c r="T912" s="58">
        <v>0</v>
      </c>
      <c r="U912" s="59">
        <v>58.7</v>
      </c>
      <c r="V912" s="58">
        <v>50</v>
      </c>
      <c r="W912" s="58" t="s">
        <v>652</v>
      </c>
      <c r="X912" s="58">
        <v>0</v>
      </c>
      <c r="Y912" s="58">
        <v>0</v>
      </c>
      <c r="Z912" s="58">
        <v>0</v>
      </c>
      <c r="AA912">
        <v>1</v>
      </c>
      <c r="AB912" s="58">
        <v>0</v>
      </c>
      <c r="AC912" s="58">
        <v>0</v>
      </c>
      <c r="AD912" s="58">
        <v>0</v>
      </c>
      <c r="AE912" s="58"/>
      <c r="AF912" s="58">
        <v>0</v>
      </c>
      <c r="AG912" s="58"/>
      <c r="AH912" s="59">
        <v>7358.15</v>
      </c>
      <c r="AI912" s="61">
        <v>39089412</v>
      </c>
      <c r="AJ912" s="61">
        <v>24519383</v>
      </c>
      <c r="AK912" s="61">
        <v>4980127</v>
      </c>
      <c r="AL912" s="60">
        <f t="shared" si="165"/>
        <v>4.9801270000000004</v>
      </c>
      <c r="AM912" s="60"/>
      <c r="AN912" s="59">
        <v>5.92</v>
      </c>
    </row>
    <row r="913" spans="1:40" x14ac:dyDescent="0.3">
      <c r="A913" s="58" t="s">
        <v>657</v>
      </c>
      <c r="B913" s="59">
        <v>2009</v>
      </c>
      <c r="C913" s="59">
        <v>70.42</v>
      </c>
      <c r="D913" s="59">
        <v>70.42</v>
      </c>
      <c r="E913" s="59">
        <v>100</v>
      </c>
      <c r="F913" s="59">
        <v>71.14</v>
      </c>
      <c r="G913" s="59">
        <v>64.02</v>
      </c>
      <c r="H913" s="59">
        <v>74.709999999999994</v>
      </c>
      <c r="I913" s="60">
        <f t="shared" si="164"/>
        <v>9.0360762665599594</v>
      </c>
      <c r="J913" s="60">
        <f t="shared" si="163"/>
        <v>17.667835893073669</v>
      </c>
      <c r="K913" s="60">
        <f t="shared" si="160"/>
        <v>16.908852909981483</v>
      </c>
      <c r="L913" s="60">
        <f t="shared" si="158"/>
        <v>2.004962038978725</v>
      </c>
      <c r="M913" s="60">
        <f t="shared" si="161"/>
        <v>2.1361026628867639</v>
      </c>
      <c r="N913" s="59">
        <v>10.18</v>
      </c>
      <c r="O913" s="59">
        <v>1.05</v>
      </c>
      <c r="P913" s="62">
        <v>16.568333333333328</v>
      </c>
      <c r="Q913" s="62">
        <v>16.611240310077516</v>
      </c>
      <c r="R913" s="12">
        <v>19.829999999999998</v>
      </c>
      <c r="S913" s="59">
        <v>50</v>
      </c>
      <c r="T913" s="58">
        <v>0</v>
      </c>
      <c r="U913" s="59">
        <v>76.09</v>
      </c>
      <c r="V913" s="58">
        <v>61.54</v>
      </c>
      <c r="W913" s="58" t="s">
        <v>652</v>
      </c>
      <c r="X913" s="58">
        <v>0</v>
      </c>
      <c r="Y913" s="58">
        <v>0</v>
      </c>
      <c r="Z913" s="58">
        <v>0</v>
      </c>
      <c r="AA913">
        <v>1</v>
      </c>
      <c r="AB913" s="58">
        <v>0</v>
      </c>
      <c r="AC913" s="58">
        <v>0</v>
      </c>
      <c r="AD913" s="58">
        <v>0</v>
      </c>
      <c r="AE913" s="58"/>
      <c r="AF913" s="58">
        <v>0</v>
      </c>
      <c r="AG913" s="58"/>
      <c r="AH913" s="59">
        <v>8400.75</v>
      </c>
      <c r="AI913" s="61">
        <v>47102465</v>
      </c>
      <c r="AJ913" s="61">
        <v>22050656</v>
      </c>
      <c r="AK913" s="61">
        <v>6425812</v>
      </c>
      <c r="AL913" s="60">
        <f t="shared" si="165"/>
        <v>6.4258119999999996</v>
      </c>
      <c r="AM913" s="60">
        <f t="shared" ref="AM913:AM925" si="166">(AK913-AK912)/AK912</f>
        <v>0.29029078977303191</v>
      </c>
      <c r="AN913" s="59">
        <v>9.4499999999999993</v>
      </c>
    </row>
    <row r="914" spans="1:40" x14ac:dyDescent="0.3">
      <c r="A914" s="58" t="s">
        <v>657</v>
      </c>
      <c r="B914" s="59">
        <v>2010</v>
      </c>
      <c r="C914" s="59">
        <v>70.91</v>
      </c>
      <c r="D914" s="59">
        <v>47.96</v>
      </c>
      <c r="E914" s="59">
        <v>25</v>
      </c>
      <c r="F914" s="59">
        <v>79.78</v>
      </c>
      <c r="G914" s="59">
        <v>63.9</v>
      </c>
      <c r="H914" s="59">
        <v>66.48</v>
      </c>
      <c r="I914" s="60">
        <f t="shared" si="164"/>
        <v>8.4869834373515189</v>
      </c>
      <c r="J914" s="60">
        <f t="shared" si="163"/>
        <v>17.748029420937211</v>
      </c>
      <c r="K914" s="60">
        <f t="shared" si="160"/>
        <v>17.233005181866982</v>
      </c>
      <c r="L914" s="60">
        <f t="shared" si="158"/>
        <v>1.5003667430302934</v>
      </c>
      <c r="M914" s="60">
        <f t="shared" si="161"/>
        <v>1.6736790697303765</v>
      </c>
      <c r="N914" s="59">
        <v>2.52</v>
      </c>
      <c r="O914" s="59">
        <v>1.01</v>
      </c>
      <c r="P914" s="62">
        <v>16.501712062256811</v>
      </c>
      <c r="Q914" s="62">
        <v>17.427003891050575</v>
      </c>
      <c r="R914" s="12">
        <v>19.920000000000002</v>
      </c>
      <c r="S914" s="59">
        <v>60.71</v>
      </c>
      <c r="T914" s="58">
        <v>0</v>
      </c>
      <c r="U914" s="59">
        <v>66</v>
      </c>
      <c r="V914" s="58">
        <v>33.33</v>
      </c>
      <c r="W914" s="58" t="s">
        <v>652</v>
      </c>
      <c r="X914" s="58">
        <v>0</v>
      </c>
      <c r="Y914" s="58">
        <v>0</v>
      </c>
      <c r="Z914" s="58">
        <v>0</v>
      </c>
      <c r="AA914">
        <v>1</v>
      </c>
      <c r="AB914" s="58">
        <v>0</v>
      </c>
      <c r="AC914" s="58">
        <v>0</v>
      </c>
      <c r="AD914" s="58">
        <v>0</v>
      </c>
      <c r="AE914" s="58"/>
      <c r="AF914" s="58">
        <v>0</v>
      </c>
      <c r="AG914" s="58">
        <v>16.670000000000002</v>
      </c>
      <c r="AH914" s="59">
        <v>4851.21</v>
      </c>
      <c r="AI914" s="61">
        <v>51035367</v>
      </c>
      <c r="AJ914" s="61">
        <v>30492923</v>
      </c>
      <c r="AK914" s="61">
        <v>3483333</v>
      </c>
      <c r="AL914" s="60">
        <f t="shared" si="165"/>
        <v>3.483333</v>
      </c>
      <c r="AM914" s="60">
        <f t="shared" si="166"/>
        <v>-0.45791551324564117</v>
      </c>
      <c r="AN914" s="59">
        <v>24.92</v>
      </c>
    </row>
    <row r="915" spans="1:40" x14ac:dyDescent="0.3">
      <c r="A915" s="58" t="s">
        <v>657</v>
      </c>
      <c r="B915" s="59">
        <v>2011</v>
      </c>
      <c r="C915" s="59">
        <v>67.58</v>
      </c>
      <c r="D915" s="59">
        <v>58.79</v>
      </c>
      <c r="E915" s="59">
        <v>50</v>
      </c>
      <c r="F915" s="59">
        <v>75.400000000000006</v>
      </c>
      <c r="G915" s="59">
        <v>70.67</v>
      </c>
      <c r="H915" s="59">
        <v>56.24</v>
      </c>
      <c r="I915" s="60">
        <f t="shared" si="164"/>
        <v>7.3897121823453311</v>
      </c>
      <c r="J915" s="60">
        <f t="shared" si="163"/>
        <v>17.817982382270056</v>
      </c>
      <c r="K915" s="60">
        <f t="shared" si="160"/>
        <v>17.386906615900433</v>
      </c>
      <c r="L915" s="60">
        <f t="shared" si="158"/>
        <v>-0.23382034597832527</v>
      </c>
      <c r="M915" s="60">
        <f t="shared" si="161"/>
        <v>1.5389121433261475</v>
      </c>
      <c r="N915" s="59">
        <v>-1.59</v>
      </c>
      <c r="O915" s="59">
        <v>0.79</v>
      </c>
      <c r="P915" s="62">
        <v>14.778235294117646</v>
      </c>
      <c r="Q915" s="62">
        <v>16.565686274509794</v>
      </c>
      <c r="R915" s="12">
        <v>21.87</v>
      </c>
      <c r="S915" s="59">
        <v>60</v>
      </c>
      <c r="T915" s="58">
        <v>0</v>
      </c>
      <c r="U915" s="59">
        <v>50</v>
      </c>
      <c r="V915" s="58">
        <v>38.46</v>
      </c>
      <c r="W915" s="58" t="s">
        <v>652</v>
      </c>
      <c r="X915" s="58">
        <v>0</v>
      </c>
      <c r="Y915" s="58">
        <v>0</v>
      </c>
      <c r="Z915" s="58">
        <v>0</v>
      </c>
      <c r="AA915">
        <v>1</v>
      </c>
      <c r="AB915" s="58">
        <v>0</v>
      </c>
      <c r="AC915" s="58">
        <v>0</v>
      </c>
      <c r="AD915" s="58">
        <v>0</v>
      </c>
      <c r="AE915" s="58">
        <v>0</v>
      </c>
      <c r="AF915" s="58">
        <v>0</v>
      </c>
      <c r="AG915" s="58">
        <v>8.33</v>
      </c>
      <c r="AH915" s="59">
        <v>1619.24</v>
      </c>
      <c r="AI915" s="61">
        <v>54733274</v>
      </c>
      <c r="AJ915" s="61">
        <v>35566211</v>
      </c>
      <c r="AK915" s="61">
        <v>-208496</v>
      </c>
      <c r="AL915" s="60">
        <f t="shared" si="165"/>
        <v>-0.20849599999999999</v>
      </c>
      <c r="AM915" s="60">
        <f t="shared" si="166"/>
        <v>-1.0598553167325662</v>
      </c>
      <c r="AN915" s="59">
        <v>26.32</v>
      </c>
    </row>
    <row r="916" spans="1:40" x14ac:dyDescent="0.3">
      <c r="A916" s="58" t="s">
        <v>657</v>
      </c>
      <c r="B916" s="59">
        <v>2012</v>
      </c>
      <c r="C916" s="59">
        <v>62.88</v>
      </c>
      <c r="D916" s="59">
        <v>62.88</v>
      </c>
      <c r="E916" s="59">
        <v>100</v>
      </c>
      <c r="F916" s="59">
        <v>71.930000000000007</v>
      </c>
      <c r="G916" s="59">
        <v>54.7</v>
      </c>
      <c r="H916" s="59">
        <v>59.15</v>
      </c>
      <c r="I916" s="60">
        <f t="shared" si="164"/>
        <v>6.7932643184949439</v>
      </c>
      <c r="J916" s="60">
        <f t="shared" si="163"/>
        <v>17.745491097393518</v>
      </c>
      <c r="K916" s="60">
        <f t="shared" si="160"/>
        <v>17.47417981997835</v>
      </c>
      <c r="L916" s="60">
        <f t="shared" si="158"/>
        <v>2.934421611279172E-2</v>
      </c>
      <c r="M916" s="60">
        <f t="shared" si="161"/>
        <v>1.3116833042327629</v>
      </c>
      <c r="N916" s="59">
        <v>-12.74</v>
      </c>
      <c r="O916" s="59">
        <v>1.06</v>
      </c>
      <c r="P916" s="62">
        <v>7.9368359374999926</v>
      </c>
      <c r="Q916" s="62">
        <v>9.5380468750000045</v>
      </c>
      <c r="R916" s="12">
        <v>13.01</v>
      </c>
      <c r="S916" s="59">
        <v>53.33</v>
      </c>
      <c r="T916" s="58">
        <v>0</v>
      </c>
      <c r="U916" s="59">
        <v>50</v>
      </c>
      <c r="V916" s="58">
        <v>43.75</v>
      </c>
      <c r="W916" s="58" t="s">
        <v>652</v>
      </c>
      <c r="X916" s="58">
        <v>0</v>
      </c>
      <c r="Y916" s="58">
        <v>0</v>
      </c>
      <c r="Z916" s="58">
        <v>0</v>
      </c>
      <c r="AA916">
        <v>1</v>
      </c>
      <c r="AB916" s="58">
        <v>0</v>
      </c>
      <c r="AC916" s="58">
        <v>0</v>
      </c>
      <c r="AD916" s="58">
        <v>0</v>
      </c>
      <c r="AE916" s="58">
        <v>0</v>
      </c>
      <c r="AF916" s="58">
        <v>0</v>
      </c>
      <c r="AG916" s="58">
        <v>33.33</v>
      </c>
      <c r="AH916" s="59">
        <v>891.82</v>
      </c>
      <c r="AI916" s="61">
        <v>50905987</v>
      </c>
      <c r="AJ916" s="61">
        <v>38809663</v>
      </c>
      <c r="AK916" s="61">
        <v>29779</v>
      </c>
      <c r="AL916" s="60">
        <f t="shared" si="165"/>
        <v>2.9779E-2</v>
      </c>
      <c r="AM916" s="60">
        <f t="shared" si="166"/>
        <v>-1.1428276801473409</v>
      </c>
      <c r="AN916" s="59">
        <v>51.91</v>
      </c>
    </row>
    <row r="917" spans="1:40" x14ac:dyDescent="0.3">
      <c r="A917" s="58" t="s">
        <v>657</v>
      </c>
      <c r="B917" s="59">
        <v>2013</v>
      </c>
      <c r="C917" s="59">
        <v>68.55</v>
      </c>
      <c r="D917" s="59">
        <v>59.28</v>
      </c>
      <c r="E917" s="59">
        <v>50</v>
      </c>
      <c r="F917" s="59">
        <v>75.39</v>
      </c>
      <c r="G917" s="59">
        <v>58.5</v>
      </c>
      <c r="H917" s="59">
        <v>68.84</v>
      </c>
      <c r="I917" s="60">
        <f t="shared" si="164"/>
        <v>8.3819712277242484</v>
      </c>
      <c r="J917" s="60">
        <f t="shared" si="163"/>
        <v>17.526554773807483</v>
      </c>
      <c r="K917" s="60">
        <f t="shared" si="160"/>
        <v>17.201034212677634</v>
      </c>
      <c r="L917" s="60">
        <f t="shared" si="158"/>
        <v>0.94240711091568441</v>
      </c>
      <c r="M917" s="60">
        <f t="shared" si="161"/>
        <v>1.3847513060951151</v>
      </c>
      <c r="N917" s="59">
        <v>0.05</v>
      </c>
      <c r="O917" s="59">
        <v>1.1100000000000001</v>
      </c>
      <c r="P917" s="62">
        <v>4.5099606299212596</v>
      </c>
      <c r="Q917" s="62">
        <v>5.3667968749999986</v>
      </c>
      <c r="R917" s="12">
        <v>8.0399999999999991</v>
      </c>
      <c r="S917" s="59">
        <v>57.14</v>
      </c>
      <c r="T917" s="58">
        <v>0</v>
      </c>
      <c r="U917" s="59">
        <v>62</v>
      </c>
      <c r="V917" s="58">
        <v>57.14</v>
      </c>
      <c r="W917" s="58" t="s">
        <v>652</v>
      </c>
      <c r="X917" s="58">
        <v>0</v>
      </c>
      <c r="Y917" s="58">
        <v>0</v>
      </c>
      <c r="Z917" s="58">
        <v>0</v>
      </c>
      <c r="AA917">
        <v>1</v>
      </c>
      <c r="AB917" s="58">
        <v>0</v>
      </c>
      <c r="AC917" s="58">
        <v>0</v>
      </c>
      <c r="AD917" s="58">
        <v>0</v>
      </c>
      <c r="AE917" s="58">
        <v>0</v>
      </c>
      <c r="AF917" s="58">
        <v>20</v>
      </c>
      <c r="AG917" s="58">
        <v>33.33</v>
      </c>
      <c r="AH917" s="59">
        <v>4367.6099999999997</v>
      </c>
      <c r="AI917" s="61">
        <v>40896489</v>
      </c>
      <c r="AJ917" s="61">
        <v>29533454</v>
      </c>
      <c r="AK917" s="61">
        <v>1566151</v>
      </c>
      <c r="AL917" s="60">
        <f t="shared" si="165"/>
        <v>1.5661510000000001</v>
      </c>
      <c r="AM917" s="60">
        <f t="shared" si="166"/>
        <v>51.592464488397866</v>
      </c>
      <c r="AN917" s="59">
        <v>28.52</v>
      </c>
    </row>
    <row r="918" spans="1:40" x14ac:dyDescent="0.3">
      <c r="A918" s="58" t="s">
        <v>657</v>
      </c>
      <c r="B918" s="59">
        <v>2014</v>
      </c>
      <c r="C918" s="59">
        <v>64.28</v>
      </c>
      <c r="D918" s="59">
        <v>64.28</v>
      </c>
      <c r="E918" s="59">
        <v>100</v>
      </c>
      <c r="F918" s="59">
        <v>77.95</v>
      </c>
      <c r="G918" s="59">
        <v>57.26</v>
      </c>
      <c r="H918" s="59">
        <v>54.41</v>
      </c>
      <c r="I918" s="60">
        <f t="shared" si="164"/>
        <v>8.8440608802515683</v>
      </c>
      <c r="J918" s="60">
        <f t="shared" si="163"/>
        <v>17.743608093097947</v>
      </c>
      <c r="K918" s="60">
        <f t="shared" si="160"/>
        <v>17.315177305760628</v>
      </c>
      <c r="L918" s="60">
        <f t="shared" si="158"/>
        <v>1.6479649234932503</v>
      </c>
      <c r="M918" s="60">
        <f t="shared" si="161"/>
        <v>1.5348471312801815</v>
      </c>
      <c r="N918" s="59">
        <v>6.8</v>
      </c>
      <c r="O918" s="59">
        <v>1.01</v>
      </c>
      <c r="P918" s="62">
        <v>5.9405577689243021</v>
      </c>
      <c r="Q918" s="62">
        <v>6.9000390625000003</v>
      </c>
      <c r="R918" s="12">
        <v>8.77</v>
      </c>
      <c r="S918" s="59">
        <v>56.67</v>
      </c>
      <c r="T918" s="58">
        <v>1</v>
      </c>
      <c r="U918" s="59">
        <v>36.54</v>
      </c>
      <c r="V918" s="58">
        <v>50</v>
      </c>
      <c r="W918" s="58" t="s">
        <v>652</v>
      </c>
      <c r="X918" s="58">
        <v>0</v>
      </c>
      <c r="Y918" s="58">
        <v>0</v>
      </c>
      <c r="Z918" s="58">
        <v>0</v>
      </c>
      <c r="AA918">
        <v>1</v>
      </c>
      <c r="AB918" s="58">
        <v>0</v>
      </c>
      <c r="AC918" s="58">
        <v>0</v>
      </c>
      <c r="AD918" s="58">
        <v>1</v>
      </c>
      <c r="AE918" s="58">
        <v>0</v>
      </c>
      <c r="AF918" s="58">
        <v>14.29</v>
      </c>
      <c r="AG918" s="58">
        <v>33.33</v>
      </c>
      <c r="AH918" s="59">
        <v>6933.09</v>
      </c>
      <c r="AI918" s="61">
        <v>50810221</v>
      </c>
      <c r="AJ918" s="61">
        <v>33104418</v>
      </c>
      <c r="AK918" s="61">
        <v>4196394</v>
      </c>
      <c r="AL918" s="60">
        <f t="shared" si="165"/>
        <v>4.1963939999999997</v>
      </c>
      <c r="AM918" s="60">
        <f t="shared" si="166"/>
        <v>1.6794312936619777</v>
      </c>
      <c r="AN918" s="59">
        <v>20.329999999999998</v>
      </c>
    </row>
    <row r="919" spans="1:40" x14ac:dyDescent="0.3">
      <c r="A919" s="58" t="s">
        <v>657</v>
      </c>
      <c r="B919" s="59">
        <v>2015</v>
      </c>
      <c r="C919" s="59">
        <v>58.21</v>
      </c>
      <c r="D919" s="59">
        <v>58.21</v>
      </c>
      <c r="E919" s="59">
        <v>100</v>
      </c>
      <c r="F919" s="59">
        <v>68.75</v>
      </c>
      <c r="G919" s="59">
        <v>53.7</v>
      </c>
      <c r="H919" s="59">
        <v>49.89</v>
      </c>
      <c r="I919" s="60">
        <f t="shared" si="164"/>
        <v>9.5677315593513352</v>
      </c>
      <c r="J919" s="60">
        <f t="shared" si="163"/>
        <v>17.957996248380692</v>
      </c>
      <c r="K919" s="60">
        <f t="shared" si="160"/>
        <v>17.537064925073512</v>
      </c>
      <c r="L919" s="60">
        <f t="shared" si="158"/>
        <v>2.0065319473383503</v>
      </c>
      <c r="M919" s="60">
        <f t="shared" si="161"/>
        <v>1.5233796541396143</v>
      </c>
      <c r="N919" s="59">
        <v>9.17</v>
      </c>
      <c r="O919" s="59">
        <v>1</v>
      </c>
      <c r="P919" s="62">
        <v>7.6819367588932828</v>
      </c>
      <c r="Q919" s="62">
        <v>8.2714785992217958</v>
      </c>
      <c r="R919" s="12">
        <v>9.17</v>
      </c>
      <c r="S919" s="59">
        <v>53.13</v>
      </c>
      <c r="T919" s="58">
        <v>1</v>
      </c>
      <c r="U919" s="59">
        <v>38.89</v>
      </c>
      <c r="V919" s="58">
        <v>61.54</v>
      </c>
      <c r="W919" s="58" t="s">
        <v>652</v>
      </c>
      <c r="X919" s="58">
        <v>0</v>
      </c>
      <c r="Y919" s="58">
        <v>0</v>
      </c>
      <c r="Z919" s="58">
        <v>0</v>
      </c>
      <c r="AA919">
        <v>1</v>
      </c>
      <c r="AB919" s="58">
        <v>0</v>
      </c>
      <c r="AC919" s="58">
        <v>0</v>
      </c>
      <c r="AD919" s="58">
        <v>1</v>
      </c>
      <c r="AE919" s="58">
        <v>0</v>
      </c>
      <c r="AF919" s="58">
        <v>14.29</v>
      </c>
      <c r="AG919" s="58">
        <v>33.33</v>
      </c>
      <c r="AH919" s="59">
        <v>14295.95</v>
      </c>
      <c r="AI919" s="61">
        <v>62959124</v>
      </c>
      <c r="AJ919" s="61">
        <v>41328584</v>
      </c>
      <c r="AK919" s="61">
        <v>6437479</v>
      </c>
      <c r="AL919" s="60">
        <f t="shared" si="165"/>
        <v>6.4374789999999997</v>
      </c>
      <c r="AM919" s="60">
        <f t="shared" si="166"/>
        <v>0.53405018689856099</v>
      </c>
      <c r="AN919" s="59">
        <v>14.58</v>
      </c>
    </row>
    <row r="920" spans="1:40" x14ac:dyDescent="0.3">
      <c r="A920" s="58" t="s">
        <v>657</v>
      </c>
      <c r="B920" s="59">
        <v>2016</v>
      </c>
      <c r="C920" s="59">
        <v>62.27</v>
      </c>
      <c r="D920" s="59">
        <v>62.27</v>
      </c>
      <c r="E920" s="59">
        <v>100</v>
      </c>
      <c r="F920" s="59">
        <v>64.25</v>
      </c>
      <c r="G920" s="59">
        <v>65.89</v>
      </c>
      <c r="H920" s="59">
        <v>57.13</v>
      </c>
      <c r="I920" s="60">
        <f t="shared" si="164"/>
        <v>9.4930998483079279</v>
      </c>
      <c r="J920" s="60">
        <f t="shared" si="163"/>
        <v>18.096317674536149</v>
      </c>
      <c r="K920" s="60">
        <f t="shared" si="160"/>
        <v>17.698689710313804</v>
      </c>
      <c r="L920" s="60">
        <f t="shared" si="158"/>
        <v>2.4668257544603294</v>
      </c>
      <c r="M920" s="60">
        <f t="shared" si="161"/>
        <v>1.4882902296839369</v>
      </c>
      <c r="N920" s="59">
        <v>10.84</v>
      </c>
      <c r="O920" s="59">
        <v>1.05</v>
      </c>
      <c r="P920" s="62">
        <v>5.3497665369649798</v>
      </c>
      <c r="Q920" s="62">
        <v>5.6182329317269106</v>
      </c>
      <c r="R920" s="12">
        <v>8.7100000000000009</v>
      </c>
      <c r="S920" s="59">
        <v>50</v>
      </c>
      <c r="T920" s="58">
        <v>1</v>
      </c>
      <c r="U920" s="59">
        <v>50</v>
      </c>
      <c r="V920" s="58">
        <v>61.54</v>
      </c>
      <c r="W920" s="58" t="s">
        <v>652</v>
      </c>
      <c r="X920" s="58">
        <v>0</v>
      </c>
      <c r="Y920" s="58">
        <v>0</v>
      </c>
      <c r="Z920" s="58">
        <v>0</v>
      </c>
      <c r="AA920">
        <v>1</v>
      </c>
      <c r="AB920" s="58">
        <v>0</v>
      </c>
      <c r="AC920" s="58">
        <v>0</v>
      </c>
      <c r="AD920" s="58">
        <v>1</v>
      </c>
      <c r="AE920" s="58">
        <v>0</v>
      </c>
      <c r="AF920" s="58">
        <v>14.29</v>
      </c>
      <c r="AG920" s="58">
        <v>33.33</v>
      </c>
      <c r="AH920" s="59">
        <v>13267.86</v>
      </c>
      <c r="AI920" s="61">
        <v>72298770</v>
      </c>
      <c r="AJ920" s="61">
        <v>48578408</v>
      </c>
      <c r="AK920" s="61">
        <v>10784979</v>
      </c>
      <c r="AL920" s="60">
        <f t="shared" si="165"/>
        <v>10.784979</v>
      </c>
      <c r="AM920" s="60">
        <f t="shared" si="166"/>
        <v>0.67534200888266971</v>
      </c>
      <c r="AN920" s="59">
        <v>13.46</v>
      </c>
    </row>
    <row r="921" spans="1:40" x14ac:dyDescent="0.3">
      <c r="A921" s="58" t="s">
        <v>657</v>
      </c>
      <c r="B921" s="59">
        <v>2017</v>
      </c>
      <c r="C921" s="59">
        <v>74.66</v>
      </c>
      <c r="D921" s="59">
        <v>74.66</v>
      </c>
      <c r="E921" s="59">
        <v>100</v>
      </c>
      <c r="F921" s="59">
        <v>68.87</v>
      </c>
      <c r="G921" s="59">
        <v>83.02</v>
      </c>
      <c r="H921" s="59">
        <v>74.52</v>
      </c>
      <c r="I921" s="60">
        <f t="shared" si="164"/>
        <v>9.4355761330922796</v>
      </c>
      <c r="J921" s="60">
        <f t="shared" si="163"/>
        <v>18.18823101165091</v>
      </c>
      <c r="K921" s="60">
        <f t="shared" si="160"/>
        <v>17.842744262314554</v>
      </c>
      <c r="L921" s="60">
        <f t="shared" si="158"/>
        <v>2.3341324991757237</v>
      </c>
      <c r="M921" s="60">
        <f t="shared" si="161"/>
        <v>1.4126773721189363</v>
      </c>
      <c r="N921" s="59">
        <v>8.89</v>
      </c>
      <c r="O921" s="59">
        <v>0.93</v>
      </c>
      <c r="P921" s="62">
        <v>5.8285490196078431</v>
      </c>
      <c r="Q921" s="62">
        <v>6.2326050420168064</v>
      </c>
      <c r="R921" s="12">
        <v>8.64</v>
      </c>
      <c r="S921" s="59">
        <v>50</v>
      </c>
      <c r="T921" s="58">
        <v>1</v>
      </c>
      <c r="U921" s="59">
        <v>72.58</v>
      </c>
      <c r="V921" s="58">
        <v>66.67</v>
      </c>
      <c r="W921" s="58" t="s">
        <v>652</v>
      </c>
      <c r="X921" s="58">
        <v>0</v>
      </c>
      <c r="Y921" s="58">
        <v>0</v>
      </c>
      <c r="Z921" s="58">
        <v>0</v>
      </c>
      <c r="AA921">
        <v>1</v>
      </c>
      <c r="AB921" s="58">
        <v>0</v>
      </c>
      <c r="AC921" s="58">
        <v>0</v>
      </c>
      <c r="AD921" s="58">
        <v>1</v>
      </c>
      <c r="AE921" s="58">
        <v>0</v>
      </c>
      <c r="AF921" s="58">
        <v>14.29</v>
      </c>
      <c r="AG921" s="58">
        <v>33.33</v>
      </c>
      <c r="AH921" s="59">
        <v>12526.18</v>
      </c>
      <c r="AI921" s="61">
        <v>79258959</v>
      </c>
      <c r="AJ921" s="61">
        <v>56105492</v>
      </c>
      <c r="AK921" s="61">
        <v>9320503</v>
      </c>
      <c r="AL921" s="60">
        <f t="shared" si="165"/>
        <v>9.3205030000000004</v>
      </c>
      <c r="AM921" s="60">
        <f t="shared" si="166"/>
        <v>-0.13578848878611632</v>
      </c>
      <c r="AN921" s="59">
        <v>13.77</v>
      </c>
    </row>
    <row r="922" spans="1:40" x14ac:dyDescent="0.3">
      <c r="A922" s="58" t="s">
        <v>657</v>
      </c>
      <c r="B922" s="59">
        <v>2018</v>
      </c>
      <c r="C922" s="59">
        <v>80.67</v>
      </c>
      <c r="D922" s="59">
        <v>80.67</v>
      </c>
      <c r="E922" s="59">
        <v>100</v>
      </c>
      <c r="F922" s="59">
        <v>73.98</v>
      </c>
      <c r="G922" s="59">
        <v>81.3</v>
      </c>
      <c r="H922" s="59">
        <v>87.76</v>
      </c>
      <c r="I922" s="60">
        <f t="shared" si="164"/>
        <v>9.5322854557692285</v>
      </c>
      <c r="J922" s="60">
        <f t="shared" si="163"/>
        <v>18.278501898217886</v>
      </c>
      <c r="K922" s="60">
        <f t="shared" si="160"/>
        <v>17.967658149365352</v>
      </c>
      <c r="L922" s="60">
        <f t="shared" si="158"/>
        <v>2.1060239528413578</v>
      </c>
      <c r="M922" s="60">
        <f t="shared" si="161"/>
        <v>1.3645759879637021</v>
      </c>
      <c r="N922" s="59">
        <v>6.29</v>
      </c>
      <c r="O922" s="59">
        <v>0.87</v>
      </c>
      <c r="P922" s="62">
        <v>15.665081300813005</v>
      </c>
      <c r="Q922" s="62">
        <v>17.575252918287951</v>
      </c>
      <c r="R922" s="12">
        <v>28</v>
      </c>
      <c r="S922" s="59">
        <v>51.67</v>
      </c>
      <c r="T922" s="58">
        <v>1</v>
      </c>
      <c r="U922" s="59">
        <v>89.29</v>
      </c>
      <c r="V922" s="58">
        <v>69.23</v>
      </c>
      <c r="W922" s="58" t="s">
        <v>652</v>
      </c>
      <c r="X922" s="58">
        <v>0</v>
      </c>
      <c r="Y922" s="58">
        <v>0</v>
      </c>
      <c r="Z922" s="58">
        <v>0</v>
      </c>
      <c r="AA922">
        <v>1</v>
      </c>
      <c r="AB922" s="58">
        <v>0</v>
      </c>
      <c r="AC922" s="58">
        <v>0</v>
      </c>
      <c r="AD922" s="58">
        <v>1</v>
      </c>
      <c r="AE922" s="58">
        <v>0</v>
      </c>
      <c r="AF922" s="58">
        <v>16.670000000000002</v>
      </c>
      <c r="AG922" s="58">
        <v>33.33</v>
      </c>
      <c r="AH922" s="59">
        <v>13798.09</v>
      </c>
      <c r="AI922" s="61">
        <v>86746610</v>
      </c>
      <c r="AJ922" s="61">
        <v>63570377</v>
      </c>
      <c r="AK922" s="61">
        <v>7215511</v>
      </c>
      <c r="AL922" s="60">
        <f t="shared" si="165"/>
        <v>7.2155110000000002</v>
      </c>
      <c r="AM922" s="60">
        <f t="shared" si="166"/>
        <v>-0.22584532186728548</v>
      </c>
      <c r="AN922" s="59">
        <v>13.83</v>
      </c>
    </row>
    <row r="923" spans="1:40" x14ac:dyDescent="0.3">
      <c r="A923" s="58" t="s">
        <v>657</v>
      </c>
      <c r="B923" s="59">
        <v>2019</v>
      </c>
      <c r="C923" s="59">
        <v>72.17</v>
      </c>
      <c r="D923" s="59">
        <v>72.17</v>
      </c>
      <c r="E923" s="59">
        <v>100</v>
      </c>
      <c r="F923" s="59">
        <v>75.5</v>
      </c>
      <c r="G923" s="59">
        <v>80.2</v>
      </c>
      <c r="H923" s="59">
        <v>61.98</v>
      </c>
      <c r="I923" s="60">
        <f t="shared" si="164"/>
        <v>9.7926213528212624</v>
      </c>
      <c r="J923" s="60">
        <f t="shared" si="163"/>
        <v>18.465946695850661</v>
      </c>
      <c r="K923" s="60">
        <f t="shared" si="160"/>
        <v>18.193075516648104</v>
      </c>
      <c r="L923" s="60">
        <f t="shared" si="158"/>
        <v>2.1395321385774015</v>
      </c>
      <c r="M923" s="60">
        <f t="shared" si="161"/>
        <v>1.3137309980489269</v>
      </c>
      <c r="N923" s="59">
        <v>5.77</v>
      </c>
      <c r="O923" s="59">
        <v>0.87</v>
      </c>
      <c r="P923" s="62">
        <v>24.825120000000009</v>
      </c>
      <c r="Q923" s="62">
        <v>26.61542635658914</v>
      </c>
      <c r="R923" s="12">
        <v>31.91</v>
      </c>
      <c r="S923" s="59">
        <v>52.56</v>
      </c>
      <c r="T923" s="58">
        <v>1</v>
      </c>
      <c r="U923" s="59">
        <v>59.8</v>
      </c>
      <c r="V923" s="58">
        <v>73.33</v>
      </c>
      <c r="W923" s="58" t="s">
        <v>652</v>
      </c>
      <c r="X923" s="58">
        <v>0</v>
      </c>
      <c r="Y923" s="58">
        <v>0</v>
      </c>
      <c r="Z923" s="58">
        <v>0</v>
      </c>
      <c r="AA923">
        <v>1</v>
      </c>
      <c r="AB923" s="58">
        <v>0</v>
      </c>
      <c r="AC923" s="58">
        <v>0</v>
      </c>
      <c r="AD923" s="58">
        <v>0</v>
      </c>
      <c r="AE923" s="58">
        <v>0</v>
      </c>
      <c r="AF923" s="58">
        <v>12.5</v>
      </c>
      <c r="AG923" s="58">
        <v>27.27</v>
      </c>
      <c r="AH923" s="59">
        <v>17901.169999999998</v>
      </c>
      <c r="AI923" s="61">
        <v>104630609</v>
      </c>
      <c r="AJ923" s="61">
        <v>79643861</v>
      </c>
      <c r="AK923" s="61">
        <v>7495462</v>
      </c>
      <c r="AL923" s="60">
        <f t="shared" si="165"/>
        <v>7.4954619999999998</v>
      </c>
      <c r="AM923" s="60">
        <f t="shared" si="166"/>
        <v>3.8798499510291094E-2</v>
      </c>
      <c r="AN923" s="59">
        <v>19.690000000000001</v>
      </c>
    </row>
    <row r="924" spans="1:40" x14ac:dyDescent="0.3">
      <c r="A924" s="58" t="s">
        <v>657</v>
      </c>
      <c r="B924" s="59">
        <v>2020</v>
      </c>
      <c r="C924" s="59">
        <v>77.599999999999994</v>
      </c>
      <c r="D924" s="59">
        <v>77.599999999999994</v>
      </c>
      <c r="E924" s="59">
        <v>100</v>
      </c>
      <c r="F924" s="59">
        <v>80.41</v>
      </c>
      <c r="G924" s="59">
        <v>82.24</v>
      </c>
      <c r="H924" s="59">
        <v>70.72</v>
      </c>
      <c r="I924" s="60">
        <f t="shared" si="164"/>
        <v>10.595644492970115</v>
      </c>
      <c r="J924" s="60">
        <f t="shared" si="163"/>
        <v>18.702940361431956</v>
      </c>
      <c r="K924" s="60">
        <f t="shared" si="160"/>
        <v>18.39662860646402</v>
      </c>
      <c r="L924" s="60">
        <f t="shared" si="158"/>
        <v>1.8978865410066512</v>
      </c>
      <c r="M924" s="60">
        <f t="shared" si="161"/>
        <v>1.3584057302771246</v>
      </c>
      <c r="N924" s="59">
        <v>5.01</v>
      </c>
      <c r="O924" s="59">
        <v>0.83</v>
      </c>
      <c r="P924" s="62">
        <v>24.792209302325578</v>
      </c>
      <c r="Q924" s="62">
        <v>26.392868217054275</v>
      </c>
      <c r="R924" s="12">
        <v>35.049999999999997</v>
      </c>
      <c r="S924" s="59">
        <v>53.92</v>
      </c>
      <c r="T924" s="58">
        <v>1</v>
      </c>
      <c r="U924" s="59">
        <v>71.97</v>
      </c>
      <c r="V924" s="58">
        <v>57.14</v>
      </c>
      <c r="W924" s="58" t="s">
        <v>652</v>
      </c>
      <c r="X924" s="58">
        <v>0</v>
      </c>
      <c r="Y924" s="58">
        <v>0</v>
      </c>
      <c r="Z924" s="58">
        <v>0</v>
      </c>
      <c r="AA924">
        <v>1</v>
      </c>
      <c r="AB924" s="58">
        <v>0</v>
      </c>
      <c r="AC924" s="58">
        <v>0</v>
      </c>
      <c r="AD924" s="58">
        <v>0</v>
      </c>
      <c r="AE924" s="58">
        <v>0</v>
      </c>
      <c r="AF924" s="58">
        <v>25</v>
      </c>
      <c r="AG924" s="58">
        <v>41.67</v>
      </c>
      <c r="AH924" s="59">
        <v>39960.410000000003</v>
      </c>
      <c r="AI924" s="61">
        <v>132612296</v>
      </c>
      <c r="AJ924" s="61">
        <v>97623481</v>
      </c>
      <c r="AK924" s="61">
        <v>5671779</v>
      </c>
      <c r="AL924" s="60">
        <f t="shared" si="165"/>
        <v>5.6717789999999999</v>
      </c>
      <c r="AM924" s="60">
        <f t="shared" si="166"/>
        <v>-0.2433049490478372</v>
      </c>
      <c r="AN924" s="59">
        <v>22.35</v>
      </c>
    </row>
    <row r="925" spans="1:40" x14ac:dyDescent="0.3">
      <c r="A925" s="58" t="s">
        <v>657</v>
      </c>
      <c r="B925" s="59">
        <v>2021</v>
      </c>
      <c r="C925" s="59">
        <v>70.78</v>
      </c>
      <c r="D925" s="59">
        <v>65.95</v>
      </c>
      <c r="E925" s="59">
        <v>61.11</v>
      </c>
      <c r="F925" s="59">
        <v>76.34</v>
      </c>
      <c r="G925" s="59">
        <v>74.400000000000006</v>
      </c>
      <c r="H925" s="59">
        <v>61.59</v>
      </c>
      <c r="I925" s="60">
        <f t="shared" si="164"/>
        <v>10.176823712705755</v>
      </c>
      <c r="J925" s="60">
        <f t="shared" si="163"/>
        <v>18.783514868138468</v>
      </c>
      <c r="K925" s="60">
        <f t="shared" si="160"/>
        <v>18.500887742744762</v>
      </c>
      <c r="L925" s="60">
        <f t="shared" si="158"/>
        <v>1.4880959262195204</v>
      </c>
      <c r="M925" s="60">
        <f t="shared" si="161"/>
        <v>1.3266104102483174</v>
      </c>
      <c r="N925" s="59">
        <v>1.0900000000000001</v>
      </c>
      <c r="O925" s="59">
        <v>0.81</v>
      </c>
      <c r="P925" s="62">
        <v>53.43942307692307</v>
      </c>
      <c r="Q925" s="62">
        <v>56.638499999999958</v>
      </c>
      <c r="R925" s="12">
        <v>93.21</v>
      </c>
      <c r="S925" s="59">
        <v>55.3</v>
      </c>
      <c r="T925" s="58">
        <v>1</v>
      </c>
      <c r="U925" s="59">
        <v>61.59</v>
      </c>
      <c r="V925" s="58">
        <v>61.54</v>
      </c>
      <c r="W925" s="58" t="s">
        <v>652</v>
      </c>
      <c r="X925" s="58">
        <v>0</v>
      </c>
      <c r="Y925" s="58">
        <v>0</v>
      </c>
      <c r="Z925" s="58">
        <v>0</v>
      </c>
      <c r="AA925">
        <v>1</v>
      </c>
      <c r="AB925" s="58">
        <v>0</v>
      </c>
      <c r="AC925" s="58">
        <v>0</v>
      </c>
      <c r="AD925" s="58">
        <v>0</v>
      </c>
      <c r="AE925" s="58">
        <v>0</v>
      </c>
      <c r="AF925" s="58">
        <v>22.22</v>
      </c>
      <c r="AG925" s="58">
        <v>41.67</v>
      </c>
      <c r="AH925" s="59">
        <v>26286.84</v>
      </c>
      <c r="AI925" s="61">
        <v>143739741</v>
      </c>
      <c r="AJ925" s="61">
        <v>108351133</v>
      </c>
      <c r="AK925" s="61">
        <v>3428655</v>
      </c>
      <c r="AL925" s="60">
        <f t="shared" si="165"/>
        <v>3.428655</v>
      </c>
      <c r="AM925" s="60">
        <f t="shared" si="166"/>
        <v>-0.39548861124525481</v>
      </c>
      <c r="AN925" s="59">
        <v>23.17</v>
      </c>
    </row>
    <row r="926" spans="1:40" x14ac:dyDescent="0.3">
      <c r="A926" s="58" t="s">
        <v>658</v>
      </c>
      <c r="B926" s="59">
        <v>2008</v>
      </c>
      <c r="C926" s="59">
        <v>50.45</v>
      </c>
      <c r="D926" s="59">
        <v>50.45</v>
      </c>
      <c r="E926" s="59">
        <v>100</v>
      </c>
      <c r="F926" s="59">
        <v>32.450000000000003</v>
      </c>
      <c r="G926" s="59">
        <v>41.47</v>
      </c>
      <c r="H926" s="59">
        <v>84.23</v>
      </c>
      <c r="I926" s="60">
        <f t="shared" si="164"/>
        <v>6.9263022162687156</v>
      </c>
      <c r="J926" s="60">
        <f t="shared" si="163"/>
        <v>14.448338570052162</v>
      </c>
      <c r="K926" s="60">
        <f t="shared" si="160"/>
        <v>13.908302114151807</v>
      </c>
      <c r="L926" s="60">
        <f t="shared" si="158"/>
        <v>0.19042943229228057</v>
      </c>
      <c r="M926" s="60">
        <f t="shared" si="161"/>
        <v>1.716069421900362</v>
      </c>
      <c r="N926" s="59">
        <v>9.68</v>
      </c>
      <c r="O926" s="59">
        <v>1.51</v>
      </c>
      <c r="P926" s="62">
        <v>19.974545454545453</v>
      </c>
      <c r="Q926" s="62">
        <v>25.786875000000009</v>
      </c>
      <c r="R926" s="12">
        <v>34.380000000000003</v>
      </c>
      <c r="S926" s="59">
        <v>90</v>
      </c>
      <c r="T926" s="58">
        <v>0</v>
      </c>
      <c r="U926" s="59">
        <v>92.09</v>
      </c>
      <c r="V926" s="58">
        <v>50</v>
      </c>
      <c r="W926" s="58" t="s">
        <v>652</v>
      </c>
      <c r="X926" s="58">
        <v>0</v>
      </c>
      <c r="Y926" s="58">
        <v>0</v>
      </c>
      <c r="Z926" s="58">
        <v>0</v>
      </c>
      <c r="AA926">
        <v>1</v>
      </c>
      <c r="AB926" s="58">
        <v>0</v>
      </c>
      <c r="AC926" s="58">
        <v>0</v>
      </c>
      <c r="AD926" s="58">
        <v>0</v>
      </c>
      <c r="AE926" s="58"/>
      <c r="AF926" s="58">
        <v>0</v>
      </c>
      <c r="AG926" s="58">
        <v>14.29</v>
      </c>
      <c r="AH926" s="59">
        <v>1018.72</v>
      </c>
      <c r="AI926" s="61">
        <v>1882928</v>
      </c>
      <c r="AJ926" s="61">
        <v>1097233</v>
      </c>
      <c r="AK926" s="61">
        <v>209769</v>
      </c>
      <c r="AL926" s="60">
        <f t="shared" si="165"/>
        <v>0.20976900000000001</v>
      </c>
      <c r="AM926" s="60"/>
      <c r="AN926" s="59">
        <v>27.03</v>
      </c>
    </row>
    <row r="927" spans="1:40" x14ac:dyDescent="0.3">
      <c r="A927" s="58" t="s">
        <v>658</v>
      </c>
      <c r="B927" s="59">
        <v>2009</v>
      </c>
      <c r="C927" s="59">
        <v>51.64</v>
      </c>
      <c r="D927" s="59">
        <v>51.64</v>
      </c>
      <c r="E927" s="59">
        <v>100</v>
      </c>
      <c r="F927" s="59">
        <v>28.67</v>
      </c>
      <c r="G927" s="59">
        <v>47.44</v>
      </c>
      <c r="H927" s="59">
        <v>84.41</v>
      </c>
      <c r="I927" s="60">
        <f t="shared" si="164"/>
        <v>7.4566278503850301</v>
      </c>
      <c r="J927" s="60">
        <f t="shared" si="163"/>
        <v>14.363061861798638</v>
      </c>
      <c r="K927" s="60">
        <f t="shared" si="160"/>
        <v>13.749135685097814</v>
      </c>
      <c r="L927" s="60">
        <f t="shared" si="158"/>
        <v>0.19555115842190365</v>
      </c>
      <c r="M927" s="60">
        <f t="shared" si="161"/>
        <v>1.84767146124089</v>
      </c>
      <c r="N927" s="59">
        <v>6.52</v>
      </c>
      <c r="O927" s="59">
        <v>1.81</v>
      </c>
      <c r="P927" s="62">
        <v>16.568333333333328</v>
      </c>
      <c r="Q927" s="62">
        <v>16.611240310077516</v>
      </c>
      <c r="R927" s="12">
        <v>19.829999999999998</v>
      </c>
      <c r="S927" s="59">
        <v>84.62</v>
      </c>
      <c r="T927" s="58">
        <v>0</v>
      </c>
      <c r="U927" s="59">
        <v>96.07</v>
      </c>
      <c r="V927" s="58">
        <v>50</v>
      </c>
      <c r="W927" s="58" t="s">
        <v>652</v>
      </c>
      <c r="X927" s="58">
        <v>0</v>
      </c>
      <c r="Y927" s="58">
        <v>0</v>
      </c>
      <c r="Z927" s="58">
        <v>0</v>
      </c>
      <c r="AA927">
        <v>1</v>
      </c>
      <c r="AB927" s="58">
        <v>0</v>
      </c>
      <c r="AC927" s="58">
        <v>0</v>
      </c>
      <c r="AD927" s="58">
        <v>0</v>
      </c>
      <c r="AE927" s="58"/>
      <c r="AF927" s="58">
        <v>0</v>
      </c>
      <c r="AG927" s="58"/>
      <c r="AH927" s="59">
        <v>1731.3</v>
      </c>
      <c r="AI927" s="61">
        <v>1729014</v>
      </c>
      <c r="AJ927" s="61">
        <v>935780</v>
      </c>
      <c r="AK927" s="61">
        <v>215981</v>
      </c>
      <c r="AL927" s="60">
        <f t="shared" si="165"/>
        <v>0.21598100000000001</v>
      </c>
      <c r="AM927" s="60">
        <f t="shared" ref="AM927:AM939" si="167">(AK927-AK926)/AK926</f>
        <v>2.9613527260939413E-2</v>
      </c>
      <c r="AN927" s="59">
        <v>18.8</v>
      </c>
    </row>
    <row r="928" spans="1:40" x14ac:dyDescent="0.3">
      <c r="A928" s="58" t="s">
        <v>658</v>
      </c>
      <c r="B928" s="59">
        <v>2010</v>
      </c>
      <c r="C928" s="59">
        <v>51.95</v>
      </c>
      <c r="D928" s="59">
        <v>51.95</v>
      </c>
      <c r="E928" s="59">
        <v>60.87</v>
      </c>
      <c r="F928" s="59">
        <v>57.54</v>
      </c>
      <c r="G928" s="59">
        <v>42.09</v>
      </c>
      <c r="H928" s="59">
        <v>59.47</v>
      </c>
      <c r="I928" s="60">
        <f t="shared" si="164"/>
        <v>8.0979283028215487</v>
      </c>
      <c r="J928" s="60">
        <f t="shared" si="163"/>
        <v>14.425069042926815</v>
      </c>
      <c r="K928" s="60">
        <f t="shared" si="160"/>
        <v>13.747731592252631</v>
      </c>
      <c r="L928" s="60">
        <f t="shared" si="158"/>
        <v>0.18797554284815421</v>
      </c>
      <c r="M928" s="60">
        <f t="shared" si="161"/>
        <v>1.9686291757761376</v>
      </c>
      <c r="N928" s="59">
        <v>6.82</v>
      </c>
      <c r="O928" s="59">
        <v>1.78</v>
      </c>
      <c r="P928" s="62">
        <v>16.501712062256811</v>
      </c>
      <c r="Q928" s="62">
        <v>17.427003891050575</v>
      </c>
      <c r="R928" s="12">
        <v>19.920000000000002</v>
      </c>
      <c r="S928" s="59">
        <v>21.88</v>
      </c>
      <c r="T928" s="58">
        <v>1</v>
      </c>
      <c r="U928" s="59">
        <v>68.41</v>
      </c>
      <c r="V928" s="58">
        <v>50</v>
      </c>
      <c r="W928" s="58" t="s">
        <v>652</v>
      </c>
      <c r="X928" s="58">
        <v>0</v>
      </c>
      <c r="Y928" s="58">
        <v>0</v>
      </c>
      <c r="Z928" s="58">
        <v>0</v>
      </c>
      <c r="AA928">
        <v>1</v>
      </c>
      <c r="AB928" s="58">
        <v>0</v>
      </c>
      <c r="AC928" s="58">
        <v>0</v>
      </c>
      <c r="AD928" s="58">
        <v>1</v>
      </c>
      <c r="AE928" s="58"/>
      <c r="AF928" s="58">
        <v>23.08</v>
      </c>
      <c r="AG928" s="58"/>
      <c r="AH928" s="59">
        <v>3287.65</v>
      </c>
      <c r="AI928" s="61">
        <v>1839619</v>
      </c>
      <c r="AJ928" s="61">
        <v>934467</v>
      </c>
      <c r="AK928" s="61">
        <v>206804</v>
      </c>
      <c r="AL928" s="60">
        <f t="shared" si="165"/>
        <v>0.20680399999999999</v>
      </c>
      <c r="AM928" s="60">
        <f t="shared" si="167"/>
        <v>-4.2489848644093692E-2</v>
      </c>
      <c r="AN928" s="59">
        <v>12.11</v>
      </c>
    </row>
    <row r="929" spans="1:40" x14ac:dyDescent="0.3">
      <c r="A929" s="58" t="s">
        <v>658</v>
      </c>
      <c r="B929" s="59">
        <v>2011</v>
      </c>
      <c r="C929" s="59">
        <v>46.62</v>
      </c>
      <c r="D929" s="59">
        <v>46.62</v>
      </c>
      <c r="E929" s="59">
        <v>100</v>
      </c>
      <c r="F929" s="59">
        <v>54.68</v>
      </c>
      <c r="G929" s="59">
        <v>58.28</v>
      </c>
      <c r="H929" s="59">
        <v>20.63</v>
      </c>
      <c r="I929" s="60">
        <f t="shared" si="164"/>
        <v>7.9448183518618434</v>
      </c>
      <c r="J929" s="60">
        <f t="shared" si="163"/>
        <v>14.714970442426957</v>
      </c>
      <c r="K929" s="60">
        <f t="shared" si="160"/>
        <v>13.987582264053469</v>
      </c>
      <c r="L929" s="60">
        <f t="shared" si="158"/>
        <v>0.15171629053321664</v>
      </c>
      <c r="M929" s="60">
        <f t="shared" si="161"/>
        <v>2.0696679388059738</v>
      </c>
      <c r="N929" s="59">
        <v>66.95</v>
      </c>
      <c r="O929" s="59">
        <v>1.44</v>
      </c>
      <c r="P929" s="62">
        <v>14.778235294117646</v>
      </c>
      <c r="Q929" s="62">
        <v>16.565686274509794</v>
      </c>
      <c r="R929" s="12">
        <v>21.87</v>
      </c>
      <c r="S929" s="59">
        <v>23.91</v>
      </c>
      <c r="T929" s="58">
        <v>1</v>
      </c>
      <c r="U929" s="59">
        <v>13.38</v>
      </c>
      <c r="V929" s="58">
        <v>43.75</v>
      </c>
      <c r="W929" s="58" t="s">
        <v>652</v>
      </c>
      <c r="X929" s="58">
        <v>0</v>
      </c>
      <c r="Y929" s="58">
        <v>0</v>
      </c>
      <c r="Z929" s="58">
        <v>0</v>
      </c>
      <c r="AA929">
        <v>1</v>
      </c>
      <c r="AB929" s="58">
        <v>0</v>
      </c>
      <c r="AC929" s="58">
        <v>0</v>
      </c>
      <c r="AD929" s="58">
        <v>1</v>
      </c>
      <c r="AE929" s="58">
        <v>1</v>
      </c>
      <c r="AF929" s="58">
        <v>23.08</v>
      </c>
      <c r="AG929" s="58"/>
      <c r="AH929" s="59">
        <v>2820.92</v>
      </c>
      <c r="AI929" s="61">
        <v>2458275</v>
      </c>
      <c r="AJ929" s="61">
        <v>1187763</v>
      </c>
      <c r="AK929" s="61">
        <v>163830</v>
      </c>
      <c r="AL929" s="60">
        <f t="shared" si="165"/>
        <v>0.16383</v>
      </c>
      <c r="AM929" s="60">
        <f t="shared" si="167"/>
        <v>-0.20780062281193787</v>
      </c>
      <c r="AN929" s="59">
        <v>10.45</v>
      </c>
    </row>
    <row r="930" spans="1:40" x14ac:dyDescent="0.3">
      <c r="A930" s="58" t="s">
        <v>658</v>
      </c>
      <c r="B930" s="59">
        <v>2012</v>
      </c>
      <c r="C930" s="59">
        <v>60.31</v>
      </c>
      <c r="D930" s="59">
        <v>60.31</v>
      </c>
      <c r="E930" s="59">
        <v>100</v>
      </c>
      <c r="F930" s="59">
        <v>65.31</v>
      </c>
      <c r="G930" s="59">
        <v>63.81</v>
      </c>
      <c r="H930" s="59">
        <v>49.49</v>
      </c>
      <c r="I930" s="60">
        <f t="shared" si="164"/>
        <v>8.1197170860735728</v>
      </c>
      <c r="J930" s="60">
        <f t="shared" si="163"/>
        <v>14.745643443655192</v>
      </c>
      <c r="K930" s="60">
        <f t="shared" si="160"/>
        <v>13.964047797589624</v>
      </c>
      <c r="L930" s="60">
        <f t="shared" si="158"/>
        <v>0.20664174231839769</v>
      </c>
      <c r="M930" s="60">
        <f t="shared" si="161"/>
        <v>2.1849559017218669</v>
      </c>
      <c r="N930" s="59">
        <v>6.66</v>
      </c>
      <c r="O930" s="59">
        <v>1.69</v>
      </c>
      <c r="P930" s="62">
        <v>7.9368359374999926</v>
      </c>
      <c r="Q930" s="62">
        <v>9.5380468750000045</v>
      </c>
      <c r="R930" s="12">
        <v>13.01</v>
      </c>
      <c r="S930" s="59">
        <v>81.48</v>
      </c>
      <c r="T930" s="58">
        <v>1</v>
      </c>
      <c r="U930" s="59">
        <v>46.87</v>
      </c>
      <c r="V930" s="58">
        <v>53.33</v>
      </c>
      <c r="W930" s="58" t="s">
        <v>652</v>
      </c>
      <c r="X930" s="58">
        <v>0</v>
      </c>
      <c r="Y930" s="58">
        <v>0</v>
      </c>
      <c r="Z930" s="58">
        <v>0</v>
      </c>
      <c r="AA930">
        <v>1</v>
      </c>
      <c r="AB930" s="58">
        <v>0</v>
      </c>
      <c r="AC930" s="58">
        <v>0</v>
      </c>
      <c r="AD930" s="58">
        <v>1</v>
      </c>
      <c r="AE930" s="58">
        <v>1</v>
      </c>
      <c r="AF930" s="58">
        <v>25</v>
      </c>
      <c r="AG930" s="58"/>
      <c r="AH930" s="59">
        <v>3360.07</v>
      </c>
      <c r="AI930" s="61">
        <v>2534846</v>
      </c>
      <c r="AJ930" s="61">
        <v>1160136</v>
      </c>
      <c r="AK930" s="61">
        <v>229542</v>
      </c>
      <c r="AL930" s="60">
        <f t="shared" si="165"/>
        <v>0.229542</v>
      </c>
      <c r="AM930" s="60">
        <f t="shared" si="167"/>
        <v>0.40109869987181834</v>
      </c>
      <c r="AN930" s="59">
        <v>12.76</v>
      </c>
    </row>
    <row r="931" spans="1:40" x14ac:dyDescent="0.3">
      <c r="A931" s="58" t="s">
        <v>658</v>
      </c>
      <c r="B931" s="59">
        <v>2013</v>
      </c>
      <c r="C931" s="59">
        <v>44.4</v>
      </c>
      <c r="D931" s="59">
        <v>44.4</v>
      </c>
      <c r="E931" s="59">
        <v>100</v>
      </c>
      <c r="F931" s="59">
        <v>42.7</v>
      </c>
      <c r="G931" s="59">
        <v>56.59</v>
      </c>
      <c r="H931" s="59">
        <v>29.05</v>
      </c>
      <c r="I931" s="60">
        <f t="shared" si="164"/>
        <v>8.0181248458484049</v>
      </c>
      <c r="J931" s="60">
        <f t="shared" si="163"/>
        <v>14.820018373005484</v>
      </c>
      <c r="K931" s="60">
        <f t="shared" si="160"/>
        <v>14.05540738614544</v>
      </c>
      <c r="L931" s="60">
        <f t="shared" si="158"/>
        <v>0.22662787400551637</v>
      </c>
      <c r="M931" s="60">
        <f t="shared" si="161"/>
        <v>2.1481585501896756</v>
      </c>
      <c r="N931" s="59">
        <v>7.35</v>
      </c>
      <c r="O931" s="59">
        <v>1.49</v>
      </c>
      <c r="P931" s="62">
        <v>4.5099606299212596</v>
      </c>
      <c r="Q931" s="62">
        <v>5.3667968749999986</v>
      </c>
      <c r="R931" s="12">
        <v>8.0399999999999991</v>
      </c>
      <c r="S931" s="59">
        <v>0</v>
      </c>
      <c r="T931" s="58">
        <v>1</v>
      </c>
      <c r="U931" s="59">
        <v>15.99</v>
      </c>
      <c r="V931" s="58">
        <v>53.85</v>
      </c>
      <c r="W931" s="58" t="s">
        <v>652</v>
      </c>
      <c r="X931" s="58">
        <v>0</v>
      </c>
      <c r="Y931" s="58">
        <v>0</v>
      </c>
      <c r="Z931" s="58">
        <v>0</v>
      </c>
      <c r="AA931">
        <v>1</v>
      </c>
      <c r="AB931" s="58">
        <v>0</v>
      </c>
      <c r="AC931" s="58">
        <v>0</v>
      </c>
      <c r="AD931" s="58">
        <v>1</v>
      </c>
      <c r="AE931" s="58">
        <v>1</v>
      </c>
      <c r="AF931" s="58">
        <v>23.08</v>
      </c>
      <c r="AG931" s="58"/>
      <c r="AH931" s="59">
        <v>3035.48</v>
      </c>
      <c r="AI931" s="61">
        <v>2730563</v>
      </c>
      <c r="AJ931" s="61">
        <v>1271118</v>
      </c>
      <c r="AK931" s="61">
        <v>254363</v>
      </c>
      <c r="AL931" s="60">
        <f t="shared" si="165"/>
        <v>0.25436300000000001</v>
      </c>
      <c r="AM931" s="60">
        <f t="shared" si="167"/>
        <v>0.10813271645276246</v>
      </c>
      <c r="AN931" s="59">
        <v>16.95</v>
      </c>
    </row>
    <row r="932" spans="1:40" x14ac:dyDescent="0.3">
      <c r="A932" s="58" t="s">
        <v>658</v>
      </c>
      <c r="B932" s="59">
        <v>2014</v>
      </c>
      <c r="C932" s="59">
        <v>45.08</v>
      </c>
      <c r="D932" s="59">
        <v>45.08</v>
      </c>
      <c r="E932" s="59">
        <v>100</v>
      </c>
      <c r="F932" s="59">
        <v>42.86</v>
      </c>
      <c r="G932" s="59">
        <v>54.05</v>
      </c>
      <c r="H932" s="59">
        <v>34.92</v>
      </c>
      <c r="I932" s="60">
        <f t="shared" si="164"/>
        <v>7.946281342538958</v>
      </c>
      <c r="J932" s="60">
        <f t="shared" si="163"/>
        <v>14.836663161193847</v>
      </c>
      <c r="K932" s="60">
        <f t="shared" si="160"/>
        <v>13.940664583229655</v>
      </c>
      <c r="L932" s="60">
        <f t="shared" si="158"/>
        <v>0.22558297350301487</v>
      </c>
      <c r="M932" s="60">
        <f t="shared" si="161"/>
        <v>2.4497808656490689</v>
      </c>
      <c r="N932" s="59">
        <v>7.55</v>
      </c>
      <c r="O932" s="59">
        <v>1.44</v>
      </c>
      <c r="P932" s="62">
        <v>5.9405577689243021</v>
      </c>
      <c r="Q932" s="62">
        <v>6.9000390625000003</v>
      </c>
      <c r="R932" s="12">
        <v>8.77</v>
      </c>
      <c r="S932" s="59">
        <v>0</v>
      </c>
      <c r="T932" s="58">
        <v>1</v>
      </c>
      <c r="U932" s="59">
        <v>26</v>
      </c>
      <c r="V932" s="58">
        <v>33.33</v>
      </c>
      <c r="W932" s="58" t="s">
        <v>652</v>
      </c>
      <c r="X932" s="58">
        <v>0</v>
      </c>
      <c r="Y932" s="58">
        <v>0</v>
      </c>
      <c r="Z932" s="58">
        <v>0</v>
      </c>
      <c r="AA932">
        <v>1</v>
      </c>
      <c r="AB932" s="58">
        <v>0</v>
      </c>
      <c r="AC932" s="58">
        <v>0</v>
      </c>
      <c r="AD932" s="58">
        <v>1</v>
      </c>
      <c r="AE932" s="58">
        <v>1</v>
      </c>
      <c r="AF932" s="58">
        <v>30</v>
      </c>
      <c r="AG932" s="58"/>
      <c r="AH932" s="59">
        <v>2825.05</v>
      </c>
      <c r="AI932" s="61">
        <v>2776393</v>
      </c>
      <c r="AJ932" s="61">
        <v>1133323</v>
      </c>
      <c r="AK932" s="61">
        <v>253053</v>
      </c>
      <c r="AL932" s="60">
        <f t="shared" si="165"/>
        <v>0.25305299999999997</v>
      </c>
      <c r="AM932" s="60">
        <f t="shared" si="167"/>
        <v>-5.1501201039459354E-3</v>
      </c>
      <c r="AN932" s="59">
        <v>16.61</v>
      </c>
    </row>
    <row r="933" spans="1:40" x14ac:dyDescent="0.3">
      <c r="A933" s="58" t="s">
        <v>658</v>
      </c>
      <c r="B933" s="59">
        <v>2015</v>
      </c>
      <c r="C933" s="59">
        <v>51.77</v>
      </c>
      <c r="D933" s="59">
        <v>51.77</v>
      </c>
      <c r="E933" s="59">
        <v>100</v>
      </c>
      <c r="F933" s="59">
        <v>49.02</v>
      </c>
      <c r="G933" s="59">
        <v>52.73</v>
      </c>
      <c r="H933" s="59">
        <v>53.63</v>
      </c>
      <c r="I933" s="60">
        <f t="shared" si="164"/>
        <v>8.0643659989470908</v>
      </c>
      <c r="J933" s="60">
        <f t="shared" si="163"/>
        <v>14.814346340960544</v>
      </c>
      <c r="K933" s="60">
        <f t="shared" si="160"/>
        <v>13.886603489447456</v>
      </c>
      <c r="L933" s="60">
        <f t="shared" si="158"/>
        <v>0.18826883661378729</v>
      </c>
      <c r="M933" s="60">
        <f t="shared" si="161"/>
        <v>2.5287948655140586</v>
      </c>
      <c r="N933" s="59">
        <v>2.11</v>
      </c>
      <c r="O933" s="59">
        <v>1.21</v>
      </c>
      <c r="P933" s="62">
        <v>7.6819367588932828</v>
      </c>
      <c r="Q933" s="62">
        <v>8.2714785992217958</v>
      </c>
      <c r="R933" s="12">
        <v>9.17</v>
      </c>
      <c r="S933" s="59">
        <v>0</v>
      </c>
      <c r="T933" s="58">
        <v>1</v>
      </c>
      <c r="U933" s="59">
        <v>54.65</v>
      </c>
      <c r="V933" s="58">
        <v>27.27</v>
      </c>
      <c r="W933" s="58" t="s">
        <v>652</v>
      </c>
      <c r="X933" s="58">
        <v>0</v>
      </c>
      <c r="Y933" s="58">
        <v>0</v>
      </c>
      <c r="Z933" s="58">
        <v>0</v>
      </c>
      <c r="AA933">
        <v>1</v>
      </c>
      <c r="AB933" s="58">
        <v>0</v>
      </c>
      <c r="AC933" s="58">
        <v>0</v>
      </c>
      <c r="AD933" s="58">
        <v>1</v>
      </c>
      <c r="AE933" s="58">
        <v>1</v>
      </c>
      <c r="AF933" s="58">
        <v>25</v>
      </c>
      <c r="AG933" s="58"/>
      <c r="AH933" s="59">
        <v>3179.14</v>
      </c>
      <c r="AI933" s="61">
        <v>2715119</v>
      </c>
      <c r="AJ933" s="61">
        <v>1073681</v>
      </c>
      <c r="AK933" s="61">
        <v>207158</v>
      </c>
      <c r="AL933" s="60">
        <f t="shared" si="165"/>
        <v>0.20715800000000001</v>
      </c>
      <c r="AM933" s="60">
        <f t="shared" si="167"/>
        <v>-0.18136516856152662</v>
      </c>
      <c r="AN933" s="59">
        <v>17.82</v>
      </c>
    </row>
    <row r="934" spans="1:40" x14ac:dyDescent="0.3">
      <c r="A934" s="58" t="s">
        <v>658</v>
      </c>
      <c r="B934" s="59">
        <v>2016</v>
      </c>
      <c r="C934" s="59">
        <v>51.48</v>
      </c>
      <c r="D934" s="59">
        <v>46.57</v>
      </c>
      <c r="E934" s="59">
        <v>41.67</v>
      </c>
      <c r="F934" s="59">
        <v>44.86</v>
      </c>
      <c r="G934" s="59">
        <v>52.69</v>
      </c>
      <c r="H934" s="59">
        <v>57.48</v>
      </c>
      <c r="I934" s="60">
        <f t="shared" si="164"/>
        <v>8.2529229116551051</v>
      </c>
      <c r="J934" s="60">
        <f t="shared" si="163"/>
        <v>14.976747036606724</v>
      </c>
      <c r="K934" s="60">
        <f t="shared" si="160"/>
        <v>14.154144741607238</v>
      </c>
      <c r="L934" s="60">
        <f t="shared" si="158"/>
        <v>0.14577858861274839</v>
      </c>
      <c r="M934" s="60">
        <f t="shared" si="161"/>
        <v>2.2764160424224715</v>
      </c>
      <c r="N934" s="59">
        <v>0.68</v>
      </c>
      <c r="O934" s="59">
        <v>0.96</v>
      </c>
      <c r="P934" s="62">
        <v>5.3497665369649798</v>
      </c>
      <c r="Q934" s="62">
        <v>5.6182329317269106</v>
      </c>
      <c r="R934" s="12">
        <v>8.7100000000000009</v>
      </c>
      <c r="S934" s="59">
        <v>0</v>
      </c>
      <c r="T934" s="58">
        <v>1</v>
      </c>
      <c r="U934" s="59">
        <v>61.99</v>
      </c>
      <c r="V934" s="58">
        <v>30</v>
      </c>
      <c r="W934" s="58" t="s">
        <v>652</v>
      </c>
      <c r="X934" s="58">
        <v>0</v>
      </c>
      <c r="Y934" s="58">
        <v>0</v>
      </c>
      <c r="Z934" s="58">
        <v>0</v>
      </c>
      <c r="AA934">
        <v>1</v>
      </c>
      <c r="AB934" s="58">
        <v>0</v>
      </c>
      <c r="AC934" s="58">
        <v>0</v>
      </c>
      <c r="AD934" s="58">
        <v>1</v>
      </c>
      <c r="AE934" s="58">
        <v>1</v>
      </c>
      <c r="AF934" s="58">
        <v>27.27</v>
      </c>
      <c r="AG934" s="58"/>
      <c r="AH934" s="59">
        <v>3838.83</v>
      </c>
      <c r="AI934" s="61">
        <v>3193880</v>
      </c>
      <c r="AJ934" s="61">
        <v>1403030</v>
      </c>
      <c r="AK934" s="61">
        <v>156940</v>
      </c>
      <c r="AL934" s="60">
        <f t="shared" si="165"/>
        <v>0.15694</v>
      </c>
      <c r="AM934" s="60">
        <f t="shared" si="167"/>
        <v>-0.24241400283841319</v>
      </c>
      <c r="AN934" s="59">
        <v>29.6</v>
      </c>
    </row>
    <row r="935" spans="1:40" x14ac:dyDescent="0.3">
      <c r="A935" s="58" t="s">
        <v>658</v>
      </c>
      <c r="B935" s="59">
        <v>2017</v>
      </c>
      <c r="C935" s="59">
        <v>52.96</v>
      </c>
      <c r="D935" s="59">
        <v>34.81</v>
      </c>
      <c r="E935" s="59">
        <v>16.670000000000002</v>
      </c>
      <c r="F935" s="59">
        <v>45.11</v>
      </c>
      <c r="G935" s="59">
        <v>78.34</v>
      </c>
      <c r="H935" s="59">
        <v>26.02</v>
      </c>
      <c r="I935" s="60">
        <f t="shared" si="164"/>
        <v>7.9404663406729012</v>
      </c>
      <c r="J935" s="60">
        <f t="shared" si="163"/>
        <v>15.996524900960317</v>
      </c>
      <c r="K935" s="60">
        <f t="shared" si="160"/>
        <v>15.459543887960102</v>
      </c>
      <c r="L935" s="60">
        <f t="shared" si="158"/>
        <v>0.12949111669074764</v>
      </c>
      <c r="M935" s="60">
        <f t="shared" si="161"/>
        <v>1.7108340719983988</v>
      </c>
      <c r="N935" s="59">
        <v>0.03</v>
      </c>
      <c r="O935" s="59">
        <v>0.47</v>
      </c>
      <c r="P935" s="62">
        <v>5.8285490196078431</v>
      </c>
      <c r="Q935" s="62">
        <v>6.2326050420168064</v>
      </c>
      <c r="R935" s="12">
        <v>8.64</v>
      </c>
      <c r="S935" s="59">
        <v>0</v>
      </c>
      <c r="T935" s="58">
        <v>1</v>
      </c>
      <c r="U935" s="59">
        <v>21.88</v>
      </c>
      <c r="V935" s="58">
        <v>16.670000000000002</v>
      </c>
      <c r="W935" s="58" t="s">
        <v>652</v>
      </c>
      <c r="X935" s="58">
        <v>0</v>
      </c>
      <c r="Y935" s="58">
        <v>0</v>
      </c>
      <c r="Z935" s="58">
        <v>0</v>
      </c>
      <c r="AA935">
        <v>1</v>
      </c>
      <c r="AB935" s="58">
        <v>0</v>
      </c>
      <c r="AC935" s="58">
        <v>0</v>
      </c>
      <c r="AD935" s="58">
        <v>1</v>
      </c>
      <c r="AE935" s="58">
        <v>1</v>
      </c>
      <c r="AF935" s="58">
        <v>25</v>
      </c>
      <c r="AG935" s="58">
        <v>8.33</v>
      </c>
      <c r="AH935" s="59">
        <v>2808.67</v>
      </c>
      <c r="AI935" s="61">
        <v>8855284</v>
      </c>
      <c r="AJ935" s="61">
        <v>5176004</v>
      </c>
      <c r="AK935" s="61">
        <v>138249</v>
      </c>
      <c r="AL935" s="60">
        <f t="shared" si="165"/>
        <v>0.13824900000000001</v>
      </c>
      <c r="AM935" s="60">
        <f t="shared" si="167"/>
        <v>-0.11909646998853064</v>
      </c>
      <c r="AN935" s="59">
        <v>36.82</v>
      </c>
    </row>
    <row r="936" spans="1:40" x14ac:dyDescent="0.3">
      <c r="A936" s="58" t="s">
        <v>658</v>
      </c>
      <c r="B936" s="59">
        <v>2018</v>
      </c>
      <c r="C936" s="59">
        <v>57.25</v>
      </c>
      <c r="D936" s="59">
        <v>57.25</v>
      </c>
      <c r="E936" s="59">
        <v>100</v>
      </c>
      <c r="F936" s="59">
        <v>43.07</v>
      </c>
      <c r="G936" s="59">
        <v>75.88</v>
      </c>
      <c r="H936" s="59">
        <v>47.32</v>
      </c>
      <c r="I936" s="60">
        <f t="shared" si="164"/>
        <v>8.2196008406425083</v>
      </c>
      <c r="J936" s="60">
        <f t="shared" si="163"/>
        <v>16.028800067153515</v>
      </c>
      <c r="K936" s="60">
        <f t="shared" si="160"/>
        <v>15.526000136281812</v>
      </c>
      <c r="L936" s="60">
        <f t="shared" si="158"/>
        <v>0.21103048343040767</v>
      </c>
      <c r="M936" s="60">
        <f t="shared" si="161"/>
        <v>1.6533440449889536</v>
      </c>
      <c r="N936" s="59">
        <v>0.61</v>
      </c>
      <c r="O936" s="59">
        <v>0.82</v>
      </c>
      <c r="P936" s="62">
        <v>15.665081300813005</v>
      </c>
      <c r="Q936" s="62">
        <v>17.575252918287951</v>
      </c>
      <c r="R936" s="12">
        <v>28</v>
      </c>
      <c r="S936" s="59">
        <v>0</v>
      </c>
      <c r="T936" s="58">
        <v>1</v>
      </c>
      <c r="U936" s="59">
        <v>32.93</v>
      </c>
      <c r="V936" s="58">
        <v>16.670000000000002</v>
      </c>
      <c r="W936" s="58" t="s">
        <v>652</v>
      </c>
      <c r="X936" s="58">
        <v>0</v>
      </c>
      <c r="Y936" s="58">
        <v>0</v>
      </c>
      <c r="Z936" s="58">
        <v>0</v>
      </c>
      <c r="AA936">
        <v>1</v>
      </c>
      <c r="AB936" s="58">
        <v>0</v>
      </c>
      <c r="AC936" s="58">
        <v>0</v>
      </c>
      <c r="AD936" s="58">
        <v>1</v>
      </c>
      <c r="AE936" s="58">
        <v>1</v>
      </c>
      <c r="AF936" s="58">
        <v>30</v>
      </c>
      <c r="AG936" s="58">
        <v>10</v>
      </c>
      <c r="AH936" s="59">
        <v>3713.02</v>
      </c>
      <c r="AI936" s="61">
        <v>9145752</v>
      </c>
      <c r="AJ936" s="61">
        <v>5531669</v>
      </c>
      <c r="AK936" s="61">
        <v>234950</v>
      </c>
      <c r="AL936" s="60">
        <f t="shared" si="165"/>
        <v>0.23494999999999999</v>
      </c>
      <c r="AM936" s="60">
        <f t="shared" si="167"/>
        <v>0.69946979724988967</v>
      </c>
      <c r="AN936" s="59">
        <v>38.71</v>
      </c>
    </row>
    <row r="937" spans="1:40" x14ac:dyDescent="0.3">
      <c r="A937" s="58" t="s">
        <v>658</v>
      </c>
      <c r="B937" s="59">
        <v>2019</v>
      </c>
      <c r="C937" s="59">
        <v>65.430000000000007</v>
      </c>
      <c r="D937" s="59">
        <v>65.430000000000007</v>
      </c>
      <c r="E937" s="59">
        <v>73.33</v>
      </c>
      <c r="F937" s="59">
        <v>46</v>
      </c>
      <c r="G937" s="59">
        <v>76.150000000000006</v>
      </c>
      <c r="H937" s="59">
        <v>72.87</v>
      </c>
      <c r="I937" s="60">
        <f t="shared" si="164"/>
        <v>8.0556020775279453</v>
      </c>
      <c r="J937" s="60">
        <f t="shared" si="163"/>
        <v>16.045255997225564</v>
      </c>
      <c r="K937" s="60">
        <f t="shared" si="160"/>
        <v>15.598147879967074</v>
      </c>
      <c r="L937" s="60">
        <f t="shared" si="158"/>
        <v>0.24889706436525993</v>
      </c>
      <c r="M937" s="60">
        <f t="shared" si="161"/>
        <v>1.5637833621169297</v>
      </c>
      <c r="N937" s="59">
        <v>0.85</v>
      </c>
      <c r="O937" s="59">
        <v>0.83</v>
      </c>
      <c r="P937" s="62">
        <v>24.825120000000009</v>
      </c>
      <c r="Q937" s="62">
        <v>26.61542635658914</v>
      </c>
      <c r="R937" s="12">
        <v>31.91</v>
      </c>
      <c r="S937" s="59">
        <v>0</v>
      </c>
      <c r="T937" s="58">
        <v>1</v>
      </c>
      <c r="U937" s="59">
        <v>71.58</v>
      </c>
      <c r="V937" s="58">
        <v>27.27</v>
      </c>
      <c r="W937" s="58" t="s">
        <v>652</v>
      </c>
      <c r="X937" s="58">
        <v>0</v>
      </c>
      <c r="Y937" s="58">
        <v>0</v>
      </c>
      <c r="Z937" s="58">
        <v>0</v>
      </c>
      <c r="AA937">
        <v>1</v>
      </c>
      <c r="AB937" s="58">
        <v>0</v>
      </c>
      <c r="AC937" s="58">
        <v>0</v>
      </c>
      <c r="AD937" s="58">
        <v>1</v>
      </c>
      <c r="AE937" s="58">
        <v>1</v>
      </c>
      <c r="AF937" s="58">
        <v>40</v>
      </c>
      <c r="AG937" s="58"/>
      <c r="AH937" s="59">
        <v>3151.4</v>
      </c>
      <c r="AI937" s="61">
        <v>9297499</v>
      </c>
      <c r="AJ937" s="61">
        <v>5945516</v>
      </c>
      <c r="AK937" s="61">
        <v>282610</v>
      </c>
      <c r="AL937" s="60">
        <f t="shared" si="165"/>
        <v>0.28260999999999997</v>
      </c>
      <c r="AM937" s="60">
        <f t="shared" si="167"/>
        <v>0.20285167056820599</v>
      </c>
      <c r="AN937" s="59">
        <v>46.73</v>
      </c>
    </row>
    <row r="938" spans="1:40" x14ac:dyDescent="0.3">
      <c r="A938" s="58" t="s">
        <v>658</v>
      </c>
      <c r="B938" s="59">
        <v>2020</v>
      </c>
      <c r="C938" s="59">
        <v>61.7</v>
      </c>
      <c r="D938" s="59">
        <v>61.7</v>
      </c>
      <c r="E938" s="59">
        <v>100</v>
      </c>
      <c r="F938" s="59">
        <v>43.87</v>
      </c>
      <c r="G938" s="59">
        <v>74.45</v>
      </c>
      <c r="H938" s="59">
        <v>64.36</v>
      </c>
      <c r="I938" s="60">
        <f t="shared" si="164"/>
        <v>7.7972789480812104</v>
      </c>
      <c r="J938" s="60">
        <f t="shared" si="163"/>
        <v>15.778676817381095</v>
      </c>
      <c r="K938" s="60">
        <f t="shared" si="160"/>
        <v>15.219527934505377</v>
      </c>
      <c r="L938" s="60">
        <f t="shared" si="158"/>
        <v>0.12548750210859333</v>
      </c>
      <c r="M938" s="60">
        <f t="shared" si="161"/>
        <v>1.7491831068661268</v>
      </c>
      <c r="N938" s="59">
        <v>-1.21</v>
      </c>
      <c r="O938" s="59">
        <v>0.82</v>
      </c>
      <c r="P938" s="62">
        <v>24.792209302325578</v>
      </c>
      <c r="Q938" s="62">
        <v>26.392868217054275</v>
      </c>
      <c r="R938" s="12">
        <v>35.049999999999997</v>
      </c>
      <c r="S938" s="59">
        <v>0</v>
      </c>
      <c r="T938" s="58">
        <v>1</v>
      </c>
      <c r="U938" s="59">
        <v>59.83</v>
      </c>
      <c r="V938" s="58">
        <v>20</v>
      </c>
      <c r="W938" s="58" t="s">
        <v>652</v>
      </c>
      <c r="X938" s="58">
        <v>0</v>
      </c>
      <c r="Y938" s="58">
        <v>0</v>
      </c>
      <c r="Z938" s="58">
        <v>0</v>
      </c>
      <c r="AA938">
        <v>1</v>
      </c>
      <c r="AB938" s="58">
        <v>0</v>
      </c>
      <c r="AC938" s="58">
        <v>0</v>
      </c>
      <c r="AD938" s="58">
        <v>1</v>
      </c>
      <c r="AE938" s="58">
        <v>1</v>
      </c>
      <c r="AF938" s="58">
        <v>30</v>
      </c>
      <c r="AG938" s="58"/>
      <c r="AH938" s="59">
        <v>2433.9699999999998</v>
      </c>
      <c r="AI938" s="61">
        <v>7121841</v>
      </c>
      <c r="AJ938" s="61">
        <v>4071524</v>
      </c>
      <c r="AK938" s="61">
        <v>133701</v>
      </c>
      <c r="AL938" s="60">
        <f t="shared" si="165"/>
        <v>0.13370099999999999</v>
      </c>
      <c r="AM938" s="60">
        <f t="shared" si="167"/>
        <v>-0.52690633735536607</v>
      </c>
      <c r="AN938" s="59">
        <v>34.04</v>
      </c>
    </row>
    <row r="939" spans="1:40" x14ac:dyDescent="0.3">
      <c r="A939" s="58" t="s">
        <v>658</v>
      </c>
      <c r="B939" s="59">
        <v>2021</v>
      </c>
      <c r="C939" s="59">
        <v>68.790000000000006</v>
      </c>
      <c r="D939" s="59">
        <v>47.94</v>
      </c>
      <c r="E939" s="59">
        <v>27.08</v>
      </c>
      <c r="F939" s="59">
        <v>57.91</v>
      </c>
      <c r="G939" s="59">
        <v>63.06</v>
      </c>
      <c r="H939" s="59">
        <v>89.62</v>
      </c>
      <c r="I939" s="60">
        <f t="shared" si="164"/>
        <v>7.309459992326607</v>
      </c>
      <c r="J939" s="60">
        <f t="shared" si="163"/>
        <v>15.76638507839724</v>
      </c>
      <c r="K939" s="60">
        <f t="shared" si="160"/>
        <v>15.205747138316788</v>
      </c>
      <c r="L939" s="60">
        <f t="shared" si="158"/>
        <v>0.11045491713077811</v>
      </c>
      <c r="M939" s="60">
        <f t="shared" si="161"/>
        <v>1.7517896807609941</v>
      </c>
      <c r="N939" s="59">
        <v>-0.52</v>
      </c>
      <c r="O939" s="59">
        <v>0.66</v>
      </c>
      <c r="P939" s="62">
        <v>53.43942307692307</v>
      </c>
      <c r="Q939" s="62">
        <v>56.638499999999958</v>
      </c>
      <c r="R939" s="12">
        <v>93.21</v>
      </c>
      <c r="S939" s="59">
        <v>82.35</v>
      </c>
      <c r="T939" s="58">
        <v>1</v>
      </c>
      <c r="U939" s="59">
        <v>91.29</v>
      </c>
      <c r="V939" s="58">
        <v>81.819999999999993</v>
      </c>
      <c r="W939" s="58" t="s">
        <v>652</v>
      </c>
      <c r="X939" s="58">
        <v>0</v>
      </c>
      <c r="Y939" s="58">
        <v>0</v>
      </c>
      <c r="Z939" s="58">
        <v>0</v>
      </c>
      <c r="AA939">
        <v>1</v>
      </c>
      <c r="AB939" s="58">
        <v>0</v>
      </c>
      <c r="AC939" s="58">
        <v>0</v>
      </c>
      <c r="AD939" s="58">
        <v>1</v>
      </c>
      <c r="AE939" s="58">
        <v>1</v>
      </c>
      <c r="AF939" s="58">
        <v>27.27</v>
      </c>
      <c r="AG939" s="58">
        <v>10</v>
      </c>
      <c r="AH939" s="59">
        <v>1494.37</v>
      </c>
      <c r="AI939" s="61">
        <v>7034837</v>
      </c>
      <c r="AJ939" s="61">
        <v>4015800</v>
      </c>
      <c r="AK939" s="61">
        <v>116786</v>
      </c>
      <c r="AL939" s="60">
        <f t="shared" si="165"/>
        <v>0.116786</v>
      </c>
      <c r="AM939" s="60">
        <f t="shared" si="167"/>
        <v>-0.12651363864144621</v>
      </c>
      <c r="AN939" s="59">
        <v>36.479999999999997</v>
      </c>
    </row>
    <row r="940" spans="1:40" x14ac:dyDescent="0.3">
      <c r="A940" s="58" t="s">
        <v>683</v>
      </c>
      <c r="B940" s="59">
        <v>2008</v>
      </c>
      <c r="C940" s="59">
        <v>52.23</v>
      </c>
      <c r="D940" s="59">
        <v>52.23</v>
      </c>
      <c r="E940" s="59">
        <v>100</v>
      </c>
      <c r="F940" s="59">
        <v>82.8</v>
      </c>
      <c r="G940" s="59">
        <v>31.89</v>
      </c>
      <c r="H940" s="59">
        <v>35.659999999999997</v>
      </c>
      <c r="I940" s="60">
        <f t="shared" si="164"/>
        <v>8.7710785342845163</v>
      </c>
      <c r="J940" s="60">
        <f t="shared" si="163"/>
        <v>16.353009657871446</v>
      </c>
      <c r="K940" s="60">
        <f t="shared" si="160"/>
        <v>15.582806555013955</v>
      </c>
      <c r="L940" s="60">
        <f t="shared" si="158"/>
        <v>0.15529288440603525</v>
      </c>
      <c r="M940" s="60">
        <f t="shared" si="161"/>
        <v>2.160204953031597</v>
      </c>
      <c r="N940" s="59">
        <v>-8.6300000000000008</v>
      </c>
      <c r="O940" s="59">
        <v>0.05</v>
      </c>
      <c r="P940" s="62">
        <v>19.974545454545453</v>
      </c>
      <c r="Q940" s="62">
        <v>25.786875000000009</v>
      </c>
      <c r="R940" s="12">
        <v>34.380000000000003</v>
      </c>
      <c r="S940" s="59">
        <v>0</v>
      </c>
      <c r="T940" s="58">
        <v>1</v>
      </c>
      <c r="U940" s="59">
        <v>21.38</v>
      </c>
      <c r="V940" s="58">
        <v>46.15</v>
      </c>
      <c r="W940" s="58" t="s">
        <v>101</v>
      </c>
      <c r="X940" s="58">
        <v>0</v>
      </c>
      <c r="Y940" s="58">
        <v>0</v>
      </c>
      <c r="Z940" s="58">
        <v>0</v>
      </c>
      <c r="AA940" s="58">
        <v>0</v>
      </c>
      <c r="AB940">
        <v>1</v>
      </c>
      <c r="AC940" s="58">
        <v>0</v>
      </c>
      <c r="AD940" s="58">
        <v>0</v>
      </c>
      <c r="AE940" s="58"/>
      <c r="AF940" s="58">
        <v>12.5</v>
      </c>
      <c r="AG940" s="58"/>
      <c r="AH940" s="59">
        <v>6445.12</v>
      </c>
      <c r="AI940" s="61">
        <v>12648000</v>
      </c>
      <c r="AJ940" s="61">
        <v>5855000</v>
      </c>
      <c r="AK940" s="61">
        <v>168000</v>
      </c>
      <c r="AL940" s="60">
        <f t="shared" si="165"/>
        <v>0.16800000000000001</v>
      </c>
      <c r="AM940" s="60"/>
      <c r="AN940" s="59">
        <v>43.81</v>
      </c>
    </row>
    <row r="941" spans="1:40" x14ac:dyDescent="0.3">
      <c r="A941" s="58" t="s">
        <v>683</v>
      </c>
      <c r="B941" s="59">
        <v>2009</v>
      </c>
      <c r="C941" s="59">
        <v>53.34</v>
      </c>
      <c r="D941" s="59">
        <v>53.34</v>
      </c>
      <c r="E941" s="59">
        <v>100</v>
      </c>
      <c r="F941" s="59">
        <v>85.8</v>
      </c>
      <c r="G941" s="59">
        <v>35.06</v>
      </c>
      <c r="H941" s="59">
        <v>32.619999999999997</v>
      </c>
      <c r="I941" s="60">
        <f t="shared" si="164"/>
        <v>7.9756815303178819</v>
      </c>
      <c r="J941" s="60">
        <f t="shared" si="163"/>
        <v>15.840759870560683</v>
      </c>
      <c r="K941" s="60">
        <f t="shared" si="160"/>
        <v>15.289128747255839</v>
      </c>
      <c r="L941" s="60">
        <f t="shared" si="158"/>
        <v>0.16720791898390641</v>
      </c>
      <c r="M941" s="60">
        <f t="shared" si="161"/>
        <v>1.7360824742268042</v>
      </c>
      <c r="N941" s="59">
        <v>-36.159999999999997</v>
      </c>
      <c r="O941" s="59">
        <v>0.08</v>
      </c>
      <c r="P941" s="62">
        <v>16.568333333333328</v>
      </c>
      <c r="Q941" s="62">
        <v>16.611240310077516</v>
      </c>
      <c r="R941" s="12">
        <v>19.829999999999998</v>
      </c>
      <c r="S941" s="59">
        <v>28.33</v>
      </c>
      <c r="T941" s="58">
        <v>1</v>
      </c>
      <c r="U941" s="59">
        <v>27.2</v>
      </c>
      <c r="V941" s="58">
        <v>50</v>
      </c>
      <c r="W941" s="58" t="s">
        <v>101</v>
      </c>
      <c r="X941" s="58">
        <v>0</v>
      </c>
      <c r="Y941" s="58">
        <v>0</v>
      </c>
      <c r="Z941" s="58">
        <v>0</v>
      </c>
      <c r="AA941" s="58">
        <v>0</v>
      </c>
      <c r="AB941">
        <v>1</v>
      </c>
      <c r="AC941" s="58">
        <v>0</v>
      </c>
      <c r="AD941" s="58">
        <v>0</v>
      </c>
      <c r="AE941" s="58"/>
      <c r="AF941" s="58">
        <v>14.29</v>
      </c>
      <c r="AG941" s="58"/>
      <c r="AH941" s="59">
        <v>2909.34</v>
      </c>
      <c r="AI941" s="61">
        <v>7578000</v>
      </c>
      <c r="AJ941" s="61">
        <v>4365000</v>
      </c>
      <c r="AK941" s="61">
        <v>182000</v>
      </c>
      <c r="AL941" s="60">
        <f t="shared" si="165"/>
        <v>0.182</v>
      </c>
      <c r="AM941" s="60">
        <f t="shared" ref="AM941:AM953" si="168">(AK941-AK940)/AK940</f>
        <v>8.3333333333333329E-2</v>
      </c>
      <c r="AN941" s="59">
        <v>54.05</v>
      </c>
    </row>
    <row r="942" spans="1:40" x14ac:dyDescent="0.3">
      <c r="A942" s="58" t="s">
        <v>683</v>
      </c>
      <c r="B942" s="59">
        <v>2010</v>
      </c>
      <c r="C942" s="59">
        <v>49.35</v>
      </c>
      <c r="D942" s="59">
        <v>49.35</v>
      </c>
      <c r="E942" s="59">
        <v>100</v>
      </c>
      <c r="F942" s="59">
        <v>79.39</v>
      </c>
      <c r="G942" s="59">
        <v>33.35</v>
      </c>
      <c r="H942" s="59">
        <v>29.32</v>
      </c>
      <c r="I942" s="60">
        <f t="shared" si="164"/>
        <v>8.3963512320193825</v>
      </c>
      <c r="J942" s="60">
        <f t="shared" si="163"/>
        <v>15.671495999491601</v>
      </c>
      <c r="K942" s="60">
        <f t="shared" si="160"/>
        <v>14.59758394771862</v>
      </c>
      <c r="L942" s="60">
        <f t="shared" ref="L942:L1005" si="169">LN(1+AL942)</f>
        <v>0.12575120530556025</v>
      </c>
      <c r="M942" s="60">
        <f t="shared" si="161"/>
        <v>2.9268069533394327</v>
      </c>
      <c r="N942" s="59">
        <v>18.399999999999999</v>
      </c>
      <c r="O942" s="59">
        <v>0.06</v>
      </c>
      <c r="P942" s="62">
        <v>16.501712062256811</v>
      </c>
      <c r="Q942" s="62">
        <v>17.427003891050575</v>
      </c>
      <c r="R942" s="12">
        <v>19.920000000000002</v>
      </c>
      <c r="S942" s="59">
        <v>26.39</v>
      </c>
      <c r="T942" s="58">
        <v>0</v>
      </c>
      <c r="U942" s="59">
        <v>6.83</v>
      </c>
      <c r="V942" s="58">
        <v>60</v>
      </c>
      <c r="W942" s="58" t="s">
        <v>101</v>
      </c>
      <c r="X942" s="58">
        <v>0</v>
      </c>
      <c r="Y942" s="58">
        <v>0</v>
      </c>
      <c r="Z942" s="58">
        <v>0</v>
      </c>
      <c r="AA942" s="58">
        <v>0</v>
      </c>
      <c r="AB942">
        <v>1</v>
      </c>
      <c r="AC942" s="58">
        <v>0</v>
      </c>
      <c r="AD942" s="58">
        <v>0</v>
      </c>
      <c r="AE942" s="58"/>
      <c r="AF942" s="58">
        <v>10</v>
      </c>
      <c r="AG942" s="58"/>
      <c r="AH942" s="59">
        <v>4430.87</v>
      </c>
      <c r="AI942" s="61">
        <v>6398000</v>
      </c>
      <c r="AJ942" s="61">
        <v>2186000</v>
      </c>
      <c r="AK942" s="61">
        <v>134000</v>
      </c>
      <c r="AL942" s="60">
        <f t="shared" si="165"/>
        <v>0.13400000000000001</v>
      </c>
      <c r="AM942" s="60">
        <f t="shared" si="168"/>
        <v>-0.26373626373626374</v>
      </c>
      <c r="AN942" s="59">
        <v>29.8</v>
      </c>
    </row>
    <row r="943" spans="1:40" x14ac:dyDescent="0.3">
      <c r="A943" s="58" t="s">
        <v>683</v>
      </c>
      <c r="B943" s="59">
        <v>2011</v>
      </c>
      <c r="C943" s="59">
        <v>53.19</v>
      </c>
      <c r="D943" s="59">
        <v>53.19</v>
      </c>
      <c r="E943" s="59">
        <v>100</v>
      </c>
      <c r="F943" s="59">
        <v>78.849999999999994</v>
      </c>
      <c r="G943" s="59">
        <v>39.32</v>
      </c>
      <c r="H943" s="59">
        <v>36.28</v>
      </c>
      <c r="I943" s="60">
        <f t="shared" si="164"/>
        <v>8.6215712245961758</v>
      </c>
      <c r="J943" s="60">
        <f t="shared" si="163"/>
        <v>15.797890386800979</v>
      </c>
      <c r="K943" s="60">
        <f t="shared" si="160"/>
        <v>14.659230597003594</v>
      </c>
      <c r="L943" s="60">
        <f t="shared" si="169"/>
        <v>0.10436001532424286</v>
      </c>
      <c r="M943" s="60">
        <f t="shared" si="161"/>
        <v>3.1225806451612903</v>
      </c>
      <c r="N943" s="59">
        <v>13.6</v>
      </c>
      <c r="O943" s="59">
        <v>0.04</v>
      </c>
      <c r="P943" s="62">
        <v>14.778235294117646</v>
      </c>
      <c r="Q943" s="62">
        <v>16.565686274509794</v>
      </c>
      <c r="R943" s="12">
        <v>21.87</v>
      </c>
      <c r="S943" s="59">
        <v>28.45</v>
      </c>
      <c r="T943" s="58">
        <v>0</v>
      </c>
      <c r="U943" s="59">
        <v>17.38</v>
      </c>
      <c r="V943" s="58">
        <v>53.33</v>
      </c>
      <c r="W943" s="58" t="s">
        <v>101</v>
      </c>
      <c r="X943" s="58">
        <v>0</v>
      </c>
      <c r="Y943" s="58">
        <v>0</v>
      </c>
      <c r="Z943" s="58">
        <v>0</v>
      </c>
      <c r="AA943" s="58">
        <v>0</v>
      </c>
      <c r="AB943">
        <v>1</v>
      </c>
      <c r="AC943" s="58">
        <v>0</v>
      </c>
      <c r="AD943" s="58">
        <v>0</v>
      </c>
      <c r="AE943" s="58">
        <v>1</v>
      </c>
      <c r="AF943" s="58">
        <v>18.18</v>
      </c>
      <c r="AG943" s="58"/>
      <c r="AH943" s="59">
        <v>5550.1</v>
      </c>
      <c r="AI943" s="61">
        <v>7260000</v>
      </c>
      <c r="AJ943" s="61">
        <v>2325000</v>
      </c>
      <c r="AK943" s="61">
        <v>110000</v>
      </c>
      <c r="AL943" s="60">
        <f t="shared" si="165"/>
        <v>0.11</v>
      </c>
      <c r="AM943" s="60">
        <f t="shared" si="168"/>
        <v>-0.17910447761194029</v>
      </c>
      <c r="AN943" s="59">
        <v>28.28</v>
      </c>
    </row>
    <row r="944" spans="1:40" x14ac:dyDescent="0.3">
      <c r="A944" s="58" t="s">
        <v>683</v>
      </c>
      <c r="B944" s="59">
        <v>2012</v>
      </c>
      <c r="C944" s="59">
        <v>48.72</v>
      </c>
      <c r="D944" s="59">
        <v>48.72</v>
      </c>
      <c r="E944" s="59">
        <v>100</v>
      </c>
      <c r="F944" s="59">
        <v>74.819999999999993</v>
      </c>
      <c r="G944" s="59">
        <v>42.8</v>
      </c>
      <c r="H944" s="59">
        <v>23.82</v>
      </c>
      <c r="I944" s="60">
        <f t="shared" si="164"/>
        <v>8.4985708672881426</v>
      </c>
      <c r="J944" s="60">
        <f t="shared" si="163"/>
        <v>15.914509598859642</v>
      </c>
      <c r="K944" s="60">
        <f t="shared" si="160"/>
        <v>14.931962764760716</v>
      </c>
      <c r="L944" s="60">
        <f t="shared" si="169"/>
        <v>0.12839321476839899</v>
      </c>
      <c r="M944" s="60">
        <f t="shared" si="161"/>
        <v>2.6712508185985593</v>
      </c>
      <c r="N944" s="59">
        <v>7.47</v>
      </c>
      <c r="O944" s="59">
        <v>0.04</v>
      </c>
      <c r="P944" s="62">
        <v>7.9368359374999926</v>
      </c>
      <c r="Q944" s="62">
        <v>9.5380468750000045</v>
      </c>
      <c r="R944" s="12">
        <v>13.01</v>
      </c>
      <c r="S944" s="59">
        <v>27.61</v>
      </c>
      <c r="T944" s="58">
        <v>0</v>
      </c>
      <c r="U944" s="59">
        <v>2.98</v>
      </c>
      <c r="V944" s="58">
        <v>42.86</v>
      </c>
      <c r="W944" s="58" t="s">
        <v>101</v>
      </c>
      <c r="X944" s="58">
        <v>0</v>
      </c>
      <c r="Y944" s="58">
        <v>0</v>
      </c>
      <c r="Z944" s="58">
        <v>0</v>
      </c>
      <c r="AA944" s="58">
        <v>0</v>
      </c>
      <c r="AB944">
        <v>1</v>
      </c>
      <c r="AC944" s="58">
        <v>0</v>
      </c>
      <c r="AD944" s="58">
        <v>0</v>
      </c>
      <c r="AE944" s="58">
        <v>1</v>
      </c>
      <c r="AF944" s="58">
        <v>10</v>
      </c>
      <c r="AG944" s="58"/>
      <c r="AH944" s="59">
        <v>4907.75</v>
      </c>
      <c r="AI944" s="61">
        <v>8158000</v>
      </c>
      <c r="AJ944" s="61">
        <v>3054000</v>
      </c>
      <c r="AK944" s="61">
        <v>137000</v>
      </c>
      <c r="AL944" s="60">
        <f t="shared" si="165"/>
        <v>0.13700000000000001</v>
      </c>
      <c r="AM944" s="60">
        <f t="shared" si="168"/>
        <v>0.24545454545454545</v>
      </c>
      <c r="AN944" s="59">
        <v>34.1</v>
      </c>
    </row>
    <row r="945" spans="1:40" x14ac:dyDescent="0.3">
      <c r="A945" s="58" t="s">
        <v>683</v>
      </c>
      <c r="B945" s="59">
        <v>2013</v>
      </c>
      <c r="C945" s="59">
        <v>48.63</v>
      </c>
      <c r="D945" s="59">
        <v>48.63</v>
      </c>
      <c r="E945" s="59">
        <v>100</v>
      </c>
      <c r="F945" s="59">
        <v>73.64</v>
      </c>
      <c r="G945" s="59">
        <v>43.98</v>
      </c>
      <c r="H945" s="59">
        <v>23.81</v>
      </c>
      <c r="I945" s="60">
        <f t="shared" si="164"/>
        <v>8.7319496693533534</v>
      </c>
      <c r="J945" s="60">
        <f t="shared" si="163"/>
        <v>15.928024140704304</v>
      </c>
      <c r="K945" s="60">
        <f t="shared" si="160"/>
        <v>14.764074850388726</v>
      </c>
      <c r="L945" s="60">
        <f t="shared" si="169"/>
        <v>0.12044615307586726</v>
      </c>
      <c r="M945" s="60">
        <f t="shared" si="161"/>
        <v>3.2025561580170412</v>
      </c>
      <c r="N945" s="59">
        <v>4.63</v>
      </c>
      <c r="O945" s="59">
        <v>0.04</v>
      </c>
      <c r="P945" s="62">
        <v>4.5099606299212596</v>
      </c>
      <c r="Q945" s="62">
        <v>5.3667968749999986</v>
      </c>
      <c r="R945" s="12">
        <v>8.0399999999999991</v>
      </c>
      <c r="S945" s="59">
        <v>28.79</v>
      </c>
      <c r="T945" s="58">
        <v>0</v>
      </c>
      <c r="U945" s="59">
        <v>3.26</v>
      </c>
      <c r="V945" s="58">
        <v>50</v>
      </c>
      <c r="W945" s="58" t="s">
        <v>101</v>
      </c>
      <c r="X945" s="58">
        <v>0</v>
      </c>
      <c r="Y945" s="58">
        <v>0</v>
      </c>
      <c r="Z945" s="58">
        <v>0</v>
      </c>
      <c r="AA945" s="58">
        <v>0</v>
      </c>
      <c r="AB945">
        <v>1</v>
      </c>
      <c r="AC945" s="58">
        <v>0</v>
      </c>
      <c r="AD945" s="58">
        <v>0</v>
      </c>
      <c r="AE945" s="58">
        <v>1</v>
      </c>
      <c r="AF945" s="58">
        <v>10</v>
      </c>
      <c r="AG945" s="58"/>
      <c r="AH945" s="59">
        <v>6197.8</v>
      </c>
      <c r="AI945" s="61">
        <v>8269000</v>
      </c>
      <c r="AJ945" s="61">
        <v>2582000</v>
      </c>
      <c r="AK945" s="61">
        <v>128000</v>
      </c>
      <c r="AL945" s="60">
        <f t="shared" si="165"/>
        <v>0.128</v>
      </c>
      <c r="AM945" s="60">
        <f t="shared" si="168"/>
        <v>-6.569343065693431E-2</v>
      </c>
      <c r="AN945" s="59">
        <v>27.93</v>
      </c>
    </row>
    <row r="946" spans="1:40" x14ac:dyDescent="0.3">
      <c r="A946" s="58" t="s">
        <v>683</v>
      </c>
      <c r="B946" s="59">
        <v>2014</v>
      </c>
      <c r="C946" s="59">
        <v>50.95</v>
      </c>
      <c r="D946" s="59">
        <v>50.95</v>
      </c>
      <c r="E946" s="59">
        <v>100</v>
      </c>
      <c r="F946" s="59">
        <v>78.180000000000007</v>
      </c>
      <c r="G946" s="59">
        <v>44.73</v>
      </c>
      <c r="H946" s="59">
        <v>25</v>
      </c>
      <c r="I946" s="60">
        <f t="shared" si="164"/>
        <v>8.9220087552828744</v>
      </c>
      <c r="J946" s="60">
        <f t="shared" si="163"/>
        <v>16.193110354763764</v>
      </c>
      <c r="K946" s="60">
        <f t="shared" si="160"/>
        <v>15.113520004216593</v>
      </c>
      <c r="L946" s="60">
        <f t="shared" si="169"/>
        <v>0.17142911562753102</v>
      </c>
      <c r="M946" s="60">
        <f t="shared" si="161"/>
        <v>2.9434735117422175</v>
      </c>
      <c r="N946" s="59">
        <v>12.56</v>
      </c>
      <c r="O946" s="59">
        <v>0.04</v>
      </c>
      <c r="P946" s="62">
        <v>5.9405577689243021</v>
      </c>
      <c r="Q946" s="62">
        <v>6.9000390625000003</v>
      </c>
      <c r="R946" s="12">
        <v>8.77</v>
      </c>
      <c r="S946" s="59">
        <v>28.36</v>
      </c>
      <c r="T946" s="58">
        <v>0</v>
      </c>
      <c r="U946" s="59">
        <v>4.46</v>
      </c>
      <c r="V946" s="58">
        <v>53.85</v>
      </c>
      <c r="W946" s="58" t="s">
        <v>101</v>
      </c>
      <c r="X946" s="58">
        <v>0</v>
      </c>
      <c r="Y946" s="58">
        <v>0</v>
      </c>
      <c r="Z946" s="58">
        <v>0</v>
      </c>
      <c r="AA946" s="58">
        <v>0</v>
      </c>
      <c r="AB946">
        <v>1</v>
      </c>
      <c r="AC946" s="58">
        <v>0</v>
      </c>
      <c r="AD946" s="58">
        <v>0</v>
      </c>
      <c r="AE946" s="58">
        <v>1</v>
      </c>
      <c r="AF946" s="58">
        <v>10</v>
      </c>
      <c r="AG946" s="58"/>
      <c r="AH946" s="59">
        <v>7495.13</v>
      </c>
      <c r="AI946" s="61">
        <v>10779000</v>
      </c>
      <c r="AJ946" s="61">
        <v>3662000</v>
      </c>
      <c r="AK946" s="61">
        <v>187000</v>
      </c>
      <c r="AL946" s="60">
        <f t="shared" si="165"/>
        <v>0.187</v>
      </c>
      <c r="AM946" s="60">
        <f t="shared" si="168"/>
        <v>0.4609375</v>
      </c>
      <c r="AN946" s="59">
        <v>31.88</v>
      </c>
    </row>
    <row r="947" spans="1:40" x14ac:dyDescent="0.3">
      <c r="A947" s="58" t="s">
        <v>683</v>
      </c>
      <c r="B947" s="59">
        <v>2015</v>
      </c>
      <c r="C947" s="59">
        <v>64.56</v>
      </c>
      <c r="D947" s="59">
        <v>64.56</v>
      </c>
      <c r="E947" s="59">
        <v>100</v>
      </c>
      <c r="F947" s="59">
        <v>83.83</v>
      </c>
      <c r="G947" s="59">
        <v>59.66</v>
      </c>
      <c r="H947" s="59">
        <v>46.68</v>
      </c>
      <c r="I947" s="60">
        <f t="shared" si="164"/>
        <v>9.2197251964260882</v>
      </c>
      <c r="J947" s="60">
        <f t="shared" si="163"/>
        <v>16.380536835544305</v>
      </c>
      <c r="K947" s="60">
        <f t="shared" si="160"/>
        <v>15.305263627452394</v>
      </c>
      <c r="L947" s="60">
        <f t="shared" si="169"/>
        <v>0.1906203596086497</v>
      </c>
      <c r="M947" s="60">
        <f t="shared" si="161"/>
        <v>2.9307935076645628</v>
      </c>
      <c r="N947" s="59">
        <v>15.32</v>
      </c>
      <c r="O947" s="59">
        <v>0.04</v>
      </c>
      <c r="P947" s="62">
        <v>7.6819367588932828</v>
      </c>
      <c r="Q947" s="62">
        <v>8.2714785992217958</v>
      </c>
      <c r="R947" s="12">
        <v>9.17</v>
      </c>
      <c r="S947" s="59">
        <v>28.57</v>
      </c>
      <c r="T947" s="58">
        <v>0</v>
      </c>
      <c r="U947" s="59">
        <v>32.29</v>
      </c>
      <c r="V947" s="58">
        <v>53.85</v>
      </c>
      <c r="W947" s="58" t="s">
        <v>101</v>
      </c>
      <c r="X947" s="58">
        <v>0</v>
      </c>
      <c r="Y947" s="58">
        <v>0</v>
      </c>
      <c r="Z947" s="58">
        <v>0</v>
      </c>
      <c r="AA947" s="58">
        <v>0</v>
      </c>
      <c r="AB947">
        <v>1</v>
      </c>
      <c r="AC947" s="58">
        <v>0</v>
      </c>
      <c r="AD947" s="58">
        <v>0</v>
      </c>
      <c r="AE947" s="58">
        <v>1</v>
      </c>
      <c r="AF947" s="58">
        <v>20</v>
      </c>
      <c r="AG947" s="58"/>
      <c r="AH947" s="59">
        <v>10094.290000000001</v>
      </c>
      <c r="AI947" s="61">
        <v>13001000</v>
      </c>
      <c r="AJ947" s="61">
        <v>4436000</v>
      </c>
      <c r="AK947" s="61">
        <v>210000</v>
      </c>
      <c r="AL947" s="60">
        <f t="shared" si="165"/>
        <v>0.21</v>
      </c>
      <c r="AM947" s="60">
        <f t="shared" si="168"/>
        <v>0.12299465240641712</v>
      </c>
      <c r="AN947" s="59">
        <v>31.99</v>
      </c>
    </row>
    <row r="948" spans="1:40" x14ac:dyDescent="0.3">
      <c r="A948" s="58" t="s">
        <v>683</v>
      </c>
      <c r="B948" s="59">
        <v>2016</v>
      </c>
      <c r="C948" s="59">
        <v>77.81</v>
      </c>
      <c r="D948" s="59">
        <v>77.81</v>
      </c>
      <c r="E948" s="59">
        <v>100</v>
      </c>
      <c r="F948" s="59">
        <v>91.57</v>
      </c>
      <c r="G948" s="59">
        <v>80.62</v>
      </c>
      <c r="H948" s="59">
        <v>59.12</v>
      </c>
      <c r="I948" s="60">
        <f t="shared" si="164"/>
        <v>9.3108687315500287</v>
      </c>
      <c r="J948" s="60">
        <f t="shared" si="163"/>
        <v>16.44538297800246</v>
      </c>
      <c r="K948" s="60">
        <f t="shared" si="160"/>
        <v>15.263135174235771</v>
      </c>
      <c r="L948" s="60">
        <f t="shared" si="169"/>
        <v>0.22554067591393134</v>
      </c>
      <c r="M948" s="60">
        <f t="shared" si="161"/>
        <v>3.2616976252057372</v>
      </c>
      <c r="N948" s="59">
        <v>11.05</v>
      </c>
      <c r="O948" s="59">
        <v>0.05</v>
      </c>
      <c r="P948" s="62">
        <v>5.3497665369649798</v>
      </c>
      <c r="Q948" s="62">
        <v>5.6182329317269106</v>
      </c>
      <c r="R948" s="12">
        <v>8.7100000000000009</v>
      </c>
      <c r="S948" s="59">
        <v>83.5</v>
      </c>
      <c r="T948" s="58">
        <v>0</v>
      </c>
      <c r="U948" s="59">
        <v>55.18</v>
      </c>
      <c r="V948" s="58">
        <v>46.15</v>
      </c>
      <c r="W948" s="58" t="s">
        <v>101</v>
      </c>
      <c r="X948" s="58">
        <v>0</v>
      </c>
      <c r="Y948" s="58">
        <v>0</v>
      </c>
      <c r="Z948" s="58">
        <v>0</v>
      </c>
      <c r="AA948" s="58">
        <v>0</v>
      </c>
      <c r="AB948">
        <v>1</v>
      </c>
      <c r="AC948" s="58">
        <v>0</v>
      </c>
      <c r="AD948" s="58">
        <v>0</v>
      </c>
      <c r="AE948" s="58">
        <v>1</v>
      </c>
      <c r="AF948" s="58">
        <v>28.57</v>
      </c>
      <c r="AG948" s="58"/>
      <c r="AH948" s="59">
        <v>11057.55</v>
      </c>
      <c r="AI948" s="61">
        <v>13872000</v>
      </c>
      <c r="AJ948" s="61">
        <v>4253000</v>
      </c>
      <c r="AK948" s="61">
        <v>253000</v>
      </c>
      <c r="AL948" s="60">
        <f t="shared" si="165"/>
        <v>0.253</v>
      </c>
      <c r="AM948" s="60">
        <f t="shared" si="168"/>
        <v>0.20476190476190476</v>
      </c>
      <c r="AN948" s="59">
        <v>28.76</v>
      </c>
    </row>
    <row r="949" spans="1:40" x14ac:dyDescent="0.3">
      <c r="A949" s="58" t="s">
        <v>683</v>
      </c>
      <c r="B949" s="59">
        <v>2017</v>
      </c>
      <c r="C949" s="59">
        <v>73.319999999999993</v>
      </c>
      <c r="D949" s="59">
        <v>73.319999999999993</v>
      </c>
      <c r="E949" s="59">
        <v>100</v>
      </c>
      <c r="F949" s="59">
        <v>94.49</v>
      </c>
      <c r="G949" s="59">
        <v>78.16</v>
      </c>
      <c r="H949" s="59">
        <v>44.07</v>
      </c>
      <c r="I949" s="60">
        <f t="shared" si="164"/>
        <v>8.9610786925069146</v>
      </c>
      <c r="J949" s="60">
        <f t="shared" si="163"/>
        <v>16.415455739961374</v>
      </c>
      <c r="K949" s="60">
        <f t="shared" si="160"/>
        <v>15.198549626363492</v>
      </c>
      <c r="L949" s="60">
        <f t="shared" si="169"/>
        <v>0.21026092548319605</v>
      </c>
      <c r="M949" s="60">
        <f t="shared" si="161"/>
        <v>3.3767243541509906</v>
      </c>
      <c r="N949" s="59">
        <v>2.2799999999999998</v>
      </c>
      <c r="O949" s="59">
        <v>0.04</v>
      </c>
      <c r="P949" s="62">
        <v>5.8285490196078431</v>
      </c>
      <c r="Q949" s="62">
        <v>6.2326050420168064</v>
      </c>
      <c r="R949" s="12">
        <v>8.64</v>
      </c>
      <c r="S949" s="59">
        <v>81.739999999999995</v>
      </c>
      <c r="T949" s="58">
        <v>0</v>
      </c>
      <c r="U949" s="59">
        <v>22.52</v>
      </c>
      <c r="V949" s="58">
        <v>42.86</v>
      </c>
      <c r="W949" s="58" t="s">
        <v>101</v>
      </c>
      <c r="X949" s="58">
        <v>0</v>
      </c>
      <c r="Y949" s="58">
        <v>0</v>
      </c>
      <c r="Z949" s="58">
        <v>0</v>
      </c>
      <c r="AA949" s="58">
        <v>0</v>
      </c>
      <c r="AB949">
        <v>1</v>
      </c>
      <c r="AC949" s="58">
        <v>0</v>
      </c>
      <c r="AD949" s="58">
        <v>1</v>
      </c>
      <c r="AE949" s="58">
        <v>1</v>
      </c>
      <c r="AF949" s="58">
        <v>33.33</v>
      </c>
      <c r="AG949" s="58"/>
      <c r="AH949" s="59">
        <v>7793.76</v>
      </c>
      <c r="AI949" s="61">
        <v>13463000</v>
      </c>
      <c r="AJ949" s="61">
        <v>3987000</v>
      </c>
      <c r="AK949" s="61">
        <v>234000</v>
      </c>
      <c r="AL949" s="60">
        <f t="shared" si="165"/>
        <v>0.23400000000000001</v>
      </c>
      <c r="AM949" s="60">
        <f t="shared" si="168"/>
        <v>-7.5098814229249009E-2</v>
      </c>
      <c r="AN949" s="59">
        <v>26.09</v>
      </c>
    </row>
    <row r="950" spans="1:40" x14ac:dyDescent="0.3">
      <c r="A950" s="58" t="s">
        <v>683</v>
      </c>
      <c r="B950" s="59">
        <v>2018</v>
      </c>
      <c r="C950" s="59">
        <v>66.72</v>
      </c>
      <c r="D950" s="59">
        <v>66.72</v>
      </c>
      <c r="E950" s="59">
        <v>100</v>
      </c>
      <c r="F950" s="59">
        <v>92.26</v>
      </c>
      <c r="G950" s="59">
        <v>75.209999999999994</v>
      </c>
      <c r="H950" s="59">
        <v>28.97</v>
      </c>
      <c r="I950" s="60">
        <f t="shared" si="164"/>
        <v>8.954548362846479</v>
      </c>
      <c r="J950" s="60">
        <f t="shared" si="163"/>
        <v>16.393907550839614</v>
      </c>
      <c r="K950" s="60">
        <f t="shared" si="160"/>
        <v>15.115702220030753</v>
      </c>
      <c r="L950" s="60">
        <f t="shared" si="169"/>
        <v>0.22713557258374711</v>
      </c>
      <c r="M950" s="60">
        <f t="shared" si="161"/>
        <v>3.5901907356948231</v>
      </c>
      <c r="N950" s="59">
        <v>4.5999999999999996</v>
      </c>
      <c r="O950" s="59">
        <v>0.05</v>
      </c>
      <c r="P950" s="62">
        <v>15.665081300813005</v>
      </c>
      <c r="Q950" s="62">
        <v>17.575252918287951</v>
      </c>
      <c r="R950" s="12">
        <v>28</v>
      </c>
      <c r="S950" s="59">
        <v>80.150000000000006</v>
      </c>
      <c r="T950" s="58">
        <v>0</v>
      </c>
      <c r="U950" s="59">
        <v>6.72</v>
      </c>
      <c r="V950" s="58">
        <v>35.29</v>
      </c>
      <c r="W950" s="58" t="s">
        <v>101</v>
      </c>
      <c r="X950" s="58">
        <v>0</v>
      </c>
      <c r="Y950" s="58">
        <v>0</v>
      </c>
      <c r="Z950" s="58">
        <v>0</v>
      </c>
      <c r="AA950" s="58">
        <v>0</v>
      </c>
      <c r="AB950">
        <v>1</v>
      </c>
      <c r="AC950" s="58">
        <v>0</v>
      </c>
      <c r="AD950" s="58">
        <v>1</v>
      </c>
      <c r="AE950" s="58">
        <v>1</v>
      </c>
      <c r="AF950" s="58">
        <v>33.33</v>
      </c>
      <c r="AG950" s="58"/>
      <c r="AH950" s="59">
        <v>7743.03</v>
      </c>
      <c r="AI950" s="61">
        <v>13176000</v>
      </c>
      <c r="AJ950" s="61">
        <v>3670000</v>
      </c>
      <c r="AK950" s="61">
        <v>255000</v>
      </c>
      <c r="AL950" s="60">
        <f t="shared" si="165"/>
        <v>0.255</v>
      </c>
      <c r="AM950" s="60">
        <f t="shared" si="168"/>
        <v>8.9743589743589744E-2</v>
      </c>
      <c r="AN950" s="59">
        <v>25.13</v>
      </c>
    </row>
    <row r="951" spans="1:40" x14ac:dyDescent="0.3">
      <c r="A951" s="58" t="s">
        <v>683</v>
      </c>
      <c r="B951" s="59">
        <v>2019</v>
      </c>
      <c r="C951" s="59">
        <v>67.930000000000007</v>
      </c>
      <c r="D951" s="59">
        <v>67.930000000000007</v>
      </c>
      <c r="E951" s="59">
        <v>100</v>
      </c>
      <c r="F951" s="59">
        <v>93.7</v>
      </c>
      <c r="G951" s="59">
        <v>72.77</v>
      </c>
      <c r="H951" s="59">
        <v>33.31</v>
      </c>
      <c r="I951" s="60">
        <f t="shared" si="164"/>
        <v>8.629928843771097</v>
      </c>
      <c r="J951" s="60">
        <f t="shared" si="163"/>
        <v>16.321444574944351</v>
      </c>
      <c r="K951" s="60">
        <f t="shared" si="160"/>
        <v>15.086955077405223</v>
      </c>
      <c r="L951" s="60">
        <f t="shared" si="169"/>
        <v>0.24607852259670557</v>
      </c>
      <c r="M951" s="60">
        <f t="shared" si="161"/>
        <v>3.4366236679753226</v>
      </c>
      <c r="N951" s="59">
        <v>-1.28</v>
      </c>
      <c r="O951" s="59">
        <v>7.0000000000000007E-2</v>
      </c>
      <c r="P951" s="62">
        <v>24.825120000000009</v>
      </c>
      <c r="Q951" s="62">
        <v>26.61542635658914</v>
      </c>
      <c r="R951" s="12">
        <v>31.91</v>
      </c>
      <c r="S951" s="59">
        <v>80.489999999999995</v>
      </c>
      <c r="T951" s="58">
        <v>0</v>
      </c>
      <c r="U951" s="59">
        <v>13.39</v>
      </c>
      <c r="V951" s="58">
        <v>60</v>
      </c>
      <c r="W951" s="58" t="s">
        <v>101</v>
      </c>
      <c r="X951" s="58">
        <v>0</v>
      </c>
      <c r="Y951" s="58">
        <v>0</v>
      </c>
      <c r="Z951" s="58">
        <v>0</v>
      </c>
      <c r="AA951" s="58">
        <v>0</v>
      </c>
      <c r="AB951">
        <v>1</v>
      </c>
      <c r="AC951" s="58">
        <v>0</v>
      </c>
      <c r="AD951" s="58">
        <v>1</v>
      </c>
      <c r="AE951" s="58">
        <v>1</v>
      </c>
      <c r="AF951" s="58">
        <v>14.29</v>
      </c>
      <c r="AG951" s="58"/>
      <c r="AH951" s="59">
        <v>5596.68</v>
      </c>
      <c r="AI951" s="61">
        <v>12255000</v>
      </c>
      <c r="AJ951" s="61">
        <v>3566000</v>
      </c>
      <c r="AK951" s="61">
        <v>279000</v>
      </c>
      <c r="AL951" s="60">
        <f t="shared" si="165"/>
        <v>0.27900000000000003</v>
      </c>
      <c r="AM951" s="60">
        <f t="shared" si="168"/>
        <v>9.4117647058823528E-2</v>
      </c>
      <c r="AN951" s="59">
        <v>26.44</v>
      </c>
    </row>
    <row r="952" spans="1:40" x14ac:dyDescent="0.3">
      <c r="A952" s="58" t="s">
        <v>683</v>
      </c>
      <c r="B952" s="59">
        <v>2020</v>
      </c>
      <c r="C952" s="59">
        <v>73.599999999999994</v>
      </c>
      <c r="D952" s="59">
        <v>73.599999999999994</v>
      </c>
      <c r="E952" s="59">
        <v>100</v>
      </c>
      <c r="F952" s="59">
        <v>89.48</v>
      </c>
      <c r="G952" s="59">
        <v>70.680000000000007</v>
      </c>
      <c r="H952" s="59">
        <v>57.82</v>
      </c>
      <c r="I952" s="60">
        <f t="shared" si="164"/>
        <v>8.8230088520341479</v>
      </c>
      <c r="J952" s="60">
        <f t="shared" si="163"/>
        <v>16.235434143375553</v>
      </c>
      <c r="K952" s="60">
        <f t="shared" si="160"/>
        <v>15.226009607780982</v>
      </c>
      <c r="L952" s="60">
        <f t="shared" si="169"/>
        <v>0.20375683751401963</v>
      </c>
      <c r="M952" s="60">
        <f t="shared" si="161"/>
        <v>2.7440214738897022</v>
      </c>
      <c r="N952" s="59">
        <v>-7.91</v>
      </c>
      <c r="O952" s="59">
        <v>0.05</v>
      </c>
      <c r="P952" s="62">
        <v>24.792209302325578</v>
      </c>
      <c r="Q952" s="62">
        <v>26.392868217054275</v>
      </c>
      <c r="R952" s="12">
        <v>35.049999999999997</v>
      </c>
      <c r="S952" s="59">
        <v>81.96</v>
      </c>
      <c r="T952" s="58">
        <v>0</v>
      </c>
      <c r="U952" s="59">
        <v>43.68</v>
      </c>
      <c r="V952" s="58">
        <v>75</v>
      </c>
      <c r="W952" s="58" t="s">
        <v>101</v>
      </c>
      <c r="X952" s="58">
        <v>0</v>
      </c>
      <c r="Y952" s="58">
        <v>0</v>
      </c>
      <c r="Z952" s="58">
        <v>0</v>
      </c>
      <c r="AA952" s="58">
        <v>0</v>
      </c>
      <c r="AB952">
        <v>1</v>
      </c>
      <c r="AC952" s="58">
        <v>0</v>
      </c>
      <c r="AD952" s="58">
        <v>1</v>
      </c>
      <c r="AE952" s="58">
        <v>1</v>
      </c>
      <c r="AF952" s="58">
        <v>33.33</v>
      </c>
      <c r="AG952" s="58"/>
      <c r="AH952" s="59">
        <v>6788.66</v>
      </c>
      <c r="AI952" s="61">
        <v>11245000</v>
      </c>
      <c r="AJ952" s="61">
        <v>4098000</v>
      </c>
      <c r="AK952" s="61">
        <v>226000</v>
      </c>
      <c r="AL952" s="60">
        <f t="shared" si="165"/>
        <v>0.22600000000000001</v>
      </c>
      <c r="AM952" s="60">
        <f t="shared" si="168"/>
        <v>-0.18996415770609318</v>
      </c>
      <c r="AN952" s="59">
        <v>33.9</v>
      </c>
    </row>
    <row r="953" spans="1:40" x14ac:dyDescent="0.3">
      <c r="A953" s="58" t="s">
        <v>683</v>
      </c>
      <c r="B953" s="59">
        <v>2021</v>
      </c>
      <c r="C953" s="59">
        <v>75.53</v>
      </c>
      <c r="D953" s="59">
        <v>75.53</v>
      </c>
      <c r="E953" s="59">
        <v>100</v>
      </c>
      <c r="F953" s="59">
        <v>89.52</v>
      </c>
      <c r="G953" s="59">
        <v>54.73</v>
      </c>
      <c r="H953" s="59">
        <v>78.73</v>
      </c>
      <c r="I953" s="60">
        <f t="shared" si="164"/>
        <v>8.5515366454386932</v>
      </c>
      <c r="J953" s="60">
        <f t="shared" si="163"/>
        <v>15.998748893325754</v>
      </c>
      <c r="K953" s="60">
        <f t="shared" si="160"/>
        <v>14.877458862260792</v>
      </c>
      <c r="L953" s="60">
        <f t="shared" si="169"/>
        <v>0.13889199886661865</v>
      </c>
      <c r="M953" s="60">
        <f t="shared" si="161"/>
        <v>3.06881051175657</v>
      </c>
      <c r="N953" s="59">
        <v>-9.32</v>
      </c>
      <c r="O953" s="59">
        <v>0.06</v>
      </c>
      <c r="P953" s="62">
        <v>53.43942307692307</v>
      </c>
      <c r="Q953" s="62">
        <v>56.638499999999958</v>
      </c>
      <c r="R953" s="12">
        <v>93.21</v>
      </c>
      <c r="S953" s="59">
        <v>80.53</v>
      </c>
      <c r="T953" s="58">
        <v>0</v>
      </c>
      <c r="U953" s="59">
        <v>75.44</v>
      </c>
      <c r="V953" s="58">
        <v>76.92</v>
      </c>
      <c r="W953" s="58" t="s">
        <v>101</v>
      </c>
      <c r="X953" s="58">
        <v>0</v>
      </c>
      <c r="Y953" s="58">
        <v>0</v>
      </c>
      <c r="Z953" s="58">
        <v>0</v>
      </c>
      <c r="AA953" s="58">
        <v>0</v>
      </c>
      <c r="AB953">
        <v>1</v>
      </c>
      <c r="AC953" s="58">
        <v>0</v>
      </c>
      <c r="AD953" s="58">
        <v>1</v>
      </c>
      <c r="AE953" s="58">
        <v>1</v>
      </c>
      <c r="AF953" s="58">
        <v>33.33</v>
      </c>
      <c r="AG953" s="58"/>
      <c r="AH953" s="59">
        <v>5174.7</v>
      </c>
      <c r="AI953" s="61">
        <v>8875000</v>
      </c>
      <c r="AJ953" s="61">
        <v>2892000</v>
      </c>
      <c r="AK953" s="61">
        <v>149000</v>
      </c>
      <c r="AL953" s="60">
        <f t="shared" si="165"/>
        <v>0.14899999999999999</v>
      </c>
      <c r="AM953" s="60">
        <f t="shared" si="168"/>
        <v>-0.34070796460176989</v>
      </c>
      <c r="AN953" s="59">
        <v>29.83</v>
      </c>
    </row>
    <row r="954" spans="1:40" x14ac:dyDescent="0.3">
      <c r="A954" s="58" t="s">
        <v>521</v>
      </c>
      <c r="B954" s="59">
        <v>2008</v>
      </c>
      <c r="C954" s="59">
        <v>52.59</v>
      </c>
      <c r="D954" s="59">
        <v>52.59</v>
      </c>
      <c r="E954" s="59">
        <v>100</v>
      </c>
      <c r="F954" s="59">
        <v>66.52</v>
      </c>
      <c r="G954" s="59">
        <v>37.65</v>
      </c>
      <c r="H954" s="59">
        <v>55.56</v>
      </c>
      <c r="I954" s="60">
        <f t="shared" si="164"/>
        <v>9.3559512628110522</v>
      </c>
      <c r="J954" s="60">
        <f t="shared" si="163"/>
        <v>17.196641277476115</v>
      </c>
      <c r="K954" s="60">
        <f t="shared" si="160"/>
        <v>16.778461341993886</v>
      </c>
      <c r="L954" s="60">
        <f t="shared" si="169"/>
        <v>0.67955522704047822</v>
      </c>
      <c r="M954" s="60">
        <f t="shared" si="161"/>
        <v>1.5191940067166108</v>
      </c>
      <c r="N954" s="59">
        <v>-0.12</v>
      </c>
      <c r="O954" s="59">
        <v>0.09</v>
      </c>
      <c r="P954" s="62">
        <v>19.974545454545453</v>
      </c>
      <c r="Q954" s="62">
        <v>25.786875000000009</v>
      </c>
      <c r="R954" s="12">
        <v>34.380000000000003</v>
      </c>
      <c r="S954" s="59">
        <v>65.91</v>
      </c>
      <c r="T954" s="58"/>
      <c r="U954" s="59">
        <v>60.64</v>
      </c>
      <c r="V954" s="58"/>
      <c r="W954" s="58" t="s">
        <v>101</v>
      </c>
      <c r="X954" s="58">
        <v>0</v>
      </c>
      <c r="Y954" s="58">
        <v>0</v>
      </c>
      <c r="Z954" s="58">
        <v>0</v>
      </c>
      <c r="AA954" s="58">
        <v>0</v>
      </c>
      <c r="AB954">
        <v>1</v>
      </c>
      <c r="AC954" s="58">
        <v>0</v>
      </c>
      <c r="AD954" s="58"/>
      <c r="AE954" s="58"/>
      <c r="AF954" s="58"/>
      <c r="AG954" s="58"/>
      <c r="AH954" s="59">
        <v>11567.46</v>
      </c>
      <c r="AI954" s="61">
        <v>29404000</v>
      </c>
      <c r="AJ954" s="61">
        <v>19355000</v>
      </c>
      <c r="AK954" s="61">
        <v>973000</v>
      </c>
      <c r="AL954" s="60">
        <f t="shared" si="165"/>
        <v>0.97299999999999998</v>
      </c>
      <c r="AM954" s="60"/>
      <c r="AN954" s="59">
        <v>59.24</v>
      </c>
    </row>
    <row r="955" spans="1:40" x14ac:dyDescent="0.3">
      <c r="A955" s="58" t="s">
        <v>521</v>
      </c>
      <c r="B955" s="59">
        <v>2009</v>
      </c>
      <c r="C955" s="59">
        <v>58.12</v>
      </c>
      <c r="D955" s="59">
        <v>58.12</v>
      </c>
      <c r="E955" s="59">
        <v>100</v>
      </c>
      <c r="F955" s="59">
        <v>77.81</v>
      </c>
      <c r="G955" s="59">
        <v>35.86</v>
      </c>
      <c r="H955" s="59">
        <v>63.59</v>
      </c>
      <c r="I955" s="60">
        <f t="shared" si="164"/>
        <v>9.2543007964689252</v>
      </c>
      <c r="J955" s="60">
        <f t="shared" si="163"/>
        <v>17.199086930869026</v>
      </c>
      <c r="K955" s="60">
        <f t="shared" si="160"/>
        <v>16.800384088183389</v>
      </c>
      <c r="L955" s="60">
        <f t="shared" si="169"/>
        <v>0.75518257147939805</v>
      </c>
      <c r="M955" s="60">
        <f t="shared" si="161"/>
        <v>1.4898908208653456</v>
      </c>
      <c r="N955" s="59">
        <v>1.98</v>
      </c>
      <c r="O955" s="59">
        <v>0.09</v>
      </c>
      <c r="P955" s="62">
        <v>16.568333333333328</v>
      </c>
      <c r="Q955" s="62">
        <v>16.611240310077516</v>
      </c>
      <c r="R955" s="12">
        <v>19.829999999999998</v>
      </c>
      <c r="S955" s="59">
        <v>96.88</v>
      </c>
      <c r="T955" s="58"/>
      <c r="U955" s="59">
        <v>67.02</v>
      </c>
      <c r="V955" s="58"/>
      <c r="W955" s="58" t="s">
        <v>101</v>
      </c>
      <c r="X955" s="58">
        <v>0</v>
      </c>
      <c r="Y955" s="58">
        <v>0</v>
      </c>
      <c r="Z955" s="58">
        <v>0</v>
      </c>
      <c r="AA955" s="58">
        <v>0</v>
      </c>
      <c r="AB955">
        <v>1</v>
      </c>
      <c r="AC955" s="58">
        <v>0</v>
      </c>
      <c r="AD955" s="58"/>
      <c r="AE955" s="58"/>
      <c r="AF955" s="58"/>
      <c r="AG955" s="58"/>
      <c r="AH955" s="59">
        <v>10449.41</v>
      </c>
      <c r="AI955" s="61">
        <v>29476000</v>
      </c>
      <c r="AJ955" s="61">
        <v>19784000</v>
      </c>
      <c r="AK955" s="61">
        <v>1128000</v>
      </c>
      <c r="AL955" s="60">
        <f t="shared" si="165"/>
        <v>1.1279999999999999</v>
      </c>
      <c r="AM955" s="60">
        <f t="shared" ref="AM955:AM967" si="170">(AK955-AK954)/AK954</f>
        <v>0.1593011305241521</v>
      </c>
      <c r="AN955" s="59">
        <v>61.21</v>
      </c>
    </row>
    <row r="956" spans="1:40" x14ac:dyDescent="0.3">
      <c r="A956" s="58" t="s">
        <v>521</v>
      </c>
      <c r="B956" s="59">
        <v>2010</v>
      </c>
      <c r="C956" s="59">
        <v>59.99</v>
      </c>
      <c r="D956" s="59">
        <v>59.99</v>
      </c>
      <c r="E956" s="59">
        <v>100</v>
      </c>
      <c r="F956" s="59">
        <v>79.7</v>
      </c>
      <c r="G956" s="59">
        <v>44.99</v>
      </c>
      <c r="H956" s="59">
        <v>57.44</v>
      </c>
      <c r="I956" s="60">
        <f t="shared" si="164"/>
        <v>9.4311187284209108</v>
      </c>
      <c r="J956" s="60">
        <f t="shared" si="163"/>
        <v>17.279244458093327</v>
      </c>
      <c r="K956" s="60">
        <f t="shared" si="160"/>
        <v>16.853056334331676</v>
      </c>
      <c r="L956" s="60">
        <f t="shared" si="169"/>
        <v>0.76080582903375993</v>
      </c>
      <c r="M956" s="60">
        <f t="shared" si="161"/>
        <v>1.5314088424283112</v>
      </c>
      <c r="N956" s="59">
        <v>7.78</v>
      </c>
      <c r="O956" s="59">
        <v>0.09</v>
      </c>
      <c r="P956" s="62">
        <v>16.501712062256811</v>
      </c>
      <c r="Q956" s="62">
        <v>17.427003891050575</v>
      </c>
      <c r="R956" s="12">
        <v>19.920000000000002</v>
      </c>
      <c r="S956" s="59">
        <v>96.88</v>
      </c>
      <c r="T956" s="58">
        <v>0</v>
      </c>
      <c r="U956" s="59">
        <v>53.13</v>
      </c>
      <c r="V956" s="58">
        <v>50</v>
      </c>
      <c r="W956" s="58" t="s">
        <v>101</v>
      </c>
      <c r="X956" s="58">
        <v>0</v>
      </c>
      <c r="Y956" s="58">
        <v>0</v>
      </c>
      <c r="Z956" s="58">
        <v>0</v>
      </c>
      <c r="AA956" s="58">
        <v>0</v>
      </c>
      <c r="AB956">
        <v>1</v>
      </c>
      <c r="AC956" s="58">
        <v>0</v>
      </c>
      <c r="AD956" s="58">
        <v>1</v>
      </c>
      <c r="AE956" s="58"/>
      <c r="AF956" s="58">
        <v>20</v>
      </c>
      <c r="AG956" s="58"/>
      <c r="AH956" s="59">
        <v>12470.47</v>
      </c>
      <c r="AI956" s="61">
        <v>31936000</v>
      </c>
      <c r="AJ956" s="61">
        <v>20854000</v>
      </c>
      <c r="AK956" s="61">
        <v>1140000</v>
      </c>
      <c r="AL956" s="60">
        <f t="shared" si="165"/>
        <v>1.1399999999999999</v>
      </c>
      <c r="AM956" s="60">
        <f t="shared" si="170"/>
        <v>1.0638297872340425E-2</v>
      </c>
      <c r="AN956" s="59">
        <v>58.75</v>
      </c>
    </row>
    <row r="957" spans="1:40" x14ac:dyDescent="0.3">
      <c r="A957" s="58" t="s">
        <v>521</v>
      </c>
      <c r="B957" s="59">
        <v>2011</v>
      </c>
      <c r="C957" s="59">
        <v>53.95</v>
      </c>
      <c r="D957" s="59">
        <v>53.95</v>
      </c>
      <c r="E957" s="59">
        <v>100</v>
      </c>
      <c r="F957" s="59">
        <v>74.42</v>
      </c>
      <c r="G957" s="59">
        <v>52.84</v>
      </c>
      <c r="H957" s="59">
        <v>35.369999999999997</v>
      </c>
      <c r="I957" s="60">
        <f t="shared" si="164"/>
        <v>9.6693209702316256</v>
      </c>
      <c r="J957" s="60">
        <f t="shared" si="163"/>
        <v>17.346887889100767</v>
      </c>
      <c r="K957" s="60">
        <f t="shared" si="160"/>
        <v>16.949612500783036</v>
      </c>
      <c r="L957" s="60">
        <f t="shared" si="169"/>
        <v>0.77564840207168884</v>
      </c>
      <c r="M957" s="60">
        <f t="shared" si="161"/>
        <v>1.487765586903518</v>
      </c>
      <c r="N957" s="59">
        <v>3.67</v>
      </c>
      <c r="O957" s="59">
        <v>0.09</v>
      </c>
      <c r="P957" s="62">
        <v>14.778235294117646</v>
      </c>
      <c r="Q957" s="62">
        <v>16.565686274509794</v>
      </c>
      <c r="R957" s="12">
        <v>21.87</v>
      </c>
      <c r="S957" s="59">
        <v>72</v>
      </c>
      <c r="T957" s="58">
        <v>0</v>
      </c>
      <c r="U957" s="59">
        <v>32.29</v>
      </c>
      <c r="V957" s="58">
        <v>50</v>
      </c>
      <c r="W957" s="58" t="s">
        <v>101</v>
      </c>
      <c r="X957" s="58">
        <v>0</v>
      </c>
      <c r="Y957" s="58">
        <v>0</v>
      </c>
      <c r="Z957" s="58">
        <v>0</v>
      </c>
      <c r="AA957" s="58">
        <v>0</v>
      </c>
      <c r="AB957">
        <v>1</v>
      </c>
      <c r="AC957" s="58">
        <v>0</v>
      </c>
      <c r="AD957" s="58">
        <v>1</v>
      </c>
      <c r="AE957" s="58">
        <v>1</v>
      </c>
      <c r="AF957" s="58">
        <v>20</v>
      </c>
      <c r="AG957" s="58"/>
      <c r="AH957" s="59">
        <v>15824.6</v>
      </c>
      <c r="AI957" s="61">
        <v>34171000</v>
      </c>
      <c r="AJ957" s="61">
        <v>22968000</v>
      </c>
      <c r="AK957" s="61">
        <v>1172000</v>
      </c>
      <c r="AL957" s="60">
        <f t="shared" si="165"/>
        <v>1.1719999999999999</v>
      </c>
      <c r="AM957" s="60">
        <f t="shared" si="170"/>
        <v>2.8070175438596492E-2</v>
      </c>
      <c r="AN957" s="59">
        <v>60.5</v>
      </c>
    </row>
    <row r="958" spans="1:40" x14ac:dyDescent="0.3">
      <c r="A958" s="58" t="s">
        <v>521</v>
      </c>
      <c r="B958" s="59">
        <v>2012</v>
      </c>
      <c r="C958" s="59">
        <v>59.5</v>
      </c>
      <c r="D958" s="59">
        <v>59.5</v>
      </c>
      <c r="E958" s="59">
        <v>100</v>
      </c>
      <c r="F958" s="59">
        <v>70.34</v>
      </c>
      <c r="G958" s="59">
        <v>48.86</v>
      </c>
      <c r="H958" s="59">
        <v>60.72</v>
      </c>
      <c r="I958" s="60">
        <f t="shared" si="164"/>
        <v>9.6105630961037249</v>
      </c>
      <c r="J958" s="60">
        <f t="shared" si="163"/>
        <v>17.416405434409658</v>
      </c>
      <c r="K958" s="60">
        <f t="shared" si="160"/>
        <v>17.016873931081175</v>
      </c>
      <c r="L958" s="60">
        <f t="shared" si="169"/>
        <v>0.81048567297717866</v>
      </c>
      <c r="M958" s="60">
        <f t="shared" si="161"/>
        <v>1.4911259464300253</v>
      </c>
      <c r="N958" s="59">
        <v>5.82</v>
      </c>
      <c r="O958" s="59">
        <v>0.08</v>
      </c>
      <c r="P958" s="62">
        <v>7.9368359374999926</v>
      </c>
      <c r="Q958" s="62">
        <v>9.5380468750000045</v>
      </c>
      <c r="R958" s="12">
        <v>13.01</v>
      </c>
      <c r="S958" s="59">
        <v>68.94</v>
      </c>
      <c r="T958" s="58">
        <v>1</v>
      </c>
      <c r="U958" s="59">
        <v>70.41</v>
      </c>
      <c r="V958" s="58">
        <v>50</v>
      </c>
      <c r="W958" s="58" t="s">
        <v>101</v>
      </c>
      <c r="X958" s="58">
        <v>0</v>
      </c>
      <c r="Y958" s="58">
        <v>0</v>
      </c>
      <c r="Z958" s="58">
        <v>0</v>
      </c>
      <c r="AA958" s="58">
        <v>0</v>
      </c>
      <c r="AB958">
        <v>1</v>
      </c>
      <c r="AC958" s="58">
        <v>0</v>
      </c>
      <c r="AD958" s="58">
        <v>1</v>
      </c>
      <c r="AE958" s="58">
        <v>1</v>
      </c>
      <c r="AF958" s="58">
        <v>20</v>
      </c>
      <c r="AG958" s="58"/>
      <c r="AH958" s="59">
        <v>14921.57</v>
      </c>
      <c r="AI958" s="61">
        <v>36631000</v>
      </c>
      <c r="AJ958" s="61">
        <v>24566000</v>
      </c>
      <c r="AK958" s="61">
        <v>1249000</v>
      </c>
      <c r="AL958" s="60">
        <f t="shared" si="165"/>
        <v>1.2490000000000001</v>
      </c>
      <c r="AM958" s="60">
        <f t="shared" si="170"/>
        <v>6.5699658703071678E-2</v>
      </c>
      <c r="AN958" s="59">
        <v>61.28</v>
      </c>
    </row>
    <row r="959" spans="1:40" x14ac:dyDescent="0.3">
      <c r="A959" s="58" t="s">
        <v>521</v>
      </c>
      <c r="B959" s="59">
        <v>2013</v>
      </c>
      <c r="C959" s="59">
        <v>62.28</v>
      </c>
      <c r="D959" s="59">
        <v>62.28</v>
      </c>
      <c r="E959" s="59">
        <v>100</v>
      </c>
      <c r="F959" s="59">
        <v>69.42</v>
      </c>
      <c r="G959" s="59">
        <v>51.2</v>
      </c>
      <c r="H959" s="59">
        <v>67.55</v>
      </c>
      <c r="I959" s="60">
        <f t="shared" si="164"/>
        <v>9.6725764114552515</v>
      </c>
      <c r="J959" s="60">
        <f t="shared" si="163"/>
        <v>17.456065989248021</v>
      </c>
      <c r="K959" s="60">
        <f t="shared" si="160"/>
        <v>17.033826225973911</v>
      </c>
      <c r="L959" s="60">
        <f t="shared" si="169"/>
        <v>0.85185887171476626</v>
      </c>
      <c r="M959" s="60">
        <f t="shared" si="161"/>
        <v>1.5253742095573521</v>
      </c>
      <c r="N959" s="59">
        <v>6.1</v>
      </c>
      <c r="O959" s="59">
        <v>0.09</v>
      </c>
      <c r="P959" s="62">
        <v>4.5099606299212596</v>
      </c>
      <c r="Q959" s="62">
        <v>5.3667968749999986</v>
      </c>
      <c r="R959" s="12">
        <v>8.0399999999999991</v>
      </c>
      <c r="S959" s="59">
        <v>69.12</v>
      </c>
      <c r="T959" s="58">
        <v>0</v>
      </c>
      <c r="U959" s="59">
        <v>81</v>
      </c>
      <c r="V959" s="58">
        <v>50</v>
      </c>
      <c r="W959" s="58" t="s">
        <v>101</v>
      </c>
      <c r="X959" s="58">
        <v>0</v>
      </c>
      <c r="Y959" s="58">
        <v>0</v>
      </c>
      <c r="Z959" s="58">
        <v>0</v>
      </c>
      <c r="AA959" s="58">
        <v>0</v>
      </c>
      <c r="AB959">
        <v>1</v>
      </c>
      <c r="AC959" s="58">
        <v>0</v>
      </c>
      <c r="AD959" s="58">
        <v>1</v>
      </c>
      <c r="AE959" s="58">
        <v>1</v>
      </c>
      <c r="AF959" s="58">
        <v>20</v>
      </c>
      <c r="AG959" s="58"/>
      <c r="AH959" s="59">
        <v>15876.2</v>
      </c>
      <c r="AI959" s="61">
        <v>38113000</v>
      </c>
      <c r="AJ959" s="61">
        <v>24986000</v>
      </c>
      <c r="AK959" s="61">
        <v>1344000</v>
      </c>
      <c r="AL959" s="60">
        <f t="shared" si="165"/>
        <v>1.3440000000000001</v>
      </c>
      <c r="AM959" s="60">
        <f t="shared" si="170"/>
        <v>7.6060848678943152E-2</v>
      </c>
      <c r="AN959" s="59">
        <v>59.74</v>
      </c>
    </row>
    <row r="960" spans="1:40" x14ac:dyDescent="0.3">
      <c r="A960" s="58" t="s">
        <v>521</v>
      </c>
      <c r="B960" s="59">
        <v>2014</v>
      </c>
      <c r="C960" s="59">
        <v>62.94</v>
      </c>
      <c r="D960" s="59">
        <v>62.94</v>
      </c>
      <c r="E960" s="59">
        <v>100</v>
      </c>
      <c r="F960" s="59">
        <v>66.87</v>
      </c>
      <c r="G960" s="59">
        <v>44.63</v>
      </c>
      <c r="H960" s="59">
        <v>79.290000000000006</v>
      </c>
      <c r="I960" s="60">
        <f t="shared" si="164"/>
        <v>9.753701915366733</v>
      </c>
      <c r="J960" s="60">
        <f t="shared" si="163"/>
        <v>17.455409829856492</v>
      </c>
      <c r="K960" s="60">
        <f t="shared" si="160"/>
        <v>17.011690774900288</v>
      </c>
      <c r="L960" s="60">
        <f t="shared" si="169"/>
        <v>0.89608802455663572</v>
      </c>
      <c r="M960" s="60">
        <f t="shared" si="161"/>
        <v>1.5584925733458816</v>
      </c>
      <c r="N960" s="59">
        <v>4.92</v>
      </c>
      <c r="O960" s="59">
        <v>0.09</v>
      </c>
      <c r="P960" s="62">
        <v>5.9405577689243021</v>
      </c>
      <c r="Q960" s="62">
        <v>6.9000390625000003</v>
      </c>
      <c r="R960" s="12">
        <v>8.77</v>
      </c>
      <c r="S960" s="59">
        <v>70</v>
      </c>
      <c r="T960" s="58">
        <v>0</v>
      </c>
      <c r="U960" s="59">
        <v>95.28</v>
      </c>
      <c r="V960" s="58">
        <v>50</v>
      </c>
      <c r="W960" s="58" t="s">
        <v>101</v>
      </c>
      <c r="X960" s="58">
        <v>0</v>
      </c>
      <c r="Y960" s="58">
        <v>0</v>
      </c>
      <c r="Z960" s="58">
        <v>0</v>
      </c>
      <c r="AA960" s="58">
        <v>0</v>
      </c>
      <c r="AB960">
        <v>1</v>
      </c>
      <c r="AC960" s="58">
        <v>0</v>
      </c>
      <c r="AD960" s="58">
        <v>1</v>
      </c>
      <c r="AE960" s="58">
        <v>1</v>
      </c>
      <c r="AF960" s="58">
        <v>20</v>
      </c>
      <c r="AG960" s="58"/>
      <c r="AH960" s="59">
        <v>17217.849999999999</v>
      </c>
      <c r="AI960" s="61">
        <v>38088000</v>
      </c>
      <c r="AJ960" s="61">
        <v>24439000</v>
      </c>
      <c r="AK960" s="61">
        <v>1450000</v>
      </c>
      <c r="AL960" s="60">
        <f t="shared" si="165"/>
        <v>1.45</v>
      </c>
      <c r="AM960" s="60">
        <f t="shared" si="170"/>
        <v>7.8869047619047616E-2</v>
      </c>
      <c r="AN960" s="59">
        <v>57.47</v>
      </c>
    </row>
    <row r="961" spans="1:40" x14ac:dyDescent="0.3">
      <c r="A961" s="58" t="s">
        <v>521</v>
      </c>
      <c r="B961" s="59">
        <v>2015</v>
      </c>
      <c r="C961" s="59">
        <v>74.63</v>
      </c>
      <c r="D961" s="59">
        <v>74.63</v>
      </c>
      <c r="E961" s="59">
        <v>100</v>
      </c>
      <c r="F961" s="59">
        <v>77.98</v>
      </c>
      <c r="G961" s="59">
        <v>62.39</v>
      </c>
      <c r="H961" s="59">
        <v>84.87</v>
      </c>
      <c r="I961" s="60">
        <f t="shared" si="164"/>
        <v>9.9523729502659393</v>
      </c>
      <c r="J961" s="60">
        <f t="shared" si="163"/>
        <v>17.568584724120207</v>
      </c>
      <c r="K961" s="60">
        <f t="shared" si="160"/>
        <v>17.107041872071992</v>
      </c>
      <c r="L961" s="60">
        <f t="shared" si="169"/>
        <v>0.91868785647387663</v>
      </c>
      <c r="M961" s="60">
        <f t="shared" si="161"/>
        <v>1.5865198631156079</v>
      </c>
      <c r="N961" s="59">
        <v>8.34</v>
      </c>
      <c r="O961" s="59">
        <v>0.08</v>
      </c>
      <c r="P961" s="62">
        <v>7.6819367588932828</v>
      </c>
      <c r="Q961" s="62">
        <v>8.2714785992217958</v>
      </c>
      <c r="R961" s="12">
        <v>9.17</v>
      </c>
      <c r="S961" s="59">
        <v>71.150000000000006</v>
      </c>
      <c r="T961" s="58">
        <v>0</v>
      </c>
      <c r="U961" s="59">
        <v>96.09</v>
      </c>
      <c r="V961" s="58">
        <v>54.55</v>
      </c>
      <c r="W961" s="58" t="s">
        <v>101</v>
      </c>
      <c r="X961" s="58">
        <v>0</v>
      </c>
      <c r="Y961" s="58">
        <v>0</v>
      </c>
      <c r="Z961" s="58">
        <v>0</v>
      </c>
      <c r="AA961" s="58">
        <v>0</v>
      </c>
      <c r="AB961">
        <v>1</v>
      </c>
      <c r="AC961" s="58">
        <v>0</v>
      </c>
      <c r="AD961" s="58">
        <v>1</v>
      </c>
      <c r="AE961" s="58">
        <v>1</v>
      </c>
      <c r="AF961" s="58">
        <v>20</v>
      </c>
      <c r="AG961" s="58">
        <v>10</v>
      </c>
      <c r="AH961" s="59">
        <v>21002</v>
      </c>
      <c r="AI961" s="61">
        <v>42652000</v>
      </c>
      <c r="AJ961" s="61">
        <v>26884000</v>
      </c>
      <c r="AK961" s="61">
        <v>1506000</v>
      </c>
      <c r="AL961" s="60">
        <f t="shared" si="165"/>
        <v>1.506</v>
      </c>
      <c r="AM961" s="60">
        <f t="shared" si="170"/>
        <v>3.8620689655172416E-2</v>
      </c>
      <c r="AN961" s="59">
        <v>56.4</v>
      </c>
    </row>
    <row r="962" spans="1:40" x14ac:dyDescent="0.3">
      <c r="A962" s="58" t="s">
        <v>521</v>
      </c>
      <c r="B962" s="59">
        <v>2016</v>
      </c>
      <c r="C962" s="59">
        <v>80.97</v>
      </c>
      <c r="D962" s="59">
        <v>80.97</v>
      </c>
      <c r="E962" s="59">
        <v>100</v>
      </c>
      <c r="F962" s="59">
        <v>80.760000000000005</v>
      </c>
      <c r="G962" s="59">
        <v>71.849999999999994</v>
      </c>
      <c r="H962" s="59">
        <v>91.21</v>
      </c>
      <c r="I962" s="60">
        <f t="shared" si="164"/>
        <v>9.940840657409634</v>
      </c>
      <c r="J962" s="60">
        <f t="shared" si="163"/>
        <v>18.176224175276953</v>
      </c>
      <c r="K962" s="60">
        <f t="shared" ref="K962:K1025" si="171">LN(AJ962)</f>
        <v>17.70894180270129</v>
      </c>
      <c r="L962" s="60">
        <f t="shared" si="169"/>
        <v>1.1177611075068705</v>
      </c>
      <c r="M962" s="60">
        <f t="shared" ref="M962:M1025" si="172">AI962/AJ962</f>
        <v>1.5956519081480878</v>
      </c>
      <c r="N962" s="59">
        <v>9.42</v>
      </c>
      <c r="O962" s="59">
        <v>0.06</v>
      </c>
      <c r="P962" s="62">
        <v>5.3497665369649798</v>
      </c>
      <c r="Q962" s="62">
        <v>5.6182329317269106</v>
      </c>
      <c r="R962" s="12">
        <v>8.7100000000000009</v>
      </c>
      <c r="S962" s="59">
        <v>69.319999999999993</v>
      </c>
      <c r="T962" s="58">
        <v>0</v>
      </c>
      <c r="U962" s="59">
        <v>97.76</v>
      </c>
      <c r="V962" s="58">
        <v>54.55</v>
      </c>
      <c r="W962" s="58" t="s">
        <v>101</v>
      </c>
      <c r="X962" s="58">
        <v>0</v>
      </c>
      <c r="Y962" s="58">
        <v>0</v>
      </c>
      <c r="Z962" s="58">
        <v>0</v>
      </c>
      <c r="AA962" s="58">
        <v>0</v>
      </c>
      <c r="AB962">
        <v>1</v>
      </c>
      <c r="AC962" s="58">
        <v>0</v>
      </c>
      <c r="AD962" s="58">
        <v>1</v>
      </c>
      <c r="AE962" s="58">
        <v>1</v>
      </c>
      <c r="AF962" s="58">
        <v>25</v>
      </c>
      <c r="AG962" s="58">
        <v>10</v>
      </c>
      <c r="AH962" s="59">
        <v>20761.189999999999</v>
      </c>
      <c r="AI962" s="61">
        <v>78313000</v>
      </c>
      <c r="AJ962" s="61">
        <v>49079000</v>
      </c>
      <c r="AK962" s="61">
        <v>2058000</v>
      </c>
      <c r="AL962" s="60">
        <f t="shared" si="165"/>
        <v>2.0579999999999998</v>
      </c>
      <c r="AM962" s="60">
        <f t="shared" si="170"/>
        <v>0.36653386454183268</v>
      </c>
      <c r="AN962" s="59">
        <v>56.82</v>
      </c>
    </row>
    <row r="963" spans="1:40" x14ac:dyDescent="0.3">
      <c r="A963" s="58" t="s">
        <v>521</v>
      </c>
      <c r="B963" s="59">
        <v>2017</v>
      </c>
      <c r="C963" s="59">
        <v>85.73</v>
      </c>
      <c r="D963" s="59">
        <v>85.73</v>
      </c>
      <c r="E963" s="59">
        <v>100</v>
      </c>
      <c r="F963" s="59">
        <v>82.8</v>
      </c>
      <c r="G963" s="59">
        <v>82.9</v>
      </c>
      <c r="H963" s="59">
        <v>91.74</v>
      </c>
      <c r="I963" s="60">
        <f t="shared" si="164"/>
        <v>10.438521964551294</v>
      </c>
      <c r="J963" s="60">
        <f t="shared" si="163"/>
        <v>18.242892894358953</v>
      </c>
      <c r="K963" s="60">
        <f t="shared" si="171"/>
        <v>17.727053448155544</v>
      </c>
      <c r="L963" s="60">
        <f t="shared" si="169"/>
        <v>1.2601640839756785</v>
      </c>
      <c r="M963" s="60">
        <f t="shared" si="172"/>
        <v>1.6750440211301425</v>
      </c>
      <c r="N963" s="59">
        <v>8.14</v>
      </c>
      <c r="O963" s="59">
        <v>0.06</v>
      </c>
      <c r="P963" s="62">
        <v>5.8285490196078431</v>
      </c>
      <c r="Q963" s="62">
        <v>6.2326050420168064</v>
      </c>
      <c r="R963" s="12">
        <v>8.64</v>
      </c>
      <c r="S963" s="59">
        <v>70.09</v>
      </c>
      <c r="T963" s="58">
        <v>0</v>
      </c>
      <c r="U963" s="59">
        <v>97.89</v>
      </c>
      <c r="V963" s="58">
        <v>54.55</v>
      </c>
      <c r="W963" s="58" t="s">
        <v>101</v>
      </c>
      <c r="X963" s="58">
        <v>0</v>
      </c>
      <c r="Y963" s="58">
        <v>0</v>
      </c>
      <c r="Z963" s="58">
        <v>0</v>
      </c>
      <c r="AA963" s="58">
        <v>0</v>
      </c>
      <c r="AB963">
        <v>1</v>
      </c>
      <c r="AC963" s="58">
        <v>0</v>
      </c>
      <c r="AD963" s="58">
        <v>1</v>
      </c>
      <c r="AE963" s="58">
        <v>1</v>
      </c>
      <c r="AF963" s="58">
        <v>25</v>
      </c>
      <c r="AG963" s="58">
        <v>10</v>
      </c>
      <c r="AH963" s="59">
        <v>34150.14</v>
      </c>
      <c r="AI963" s="61">
        <v>83712000</v>
      </c>
      <c r="AJ963" s="61">
        <v>49976000</v>
      </c>
      <c r="AK963" s="61">
        <v>2526000</v>
      </c>
      <c r="AL963" s="60">
        <f t="shared" si="165"/>
        <v>2.5259999999999998</v>
      </c>
      <c r="AM963" s="60">
        <f t="shared" si="170"/>
        <v>0.22740524781341107</v>
      </c>
      <c r="AN963" s="59">
        <v>53.12</v>
      </c>
    </row>
    <row r="964" spans="1:40" x14ac:dyDescent="0.3">
      <c r="A964" s="58" t="s">
        <v>521</v>
      </c>
      <c r="B964" s="59">
        <v>2018</v>
      </c>
      <c r="C964" s="59">
        <v>83.45</v>
      </c>
      <c r="D964" s="59">
        <v>83.45</v>
      </c>
      <c r="E964" s="59">
        <v>100</v>
      </c>
      <c r="F964" s="59">
        <v>82.11</v>
      </c>
      <c r="G964" s="59">
        <v>78.37</v>
      </c>
      <c r="H964" s="59">
        <v>90.34</v>
      </c>
      <c r="I964" s="60">
        <f t="shared" si="164"/>
        <v>10.540356137984446</v>
      </c>
      <c r="J964" s="60">
        <f t="shared" si="163"/>
        <v>18.338819717472045</v>
      </c>
      <c r="K964" s="60">
        <f t="shared" si="171"/>
        <v>17.774245378814378</v>
      </c>
      <c r="L964" s="60">
        <f t="shared" si="169"/>
        <v>1.3686394258811698</v>
      </c>
      <c r="M964" s="60">
        <f t="shared" si="172"/>
        <v>1.7586990131892883</v>
      </c>
      <c r="N964" s="59">
        <v>9.35</v>
      </c>
      <c r="O964" s="59">
        <v>0.06</v>
      </c>
      <c r="P964" s="62">
        <v>15.665081300813005</v>
      </c>
      <c r="Q964" s="62">
        <v>17.575252918287951</v>
      </c>
      <c r="R964" s="12">
        <v>28</v>
      </c>
      <c r="S964" s="59">
        <v>71.77</v>
      </c>
      <c r="T964" s="58">
        <v>0</v>
      </c>
      <c r="U964" s="59">
        <v>96.56</v>
      </c>
      <c r="V964" s="58">
        <v>50</v>
      </c>
      <c r="W964" s="58" t="s">
        <v>101</v>
      </c>
      <c r="X964" s="58">
        <v>0</v>
      </c>
      <c r="Y964" s="58">
        <v>0</v>
      </c>
      <c r="Z964" s="58">
        <v>0</v>
      </c>
      <c r="AA964" s="58">
        <v>0</v>
      </c>
      <c r="AB964">
        <v>1</v>
      </c>
      <c r="AC964" s="58">
        <v>0</v>
      </c>
      <c r="AD964" s="58">
        <v>1</v>
      </c>
      <c r="AE964" s="58">
        <v>1</v>
      </c>
      <c r="AF964" s="58">
        <v>25</v>
      </c>
      <c r="AG964" s="58">
        <v>11.11</v>
      </c>
      <c r="AH964" s="59">
        <v>37811.03</v>
      </c>
      <c r="AI964" s="61">
        <v>92140000</v>
      </c>
      <c r="AJ964" s="61">
        <v>52391000</v>
      </c>
      <c r="AK964" s="61">
        <v>2930000</v>
      </c>
      <c r="AL964" s="60">
        <f t="shared" si="165"/>
        <v>2.93</v>
      </c>
      <c r="AM964" s="60">
        <f t="shared" si="170"/>
        <v>0.15993665874901028</v>
      </c>
      <c r="AN964" s="59">
        <v>50.38</v>
      </c>
    </row>
    <row r="965" spans="1:40" x14ac:dyDescent="0.3">
      <c r="A965" s="58" t="s">
        <v>521</v>
      </c>
      <c r="B965" s="59">
        <v>2019</v>
      </c>
      <c r="C965" s="59">
        <v>85.54</v>
      </c>
      <c r="D965" s="59">
        <v>85.54</v>
      </c>
      <c r="E965" s="59">
        <v>100</v>
      </c>
      <c r="F965" s="59">
        <v>83.56</v>
      </c>
      <c r="G965" s="59">
        <v>83.29</v>
      </c>
      <c r="H965" s="59">
        <v>89.94</v>
      </c>
      <c r="I965" s="60">
        <f t="shared" si="164"/>
        <v>10.706103075070763</v>
      </c>
      <c r="J965" s="60">
        <f t="shared" si="163"/>
        <v>18.410478881467768</v>
      </c>
      <c r="K965" s="60">
        <f t="shared" si="171"/>
        <v>17.826618428282575</v>
      </c>
      <c r="L965" s="60">
        <f t="shared" si="169"/>
        <v>1.4216615049571819</v>
      </c>
      <c r="M965" s="60">
        <f t="shared" si="172"/>
        <v>1.7929466743950153</v>
      </c>
      <c r="N965" s="59">
        <v>6.62</v>
      </c>
      <c r="O965" s="59">
        <v>0.06</v>
      </c>
      <c r="P965" s="62">
        <v>24.825120000000009</v>
      </c>
      <c r="Q965" s="62">
        <v>26.61542635658914</v>
      </c>
      <c r="R965" s="12">
        <v>31.91</v>
      </c>
      <c r="S965" s="59">
        <v>71.28</v>
      </c>
      <c r="T965" s="58">
        <v>0</v>
      </c>
      <c r="U965" s="59">
        <v>95.86</v>
      </c>
      <c r="V965" s="58">
        <v>60</v>
      </c>
      <c r="W965" s="58" t="s">
        <v>101</v>
      </c>
      <c r="X965" s="58">
        <v>0</v>
      </c>
      <c r="Y965" s="58">
        <v>0</v>
      </c>
      <c r="Z965" s="58">
        <v>0</v>
      </c>
      <c r="AA965" s="58">
        <v>0</v>
      </c>
      <c r="AB965">
        <v>1</v>
      </c>
      <c r="AC965" s="58">
        <v>0</v>
      </c>
      <c r="AD965" s="58">
        <v>1</v>
      </c>
      <c r="AE965" s="58">
        <v>1</v>
      </c>
      <c r="AF965" s="58">
        <v>0</v>
      </c>
      <c r="AG965" s="58">
        <v>12.5</v>
      </c>
      <c r="AH965" s="59">
        <v>44627.39</v>
      </c>
      <c r="AI965" s="61">
        <v>98985000</v>
      </c>
      <c r="AJ965" s="61">
        <v>55208000</v>
      </c>
      <c r="AK965" s="61">
        <v>3144000</v>
      </c>
      <c r="AL965" s="60">
        <f t="shared" si="165"/>
        <v>3.1440000000000001</v>
      </c>
      <c r="AM965" s="60">
        <f t="shared" si="170"/>
        <v>7.303754266211604E-2</v>
      </c>
      <c r="AN965" s="59">
        <v>48.77</v>
      </c>
    </row>
    <row r="966" spans="1:40" x14ac:dyDescent="0.3">
      <c r="A966" s="58" t="s">
        <v>521</v>
      </c>
      <c r="B966" s="59">
        <v>2020</v>
      </c>
      <c r="C966" s="59">
        <v>82.81</v>
      </c>
      <c r="D966" s="59">
        <v>82.81</v>
      </c>
      <c r="E966" s="59">
        <v>100</v>
      </c>
      <c r="F966" s="59">
        <v>82.49</v>
      </c>
      <c r="G966" s="59">
        <v>77.66</v>
      </c>
      <c r="H966" s="59">
        <v>88.8</v>
      </c>
      <c r="I966" s="60">
        <f t="shared" si="164"/>
        <v>11.003835167986724</v>
      </c>
      <c r="J966" s="60">
        <f t="shared" si="163"/>
        <v>18.515226995674286</v>
      </c>
      <c r="K966" s="60">
        <f t="shared" si="171"/>
        <v>17.93735679180363</v>
      </c>
      <c r="L966" s="60">
        <f t="shared" si="169"/>
        <v>1.4756779222545762</v>
      </c>
      <c r="M966" s="60">
        <f t="shared" si="172"/>
        <v>1.7822385809025019</v>
      </c>
      <c r="N966" s="59">
        <v>6</v>
      </c>
      <c r="O966" s="59">
        <v>0.05</v>
      </c>
      <c r="P966" s="62">
        <v>24.792209302325578</v>
      </c>
      <c r="Q966" s="62">
        <v>26.392868217054275</v>
      </c>
      <c r="R966" s="12">
        <v>35.049999999999997</v>
      </c>
      <c r="S966" s="59">
        <v>69.87</v>
      </c>
      <c r="T966" s="58">
        <v>0</v>
      </c>
      <c r="U966" s="59">
        <v>94.18</v>
      </c>
      <c r="V966" s="58">
        <v>66.67</v>
      </c>
      <c r="W966" s="58" t="s">
        <v>101</v>
      </c>
      <c r="X966" s="58">
        <v>0</v>
      </c>
      <c r="Y966" s="58">
        <v>0</v>
      </c>
      <c r="Z966" s="58">
        <v>0</v>
      </c>
      <c r="AA966" s="58">
        <v>0</v>
      </c>
      <c r="AB966">
        <v>1</v>
      </c>
      <c r="AC966" s="58">
        <v>0</v>
      </c>
      <c r="AD966" s="58">
        <v>1</v>
      </c>
      <c r="AE966" s="58">
        <v>1</v>
      </c>
      <c r="AF966" s="58">
        <v>25</v>
      </c>
      <c r="AG966" s="58"/>
      <c r="AH966" s="59">
        <v>60104.21</v>
      </c>
      <c r="AI966" s="61">
        <v>109916000</v>
      </c>
      <c r="AJ966" s="61">
        <v>61673000</v>
      </c>
      <c r="AK966" s="61">
        <v>3374000</v>
      </c>
      <c r="AL966" s="60">
        <f t="shared" si="165"/>
        <v>3.3740000000000001</v>
      </c>
      <c r="AM966" s="60">
        <f t="shared" si="170"/>
        <v>7.3155216284987279E-2</v>
      </c>
      <c r="AN966" s="59">
        <v>49.14</v>
      </c>
    </row>
    <row r="967" spans="1:40" x14ac:dyDescent="0.3">
      <c r="A967" s="58" t="s">
        <v>521</v>
      </c>
      <c r="B967" s="59">
        <v>2021</v>
      </c>
      <c r="C967" s="59">
        <v>85.43</v>
      </c>
      <c r="D967" s="59">
        <v>85.43</v>
      </c>
      <c r="E967" s="59">
        <v>100</v>
      </c>
      <c r="F967" s="59">
        <v>87.71</v>
      </c>
      <c r="G967" s="59">
        <v>83.82</v>
      </c>
      <c r="H967" s="59">
        <v>85</v>
      </c>
      <c r="I967" s="60">
        <f t="shared" si="164"/>
        <v>10.965863151421425</v>
      </c>
      <c r="J967" s="60">
        <f t="shared" si="163"/>
        <v>18.995224552472024</v>
      </c>
      <c r="K967" s="60">
        <f t="shared" si="171"/>
        <v>18.461429135764007</v>
      </c>
      <c r="L967" s="60">
        <f t="shared" si="169"/>
        <v>1.4581497982203186</v>
      </c>
      <c r="M967" s="60">
        <f t="shared" si="172"/>
        <v>1.7053927169039642</v>
      </c>
      <c r="N967" s="59">
        <v>8.83</v>
      </c>
      <c r="O967" s="59">
        <v>0.04</v>
      </c>
      <c r="P967" s="62">
        <v>53.43942307692307</v>
      </c>
      <c r="Q967" s="62">
        <v>56.638499999999958</v>
      </c>
      <c r="R967" s="12">
        <v>93.21</v>
      </c>
      <c r="S967" s="59">
        <v>66.17</v>
      </c>
      <c r="T967" s="58">
        <v>1</v>
      </c>
      <c r="U967" s="59">
        <v>84.76</v>
      </c>
      <c r="V967" s="58">
        <v>57.14</v>
      </c>
      <c r="W967" s="58" t="s">
        <v>101</v>
      </c>
      <c r="X967" s="58">
        <v>0</v>
      </c>
      <c r="Y967" s="58">
        <v>0</v>
      </c>
      <c r="Z967" s="58">
        <v>0</v>
      </c>
      <c r="AA967" s="58">
        <v>0</v>
      </c>
      <c r="AB967">
        <v>1</v>
      </c>
      <c r="AC967" s="58">
        <v>0</v>
      </c>
      <c r="AD967" s="58">
        <v>1</v>
      </c>
      <c r="AE967" s="58">
        <v>1</v>
      </c>
      <c r="AF967" s="58">
        <v>25</v>
      </c>
      <c r="AG967" s="58"/>
      <c r="AH967" s="59">
        <v>57864.72</v>
      </c>
      <c r="AI967" s="61">
        <v>177632000</v>
      </c>
      <c r="AJ967" s="61">
        <v>104159000</v>
      </c>
      <c r="AK967" s="61">
        <v>3298000</v>
      </c>
      <c r="AL967" s="60">
        <f t="shared" si="165"/>
        <v>3.298</v>
      </c>
      <c r="AM967" s="60">
        <f t="shared" si="170"/>
        <v>-2.2525192649673977E-2</v>
      </c>
      <c r="AN967" s="59">
        <v>58.13</v>
      </c>
    </row>
    <row r="968" spans="1:40" x14ac:dyDescent="0.3">
      <c r="A968" s="58" t="s">
        <v>546</v>
      </c>
      <c r="B968" s="59">
        <v>2008</v>
      </c>
      <c r="C968" s="59">
        <v>53.56</v>
      </c>
      <c r="D968" s="59">
        <v>53.56</v>
      </c>
      <c r="E968" s="59">
        <v>100</v>
      </c>
      <c r="F968" s="59">
        <v>47.75</v>
      </c>
      <c r="G968" s="59">
        <v>61.17</v>
      </c>
      <c r="H968" s="59">
        <v>53.21</v>
      </c>
      <c r="I968" s="60">
        <f t="shared" si="164"/>
        <v>7.2219088686397104</v>
      </c>
      <c r="J968" s="60">
        <f t="shared" si="163"/>
        <v>15.082473654289331</v>
      </c>
      <c r="K968" s="60">
        <f t="shared" si="171"/>
        <v>14.591533199391945</v>
      </c>
      <c r="L968" s="60">
        <f t="shared" si="169"/>
        <v>0.19299687230697621</v>
      </c>
      <c r="M968" s="60">
        <f t="shared" si="172"/>
        <v>1.6338520618203223</v>
      </c>
      <c r="N968" s="59">
        <v>2.4</v>
      </c>
      <c r="O968" s="59">
        <v>0.11</v>
      </c>
      <c r="P968" s="62">
        <v>19.974545454545453</v>
      </c>
      <c r="Q968" s="62">
        <v>25.786875000000009</v>
      </c>
      <c r="R968" s="12">
        <v>34.380000000000003</v>
      </c>
      <c r="S968" s="59">
        <v>0</v>
      </c>
      <c r="T968" s="58">
        <v>1</v>
      </c>
      <c r="U968" s="59">
        <v>71.150000000000006</v>
      </c>
      <c r="V968" s="58"/>
      <c r="W968" s="58" t="s">
        <v>101</v>
      </c>
      <c r="X968" s="58">
        <v>0</v>
      </c>
      <c r="Y968" s="58">
        <v>0</v>
      </c>
      <c r="Z968" s="58">
        <v>0</v>
      </c>
      <c r="AA968" s="58">
        <v>0</v>
      </c>
      <c r="AB968">
        <v>1</v>
      </c>
      <c r="AC968" s="58">
        <v>0</v>
      </c>
      <c r="AD968" s="58">
        <v>1</v>
      </c>
      <c r="AE968" s="58"/>
      <c r="AF968" s="58">
        <v>20</v>
      </c>
      <c r="AG968" s="58"/>
      <c r="AH968" s="59">
        <v>1369.1</v>
      </c>
      <c r="AI968" s="61">
        <v>3550055</v>
      </c>
      <c r="AJ968" s="61">
        <v>2172813</v>
      </c>
      <c r="AK968" s="61">
        <v>212879</v>
      </c>
      <c r="AL968" s="60">
        <f t="shared" si="165"/>
        <v>0.21287900000000001</v>
      </c>
      <c r="AM968" s="60"/>
      <c r="AN968" s="59">
        <v>56.66</v>
      </c>
    </row>
    <row r="969" spans="1:40" x14ac:dyDescent="0.3">
      <c r="A969" s="58" t="s">
        <v>546</v>
      </c>
      <c r="B969" s="59">
        <v>2009</v>
      </c>
      <c r="C969" s="59">
        <v>56.78</v>
      </c>
      <c r="D969" s="59">
        <v>56.78</v>
      </c>
      <c r="E969" s="59">
        <v>100</v>
      </c>
      <c r="F969" s="59">
        <v>52.57</v>
      </c>
      <c r="G969" s="59">
        <v>63.45</v>
      </c>
      <c r="H969" s="59">
        <v>55.43</v>
      </c>
      <c r="I969" s="60">
        <f t="shared" si="164"/>
        <v>6.9775518274342234</v>
      </c>
      <c r="J969" s="60">
        <f t="shared" si="163"/>
        <v>15.040075089929511</v>
      </c>
      <c r="K969" s="60">
        <f t="shared" si="171"/>
        <v>14.505466150822244</v>
      </c>
      <c r="L969" s="60">
        <f t="shared" si="169"/>
        <v>0.15842837457395634</v>
      </c>
      <c r="M969" s="60">
        <f t="shared" si="172"/>
        <v>1.7067806565621353</v>
      </c>
      <c r="N969" s="59">
        <v>1.68</v>
      </c>
      <c r="O969" s="59">
        <v>0.09</v>
      </c>
      <c r="P969" s="62">
        <v>16.568333333333328</v>
      </c>
      <c r="Q969" s="62">
        <v>16.611240310077516</v>
      </c>
      <c r="R969" s="12">
        <v>19.829999999999998</v>
      </c>
      <c r="S969" s="59">
        <v>0</v>
      </c>
      <c r="T969" s="58">
        <v>1</v>
      </c>
      <c r="U969" s="59">
        <v>75.930000000000007</v>
      </c>
      <c r="V969" s="58"/>
      <c r="W969" s="58" t="s">
        <v>101</v>
      </c>
      <c r="X969" s="58">
        <v>0</v>
      </c>
      <c r="Y969" s="58">
        <v>0</v>
      </c>
      <c r="Z969" s="58">
        <v>0</v>
      </c>
      <c r="AA969" s="58">
        <v>0</v>
      </c>
      <c r="AB969">
        <v>1</v>
      </c>
      <c r="AC969" s="58">
        <v>0</v>
      </c>
      <c r="AD969" s="58">
        <v>1</v>
      </c>
      <c r="AE969" s="58"/>
      <c r="AF969" s="58">
        <v>20</v>
      </c>
      <c r="AG969" s="58"/>
      <c r="AH969" s="59">
        <v>1072.29</v>
      </c>
      <c r="AI969" s="61">
        <v>3402684</v>
      </c>
      <c r="AJ969" s="61">
        <v>1993627</v>
      </c>
      <c r="AK969" s="61">
        <v>171668</v>
      </c>
      <c r="AL969" s="60">
        <f t="shared" si="165"/>
        <v>0.17166799999999999</v>
      </c>
      <c r="AM969" s="60">
        <f t="shared" ref="AM969:AM981" si="173">(AK969-AK968)/AK968</f>
        <v>-0.19358884624598952</v>
      </c>
      <c r="AN969" s="59">
        <v>53.58</v>
      </c>
    </row>
    <row r="970" spans="1:40" x14ac:dyDescent="0.3">
      <c r="A970" s="58" t="s">
        <v>546</v>
      </c>
      <c r="B970" s="59">
        <v>2010</v>
      </c>
      <c r="C970" s="59">
        <v>61.34</v>
      </c>
      <c r="D970" s="59">
        <v>61.34</v>
      </c>
      <c r="E970" s="59">
        <v>100</v>
      </c>
      <c r="F970" s="59">
        <v>66.72</v>
      </c>
      <c r="G970" s="59">
        <v>66.38</v>
      </c>
      <c r="H970" s="59">
        <v>50.32</v>
      </c>
      <c r="I970" s="60">
        <f t="shared" si="164"/>
        <v>7.1326732550731355</v>
      </c>
      <c r="J970" s="60">
        <f t="shared" si="163"/>
        <v>15.033950013849784</v>
      </c>
      <c r="K970" s="60">
        <f t="shared" si="171"/>
        <v>14.465242801899914</v>
      </c>
      <c r="L970" s="60">
        <f t="shared" si="169"/>
        <v>0.15322139102928728</v>
      </c>
      <c r="M970" s="60">
        <f t="shared" si="172"/>
        <v>1.7659825339368407</v>
      </c>
      <c r="N970" s="59">
        <v>3.06</v>
      </c>
      <c r="O970" s="59">
        <v>0.08</v>
      </c>
      <c r="P970" s="62">
        <v>16.501712062256811</v>
      </c>
      <c r="Q970" s="62">
        <v>17.427003891050575</v>
      </c>
      <c r="R970" s="12">
        <v>19.920000000000002</v>
      </c>
      <c r="S970" s="59">
        <v>0</v>
      </c>
      <c r="T970" s="58">
        <v>1</v>
      </c>
      <c r="U970" s="59">
        <v>69.64</v>
      </c>
      <c r="V970" s="58">
        <v>71.430000000000007</v>
      </c>
      <c r="W970" s="58" t="s">
        <v>101</v>
      </c>
      <c r="X970" s="58">
        <v>0</v>
      </c>
      <c r="Y970" s="58">
        <v>0</v>
      </c>
      <c r="Z970" s="58">
        <v>0</v>
      </c>
      <c r="AA970" s="58">
        <v>0</v>
      </c>
      <c r="AB970">
        <v>1</v>
      </c>
      <c r="AC970" s="58">
        <v>0</v>
      </c>
      <c r="AD970" s="58">
        <v>1</v>
      </c>
      <c r="AE970" s="58"/>
      <c r="AF970" s="58">
        <v>18.18</v>
      </c>
      <c r="AG970" s="58"/>
      <c r="AH970" s="59">
        <v>1252.22</v>
      </c>
      <c r="AI970" s="61">
        <v>3381906</v>
      </c>
      <c r="AJ970" s="61">
        <v>1915028</v>
      </c>
      <c r="AK970" s="61">
        <v>165583</v>
      </c>
      <c r="AL970" s="60">
        <f t="shared" si="165"/>
        <v>0.16558300000000001</v>
      </c>
      <c r="AM970" s="60">
        <f t="shared" si="173"/>
        <v>-3.5446326630472771E-2</v>
      </c>
      <c r="AN970" s="59">
        <v>51.22</v>
      </c>
    </row>
    <row r="971" spans="1:40" x14ac:dyDescent="0.3">
      <c r="A971" s="58" t="s">
        <v>546</v>
      </c>
      <c r="B971" s="59">
        <v>2011</v>
      </c>
      <c r="C971" s="59">
        <v>60.6</v>
      </c>
      <c r="D971" s="59">
        <v>60.6</v>
      </c>
      <c r="E971" s="59">
        <v>100</v>
      </c>
      <c r="F971" s="59">
        <v>70.95</v>
      </c>
      <c r="G971" s="59">
        <v>63.42</v>
      </c>
      <c r="H971" s="59">
        <v>45.88</v>
      </c>
      <c r="I971" s="60">
        <f t="shared" si="164"/>
        <v>7.1854476198045498</v>
      </c>
      <c r="J971" s="60">
        <f t="shared" si="163"/>
        <v>15.076508383900478</v>
      </c>
      <c r="K971" s="60">
        <f t="shared" si="171"/>
        <v>14.515333903259464</v>
      </c>
      <c r="L971" s="60">
        <f t="shared" si="169"/>
        <v>0.1269295231620044</v>
      </c>
      <c r="M971" s="60">
        <f t="shared" si="172"/>
        <v>1.7527298391723043</v>
      </c>
      <c r="N971" s="59">
        <v>4.43</v>
      </c>
      <c r="O971" s="59">
        <v>0.08</v>
      </c>
      <c r="P971" s="62">
        <v>14.778235294117646</v>
      </c>
      <c r="Q971" s="62">
        <v>16.565686274509794</v>
      </c>
      <c r="R971" s="12">
        <v>21.87</v>
      </c>
      <c r="S971" s="59">
        <v>28.45</v>
      </c>
      <c r="T971" s="58">
        <v>1</v>
      </c>
      <c r="U971" s="59">
        <v>59.62</v>
      </c>
      <c r="V971" s="58">
        <v>85.71</v>
      </c>
      <c r="W971" s="58" t="s">
        <v>101</v>
      </c>
      <c r="X971" s="58">
        <v>0</v>
      </c>
      <c r="Y971" s="58">
        <v>0</v>
      </c>
      <c r="Z971" s="58">
        <v>0</v>
      </c>
      <c r="AA971" s="58">
        <v>0</v>
      </c>
      <c r="AB971">
        <v>1</v>
      </c>
      <c r="AC971" s="58">
        <v>0</v>
      </c>
      <c r="AD971" s="58">
        <v>1</v>
      </c>
      <c r="AE971" s="58"/>
      <c r="AF971" s="58">
        <v>15.38</v>
      </c>
      <c r="AG971" s="58"/>
      <c r="AH971" s="59">
        <v>1320.08</v>
      </c>
      <c r="AI971" s="61">
        <v>3528941</v>
      </c>
      <c r="AJ971" s="61">
        <v>2013397</v>
      </c>
      <c r="AK971" s="61">
        <v>135337</v>
      </c>
      <c r="AL971" s="60">
        <f t="shared" si="165"/>
        <v>0.13533700000000001</v>
      </c>
      <c r="AM971" s="60">
        <f t="shared" si="173"/>
        <v>-0.18266367924243432</v>
      </c>
      <c r="AN971" s="59">
        <v>52.59</v>
      </c>
    </row>
    <row r="972" spans="1:40" x14ac:dyDescent="0.3">
      <c r="A972" s="58" t="s">
        <v>546</v>
      </c>
      <c r="B972" s="59">
        <v>2012</v>
      </c>
      <c r="C972" s="59">
        <v>66.67</v>
      </c>
      <c r="D972" s="59">
        <v>66.67</v>
      </c>
      <c r="E972" s="59">
        <v>100</v>
      </c>
      <c r="F972" s="59">
        <v>71.23</v>
      </c>
      <c r="G972" s="59">
        <v>60.77</v>
      </c>
      <c r="H972" s="59">
        <v>66.88</v>
      </c>
      <c r="I972" s="60">
        <f t="shared" si="164"/>
        <v>7.2348046884527797</v>
      </c>
      <c r="J972" s="60">
        <f t="shared" ref="J972:J1035" si="174">LN(AI972)</f>
        <v>15.108177522605439</v>
      </c>
      <c r="K972" s="60">
        <f t="shared" si="171"/>
        <v>14.557541231671701</v>
      </c>
      <c r="L972" s="60">
        <f t="shared" si="169"/>
        <v>0.14461709355257543</v>
      </c>
      <c r="M972" s="60">
        <f t="shared" si="172"/>
        <v>1.7343562219907094</v>
      </c>
      <c r="N972" s="59">
        <v>3.55</v>
      </c>
      <c r="O972" s="59">
        <v>0.08</v>
      </c>
      <c r="P972" s="62">
        <v>7.9368359374999926</v>
      </c>
      <c r="Q972" s="62">
        <v>9.5380468750000045</v>
      </c>
      <c r="R972" s="12">
        <v>13.01</v>
      </c>
      <c r="S972" s="59">
        <v>27.61</v>
      </c>
      <c r="T972" s="58">
        <v>1</v>
      </c>
      <c r="U972" s="59">
        <v>87.04</v>
      </c>
      <c r="V972" s="58">
        <v>87.5</v>
      </c>
      <c r="W972" s="58" t="s">
        <v>101</v>
      </c>
      <c r="X972" s="58">
        <v>0</v>
      </c>
      <c r="Y972" s="58">
        <v>0</v>
      </c>
      <c r="Z972" s="58">
        <v>0</v>
      </c>
      <c r="AA972" s="58">
        <v>0</v>
      </c>
      <c r="AB972">
        <v>1</v>
      </c>
      <c r="AC972" s="58">
        <v>0</v>
      </c>
      <c r="AD972" s="58">
        <v>1</v>
      </c>
      <c r="AE972" s="58">
        <v>1</v>
      </c>
      <c r="AF972" s="58">
        <v>15.38</v>
      </c>
      <c r="AG972" s="58"/>
      <c r="AH972" s="59">
        <v>1386.87</v>
      </c>
      <c r="AI972" s="61">
        <v>3642488</v>
      </c>
      <c r="AJ972" s="61">
        <v>2100196</v>
      </c>
      <c r="AK972" s="61">
        <v>155597</v>
      </c>
      <c r="AL972" s="60">
        <f t="shared" si="165"/>
        <v>0.15559700000000001</v>
      </c>
      <c r="AM972" s="60">
        <f t="shared" si="173"/>
        <v>0.14970037757597701</v>
      </c>
      <c r="AN972" s="59">
        <v>53.01</v>
      </c>
    </row>
    <row r="973" spans="1:40" x14ac:dyDescent="0.3">
      <c r="A973" s="58" t="s">
        <v>546</v>
      </c>
      <c r="B973" s="59">
        <v>2013</v>
      </c>
      <c r="C973" s="59">
        <v>69.86</v>
      </c>
      <c r="D973" s="59">
        <v>69.86</v>
      </c>
      <c r="E973" s="59">
        <v>100</v>
      </c>
      <c r="F973" s="59">
        <v>73.959999999999994</v>
      </c>
      <c r="G973" s="59">
        <v>56.24</v>
      </c>
      <c r="H973" s="59">
        <v>77.88</v>
      </c>
      <c r="I973" s="60">
        <f t="shared" ref="I973:I1036" si="175">LN(AH973)</f>
        <v>7.2940851370483726</v>
      </c>
      <c r="J973" s="60">
        <f t="shared" si="174"/>
        <v>15.11582292119294</v>
      </c>
      <c r="K973" s="60">
        <f t="shared" si="171"/>
        <v>14.503133005251518</v>
      </c>
      <c r="L973" s="60">
        <f t="shared" si="169"/>
        <v>0.14010883872140226</v>
      </c>
      <c r="M973" s="60">
        <f t="shared" si="172"/>
        <v>1.8453886688711456</v>
      </c>
      <c r="N973" s="59">
        <v>2.41</v>
      </c>
      <c r="O973" s="59">
        <v>0.06</v>
      </c>
      <c r="P973" s="62">
        <v>4.5099606299212596</v>
      </c>
      <c r="Q973" s="62">
        <v>5.3667968749999986</v>
      </c>
      <c r="R973" s="12">
        <v>8.0399999999999991</v>
      </c>
      <c r="S973" s="59">
        <v>28.79</v>
      </c>
      <c r="T973" s="58">
        <v>1</v>
      </c>
      <c r="U973" s="59">
        <v>83.33</v>
      </c>
      <c r="V973" s="58">
        <v>100</v>
      </c>
      <c r="W973" s="58" t="s">
        <v>101</v>
      </c>
      <c r="X973" s="58">
        <v>0</v>
      </c>
      <c r="Y973" s="58">
        <v>0</v>
      </c>
      <c r="Z973" s="58">
        <v>0</v>
      </c>
      <c r="AA973" s="58">
        <v>0</v>
      </c>
      <c r="AB973">
        <v>1</v>
      </c>
      <c r="AC973" s="58">
        <v>0</v>
      </c>
      <c r="AD973" s="58">
        <v>1</v>
      </c>
      <c r="AE973" s="58">
        <v>1</v>
      </c>
      <c r="AF973" s="58">
        <v>16.670000000000002</v>
      </c>
      <c r="AG973" s="58"/>
      <c r="AH973" s="59">
        <v>1471.57</v>
      </c>
      <c r="AI973" s="61">
        <v>3670443</v>
      </c>
      <c r="AJ973" s="61">
        <v>1988981</v>
      </c>
      <c r="AK973" s="61">
        <v>150399</v>
      </c>
      <c r="AL973" s="60">
        <f t="shared" ref="AL973:AL1036" si="176">AK973/10^6</f>
        <v>0.150399</v>
      </c>
      <c r="AM973" s="60">
        <f t="shared" si="173"/>
        <v>-3.3406813756049279E-2</v>
      </c>
      <c r="AN973" s="59">
        <v>50.48</v>
      </c>
    </row>
    <row r="974" spans="1:40" x14ac:dyDescent="0.3">
      <c r="A974" s="58" t="s">
        <v>546</v>
      </c>
      <c r="B974" s="59">
        <v>2014</v>
      </c>
      <c r="C974" s="59">
        <v>64.84</v>
      </c>
      <c r="D974" s="59">
        <v>64.84</v>
      </c>
      <c r="E974" s="59">
        <v>100</v>
      </c>
      <c r="F974" s="59">
        <v>73.150000000000006</v>
      </c>
      <c r="G974" s="59">
        <v>60.6</v>
      </c>
      <c r="H974" s="59">
        <v>59.12</v>
      </c>
      <c r="I974" s="60">
        <f t="shared" si="175"/>
        <v>7.3274979755084333</v>
      </c>
      <c r="J974" s="60">
        <f t="shared" si="174"/>
        <v>15.067991200895245</v>
      </c>
      <c r="K974" s="60">
        <f t="shared" si="171"/>
        <v>14.452112254451496</v>
      </c>
      <c r="L974" s="60">
        <f t="shared" si="169"/>
        <v>0.13383397184281351</v>
      </c>
      <c r="M974" s="60">
        <f t="shared" si="172"/>
        <v>1.8512830633312294</v>
      </c>
      <c r="N974" s="59">
        <v>-0.56999999999999995</v>
      </c>
      <c r="O974" s="59">
        <v>0.06</v>
      </c>
      <c r="P974" s="62">
        <v>5.9405577689243021</v>
      </c>
      <c r="Q974" s="62">
        <v>6.9000390625000003</v>
      </c>
      <c r="R974" s="12">
        <v>8.77</v>
      </c>
      <c r="S974" s="59">
        <v>28.36</v>
      </c>
      <c r="T974" s="58">
        <v>0</v>
      </c>
      <c r="U974" s="59">
        <v>58.93</v>
      </c>
      <c r="V974" s="58">
        <v>100</v>
      </c>
      <c r="W974" s="58" t="s">
        <v>101</v>
      </c>
      <c r="X974" s="58">
        <v>0</v>
      </c>
      <c r="Y974" s="58">
        <v>0</v>
      </c>
      <c r="Z974" s="58">
        <v>0</v>
      </c>
      <c r="AA974" s="58">
        <v>0</v>
      </c>
      <c r="AB974">
        <v>1</v>
      </c>
      <c r="AC974" s="58">
        <v>0</v>
      </c>
      <c r="AD974" s="58">
        <v>0</v>
      </c>
      <c r="AE974" s="58">
        <v>1</v>
      </c>
      <c r="AF974" s="58">
        <v>18.18</v>
      </c>
      <c r="AG974" s="58"/>
      <c r="AH974" s="59">
        <v>1521.57</v>
      </c>
      <c r="AI974" s="61">
        <v>3499012</v>
      </c>
      <c r="AJ974" s="61">
        <v>1890047</v>
      </c>
      <c r="AK974" s="61">
        <v>143203</v>
      </c>
      <c r="AL974" s="60">
        <f t="shared" si="176"/>
        <v>0.143203</v>
      </c>
      <c r="AM974" s="60">
        <f t="shared" si="173"/>
        <v>-4.7846062806268658E-2</v>
      </c>
      <c r="AN974" s="59">
        <v>50.11</v>
      </c>
    </row>
    <row r="975" spans="1:40" x14ac:dyDescent="0.3">
      <c r="A975" s="58" t="s">
        <v>546</v>
      </c>
      <c r="B975" s="59">
        <v>2015</v>
      </c>
      <c r="C975" s="59">
        <v>67.34</v>
      </c>
      <c r="D975" s="59">
        <v>67.34</v>
      </c>
      <c r="E975" s="59">
        <v>100</v>
      </c>
      <c r="F975" s="59">
        <v>73.61</v>
      </c>
      <c r="G975" s="59">
        <v>60.38</v>
      </c>
      <c r="H975" s="59">
        <v>66.55</v>
      </c>
      <c r="I975" s="60">
        <f t="shared" si="175"/>
        <v>7.4169195234214618</v>
      </c>
      <c r="J975" s="60">
        <f t="shared" si="174"/>
        <v>15.042949857652317</v>
      </c>
      <c r="K975" s="60">
        <f t="shared" si="171"/>
        <v>14.212852764452888</v>
      </c>
      <c r="L975" s="60">
        <f t="shared" si="169"/>
        <v>0.1544372102020809</v>
      </c>
      <c r="M975" s="60">
        <f t="shared" si="172"/>
        <v>2.2935414167279959</v>
      </c>
      <c r="N975" s="59">
        <v>3.7</v>
      </c>
      <c r="O975" s="59">
        <v>7.0000000000000007E-2</v>
      </c>
      <c r="P975" s="62">
        <v>7.6819367588932828</v>
      </c>
      <c r="Q975" s="62">
        <v>8.2714785992217958</v>
      </c>
      <c r="R975" s="12">
        <v>9.17</v>
      </c>
      <c r="S975" s="59">
        <v>28.57</v>
      </c>
      <c r="T975" s="58">
        <v>0</v>
      </c>
      <c r="U975" s="59">
        <v>73.209999999999994</v>
      </c>
      <c r="V975" s="58">
        <v>100</v>
      </c>
      <c r="W975" s="58" t="s">
        <v>101</v>
      </c>
      <c r="X975" s="58">
        <v>0</v>
      </c>
      <c r="Y975" s="58">
        <v>0</v>
      </c>
      <c r="Z975" s="58">
        <v>0</v>
      </c>
      <c r="AA975" s="58">
        <v>0</v>
      </c>
      <c r="AB975">
        <v>1</v>
      </c>
      <c r="AC975" s="58">
        <v>0</v>
      </c>
      <c r="AD975" s="58">
        <v>0</v>
      </c>
      <c r="AE975" s="58">
        <v>1</v>
      </c>
      <c r="AF975" s="58">
        <v>25</v>
      </c>
      <c r="AG975" s="58"/>
      <c r="AH975" s="59">
        <v>1663.9</v>
      </c>
      <c r="AI975" s="61">
        <v>3412480</v>
      </c>
      <c r="AJ975" s="61">
        <v>1487865</v>
      </c>
      <c r="AK975" s="61">
        <v>167001</v>
      </c>
      <c r="AL975" s="60">
        <f t="shared" si="176"/>
        <v>0.16700100000000001</v>
      </c>
      <c r="AM975" s="60">
        <f t="shared" si="173"/>
        <v>0.16618366933653625</v>
      </c>
      <c r="AN975" s="59">
        <v>39.340000000000003</v>
      </c>
    </row>
    <row r="976" spans="1:40" x14ac:dyDescent="0.3">
      <c r="A976" s="58" t="s">
        <v>546</v>
      </c>
      <c r="B976" s="59">
        <v>2016</v>
      </c>
      <c r="C976" s="59">
        <v>71.67</v>
      </c>
      <c r="D976" s="59">
        <v>71.67</v>
      </c>
      <c r="E976" s="59">
        <v>100</v>
      </c>
      <c r="F976" s="59">
        <v>73.52</v>
      </c>
      <c r="G976" s="59">
        <v>59.49</v>
      </c>
      <c r="H976" s="59">
        <v>80.94</v>
      </c>
      <c r="I976" s="60">
        <f t="shared" si="175"/>
        <v>7.6019419191167446</v>
      </c>
      <c r="J976" s="60">
        <f t="shared" si="174"/>
        <v>15.113323917270248</v>
      </c>
      <c r="K976" s="60">
        <f t="shared" si="171"/>
        <v>14.370442823884332</v>
      </c>
      <c r="L976" s="60">
        <f t="shared" si="169"/>
        <v>0.14074319991490528</v>
      </c>
      <c r="M976" s="60">
        <f t="shared" si="172"/>
        <v>2.101982807667599</v>
      </c>
      <c r="N976" s="59">
        <v>3.27</v>
      </c>
      <c r="O976" s="59">
        <v>0.06</v>
      </c>
      <c r="P976" s="62">
        <v>5.3497665369649798</v>
      </c>
      <c r="Q976" s="62">
        <v>5.6182329317269106</v>
      </c>
      <c r="R976" s="12">
        <v>8.7100000000000009</v>
      </c>
      <c r="S976" s="59">
        <v>27.5</v>
      </c>
      <c r="T976" s="58">
        <v>1</v>
      </c>
      <c r="U976" s="59">
        <v>91.07</v>
      </c>
      <c r="V976" s="58">
        <v>100</v>
      </c>
      <c r="W976" s="58" t="s">
        <v>101</v>
      </c>
      <c r="X976" s="58">
        <v>0</v>
      </c>
      <c r="Y976" s="58">
        <v>0</v>
      </c>
      <c r="Z976" s="58">
        <v>0</v>
      </c>
      <c r="AA976" s="58">
        <v>0</v>
      </c>
      <c r="AB976">
        <v>1</v>
      </c>
      <c r="AC976" s="58">
        <v>0</v>
      </c>
      <c r="AD976" s="58">
        <v>1</v>
      </c>
      <c r="AE976" s="58">
        <v>1</v>
      </c>
      <c r="AF976" s="58">
        <v>36.36</v>
      </c>
      <c r="AG976" s="58"/>
      <c r="AH976" s="59">
        <v>2002.08</v>
      </c>
      <c r="AI976" s="61">
        <v>3661282</v>
      </c>
      <c r="AJ976" s="61">
        <v>1741823</v>
      </c>
      <c r="AK976" s="61">
        <v>151129</v>
      </c>
      <c r="AL976" s="60">
        <f t="shared" si="176"/>
        <v>0.15112900000000001</v>
      </c>
      <c r="AM976" s="60">
        <f t="shared" si="173"/>
        <v>-9.5041347057802053E-2</v>
      </c>
      <c r="AN976" s="59">
        <v>44.23</v>
      </c>
    </row>
    <row r="977" spans="1:40" x14ac:dyDescent="0.3">
      <c r="A977" s="58" t="s">
        <v>546</v>
      </c>
      <c r="B977" s="59">
        <v>2017</v>
      </c>
      <c r="C977" s="59">
        <v>70.510000000000005</v>
      </c>
      <c r="D977" s="59">
        <v>70.510000000000005</v>
      </c>
      <c r="E977" s="59">
        <v>100</v>
      </c>
      <c r="F977" s="59">
        <v>76.75</v>
      </c>
      <c r="G977" s="59">
        <v>58.88</v>
      </c>
      <c r="H977" s="59">
        <v>74.16</v>
      </c>
      <c r="I977" s="60">
        <f t="shared" si="175"/>
        <v>7.7005351022111368</v>
      </c>
      <c r="J977" s="60">
        <f t="shared" si="174"/>
        <v>15.145798958561771</v>
      </c>
      <c r="K977" s="60">
        <f t="shared" si="171"/>
        <v>14.400902134709042</v>
      </c>
      <c r="L977" s="60">
        <f t="shared" si="169"/>
        <v>0.14470622099925853</v>
      </c>
      <c r="M977" s="60">
        <f t="shared" si="172"/>
        <v>2.1062241116804978</v>
      </c>
      <c r="N977" s="59">
        <v>4.12</v>
      </c>
      <c r="O977" s="59">
        <v>0.06</v>
      </c>
      <c r="P977" s="62">
        <v>5.8285490196078431</v>
      </c>
      <c r="Q977" s="62">
        <v>6.2326050420168064</v>
      </c>
      <c r="R977" s="12">
        <v>8.64</v>
      </c>
      <c r="S977" s="59">
        <v>27.83</v>
      </c>
      <c r="T977" s="58">
        <v>1</v>
      </c>
      <c r="U977" s="59">
        <v>82.26</v>
      </c>
      <c r="V977" s="58">
        <v>100</v>
      </c>
      <c r="W977" s="58" t="s">
        <v>101</v>
      </c>
      <c r="X977" s="58">
        <v>0</v>
      </c>
      <c r="Y977" s="58">
        <v>0</v>
      </c>
      <c r="Z977" s="58">
        <v>0</v>
      </c>
      <c r="AA977" s="58">
        <v>0</v>
      </c>
      <c r="AB977">
        <v>1</v>
      </c>
      <c r="AC977" s="58">
        <v>0</v>
      </c>
      <c r="AD977" s="58">
        <v>1</v>
      </c>
      <c r="AE977" s="58">
        <v>1</v>
      </c>
      <c r="AF977" s="58">
        <v>55.56</v>
      </c>
      <c r="AG977" s="58"/>
      <c r="AH977" s="59">
        <v>2209.5300000000002</v>
      </c>
      <c r="AI977" s="61">
        <v>3782134</v>
      </c>
      <c r="AJ977" s="61">
        <v>1795694</v>
      </c>
      <c r="AK977" s="61">
        <v>155700</v>
      </c>
      <c r="AL977" s="60">
        <f t="shared" si="176"/>
        <v>0.15570000000000001</v>
      </c>
      <c r="AM977" s="60">
        <f t="shared" si="173"/>
        <v>3.0245684150626288E-2</v>
      </c>
      <c r="AN977" s="59">
        <v>44.23</v>
      </c>
    </row>
    <row r="978" spans="1:40" x14ac:dyDescent="0.3">
      <c r="A978" s="58" t="s">
        <v>546</v>
      </c>
      <c r="B978" s="59">
        <v>2018</v>
      </c>
      <c r="C978" s="59">
        <v>76.430000000000007</v>
      </c>
      <c r="D978" s="59">
        <v>76.430000000000007</v>
      </c>
      <c r="E978" s="59">
        <v>100</v>
      </c>
      <c r="F978" s="59">
        <v>85.33</v>
      </c>
      <c r="G978" s="59">
        <v>62.41</v>
      </c>
      <c r="H978" s="59">
        <v>79.209999999999994</v>
      </c>
      <c r="I978" s="60">
        <f t="shared" si="175"/>
        <v>7.7267594793549099</v>
      </c>
      <c r="J978" s="60">
        <f t="shared" si="174"/>
        <v>15.206813107148232</v>
      </c>
      <c r="K978" s="60">
        <f t="shared" si="171"/>
        <v>14.432703909979148</v>
      </c>
      <c r="L978" s="60">
        <f t="shared" si="169"/>
        <v>0.16817023077105786</v>
      </c>
      <c r="M978" s="60">
        <f t="shared" si="172"/>
        <v>2.1686594185307584</v>
      </c>
      <c r="N978" s="59">
        <v>4.12</v>
      </c>
      <c r="O978" s="59">
        <v>0.06</v>
      </c>
      <c r="P978" s="62">
        <v>15.665081300813005</v>
      </c>
      <c r="Q978" s="62">
        <v>17.575252918287951</v>
      </c>
      <c r="R978" s="12">
        <v>28</v>
      </c>
      <c r="S978" s="59">
        <v>80.150000000000006</v>
      </c>
      <c r="T978" s="58">
        <v>1</v>
      </c>
      <c r="U978" s="59">
        <v>86.73</v>
      </c>
      <c r="V978" s="58">
        <v>100</v>
      </c>
      <c r="W978" s="58" t="s">
        <v>101</v>
      </c>
      <c r="X978" s="58">
        <v>0</v>
      </c>
      <c r="Y978" s="58">
        <v>0</v>
      </c>
      <c r="Z978" s="58">
        <v>0</v>
      </c>
      <c r="AA978" s="58">
        <v>0</v>
      </c>
      <c r="AB978">
        <v>1</v>
      </c>
      <c r="AC978" s="58">
        <v>0</v>
      </c>
      <c r="AD978" s="58">
        <v>1</v>
      </c>
      <c r="AE978" s="58">
        <v>1</v>
      </c>
      <c r="AF978" s="58">
        <v>37.5</v>
      </c>
      <c r="AG978" s="58"/>
      <c r="AH978" s="59">
        <v>2268.2399999999998</v>
      </c>
      <c r="AI978" s="61">
        <v>4020083</v>
      </c>
      <c r="AJ978" s="61">
        <v>1853718</v>
      </c>
      <c r="AK978" s="61">
        <v>183138</v>
      </c>
      <c r="AL978" s="60">
        <f t="shared" si="176"/>
        <v>0.183138</v>
      </c>
      <c r="AM978" s="60">
        <f t="shared" si="173"/>
        <v>0.17622350674373796</v>
      </c>
      <c r="AN978" s="59">
        <v>42.87</v>
      </c>
    </row>
    <row r="979" spans="1:40" x14ac:dyDescent="0.3">
      <c r="A979" s="58" t="s">
        <v>546</v>
      </c>
      <c r="B979" s="59">
        <v>2019</v>
      </c>
      <c r="C979" s="59">
        <v>80.39</v>
      </c>
      <c r="D979" s="59">
        <v>80.39</v>
      </c>
      <c r="E979" s="59">
        <v>100</v>
      </c>
      <c r="F979" s="59">
        <v>87.54</v>
      </c>
      <c r="G979" s="59">
        <v>70.849999999999994</v>
      </c>
      <c r="H979" s="59">
        <v>81.02</v>
      </c>
      <c r="I979" s="60">
        <f t="shared" si="175"/>
        <v>7.7917996403363441</v>
      </c>
      <c r="J979" s="60">
        <f t="shared" si="174"/>
        <v>15.332191967184679</v>
      </c>
      <c r="K979" s="60">
        <f t="shared" si="171"/>
        <v>14.520149949376174</v>
      </c>
      <c r="L979" s="60">
        <f t="shared" si="169"/>
        <v>0.16570509826694235</v>
      </c>
      <c r="M979" s="60">
        <f t="shared" si="172"/>
        <v>2.2525029447135285</v>
      </c>
      <c r="N979" s="59">
        <v>5.0999999999999996</v>
      </c>
      <c r="O979" s="59">
        <v>0.06</v>
      </c>
      <c r="P979" s="62">
        <v>24.825120000000009</v>
      </c>
      <c r="Q979" s="62">
        <v>26.61542635658914</v>
      </c>
      <c r="R979" s="12">
        <v>31.91</v>
      </c>
      <c r="S979" s="59">
        <v>80.489999999999995</v>
      </c>
      <c r="T979" s="58">
        <v>1</v>
      </c>
      <c r="U979" s="59">
        <v>93.4</v>
      </c>
      <c r="V979" s="58">
        <v>100</v>
      </c>
      <c r="W979" s="58" t="s">
        <v>101</v>
      </c>
      <c r="X979" s="58">
        <v>0</v>
      </c>
      <c r="Y979" s="58">
        <v>0</v>
      </c>
      <c r="Z979" s="58">
        <v>0</v>
      </c>
      <c r="AA979" s="58">
        <v>0</v>
      </c>
      <c r="AB979">
        <v>1</v>
      </c>
      <c r="AC979" s="58">
        <v>0</v>
      </c>
      <c r="AD979" s="58">
        <v>1</v>
      </c>
      <c r="AE979" s="58">
        <v>1</v>
      </c>
      <c r="AF979" s="58">
        <v>33.33</v>
      </c>
      <c r="AG979" s="58"/>
      <c r="AH979" s="59">
        <v>2420.67</v>
      </c>
      <c r="AI979" s="61">
        <v>4557077</v>
      </c>
      <c r="AJ979" s="61">
        <v>2023117</v>
      </c>
      <c r="AK979" s="61">
        <v>180225</v>
      </c>
      <c r="AL979" s="60">
        <f t="shared" si="176"/>
        <v>0.180225</v>
      </c>
      <c r="AM979" s="60">
        <f t="shared" si="173"/>
        <v>-1.5906038069652392E-2</v>
      </c>
      <c r="AN979" s="59">
        <v>40.770000000000003</v>
      </c>
    </row>
    <row r="980" spans="1:40" x14ac:dyDescent="0.3">
      <c r="A980" s="58" t="s">
        <v>546</v>
      </c>
      <c r="B980" s="59">
        <v>2020</v>
      </c>
      <c r="C980" s="59">
        <v>82.22</v>
      </c>
      <c r="D980" s="59">
        <v>82.22</v>
      </c>
      <c r="E980" s="59">
        <v>100</v>
      </c>
      <c r="F980" s="59">
        <v>87.18</v>
      </c>
      <c r="G980" s="59">
        <v>68.59</v>
      </c>
      <c r="H980" s="59">
        <v>89.24</v>
      </c>
      <c r="I980" s="60">
        <f t="shared" si="175"/>
        <v>8.1274813465141769</v>
      </c>
      <c r="J980" s="60">
        <f t="shared" si="174"/>
        <v>15.474162163914208</v>
      </c>
      <c r="K980" s="60">
        <f t="shared" si="171"/>
        <v>14.772122166820262</v>
      </c>
      <c r="L980" s="60">
        <f t="shared" si="169"/>
        <v>0.17062255624206646</v>
      </c>
      <c r="M980" s="60">
        <f t="shared" si="172"/>
        <v>2.0178649501971293</v>
      </c>
      <c r="N980" s="59">
        <v>2.63</v>
      </c>
      <c r="O980" s="59">
        <v>0.05</v>
      </c>
      <c r="P980" s="62">
        <v>24.792209302325578</v>
      </c>
      <c r="Q980" s="62">
        <v>26.392868217054275</v>
      </c>
      <c r="R980" s="12">
        <v>35.049999999999997</v>
      </c>
      <c r="S980" s="59">
        <v>81.96</v>
      </c>
      <c r="T980" s="58">
        <v>1</v>
      </c>
      <c r="U980" s="59">
        <v>93.27</v>
      </c>
      <c r="V980" s="58">
        <v>100</v>
      </c>
      <c r="W980" s="58" t="s">
        <v>101</v>
      </c>
      <c r="X980" s="58">
        <v>0</v>
      </c>
      <c r="Y980" s="58">
        <v>0</v>
      </c>
      <c r="Z980" s="58">
        <v>0</v>
      </c>
      <c r="AA980" s="58">
        <v>0</v>
      </c>
      <c r="AB980">
        <v>1</v>
      </c>
      <c r="AC980" s="58">
        <v>0</v>
      </c>
      <c r="AD980" s="58">
        <v>1</v>
      </c>
      <c r="AE980" s="58">
        <v>1</v>
      </c>
      <c r="AF980" s="58">
        <v>50</v>
      </c>
      <c r="AG980" s="58"/>
      <c r="AH980" s="59">
        <v>3386.26</v>
      </c>
      <c r="AI980" s="61">
        <v>5252224</v>
      </c>
      <c r="AJ980" s="61">
        <v>2602862</v>
      </c>
      <c r="AK980" s="61">
        <v>186043</v>
      </c>
      <c r="AL980" s="60">
        <f t="shared" si="176"/>
        <v>0.18604299999999999</v>
      </c>
      <c r="AM980" s="60">
        <f t="shared" si="173"/>
        <v>3.2281869884866136E-2</v>
      </c>
      <c r="AN980" s="59">
        <v>46.29</v>
      </c>
    </row>
    <row r="981" spans="1:40" x14ac:dyDescent="0.3">
      <c r="A981" s="58" t="s">
        <v>546</v>
      </c>
      <c r="B981" s="59">
        <v>2021</v>
      </c>
      <c r="C981" s="59">
        <v>79.3</v>
      </c>
      <c r="D981" s="59">
        <v>79.3</v>
      </c>
      <c r="E981" s="59">
        <v>100</v>
      </c>
      <c r="F981" s="59">
        <v>83.99</v>
      </c>
      <c r="G981" s="59">
        <v>66.290000000000006</v>
      </c>
      <c r="H981" s="59">
        <v>86.04</v>
      </c>
      <c r="I981" s="60">
        <f t="shared" si="175"/>
        <v>8.1005073658554494</v>
      </c>
      <c r="J981" s="60">
        <f t="shared" si="174"/>
        <v>15.635701171212544</v>
      </c>
      <c r="K981" s="60">
        <f t="shared" si="171"/>
        <v>14.875209446253693</v>
      </c>
      <c r="L981" s="60">
        <f t="shared" si="169"/>
        <v>0.19112436480809342</v>
      </c>
      <c r="M981" s="60">
        <f t="shared" si="172"/>
        <v>2.1393279228363036</v>
      </c>
      <c r="N981" s="59">
        <v>4.78</v>
      </c>
      <c r="O981" s="59">
        <v>0.05</v>
      </c>
      <c r="P981" s="62">
        <v>53.43942307692307</v>
      </c>
      <c r="Q981" s="62">
        <v>56.638499999999958</v>
      </c>
      <c r="R981" s="12">
        <v>93.21</v>
      </c>
      <c r="S981" s="59">
        <v>80.53</v>
      </c>
      <c r="T981" s="58">
        <v>1</v>
      </c>
      <c r="U981" s="59">
        <v>90.18</v>
      </c>
      <c r="V981" s="58">
        <v>90.91</v>
      </c>
      <c r="W981" s="58" t="s">
        <v>101</v>
      </c>
      <c r="X981" s="58">
        <v>0</v>
      </c>
      <c r="Y981" s="58">
        <v>0</v>
      </c>
      <c r="Z981" s="58">
        <v>0</v>
      </c>
      <c r="AA981" s="58">
        <v>0</v>
      </c>
      <c r="AB981">
        <v>1</v>
      </c>
      <c r="AC981" s="58">
        <v>0</v>
      </c>
      <c r="AD981" s="58">
        <v>1</v>
      </c>
      <c r="AE981" s="58">
        <v>1</v>
      </c>
      <c r="AF981" s="58">
        <v>55.56</v>
      </c>
      <c r="AG981" s="58"/>
      <c r="AH981" s="59">
        <v>3296.14</v>
      </c>
      <c r="AI981" s="61">
        <v>6173035</v>
      </c>
      <c r="AJ981" s="61">
        <v>2885502</v>
      </c>
      <c r="AK981" s="61">
        <v>210610</v>
      </c>
      <c r="AL981" s="60">
        <f t="shared" si="176"/>
        <v>0.21060999999999999</v>
      </c>
      <c r="AM981" s="60">
        <f t="shared" si="173"/>
        <v>0.13205011744596679</v>
      </c>
      <c r="AN981" s="59">
        <v>43.86</v>
      </c>
    </row>
    <row r="982" spans="1:40" x14ac:dyDescent="0.3">
      <c r="A982" s="58" t="s">
        <v>685</v>
      </c>
      <c r="B982" s="59">
        <v>2008</v>
      </c>
      <c r="C982" s="59">
        <v>40.32</v>
      </c>
      <c r="D982" s="59">
        <v>40.32</v>
      </c>
      <c r="E982" s="59">
        <v>100</v>
      </c>
      <c r="F982" s="59">
        <v>58.03</v>
      </c>
      <c r="G982" s="59">
        <v>31.59</v>
      </c>
      <c r="H982" s="59">
        <v>27.84</v>
      </c>
      <c r="I982" s="60">
        <f t="shared" si="175"/>
        <v>8.1907342539626757</v>
      </c>
      <c r="J982" s="60">
        <f t="shared" si="174"/>
        <v>16.66833216210102</v>
      </c>
      <c r="K982" s="60">
        <f t="shared" si="171"/>
        <v>16.261308415002336</v>
      </c>
      <c r="L982" s="60">
        <f t="shared" si="169"/>
        <v>0.59487812760472181</v>
      </c>
      <c r="M982" s="60">
        <f t="shared" si="172"/>
        <v>1.5023397814493951</v>
      </c>
      <c r="N982" s="59">
        <v>-0.25</v>
      </c>
      <c r="O982" s="59">
        <v>7.0000000000000007E-2</v>
      </c>
      <c r="P982" s="62">
        <v>19.974545454545453</v>
      </c>
      <c r="Q982" s="62">
        <v>25.786875000000009</v>
      </c>
      <c r="R982" s="12">
        <v>34.380000000000003</v>
      </c>
      <c r="S982" s="59">
        <v>25</v>
      </c>
      <c r="T982" s="58">
        <v>0</v>
      </c>
      <c r="U982" s="59">
        <v>11.93</v>
      </c>
      <c r="V982" s="58">
        <v>33.33</v>
      </c>
      <c r="W982" s="58" t="s">
        <v>101</v>
      </c>
      <c r="X982" s="58">
        <v>0</v>
      </c>
      <c r="Y982" s="58">
        <v>0</v>
      </c>
      <c r="Z982" s="58">
        <v>0</v>
      </c>
      <c r="AA982" s="58">
        <v>0</v>
      </c>
      <c r="AB982">
        <v>1</v>
      </c>
      <c r="AC982" s="58">
        <v>0</v>
      </c>
      <c r="AD982" s="58">
        <v>1</v>
      </c>
      <c r="AE982" s="58"/>
      <c r="AF982" s="58">
        <v>5.26</v>
      </c>
      <c r="AG982" s="58"/>
      <c r="AH982" s="59">
        <v>3607.37</v>
      </c>
      <c r="AI982" s="61">
        <v>17336630</v>
      </c>
      <c r="AJ982" s="61">
        <v>11539753</v>
      </c>
      <c r="AK982" s="61">
        <v>812810</v>
      </c>
      <c r="AL982" s="60">
        <f t="shared" si="176"/>
        <v>0.81281000000000003</v>
      </c>
      <c r="AM982" s="60"/>
      <c r="AN982" s="59">
        <v>64.77</v>
      </c>
    </row>
    <row r="983" spans="1:40" x14ac:dyDescent="0.3">
      <c r="A983" s="58" t="s">
        <v>685</v>
      </c>
      <c r="B983" s="59">
        <v>2009</v>
      </c>
      <c r="C983" s="59">
        <v>49.13</v>
      </c>
      <c r="D983" s="59">
        <v>49.13</v>
      </c>
      <c r="E983" s="59">
        <v>100</v>
      </c>
      <c r="F983" s="59">
        <v>59.24</v>
      </c>
      <c r="G983" s="59">
        <v>33.22</v>
      </c>
      <c r="H983" s="59">
        <v>52.26</v>
      </c>
      <c r="I983" s="60">
        <f t="shared" si="175"/>
        <v>7.6073963286583979</v>
      </c>
      <c r="J983" s="60">
        <f t="shared" si="174"/>
        <v>16.44237333534435</v>
      </c>
      <c r="K983" s="60">
        <f t="shared" si="171"/>
        <v>16.015272579929867</v>
      </c>
      <c r="L983" s="60">
        <f t="shared" si="169"/>
        <v>0.39954763434412677</v>
      </c>
      <c r="M983" s="60">
        <f t="shared" si="172"/>
        <v>1.5328070925579522</v>
      </c>
      <c r="N983" s="59">
        <v>0.31</v>
      </c>
      <c r="O983" s="59">
        <v>7.0000000000000007E-2</v>
      </c>
      <c r="P983" s="62">
        <v>16.568333333333328</v>
      </c>
      <c r="Q983" s="62">
        <v>16.611240310077516</v>
      </c>
      <c r="R983" s="12">
        <v>19.829999999999998</v>
      </c>
      <c r="S983" s="59">
        <v>28.33</v>
      </c>
      <c r="T983" s="58">
        <v>0</v>
      </c>
      <c r="U983" s="59">
        <v>47.75</v>
      </c>
      <c r="V983" s="58">
        <v>30.77</v>
      </c>
      <c r="W983" s="58" t="s">
        <v>101</v>
      </c>
      <c r="X983" s="58">
        <v>0</v>
      </c>
      <c r="Y983" s="58">
        <v>0</v>
      </c>
      <c r="Z983" s="58">
        <v>0</v>
      </c>
      <c r="AA983" s="58">
        <v>0</v>
      </c>
      <c r="AB983">
        <v>1</v>
      </c>
      <c r="AC983" s="58">
        <v>0</v>
      </c>
      <c r="AD983" s="58">
        <v>1</v>
      </c>
      <c r="AE983" s="58"/>
      <c r="AF983" s="58">
        <v>5.56</v>
      </c>
      <c r="AG983" s="58"/>
      <c r="AH983" s="59">
        <v>2013.03</v>
      </c>
      <c r="AI983" s="61">
        <v>13830313</v>
      </c>
      <c r="AJ983" s="61">
        <v>9022866</v>
      </c>
      <c r="AK983" s="61">
        <v>491150</v>
      </c>
      <c r="AL983" s="60">
        <f t="shared" si="176"/>
        <v>0.49114999999999998</v>
      </c>
      <c r="AM983" s="60">
        <f t="shared" ref="AM983:AM995" si="177">(AK983-AK982)/AK982</f>
        <v>-0.39573824140943148</v>
      </c>
      <c r="AN983" s="59">
        <v>61.89</v>
      </c>
    </row>
    <row r="984" spans="1:40" x14ac:dyDescent="0.3">
      <c r="A984" s="58" t="s">
        <v>685</v>
      </c>
      <c r="B984" s="59">
        <v>2010</v>
      </c>
      <c r="C984" s="59">
        <v>60.06</v>
      </c>
      <c r="D984" s="59">
        <v>60.06</v>
      </c>
      <c r="E984" s="59">
        <v>100</v>
      </c>
      <c r="F984" s="59">
        <v>88.44</v>
      </c>
      <c r="G984" s="59">
        <v>38.56</v>
      </c>
      <c r="H984" s="59">
        <v>47.13</v>
      </c>
      <c r="I984" s="60">
        <f t="shared" si="175"/>
        <v>8.1515409288086964</v>
      </c>
      <c r="J984" s="60">
        <f t="shared" si="174"/>
        <v>16.501457880219039</v>
      </c>
      <c r="K984" s="60">
        <f t="shared" si="171"/>
        <v>15.972423311546924</v>
      </c>
      <c r="L984" s="60">
        <f t="shared" si="169"/>
        <v>0.46184733190165361</v>
      </c>
      <c r="M984" s="60">
        <f t="shared" si="172"/>
        <v>1.6972928976405444</v>
      </c>
      <c r="N984" s="59">
        <v>5.46</v>
      </c>
      <c r="O984" s="59">
        <v>0.06</v>
      </c>
      <c r="P984" s="62">
        <v>16.501712062256811</v>
      </c>
      <c r="Q984" s="62">
        <v>17.427003891050575</v>
      </c>
      <c r="R984" s="12">
        <v>19.920000000000002</v>
      </c>
      <c r="S984" s="59">
        <v>88.89</v>
      </c>
      <c r="T984" s="58">
        <v>0</v>
      </c>
      <c r="U984" s="59">
        <v>38.17</v>
      </c>
      <c r="V984" s="58">
        <v>42.86</v>
      </c>
      <c r="W984" s="58" t="s">
        <v>101</v>
      </c>
      <c r="X984" s="58">
        <v>0</v>
      </c>
      <c r="Y984" s="58">
        <v>0</v>
      </c>
      <c r="Z984" s="58">
        <v>0</v>
      </c>
      <c r="AA984" s="58">
        <v>0</v>
      </c>
      <c r="AB984">
        <v>1</v>
      </c>
      <c r="AC984" s="58">
        <v>0</v>
      </c>
      <c r="AD984" s="58">
        <v>1</v>
      </c>
      <c r="AE984" s="58"/>
      <c r="AF984" s="58">
        <v>44</v>
      </c>
      <c r="AG984" s="58"/>
      <c r="AH984" s="59">
        <v>3468.72</v>
      </c>
      <c r="AI984" s="61">
        <v>14672094</v>
      </c>
      <c r="AJ984" s="61">
        <v>8644409</v>
      </c>
      <c r="AK984" s="61">
        <v>587003</v>
      </c>
      <c r="AL984" s="60">
        <f t="shared" si="176"/>
        <v>0.58700300000000005</v>
      </c>
      <c r="AM984" s="60">
        <f t="shared" si="177"/>
        <v>0.19516033798228646</v>
      </c>
      <c r="AN984" s="59">
        <v>55.32</v>
      </c>
    </row>
    <row r="985" spans="1:40" x14ac:dyDescent="0.3">
      <c r="A985" s="58" t="s">
        <v>685</v>
      </c>
      <c r="B985" s="59">
        <v>2011</v>
      </c>
      <c r="C985" s="59">
        <v>73.23</v>
      </c>
      <c r="D985" s="59">
        <v>73.23</v>
      </c>
      <c r="E985" s="59">
        <v>100</v>
      </c>
      <c r="F985" s="59">
        <v>96.17</v>
      </c>
      <c r="G985" s="59">
        <v>52.88</v>
      </c>
      <c r="H985" s="59">
        <v>65.59</v>
      </c>
      <c r="I985" s="60">
        <f t="shared" si="175"/>
        <v>8.2712056926767339</v>
      </c>
      <c r="J985" s="60">
        <f t="shared" si="174"/>
        <v>16.496197099069629</v>
      </c>
      <c r="K985" s="60">
        <f t="shared" si="171"/>
        <v>15.962041544095973</v>
      </c>
      <c r="L985" s="60">
        <f t="shared" si="169"/>
        <v>0.41271145646045793</v>
      </c>
      <c r="M985" s="60">
        <f t="shared" si="172"/>
        <v>1.706007004686896</v>
      </c>
      <c r="N985" s="59">
        <v>3.88</v>
      </c>
      <c r="O985" s="59">
        <v>0.06</v>
      </c>
      <c r="P985" s="62">
        <v>14.778235294117646</v>
      </c>
      <c r="Q985" s="62">
        <v>16.565686274509794</v>
      </c>
      <c r="R985" s="12">
        <v>21.87</v>
      </c>
      <c r="S985" s="59">
        <v>86.21</v>
      </c>
      <c r="T985" s="58">
        <v>1</v>
      </c>
      <c r="U985" s="59">
        <v>59.68</v>
      </c>
      <c r="V985" s="58">
        <v>35.71</v>
      </c>
      <c r="W985" s="58" t="s">
        <v>101</v>
      </c>
      <c r="X985" s="58">
        <v>0</v>
      </c>
      <c r="Y985" s="58">
        <v>0</v>
      </c>
      <c r="Z985" s="58">
        <v>0</v>
      </c>
      <c r="AA985" s="58">
        <v>0</v>
      </c>
      <c r="AB985">
        <v>1</v>
      </c>
      <c r="AC985" s="58">
        <v>0</v>
      </c>
      <c r="AD985" s="58">
        <v>0</v>
      </c>
      <c r="AE985" s="58">
        <v>1</v>
      </c>
      <c r="AF985" s="58">
        <v>25</v>
      </c>
      <c r="AG985" s="58"/>
      <c r="AH985" s="59">
        <v>3909.66</v>
      </c>
      <c r="AI985" s="61">
        <v>14595110</v>
      </c>
      <c r="AJ985" s="61">
        <v>8555129</v>
      </c>
      <c r="AK985" s="61">
        <v>510909</v>
      </c>
      <c r="AL985" s="60">
        <f t="shared" si="176"/>
        <v>0.51090899999999995</v>
      </c>
      <c r="AM985" s="60">
        <f t="shared" si="177"/>
        <v>-0.12963136474600642</v>
      </c>
      <c r="AN985" s="59">
        <v>54.55</v>
      </c>
    </row>
    <row r="986" spans="1:40" x14ac:dyDescent="0.3">
      <c r="A986" s="58" t="s">
        <v>685</v>
      </c>
      <c r="B986" s="59">
        <v>2012</v>
      </c>
      <c r="C986" s="59">
        <v>73.599999999999994</v>
      </c>
      <c r="D986" s="59">
        <v>73.599999999999994</v>
      </c>
      <c r="E986" s="59">
        <v>100</v>
      </c>
      <c r="F986" s="59">
        <v>92.58</v>
      </c>
      <c r="G986" s="59">
        <v>53.4</v>
      </c>
      <c r="H986" s="59">
        <v>70.430000000000007</v>
      </c>
      <c r="I986" s="60">
        <f t="shared" si="175"/>
        <v>7.9236053320772966</v>
      </c>
      <c r="J986" s="60">
        <f t="shared" si="174"/>
        <v>16.45795272398049</v>
      </c>
      <c r="K986" s="60">
        <f t="shared" si="171"/>
        <v>15.89317827735114</v>
      </c>
      <c r="L986" s="60">
        <f t="shared" si="169"/>
        <v>0.3780898003066655</v>
      </c>
      <c r="M986" s="60">
        <f t="shared" si="172"/>
        <v>1.7590509780959305</v>
      </c>
      <c r="N986" s="59">
        <v>1.19</v>
      </c>
      <c r="O986" s="59">
        <v>0.06</v>
      </c>
      <c r="P986" s="62">
        <v>7.9368359374999926</v>
      </c>
      <c r="Q986" s="62">
        <v>9.5380468750000045</v>
      </c>
      <c r="R986" s="12">
        <v>13.01</v>
      </c>
      <c r="S986" s="59">
        <v>84.33</v>
      </c>
      <c r="T986" s="58">
        <v>1</v>
      </c>
      <c r="U986" s="59">
        <v>65.05</v>
      </c>
      <c r="V986" s="58">
        <v>42.86</v>
      </c>
      <c r="W986" s="58" t="s">
        <v>101</v>
      </c>
      <c r="X986" s="58">
        <v>0</v>
      </c>
      <c r="Y986" s="58">
        <v>0</v>
      </c>
      <c r="Z986" s="58">
        <v>0</v>
      </c>
      <c r="AA986" s="58">
        <v>0</v>
      </c>
      <c r="AB986">
        <v>1</v>
      </c>
      <c r="AC986" s="58">
        <v>0</v>
      </c>
      <c r="AD986" s="58">
        <v>0</v>
      </c>
      <c r="AE986" s="58">
        <v>1</v>
      </c>
      <c r="AF986" s="58">
        <v>44</v>
      </c>
      <c r="AG986" s="58"/>
      <c r="AH986" s="59">
        <v>2761.71</v>
      </c>
      <c r="AI986" s="61">
        <v>14047468</v>
      </c>
      <c r="AJ986" s="61">
        <v>7985822</v>
      </c>
      <c r="AK986" s="61">
        <v>459494</v>
      </c>
      <c r="AL986" s="60">
        <f t="shared" si="176"/>
        <v>0.45949400000000001</v>
      </c>
      <c r="AM986" s="60">
        <f t="shared" si="177"/>
        <v>-0.10063435954348035</v>
      </c>
      <c r="AN986" s="59">
        <v>52.77</v>
      </c>
    </row>
    <row r="987" spans="1:40" x14ac:dyDescent="0.3">
      <c r="A987" s="58" t="s">
        <v>685</v>
      </c>
      <c r="B987" s="59">
        <v>2013</v>
      </c>
      <c r="C987" s="59">
        <v>74.599999999999994</v>
      </c>
      <c r="D987" s="59">
        <v>74.599999999999994</v>
      </c>
      <c r="E987" s="59">
        <v>100</v>
      </c>
      <c r="F987" s="59">
        <v>89.36</v>
      </c>
      <c r="G987" s="59">
        <v>54.3</v>
      </c>
      <c r="H987" s="59">
        <v>76.45</v>
      </c>
      <c r="I987" s="60">
        <f t="shared" si="175"/>
        <v>8.2065454144096979</v>
      </c>
      <c r="J987" s="60">
        <f t="shared" si="174"/>
        <v>16.654042263841038</v>
      </c>
      <c r="K987" s="60">
        <f t="shared" si="171"/>
        <v>16.105565677686865</v>
      </c>
      <c r="L987" s="60">
        <f t="shared" si="169"/>
        <v>0.34811773524011241</v>
      </c>
      <c r="M987" s="60">
        <f t="shared" si="172"/>
        <v>1.7306145664586297</v>
      </c>
      <c r="N987" s="59">
        <v>3.7</v>
      </c>
      <c r="O987" s="59">
        <v>0.05</v>
      </c>
      <c r="P987" s="62">
        <v>4.5099606299212596</v>
      </c>
      <c r="Q987" s="62">
        <v>5.3667968749999986</v>
      </c>
      <c r="R987" s="12">
        <v>8.0399999999999991</v>
      </c>
      <c r="S987" s="59">
        <v>85.61</v>
      </c>
      <c r="T987" s="58">
        <v>1</v>
      </c>
      <c r="U987" s="59">
        <v>71.510000000000005</v>
      </c>
      <c r="V987" s="58">
        <v>53.85</v>
      </c>
      <c r="W987" s="58" t="s">
        <v>101</v>
      </c>
      <c r="X987" s="58">
        <v>0</v>
      </c>
      <c r="Y987" s="58">
        <v>0</v>
      </c>
      <c r="Z987" s="58">
        <v>0</v>
      </c>
      <c r="AA987" s="58">
        <v>0</v>
      </c>
      <c r="AB987">
        <v>1</v>
      </c>
      <c r="AC987" s="58">
        <v>0</v>
      </c>
      <c r="AD987" s="58">
        <v>0</v>
      </c>
      <c r="AE987" s="58">
        <v>1</v>
      </c>
      <c r="AF987" s="58">
        <v>25</v>
      </c>
      <c r="AG987" s="58">
        <v>7.69</v>
      </c>
      <c r="AH987" s="59">
        <v>3664.86</v>
      </c>
      <c r="AI987" s="61">
        <v>17090653</v>
      </c>
      <c r="AJ987" s="61">
        <v>9875482</v>
      </c>
      <c r="AK987" s="61">
        <v>416399</v>
      </c>
      <c r="AL987" s="60">
        <f t="shared" si="176"/>
        <v>0.41639900000000002</v>
      </c>
      <c r="AM987" s="60">
        <f t="shared" si="177"/>
        <v>-9.3787949352983929E-2</v>
      </c>
      <c r="AN987" s="59">
        <v>53.91</v>
      </c>
    </row>
    <row r="988" spans="1:40" x14ac:dyDescent="0.3">
      <c r="A988" s="58" t="s">
        <v>685</v>
      </c>
      <c r="B988" s="59">
        <v>2014</v>
      </c>
      <c r="C988" s="59">
        <v>70.2</v>
      </c>
      <c r="D988" s="59">
        <v>70.2</v>
      </c>
      <c r="E988" s="59">
        <v>100</v>
      </c>
      <c r="F988" s="59">
        <v>93.53</v>
      </c>
      <c r="G988" s="59">
        <v>53.45</v>
      </c>
      <c r="H988" s="59">
        <v>58.7</v>
      </c>
      <c r="I988" s="60">
        <f t="shared" si="175"/>
        <v>8.2772493014236819</v>
      </c>
      <c r="J988" s="60">
        <f t="shared" si="174"/>
        <v>16.680509349659804</v>
      </c>
      <c r="K988" s="60">
        <f t="shared" si="171"/>
        <v>16.142724554202221</v>
      </c>
      <c r="L988" s="60">
        <f t="shared" si="169"/>
        <v>0.34644590525014346</v>
      </c>
      <c r="M988" s="60">
        <f t="shared" si="172"/>
        <v>1.7122097632171103</v>
      </c>
      <c r="N988" s="59">
        <v>1.38</v>
      </c>
      <c r="O988" s="59">
        <v>0.05</v>
      </c>
      <c r="P988" s="62">
        <v>5.9405577689243021</v>
      </c>
      <c r="Q988" s="62">
        <v>6.9000390625000003</v>
      </c>
      <c r="R988" s="12">
        <v>8.77</v>
      </c>
      <c r="S988" s="59">
        <v>83.58</v>
      </c>
      <c r="T988" s="58">
        <v>1</v>
      </c>
      <c r="U988" s="59">
        <v>43.68</v>
      </c>
      <c r="V988" s="58">
        <v>53.33</v>
      </c>
      <c r="W988" s="58" t="s">
        <v>101</v>
      </c>
      <c r="X988" s="58">
        <v>0</v>
      </c>
      <c r="Y988" s="58">
        <v>0</v>
      </c>
      <c r="Z988" s="58">
        <v>0</v>
      </c>
      <c r="AA988" s="58">
        <v>0</v>
      </c>
      <c r="AB988">
        <v>1</v>
      </c>
      <c r="AC988" s="58">
        <v>0</v>
      </c>
      <c r="AD988" s="58">
        <v>0</v>
      </c>
      <c r="AE988" s="58">
        <v>1</v>
      </c>
      <c r="AF988" s="58">
        <v>44</v>
      </c>
      <c r="AG988" s="58">
        <v>15.38</v>
      </c>
      <c r="AH988" s="59">
        <v>3933.36</v>
      </c>
      <c r="AI988" s="61">
        <v>17549032</v>
      </c>
      <c r="AJ988" s="61">
        <v>10249347</v>
      </c>
      <c r="AK988" s="61">
        <v>414033</v>
      </c>
      <c r="AL988" s="60">
        <f t="shared" si="176"/>
        <v>0.41403299999999998</v>
      </c>
      <c r="AM988" s="60">
        <f t="shared" si="177"/>
        <v>-5.6820501490157278E-3</v>
      </c>
      <c r="AN988" s="59">
        <v>54.78</v>
      </c>
    </row>
    <row r="989" spans="1:40" x14ac:dyDescent="0.3">
      <c r="A989" s="58" t="s">
        <v>685</v>
      </c>
      <c r="B989" s="59">
        <v>2015</v>
      </c>
      <c r="C989" s="59">
        <v>72.66</v>
      </c>
      <c r="D989" s="59">
        <v>72.66</v>
      </c>
      <c r="E989" s="59">
        <v>100</v>
      </c>
      <c r="F989" s="59">
        <v>92.6</v>
      </c>
      <c r="G989" s="59">
        <v>58.33</v>
      </c>
      <c r="H989" s="59">
        <v>62.85</v>
      </c>
      <c r="I989" s="60">
        <f t="shared" si="175"/>
        <v>8.4793023136398009</v>
      </c>
      <c r="J989" s="60">
        <f t="shared" si="174"/>
        <v>16.749021197656674</v>
      </c>
      <c r="K989" s="60">
        <f t="shared" si="171"/>
        <v>16.219323197653949</v>
      </c>
      <c r="L989" s="60">
        <f t="shared" si="169"/>
        <v>0.32300988153863708</v>
      </c>
      <c r="M989" s="60">
        <f t="shared" si="172"/>
        <v>1.6984193085328854</v>
      </c>
      <c r="N989" s="59">
        <v>3.79</v>
      </c>
      <c r="O989" s="59">
        <v>0.05</v>
      </c>
      <c r="P989" s="62">
        <v>7.6819367588932828</v>
      </c>
      <c r="Q989" s="62">
        <v>8.2714785992217958</v>
      </c>
      <c r="R989" s="12">
        <v>9.17</v>
      </c>
      <c r="S989" s="59">
        <v>82.74</v>
      </c>
      <c r="T989" s="58">
        <v>1</v>
      </c>
      <c r="U989" s="59">
        <v>53.09</v>
      </c>
      <c r="V989" s="58">
        <v>57.14</v>
      </c>
      <c r="W989" s="58" t="s">
        <v>101</v>
      </c>
      <c r="X989" s="58">
        <v>0</v>
      </c>
      <c r="Y989" s="58">
        <v>0</v>
      </c>
      <c r="Z989" s="58">
        <v>0</v>
      </c>
      <c r="AA989" s="58">
        <v>0</v>
      </c>
      <c r="AB989">
        <v>1</v>
      </c>
      <c r="AC989" s="58">
        <v>0</v>
      </c>
      <c r="AD989" s="58">
        <v>0</v>
      </c>
      <c r="AE989" s="58">
        <v>1</v>
      </c>
      <c r="AF989" s="58">
        <v>44</v>
      </c>
      <c r="AG989" s="58">
        <v>15.38</v>
      </c>
      <c r="AH989" s="59">
        <v>4814.09</v>
      </c>
      <c r="AI989" s="61">
        <v>18793492</v>
      </c>
      <c r="AJ989" s="61">
        <v>11065284</v>
      </c>
      <c r="AK989" s="61">
        <v>381279</v>
      </c>
      <c r="AL989" s="60">
        <f t="shared" si="176"/>
        <v>0.38127899999999998</v>
      </c>
      <c r="AM989" s="60">
        <f t="shared" si="177"/>
        <v>-7.9109636188419763E-2</v>
      </c>
      <c r="AN989" s="59">
        <v>54.94</v>
      </c>
    </row>
    <row r="990" spans="1:40" x14ac:dyDescent="0.3">
      <c r="A990" s="58" t="s">
        <v>685</v>
      </c>
      <c r="B990" s="59">
        <v>2016</v>
      </c>
      <c r="C990" s="59">
        <v>63.03</v>
      </c>
      <c r="D990" s="59">
        <v>63.03</v>
      </c>
      <c r="E990" s="59">
        <v>100</v>
      </c>
      <c r="F990" s="59">
        <v>92.63</v>
      </c>
      <c r="G990" s="59">
        <v>46.36</v>
      </c>
      <c r="H990" s="59">
        <v>44.16</v>
      </c>
      <c r="I990" s="60">
        <f t="shared" si="175"/>
        <v>8.6119504911378044</v>
      </c>
      <c r="J990" s="60">
        <f t="shared" si="174"/>
        <v>16.785383287077686</v>
      </c>
      <c r="K990" s="60">
        <f t="shared" si="171"/>
        <v>16.215355111498088</v>
      </c>
      <c r="L990" s="60">
        <f t="shared" si="169"/>
        <v>0.38538620265068785</v>
      </c>
      <c r="M990" s="60">
        <f t="shared" si="172"/>
        <v>1.7683168740846837</v>
      </c>
      <c r="N990" s="59">
        <v>5.07</v>
      </c>
      <c r="O990" s="59">
        <v>0.05</v>
      </c>
      <c r="P990" s="62">
        <v>5.3497665369649798</v>
      </c>
      <c r="Q990" s="62">
        <v>5.6182329317269106</v>
      </c>
      <c r="R990" s="12">
        <v>8.7100000000000009</v>
      </c>
      <c r="S990" s="59">
        <v>83.5</v>
      </c>
      <c r="T990" s="58">
        <v>1</v>
      </c>
      <c r="U990" s="59">
        <v>28.35</v>
      </c>
      <c r="V990" s="58">
        <v>68.75</v>
      </c>
      <c r="W990" s="58" t="s">
        <v>101</v>
      </c>
      <c r="X990" s="58">
        <v>0</v>
      </c>
      <c r="Y990" s="58">
        <v>0</v>
      </c>
      <c r="Z990" s="58">
        <v>0</v>
      </c>
      <c r="AA990" s="58">
        <v>0</v>
      </c>
      <c r="AB990">
        <v>1</v>
      </c>
      <c r="AC990" s="58">
        <v>0</v>
      </c>
      <c r="AD990" s="58">
        <v>0</v>
      </c>
      <c r="AE990" s="58">
        <v>1</v>
      </c>
      <c r="AF990" s="58">
        <v>44</v>
      </c>
      <c r="AG990" s="58">
        <v>30.77</v>
      </c>
      <c r="AH990" s="59">
        <v>5496.96</v>
      </c>
      <c r="AI990" s="61">
        <v>19489439</v>
      </c>
      <c r="AJ990" s="61">
        <v>11021463</v>
      </c>
      <c r="AK990" s="61">
        <v>470182</v>
      </c>
      <c r="AL990" s="60">
        <f t="shared" si="176"/>
        <v>0.47018199999999999</v>
      </c>
      <c r="AM990" s="60">
        <f t="shared" si="177"/>
        <v>0.23317046047644902</v>
      </c>
      <c r="AN990" s="59">
        <v>53.33</v>
      </c>
    </row>
    <row r="991" spans="1:40" x14ac:dyDescent="0.3">
      <c r="A991" s="58" t="s">
        <v>685</v>
      </c>
      <c r="B991" s="59">
        <v>2017</v>
      </c>
      <c r="C991" s="59">
        <v>62.19</v>
      </c>
      <c r="D991" s="59">
        <v>62.19</v>
      </c>
      <c r="E991" s="59">
        <v>100</v>
      </c>
      <c r="F991" s="59">
        <v>97.66</v>
      </c>
      <c r="G991" s="59">
        <v>44.21</v>
      </c>
      <c r="H991" s="59">
        <v>37.71</v>
      </c>
      <c r="I991" s="60">
        <f t="shared" si="175"/>
        <v>8.6574715221790903</v>
      </c>
      <c r="J991" s="60">
        <f t="shared" si="174"/>
        <v>16.894068539973269</v>
      </c>
      <c r="K991" s="60">
        <f t="shared" si="171"/>
        <v>16.263008651650129</v>
      </c>
      <c r="L991" s="60">
        <f t="shared" si="169"/>
        <v>0.40671632500972243</v>
      </c>
      <c r="M991" s="60">
        <f t="shared" si="172"/>
        <v>1.8796016917847742</v>
      </c>
      <c r="N991" s="59">
        <v>5.34</v>
      </c>
      <c r="O991" s="59">
        <v>0.04</v>
      </c>
      <c r="P991" s="62">
        <v>5.8285490196078431</v>
      </c>
      <c r="Q991" s="62">
        <v>6.2326050420168064</v>
      </c>
      <c r="R991" s="12">
        <v>8.64</v>
      </c>
      <c r="S991" s="59">
        <v>81.739999999999995</v>
      </c>
      <c r="T991" s="58">
        <v>1</v>
      </c>
      <c r="U991" s="59">
        <v>18.059999999999999</v>
      </c>
      <c r="V991" s="58">
        <v>66.67</v>
      </c>
      <c r="W991" s="58" t="s">
        <v>101</v>
      </c>
      <c r="X991" s="58">
        <v>0</v>
      </c>
      <c r="Y991" s="58">
        <v>0</v>
      </c>
      <c r="Z991" s="58">
        <v>0</v>
      </c>
      <c r="AA991" s="58">
        <v>0</v>
      </c>
      <c r="AB991">
        <v>1</v>
      </c>
      <c r="AC991" s="58">
        <v>0</v>
      </c>
      <c r="AD991" s="58">
        <v>0</v>
      </c>
      <c r="AE991" s="58">
        <v>1</v>
      </c>
      <c r="AF991" s="58">
        <v>45.83</v>
      </c>
      <c r="AG991" s="58">
        <v>33.33</v>
      </c>
      <c r="AH991" s="59">
        <v>5752.97</v>
      </c>
      <c r="AI991" s="61">
        <v>21727049</v>
      </c>
      <c r="AJ991" s="61">
        <v>11559390</v>
      </c>
      <c r="AK991" s="61">
        <v>501878</v>
      </c>
      <c r="AL991" s="60">
        <f t="shared" si="176"/>
        <v>0.50187800000000005</v>
      </c>
      <c r="AM991" s="60">
        <f t="shared" si="177"/>
        <v>6.7412193576104576E-2</v>
      </c>
      <c r="AN991" s="59">
        <v>49.73</v>
      </c>
    </row>
    <row r="992" spans="1:40" x14ac:dyDescent="0.3">
      <c r="A992" s="58" t="s">
        <v>685</v>
      </c>
      <c r="B992" s="59">
        <v>2018</v>
      </c>
      <c r="C992" s="59">
        <v>63.35</v>
      </c>
      <c r="D992" s="59">
        <v>63.35</v>
      </c>
      <c r="E992" s="59">
        <v>100</v>
      </c>
      <c r="F992" s="59">
        <v>97.08</v>
      </c>
      <c r="G992" s="59">
        <v>43.48</v>
      </c>
      <c r="H992" s="59">
        <v>42.67</v>
      </c>
      <c r="I992" s="60">
        <f t="shared" si="175"/>
        <v>8.8636058578515051</v>
      </c>
      <c r="J992" s="60">
        <f t="shared" si="174"/>
        <v>17.006654874472112</v>
      </c>
      <c r="K992" s="60">
        <f t="shared" si="171"/>
        <v>16.377210256383389</v>
      </c>
      <c r="L992" s="60">
        <f t="shared" si="169"/>
        <v>0.30824837865921162</v>
      </c>
      <c r="M992" s="60">
        <f t="shared" si="172"/>
        <v>1.87656807783221</v>
      </c>
      <c r="N992" s="59">
        <v>3.95</v>
      </c>
      <c r="O992" s="59">
        <v>0.04</v>
      </c>
      <c r="P992" s="62">
        <v>15.665081300813005</v>
      </c>
      <c r="Q992" s="62">
        <v>17.575252918287951</v>
      </c>
      <c r="R992" s="12">
        <v>28</v>
      </c>
      <c r="S992" s="59">
        <v>80.150000000000006</v>
      </c>
      <c r="T992" s="58">
        <v>1</v>
      </c>
      <c r="U992" s="59">
        <v>25.82</v>
      </c>
      <c r="V992" s="58">
        <v>57.14</v>
      </c>
      <c r="W992" s="58" t="s">
        <v>101</v>
      </c>
      <c r="X992" s="58">
        <v>0</v>
      </c>
      <c r="Y992" s="58">
        <v>0</v>
      </c>
      <c r="Z992" s="58">
        <v>0</v>
      </c>
      <c r="AA992" s="58">
        <v>0</v>
      </c>
      <c r="AB992">
        <v>1</v>
      </c>
      <c r="AC992" s="58">
        <v>0</v>
      </c>
      <c r="AD992" s="58">
        <v>0</v>
      </c>
      <c r="AE992" s="58">
        <v>1</v>
      </c>
      <c r="AF992" s="58">
        <v>48</v>
      </c>
      <c r="AG992" s="58">
        <v>27.27</v>
      </c>
      <c r="AH992" s="59">
        <v>7069.93</v>
      </c>
      <c r="AI992" s="61">
        <v>24316237</v>
      </c>
      <c r="AJ992" s="61">
        <v>12957823</v>
      </c>
      <c r="AK992" s="61">
        <v>361039</v>
      </c>
      <c r="AL992" s="60">
        <f t="shared" si="176"/>
        <v>0.361039</v>
      </c>
      <c r="AM992" s="60">
        <f t="shared" si="177"/>
        <v>-0.28062397634484876</v>
      </c>
      <c r="AN992" s="59">
        <v>49.6</v>
      </c>
    </row>
    <row r="993" spans="1:40" x14ac:dyDescent="0.3">
      <c r="A993" s="58" t="s">
        <v>685</v>
      </c>
      <c r="B993" s="59">
        <v>2019</v>
      </c>
      <c r="C993" s="59">
        <v>78.900000000000006</v>
      </c>
      <c r="D993" s="59">
        <v>78.900000000000006</v>
      </c>
      <c r="E993" s="59">
        <v>100</v>
      </c>
      <c r="F993" s="59">
        <v>97.28</v>
      </c>
      <c r="G993" s="59">
        <v>62.31</v>
      </c>
      <c r="H993" s="59">
        <v>73.040000000000006</v>
      </c>
      <c r="I993" s="60">
        <f t="shared" si="175"/>
        <v>8.7560557492678672</v>
      </c>
      <c r="J993" s="60">
        <f t="shared" si="174"/>
        <v>17.060359346155629</v>
      </c>
      <c r="K993" s="60">
        <f t="shared" si="171"/>
        <v>16.403236021019513</v>
      </c>
      <c r="L993" s="60">
        <f t="shared" si="169"/>
        <v>0.43526724643687448</v>
      </c>
      <c r="M993" s="60">
        <f t="shared" si="172"/>
        <v>1.9292345637091115</v>
      </c>
      <c r="N993" s="59">
        <v>3.7</v>
      </c>
      <c r="O993" s="59">
        <v>0.05</v>
      </c>
      <c r="P993" s="62">
        <v>24.825120000000009</v>
      </c>
      <c r="Q993" s="62">
        <v>26.61542635658914</v>
      </c>
      <c r="R993" s="12">
        <v>31.91</v>
      </c>
      <c r="S993" s="59">
        <v>80.489999999999995</v>
      </c>
      <c r="T993" s="58">
        <v>1</v>
      </c>
      <c r="U993" s="59">
        <v>70.94</v>
      </c>
      <c r="V993" s="58">
        <v>75</v>
      </c>
      <c r="W993" s="58" t="s">
        <v>101</v>
      </c>
      <c r="X993" s="58">
        <v>0</v>
      </c>
      <c r="Y993" s="58">
        <v>0</v>
      </c>
      <c r="Z993" s="58">
        <v>0</v>
      </c>
      <c r="AA993" s="58">
        <v>0</v>
      </c>
      <c r="AB993">
        <v>1</v>
      </c>
      <c r="AC993" s="58">
        <v>0</v>
      </c>
      <c r="AD993" s="58">
        <v>0</v>
      </c>
      <c r="AE993" s="58">
        <v>1</v>
      </c>
      <c r="AF993" s="58">
        <v>45.45</v>
      </c>
      <c r="AG993" s="58">
        <v>25</v>
      </c>
      <c r="AH993" s="59">
        <v>6349.02</v>
      </c>
      <c r="AI993" s="61">
        <v>25657830</v>
      </c>
      <c r="AJ993" s="61">
        <v>13299487</v>
      </c>
      <c r="AK993" s="61">
        <v>545376</v>
      </c>
      <c r="AL993" s="60">
        <f t="shared" si="176"/>
        <v>0.54537599999999997</v>
      </c>
      <c r="AM993" s="60">
        <f t="shared" si="177"/>
        <v>0.51057364993809529</v>
      </c>
      <c r="AN993" s="59">
        <v>47.34</v>
      </c>
    </row>
    <row r="994" spans="1:40" x14ac:dyDescent="0.3">
      <c r="A994" s="58" t="s">
        <v>685</v>
      </c>
      <c r="B994" s="59">
        <v>2020</v>
      </c>
      <c r="C994" s="59">
        <v>79.83</v>
      </c>
      <c r="D994" s="59">
        <v>79.83</v>
      </c>
      <c r="E994" s="59">
        <v>100</v>
      </c>
      <c r="F994" s="59">
        <v>97.36</v>
      </c>
      <c r="G994" s="59">
        <v>58.1</v>
      </c>
      <c r="H994" s="59">
        <v>79.77</v>
      </c>
      <c r="I994" s="60">
        <f t="shared" si="175"/>
        <v>9.0855308331635296</v>
      </c>
      <c r="J994" s="60">
        <f t="shared" si="174"/>
        <v>17.121519622396558</v>
      </c>
      <c r="K994" s="60">
        <f t="shared" si="171"/>
        <v>16.503894914415131</v>
      </c>
      <c r="L994" s="60">
        <f t="shared" si="169"/>
        <v>0.33875391732119675</v>
      </c>
      <c r="M994" s="60">
        <f t="shared" si="172"/>
        <v>1.8545177848031813</v>
      </c>
      <c r="N994" s="59">
        <v>1.9</v>
      </c>
      <c r="O994" s="59">
        <v>0.04</v>
      </c>
      <c r="P994" s="62">
        <v>24.792209302325578</v>
      </c>
      <c r="Q994" s="62">
        <v>26.392868217054275</v>
      </c>
      <c r="R994" s="12">
        <v>35.049999999999997</v>
      </c>
      <c r="S994" s="59">
        <v>81.96</v>
      </c>
      <c r="T994" s="58">
        <v>1</v>
      </c>
      <c r="U994" s="59">
        <v>77.45</v>
      </c>
      <c r="V994" s="58">
        <v>75</v>
      </c>
      <c r="W994" s="58" t="s">
        <v>101</v>
      </c>
      <c r="X994" s="58">
        <v>0</v>
      </c>
      <c r="Y994" s="58">
        <v>0</v>
      </c>
      <c r="Z994" s="58">
        <v>0</v>
      </c>
      <c r="AA994" s="58">
        <v>0</v>
      </c>
      <c r="AB994">
        <v>1</v>
      </c>
      <c r="AC994" s="58">
        <v>0</v>
      </c>
      <c r="AD994" s="58">
        <v>0</v>
      </c>
      <c r="AE994" s="58">
        <v>1</v>
      </c>
      <c r="AF994" s="58">
        <v>45.45</v>
      </c>
      <c r="AG994" s="58">
        <v>25</v>
      </c>
      <c r="AH994" s="59">
        <v>8826.65</v>
      </c>
      <c r="AI994" s="61">
        <v>27276051</v>
      </c>
      <c r="AJ994" s="61">
        <v>14707894</v>
      </c>
      <c r="AK994" s="61">
        <v>403198</v>
      </c>
      <c r="AL994" s="60">
        <f t="shared" si="176"/>
        <v>0.403198</v>
      </c>
      <c r="AM994" s="60">
        <f t="shared" si="177"/>
        <v>-0.26069720706448396</v>
      </c>
      <c r="AN994" s="59">
        <v>49.95</v>
      </c>
    </row>
    <row r="995" spans="1:40" x14ac:dyDescent="0.3">
      <c r="A995" s="58" t="s">
        <v>685</v>
      </c>
      <c r="B995" s="59">
        <v>2021</v>
      </c>
      <c r="C995" s="59">
        <v>79.400000000000006</v>
      </c>
      <c r="D995" s="59">
        <v>79.400000000000006</v>
      </c>
      <c r="E995" s="59">
        <v>100</v>
      </c>
      <c r="F995" s="59">
        <v>91.31</v>
      </c>
      <c r="G995" s="59">
        <v>58.71</v>
      </c>
      <c r="H995" s="59">
        <v>84.93</v>
      </c>
      <c r="I995" s="60">
        <f t="shared" si="175"/>
        <v>8.8712120109777022</v>
      </c>
      <c r="J995" s="60">
        <f t="shared" si="174"/>
        <v>17.15238340448111</v>
      </c>
      <c r="K995" s="60">
        <f t="shared" si="171"/>
        <v>16.490237040413142</v>
      </c>
      <c r="L995" s="60">
        <f t="shared" si="169"/>
        <v>0.35403285669811302</v>
      </c>
      <c r="M995" s="60">
        <f t="shared" si="172"/>
        <v>1.9389495630146465</v>
      </c>
      <c r="N995" s="59">
        <v>3.84</v>
      </c>
      <c r="O995" s="59">
        <v>0.04</v>
      </c>
      <c r="P995" s="62">
        <v>53.43942307692307</v>
      </c>
      <c r="Q995" s="62">
        <v>56.638499999999958</v>
      </c>
      <c r="R995" s="12">
        <v>93.21</v>
      </c>
      <c r="S995" s="59">
        <v>80.53</v>
      </c>
      <c r="T995" s="58">
        <v>1</v>
      </c>
      <c r="U995" s="59">
        <v>84.01</v>
      </c>
      <c r="V995" s="58">
        <v>75</v>
      </c>
      <c r="W995" s="58" t="s">
        <v>101</v>
      </c>
      <c r="X995" s="58">
        <v>0</v>
      </c>
      <c r="Y995" s="58">
        <v>0</v>
      </c>
      <c r="Z995" s="58">
        <v>0</v>
      </c>
      <c r="AA995" s="58">
        <v>0</v>
      </c>
      <c r="AB995">
        <v>1</v>
      </c>
      <c r="AC995" s="58">
        <v>0</v>
      </c>
      <c r="AD995" s="58">
        <v>0</v>
      </c>
      <c r="AE995" s="58">
        <v>1</v>
      </c>
      <c r="AF995" s="58">
        <v>50</v>
      </c>
      <c r="AG995" s="58">
        <v>27.27</v>
      </c>
      <c r="AH995" s="59">
        <v>7123.91</v>
      </c>
      <c r="AI995" s="61">
        <v>28131019</v>
      </c>
      <c r="AJ995" s="61">
        <v>14508381</v>
      </c>
      <c r="AK995" s="61">
        <v>424802</v>
      </c>
      <c r="AL995" s="60">
        <f t="shared" si="176"/>
        <v>0.42480200000000001</v>
      </c>
      <c r="AM995" s="60">
        <f t="shared" si="177"/>
        <v>5.3581614988169587E-2</v>
      </c>
      <c r="AN995" s="59">
        <v>47.02</v>
      </c>
    </row>
    <row r="996" spans="1:40" x14ac:dyDescent="0.3">
      <c r="A996" s="58" t="s">
        <v>353</v>
      </c>
      <c r="B996" s="59">
        <v>2008</v>
      </c>
      <c r="C996" s="59">
        <v>58.25</v>
      </c>
      <c r="D996" s="59">
        <v>58.25</v>
      </c>
      <c r="E996" s="59">
        <v>100</v>
      </c>
      <c r="F996" s="59">
        <v>60.02</v>
      </c>
      <c r="G996" s="59">
        <v>48.92</v>
      </c>
      <c r="H996" s="59">
        <v>64.95</v>
      </c>
      <c r="I996" s="60">
        <f t="shared" si="175"/>
        <v>7.2598969632082273</v>
      </c>
      <c r="J996" s="60">
        <f t="shared" si="174"/>
        <v>14.595339894659944</v>
      </c>
      <c r="K996" s="60">
        <f t="shared" si="171"/>
        <v>13.781022627505601</v>
      </c>
      <c r="L996" s="60">
        <f t="shared" si="169"/>
        <v>2.8393074501217828E-2</v>
      </c>
      <c r="M996" s="60">
        <f t="shared" si="172"/>
        <v>2.2576337853224304</v>
      </c>
      <c r="N996" s="59">
        <v>-21.72</v>
      </c>
      <c r="O996" s="59">
        <v>0.06</v>
      </c>
      <c r="P996" s="62">
        <v>19.974545454545453</v>
      </c>
      <c r="Q996" s="62">
        <v>25.786875000000009</v>
      </c>
      <c r="R996" s="12">
        <v>34.380000000000003</v>
      </c>
      <c r="S996" s="59">
        <v>0</v>
      </c>
      <c r="T996" s="58">
        <v>0</v>
      </c>
      <c r="U996" s="59">
        <v>82.66</v>
      </c>
      <c r="V996" s="58">
        <v>38.46</v>
      </c>
      <c r="W996" s="58" t="s">
        <v>101</v>
      </c>
      <c r="X996" s="58">
        <v>0</v>
      </c>
      <c r="Y996" s="58">
        <v>0</v>
      </c>
      <c r="Z996" s="58">
        <v>0</v>
      </c>
      <c r="AA996" s="58">
        <v>0</v>
      </c>
      <c r="AB996">
        <v>1</v>
      </c>
      <c r="AC996" s="58">
        <v>0</v>
      </c>
      <c r="AD996" s="58">
        <v>1</v>
      </c>
      <c r="AE996" s="58"/>
      <c r="AF996" s="58">
        <v>0</v>
      </c>
      <c r="AG996" s="58"/>
      <c r="AH996" s="59">
        <v>1422.11</v>
      </c>
      <c r="AI996" s="61">
        <v>2181100</v>
      </c>
      <c r="AJ996" s="61">
        <v>966100</v>
      </c>
      <c r="AK996" s="61">
        <v>28800</v>
      </c>
      <c r="AL996" s="60">
        <f t="shared" si="176"/>
        <v>2.8799999999999999E-2</v>
      </c>
      <c r="AM996" s="60"/>
      <c r="AN996" s="59">
        <v>41.89</v>
      </c>
    </row>
    <row r="997" spans="1:40" x14ac:dyDescent="0.3">
      <c r="A997" s="58" t="s">
        <v>353</v>
      </c>
      <c r="B997" s="59">
        <v>2009</v>
      </c>
      <c r="C997" s="59">
        <v>63.86</v>
      </c>
      <c r="D997" s="59">
        <v>63.86</v>
      </c>
      <c r="E997" s="59">
        <v>100</v>
      </c>
      <c r="F997" s="59">
        <v>76.31</v>
      </c>
      <c r="G997" s="59">
        <v>52.43</v>
      </c>
      <c r="H997" s="59">
        <v>60.08</v>
      </c>
      <c r="I997" s="60">
        <f t="shared" si="175"/>
        <v>6.594208240335302</v>
      </c>
      <c r="J997" s="60">
        <f t="shared" si="174"/>
        <v>14.510006828093514</v>
      </c>
      <c r="K997" s="60">
        <f t="shared" si="171"/>
        <v>13.639727578009902</v>
      </c>
      <c r="L997" s="60">
        <f t="shared" si="169"/>
        <v>5.4772235846979482E-2</v>
      </c>
      <c r="M997" s="60">
        <f t="shared" si="172"/>
        <v>2.3875774916547448</v>
      </c>
      <c r="N997" s="59">
        <v>0.56000000000000005</v>
      </c>
      <c r="O997" s="59">
        <v>0.06</v>
      </c>
      <c r="P997" s="62">
        <v>16.568333333333328</v>
      </c>
      <c r="Q997" s="62">
        <v>16.611240310077516</v>
      </c>
      <c r="R997" s="12">
        <v>19.829999999999998</v>
      </c>
      <c r="S997" s="59">
        <v>28.33</v>
      </c>
      <c r="T997" s="58">
        <v>0</v>
      </c>
      <c r="U997" s="59">
        <v>65.569999999999993</v>
      </c>
      <c r="V997" s="58">
        <v>46.15</v>
      </c>
      <c r="W997" s="58" t="s">
        <v>101</v>
      </c>
      <c r="X997" s="58">
        <v>0</v>
      </c>
      <c r="Y997" s="58">
        <v>0</v>
      </c>
      <c r="Z997" s="58">
        <v>0</v>
      </c>
      <c r="AA997" s="58">
        <v>0</v>
      </c>
      <c r="AB997">
        <v>1</v>
      </c>
      <c r="AC997" s="58">
        <v>0</v>
      </c>
      <c r="AD997" s="58">
        <v>1</v>
      </c>
      <c r="AE997" s="58"/>
      <c r="AF997" s="58">
        <v>26.92</v>
      </c>
      <c r="AG997" s="58"/>
      <c r="AH997" s="59">
        <v>730.85</v>
      </c>
      <c r="AI997" s="61">
        <v>2002700</v>
      </c>
      <c r="AJ997" s="61">
        <v>838800</v>
      </c>
      <c r="AK997" s="61">
        <v>56300</v>
      </c>
      <c r="AL997" s="60">
        <f t="shared" si="176"/>
        <v>5.6300000000000003E-2</v>
      </c>
      <c r="AM997" s="60">
        <f t="shared" ref="AM997:AM1009" si="178">(AK997-AK996)/AK996</f>
        <v>0.95486111111111116</v>
      </c>
      <c r="AN997" s="59">
        <v>38.94</v>
      </c>
    </row>
    <row r="998" spans="1:40" x14ac:dyDescent="0.3">
      <c r="A998" s="58" t="s">
        <v>353</v>
      </c>
      <c r="B998" s="59">
        <v>2010</v>
      </c>
      <c r="C998" s="59">
        <v>61.36</v>
      </c>
      <c r="D998" s="59">
        <v>61.36</v>
      </c>
      <c r="E998" s="59">
        <v>100</v>
      </c>
      <c r="F998" s="59">
        <v>80.680000000000007</v>
      </c>
      <c r="G998" s="59">
        <v>58.06</v>
      </c>
      <c r="H998" s="59">
        <v>41.92</v>
      </c>
      <c r="I998" s="60">
        <f t="shared" si="175"/>
        <v>7.1948421743511712</v>
      </c>
      <c r="J998" s="60">
        <f t="shared" si="174"/>
        <v>14.727712943929822</v>
      </c>
      <c r="K998" s="60">
        <f t="shared" si="171"/>
        <v>13.810598513603253</v>
      </c>
      <c r="L998" s="60">
        <f t="shared" si="169"/>
        <v>5.3161548114232342E-2</v>
      </c>
      <c r="M998" s="60">
        <f t="shared" si="172"/>
        <v>2.5020600944628679</v>
      </c>
      <c r="N998" s="59">
        <v>17.09</v>
      </c>
      <c r="O998" s="59">
        <v>0.05</v>
      </c>
      <c r="P998" s="62">
        <v>16.501712062256811</v>
      </c>
      <c r="Q998" s="62">
        <v>17.427003891050575</v>
      </c>
      <c r="R998" s="12">
        <v>19.920000000000002</v>
      </c>
      <c r="S998" s="59">
        <v>26.39</v>
      </c>
      <c r="T998" s="58">
        <v>0</v>
      </c>
      <c r="U998" s="59">
        <v>42.38</v>
      </c>
      <c r="V998" s="58">
        <v>33.33</v>
      </c>
      <c r="W998" s="58" t="s">
        <v>101</v>
      </c>
      <c r="X998" s="58">
        <v>0</v>
      </c>
      <c r="Y998" s="58">
        <v>0</v>
      </c>
      <c r="Z998" s="58">
        <v>0</v>
      </c>
      <c r="AA998" s="58">
        <v>0</v>
      </c>
      <c r="AB998">
        <v>1</v>
      </c>
      <c r="AC998" s="58">
        <v>0</v>
      </c>
      <c r="AD998" s="58">
        <v>1</v>
      </c>
      <c r="AE998" s="58"/>
      <c r="AF998" s="58">
        <v>26.92</v>
      </c>
      <c r="AG998" s="58"/>
      <c r="AH998" s="59">
        <v>1332.54</v>
      </c>
      <c r="AI998" s="61">
        <v>2489800</v>
      </c>
      <c r="AJ998" s="61">
        <v>995100</v>
      </c>
      <c r="AK998" s="61">
        <v>54600</v>
      </c>
      <c r="AL998" s="60">
        <f t="shared" si="176"/>
        <v>5.4600000000000003E-2</v>
      </c>
      <c r="AM998" s="60">
        <f t="shared" si="178"/>
        <v>-3.0195381882770871E-2</v>
      </c>
      <c r="AN998" s="59">
        <v>37.450000000000003</v>
      </c>
    </row>
    <row r="999" spans="1:40" x14ac:dyDescent="0.3">
      <c r="A999" s="58" t="s">
        <v>353</v>
      </c>
      <c r="B999" s="59">
        <v>2011</v>
      </c>
      <c r="C999" s="59">
        <v>57.83</v>
      </c>
      <c r="D999" s="59">
        <v>57.83</v>
      </c>
      <c r="E999" s="59">
        <v>100</v>
      </c>
      <c r="F999" s="59">
        <v>70.38</v>
      </c>
      <c r="G999" s="59">
        <v>54.19</v>
      </c>
      <c r="H999" s="59">
        <v>46.61</v>
      </c>
      <c r="I999" s="60">
        <f t="shared" si="175"/>
        <v>7.3650155555180046</v>
      </c>
      <c r="J999" s="60">
        <f t="shared" si="174"/>
        <v>14.814449830148318</v>
      </c>
      <c r="K999" s="60">
        <f t="shared" si="171"/>
        <v>13.81641015320711</v>
      </c>
      <c r="L999" s="60">
        <f t="shared" si="169"/>
        <v>5.1928092860359105E-2</v>
      </c>
      <c r="M999" s="60">
        <f t="shared" si="172"/>
        <v>2.7129583374962536</v>
      </c>
      <c r="N999" s="59">
        <v>10.37</v>
      </c>
      <c r="O999" s="59">
        <v>0.05</v>
      </c>
      <c r="P999" s="62">
        <v>14.778235294117646</v>
      </c>
      <c r="Q999" s="62">
        <v>16.565686274509794</v>
      </c>
      <c r="R999" s="12">
        <v>21.87</v>
      </c>
      <c r="S999" s="59">
        <v>28.45</v>
      </c>
      <c r="T999" s="58">
        <v>0</v>
      </c>
      <c r="U999" s="59">
        <v>54.92</v>
      </c>
      <c r="V999" s="58">
        <v>35.71</v>
      </c>
      <c r="W999" s="58" t="s">
        <v>101</v>
      </c>
      <c r="X999" s="58">
        <v>0</v>
      </c>
      <c r="Y999" s="58">
        <v>0</v>
      </c>
      <c r="Z999" s="58">
        <v>0</v>
      </c>
      <c r="AA999" s="58">
        <v>0</v>
      </c>
      <c r="AB999">
        <v>1</v>
      </c>
      <c r="AC999" s="58">
        <v>0</v>
      </c>
      <c r="AD999" s="58">
        <v>0</v>
      </c>
      <c r="AE999" s="58">
        <v>1</v>
      </c>
      <c r="AF999" s="58">
        <v>25.93</v>
      </c>
      <c r="AG999" s="58"/>
      <c r="AH999" s="59">
        <v>1579.74</v>
      </c>
      <c r="AI999" s="61">
        <v>2715400</v>
      </c>
      <c r="AJ999" s="61">
        <v>1000900</v>
      </c>
      <c r="AK999" s="61">
        <v>53300</v>
      </c>
      <c r="AL999" s="60">
        <f t="shared" si="176"/>
        <v>5.33E-2</v>
      </c>
      <c r="AM999" s="60">
        <f t="shared" si="178"/>
        <v>-2.3809523809523808E-2</v>
      </c>
      <c r="AN999" s="59">
        <v>33.61</v>
      </c>
    </row>
    <row r="1000" spans="1:40" x14ac:dyDescent="0.3">
      <c r="A1000" s="58" t="s">
        <v>353</v>
      </c>
      <c r="B1000" s="59">
        <v>2012</v>
      </c>
      <c r="C1000" s="59">
        <v>61.1</v>
      </c>
      <c r="D1000" s="59">
        <v>61.1</v>
      </c>
      <c r="E1000" s="59">
        <v>100</v>
      </c>
      <c r="F1000" s="59">
        <v>83.02</v>
      </c>
      <c r="G1000" s="59">
        <v>52.52</v>
      </c>
      <c r="H1000" s="59">
        <v>43.58</v>
      </c>
      <c r="I1000" s="60">
        <f t="shared" si="175"/>
        <v>7.3687181635757231</v>
      </c>
      <c r="J1000" s="60">
        <f t="shared" si="174"/>
        <v>14.892524608190985</v>
      </c>
      <c r="K1000" s="60">
        <f t="shared" si="171"/>
        <v>13.833252239440432</v>
      </c>
      <c r="L1000" s="60">
        <f t="shared" si="169"/>
        <v>5.2782185438969481E-2</v>
      </c>
      <c r="M1000" s="60">
        <f t="shared" si="172"/>
        <v>2.8842715394439531</v>
      </c>
      <c r="N1000" s="59">
        <v>9.36</v>
      </c>
      <c r="O1000" s="59">
        <v>0.04</v>
      </c>
      <c r="P1000" s="62">
        <v>7.9368359374999926</v>
      </c>
      <c r="Q1000" s="62">
        <v>9.5380468750000045</v>
      </c>
      <c r="R1000" s="12">
        <v>13.01</v>
      </c>
      <c r="S1000" s="59">
        <v>27.61</v>
      </c>
      <c r="T1000" s="58">
        <v>0</v>
      </c>
      <c r="U1000" s="59">
        <v>51.57</v>
      </c>
      <c r="V1000" s="58">
        <v>50</v>
      </c>
      <c r="W1000" s="58" t="s">
        <v>101</v>
      </c>
      <c r="X1000" s="58">
        <v>0</v>
      </c>
      <c r="Y1000" s="58">
        <v>0</v>
      </c>
      <c r="Z1000" s="58">
        <v>0</v>
      </c>
      <c r="AA1000" s="58">
        <v>0</v>
      </c>
      <c r="AB1000">
        <v>1</v>
      </c>
      <c r="AC1000" s="58">
        <v>0</v>
      </c>
      <c r="AD1000" s="58">
        <v>0</v>
      </c>
      <c r="AE1000" s="58">
        <v>1</v>
      </c>
      <c r="AF1000" s="58">
        <v>25.93</v>
      </c>
      <c r="AG1000" s="58"/>
      <c r="AH1000" s="59">
        <v>1585.6</v>
      </c>
      <c r="AI1000" s="61">
        <v>2935900</v>
      </c>
      <c r="AJ1000" s="61">
        <v>1017900</v>
      </c>
      <c r="AK1000" s="61">
        <v>54200</v>
      </c>
      <c r="AL1000" s="60">
        <f t="shared" si="176"/>
        <v>5.4199999999999998E-2</v>
      </c>
      <c r="AM1000" s="60">
        <f t="shared" si="178"/>
        <v>1.6885553470919325E-2</v>
      </c>
      <c r="AN1000" s="59">
        <v>31.43</v>
      </c>
    </row>
    <row r="1001" spans="1:40" x14ac:dyDescent="0.3">
      <c r="A1001" s="58" t="s">
        <v>353</v>
      </c>
      <c r="B1001" s="59">
        <v>2013</v>
      </c>
      <c r="C1001" s="59">
        <v>60.09</v>
      </c>
      <c r="D1001" s="59">
        <v>60.09</v>
      </c>
      <c r="E1001" s="59">
        <v>100</v>
      </c>
      <c r="F1001" s="59">
        <v>86.39</v>
      </c>
      <c r="G1001" s="59">
        <v>55.26</v>
      </c>
      <c r="H1001" s="59">
        <v>33.950000000000003</v>
      </c>
      <c r="I1001" s="60">
        <f t="shared" si="175"/>
        <v>7.6724879672413717</v>
      </c>
      <c r="J1001" s="60">
        <f t="shared" si="174"/>
        <v>15.049964069543798</v>
      </c>
      <c r="K1001" s="60">
        <f t="shared" si="171"/>
        <v>13.899575933081941</v>
      </c>
      <c r="L1001" s="60">
        <f t="shared" si="169"/>
        <v>0.10921308497331624</v>
      </c>
      <c r="M1001" s="60">
        <f t="shared" si="172"/>
        <v>3.159418957433116</v>
      </c>
      <c r="N1001" s="59">
        <v>15.45</v>
      </c>
      <c r="O1001" s="59">
        <v>0.06</v>
      </c>
      <c r="P1001" s="62">
        <v>4.5099606299212596</v>
      </c>
      <c r="Q1001" s="62">
        <v>5.3667968749999986</v>
      </c>
      <c r="R1001" s="12">
        <v>8.0399999999999991</v>
      </c>
      <c r="S1001" s="59">
        <v>28.79</v>
      </c>
      <c r="T1001" s="58">
        <v>0</v>
      </c>
      <c r="U1001" s="59">
        <v>37.729999999999997</v>
      </c>
      <c r="V1001" s="58">
        <v>42.86</v>
      </c>
      <c r="W1001" s="58" t="s">
        <v>101</v>
      </c>
      <c r="X1001" s="58">
        <v>0</v>
      </c>
      <c r="Y1001" s="58">
        <v>0</v>
      </c>
      <c r="Z1001" s="58">
        <v>0</v>
      </c>
      <c r="AA1001" s="58">
        <v>0</v>
      </c>
      <c r="AB1001">
        <v>1</v>
      </c>
      <c r="AC1001" s="58">
        <v>0</v>
      </c>
      <c r="AD1001" s="58">
        <v>0</v>
      </c>
      <c r="AE1001" s="58">
        <v>1</v>
      </c>
      <c r="AF1001" s="58">
        <v>25.93</v>
      </c>
      <c r="AG1001" s="58"/>
      <c r="AH1001" s="59">
        <v>2148.42</v>
      </c>
      <c r="AI1001" s="61">
        <v>3436500</v>
      </c>
      <c r="AJ1001" s="61">
        <v>1087700</v>
      </c>
      <c r="AK1001" s="61">
        <v>115400</v>
      </c>
      <c r="AL1001" s="60">
        <f t="shared" si="176"/>
        <v>0.1154</v>
      </c>
      <c r="AM1001" s="60">
        <f t="shared" si="178"/>
        <v>1.1291512915129152</v>
      </c>
      <c r="AN1001" s="59">
        <v>29.51</v>
      </c>
    </row>
    <row r="1002" spans="1:40" x14ac:dyDescent="0.3">
      <c r="A1002" s="58" t="s">
        <v>353</v>
      </c>
      <c r="B1002" s="59">
        <v>2014</v>
      </c>
      <c r="C1002" s="59">
        <v>47.24</v>
      </c>
      <c r="D1002" s="59">
        <v>47.24</v>
      </c>
      <c r="E1002" s="59">
        <v>100</v>
      </c>
      <c r="F1002" s="59">
        <v>63.57</v>
      </c>
      <c r="G1002" s="59">
        <v>36.74</v>
      </c>
      <c r="H1002" s="59">
        <v>38.049999999999997</v>
      </c>
      <c r="I1002" s="60">
        <f t="shared" si="175"/>
        <v>7.8465156667032305</v>
      </c>
      <c r="J1002" s="60">
        <f t="shared" si="174"/>
        <v>15.256648154966674</v>
      </c>
      <c r="K1002" s="60">
        <f t="shared" si="171"/>
        <v>13.973795536929988</v>
      </c>
      <c r="L1002" s="60">
        <f t="shared" si="169"/>
        <v>9.4127662724698233E-2</v>
      </c>
      <c r="M1002" s="60">
        <f t="shared" si="172"/>
        <v>3.6069142125480154</v>
      </c>
      <c r="N1002" s="59">
        <v>20.23</v>
      </c>
      <c r="O1002" s="59">
        <v>0.05</v>
      </c>
      <c r="P1002" s="62">
        <v>5.9405577689243021</v>
      </c>
      <c r="Q1002" s="62">
        <v>6.9000390625000003</v>
      </c>
      <c r="R1002" s="12">
        <v>8.77</v>
      </c>
      <c r="S1002" s="59">
        <v>28.36</v>
      </c>
      <c r="T1002" s="58">
        <v>0</v>
      </c>
      <c r="U1002" s="59">
        <v>36.770000000000003</v>
      </c>
      <c r="V1002" s="58">
        <v>46.15</v>
      </c>
      <c r="W1002" s="58" t="s">
        <v>101</v>
      </c>
      <c r="X1002" s="58">
        <v>0</v>
      </c>
      <c r="Y1002" s="58">
        <v>0</v>
      </c>
      <c r="Z1002" s="58">
        <v>0</v>
      </c>
      <c r="AA1002" s="58">
        <v>0</v>
      </c>
      <c r="AB1002">
        <v>1</v>
      </c>
      <c r="AC1002" s="58">
        <v>0</v>
      </c>
      <c r="AD1002" s="58">
        <v>0</v>
      </c>
      <c r="AE1002" s="58">
        <v>1</v>
      </c>
      <c r="AF1002" s="58">
        <v>29.17</v>
      </c>
      <c r="AG1002" s="58"/>
      <c r="AH1002" s="59">
        <v>2556.81</v>
      </c>
      <c r="AI1002" s="61">
        <v>4225500</v>
      </c>
      <c r="AJ1002" s="61">
        <v>1171500</v>
      </c>
      <c r="AK1002" s="61">
        <v>98700</v>
      </c>
      <c r="AL1002" s="60">
        <f t="shared" si="176"/>
        <v>9.8699999999999996E-2</v>
      </c>
      <c r="AM1002" s="60">
        <f t="shared" si="178"/>
        <v>-0.14471403812824957</v>
      </c>
      <c r="AN1002" s="59">
        <v>25.58</v>
      </c>
    </row>
    <row r="1003" spans="1:40" x14ac:dyDescent="0.3">
      <c r="A1003" s="58" t="s">
        <v>353</v>
      </c>
      <c r="B1003" s="59">
        <v>2015</v>
      </c>
      <c r="C1003" s="59">
        <v>59.4</v>
      </c>
      <c r="D1003" s="59">
        <v>59.4</v>
      </c>
      <c r="E1003" s="59">
        <v>100</v>
      </c>
      <c r="F1003" s="59">
        <v>74.040000000000006</v>
      </c>
      <c r="G1003" s="59">
        <v>54.39</v>
      </c>
      <c r="H1003" s="59">
        <v>47.02</v>
      </c>
      <c r="I1003" s="60">
        <f t="shared" si="175"/>
        <v>8.0398184622397206</v>
      </c>
      <c r="J1003" s="60">
        <f t="shared" si="174"/>
        <v>15.43758825074481</v>
      </c>
      <c r="K1003" s="60">
        <f t="shared" si="171"/>
        <v>13.892934454929078</v>
      </c>
      <c r="L1003" s="60">
        <f t="shared" si="169"/>
        <v>0.1194704999761666</v>
      </c>
      <c r="M1003" s="60">
        <f t="shared" si="172"/>
        <v>4.6863489125404909</v>
      </c>
      <c r="N1003" s="59">
        <v>17.18</v>
      </c>
      <c r="O1003" s="59">
        <v>0.05</v>
      </c>
      <c r="P1003" s="62">
        <v>7.6819367588932828</v>
      </c>
      <c r="Q1003" s="62">
        <v>8.2714785992217958</v>
      </c>
      <c r="R1003" s="12">
        <v>9.17</v>
      </c>
      <c r="S1003" s="59">
        <v>82.74</v>
      </c>
      <c r="T1003" s="58">
        <v>0</v>
      </c>
      <c r="U1003" s="59">
        <v>46.61</v>
      </c>
      <c r="V1003" s="58">
        <v>53.33</v>
      </c>
      <c r="W1003" s="58" t="s">
        <v>101</v>
      </c>
      <c r="X1003" s="58">
        <v>0</v>
      </c>
      <c r="Y1003" s="58">
        <v>0</v>
      </c>
      <c r="Z1003" s="58">
        <v>0</v>
      </c>
      <c r="AA1003" s="58">
        <v>0</v>
      </c>
      <c r="AB1003">
        <v>1</v>
      </c>
      <c r="AC1003" s="58">
        <v>0</v>
      </c>
      <c r="AD1003" s="58">
        <v>0</v>
      </c>
      <c r="AE1003" s="58">
        <v>1</v>
      </c>
      <c r="AF1003" s="58">
        <v>25</v>
      </c>
      <c r="AG1003" s="58"/>
      <c r="AH1003" s="59">
        <v>3102.05</v>
      </c>
      <c r="AI1003" s="61">
        <v>5063600</v>
      </c>
      <c r="AJ1003" s="61">
        <v>1080500</v>
      </c>
      <c r="AK1003" s="61">
        <v>126900</v>
      </c>
      <c r="AL1003" s="60">
        <f t="shared" si="176"/>
        <v>0.12690000000000001</v>
      </c>
      <c r="AM1003" s="60">
        <f t="shared" si="178"/>
        <v>0.2857142857142857</v>
      </c>
      <c r="AN1003" s="59">
        <v>18.940000000000001</v>
      </c>
    </row>
    <row r="1004" spans="1:40" x14ac:dyDescent="0.3">
      <c r="A1004" s="58" t="s">
        <v>353</v>
      </c>
      <c r="B1004" s="59">
        <v>2016</v>
      </c>
      <c r="C1004" s="59">
        <v>59.05</v>
      </c>
      <c r="D1004" s="59">
        <v>59.05</v>
      </c>
      <c r="E1004" s="59">
        <v>100</v>
      </c>
      <c r="F1004" s="59">
        <v>74.650000000000006</v>
      </c>
      <c r="G1004" s="59">
        <v>54.1</v>
      </c>
      <c r="H1004" s="59">
        <v>45.5</v>
      </c>
      <c r="I1004" s="60">
        <f t="shared" si="175"/>
        <v>8.3144011363499253</v>
      </c>
      <c r="J1004" s="60">
        <f t="shared" si="174"/>
        <v>15.435868627847364</v>
      </c>
      <c r="K1004" s="60">
        <f t="shared" si="171"/>
        <v>13.881111015048223</v>
      </c>
      <c r="L1004" s="60">
        <f t="shared" si="169"/>
        <v>9.5764621984379336E-2</v>
      </c>
      <c r="M1004" s="60">
        <f t="shared" si="172"/>
        <v>4.7339389398763814</v>
      </c>
      <c r="N1004" s="59">
        <v>1.65</v>
      </c>
      <c r="O1004" s="59">
        <v>0.04</v>
      </c>
      <c r="P1004" s="62">
        <v>5.3497665369649798</v>
      </c>
      <c r="Q1004" s="62">
        <v>5.6182329317269106</v>
      </c>
      <c r="R1004" s="12">
        <v>8.7100000000000009</v>
      </c>
      <c r="S1004" s="59">
        <v>83.5</v>
      </c>
      <c r="T1004" s="58">
        <v>0</v>
      </c>
      <c r="U1004" s="59">
        <v>46.84</v>
      </c>
      <c r="V1004" s="58">
        <v>53.85</v>
      </c>
      <c r="W1004" s="58" t="s">
        <v>101</v>
      </c>
      <c r="X1004" s="58">
        <v>0</v>
      </c>
      <c r="Y1004" s="58">
        <v>0</v>
      </c>
      <c r="Z1004" s="58">
        <v>0</v>
      </c>
      <c r="AA1004" s="58">
        <v>0</v>
      </c>
      <c r="AB1004">
        <v>1</v>
      </c>
      <c r="AC1004" s="58">
        <v>0</v>
      </c>
      <c r="AD1004" s="58">
        <v>0</v>
      </c>
      <c r="AE1004" s="58">
        <v>1</v>
      </c>
      <c r="AF1004" s="58">
        <v>26.09</v>
      </c>
      <c r="AG1004" s="58"/>
      <c r="AH1004" s="59">
        <v>4082.24</v>
      </c>
      <c r="AI1004" s="61">
        <v>5054900</v>
      </c>
      <c r="AJ1004" s="61">
        <v>1067800</v>
      </c>
      <c r="AK1004" s="61">
        <v>100500</v>
      </c>
      <c r="AL1004" s="60">
        <f t="shared" si="176"/>
        <v>0.10050000000000001</v>
      </c>
      <c r="AM1004" s="60">
        <f t="shared" si="178"/>
        <v>-0.20803782505910165</v>
      </c>
      <c r="AN1004" s="59">
        <v>18.989999999999998</v>
      </c>
    </row>
    <row r="1005" spans="1:40" x14ac:dyDescent="0.3">
      <c r="A1005" s="58" t="s">
        <v>353</v>
      </c>
      <c r="B1005" s="59">
        <v>2017</v>
      </c>
      <c r="C1005" s="59">
        <v>56.48</v>
      </c>
      <c r="D1005" s="59">
        <v>56.48</v>
      </c>
      <c r="E1005" s="59">
        <v>100</v>
      </c>
      <c r="F1005" s="59">
        <v>72.680000000000007</v>
      </c>
      <c r="G1005" s="59">
        <v>53.52</v>
      </c>
      <c r="H1005" s="59">
        <v>40.35</v>
      </c>
      <c r="I1005" s="60">
        <f t="shared" si="175"/>
        <v>8.0351882334584399</v>
      </c>
      <c r="J1005" s="60">
        <f t="shared" si="174"/>
        <v>15.432539584844188</v>
      </c>
      <c r="K1005" s="60">
        <f t="shared" si="171"/>
        <v>13.661426542581559</v>
      </c>
      <c r="L1005" s="60">
        <f t="shared" si="169"/>
        <v>0.15065887628511321</v>
      </c>
      <c r="M1005" s="60">
        <f t="shared" si="172"/>
        <v>5.8773915072328515</v>
      </c>
      <c r="N1005" s="59">
        <v>6.7</v>
      </c>
      <c r="O1005" s="59">
        <v>0.05</v>
      </c>
      <c r="P1005" s="62">
        <v>5.8285490196078431</v>
      </c>
      <c r="Q1005" s="62">
        <v>6.2326050420168064</v>
      </c>
      <c r="R1005" s="12">
        <v>8.64</v>
      </c>
      <c r="S1005" s="59">
        <v>81.739999999999995</v>
      </c>
      <c r="T1005" s="58">
        <v>0</v>
      </c>
      <c r="U1005" s="59">
        <v>38.04</v>
      </c>
      <c r="V1005" s="58">
        <v>53.85</v>
      </c>
      <c r="W1005" s="58" t="s">
        <v>101</v>
      </c>
      <c r="X1005" s="58">
        <v>0</v>
      </c>
      <c r="Y1005" s="58">
        <v>0</v>
      </c>
      <c r="Z1005" s="58">
        <v>0</v>
      </c>
      <c r="AA1005" s="58">
        <v>0</v>
      </c>
      <c r="AB1005">
        <v>1</v>
      </c>
      <c r="AC1005" s="58">
        <v>0</v>
      </c>
      <c r="AD1005" s="58">
        <v>0</v>
      </c>
      <c r="AE1005" s="58">
        <v>1</v>
      </c>
      <c r="AF1005" s="58">
        <v>29.17</v>
      </c>
      <c r="AG1005" s="58"/>
      <c r="AH1005" s="59">
        <v>3087.72</v>
      </c>
      <c r="AI1005" s="61">
        <v>5038100</v>
      </c>
      <c r="AJ1005" s="61">
        <v>857200</v>
      </c>
      <c r="AK1005" s="61">
        <v>162600</v>
      </c>
      <c r="AL1005" s="60">
        <f t="shared" si="176"/>
        <v>0.16259999999999999</v>
      </c>
      <c r="AM1005" s="60">
        <f t="shared" si="178"/>
        <v>0.61791044776119408</v>
      </c>
      <c r="AN1005" s="59">
        <v>15.34</v>
      </c>
    </row>
    <row r="1006" spans="1:40" x14ac:dyDescent="0.3">
      <c r="A1006" s="58" t="s">
        <v>353</v>
      </c>
      <c r="B1006" s="59">
        <v>2018</v>
      </c>
      <c r="C1006" s="59">
        <v>55.21</v>
      </c>
      <c r="D1006" s="59">
        <v>55.21</v>
      </c>
      <c r="E1006" s="59">
        <v>100</v>
      </c>
      <c r="F1006" s="59">
        <v>77.33</v>
      </c>
      <c r="G1006" s="59">
        <v>53.12</v>
      </c>
      <c r="H1006" s="59">
        <v>31.38</v>
      </c>
      <c r="I1006" s="60">
        <f t="shared" si="175"/>
        <v>8.1535741932430739</v>
      </c>
      <c r="J1006" s="60">
        <f t="shared" si="174"/>
        <v>15.49256973499585</v>
      </c>
      <c r="K1006" s="60">
        <f t="shared" si="171"/>
        <v>13.909638220688972</v>
      </c>
      <c r="L1006" s="60">
        <f t="shared" ref="L1006:L1069" si="179">LN(1+AL1006)</f>
        <v>0.12953592134903399</v>
      </c>
      <c r="M1006" s="60">
        <f t="shared" si="172"/>
        <v>4.8692090652589428</v>
      </c>
      <c r="N1006" s="59">
        <v>4.67</v>
      </c>
      <c r="O1006" s="59">
        <v>0.04</v>
      </c>
      <c r="P1006" s="62">
        <v>15.665081300813005</v>
      </c>
      <c r="Q1006" s="62">
        <v>17.575252918287951</v>
      </c>
      <c r="R1006" s="12">
        <v>28</v>
      </c>
      <c r="S1006" s="59">
        <v>80.150000000000006</v>
      </c>
      <c r="T1006" s="58">
        <v>0</v>
      </c>
      <c r="U1006" s="59">
        <v>25.85</v>
      </c>
      <c r="V1006" s="58">
        <v>53.85</v>
      </c>
      <c r="W1006" s="58" t="s">
        <v>101</v>
      </c>
      <c r="X1006" s="58">
        <v>0</v>
      </c>
      <c r="Y1006" s="58">
        <v>0</v>
      </c>
      <c r="Z1006" s="58">
        <v>0</v>
      </c>
      <c r="AA1006" s="58">
        <v>0</v>
      </c>
      <c r="AB1006">
        <v>1</v>
      </c>
      <c r="AC1006" s="58">
        <v>0</v>
      </c>
      <c r="AD1006" s="58">
        <v>0</v>
      </c>
      <c r="AE1006" s="58">
        <v>1</v>
      </c>
      <c r="AF1006" s="58">
        <v>28.57</v>
      </c>
      <c r="AG1006" s="58"/>
      <c r="AH1006" s="59">
        <v>3475.78</v>
      </c>
      <c r="AI1006" s="61">
        <v>5349800</v>
      </c>
      <c r="AJ1006" s="61">
        <v>1098700</v>
      </c>
      <c r="AK1006" s="61">
        <v>138300</v>
      </c>
      <c r="AL1006" s="60">
        <f t="shared" si="176"/>
        <v>0.13830000000000001</v>
      </c>
      <c r="AM1006" s="60">
        <f t="shared" si="178"/>
        <v>-0.14944649446494465</v>
      </c>
      <c r="AN1006" s="59">
        <v>18.850000000000001</v>
      </c>
    </row>
    <row r="1007" spans="1:40" x14ac:dyDescent="0.3">
      <c r="A1007" s="58" t="s">
        <v>353</v>
      </c>
      <c r="B1007" s="59">
        <v>2019</v>
      </c>
      <c r="C1007" s="59">
        <v>59.46</v>
      </c>
      <c r="D1007" s="59">
        <v>59.46</v>
      </c>
      <c r="E1007" s="59">
        <v>100</v>
      </c>
      <c r="F1007" s="59">
        <v>81.7</v>
      </c>
      <c r="G1007" s="59">
        <v>52.17</v>
      </c>
      <c r="H1007" s="59">
        <v>40.35</v>
      </c>
      <c r="I1007" s="60">
        <f t="shared" si="175"/>
        <v>8.0653374878694546</v>
      </c>
      <c r="J1007" s="60">
        <f t="shared" si="174"/>
        <v>15.544170470249012</v>
      </c>
      <c r="K1007" s="60">
        <f t="shared" si="171"/>
        <v>13.967115142096167</v>
      </c>
      <c r="L1007" s="60">
        <f t="shared" si="179"/>
        <v>0.1275133202989597</v>
      </c>
      <c r="M1007" s="60">
        <f t="shared" si="172"/>
        <v>4.8406805877803558</v>
      </c>
      <c r="N1007" s="59">
        <v>5.58</v>
      </c>
      <c r="O1007" s="59">
        <v>0.04</v>
      </c>
      <c r="P1007" s="62">
        <v>24.825120000000009</v>
      </c>
      <c r="Q1007" s="62">
        <v>26.61542635658914</v>
      </c>
      <c r="R1007" s="12">
        <v>31.91</v>
      </c>
      <c r="S1007" s="59">
        <v>80.489999999999995</v>
      </c>
      <c r="T1007" s="58">
        <v>0</v>
      </c>
      <c r="U1007" s="59">
        <v>39.380000000000003</v>
      </c>
      <c r="V1007" s="58">
        <v>57.14</v>
      </c>
      <c r="W1007" s="58" t="s">
        <v>101</v>
      </c>
      <c r="X1007" s="58">
        <v>0</v>
      </c>
      <c r="Y1007" s="58">
        <v>0</v>
      </c>
      <c r="Z1007" s="58">
        <v>0</v>
      </c>
      <c r="AA1007" s="58">
        <v>0</v>
      </c>
      <c r="AB1007">
        <v>1</v>
      </c>
      <c r="AC1007" s="58">
        <v>0</v>
      </c>
      <c r="AD1007" s="58">
        <v>1</v>
      </c>
      <c r="AE1007" s="58">
        <v>1</v>
      </c>
      <c r="AF1007" s="58">
        <v>30</v>
      </c>
      <c r="AG1007" s="58"/>
      <c r="AH1007" s="59">
        <v>3182.23</v>
      </c>
      <c r="AI1007" s="61">
        <v>5633100</v>
      </c>
      <c r="AJ1007" s="61">
        <v>1163700</v>
      </c>
      <c r="AK1007" s="61">
        <v>136000</v>
      </c>
      <c r="AL1007" s="60">
        <f t="shared" si="176"/>
        <v>0.13600000000000001</v>
      </c>
      <c r="AM1007" s="60">
        <f t="shared" si="178"/>
        <v>-1.6630513376717282E-2</v>
      </c>
      <c r="AN1007" s="59">
        <v>18.93</v>
      </c>
    </row>
    <row r="1008" spans="1:40" x14ac:dyDescent="0.3">
      <c r="A1008" s="58" t="s">
        <v>353</v>
      </c>
      <c r="B1008" s="59">
        <v>2020</v>
      </c>
      <c r="C1008" s="59">
        <v>60.87</v>
      </c>
      <c r="D1008" s="59">
        <v>60.87</v>
      </c>
      <c r="E1008" s="59">
        <v>100</v>
      </c>
      <c r="F1008" s="59">
        <v>78.5</v>
      </c>
      <c r="G1008" s="59">
        <v>54.75</v>
      </c>
      <c r="H1008" s="59">
        <v>46.04</v>
      </c>
      <c r="I1008" s="60">
        <f t="shared" si="175"/>
        <v>8.4078491966746114</v>
      </c>
      <c r="J1008" s="60">
        <f t="shared" si="174"/>
        <v>15.52595150601474</v>
      </c>
      <c r="K1008" s="60">
        <f t="shared" si="171"/>
        <v>14.017471330010578</v>
      </c>
      <c r="L1008" s="60">
        <f t="shared" si="179"/>
        <v>0.11279282747512211</v>
      </c>
      <c r="M1008" s="60">
        <f t="shared" si="172"/>
        <v>4.5198561856512498</v>
      </c>
      <c r="N1008" s="59">
        <v>-0.9</v>
      </c>
      <c r="O1008" s="59">
        <v>0.05</v>
      </c>
      <c r="P1008" s="62">
        <v>24.792209302325578</v>
      </c>
      <c r="Q1008" s="62">
        <v>26.392868217054275</v>
      </c>
      <c r="R1008" s="12">
        <v>35.049999999999997</v>
      </c>
      <c r="S1008" s="59">
        <v>81.96</v>
      </c>
      <c r="T1008" s="58">
        <v>0</v>
      </c>
      <c r="U1008" s="59">
        <v>47.47</v>
      </c>
      <c r="V1008" s="58">
        <v>50</v>
      </c>
      <c r="W1008" s="58" t="s">
        <v>101</v>
      </c>
      <c r="X1008" s="58">
        <v>0</v>
      </c>
      <c r="Y1008" s="58">
        <v>0</v>
      </c>
      <c r="Z1008" s="58">
        <v>0</v>
      </c>
      <c r="AA1008" s="58">
        <v>0</v>
      </c>
      <c r="AB1008">
        <v>1</v>
      </c>
      <c r="AC1008" s="58">
        <v>0</v>
      </c>
      <c r="AD1008" s="58">
        <v>1</v>
      </c>
      <c r="AE1008" s="58">
        <v>1</v>
      </c>
      <c r="AF1008" s="58">
        <v>25</v>
      </c>
      <c r="AG1008" s="58"/>
      <c r="AH1008" s="59">
        <v>4482.1099999999997</v>
      </c>
      <c r="AI1008" s="61">
        <v>5531400</v>
      </c>
      <c r="AJ1008" s="61">
        <v>1223800</v>
      </c>
      <c r="AK1008" s="61">
        <v>119400</v>
      </c>
      <c r="AL1008" s="60">
        <f t="shared" si="176"/>
        <v>0.11940000000000001</v>
      </c>
      <c r="AM1008" s="60">
        <f t="shared" si="178"/>
        <v>-0.12205882352941176</v>
      </c>
      <c r="AN1008" s="59">
        <v>20.45</v>
      </c>
    </row>
    <row r="1009" spans="1:40" x14ac:dyDescent="0.3">
      <c r="A1009" s="58" t="s">
        <v>353</v>
      </c>
      <c r="B1009" s="59">
        <v>2021</v>
      </c>
      <c r="C1009" s="59">
        <v>59.45</v>
      </c>
      <c r="D1009" s="59">
        <v>59.45</v>
      </c>
      <c r="E1009" s="59">
        <v>100</v>
      </c>
      <c r="F1009" s="59">
        <v>71.81</v>
      </c>
      <c r="G1009" s="59">
        <v>53.16</v>
      </c>
      <c r="H1009" s="59">
        <v>50.92</v>
      </c>
      <c r="I1009" s="60">
        <f t="shared" si="175"/>
        <v>8.1508516763607339</v>
      </c>
      <c r="J1009" s="60">
        <f t="shared" si="174"/>
        <v>15.589055138771425</v>
      </c>
      <c r="K1009" s="60">
        <f t="shared" si="171"/>
        <v>14.192164584218318</v>
      </c>
      <c r="L1009" s="60">
        <f t="shared" si="179"/>
        <v>0.12768936114088955</v>
      </c>
      <c r="M1009" s="60">
        <f t="shared" si="172"/>
        <v>4.0426101276245365</v>
      </c>
      <c r="N1009" s="59">
        <v>4.8499999999999996</v>
      </c>
      <c r="O1009" s="59">
        <v>0.04</v>
      </c>
      <c r="P1009" s="62">
        <v>53.43942307692307</v>
      </c>
      <c r="Q1009" s="62">
        <v>56.638499999999958</v>
      </c>
      <c r="R1009" s="12">
        <v>93.21</v>
      </c>
      <c r="S1009" s="59">
        <v>80.53</v>
      </c>
      <c r="T1009" s="58">
        <v>0</v>
      </c>
      <c r="U1009" s="59">
        <v>54.06</v>
      </c>
      <c r="V1009" s="58">
        <v>53.33</v>
      </c>
      <c r="W1009" s="58" t="s">
        <v>101</v>
      </c>
      <c r="X1009" s="58">
        <v>0</v>
      </c>
      <c r="Y1009" s="58">
        <v>0</v>
      </c>
      <c r="Z1009" s="58">
        <v>0</v>
      </c>
      <c r="AA1009" s="58">
        <v>0</v>
      </c>
      <c r="AB1009">
        <v>1</v>
      </c>
      <c r="AC1009" s="58">
        <v>0</v>
      </c>
      <c r="AD1009" s="58">
        <v>1</v>
      </c>
      <c r="AE1009" s="58">
        <v>1</v>
      </c>
      <c r="AF1009" s="58">
        <v>28.57</v>
      </c>
      <c r="AG1009" s="58"/>
      <c r="AH1009" s="59">
        <v>3466.33</v>
      </c>
      <c r="AI1009" s="61">
        <v>5891700</v>
      </c>
      <c r="AJ1009" s="61">
        <v>1457400</v>
      </c>
      <c r="AK1009" s="61">
        <v>136200</v>
      </c>
      <c r="AL1009" s="60">
        <f t="shared" si="176"/>
        <v>0.13619999999999999</v>
      </c>
      <c r="AM1009" s="60">
        <f t="shared" si="178"/>
        <v>0.1407035175879397</v>
      </c>
      <c r="AN1009" s="59">
        <v>23.04</v>
      </c>
    </row>
    <row r="1010" spans="1:40" x14ac:dyDescent="0.3">
      <c r="A1010" s="58" t="s">
        <v>354</v>
      </c>
      <c r="B1010" s="59">
        <v>2008</v>
      </c>
      <c r="C1010" s="59">
        <v>52.72</v>
      </c>
      <c r="D1010" s="59">
        <v>52.72</v>
      </c>
      <c r="E1010" s="59">
        <v>100</v>
      </c>
      <c r="F1010" s="59">
        <v>64.34</v>
      </c>
      <c r="G1010" s="59">
        <v>59.24</v>
      </c>
      <c r="H1010" s="59">
        <v>33.04</v>
      </c>
      <c r="I1010" s="60">
        <f t="shared" si="175"/>
        <v>8.807621489536043</v>
      </c>
      <c r="J1010" s="60">
        <f t="shared" si="174"/>
        <v>16.280210758931158</v>
      </c>
      <c r="K1010" s="60">
        <f t="shared" si="171"/>
        <v>15.520413729086439</v>
      </c>
      <c r="L1010" s="60">
        <f t="shared" si="179"/>
        <v>0.25922163928201875</v>
      </c>
      <c r="M1010" s="60">
        <f t="shared" si="172"/>
        <v>2.1378422582824883</v>
      </c>
      <c r="N1010" s="59">
        <v>-5.55</v>
      </c>
      <c r="O1010" s="59">
        <v>0.06</v>
      </c>
      <c r="P1010" s="62">
        <v>19.974545454545453</v>
      </c>
      <c r="Q1010" s="62">
        <v>25.786875000000009</v>
      </c>
      <c r="R1010" s="12">
        <v>34.380000000000003</v>
      </c>
      <c r="S1010" s="59">
        <v>0</v>
      </c>
      <c r="T1010" s="58">
        <v>1</v>
      </c>
      <c r="U1010" s="59">
        <v>16.48</v>
      </c>
      <c r="V1010" s="58"/>
      <c r="W1010" s="58" t="s">
        <v>101</v>
      </c>
      <c r="X1010" s="58">
        <v>0</v>
      </c>
      <c r="Y1010" s="58">
        <v>0</v>
      </c>
      <c r="Z1010" s="58">
        <v>0</v>
      </c>
      <c r="AA1010" s="58">
        <v>0</v>
      </c>
      <c r="AB1010">
        <v>1</v>
      </c>
      <c r="AC1010" s="58">
        <v>0</v>
      </c>
      <c r="AD1010" s="58">
        <v>1</v>
      </c>
      <c r="AE1010" s="58"/>
      <c r="AF1010" s="58">
        <v>0</v>
      </c>
      <c r="AG1010" s="58"/>
      <c r="AH1010" s="59">
        <v>6685</v>
      </c>
      <c r="AI1010" s="61">
        <v>11759956</v>
      </c>
      <c r="AJ1010" s="61">
        <v>5500853</v>
      </c>
      <c r="AK1010" s="61">
        <v>295921</v>
      </c>
      <c r="AL1010" s="60">
        <f t="shared" si="176"/>
        <v>0.29592099999999999</v>
      </c>
      <c r="AM1010" s="60"/>
      <c r="AN1010" s="59">
        <v>43.54</v>
      </c>
    </row>
    <row r="1011" spans="1:40" x14ac:dyDescent="0.3">
      <c r="A1011" s="58" t="s">
        <v>354</v>
      </c>
      <c r="B1011" s="59">
        <v>2009</v>
      </c>
      <c r="C1011" s="59">
        <v>63.1</v>
      </c>
      <c r="D1011" s="59">
        <v>63.1</v>
      </c>
      <c r="E1011" s="59">
        <v>100</v>
      </c>
      <c r="F1011" s="59">
        <v>64.540000000000006</v>
      </c>
      <c r="G1011" s="59">
        <v>57.01</v>
      </c>
      <c r="H1011" s="59">
        <v>67.13</v>
      </c>
      <c r="I1011" s="60">
        <f t="shared" si="175"/>
        <v>8.0390606115967653</v>
      </c>
      <c r="J1011" s="60">
        <f t="shared" si="174"/>
        <v>16.203975504683555</v>
      </c>
      <c r="K1011" s="60">
        <f t="shared" si="171"/>
        <v>15.524614060708199</v>
      </c>
      <c r="L1011" s="60">
        <f t="shared" si="179"/>
        <v>0.29623786703465094</v>
      </c>
      <c r="M1011" s="60">
        <f t="shared" si="172"/>
        <v>1.9726177030550469</v>
      </c>
      <c r="N1011" s="59">
        <v>-5.47</v>
      </c>
      <c r="O1011" s="59">
        <v>7.0000000000000007E-2</v>
      </c>
      <c r="P1011" s="62">
        <v>16.568333333333328</v>
      </c>
      <c r="Q1011" s="62">
        <v>16.611240310077516</v>
      </c>
      <c r="R1011" s="12">
        <v>19.829999999999998</v>
      </c>
      <c r="S1011" s="59">
        <v>0</v>
      </c>
      <c r="T1011" s="58">
        <v>1</v>
      </c>
      <c r="U1011" s="59">
        <v>61.24</v>
      </c>
      <c r="V1011" s="58">
        <v>23.53</v>
      </c>
      <c r="W1011" s="58" t="s">
        <v>101</v>
      </c>
      <c r="X1011" s="58">
        <v>0</v>
      </c>
      <c r="Y1011" s="58">
        <v>0</v>
      </c>
      <c r="Z1011" s="58">
        <v>0</v>
      </c>
      <c r="AA1011" s="58">
        <v>0</v>
      </c>
      <c r="AB1011">
        <v>1</v>
      </c>
      <c r="AC1011" s="58">
        <v>0</v>
      </c>
      <c r="AD1011" s="58">
        <v>1</v>
      </c>
      <c r="AE1011" s="58"/>
      <c r="AF1011" s="58">
        <v>26.32</v>
      </c>
      <c r="AG1011" s="58">
        <v>20</v>
      </c>
      <c r="AH1011" s="59">
        <v>3099.7</v>
      </c>
      <c r="AI1011" s="61">
        <v>10896754</v>
      </c>
      <c r="AJ1011" s="61">
        <v>5524007</v>
      </c>
      <c r="AK1011" s="61">
        <v>344790</v>
      </c>
      <c r="AL1011" s="60">
        <f t="shared" si="176"/>
        <v>0.34478999999999999</v>
      </c>
      <c r="AM1011" s="60">
        <f t="shared" ref="AM1011:AM1023" si="180">(AK1011-AK1010)/AK1010</f>
        <v>0.16514204804660704</v>
      </c>
      <c r="AN1011" s="59">
        <v>47.81</v>
      </c>
    </row>
    <row r="1012" spans="1:40" x14ac:dyDescent="0.3">
      <c r="A1012" s="58" t="s">
        <v>354</v>
      </c>
      <c r="B1012" s="59">
        <v>2010</v>
      </c>
      <c r="C1012" s="59">
        <v>72.510000000000005</v>
      </c>
      <c r="D1012" s="59">
        <v>72.510000000000005</v>
      </c>
      <c r="E1012" s="59">
        <v>100</v>
      </c>
      <c r="F1012" s="59">
        <v>76.81</v>
      </c>
      <c r="G1012" s="59">
        <v>58.81</v>
      </c>
      <c r="H1012" s="59">
        <v>80.36</v>
      </c>
      <c r="I1012" s="60">
        <f t="shared" si="175"/>
        <v>8.4690549147219869</v>
      </c>
      <c r="J1012" s="60">
        <f t="shared" si="174"/>
        <v>16.293486411844849</v>
      </c>
      <c r="K1012" s="60">
        <f t="shared" si="171"/>
        <v>15.568096499592459</v>
      </c>
      <c r="L1012" s="60">
        <f t="shared" si="179"/>
        <v>0.27791124298727454</v>
      </c>
      <c r="M1012" s="60">
        <f t="shared" si="172"/>
        <v>2.0655363208928046</v>
      </c>
      <c r="N1012" s="59">
        <v>10.14</v>
      </c>
      <c r="O1012" s="59">
        <v>0.06</v>
      </c>
      <c r="P1012" s="62">
        <v>16.501712062256811</v>
      </c>
      <c r="Q1012" s="62">
        <v>17.427003891050575</v>
      </c>
      <c r="R1012" s="12">
        <v>19.920000000000002</v>
      </c>
      <c r="S1012" s="59">
        <v>26.39</v>
      </c>
      <c r="T1012" s="58">
        <v>1</v>
      </c>
      <c r="U1012" s="59">
        <v>87.63</v>
      </c>
      <c r="V1012" s="58">
        <v>25</v>
      </c>
      <c r="W1012" s="58" t="s">
        <v>101</v>
      </c>
      <c r="X1012" s="58">
        <v>0</v>
      </c>
      <c r="Y1012" s="58">
        <v>0</v>
      </c>
      <c r="Z1012" s="58">
        <v>0</v>
      </c>
      <c r="AA1012" s="58">
        <v>0</v>
      </c>
      <c r="AB1012">
        <v>1</v>
      </c>
      <c r="AC1012" s="58">
        <v>0</v>
      </c>
      <c r="AD1012" s="58">
        <v>1</v>
      </c>
      <c r="AE1012" s="58"/>
      <c r="AF1012" s="58">
        <v>26.32</v>
      </c>
      <c r="AG1012" s="58">
        <v>13.33</v>
      </c>
      <c r="AH1012" s="59">
        <v>4765.01</v>
      </c>
      <c r="AI1012" s="61">
        <v>11917118</v>
      </c>
      <c r="AJ1012" s="61">
        <v>5769503</v>
      </c>
      <c r="AK1012" s="61">
        <v>320369</v>
      </c>
      <c r="AL1012" s="60">
        <f t="shared" si="176"/>
        <v>0.32036900000000001</v>
      </c>
      <c r="AM1012" s="60">
        <f t="shared" si="180"/>
        <v>-7.0828620319614843E-2</v>
      </c>
      <c r="AN1012" s="59">
        <v>45.34</v>
      </c>
    </row>
    <row r="1013" spans="1:40" x14ac:dyDescent="0.3">
      <c r="A1013" s="58" t="s">
        <v>354</v>
      </c>
      <c r="B1013" s="59">
        <v>2011</v>
      </c>
      <c r="C1013" s="59">
        <v>76.959999999999994</v>
      </c>
      <c r="D1013" s="59">
        <v>76.959999999999994</v>
      </c>
      <c r="E1013" s="59">
        <v>100</v>
      </c>
      <c r="F1013" s="59">
        <v>82.23</v>
      </c>
      <c r="G1013" s="59">
        <v>81.459999999999994</v>
      </c>
      <c r="H1013" s="59">
        <v>66.58</v>
      </c>
      <c r="I1013" s="60">
        <f t="shared" si="175"/>
        <v>8.5688972014485696</v>
      </c>
      <c r="J1013" s="60">
        <f t="shared" si="174"/>
        <v>16.30158286144729</v>
      </c>
      <c r="K1013" s="60">
        <f t="shared" si="171"/>
        <v>15.557005852202517</v>
      </c>
      <c r="L1013" s="60">
        <f t="shared" si="179"/>
        <v>0.26690241301510587</v>
      </c>
      <c r="M1013" s="60">
        <f t="shared" si="172"/>
        <v>2.1055506181442301</v>
      </c>
      <c r="N1013" s="59">
        <v>5.04</v>
      </c>
      <c r="O1013" s="59">
        <v>0.06</v>
      </c>
      <c r="P1013" s="62">
        <v>14.778235294117646</v>
      </c>
      <c r="Q1013" s="62">
        <v>16.565686274509794</v>
      </c>
      <c r="R1013" s="12">
        <v>21.87</v>
      </c>
      <c r="S1013" s="59">
        <v>28.45</v>
      </c>
      <c r="T1013" s="58">
        <v>1</v>
      </c>
      <c r="U1013" s="59">
        <v>71.510000000000005</v>
      </c>
      <c r="V1013" s="58">
        <v>26.32</v>
      </c>
      <c r="W1013" s="58" t="s">
        <v>101</v>
      </c>
      <c r="X1013" s="58">
        <v>0</v>
      </c>
      <c r="Y1013" s="58">
        <v>0</v>
      </c>
      <c r="Z1013" s="58">
        <v>0</v>
      </c>
      <c r="AA1013" s="58">
        <v>0</v>
      </c>
      <c r="AB1013">
        <v>1</v>
      </c>
      <c r="AC1013" s="58">
        <v>0</v>
      </c>
      <c r="AD1013" s="58">
        <v>1</v>
      </c>
      <c r="AE1013" s="58">
        <v>1</v>
      </c>
      <c r="AF1013" s="58">
        <v>26.67</v>
      </c>
      <c r="AG1013" s="58">
        <v>23.08</v>
      </c>
      <c r="AH1013" s="59">
        <v>5265.32</v>
      </c>
      <c r="AI1013" s="61">
        <v>12013996</v>
      </c>
      <c r="AJ1013" s="61">
        <v>5705869</v>
      </c>
      <c r="AK1013" s="61">
        <v>305913</v>
      </c>
      <c r="AL1013" s="60">
        <f t="shared" si="176"/>
        <v>0.30591299999999999</v>
      </c>
      <c r="AM1013" s="60">
        <f t="shared" si="180"/>
        <v>-4.5122967578011604E-2</v>
      </c>
      <c r="AN1013" s="59">
        <v>44.06</v>
      </c>
    </row>
    <row r="1014" spans="1:40" x14ac:dyDescent="0.3">
      <c r="A1014" s="58" t="s">
        <v>354</v>
      </c>
      <c r="B1014" s="59">
        <v>2012</v>
      </c>
      <c r="C1014" s="59">
        <v>78.64</v>
      </c>
      <c r="D1014" s="59">
        <v>78.64</v>
      </c>
      <c r="E1014" s="59">
        <v>100</v>
      </c>
      <c r="F1014" s="59">
        <v>86.08</v>
      </c>
      <c r="G1014" s="59">
        <v>71.5</v>
      </c>
      <c r="H1014" s="59">
        <v>76.67</v>
      </c>
      <c r="I1014" s="60">
        <f t="shared" si="175"/>
        <v>8.3251024713572761</v>
      </c>
      <c r="J1014" s="60">
        <f t="shared" si="174"/>
        <v>16.230365472295254</v>
      </c>
      <c r="K1014" s="60">
        <f t="shared" si="171"/>
        <v>15.426128573802361</v>
      </c>
      <c r="L1014" s="60">
        <f t="shared" si="179"/>
        <v>0.23950969241442899</v>
      </c>
      <c r="M1014" s="60">
        <f t="shared" si="172"/>
        <v>2.2349903234260986</v>
      </c>
      <c r="N1014" s="59">
        <v>3.66</v>
      </c>
      <c r="O1014" s="59">
        <v>0.06</v>
      </c>
      <c r="P1014" s="62">
        <v>7.9368359374999926</v>
      </c>
      <c r="Q1014" s="62">
        <v>9.5380468750000045</v>
      </c>
      <c r="R1014" s="12">
        <v>13.01</v>
      </c>
      <c r="S1014" s="59">
        <v>27.61</v>
      </c>
      <c r="T1014" s="58">
        <v>1</v>
      </c>
      <c r="U1014" s="59">
        <v>77.959999999999994</v>
      </c>
      <c r="V1014" s="58">
        <v>33.33</v>
      </c>
      <c r="W1014" s="58" t="s">
        <v>101</v>
      </c>
      <c r="X1014" s="58">
        <v>0</v>
      </c>
      <c r="Y1014" s="58">
        <v>0</v>
      </c>
      <c r="Z1014" s="58">
        <v>0</v>
      </c>
      <c r="AA1014" s="58">
        <v>0</v>
      </c>
      <c r="AB1014">
        <v>1</v>
      </c>
      <c r="AC1014" s="58">
        <v>0</v>
      </c>
      <c r="AD1014" s="58">
        <v>1</v>
      </c>
      <c r="AE1014" s="58">
        <v>1</v>
      </c>
      <c r="AF1014" s="58">
        <v>26.67</v>
      </c>
      <c r="AG1014" s="58">
        <v>26.67</v>
      </c>
      <c r="AH1014" s="59">
        <v>4126.16</v>
      </c>
      <c r="AI1014" s="61">
        <v>11188147</v>
      </c>
      <c r="AJ1014" s="61">
        <v>5005904</v>
      </c>
      <c r="AK1014" s="61">
        <v>270626</v>
      </c>
      <c r="AL1014" s="60">
        <f t="shared" si="176"/>
        <v>0.27062599999999998</v>
      </c>
      <c r="AM1014" s="60">
        <f t="shared" si="180"/>
        <v>-0.1153497889922952</v>
      </c>
      <c r="AN1014" s="59">
        <v>41.35</v>
      </c>
    </row>
    <row r="1015" spans="1:40" x14ac:dyDescent="0.3">
      <c r="A1015" s="58" t="s">
        <v>354</v>
      </c>
      <c r="B1015" s="59">
        <v>2013</v>
      </c>
      <c r="C1015" s="59">
        <v>79.959999999999994</v>
      </c>
      <c r="D1015" s="59">
        <v>79.959999999999994</v>
      </c>
      <c r="E1015" s="59">
        <v>100</v>
      </c>
      <c r="F1015" s="59">
        <v>92.78</v>
      </c>
      <c r="G1015" s="59">
        <v>74.34</v>
      </c>
      <c r="H1015" s="59">
        <v>70.290000000000006</v>
      </c>
      <c r="I1015" s="60">
        <f t="shared" si="175"/>
        <v>8.5800966265289258</v>
      </c>
      <c r="J1015" s="60">
        <f t="shared" si="174"/>
        <v>16.213325009314861</v>
      </c>
      <c r="K1015" s="60">
        <f t="shared" si="171"/>
        <v>15.374405631190987</v>
      </c>
      <c r="L1015" s="60">
        <f t="shared" si="179"/>
        <v>0.26350054173681531</v>
      </c>
      <c r="M1015" s="60">
        <f t="shared" si="172"/>
        <v>2.3138652119272143</v>
      </c>
      <c r="N1015" s="59">
        <v>4.28</v>
      </c>
      <c r="O1015" s="59">
        <v>0.05</v>
      </c>
      <c r="P1015" s="62">
        <v>4.5099606299212596</v>
      </c>
      <c r="Q1015" s="62">
        <v>5.3667968749999986</v>
      </c>
      <c r="R1015" s="12">
        <v>8.0399999999999991</v>
      </c>
      <c r="S1015" s="59">
        <v>85.61</v>
      </c>
      <c r="T1015" s="58">
        <v>1</v>
      </c>
      <c r="U1015" s="59">
        <v>62.9</v>
      </c>
      <c r="V1015" s="58">
        <v>46.15</v>
      </c>
      <c r="W1015" s="58" t="s">
        <v>101</v>
      </c>
      <c r="X1015" s="58">
        <v>0</v>
      </c>
      <c r="Y1015" s="58">
        <v>0</v>
      </c>
      <c r="Z1015" s="58">
        <v>0</v>
      </c>
      <c r="AA1015" s="58">
        <v>0</v>
      </c>
      <c r="AB1015">
        <v>1</v>
      </c>
      <c r="AC1015" s="58">
        <v>0</v>
      </c>
      <c r="AD1015" s="58">
        <v>1</v>
      </c>
      <c r="AE1015" s="58">
        <v>1</v>
      </c>
      <c r="AF1015" s="58">
        <v>11.11</v>
      </c>
      <c r="AG1015" s="58">
        <v>30.77</v>
      </c>
      <c r="AH1015" s="59">
        <v>5324.62</v>
      </c>
      <c r="AI1015" s="61">
        <v>10999111</v>
      </c>
      <c r="AJ1015" s="61">
        <v>4753566</v>
      </c>
      <c r="AK1015" s="61">
        <v>301478</v>
      </c>
      <c r="AL1015" s="60">
        <f t="shared" si="176"/>
        <v>0.30147800000000002</v>
      </c>
      <c r="AM1015" s="60">
        <f t="shared" si="180"/>
        <v>0.11400235010678944</v>
      </c>
      <c r="AN1015" s="59">
        <v>40.18</v>
      </c>
    </row>
    <row r="1016" spans="1:40" x14ac:dyDescent="0.3">
      <c r="A1016" s="58" t="s">
        <v>354</v>
      </c>
      <c r="B1016" s="59">
        <v>2014</v>
      </c>
      <c r="C1016" s="59">
        <v>82.82</v>
      </c>
      <c r="D1016" s="59">
        <v>82.82</v>
      </c>
      <c r="E1016" s="59">
        <v>100</v>
      </c>
      <c r="F1016" s="59">
        <v>91.67</v>
      </c>
      <c r="G1016" s="59">
        <v>85.85</v>
      </c>
      <c r="H1016" s="59">
        <v>69.650000000000006</v>
      </c>
      <c r="I1016" s="60">
        <f t="shared" si="175"/>
        <v>8.7049449777900598</v>
      </c>
      <c r="J1016" s="60">
        <f t="shared" si="174"/>
        <v>16.1712434496892</v>
      </c>
      <c r="K1016" s="60">
        <f t="shared" si="171"/>
        <v>15.266382658202701</v>
      </c>
      <c r="L1016" s="60">
        <f t="shared" si="179"/>
        <v>0.26657078923885452</v>
      </c>
      <c r="M1016" s="60">
        <f t="shared" si="172"/>
        <v>2.4715878330396728</v>
      </c>
      <c r="N1016" s="59">
        <v>3.97</v>
      </c>
      <c r="O1016" s="59">
        <v>0.05</v>
      </c>
      <c r="P1016" s="62">
        <v>5.9405577689243021</v>
      </c>
      <c r="Q1016" s="62">
        <v>6.9000390625000003</v>
      </c>
      <c r="R1016" s="12">
        <v>8.77</v>
      </c>
      <c r="S1016" s="59">
        <v>83.58</v>
      </c>
      <c r="T1016" s="58">
        <v>1</v>
      </c>
      <c r="U1016" s="59">
        <v>62.63</v>
      </c>
      <c r="V1016" s="58">
        <v>35.29</v>
      </c>
      <c r="W1016" s="58" t="s">
        <v>101</v>
      </c>
      <c r="X1016" s="58">
        <v>0</v>
      </c>
      <c r="Y1016" s="58">
        <v>0</v>
      </c>
      <c r="Z1016" s="58">
        <v>0</v>
      </c>
      <c r="AA1016" s="58">
        <v>0</v>
      </c>
      <c r="AB1016">
        <v>1</v>
      </c>
      <c r="AC1016" s="58">
        <v>0</v>
      </c>
      <c r="AD1016" s="58">
        <v>1</v>
      </c>
      <c r="AE1016" s="58">
        <v>1</v>
      </c>
      <c r="AF1016" s="58">
        <v>25</v>
      </c>
      <c r="AG1016" s="58">
        <v>23.53</v>
      </c>
      <c r="AH1016" s="59">
        <v>6032.67</v>
      </c>
      <c r="AI1016" s="61">
        <v>10545855</v>
      </c>
      <c r="AJ1016" s="61">
        <v>4266834</v>
      </c>
      <c r="AK1016" s="61">
        <v>305480</v>
      </c>
      <c r="AL1016" s="60">
        <f t="shared" si="176"/>
        <v>0.30547999999999997</v>
      </c>
      <c r="AM1016" s="60">
        <f t="shared" si="180"/>
        <v>1.3274600468359217E-2</v>
      </c>
      <c r="AN1016" s="59">
        <v>38.04</v>
      </c>
    </row>
    <row r="1017" spans="1:40" x14ac:dyDescent="0.3">
      <c r="A1017" s="58" t="s">
        <v>354</v>
      </c>
      <c r="B1017" s="59">
        <v>2015</v>
      </c>
      <c r="C1017" s="59">
        <v>86.55</v>
      </c>
      <c r="D1017" s="59">
        <v>86.55</v>
      </c>
      <c r="E1017" s="59">
        <v>100</v>
      </c>
      <c r="F1017" s="59">
        <v>92.19</v>
      </c>
      <c r="G1017" s="59">
        <v>91.3</v>
      </c>
      <c r="H1017" s="59">
        <v>75.5</v>
      </c>
      <c r="I1017" s="60">
        <f t="shared" si="175"/>
        <v>8.7831142000864144</v>
      </c>
      <c r="J1017" s="60">
        <f t="shared" si="174"/>
        <v>16.398409016047498</v>
      </c>
      <c r="K1017" s="60">
        <f t="shared" si="171"/>
        <v>15.517361913253874</v>
      </c>
      <c r="L1017" s="60">
        <f t="shared" si="179"/>
        <v>0.24021932687233552</v>
      </c>
      <c r="M1017" s="60">
        <f t="shared" si="172"/>
        <v>2.4134254883808457</v>
      </c>
      <c r="N1017" s="59">
        <v>14.48</v>
      </c>
      <c r="O1017" s="59">
        <v>0.04</v>
      </c>
      <c r="P1017" s="62">
        <v>7.6819367588932828</v>
      </c>
      <c r="Q1017" s="62">
        <v>8.2714785992217958</v>
      </c>
      <c r="R1017" s="12">
        <v>9.17</v>
      </c>
      <c r="S1017" s="59">
        <v>82.74</v>
      </c>
      <c r="T1017" s="58">
        <v>1</v>
      </c>
      <c r="U1017" s="59">
        <v>72.680000000000007</v>
      </c>
      <c r="V1017" s="58">
        <v>38.89</v>
      </c>
      <c r="W1017" s="58" t="s">
        <v>101</v>
      </c>
      <c r="X1017" s="58">
        <v>0</v>
      </c>
      <c r="Y1017" s="58">
        <v>0</v>
      </c>
      <c r="Z1017" s="58">
        <v>0</v>
      </c>
      <c r="AA1017" s="58">
        <v>0</v>
      </c>
      <c r="AB1017">
        <v>1</v>
      </c>
      <c r="AC1017" s="58">
        <v>0</v>
      </c>
      <c r="AD1017" s="58">
        <v>1</v>
      </c>
      <c r="AE1017" s="58">
        <v>1</v>
      </c>
      <c r="AF1017" s="58">
        <v>27.27</v>
      </c>
      <c r="AG1017" s="58">
        <v>25</v>
      </c>
      <c r="AH1017" s="59">
        <v>6523.16</v>
      </c>
      <c r="AI1017" s="61">
        <v>13235445</v>
      </c>
      <c r="AJ1017" s="61">
        <v>5484091</v>
      </c>
      <c r="AK1017" s="61">
        <v>271528</v>
      </c>
      <c r="AL1017" s="60">
        <f t="shared" si="176"/>
        <v>0.27152799999999999</v>
      </c>
      <c r="AM1017" s="60">
        <f t="shared" si="180"/>
        <v>-0.11114311902579548</v>
      </c>
      <c r="AN1017" s="59">
        <v>37.72</v>
      </c>
    </row>
    <row r="1018" spans="1:40" x14ac:dyDescent="0.3">
      <c r="A1018" s="58" t="s">
        <v>354</v>
      </c>
      <c r="B1018" s="59">
        <v>2016</v>
      </c>
      <c r="C1018" s="59">
        <v>85.69</v>
      </c>
      <c r="D1018" s="59">
        <v>85.69</v>
      </c>
      <c r="E1018" s="59">
        <v>100</v>
      </c>
      <c r="F1018" s="59">
        <v>92.88</v>
      </c>
      <c r="G1018" s="59">
        <v>90.98</v>
      </c>
      <c r="H1018" s="59">
        <v>72.34</v>
      </c>
      <c r="I1018" s="60">
        <f t="shared" si="175"/>
        <v>8.8649811629357735</v>
      </c>
      <c r="J1018" s="60">
        <f t="shared" si="174"/>
        <v>16.32881611427381</v>
      </c>
      <c r="K1018" s="60">
        <f t="shared" si="171"/>
        <v>15.215711029376225</v>
      </c>
      <c r="L1018" s="60">
        <f t="shared" si="179"/>
        <v>0.26548707572057384</v>
      </c>
      <c r="M1018" s="60">
        <f t="shared" si="172"/>
        <v>3.043794977974676</v>
      </c>
      <c r="N1018" s="59">
        <v>7.03</v>
      </c>
      <c r="O1018" s="59">
        <v>0.04</v>
      </c>
      <c r="P1018" s="62">
        <v>5.3497665369649798</v>
      </c>
      <c r="Q1018" s="62">
        <v>5.6182329317269106</v>
      </c>
      <c r="R1018" s="12">
        <v>8.7100000000000009</v>
      </c>
      <c r="S1018" s="59">
        <v>83.5</v>
      </c>
      <c r="T1018" s="58">
        <v>1</v>
      </c>
      <c r="U1018" s="59">
        <v>67.53</v>
      </c>
      <c r="V1018" s="58">
        <v>50</v>
      </c>
      <c r="W1018" s="58" t="s">
        <v>101</v>
      </c>
      <c r="X1018" s="58">
        <v>0</v>
      </c>
      <c r="Y1018" s="58">
        <v>0</v>
      </c>
      <c r="Z1018" s="58">
        <v>0</v>
      </c>
      <c r="AA1018" s="58">
        <v>0</v>
      </c>
      <c r="AB1018">
        <v>1</v>
      </c>
      <c r="AC1018" s="58">
        <v>0</v>
      </c>
      <c r="AD1018" s="58">
        <v>1</v>
      </c>
      <c r="AE1018" s="58">
        <v>1</v>
      </c>
      <c r="AF1018" s="58">
        <v>27.27</v>
      </c>
      <c r="AG1018" s="58">
        <v>17.649999999999999</v>
      </c>
      <c r="AH1018" s="59">
        <v>7079.66</v>
      </c>
      <c r="AI1018" s="61">
        <v>12345672</v>
      </c>
      <c r="AJ1018" s="61">
        <v>4056013</v>
      </c>
      <c r="AK1018" s="61">
        <v>304066</v>
      </c>
      <c r="AL1018" s="60">
        <f t="shared" si="176"/>
        <v>0.304066</v>
      </c>
      <c r="AM1018" s="60">
        <f t="shared" si="180"/>
        <v>0.11983294540526207</v>
      </c>
      <c r="AN1018" s="59">
        <v>30.31</v>
      </c>
    </row>
    <row r="1019" spans="1:40" x14ac:dyDescent="0.3">
      <c r="A1019" s="58" t="s">
        <v>354</v>
      </c>
      <c r="B1019" s="59">
        <v>2017</v>
      </c>
      <c r="C1019" s="59">
        <v>77.989999999999995</v>
      </c>
      <c r="D1019" s="59">
        <v>77.989999999999995</v>
      </c>
      <c r="E1019" s="59">
        <v>100</v>
      </c>
      <c r="F1019" s="59">
        <v>93.24</v>
      </c>
      <c r="G1019" s="59">
        <v>90.64</v>
      </c>
      <c r="H1019" s="59">
        <v>48.31</v>
      </c>
      <c r="I1019" s="60">
        <f t="shared" si="175"/>
        <v>9.034422666685435</v>
      </c>
      <c r="J1019" s="60">
        <f t="shared" si="174"/>
        <v>16.816125093855806</v>
      </c>
      <c r="K1019" s="60">
        <f t="shared" si="171"/>
        <v>16.021967276524038</v>
      </c>
      <c r="L1019" s="60">
        <f t="shared" si="179"/>
        <v>0.30834095070751522</v>
      </c>
      <c r="M1019" s="60">
        <f t="shared" si="172"/>
        <v>2.2125768180764318</v>
      </c>
      <c r="N1019" s="59">
        <v>12.17</v>
      </c>
      <c r="O1019" s="59">
        <v>0.03</v>
      </c>
      <c r="P1019" s="62">
        <v>5.8285490196078431</v>
      </c>
      <c r="Q1019" s="62">
        <v>6.2326050420168064</v>
      </c>
      <c r="R1019" s="12">
        <v>8.64</v>
      </c>
      <c r="S1019" s="59">
        <v>81.739999999999995</v>
      </c>
      <c r="T1019" s="58">
        <v>1</v>
      </c>
      <c r="U1019" s="59">
        <v>40.28</v>
      </c>
      <c r="V1019" s="58">
        <v>50</v>
      </c>
      <c r="W1019" s="58" t="s">
        <v>101</v>
      </c>
      <c r="X1019" s="58">
        <v>0</v>
      </c>
      <c r="Y1019" s="58">
        <v>0</v>
      </c>
      <c r="Z1019" s="58">
        <v>0</v>
      </c>
      <c r="AA1019" s="58">
        <v>0</v>
      </c>
      <c r="AB1019">
        <v>1</v>
      </c>
      <c r="AC1019" s="58">
        <v>0</v>
      </c>
      <c r="AD1019" s="58">
        <v>1</v>
      </c>
      <c r="AE1019" s="58">
        <v>1</v>
      </c>
      <c r="AF1019" s="58">
        <v>25</v>
      </c>
      <c r="AG1019" s="58">
        <v>17.649999999999999</v>
      </c>
      <c r="AH1019" s="59">
        <v>8386.8700000000008</v>
      </c>
      <c r="AI1019" s="61">
        <v>20097884</v>
      </c>
      <c r="AJ1019" s="61">
        <v>9083474</v>
      </c>
      <c r="AK1019" s="61">
        <v>361165</v>
      </c>
      <c r="AL1019" s="60">
        <f t="shared" si="176"/>
        <v>0.36116500000000001</v>
      </c>
      <c r="AM1019" s="60">
        <f t="shared" si="180"/>
        <v>0.18778488880703531</v>
      </c>
      <c r="AN1019" s="59">
        <v>43.48</v>
      </c>
    </row>
    <row r="1020" spans="1:40" x14ac:dyDescent="0.3">
      <c r="A1020" s="58" t="s">
        <v>354</v>
      </c>
      <c r="B1020" s="59">
        <v>2018</v>
      </c>
      <c r="C1020" s="59">
        <v>86.75</v>
      </c>
      <c r="D1020" s="59">
        <v>86.75</v>
      </c>
      <c r="E1020" s="59">
        <v>100</v>
      </c>
      <c r="F1020" s="59">
        <v>90.94</v>
      </c>
      <c r="G1020" s="59">
        <v>93.07</v>
      </c>
      <c r="H1020" s="59">
        <v>75.92</v>
      </c>
      <c r="I1020" s="60">
        <f t="shared" si="175"/>
        <v>9.3575035531392476</v>
      </c>
      <c r="J1020" s="60">
        <f t="shared" si="174"/>
        <v>16.796487860344115</v>
      </c>
      <c r="K1020" s="60">
        <f t="shared" si="171"/>
        <v>15.889414545653935</v>
      </c>
      <c r="L1020" s="60">
        <f t="shared" si="179"/>
        <v>0.3401312485506035</v>
      </c>
      <c r="M1020" s="60">
        <f t="shared" si="172"/>
        <v>2.4770623324654575</v>
      </c>
      <c r="N1020" s="59">
        <v>5.51</v>
      </c>
      <c r="O1020" s="59">
        <v>0.03</v>
      </c>
      <c r="P1020" s="62">
        <v>15.665081300813005</v>
      </c>
      <c r="Q1020" s="62">
        <v>17.575252918287951</v>
      </c>
      <c r="R1020" s="12">
        <v>28</v>
      </c>
      <c r="S1020" s="59">
        <v>80.150000000000006</v>
      </c>
      <c r="T1020" s="58">
        <v>1</v>
      </c>
      <c r="U1020" s="59">
        <v>77.45</v>
      </c>
      <c r="V1020" s="58">
        <v>52.94</v>
      </c>
      <c r="W1020" s="58" t="s">
        <v>101</v>
      </c>
      <c r="X1020" s="58">
        <v>0</v>
      </c>
      <c r="Y1020" s="58">
        <v>0</v>
      </c>
      <c r="Z1020" s="58">
        <v>0</v>
      </c>
      <c r="AA1020" s="58">
        <v>0</v>
      </c>
      <c r="AB1020">
        <v>1</v>
      </c>
      <c r="AC1020" s="58">
        <v>0</v>
      </c>
      <c r="AD1020" s="58">
        <v>1</v>
      </c>
      <c r="AE1020" s="58">
        <v>1</v>
      </c>
      <c r="AF1020" s="58">
        <v>33.33</v>
      </c>
      <c r="AG1020" s="58">
        <v>17.649999999999999</v>
      </c>
      <c r="AH1020" s="59">
        <v>11585.43</v>
      </c>
      <c r="AI1020" s="61">
        <v>19707067</v>
      </c>
      <c r="AJ1020" s="61">
        <v>7955822</v>
      </c>
      <c r="AK1020" s="61">
        <v>405132</v>
      </c>
      <c r="AL1020" s="60">
        <f t="shared" si="176"/>
        <v>0.40513199999999999</v>
      </c>
      <c r="AM1020" s="60">
        <f t="shared" si="180"/>
        <v>0.12173660238395194</v>
      </c>
      <c r="AN1020" s="59">
        <v>38.69</v>
      </c>
    </row>
    <row r="1021" spans="1:40" x14ac:dyDescent="0.3">
      <c r="A1021" s="58" t="s">
        <v>354</v>
      </c>
      <c r="B1021" s="59">
        <v>2019</v>
      </c>
      <c r="C1021" s="59">
        <v>85.74</v>
      </c>
      <c r="D1021" s="59">
        <v>85.74</v>
      </c>
      <c r="E1021" s="59">
        <v>100</v>
      </c>
      <c r="F1021" s="59">
        <v>89.92</v>
      </c>
      <c r="G1021" s="59">
        <v>92.63</v>
      </c>
      <c r="H1021" s="59">
        <v>74.39</v>
      </c>
      <c r="I1021" s="60">
        <f t="shared" si="175"/>
        <v>9.061608318175784</v>
      </c>
      <c r="J1021" s="60">
        <f t="shared" si="174"/>
        <v>16.833635484154133</v>
      </c>
      <c r="K1021" s="60">
        <f t="shared" si="171"/>
        <v>15.86014518135118</v>
      </c>
      <c r="L1021" s="60">
        <f t="shared" si="179"/>
        <v>0.34610285583457856</v>
      </c>
      <c r="M1021" s="60">
        <f t="shared" si="172"/>
        <v>2.647167771006564</v>
      </c>
      <c r="N1021" s="59">
        <v>8.0399999999999991</v>
      </c>
      <c r="O1021" s="59">
        <v>0.03</v>
      </c>
      <c r="P1021" s="62">
        <v>24.825120000000009</v>
      </c>
      <c r="Q1021" s="62">
        <v>26.61542635658914</v>
      </c>
      <c r="R1021" s="12">
        <v>31.91</v>
      </c>
      <c r="S1021" s="59">
        <v>80.489999999999995</v>
      </c>
      <c r="T1021" s="58">
        <v>1</v>
      </c>
      <c r="U1021" s="59">
        <v>76.56</v>
      </c>
      <c r="V1021" s="58">
        <v>64.709999999999994</v>
      </c>
      <c r="W1021" s="58" t="s">
        <v>101</v>
      </c>
      <c r="X1021" s="58">
        <v>0</v>
      </c>
      <c r="Y1021" s="58">
        <v>0</v>
      </c>
      <c r="Z1021" s="58">
        <v>0</v>
      </c>
      <c r="AA1021" s="58">
        <v>0</v>
      </c>
      <c r="AB1021">
        <v>1</v>
      </c>
      <c r="AC1021" s="58">
        <v>0</v>
      </c>
      <c r="AD1021" s="58">
        <v>1</v>
      </c>
      <c r="AE1021" s="58">
        <v>1</v>
      </c>
      <c r="AF1021" s="58">
        <v>25</v>
      </c>
      <c r="AG1021" s="58">
        <v>20</v>
      </c>
      <c r="AH1021" s="59">
        <v>8618</v>
      </c>
      <c r="AI1021" s="61">
        <v>20452905</v>
      </c>
      <c r="AJ1021" s="61">
        <v>7726335</v>
      </c>
      <c r="AK1021" s="61">
        <v>413548</v>
      </c>
      <c r="AL1021" s="60">
        <f t="shared" si="176"/>
        <v>0.41354800000000003</v>
      </c>
      <c r="AM1021" s="60">
        <f t="shared" si="180"/>
        <v>2.0773476299082768E-2</v>
      </c>
      <c r="AN1021" s="59">
        <v>36.369999999999997</v>
      </c>
    </row>
    <row r="1022" spans="1:40" x14ac:dyDescent="0.3">
      <c r="A1022" s="58" t="s">
        <v>354</v>
      </c>
      <c r="B1022" s="59">
        <v>2020</v>
      </c>
      <c r="C1022" s="59">
        <v>86.42</v>
      </c>
      <c r="D1022" s="59">
        <v>86.42</v>
      </c>
      <c r="E1022" s="59">
        <v>100</v>
      </c>
      <c r="F1022" s="59">
        <v>89.95</v>
      </c>
      <c r="G1022" s="59">
        <v>87.73</v>
      </c>
      <c r="H1022" s="59">
        <v>81.069999999999993</v>
      </c>
      <c r="I1022" s="60">
        <f t="shared" si="175"/>
        <v>9.4068918679001658</v>
      </c>
      <c r="J1022" s="60">
        <f t="shared" si="174"/>
        <v>16.823552950138296</v>
      </c>
      <c r="K1022" s="60">
        <f t="shared" si="171"/>
        <v>15.862793381799138</v>
      </c>
      <c r="L1022" s="60">
        <f t="shared" si="179"/>
        <v>0.32788835746183198</v>
      </c>
      <c r="M1022" s="60">
        <f t="shared" si="172"/>
        <v>2.6136809889679937</v>
      </c>
      <c r="N1022" s="59">
        <v>1.23</v>
      </c>
      <c r="O1022" s="59">
        <v>0.03</v>
      </c>
      <c r="P1022" s="62">
        <v>24.792209302325578</v>
      </c>
      <c r="Q1022" s="62">
        <v>26.392868217054275</v>
      </c>
      <c r="R1022" s="12">
        <v>35.049999999999997</v>
      </c>
      <c r="S1022" s="59">
        <v>27.4</v>
      </c>
      <c r="T1022" s="58">
        <v>1</v>
      </c>
      <c r="U1022" s="59">
        <v>89.95</v>
      </c>
      <c r="V1022" s="58">
        <v>52.94</v>
      </c>
      <c r="W1022" s="58" t="s">
        <v>101</v>
      </c>
      <c r="X1022" s="58">
        <v>0</v>
      </c>
      <c r="Y1022" s="58">
        <v>0</v>
      </c>
      <c r="Z1022" s="58">
        <v>0</v>
      </c>
      <c r="AA1022" s="58">
        <v>0</v>
      </c>
      <c r="AB1022">
        <v>1</v>
      </c>
      <c r="AC1022" s="58">
        <v>0</v>
      </c>
      <c r="AD1022" s="58">
        <v>1</v>
      </c>
      <c r="AE1022" s="58">
        <v>1</v>
      </c>
      <c r="AF1022" s="58">
        <v>33.33</v>
      </c>
      <c r="AG1022" s="58">
        <v>20</v>
      </c>
      <c r="AH1022" s="59">
        <v>12171.98</v>
      </c>
      <c r="AI1022" s="61">
        <v>20247724</v>
      </c>
      <c r="AJ1022" s="61">
        <v>7746823</v>
      </c>
      <c r="AK1022" s="61">
        <v>388034</v>
      </c>
      <c r="AL1022" s="60">
        <f t="shared" si="176"/>
        <v>0.38803399999999999</v>
      </c>
      <c r="AM1022" s="60">
        <f t="shared" si="180"/>
        <v>-6.1695377561975878E-2</v>
      </c>
      <c r="AN1022" s="59">
        <v>36.6</v>
      </c>
    </row>
    <row r="1023" spans="1:40" x14ac:dyDescent="0.3">
      <c r="A1023" s="58" t="s">
        <v>354</v>
      </c>
      <c r="B1023" s="59">
        <v>2021</v>
      </c>
      <c r="C1023" s="59">
        <v>85.33</v>
      </c>
      <c r="D1023" s="59">
        <v>85.33</v>
      </c>
      <c r="E1023" s="59">
        <v>100</v>
      </c>
      <c r="F1023" s="59">
        <v>89.31</v>
      </c>
      <c r="G1023" s="59">
        <v>88.15</v>
      </c>
      <c r="H1023" s="59">
        <v>78.040000000000006</v>
      </c>
      <c r="I1023" s="60">
        <f t="shared" si="175"/>
        <v>9.1747774409738359</v>
      </c>
      <c r="J1023" s="60">
        <f t="shared" si="174"/>
        <v>16.832875107515378</v>
      </c>
      <c r="K1023" s="60">
        <f t="shared" si="171"/>
        <v>15.824283092082734</v>
      </c>
      <c r="L1023" s="60">
        <f t="shared" si="179"/>
        <v>0.30121878632056648</v>
      </c>
      <c r="M1023" s="60">
        <f t="shared" si="172"/>
        <v>2.7417379713507701</v>
      </c>
      <c r="N1023" s="59">
        <v>4.6100000000000003</v>
      </c>
      <c r="O1023" s="59">
        <v>0.03</v>
      </c>
      <c r="P1023" s="62">
        <v>53.43942307692307</v>
      </c>
      <c r="Q1023" s="62">
        <v>56.638499999999958</v>
      </c>
      <c r="R1023" s="12">
        <v>93.21</v>
      </c>
      <c r="S1023" s="59">
        <v>25.41</v>
      </c>
      <c r="T1023" s="58">
        <v>1</v>
      </c>
      <c r="U1023" s="59">
        <v>85.03</v>
      </c>
      <c r="V1023" s="58">
        <v>60</v>
      </c>
      <c r="W1023" s="58" t="s">
        <v>101</v>
      </c>
      <c r="X1023" s="58">
        <v>0</v>
      </c>
      <c r="Y1023" s="58">
        <v>0</v>
      </c>
      <c r="Z1023" s="58">
        <v>0</v>
      </c>
      <c r="AA1023" s="58">
        <v>0</v>
      </c>
      <c r="AB1023">
        <v>1</v>
      </c>
      <c r="AC1023" s="58">
        <v>0</v>
      </c>
      <c r="AD1023" s="58">
        <v>1</v>
      </c>
      <c r="AE1023" s="58">
        <v>1</v>
      </c>
      <c r="AF1023" s="58">
        <v>30.77</v>
      </c>
      <c r="AG1023" s="58">
        <v>20</v>
      </c>
      <c r="AH1023" s="59">
        <v>9650.6200000000008</v>
      </c>
      <c r="AI1023" s="61">
        <v>20437359</v>
      </c>
      <c r="AJ1023" s="61">
        <v>7454162</v>
      </c>
      <c r="AK1023" s="61">
        <v>351505</v>
      </c>
      <c r="AL1023" s="60">
        <f t="shared" si="176"/>
        <v>0.35150500000000001</v>
      </c>
      <c r="AM1023" s="60">
        <f t="shared" si="180"/>
        <v>-9.4138657952653637E-2</v>
      </c>
      <c r="AN1023" s="59">
        <v>34.74</v>
      </c>
    </row>
    <row r="1024" spans="1:40" x14ac:dyDescent="0.3">
      <c r="A1024" s="58" t="s">
        <v>474</v>
      </c>
      <c r="B1024" s="59">
        <v>2008</v>
      </c>
      <c r="C1024" s="59">
        <v>67.040000000000006</v>
      </c>
      <c r="D1024" s="59">
        <v>67.040000000000006</v>
      </c>
      <c r="E1024" s="59">
        <v>100</v>
      </c>
      <c r="F1024" s="59">
        <v>59.59</v>
      </c>
      <c r="G1024" s="59">
        <v>55.09</v>
      </c>
      <c r="H1024" s="59">
        <v>86.96</v>
      </c>
      <c r="I1024" s="60">
        <f t="shared" si="175"/>
        <v>6.7461888369006378</v>
      </c>
      <c r="J1024" s="60">
        <f t="shared" si="174"/>
        <v>14.230133603857205</v>
      </c>
      <c r="K1024" s="60">
        <f t="shared" si="171"/>
        <v>13.048501528805874</v>
      </c>
      <c r="L1024" s="60">
        <f t="shared" si="179"/>
        <v>-5.8168853215648511E-3</v>
      </c>
      <c r="M1024" s="60">
        <f t="shared" si="172"/>
        <v>3.2596899224806202</v>
      </c>
      <c r="N1024" s="59">
        <v>1.72</v>
      </c>
      <c r="O1024" s="59">
        <v>0.03</v>
      </c>
      <c r="P1024" s="62">
        <v>19.974545454545453</v>
      </c>
      <c r="Q1024" s="62">
        <v>25.786875000000009</v>
      </c>
      <c r="R1024" s="12">
        <v>34.380000000000003</v>
      </c>
      <c r="S1024" s="59">
        <v>0</v>
      </c>
      <c r="T1024" s="58">
        <v>1</v>
      </c>
      <c r="U1024" s="59">
        <v>97.81</v>
      </c>
      <c r="V1024" s="58"/>
      <c r="W1024" s="58" t="s">
        <v>101</v>
      </c>
      <c r="X1024" s="58">
        <v>0</v>
      </c>
      <c r="Y1024" s="58">
        <v>0</v>
      </c>
      <c r="Z1024" s="58">
        <v>0</v>
      </c>
      <c r="AA1024" s="58">
        <v>0</v>
      </c>
      <c r="AB1024">
        <v>1</v>
      </c>
      <c r="AC1024" s="58">
        <v>0</v>
      </c>
      <c r="AD1024" s="58">
        <v>1</v>
      </c>
      <c r="AE1024" s="58"/>
      <c r="AF1024" s="58">
        <v>11.11</v>
      </c>
      <c r="AG1024" s="58">
        <v>38.89</v>
      </c>
      <c r="AH1024" s="59">
        <v>850.81</v>
      </c>
      <c r="AI1024" s="61">
        <v>1513800</v>
      </c>
      <c r="AJ1024" s="61">
        <v>464400</v>
      </c>
      <c r="AK1024" s="61">
        <v>-5800</v>
      </c>
      <c r="AL1024" s="60">
        <f t="shared" si="176"/>
        <v>-5.7999999999999996E-3</v>
      </c>
      <c r="AM1024" s="60"/>
      <c r="AN1024" s="59">
        <v>29.25</v>
      </c>
    </row>
    <row r="1025" spans="1:40" x14ac:dyDescent="0.3">
      <c r="A1025" s="58" t="s">
        <v>474</v>
      </c>
      <c r="B1025" s="59">
        <v>2009</v>
      </c>
      <c r="C1025" s="59">
        <v>76.8</v>
      </c>
      <c r="D1025" s="59">
        <v>48.4</v>
      </c>
      <c r="E1025" s="59">
        <v>20</v>
      </c>
      <c r="F1025" s="59">
        <v>75.36</v>
      </c>
      <c r="G1025" s="59">
        <v>66.540000000000006</v>
      </c>
      <c r="H1025" s="59">
        <v>88.11</v>
      </c>
      <c r="I1025" s="60">
        <f t="shared" si="175"/>
        <v>6.1541359649788143</v>
      </c>
      <c r="J1025" s="60">
        <f t="shared" si="174"/>
        <v>13.817708141507762</v>
      </c>
      <c r="K1025" s="60">
        <f t="shared" si="171"/>
        <v>12.979877729107573</v>
      </c>
      <c r="L1025" s="60">
        <f t="shared" si="179"/>
        <v>1.2323749688831903E-2</v>
      </c>
      <c r="M1025" s="60">
        <f t="shared" si="172"/>
        <v>2.3113468634686347</v>
      </c>
      <c r="N1025" s="59">
        <v>-32.99</v>
      </c>
      <c r="O1025" s="59">
        <v>0.06</v>
      </c>
      <c r="P1025" s="62">
        <v>16.568333333333328</v>
      </c>
      <c r="Q1025" s="62">
        <v>16.611240310077516</v>
      </c>
      <c r="R1025" s="12">
        <v>19.829999999999998</v>
      </c>
      <c r="S1025" s="59">
        <v>28.33</v>
      </c>
      <c r="T1025" s="58">
        <v>1</v>
      </c>
      <c r="U1025" s="59">
        <v>93.55</v>
      </c>
      <c r="V1025" s="58">
        <v>40.74</v>
      </c>
      <c r="W1025" s="58" t="s">
        <v>101</v>
      </c>
      <c r="X1025" s="58">
        <v>0</v>
      </c>
      <c r="Y1025" s="58">
        <v>0</v>
      </c>
      <c r="Z1025" s="58">
        <v>0</v>
      </c>
      <c r="AA1025" s="58">
        <v>0</v>
      </c>
      <c r="AB1025">
        <v>1</v>
      </c>
      <c r="AC1025" s="58">
        <v>0</v>
      </c>
      <c r="AD1025" s="58">
        <v>1</v>
      </c>
      <c r="AE1025" s="58"/>
      <c r="AF1025" s="58">
        <v>29.73</v>
      </c>
      <c r="AG1025" s="58">
        <v>46.67</v>
      </c>
      <c r="AH1025" s="59">
        <v>470.66</v>
      </c>
      <c r="AI1025" s="61">
        <v>1002200</v>
      </c>
      <c r="AJ1025" s="61">
        <v>433600</v>
      </c>
      <c r="AK1025" s="61">
        <v>12400</v>
      </c>
      <c r="AL1025" s="60">
        <f t="shared" si="176"/>
        <v>1.24E-2</v>
      </c>
      <c r="AM1025" s="60">
        <f t="shared" ref="AM1025:AM1037" si="181">(AK1025-AK1024)/AK1024</f>
        <v>-3.1379310344827585</v>
      </c>
      <c r="AN1025" s="59">
        <v>40.49</v>
      </c>
    </row>
    <row r="1026" spans="1:40" x14ac:dyDescent="0.3">
      <c r="A1026" s="58" t="s">
        <v>474</v>
      </c>
      <c r="B1026" s="59">
        <v>2010</v>
      </c>
      <c r="C1026" s="59">
        <v>70.099999999999994</v>
      </c>
      <c r="D1026" s="59">
        <v>70.099999999999994</v>
      </c>
      <c r="E1026" s="59">
        <v>100</v>
      </c>
      <c r="F1026" s="59">
        <v>74.28</v>
      </c>
      <c r="G1026" s="59">
        <v>61.79</v>
      </c>
      <c r="H1026" s="59">
        <v>73.02</v>
      </c>
      <c r="I1026" s="60">
        <f t="shared" si="175"/>
        <v>6.7998247971216736</v>
      </c>
      <c r="J1026" s="60">
        <f t="shared" si="174"/>
        <v>13.987613414563898</v>
      </c>
      <c r="K1026" s="60">
        <f t="shared" ref="K1026:K1089" si="182">LN(AJ1026)</f>
        <v>12.647869682885728</v>
      </c>
      <c r="L1026" s="60">
        <f t="shared" si="179"/>
        <v>1.9998686506689123E-2</v>
      </c>
      <c r="M1026" s="60">
        <f t="shared" ref="M1026:M1089" si="183">AI1026/AJ1026</f>
        <v>3.8180649308903889</v>
      </c>
      <c r="N1026" s="59">
        <v>15.38</v>
      </c>
      <c r="O1026" s="59">
        <v>0.05</v>
      </c>
      <c r="P1026" s="62">
        <v>16.501712062256811</v>
      </c>
      <c r="Q1026" s="62">
        <v>17.427003891050575</v>
      </c>
      <c r="R1026" s="12">
        <v>19.920000000000002</v>
      </c>
      <c r="S1026" s="59">
        <v>26.39</v>
      </c>
      <c r="T1026" s="58">
        <v>1</v>
      </c>
      <c r="U1026" s="59">
        <v>79.84</v>
      </c>
      <c r="V1026" s="58">
        <v>38.89</v>
      </c>
      <c r="W1026" s="58" t="s">
        <v>101</v>
      </c>
      <c r="X1026" s="58">
        <v>0</v>
      </c>
      <c r="Y1026" s="58">
        <v>0</v>
      </c>
      <c r="Z1026" s="58">
        <v>0</v>
      </c>
      <c r="AA1026" s="58">
        <v>0</v>
      </c>
      <c r="AB1026">
        <v>1</v>
      </c>
      <c r="AC1026" s="58">
        <v>0</v>
      </c>
      <c r="AD1026" s="58">
        <v>1</v>
      </c>
      <c r="AE1026" s="58"/>
      <c r="AF1026" s="58">
        <v>31.43</v>
      </c>
      <c r="AG1026" s="58">
        <v>50</v>
      </c>
      <c r="AH1026" s="59">
        <v>897.69</v>
      </c>
      <c r="AI1026" s="61">
        <v>1187800</v>
      </c>
      <c r="AJ1026" s="61">
        <v>311100</v>
      </c>
      <c r="AK1026" s="61">
        <v>20200</v>
      </c>
      <c r="AL1026" s="60">
        <f t="shared" si="176"/>
        <v>2.0199999999999999E-2</v>
      </c>
      <c r="AM1026" s="60">
        <f t="shared" si="181"/>
        <v>0.62903225806451613</v>
      </c>
      <c r="AN1026" s="59">
        <v>24.23</v>
      </c>
    </row>
    <row r="1027" spans="1:40" x14ac:dyDescent="0.3">
      <c r="A1027" s="58" t="s">
        <v>474</v>
      </c>
      <c r="B1027" s="59">
        <v>2011</v>
      </c>
      <c r="C1027" s="59">
        <v>61.01</v>
      </c>
      <c r="D1027" s="59">
        <v>61.01</v>
      </c>
      <c r="E1027" s="59">
        <v>100</v>
      </c>
      <c r="F1027" s="59">
        <v>72.64</v>
      </c>
      <c r="G1027" s="59">
        <v>62.28</v>
      </c>
      <c r="H1027" s="59">
        <v>46.24</v>
      </c>
      <c r="I1027" s="60">
        <f t="shared" si="175"/>
        <v>7.0283166736443876</v>
      </c>
      <c r="J1027" s="60">
        <f t="shared" si="174"/>
        <v>14.237636106965546</v>
      </c>
      <c r="K1027" s="60">
        <f t="shared" si="182"/>
        <v>12.929991484756872</v>
      </c>
      <c r="L1027" s="60">
        <f t="shared" si="179"/>
        <v>3.3241333779801936E-2</v>
      </c>
      <c r="M1027" s="60">
        <f t="shared" si="183"/>
        <v>3.6974545454545455</v>
      </c>
      <c r="N1027" s="59">
        <v>20.11</v>
      </c>
      <c r="O1027" s="59">
        <v>0.05</v>
      </c>
      <c r="P1027" s="62">
        <v>14.778235294117646</v>
      </c>
      <c r="Q1027" s="62">
        <v>16.565686274509794</v>
      </c>
      <c r="R1027" s="12">
        <v>21.87</v>
      </c>
      <c r="S1027" s="59">
        <v>28.45</v>
      </c>
      <c r="T1027" s="58">
        <v>1</v>
      </c>
      <c r="U1027" s="59">
        <v>42.92</v>
      </c>
      <c r="V1027" s="58">
        <v>36.840000000000003</v>
      </c>
      <c r="W1027" s="58" t="s">
        <v>101</v>
      </c>
      <c r="X1027" s="58">
        <v>0</v>
      </c>
      <c r="Y1027" s="58">
        <v>0</v>
      </c>
      <c r="Z1027" s="58">
        <v>0</v>
      </c>
      <c r="AA1027" s="58">
        <v>0</v>
      </c>
      <c r="AB1027">
        <v>1</v>
      </c>
      <c r="AC1027" s="58">
        <v>0</v>
      </c>
      <c r="AD1027" s="58">
        <v>1</v>
      </c>
      <c r="AE1027" s="58">
        <v>1</v>
      </c>
      <c r="AF1027" s="58">
        <v>32.35</v>
      </c>
      <c r="AG1027" s="58">
        <v>64.290000000000006</v>
      </c>
      <c r="AH1027" s="59">
        <v>1128.1300000000001</v>
      </c>
      <c r="AI1027" s="61">
        <v>1525200</v>
      </c>
      <c r="AJ1027" s="61">
        <v>412500</v>
      </c>
      <c r="AK1027" s="61">
        <v>33800</v>
      </c>
      <c r="AL1027" s="60">
        <f t="shared" si="176"/>
        <v>3.3799999999999997E-2</v>
      </c>
      <c r="AM1027" s="60">
        <f t="shared" si="181"/>
        <v>0.67326732673267331</v>
      </c>
      <c r="AN1027" s="59">
        <v>25.49</v>
      </c>
    </row>
    <row r="1028" spans="1:40" x14ac:dyDescent="0.3">
      <c r="A1028" s="58" t="s">
        <v>474</v>
      </c>
      <c r="B1028" s="59">
        <v>2012</v>
      </c>
      <c r="C1028" s="59">
        <v>62.36</v>
      </c>
      <c r="D1028" s="59">
        <v>62.36</v>
      </c>
      <c r="E1028" s="59">
        <v>100</v>
      </c>
      <c r="F1028" s="59">
        <v>80.459999999999994</v>
      </c>
      <c r="G1028" s="59">
        <v>78.86</v>
      </c>
      <c r="H1028" s="59">
        <v>25.77</v>
      </c>
      <c r="I1028" s="60">
        <f t="shared" si="175"/>
        <v>6.9176462021301086</v>
      </c>
      <c r="J1028" s="60">
        <f t="shared" si="174"/>
        <v>14.490341006738321</v>
      </c>
      <c r="K1028" s="60">
        <f t="shared" si="182"/>
        <v>13.494478505830939</v>
      </c>
      <c r="L1028" s="60">
        <f t="shared" si="179"/>
        <v>6.5783153601225068E-3</v>
      </c>
      <c r="M1028" s="60">
        <f t="shared" si="183"/>
        <v>2.7070581748001104</v>
      </c>
      <c r="N1028" s="59">
        <v>10</v>
      </c>
      <c r="O1028" s="59">
        <v>0.03</v>
      </c>
      <c r="P1028" s="62">
        <v>7.9368359374999926</v>
      </c>
      <c r="Q1028" s="62">
        <v>9.5380468750000045</v>
      </c>
      <c r="R1028" s="12">
        <v>13.01</v>
      </c>
      <c r="S1028" s="59">
        <v>27.61</v>
      </c>
      <c r="T1028" s="58">
        <v>1</v>
      </c>
      <c r="U1028" s="59">
        <v>22.41</v>
      </c>
      <c r="V1028" s="58">
        <v>33.33</v>
      </c>
      <c r="W1028" s="58" t="s">
        <v>101</v>
      </c>
      <c r="X1028" s="58">
        <v>0</v>
      </c>
      <c r="Y1028" s="58">
        <v>0</v>
      </c>
      <c r="Z1028" s="58">
        <v>0</v>
      </c>
      <c r="AA1028" s="58">
        <v>0</v>
      </c>
      <c r="AB1028">
        <v>1</v>
      </c>
      <c r="AC1028" s="58">
        <v>0</v>
      </c>
      <c r="AD1028" s="58">
        <v>1</v>
      </c>
      <c r="AE1028" s="58">
        <v>1</v>
      </c>
      <c r="AF1028" s="58">
        <v>32.35</v>
      </c>
      <c r="AG1028" s="58">
        <v>61.54</v>
      </c>
      <c r="AH1028" s="59">
        <v>1009.94</v>
      </c>
      <c r="AI1028" s="61">
        <v>1963700</v>
      </c>
      <c r="AJ1028" s="61">
        <v>725400</v>
      </c>
      <c r="AK1028" s="61">
        <v>6600</v>
      </c>
      <c r="AL1028" s="60">
        <f t="shared" si="176"/>
        <v>6.6E-3</v>
      </c>
      <c r="AM1028" s="60">
        <f t="shared" si="181"/>
        <v>-0.80473372781065089</v>
      </c>
      <c r="AN1028" s="59">
        <v>30.15</v>
      </c>
    </row>
    <row r="1029" spans="1:40" x14ac:dyDescent="0.3">
      <c r="A1029" s="58" t="s">
        <v>474</v>
      </c>
      <c r="B1029" s="59">
        <v>2013</v>
      </c>
      <c r="C1029" s="59">
        <v>68.47</v>
      </c>
      <c r="D1029" s="59">
        <v>68.47</v>
      </c>
      <c r="E1029" s="59">
        <v>100</v>
      </c>
      <c r="F1029" s="59">
        <v>79.95</v>
      </c>
      <c r="G1029" s="59">
        <v>77.290000000000006</v>
      </c>
      <c r="H1029" s="59">
        <v>46.79</v>
      </c>
      <c r="I1029" s="60">
        <f t="shared" si="175"/>
        <v>7.4278220713140621</v>
      </c>
      <c r="J1029" s="60">
        <f t="shared" si="174"/>
        <v>14.658197805793794</v>
      </c>
      <c r="K1029" s="60">
        <f t="shared" si="182"/>
        <v>13.573311600114906</v>
      </c>
      <c r="L1029" s="60">
        <f t="shared" si="179"/>
        <v>6.5783153601225068E-3</v>
      </c>
      <c r="M1029" s="60">
        <f t="shared" si="183"/>
        <v>2.9591030704548351</v>
      </c>
      <c r="N1029" s="59">
        <v>9.6999999999999993</v>
      </c>
      <c r="O1029" s="59">
        <v>0.03</v>
      </c>
      <c r="P1029" s="62">
        <v>4.5099606299212596</v>
      </c>
      <c r="Q1029" s="62">
        <v>5.3667968749999986</v>
      </c>
      <c r="R1029" s="12">
        <v>8.0399999999999991</v>
      </c>
      <c r="S1029" s="59">
        <v>28.79</v>
      </c>
      <c r="T1029" s="58">
        <v>1</v>
      </c>
      <c r="U1029" s="59">
        <v>55.12</v>
      </c>
      <c r="V1029" s="58">
        <v>28.57</v>
      </c>
      <c r="W1029" s="58" t="s">
        <v>101</v>
      </c>
      <c r="X1029" s="58">
        <v>0</v>
      </c>
      <c r="Y1029" s="58">
        <v>0</v>
      </c>
      <c r="Z1029" s="58">
        <v>0</v>
      </c>
      <c r="AA1029" s="58">
        <v>0</v>
      </c>
      <c r="AB1029">
        <v>1</v>
      </c>
      <c r="AC1029" s="58">
        <v>0</v>
      </c>
      <c r="AD1029" s="58">
        <v>1</v>
      </c>
      <c r="AE1029" s="58">
        <v>1</v>
      </c>
      <c r="AF1029" s="58">
        <v>32.35</v>
      </c>
      <c r="AG1029" s="58">
        <v>61.54</v>
      </c>
      <c r="AH1029" s="59">
        <v>1682.14</v>
      </c>
      <c r="AI1029" s="61">
        <v>2322600</v>
      </c>
      <c r="AJ1029" s="61">
        <v>784900</v>
      </c>
      <c r="AK1029" s="61">
        <v>6600</v>
      </c>
      <c r="AL1029" s="60">
        <f t="shared" si="176"/>
        <v>6.6E-3</v>
      </c>
      <c r="AM1029" s="60">
        <f t="shared" si="181"/>
        <v>0</v>
      </c>
      <c r="AN1029" s="59">
        <v>31.48</v>
      </c>
    </row>
    <row r="1030" spans="1:40" x14ac:dyDescent="0.3">
      <c r="A1030" s="58" t="s">
        <v>474</v>
      </c>
      <c r="B1030" s="59">
        <v>2014</v>
      </c>
      <c r="C1030" s="59">
        <v>69.48</v>
      </c>
      <c r="D1030" s="59">
        <v>69.48</v>
      </c>
      <c r="E1030" s="59">
        <v>100</v>
      </c>
      <c r="F1030" s="59">
        <v>83.68</v>
      </c>
      <c r="G1030" s="59">
        <v>86.45</v>
      </c>
      <c r="H1030" s="59">
        <v>36.99</v>
      </c>
      <c r="I1030" s="60">
        <f t="shared" si="175"/>
        <v>7.630519512514204</v>
      </c>
      <c r="J1030" s="60">
        <f t="shared" si="174"/>
        <v>14.787765657755861</v>
      </c>
      <c r="K1030" s="60">
        <f t="shared" si="182"/>
        <v>13.475833190394113</v>
      </c>
      <c r="L1030" s="60">
        <f t="shared" si="179"/>
        <v>3.4304803691990238E-2</v>
      </c>
      <c r="M1030" s="60">
        <f t="shared" si="183"/>
        <v>3.7133426966292133</v>
      </c>
      <c r="N1030" s="59">
        <v>18.07</v>
      </c>
      <c r="O1030" s="59">
        <v>0.04</v>
      </c>
      <c r="P1030" s="62">
        <v>5.9405577689243021</v>
      </c>
      <c r="Q1030" s="62">
        <v>6.9000390625000003</v>
      </c>
      <c r="R1030" s="12">
        <v>8.77</v>
      </c>
      <c r="S1030" s="59">
        <v>28.36</v>
      </c>
      <c r="T1030" s="58">
        <v>1</v>
      </c>
      <c r="U1030" s="59">
        <v>44.15</v>
      </c>
      <c r="V1030" s="58">
        <v>27.78</v>
      </c>
      <c r="W1030" s="58" t="s">
        <v>101</v>
      </c>
      <c r="X1030" s="58">
        <v>0</v>
      </c>
      <c r="Y1030" s="58">
        <v>0</v>
      </c>
      <c r="Z1030" s="58">
        <v>0</v>
      </c>
      <c r="AA1030" s="58">
        <v>0</v>
      </c>
      <c r="AB1030">
        <v>1</v>
      </c>
      <c r="AC1030" s="58">
        <v>0</v>
      </c>
      <c r="AD1030" s="58">
        <v>1</v>
      </c>
      <c r="AE1030" s="58">
        <v>1</v>
      </c>
      <c r="AF1030" s="58">
        <v>29.41</v>
      </c>
      <c r="AG1030" s="58">
        <v>30</v>
      </c>
      <c r="AH1030" s="59">
        <v>2060.12</v>
      </c>
      <c r="AI1030" s="61">
        <v>2643900</v>
      </c>
      <c r="AJ1030" s="61">
        <v>712000</v>
      </c>
      <c r="AK1030" s="61">
        <v>34900</v>
      </c>
      <c r="AL1030" s="60">
        <f t="shared" si="176"/>
        <v>3.49E-2</v>
      </c>
      <c r="AM1030" s="60">
        <f t="shared" si="181"/>
        <v>4.2878787878787881</v>
      </c>
      <c r="AN1030" s="59">
        <v>25.25</v>
      </c>
    </row>
    <row r="1031" spans="1:40" x14ac:dyDescent="0.3">
      <c r="A1031" s="58" t="s">
        <v>474</v>
      </c>
      <c r="B1031" s="59">
        <v>2015</v>
      </c>
      <c r="C1031" s="59">
        <v>64.650000000000006</v>
      </c>
      <c r="D1031" s="59">
        <v>64.650000000000006</v>
      </c>
      <c r="E1031" s="59">
        <v>100</v>
      </c>
      <c r="F1031" s="59">
        <v>82.04</v>
      </c>
      <c r="G1031" s="59">
        <v>85.59</v>
      </c>
      <c r="H1031" s="59">
        <v>24.71</v>
      </c>
      <c r="I1031" s="60">
        <f t="shared" si="175"/>
        <v>7.8391986279066401</v>
      </c>
      <c r="J1031" s="60">
        <f t="shared" si="174"/>
        <v>14.957884516071253</v>
      </c>
      <c r="K1031" s="60">
        <f t="shared" si="182"/>
        <v>13.518855010713384</v>
      </c>
      <c r="L1031" s="60">
        <f t="shared" si="179"/>
        <v>3.5656677208034684E-2</v>
      </c>
      <c r="M1031" s="60">
        <f t="shared" si="183"/>
        <v>4.2166016413292073</v>
      </c>
      <c r="N1031" s="59">
        <v>18.2</v>
      </c>
      <c r="O1031" s="59">
        <v>0.03</v>
      </c>
      <c r="P1031" s="62">
        <v>7.6819367588932828</v>
      </c>
      <c r="Q1031" s="62">
        <v>8.2714785992217958</v>
      </c>
      <c r="R1031" s="12">
        <v>9.17</v>
      </c>
      <c r="S1031" s="59">
        <v>28.57</v>
      </c>
      <c r="T1031" s="58">
        <v>1</v>
      </c>
      <c r="U1031" s="59">
        <v>24.75</v>
      </c>
      <c r="V1031" s="58">
        <v>45.45</v>
      </c>
      <c r="W1031" s="58" t="s">
        <v>101</v>
      </c>
      <c r="X1031" s="58">
        <v>0</v>
      </c>
      <c r="Y1031" s="58">
        <v>0</v>
      </c>
      <c r="Z1031" s="58">
        <v>0</v>
      </c>
      <c r="AA1031" s="58">
        <v>0</v>
      </c>
      <c r="AB1031">
        <v>1</v>
      </c>
      <c r="AC1031" s="58">
        <v>0</v>
      </c>
      <c r="AD1031" s="58">
        <v>1</v>
      </c>
      <c r="AE1031" s="58">
        <v>1</v>
      </c>
      <c r="AF1031" s="58">
        <v>29.41</v>
      </c>
      <c r="AG1031" s="58">
        <v>20</v>
      </c>
      <c r="AH1031" s="59">
        <v>2538.17</v>
      </c>
      <c r="AI1031" s="61">
        <v>3134200</v>
      </c>
      <c r="AJ1031" s="61">
        <v>743300</v>
      </c>
      <c r="AK1031" s="61">
        <v>36300</v>
      </c>
      <c r="AL1031" s="60">
        <f t="shared" si="176"/>
        <v>3.6299999999999999E-2</v>
      </c>
      <c r="AM1031" s="60">
        <f t="shared" si="181"/>
        <v>4.0114613180515762E-2</v>
      </c>
      <c r="AN1031" s="59">
        <v>21.81</v>
      </c>
    </row>
    <row r="1032" spans="1:40" x14ac:dyDescent="0.3">
      <c r="A1032" s="58" t="s">
        <v>474</v>
      </c>
      <c r="B1032" s="59">
        <v>2016</v>
      </c>
      <c r="C1032" s="59">
        <v>73.790000000000006</v>
      </c>
      <c r="D1032" s="59">
        <v>73.790000000000006</v>
      </c>
      <c r="E1032" s="59">
        <v>100</v>
      </c>
      <c r="F1032" s="59">
        <v>83.51</v>
      </c>
      <c r="G1032" s="59">
        <v>93.66</v>
      </c>
      <c r="H1032" s="59">
        <v>43.79</v>
      </c>
      <c r="I1032" s="60">
        <f t="shared" si="175"/>
        <v>7.9542704415045664</v>
      </c>
      <c r="J1032" s="60">
        <f t="shared" si="174"/>
        <v>15.123654170526731</v>
      </c>
      <c r="K1032" s="60">
        <f t="shared" si="182"/>
        <v>13.576110584130541</v>
      </c>
      <c r="L1032" s="60">
        <f t="shared" si="179"/>
        <v>5.9965581167434133E-2</v>
      </c>
      <c r="M1032" s="60">
        <f t="shared" si="183"/>
        <v>4.6999110659382541</v>
      </c>
      <c r="N1032" s="59">
        <v>16.71</v>
      </c>
      <c r="O1032" s="59">
        <v>0.04</v>
      </c>
      <c r="P1032" s="62">
        <v>5.3497665369649798</v>
      </c>
      <c r="Q1032" s="62">
        <v>5.6182329317269106</v>
      </c>
      <c r="R1032" s="12">
        <v>8.7100000000000009</v>
      </c>
      <c r="S1032" s="59">
        <v>27.5</v>
      </c>
      <c r="T1032" s="58">
        <v>1</v>
      </c>
      <c r="U1032" s="59">
        <v>31.19</v>
      </c>
      <c r="V1032" s="58">
        <v>46.15</v>
      </c>
      <c r="W1032" s="58" t="s">
        <v>101</v>
      </c>
      <c r="X1032" s="58">
        <v>0</v>
      </c>
      <c r="Y1032" s="58">
        <v>0</v>
      </c>
      <c r="Z1032" s="58">
        <v>0</v>
      </c>
      <c r="AA1032" s="58">
        <v>0</v>
      </c>
      <c r="AB1032">
        <v>1</v>
      </c>
      <c r="AC1032" s="58">
        <v>0</v>
      </c>
      <c r="AD1032" s="58">
        <v>1</v>
      </c>
      <c r="AE1032" s="58">
        <v>1</v>
      </c>
      <c r="AF1032" s="58">
        <v>26.92</v>
      </c>
      <c r="AG1032" s="58">
        <v>25</v>
      </c>
      <c r="AH1032" s="59">
        <v>2847.71</v>
      </c>
      <c r="AI1032" s="61">
        <v>3699300</v>
      </c>
      <c r="AJ1032" s="61">
        <v>787100</v>
      </c>
      <c r="AK1032" s="61">
        <v>61800</v>
      </c>
      <c r="AL1032" s="60">
        <f t="shared" si="176"/>
        <v>6.1800000000000001E-2</v>
      </c>
      <c r="AM1032" s="60">
        <f t="shared" si="181"/>
        <v>0.7024793388429752</v>
      </c>
      <c r="AN1032" s="59">
        <v>18.260000000000002</v>
      </c>
    </row>
    <row r="1033" spans="1:40" x14ac:dyDescent="0.3">
      <c r="A1033" s="58" t="s">
        <v>474</v>
      </c>
      <c r="B1033" s="59">
        <v>2017</v>
      </c>
      <c r="C1033" s="59">
        <v>81.3</v>
      </c>
      <c r="D1033" s="59">
        <v>81.3</v>
      </c>
      <c r="E1033" s="59">
        <v>100</v>
      </c>
      <c r="F1033" s="59">
        <v>85.41</v>
      </c>
      <c r="G1033" s="59">
        <v>87.07</v>
      </c>
      <c r="H1033" s="59">
        <v>71.09</v>
      </c>
      <c r="I1033" s="60">
        <f t="shared" si="175"/>
        <v>7.7402947683937953</v>
      </c>
      <c r="J1033" s="60">
        <f t="shared" si="174"/>
        <v>15.057588068323756</v>
      </c>
      <c r="K1033" s="60">
        <f t="shared" si="182"/>
        <v>13.493099004991395</v>
      </c>
      <c r="L1033" s="60">
        <f t="shared" si="179"/>
        <v>2.1663639636026355E-2</v>
      </c>
      <c r="M1033" s="60">
        <f t="shared" si="183"/>
        <v>4.7802319160684705</v>
      </c>
      <c r="N1033" s="59">
        <v>-3.64</v>
      </c>
      <c r="O1033" s="59">
        <v>0.03</v>
      </c>
      <c r="P1033" s="62">
        <v>5.8285490196078431</v>
      </c>
      <c r="Q1033" s="62">
        <v>6.2326050420168064</v>
      </c>
      <c r="R1033" s="12">
        <v>8.64</v>
      </c>
      <c r="S1033" s="59">
        <v>27.83</v>
      </c>
      <c r="T1033" s="58">
        <v>1</v>
      </c>
      <c r="U1033" s="59">
        <v>76.72</v>
      </c>
      <c r="V1033" s="58">
        <v>42.86</v>
      </c>
      <c r="W1033" s="58" t="s">
        <v>101</v>
      </c>
      <c r="X1033" s="58">
        <v>0</v>
      </c>
      <c r="Y1033" s="58">
        <v>0</v>
      </c>
      <c r="Z1033" s="58">
        <v>0</v>
      </c>
      <c r="AA1033" s="58">
        <v>0</v>
      </c>
      <c r="AB1033">
        <v>1</v>
      </c>
      <c r="AC1033" s="58">
        <v>0</v>
      </c>
      <c r="AD1033" s="58">
        <v>1</v>
      </c>
      <c r="AE1033" s="58">
        <v>1</v>
      </c>
      <c r="AF1033" s="58">
        <v>29.17</v>
      </c>
      <c r="AG1033" s="58">
        <v>27.27</v>
      </c>
      <c r="AH1033" s="59">
        <v>2299.15</v>
      </c>
      <c r="AI1033" s="61">
        <v>3462800</v>
      </c>
      <c r="AJ1033" s="61">
        <v>724400</v>
      </c>
      <c r="AK1033" s="61">
        <v>21900</v>
      </c>
      <c r="AL1033" s="60">
        <f t="shared" si="176"/>
        <v>2.1899999999999999E-2</v>
      </c>
      <c r="AM1033" s="60">
        <f t="shared" si="181"/>
        <v>-0.64563106796116509</v>
      </c>
      <c r="AN1033" s="59">
        <v>17.32</v>
      </c>
    </row>
    <row r="1034" spans="1:40" x14ac:dyDescent="0.3">
      <c r="A1034" s="58" t="s">
        <v>474</v>
      </c>
      <c r="B1034" s="59">
        <v>2018</v>
      </c>
      <c r="C1034" s="59">
        <v>84.6</v>
      </c>
      <c r="D1034" s="59">
        <v>84.6</v>
      </c>
      <c r="E1034" s="59">
        <v>100</v>
      </c>
      <c r="F1034" s="59">
        <v>86.12</v>
      </c>
      <c r="G1034" s="59">
        <v>84.81</v>
      </c>
      <c r="H1034" s="59">
        <v>82.64</v>
      </c>
      <c r="I1034" s="60">
        <f t="shared" si="175"/>
        <v>7.7184765844892542</v>
      </c>
      <c r="J1034" s="60">
        <f t="shared" si="174"/>
        <v>14.953343559785665</v>
      </c>
      <c r="K1034" s="60">
        <f t="shared" si="182"/>
        <v>13.531953300089443</v>
      </c>
      <c r="L1034" s="60">
        <f t="shared" si="179"/>
        <v>5.2971884766105724E-2</v>
      </c>
      <c r="M1034" s="60">
        <f t="shared" si="183"/>
        <v>4.1428761120701099</v>
      </c>
      <c r="N1034" s="59">
        <v>2.4500000000000002</v>
      </c>
      <c r="O1034" s="59">
        <v>0.12</v>
      </c>
      <c r="P1034" s="62">
        <v>15.665081300813005</v>
      </c>
      <c r="Q1034" s="62">
        <v>17.575252918287951</v>
      </c>
      <c r="R1034" s="12">
        <v>28</v>
      </c>
      <c r="S1034" s="59">
        <v>25</v>
      </c>
      <c r="T1034" s="58">
        <v>1</v>
      </c>
      <c r="U1034" s="59">
        <v>89.41</v>
      </c>
      <c r="V1034" s="58">
        <v>53.85</v>
      </c>
      <c r="W1034" s="58" t="s">
        <v>101</v>
      </c>
      <c r="X1034" s="58">
        <v>0</v>
      </c>
      <c r="Y1034" s="58">
        <v>0</v>
      </c>
      <c r="Z1034" s="58">
        <v>0</v>
      </c>
      <c r="AA1034" s="58">
        <v>0</v>
      </c>
      <c r="AB1034">
        <v>1</v>
      </c>
      <c r="AC1034" s="58">
        <v>0</v>
      </c>
      <c r="AD1034" s="58">
        <v>1</v>
      </c>
      <c r="AE1034" s="58">
        <v>1</v>
      </c>
      <c r="AF1034" s="58">
        <v>33.33</v>
      </c>
      <c r="AG1034" s="58">
        <v>27.27</v>
      </c>
      <c r="AH1034" s="59">
        <v>2249.5300000000002</v>
      </c>
      <c r="AI1034" s="61">
        <v>3120000</v>
      </c>
      <c r="AJ1034" s="61">
        <v>753100</v>
      </c>
      <c r="AK1034" s="61">
        <v>54400</v>
      </c>
      <c r="AL1034" s="60">
        <f t="shared" si="176"/>
        <v>5.4399999999999997E-2</v>
      </c>
      <c r="AM1034" s="60">
        <f t="shared" si="181"/>
        <v>1.4840182648401827</v>
      </c>
      <c r="AN1034" s="59">
        <v>14.08</v>
      </c>
    </row>
    <row r="1035" spans="1:40" x14ac:dyDescent="0.3">
      <c r="A1035" s="58" t="s">
        <v>474</v>
      </c>
      <c r="B1035" s="59">
        <v>2019</v>
      </c>
      <c r="C1035" s="59">
        <v>82.76</v>
      </c>
      <c r="D1035" s="59">
        <v>82.76</v>
      </c>
      <c r="E1035" s="59">
        <v>100</v>
      </c>
      <c r="F1035" s="59">
        <v>85.93</v>
      </c>
      <c r="G1035" s="59">
        <v>82.83</v>
      </c>
      <c r="H1035" s="59">
        <v>79</v>
      </c>
      <c r="I1035" s="60">
        <f t="shared" si="175"/>
        <v>7.5149196443104929</v>
      </c>
      <c r="J1035" s="60">
        <f t="shared" si="174"/>
        <v>14.807576442901988</v>
      </c>
      <c r="K1035" s="60">
        <f t="shared" si="182"/>
        <v>12.866438336565739</v>
      </c>
      <c r="L1035" s="60">
        <f t="shared" si="179"/>
        <v>3.2370380030450646E-2</v>
      </c>
      <c r="M1035" s="60">
        <f t="shared" si="183"/>
        <v>6.9666752777060195</v>
      </c>
      <c r="N1035" s="59">
        <v>1.95</v>
      </c>
      <c r="O1035" s="59">
        <v>0.04</v>
      </c>
      <c r="P1035" s="62">
        <v>24.825120000000009</v>
      </c>
      <c r="Q1035" s="62">
        <v>26.61542635658914</v>
      </c>
      <c r="R1035" s="12">
        <v>31.91</v>
      </c>
      <c r="S1035" s="59">
        <v>26.37</v>
      </c>
      <c r="T1035" s="58">
        <v>1</v>
      </c>
      <c r="U1035" s="59">
        <v>77.48</v>
      </c>
      <c r="V1035" s="58">
        <v>50</v>
      </c>
      <c r="W1035" s="58" t="s">
        <v>101</v>
      </c>
      <c r="X1035" s="58">
        <v>0</v>
      </c>
      <c r="Y1035" s="58">
        <v>0</v>
      </c>
      <c r="Z1035" s="58">
        <v>0</v>
      </c>
      <c r="AA1035" s="58">
        <v>0</v>
      </c>
      <c r="AB1035">
        <v>1</v>
      </c>
      <c r="AC1035" s="58">
        <v>0</v>
      </c>
      <c r="AD1035" s="58">
        <v>1</v>
      </c>
      <c r="AE1035" s="58">
        <v>1</v>
      </c>
      <c r="AF1035" s="58">
        <v>40</v>
      </c>
      <c r="AG1035" s="58">
        <v>18.18</v>
      </c>
      <c r="AH1035" s="59">
        <v>1835.22</v>
      </c>
      <c r="AI1035" s="61">
        <v>2696800</v>
      </c>
      <c r="AJ1035" s="61">
        <v>387100</v>
      </c>
      <c r="AK1035" s="61">
        <v>32900</v>
      </c>
      <c r="AL1035" s="60">
        <f t="shared" si="176"/>
        <v>3.2899999999999999E-2</v>
      </c>
      <c r="AM1035" s="60">
        <f t="shared" si="181"/>
        <v>-0.3952205882352941</v>
      </c>
      <c r="AN1035" s="59">
        <v>12.72</v>
      </c>
    </row>
    <row r="1036" spans="1:40" x14ac:dyDescent="0.3">
      <c r="A1036" s="58" t="s">
        <v>474</v>
      </c>
      <c r="B1036" s="59">
        <v>2020</v>
      </c>
      <c r="C1036" s="59">
        <v>79.09</v>
      </c>
      <c r="D1036" s="59">
        <v>79.09</v>
      </c>
      <c r="E1036" s="59">
        <v>100</v>
      </c>
      <c r="F1036" s="59">
        <v>80.86</v>
      </c>
      <c r="G1036" s="59">
        <v>80.47</v>
      </c>
      <c r="H1036" s="59">
        <v>75.73</v>
      </c>
      <c r="I1036" s="60">
        <f t="shared" si="175"/>
        <v>7.6885744516108465</v>
      </c>
      <c r="J1036" s="60">
        <f t="shared" ref="J1036:J1099" si="184">LN(AI1036)</f>
        <v>14.828310750218236</v>
      </c>
      <c r="K1036" s="60">
        <f t="shared" si="182"/>
        <v>13.218037127472611</v>
      </c>
      <c r="L1036" s="60">
        <f t="shared" si="179"/>
        <v>4.3921187057928086E-2</v>
      </c>
      <c r="M1036" s="60">
        <f t="shared" si="183"/>
        <v>5.004180298073428</v>
      </c>
      <c r="N1036" s="59">
        <v>2.14</v>
      </c>
      <c r="O1036" s="59">
        <v>0.04</v>
      </c>
      <c r="P1036" s="62">
        <v>24.792209302325578</v>
      </c>
      <c r="Q1036" s="62">
        <v>26.392868217054275</v>
      </c>
      <c r="R1036" s="12">
        <v>35.049999999999997</v>
      </c>
      <c r="S1036" s="59">
        <v>27.4</v>
      </c>
      <c r="T1036" s="58">
        <v>1</v>
      </c>
      <c r="U1036" s="59">
        <v>70.7</v>
      </c>
      <c r="V1036" s="58">
        <v>58.33</v>
      </c>
      <c r="W1036" s="58" t="s">
        <v>101</v>
      </c>
      <c r="X1036" s="58">
        <v>0</v>
      </c>
      <c r="Y1036" s="58">
        <v>0</v>
      </c>
      <c r="Z1036" s="58">
        <v>0</v>
      </c>
      <c r="AA1036" s="58">
        <v>0</v>
      </c>
      <c r="AB1036">
        <v>1</v>
      </c>
      <c r="AC1036" s="58">
        <v>0</v>
      </c>
      <c r="AD1036" s="58">
        <v>1</v>
      </c>
      <c r="AE1036" s="58">
        <v>1</v>
      </c>
      <c r="AF1036" s="58">
        <v>41.67</v>
      </c>
      <c r="AG1036" s="58">
        <v>18.18</v>
      </c>
      <c r="AH1036" s="59">
        <v>2183.2600000000002</v>
      </c>
      <c r="AI1036" s="61">
        <v>2753300</v>
      </c>
      <c r="AJ1036" s="61">
        <v>550200</v>
      </c>
      <c r="AK1036" s="61">
        <v>44900</v>
      </c>
      <c r="AL1036" s="60">
        <f t="shared" si="176"/>
        <v>4.4900000000000002E-2</v>
      </c>
      <c r="AM1036" s="60">
        <f t="shared" si="181"/>
        <v>0.36474164133738601</v>
      </c>
      <c r="AN1036" s="59">
        <v>18.48</v>
      </c>
    </row>
    <row r="1037" spans="1:40" x14ac:dyDescent="0.3">
      <c r="A1037" s="58" t="s">
        <v>474</v>
      </c>
      <c r="B1037" s="59">
        <v>2021</v>
      </c>
      <c r="C1037" s="59">
        <v>82.38</v>
      </c>
      <c r="D1037" s="59">
        <v>82.38</v>
      </c>
      <c r="E1037" s="59">
        <v>100</v>
      </c>
      <c r="F1037" s="59">
        <v>80.34</v>
      </c>
      <c r="G1037" s="59">
        <v>78.98</v>
      </c>
      <c r="H1037" s="59">
        <v>87.96</v>
      </c>
      <c r="I1037" s="60">
        <f t="shared" ref="I1037:I1100" si="185">LN(AH1037)</f>
        <v>7.4359334722789443</v>
      </c>
      <c r="J1037" s="60">
        <f t="shared" si="184"/>
        <v>14.755478753192786</v>
      </c>
      <c r="K1037" s="60">
        <f t="shared" si="182"/>
        <v>13.284992300852547</v>
      </c>
      <c r="L1037" s="60">
        <f t="shared" si="179"/>
        <v>2.3325825303496757E-2</v>
      </c>
      <c r="M1037" s="60">
        <f t="shared" si="183"/>
        <v>4.3513513513513518</v>
      </c>
      <c r="N1037" s="59">
        <v>-7.31</v>
      </c>
      <c r="O1037" s="59">
        <v>0.03</v>
      </c>
      <c r="P1037" s="62">
        <v>53.43942307692307</v>
      </c>
      <c r="Q1037" s="62">
        <v>56.638499999999958</v>
      </c>
      <c r="R1037" s="12">
        <v>93.21</v>
      </c>
      <c r="S1037" s="59">
        <v>25.41</v>
      </c>
      <c r="T1037" s="58">
        <v>1</v>
      </c>
      <c r="U1037" s="59">
        <v>89.31</v>
      </c>
      <c r="V1037" s="58">
        <v>58.33</v>
      </c>
      <c r="W1037" s="58" t="s">
        <v>101</v>
      </c>
      <c r="X1037" s="58">
        <v>0</v>
      </c>
      <c r="Y1037" s="58">
        <v>0</v>
      </c>
      <c r="Z1037" s="58">
        <v>0</v>
      </c>
      <c r="AA1037" s="58">
        <v>0</v>
      </c>
      <c r="AB1037">
        <v>1</v>
      </c>
      <c r="AC1037" s="58">
        <v>0</v>
      </c>
      <c r="AD1037" s="58">
        <v>1</v>
      </c>
      <c r="AE1037" s="58">
        <v>1</v>
      </c>
      <c r="AF1037" s="58">
        <v>45.45</v>
      </c>
      <c r="AG1037" s="58">
        <v>16.670000000000002</v>
      </c>
      <c r="AH1037" s="59">
        <v>1695.84</v>
      </c>
      <c r="AI1037" s="61">
        <v>2559900</v>
      </c>
      <c r="AJ1037" s="61">
        <v>588300</v>
      </c>
      <c r="AK1037" s="61">
        <v>23600</v>
      </c>
      <c r="AL1037" s="60">
        <f t="shared" ref="AL1037:AL1100" si="186">AK1037/10^6</f>
        <v>2.3599999999999999E-2</v>
      </c>
      <c r="AM1037" s="60">
        <f t="shared" si="181"/>
        <v>-0.47438752783964366</v>
      </c>
      <c r="AN1037" s="59">
        <v>21.72</v>
      </c>
    </row>
    <row r="1038" spans="1:40" x14ac:dyDescent="0.3">
      <c r="A1038" s="58" t="s">
        <v>303</v>
      </c>
      <c r="B1038" s="59">
        <v>2008</v>
      </c>
      <c r="C1038" s="59">
        <v>54.53</v>
      </c>
      <c r="D1038" s="59">
        <v>54.53</v>
      </c>
      <c r="E1038" s="59">
        <v>70</v>
      </c>
      <c r="F1038" s="59">
        <v>80.12</v>
      </c>
      <c r="G1038" s="59">
        <v>53.05</v>
      </c>
      <c r="H1038" s="59">
        <v>26.07</v>
      </c>
      <c r="I1038" s="60">
        <f t="shared" si="185"/>
        <v>7.9941431530275242</v>
      </c>
      <c r="J1038" s="60">
        <f t="shared" si="184"/>
        <v>15.746481093225292</v>
      </c>
      <c r="K1038" s="60">
        <f t="shared" si="182"/>
        <v>15.198374040344705</v>
      </c>
      <c r="L1038" s="60">
        <f t="shared" si="179"/>
        <v>0.10147296893063379</v>
      </c>
      <c r="M1038" s="60">
        <f t="shared" si="183"/>
        <v>1.7299751649399193</v>
      </c>
      <c r="N1038" s="59">
        <v>-19.59</v>
      </c>
      <c r="O1038" s="59">
        <v>0.05</v>
      </c>
      <c r="P1038" s="62">
        <v>19.974545454545453</v>
      </c>
      <c r="Q1038" s="62">
        <v>25.786875000000009</v>
      </c>
      <c r="R1038" s="12">
        <v>34.380000000000003</v>
      </c>
      <c r="S1038" s="59">
        <v>25</v>
      </c>
      <c r="T1038" s="58">
        <v>1</v>
      </c>
      <c r="U1038" s="59">
        <v>9.26</v>
      </c>
      <c r="V1038" s="58">
        <v>60</v>
      </c>
      <c r="W1038" s="58" t="s">
        <v>101</v>
      </c>
      <c r="X1038" s="58">
        <v>0</v>
      </c>
      <c r="Y1038" s="58">
        <v>0</v>
      </c>
      <c r="Z1038" s="58">
        <v>0</v>
      </c>
      <c r="AA1038" s="58">
        <v>0</v>
      </c>
      <c r="AB1038">
        <v>1</v>
      </c>
      <c r="AC1038" s="58">
        <v>0</v>
      </c>
      <c r="AD1038" s="58">
        <v>1</v>
      </c>
      <c r="AE1038" s="58"/>
      <c r="AF1038" s="58">
        <v>0</v>
      </c>
      <c r="AG1038" s="58"/>
      <c r="AH1038" s="59">
        <v>2963.55</v>
      </c>
      <c r="AI1038" s="61">
        <v>6896200</v>
      </c>
      <c r="AJ1038" s="61">
        <v>3986300</v>
      </c>
      <c r="AK1038" s="61">
        <v>106800</v>
      </c>
      <c r="AL1038" s="60">
        <f t="shared" si="186"/>
        <v>0.10680000000000001</v>
      </c>
      <c r="AM1038" s="60"/>
      <c r="AN1038" s="59">
        <v>54.45</v>
      </c>
    </row>
    <row r="1039" spans="1:40" x14ac:dyDescent="0.3">
      <c r="A1039" s="58" t="s">
        <v>303</v>
      </c>
      <c r="B1039" s="59">
        <v>2009</v>
      </c>
      <c r="C1039" s="59">
        <v>56.16</v>
      </c>
      <c r="D1039" s="59">
        <v>56.16</v>
      </c>
      <c r="E1039" s="59">
        <v>100</v>
      </c>
      <c r="F1039" s="59">
        <v>93.88</v>
      </c>
      <c r="G1039" s="59">
        <v>46.99</v>
      </c>
      <c r="H1039" s="59">
        <v>20.76</v>
      </c>
      <c r="I1039" s="60">
        <f t="shared" si="185"/>
        <v>7.3464423745812049</v>
      </c>
      <c r="J1039" s="60">
        <f t="shared" si="184"/>
        <v>15.550064553421549</v>
      </c>
      <c r="K1039" s="60">
        <f t="shared" si="182"/>
        <v>14.787538694522931</v>
      </c>
      <c r="L1039" s="60">
        <f t="shared" si="179"/>
        <v>0.12124370728536422</v>
      </c>
      <c r="M1039" s="60">
        <f t="shared" si="183"/>
        <v>2.1436840313244807</v>
      </c>
      <c r="N1039" s="59">
        <v>-3.43</v>
      </c>
      <c r="O1039" s="59">
        <v>0.06</v>
      </c>
      <c r="P1039" s="62">
        <v>16.568333333333328</v>
      </c>
      <c r="Q1039" s="62">
        <v>16.611240310077516</v>
      </c>
      <c r="R1039" s="12">
        <v>19.829999999999998</v>
      </c>
      <c r="S1039" s="59">
        <v>95</v>
      </c>
      <c r="T1039" s="58">
        <v>1</v>
      </c>
      <c r="U1039" s="59">
        <v>3.62</v>
      </c>
      <c r="V1039" s="58">
        <v>60</v>
      </c>
      <c r="W1039" s="58" t="s">
        <v>101</v>
      </c>
      <c r="X1039" s="58">
        <v>0</v>
      </c>
      <c r="Y1039" s="58">
        <v>0</v>
      </c>
      <c r="Z1039" s="58">
        <v>0</v>
      </c>
      <c r="AA1039" s="58">
        <v>0</v>
      </c>
      <c r="AB1039">
        <v>1</v>
      </c>
      <c r="AC1039" s="58">
        <v>0</v>
      </c>
      <c r="AD1039" s="58">
        <v>1</v>
      </c>
      <c r="AE1039" s="58"/>
      <c r="AF1039" s="58">
        <v>0</v>
      </c>
      <c r="AG1039" s="58"/>
      <c r="AH1039" s="59">
        <v>1550.67</v>
      </c>
      <c r="AI1039" s="61">
        <v>5666400</v>
      </c>
      <c r="AJ1039" s="61">
        <v>2643300</v>
      </c>
      <c r="AK1039" s="61">
        <v>128900</v>
      </c>
      <c r="AL1039" s="60">
        <f t="shared" si="186"/>
        <v>0.12889999999999999</v>
      </c>
      <c r="AM1039" s="60">
        <f t="shared" ref="AM1039:AM1051" si="187">(AK1039-AK1038)/AK1038</f>
        <v>0.20692883895131087</v>
      </c>
      <c r="AN1039" s="59">
        <v>43.65</v>
      </c>
    </row>
    <row r="1040" spans="1:40" x14ac:dyDescent="0.3">
      <c r="A1040" s="58" t="s">
        <v>303</v>
      </c>
      <c r="B1040" s="59">
        <v>2010</v>
      </c>
      <c r="C1040" s="59">
        <v>60.28</v>
      </c>
      <c r="D1040" s="59">
        <v>60.28</v>
      </c>
      <c r="E1040" s="59">
        <v>100</v>
      </c>
      <c r="F1040" s="59">
        <v>87.79</v>
      </c>
      <c r="G1040" s="59">
        <v>44.17</v>
      </c>
      <c r="H1040" s="59">
        <v>43.31</v>
      </c>
      <c r="I1040" s="60">
        <f t="shared" si="185"/>
        <v>6.3895021393873499</v>
      </c>
      <c r="J1040" s="60">
        <f t="shared" si="184"/>
        <v>15.569966142415828</v>
      </c>
      <c r="K1040" s="60">
        <f t="shared" si="182"/>
        <v>14.61688414359509</v>
      </c>
      <c r="L1040" s="60">
        <f t="shared" si="179"/>
        <v>0.12865703220826177</v>
      </c>
      <c r="M1040" s="60">
        <f t="shared" si="183"/>
        <v>2.5936911065242754</v>
      </c>
      <c r="N1040" s="59">
        <v>12.7</v>
      </c>
      <c r="O1040" s="59">
        <v>0.06</v>
      </c>
      <c r="P1040" s="62">
        <v>16.501712062256811</v>
      </c>
      <c r="Q1040" s="62">
        <v>17.427003891050575</v>
      </c>
      <c r="R1040" s="12">
        <v>19.920000000000002</v>
      </c>
      <c r="S1040" s="59">
        <v>88.89</v>
      </c>
      <c r="T1040" s="58">
        <v>1</v>
      </c>
      <c r="U1040" s="59">
        <v>32.54</v>
      </c>
      <c r="V1040" s="58">
        <v>60</v>
      </c>
      <c r="W1040" s="58" t="s">
        <v>101</v>
      </c>
      <c r="X1040" s="58">
        <v>0</v>
      </c>
      <c r="Y1040" s="58">
        <v>0</v>
      </c>
      <c r="Z1040" s="58">
        <v>0</v>
      </c>
      <c r="AA1040" s="58">
        <v>0</v>
      </c>
      <c r="AB1040">
        <v>1</v>
      </c>
      <c r="AC1040" s="58">
        <v>0</v>
      </c>
      <c r="AD1040" s="58">
        <v>1</v>
      </c>
      <c r="AE1040" s="58"/>
      <c r="AF1040" s="58">
        <v>25</v>
      </c>
      <c r="AG1040" s="58"/>
      <c r="AH1040" s="59">
        <v>595.55999999999995</v>
      </c>
      <c r="AI1040" s="61">
        <v>5780300</v>
      </c>
      <c r="AJ1040" s="61">
        <v>2228600</v>
      </c>
      <c r="AK1040" s="61">
        <v>137300</v>
      </c>
      <c r="AL1040" s="60">
        <f t="shared" si="186"/>
        <v>0.13730000000000001</v>
      </c>
      <c r="AM1040" s="60">
        <f t="shared" si="187"/>
        <v>6.5166795965865013E-2</v>
      </c>
      <c r="AN1040" s="59">
        <v>35.450000000000003</v>
      </c>
    </row>
    <row r="1041" spans="1:40" x14ac:dyDescent="0.3">
      <c r="A1041" s="58" t="s">
        <v>303</v>
      </c>
      <c r="B1041" s="59">
        <v>2011</v>
      </c>
      <c r="C1041" s="59">
        <v>68.13</v>
      </c>
      <c r="D1041" s="59">
        <v>68.13</v>
      </c>
      <c r="E1041" s="59">
        <v>100</v>
      </c>
      <c r="F1041" s="59">
        <v>86.57</v>
      </c>
      <c r="G1041" s="59">
        <v>45.34</v>
      </c>
      <c r="H1041" s="59">
        <v>68.010000000000005</v>
      </c>
      <c r="I1041" s="60">
        <f t="shared" si="185"/>
        <v>6.3796817618065926</v>
      </c>
      <c r="J1041" s="60">
        <f t="shared" si="184"/>
        <v>15.649035576424797</v>
      </c>
      <c r="K1041" s="60">
        <f t="shared" si="182"/>
        <v>14.694099422654418</v>
      </c>
      <c r="L1041" s="60">
        <f t="shared" si="179"/>
        <v>0.12786537099789588</v>
      </c>
      <c r="M1041" s="60">
        <f t="shared" si="183"/>
        <v>2.5985046728971963</v>
      </c>
      <c r="N1041" s="59">
        <v>7.45</v>
      </c>
      <c r="O1041" s="59">
        <v>0.05</v>
      </c>
      <c r="P1041" s="62">
        <v>14.778235294117646</v>
      </c>
      <c r="Q1041" s="62">
        <v>16.565686274509794</v>
      </c>
      <c r="R1041" s="12">
        <v>21.87</v>
      </c>
      <c r="S1041" s="59">
        <v>86.21</v>
      </c>
      <c r="T1041" s="58">
        <v>1</v>
      </c>
      <c r="U1041" s="59">
        <v>76.459999999999994</v>
      </c>
      <c r="V1041" s="58">
        <v>62.5</v>
      </c>
      <c r="W1041" s="58" t="s">
        <v>101</v>
      </c>
      <c r="X1041" s="58">
        <v>0</v>
      </c>
      <c r="Y1041" s="58">
        <v>0</v>
      </c>
      <c r="Z1041" s="58">
        <v>0</v>
      </c>
      <c r="AA1041" s="58">
        <v>0</v>
      </c>
      <c r="AB1041">
        <v>1</v>
      </c>
      <c r="AC1041" s="58">
        <v>0</v>
      </c>
      <c r="AD1041" s="58">
        <v>1</v>
      </c>
      <c r="AE1041" s="58"/>
      <c r="AF1041" s="58">
        <v>25</v>
      </c>
      <c r="AG1041" s="58"/>
      <c r="AH1041" s="59">
        <v>589.74</v>
      </c>
      <c r="AI1041" s="61">
        <v>6255900</v>
      </c>
      <c r="AJ1041" s="61">
        <v>2407500</v>
      </c>
      <c r="AK1041" s="61">
        <v>136400</v>
      </c>
      <c r="AL1041" s="60">
        <f t="shared" si="186"/>
        <v>0.13639999999999999</v>
      </c>
      <c r="AM1041" s="60">
        <f t="shared" si="187"/>
        <v>-6.5549890750182084E-3</v>
      </c>
      <c r="AN1041" s="59">
        <v>35.28</v>
      </c>
    </row>
    <row r="1042" spans="1:40" x14ac:dyDescent="0.3">
      <c r="A1042" s="58" t="s">
        <v>303</v>
      </c>
      <c r="B1042" s="59">
        <v>2012</v>
      </c>
      <c r="C1042" s="59">
        <v>70.900000000000006</v>
      </c>
      <c r="D1042" s="59">
        <v>70.900000000000006</v>
      </c>
      <c r="E1042" s="59">
        <v>100</v>
      </c>
      <c r="F1042" s="59">
        <v>84.38</v>
      </c>
      <c r="G1042" s="59">
        <v>58.4</v>
      </c>
      <c r="H1042" s="59">
        <v>66.92</v>
      </c>
      <c r="I1042" s="60">
        <f t="shared" si="185"/>
        <v>6.2387542202502697</v>
      </c>
      <c r="J1042" s="60">
        <f t="shared" si="184"/>
        <v>15.672776829394449</v>
      </c>
      <c r="K1042" s="60">
        <f t="shared" si="182"/>
        <v>14.72397071072324</v>
      </c>
      <c r="L1042" s="60">
        <f t="shared" si="179"/>
        <v>0.11502367656878186</v>
      </c>
      <c r="M1042" s="60">
        <f t="shared" si="183"/>
        <v>2.5826244708728079</v>
      </c>
      <c r="N1042" s="59">
        <v>3.66</v>
      </c>
      <c r="O1042" s="59">
        <v>0.05</v>
      </c>
      <c r="P1042" s="62">
        <v>7.9368359374999926</v>
      </c>
      <c r="Q1042" s="62">
        <v>9.5380468750000045</v>
      </c>
      <c r="R1042" s="12">
        <v>13.01</v>
      </c>
      <c r="S1042" s="59">
        <v>84.33</v>
      </c>
      <c r="T1042" s="58">
        <v>1</v>
      </c>
      <c r="U1042" s="59">
        <v>82.6</v>
      </c>
      <c r="V1042" s="58">
        <v>55.56</v>
      </c>
      <c r="W1042" s="58" t="s">
        <v>101</v>
      </c>
      <c r="X1042" s="58">
        <v>0</v>
      </c>
      <c r="Y1042" s="58">
        <v>0</v>
      </c>
      <c r="Z1042" s="58">
        <v>0</v>
      </c>
      <c r="AA1042" s="58">
        <v>0</v>
      </c>
      <c r="AB1042">
        <v>1</v>
      </c>
      <c r="AC1042" s="58">
        <v>0</v>
      </c>
      <c r="AD1042" s="58">
        <v>1</v>
      </c>
      <c r="AE1042" s="58"/>
      <c r="AF1042" s="58">
        <v>25</v>
      </c>
      <c r="AG1042" s="58"/>
      <c r="AH1042" s="59">
        <v>512.22</v>
      </c>
      <c r="AI1042" s="61">
        <v>6406200</v>
      </c>
      <c r="AJ1042" s="61">
        <v>2480500</v>
      </c>
      <c r="AK1042" s="61">
        <v>121900</v>
      </c>
      <c r="AL1042" s="60">
        <f t="shared" si="186"/>
        <v>0.12189999999999999</v>
      </c>
      <c r="AM1042" s="60">
        <f t="shared" si="187"/>
        <v>-0.1063049853372434</v>
      </c>
      <c r="AN1042" s="59">
        <v>34.64</v>
      </c>
    </row>
    <row r="1043" spans="1:40" x14ac:dyDescent="0.3">
      <c r="A1043" s="58" t="s">
        <v>303</v>
      </c>
      <c r="B1043" s="59">
        <v>2013</v>
      </c>
      <c r="C1043" s="59">
        <v>70.099999999999994</v>
      </c>
      <c r="D1043" s="59">
        <v>70.099999999999994</v>
      </c>
      <c r="E1043" s="59">
        <v>100</v>
      </c>
      <c r="F1043" s="59">
        <v>83.37</v>
      </c>
      <c r="G1043" s="59">
        <v>61.04</v>
      </c>
      <c r="H1043" s="59">
        <v>63.12</v>
      </c>
      <c r="I1043" s="60">
        <f t="shared" si="185"/>
        <v>6.5455651543552946</v>
      </c>
      <c r="J1043" s="60">
        <f t="shared" si="184"/>
        <v>15.73309471598251</v>
      </c>
      <c r="K1043" s="60">
        <f t="shared" si="182"/>
        <v>14.79680220405584</v>
      </c>
      <c r="L1043" s="60">
        <f t="shared" si="179"/>
        <v>0.13208034035720786</v>
      </c>
      <c r="M1043" s="60">
        <f t="shared" si="183"/>
        <v>2.5505078901008282</v>
      </c>
      <c r="N1043" s="59">
        <v>6.57</v>
      </c>
      <c r="O1043" s="59">
        <v>0.05</v>
      </c>
      <c r="P1043" s="62">
        <v>4.5099606299212596</v>
      </c>
      <c r="Q1043" s="62">
        <v>5.3667968749999986</v>
      </c>
      <c r="R1043" s="12">
        <v>8.0399999999999991</v>
      </c>
      <c r="S1043" s="59">
        <v>85.61</v>
      </c>
      <c r="T1043" s="58">
        <v>1</v>
      </c>
      <c r="U1043" s="59">
        <v>75</v>
      </c>
      <c r="V1043" s="58">
        <v>66.67</v>
      </c>
      <c r="W1043" s="58" t="s">
        <v>101</v>
      </c>
      <c r="X1043" s="58">
        <v>0</v>
      </c>
      <c r="Y1043" s="58">
        <v>0</v>
      </c>
      <c r="Z1043" s="58">
        <v>0</v>
      </c>
      <c r="AA1043" s="58">
        <v>0</v>
      </c>
      <c r="AB1043">
        <v>1</v>
      </c>
      <c r="AC1043" s="58">
        <v>0</v>
      </c>
      <c r="AD1043" s="58">
        <v>1</v>
      </c>
      <c r="AE1043" s="58"/>
      <c r="AF1043" s="58">
        <v>40</v>
      </c>
      <c r="AG1043" s="58"/>
      <c r="AH1043" s="59">
        <v>696.15</v>
      </c>
      <c r="AI1043" s="61">
        <v>6804500</v>
      </c>
      <c r="AJ1043" s="61">
        <v>2667900</v>
      </c>
      <c r="AK1043" s="61">
        <v>141200</v>
      </c>
      <c r="AL1043" s="60">
        <f t="shared" si="186"/>
        <v>0.14119999999999999</v>
      </c>
      <c r="AM1043" s="60">
        <f t="shared" si="187"/>
        <v>0.1583264971287941</v>
      </c>
      <c r="AN1043" s="59">
        <v>36.26</v>
      </c>
    </row>
    <row r="1044" spans="1:40" x14ac:dyDescent="0.3">
      <c r="A1044" s="58" t="s">
        <v>303</v>
      </c>
      <c r="B1044" s="59">
        <v>2014</v>
      </c>
      <c r="C1044" s="59">
        <v>71.03</v>
      </c>
      <c r="D1044" s="59">
        <v>71.03</v>
      </c>
      <c r="E1044" s="59">
        <v>100</v>
      </c>
      <c r="F1044" s="59">
        <v>89.02</v>
      </c>
      <c r="G1044" s="59">
        <v>66.67</v>
      </c>
      <c r="H1044" s="59">
        <v>54.12</v>
      </c>
      <c r="I1044" s="60">
        <f t="shared" si="185"/>
        <v>6.5733030008703901</v>
      </c>
      <c r="J1044" s="60">
        <f t="shared" si="184"/>
        <v>15.849287670271835</v>
      </c>
      <c r="K1044" s="60">
        <f t="shared" si="182"/>
        <v>14.770175490955321</v>
      </c>
      <c r="L1044" s="60">
        <f t="shared" si="179"/>
        <v>3.2563990873262581E-2</v>
      </c>
      <c r="M1044" s="60">
        <f t="shared" si="183"/>
        <v>2.9420663638463314</v>
      </c>
      <c r="N1044" s="59">
        <v>11.26</v>
      </c>
      <c r="O1044" s="59">
        <v>0.03</v>
      </c>
      <c r="P1044" s="62">
        <v>5.9405577689243021</v>
      </c>
      <c r="Q1044" s="62">
        <v>6.9000390625000003</v>
      </c>
      <c r="R1044" s="12">
        <v>8.77</v>
      </c>
      <c r="S1044" s="59">
        <v>83.58</v>
      </c>
      <c r="T1044" s="58">
        <v>1</v>
      </c>
      <c r="U1044" s="59">
        <v>62.31</v>
      </c>
      <c r="V1044" s="58">
        <v>62.5</v>
      </c>
      <c r="W1044" s="58" t="s">
        <v>101</v>
      </c>
      <c r="X1044" s="58">
        <v>0</v>
      </c>
      <c r="Y1044" s="58">
        <v>0</v>
      </c>
      <c r="Z1044" s="58">
        <v>0</v>
      </c>
      <c r="AA1044" s="58">
        <v>0</v>
      </c>
      <c r="AB1044">
        <v>1</v>
      </c>
      <c r="AC1044" s="58">
        <v>0</v>
      </c>
      <c r="AD1044" s="58">
        <v>1</v>
      </c>
      <c r="AE1044" s="58">
        <v>0</v>
      </c>
      <c r="AF1044" s="58">
        <v>21.43</v>
      </c>
      <c r="AG1044" s="58"/>
      <c r="AH1044" s="59">
        <v>715.73</v>
      </c>
      <c r="AI1044" s="61">
        <v>7642900</v>
      </c>
      <c r="AJ1044" s="61">
        <v>2597800</v>
      </c>
      <c r="AK1044" s="61">
        <v>33100</v>
      </c>
      <c r="AL1044" s="60">
        <f t="shared" si="186"/>
        <v>3.3099999999999997E-2</v>
      </c>
      <c r="AM1044" s="60">
        <f t="shared" si="187"/>
        <v>-0.76558073654390935</v>
      </c>
      <c r="AN1044" s="59">
        <v>31.5</v>
      </c>
    </row>
    <row r="1045" spans="1:40" x14ac:dyDescent="0.3">
      <c r="A1045" s="58" t="s">
        <v>303</v>
      </c>
      <c r="B1045" s="59">
        <v>2015</v>
      </c>
      <c r="C1045" s="59">
        <v>79.45</v>
      </c>
      <c r="D1045" s="59">
        <v>79.45</v>
      </c>
      <c r="E1045" s="59">
        <v>100</v>
      </c>
      <c r="F1045" s="59">
        <v>87.32</v>
      </c>
      <c r="G1045" s="59">
        <v>70</v>
      </c>
      <c r="H1045" s="59">
        <v>79.14</v>
      </c>
      <c r="I1045" s="60">
        <f t="shared" si="185"/>
        <v>6.8554087986099281</v>
      </c>
      <c r="J1045" s="60">
        <f t="shared" si="184"/>
        <v>16.008202656899197</v>
      </c>
      <c r="K1045" s="60">
        <f t="shared" si="182"/>
        <v>15.031313114043787</v>
      </c>
      <c r="L1045" s="60">
        <f t="shared" si="179"/>
        <v>7.1110627457952852E-2</v>
      </c>
      <c r="M1045" s="60">
        <f t="shared" si="183"/>
        <v>2.6561814408538393</v>
      </c>
      <c r="N1045" s="59">
        <v>9.98</v>
      </c>
      <c r="O1045" s="59">
        <v>0.03</v>
      </c>
      <c r="P1045" s="62">
        <v>7.6819367588932828</v>
      </c>
      <c r="Q1045" s="62">
        <v>8.2714785992217958</v>
      </c>
      <c r="R1045" s="12">
        <v>9.17</v>
      </c>
      <c r="S1045" s="59">
        <v>82.74</v>
      </c>
      <c r="T1045" s="58">
        <v>1</v>
      </c>
      <c r="U1045" s="59">
        <v>87.56</v>
      </c>
      <c r="V1045" s="58">
        <v>55.56</v>
      </c>
      <c r="W1045" s="58" t="s">
        <v>101</v>
      </c>
      <c r="X1045" s="58">
        <v>0</v>
      </c>
      <c r="Y1045" s="58">
        <v>0</v>
      </c>
      <c r="Z1045" s="58">
        <v>0</v>
      </c>
      <c r="AA1045" s="58">
        <v>0</v>
      </c>
      <c r="AB1045">
        <v>1</v>
      </c>
      <c r="AC1045" s="58">
        <v>0</v>
      </c>
      <c r="AD1045" s="58">
        <v>1</v>
      </c>
      <c r="AE1045" s="58">
        <v>0</v>
      </c>
      <c r="AF1045" s="58">
        <v>25</v>
      </c>
      <c r="AG1045" s="58"/>
      <c r="AH1045" s="59">
        <v>949</v>
      </c>
      <c r="AI1045" s="61">
        <v>8959300</v>
      </c>
      <c r="AJ1045" s="61">
        <v>3373000</v>
      </c>
      <c r="AK1045" s="61">
        <v>73700</v>
      </c>
      <c r="AL1045" s="60">
        <f t="shared" si="186"/>
        <v>7.3700000000000002E-2</v>
      </c>
      <c r="AM1045" s="60">
        <f t="shared" si="187"/>
        <v>1.2265861027190332</v>
      </c>
      <c r="AN1045" s="59">
        <v>35.4</v>
      </c>
    </row>
    <row r="1046" spans="1:40" x14ac:dyDescent="0.3">
      <c r="A1046" s="58" t="s">
        <v>303</v>
      </c>
      <c r="B1046" s="59">
        <v>2016</v>
      </c>
      <c r="C1046" s="59">
        <v>72.88</v>
      </c>
      <c r="D1046" s="59">
        <v>72.88</v>
      </c>
      <c r="E1046" s="59">
        <v>100</v>
      </c>
      <c r="F1046" s="59">
        <v>84.94</v>
      </c>
      <c r="G1046" s="59">
        <v>69.84</v>
      </c>
      <c r="H1046" s="59">
        <v>61.67</v>
      </c>
      <c r="I1046" s="60">
        <f t="shared" si="185"/>
        <v>6.8472831455387597</v>
      </c>
      <c r="J1046" s="60">
        <f t="shared" si="184"/>
        <v>16.097025220339027</v>
      </c>
      <c r="K1046" s="60">
        <f t="shared" si="182"/>
        <v>15.185294366957175</v>
      </c>
      <c r="L1046" s="60">
        <f t="shared" si="179"/>
        <v>2.49852526939086E-2</v>
      </c>
      <c r="M1046" s="60">
        <f t="shared" si="183"/>
        <v>2.4886262549243869</v>
      </c>
      <c r="N1046" s="59">
        <v>4.6399999999999997</v>
      </c>
      <c r="O1046" s="59">
        <v>0.02</v>
      </c>
      <c r="P1046" s="62">
        <v>5.3497665369649798</v>
      </c>
      <c r="Q1046" s="62">
        <v>5.6182329317269106</v>
      </c>
      <c r="R1046" s="12">
        <v>8.7100000000000009</v>
      </c>
      <c r="S1046" s="59">
        <v>83.5</v>
      </c>
      <c r="T1046" s="58">
        <v>1</v>
      </c>
      <c r="U1046" s="59">
        <v>58.71</v>
      </c>
      <c r="V1046" s="58">
        <v>50</v>
      </c>
      <c r="W1046" s="58" t="s">
        <v>101</v>
      </c>
      <c r="X1046" s="58">
        <v>0</v>
      </c>
      <c r="Y1046" s="58">
        <v>0</v>
      </c>
      <c r="Z1046" s="58">
        <v>0</v>
      </c>
      <c r="AA1046" s="58">
        <v>0</v>
      </c>
      <c r="AB1046">
        <v>1</v>
      </c>
      <c r="AC1046" s="58">
        <v>0</v>
      </c>
      <c r="AD1046" s="58">
        <v>1</v>
      </c>
      <c r="AE1046" s="58">
        <v>0</v>
      </c>
      <c r="AF1046" s="58">
        <v>26.67</v>
      </c>
      <c r="AG1046" s="58"/>
      <c r="AH1046" s="59">
        <v>941.32</v>
      </c>
      <c r="AI1046" s="61">
        <v>9791500</v>
      </c>
      <c r="AJ1046" s="61">
        <v>3934500</v>
      </c>
      <c r="AK1046" s="61">
        <v>25300</v>
      </c>
      <c r="AL1046" s="60">
        <f t="shared" si="186"/>
        <v>2.53E-2</v>
      </c>
      <c r="AM1046" s="60">
        <f t="shared" si="187"/>
        <v>-0.65671641791044777</v>
      </c>
      <c r="AN1046" s="59">
        <v>37.630000000000003</v>
      </c>
    </row>
    <row r="1047" spans="1:40" x14ac:dyDescent="0.3">
      <c r="A1047" s="58" t="s">
        <v>303</v>
      </c>
      <c r="B1047" s="59">
        <v>2017</v>
      </c>
      <c r="C1047" s="59">
        <v>71.66</v>
      </c>
      <c r="D1047" s="59">
        <v>71.66</v>
      </c>
      <c r="E1047" s="59">
        <v>100</v>
      </c>
      <c r="F1047" s="59">
        <v>83.75</v>
      </c>
      <c r="G1047" s="59">
        <v>65.97</v>
      </c>
      <c r="H1047" s="59">
        <v>62.89</v>
      </c>
      <c r="I1047" s="60">
        <f t="shared" si="185"/>
        <v>8.4217742056927634</v>
      </c>
      <c r="J1047" s="60">
        <f t="shared" si="184"/>
        <v>16.10558775231511</v>
      </c>
      <c r="K1047" s="60">
        <f t="shared" si="182"/>
        <v>15.160514064666284</v>
      </c>
      <c r="L1047" s="60">
        <f t="shared" si="179"/>
        <v>2.2837233902757128E-2</v>
      </c>
      <c r="M1047" s="60">
        <f t="shared" si="183"/>
        <v>2.5730029701422543</v>
      </c>
      <c r="N1047" s="59">
        <v>5.2</v>
      </c>
      <c r="O1047" s="59">
        <v>0.02</v>
      </c>
      <c r="P1047" s="62">
        <v>5.8285490196078431</v>
      </c>
      <c r="Q1047" s="62">
        <v>6.2326050420168064</v>
      </c>
      <c r="R1047" s="12">
        <v>8.64</v>
      </c>
      <c r="S1047" s="59">
        <v>81.739999999999995</v>
      </c>
      <c r="T1047" s="58">
        <v>1</v>
      </c>
      <c r="U1047" s="59">
        <v>57.12</v>
      </c>
      <c r="V1047" s="58">
        <v>72.73</v>
      </c>
      <c r="W1047" s="58" t="s">
        <v>101</v>
      </c>
      <c r="X1047" s="58">
        <v>0</v>
      </c>
      <c r="Y1047" s="58">
        <v>0</v>
      </c>
      <c r="Z1047" s="58">
        <v>0</v>
      </c>
      <c r="AA1047" s="58">
        <v>0</v>
      </c>
      <c r="AB1047">
        <v>1</v>
      </c>
      <c r="AC1047" s="58">
        <v>0</v>
      </c>
      <c r="AD1047" s="58">
        <v>1</v>
      </c>
      <c r="AE1047" s="58">
        <v>0</v>
      </c>
      <c r="AF1047" s="58">
        <v>33.33</v>
      </c>
      <c r="AG1047" s="58"/>
      <c r="AH1047" s="59">
        <v>4544.96</v>
      </c>
      <c r="AI1047" s="61">
        <v>9875700</v>
      </c>
      <c r="AJ1047" s="61">
        <v>3838200</v>
      </c>
      <c r="AK1047" s="61">
        <v>23100</v>
      </c>
      <c r="AL1047" s="60">
        <f t="shared" si="186"/>
        <v>2.3099999999999999E-2</v>
      </c>
      <c r="AM1047" s="60">
        <f t="shared" si="187"/>
        <v>-8.6956521739130432E-2</v>
      </c>
      <c r="AN1047" s="59">
        <v>36.64</v>
      </c>
    </row>
    <row r="1048" spans="1:40" x14ac:dyDescent="0.3">
      <c r="A1048" s="58" t="s">
        <v>303</v>
      </c>
      <c r="B1048" s="59">
        <v>2018</v>
      </c>
      <c r="C1048" s="59">
        <v>75.430000000000007</v>
      </c>
      <c r="D1048" s="59">
        <v>75.430000000000007</v>
      </c>
      <c r="E1048" s="59">
        <v>100</v>
      </c>
      <c r="F1048" s="59">
        <v>86.34</v>
      </c>
      <c r="G1048" s="59">
        <v>79.88</v>
      </c>
      <c r="H1048" s="59">
        <v>58.52</v>
      </c>
      <c r="I1048" s="60">
        <f t="shared" si="185"/>
        <v>8.3757310044440718</v>
      </c>
      <c r="J1048" s="60">
        <f t="shared" si="184"/>
        <v>16.004030694670348</v>
      </c>
      <c r="K1048" s="60">
        <f t="shared" si="182"/>
        <v>15.065154381265772</v>
      </c>
      <c r="L1048" s="60">
        <f t="shared" si="179"/>
        <v>-6.1024701837774607E-2</v>
      </c>
      <c r="M1048" s="60">
        <f t="shared" si="183"/>
        <v>2.5571064171276259</v>
      </c>
      <c r="N1048" s="59">
        <v>-1.72</v>
      </c>
      <c r="O1048" s="59">
        <v>0.02</v>
      </c>
      <c r="P1048" s="62">
        <v>15.665081300813005</v>
      </c>
      <c r="Q1048" s="62">
        <v>17.575252918287951</v>
      </c>
      <c r="R1048" s="12">
        <v>28</v>
      </c>
      <c r="S1048" s="59">
        <v>80.150000000000006</v>
      </c>
      <c r="T1048" s="58">
        <v>1</v>
      </c>
      <c r="U1048" s="59">
        <v>53.64</v>
      </c>
      <c r="V1048" s="58">
        <v>77.78</v>
      </c>
      <c r="W1048" s="58" t="s">
        <v>101</v>
      </c>
      <c r="X1048" s="58">
        <v>0</v>
      </c>
      <c r="Y1048" s="58">
        <v>0</v>
      </c>
      <c r="Z1048" s="58">
        <v>0</v>
      </c>
      <c r="AA1048" s="58">
        <v>0</v>
      </c>
      <c r="AB1048">
        <v>1</v>
      </c>
      <c r="AC1048" s="58">
        <v>0</v>
      </c>
      <c r="AD1048" s="58">
        <v>1</v>
      </c>
      <c r="AE1048" s="58">
        <v>1</v>
      </c>
      <c r="AF1048" s="58">
        <v>33.33</v>
      </c>
      <c r="AG1048" s="58"/>
      <c r="AH1048" s="59">
        <v>4340.4399999999996</v>
      </c>
      <c r="AI1048" s="61">
        <v>8922000</v>
      </c>
      <c r="AJ1048" s="61">
        <v>3489100</v>
      </c>
      <c r="AK1048" s="61">
        <v>-59200</v>
      </c>
      <c r="AL1048" s="60">
        <f t="shared" si="186"/>
        <v>-5.9200000000000003E-2</v>
      </c>
      <c r="AM1048" s="60">
        <f t="shared" si="187"/>
        <v>-3.5627705627705626</v>
      </c>
      <c r="AN1048" s="59">
        <v>36</v>
      </c>
    </row>
    <row r="1049" spans="1:40" x14ac:dyDescent="0.3">
      <c r="A1049" s="58" t="s">
        <v>303</v>
      </c>
      <c r="B1049" s="59">
        <v>2019</v>
      </c>
      <c r="C1049" s="59">
        <v>80.260000000000005</v>
      </c>
      <c r="D1049" s="59">
        <v>80.260000000000005</v>
      </c>
      <c r="E1049" s="59">
        <v>100</v>
      </c>
      <c r="F1049" s="59">
        <v>87.03</v>
      </c>
      <c r="G1049" s="59">
        <v>78.58</v>
      </c>
      <c r="H1049" s="59">
        <v>73.930000000000007</v>
      </c>
      <c r="I1049" s="60">
        <f t="shared" si="185"/>
        <v>6.2243009703930916</v>
      </c>
      <c r="J1049" s="60">
        <f t="shared" si="184"/>
        <v>15.805492273101292</v>
      </c>
      <c r="K1049" s="60">
        <f t="shared" si="182"/>
        <v>14.893307706918463</v>
      </c>
      <c r="L1049" s="60">
        <f t="shared" si="179"/>
        <v>-0.13949197881859901</v>
      </c>
      <c r="M1049" s="60">
        <f t="shared" si="183"/>
        <v>2.4897556327002928</v>
      </c>
      <c r="N1049" s="59">
        <v>-8.3800000000000008</v>
      </c>
      <c r="O1049" s="59">
        <v>0.01</v>
      </c>
      <c r="P1049" s="62">
        <v>24.825120000000009</v>
      </c>
      <c r="Q1049" s="62">
        <v>26.61542635658914</v>
      </c>
      <c r="R1049" s="12">
        <v>31.91</v>
      </c>
      <c r="S1049" s="59">
        <v>80.489999999999995</v>
      </c>
      <c r="T1049" s="58">
        <v>1</v>
      </c>
      <c r="U1049" s="59">
        <v>66.37</v>
      </c>
      <c r="V1049" s="58">
        <v>77.78</v>
      </c>
      <c r="W1049" s="58" t="s">
        <v>101</v>
      </c>
      <c r="X1049" s="58">
        <v>0</v>
      </c>
      <c r="Y1049" s="58">
        <v>0</v>
      </c>
      <c r="Z1049" s="58">
        <v>0</v>
      </c>
      <c r="AA1049" s="58">
        <v>0</v>
      </c>
      <c r="AB1049">
        <v>1</v>
      </c>
      <c r="AC1049" s="58">
        <v>0</v>
      </c>
      <c r="AD1049" s="58">
        <v>1</v>
      </c>
      <c r="AE1049" s="58">
        <v>1</v>
      </c>
      <c r="AF1049" s="58">
        <v>29.41</v>
      </c>
      <c r="AG1049" s="58"/>
      <c r="AH1049" s="59">
        <v>504.87</v>
      </c>
      <c r="AI1049" s="61">
        <v>7315400</v>
      </c>
      <c r="AJ1049" s="61">
        <v>2938200</v>
      </c>
      <c r="AK1049" s="61">
        <v>-130200</v>
      </c>
      <c r="AL1049" s="60">
        <f t="shared" si="186"/>
        <v>-0.13020000000000001</v>
      </c>
      <c r="AM1049" s="60">
        <f t="shared" si="187"/>
        <v>1.1993243243243243</v>
      </c>
      <c r="AN1049" s="59">
        <v>36.83</v>
      </c>
    </row>
    <row r="1050" spans="1:40" x14ac:dyDescent="0.3">
      <c r="A1050" s="58" t="s">
        <v>303</v>
      </c>
      <c r="B1050" s="59">
        <v>2020</v>
      </c>
      <c r="C1050" s="59">
        <v>77.87</v>
      </c>
      <c r="D1050" s="59">
        <v>77.87</v>
      </c>
      <c r="E1050" s="59">
        <v>100</v>
      </c>
      <c r="F1050" s="59">
        <v>82.96</v>
      </c>
      <c r="G1050" s="59">
        <v>79.040000000000006</v>
      </c>
      <c r="H1050" s="59">
        <v>70.83</v>
      </c>
      <c r="I1050" s="60">
        <f t="shared" si="185"/>
        <v>6.1593279195940154</v>
      </c>
      <c r="J1050" s="60">
        <f t="shared" si="184"/>
        <v>15.591530135796823</v>
      </c>
      <c r="K1050" s="60">
        <f t="shared" si="182"/>
        <v>14.807798904064894</v>
      </c>
      <c r="L1050" s="60">
        <f t="shared" si="179"/>
        <v>-5.4350594750081332E-2</v>
      </c>
      <c r="M1050" s="60">
        <f t="shared" si="183"/>
        <v>2.189627048268703</v>
      </c>
      <c r="N1050" s="59">
        <v>-24.82</v>
      </c>
      <c r="O1050" s="59">
        <v>0.03</v>
      </c>
      <c r="P1050" s="62">
        <v>24.792209302325578</v>
      </c>
      <c r="Q1050" s="62">
        <v>26.392868217054275</v>
      </c>
      <c r="R1050" s="12">
        <v>35.049999999999997</v>
      </c>
      <c r="S1050" s="59">
        <v>81.96</v>
      </c>
      <c r="T1050" s="58">
        <v>1</v>
      </c>
      <c r="U1050" s="59">
        <v>74.33</v>
      </c>
      <c r="V1050" s="58">
        <v>75</v>
      </c>
      <c r="W1050" s="58" t="s">
        <v>101</v>
      </c>
      <c r="X1050" s="58">
        <v>0</v>
      </c>
      <c r="Y1050" s="58">
        <v>0</v>
      </c>
      <c r="Z1050" s="58">
        <v>0</v>
      </c>
      <c r="AA1050" s="58">
        <v>0</v>
      </c>
      <c r="AB1050">
        <v>1</v>
      </c>
      <c r="AC1050" s="58">
        <v>0</v>
      </c>
      <c r="AD1050" s="58">
        <v>1</v>
      </c>
      <c r="AE1050" s="58">
        <v>1</v>
      </c>
      <c r="AF1050" s="58">
        <v>26.32</v>
      </c>
      <c r="AG1050" s="58"/>
      <c r="AH1050" s="59">
        <v>473.11</v>
      </c>
      <c r="AI1050" s="61">
        <v>5906300</v>
      </c>
      <c r="AJ1050" s="61">
        <v>2697400</v>
      </c>
      <c r="AK1050" s="61">
        <v>-52900</v>
      </c>
      <c r="AL1050" s="60">
        <f t="shared" si="186"/>
        <v>-5.2900000000000003E-2</v>
      </c>
      <c r="AM1050" s="60">
        <f t="shared" si="187"/>
        <v>-0.59370199692780334</v>
      </c>
      <c r="AN1050" s="59">
        <v>41.83</v>
      </c>
    </row>
    <row r="1051" spans="1:40" x14ac:dyDescent="0.3">
      <c r="A1051" s="58" t="s">
        <v>303</v>
      </c>
      <c r="B1051" s="59">
        <v>2021</v>
      </c>
      <c r="C1051" s="59">
        <v>77.3</v>
      </c>
      <c r="D1051" s="59">
        <v>77.3</v>
      </c>
      <c r="E1051" s="59">
        <v>100</v>
      </c>
      <c r="F1051" s="59">
        <v>78.09</v>
      </c>
      <c r="G1051" s="59">
        <v>77.959999999999994</v>
      </c>
      <c r="H1051" s="59">
        <v>75.760000000000005</v>
      </c>
      <c r="I1051" s="60">
        <f t="shared" si="185"/>
        <v>6.9159615155292364</v>
      </c>
      <c r="J1051" s="60">
        <f t="shared" si="184"/>
        <v>15.407578481835847</v>
      </c>
      <c r="K1051" s="60">
        <f t="shared" si="182"/>
        <v>14.589269515016607</v>
      </c>
      <c r="L1051" s="60">
        <f t="shared" si="179"/>
        <v>-5.6147160623001048E-2</v>
      </c>
      <c r="M1051" s="60">
        <f t="shared" si="183"/>
        <v>2.2666635914940727</v>
      </c>
      <c r="N1051" s="59">
        <v>-6.52</v>
      </c>
      <c r="O1051" s="59">
        <v>0.03</v>
      </c>
      <c r="P1051" s="62">
        <v>53.43942307692307</v>
      </c>
      <c r="Q1051" s="62">
        <v>56.638499999999958</v>
      </c>
      <c r="R1051" s="12">
        <v>93.21</v>
      </c>
      <c r="S1051" s="59">
        <v>80.53</v>
      </c>
      <c r="T1051" s="58">
        <v>1</v>
      </c>
      <c r="U1051" s="59">
        <v>75.88</v>
      </c>
      <c r="V1051" s="58">
        <v>75</v>
      </c>
      <c r="W1051" s="58" t="s">
        <v>101</v>
      </c>
      <c r="X1051" s="58">
        <v>0</v>
      </c>
      <c r="Y1051" s="58">
        <v>0</v>
      </c>
      <c r="Z1051" s="58">
        <v>0</v>
      </c>
      <c r="AA1051" s="58">
        <v>0</v>
      </c>
      <c r="AB1051">
        <v>1</v>
      </c>
      <c r="AC1051" s="58">
        <v>0</v>
      </c>
      <c r="AD1051" s="58">
        <v>1</v>
      </c>
      <c r="AE1051" s="58">
        <v>1</v>
      </c>
      <c r="AF1051" s="58">
        <v>31.82</v>
      </c>
      <c r="AG1051" s="58"/>
      <c r="AH1051" s="59">
        <v>1008.24</v>
      </c>
      <c r="AI1051" s="61">
        <v>4913900</v>
      </c>
      <c r="AJ1051" s="61">
        <v>2167900</v>
      </c>
      <c r="AK1051" s="61">
        <v>-54600</v>
      </c>
      <c r="AL1051" s="60">
        <f t="shared" si="186"/>
        <v>-5.4600000000000003E-2</v>
      </c>
      <c r="AM1051" s="60">
        <f t="shared" si="187"/>
        <v>3.2136105860113423E-2</v>
      </c>
      <c r="AN1051" s="59">
        <v>40.58</v>
      </c>
    </row>
    <row r="1052" spans="1:40" x14ac:dyDescent="0.3">
      <c r="A1052" s="58" t="s">
        <v>686</v>
      </c>
      <c r="B1052" s="59">
        <v>2008</v>
      </c>
      <c r="C1052" s="59">
        <v>32.61</v>
      </c>
      <c r="D1052" s="59">
        <v>32.61</v>
      </c>
      <c r="E1052" s="59">
        <v>100</v>
      </c>
      <c r="F1052" s="59">
        <v>37.67</v>
      </c>
      <c r="G1052" s="59">
        <v>37.799999999999997</v>
      </c>
      <c r="H1052" s="59">
        <v>21.85</v>
      </c>
      <c r="I1052" s="60">
        <f t="shared" si="185"/>
        <v>8.5208365463310365</v>
      </c>
      <c r="J1052" s="60">
        <f t="shared" si="184"/>
        <v>15.630188709574895</v>
      </c>
      <c r="K1052" s="60">
        <f t="shared" si="182"/>
        <v>15.354547465099051</v>
      </c>
      <c r="L1052" s="60">
        <f t="shared" si="179"/>
        <v>0.345361184038459</v>
      </c>
      <c r="M1052" s="60">
        <f t="shared" si="183"/>
        <v>1.3173751636230981</v>
      </c>
      <c r="N1052" s="59">
        <v>7.09</v>
      </c>
      <c r="O1052" s="59">
        <v>0.31</v>
      </c>
      <c r="P1052" s="62">
        <v>19.974545454545453</v>
      </c>
      <c r="Q1052" s="62">
        <v>25.786875000000009</v>
      </c>
      <c r="R1052" s="12">
        <v>34.380000000000003</v>
      </c>
      <c r="S1052" s="59">
        <v>97.22</v>
      </c>
      <c r="T1052" s="58">
        <v>1</v>
      </c>
      <c r="U1052" s="59">
        <v>6.25</v>
      </c>
      <c r="V1052" s="58"/>
      <c r="W1052" s="58" t="s">
        <v>101</v>
      </c>
      <c r="X1052" s="58">
        <v>0</v>
      </c>
      <c r="Y1052" s="58">
        <v>0</v>
      </c>
      <c r="Z1052" s="58">
        <v>0</v>
      </c>
      <c r="AA1052" s="58">
        <v>0</v>
      </c>
      <c r="AB1052">
        <v>1</v>
      </c>
      <c r="AC1052" s="58">
        <v>0</v>
      </c>
      <c r="AD1052" s="58">
        <v>1</v>
      </c>
      <c r="AE1052" s="58"/>
      <c r="AF1052" s="58">
        <v>10</v>
      </c>
      <c r="AG1052" s="58"/>
      <c r="AH1052" s="59">
        <v>5018.25</v>
      </c>
      <c r="AI1052" s="61">
        <v>6139100</v>
      </c>
      <c r="AJ1052" s="61">
        <v>4660100</v>
      </c>
      <c r="AK1052" s="61">
        <v>412500</v>
      </c>
      <c r="AL1052" s="60">
        <f t="shared" si="186"/>
        <v>0.41249999999999998</v>
      </c>
      <c r="AM1052" s="60"/>
      <c r="AN1052" s="59">
        <v>68.989999999999995</v>
      </c>
    </row>
    <row r="1053" spans="1:40" x14ac:dyDescent="0.3">
      <c r="A1053" s="58" t="s">
        <v>686</v>
      </c>
      <c r="B1053" s="59">
        <v>2009</v>
      </c>
      <c r="C1053" s="59">
        <v>26.25</v>
      </c>
      <c r="D1053" s="59">
        <v>26.25</v>
      </c>
      <c r="E1053" s="59">
        <v>100</v>
      </c>
      <c r="F1053" s="59">
        <v>35.89</v>
      </c>
      <c r="G1053" s="59">
        <v>33.97</v>
      </c>
      <c r="H1053" s="59">
        <v>7.77</v>
      </c>
      <c r="I1053" s="60">
        <f t="shared" si="185"/>
        <v>7.9817469524679998</v>
      </c>
      <c r="J1053" s="60">
        <f t="shared" si="184"/>
        <v>15.603713710989553</v>
      </c>
      <c r="K1053" s="60">
        <f t="shared" si="182"/>
        <v>15.240616894869554</v>
      </c>
      <c r="L1053" s="60">
        <f t="shared" si="179"/>
        <v>7.5292984035431346E-2</v>
      </c>
      <c r="M1053" s="60">
        <f t="shared" si="183"/>
        <v>1.4377750523050286</v>
      </c>
      <c r="N1053" s="59">
        <v>10.37</v>
      </c>
      <c r="O1053" s="59">
        <v>0.25</v>
      </c>
      <c r="P1053" s="62">
        <v>16.568333333333328</v>
      </c>
      <c r="Q1053" s="62">
        <v>16.611240310077516</v>
      </c>
      <c r="R1053" s="12">
        <v>19.829999999999998</v>
      </c>
      <c r="S1053" s="59">
        <v>73.33</v>
      </c>
      <c r="T1053" s="58">
        <v>1</v>
      </c>
      <c r="U1053" s="59">
        <v>2.81</v>
      </c>
      <c r="V1053" s="58">
        <v>58.33</v>
      </c>
      <c r="W1053" s="58" t="s">
        <v>101</v>
      </c>
      <c r="X1053" s="58">
        <v>0</v>
      </c>
      <c r="Y1053" s="58">
        <v>0</v>
      </c>
      <c r="Z1053" s="58">
        <v>0</v>
      </c>
      <c r="AA1053" s="58">
        <v>0</v>
      </c>
      <c r="AB1053">
        <v>1</v>
      </c>
      <c r="AC1053" s="58">
        <v>0</v>
      </c>
      <c r="AD1053" s="58">
        <v>1</v>
      </c>
      <c r="AE1053" s="58"/>
      <c r="AF1053" s="58">
        <v>0</v>
      </c>
      <c r="AG1053" s="58"/>
      <c r="AH1053" s="59">
        <v>2927.04</v>
      </c>
      <c r="AI1053" s="61">
        <v>5978700</v>
      </c>
      <c r="AJ1053" s="61">
        <v>4158300</v>
      </c>
      <c r="AK1053" s="61">
        <v>78200</v>
      </c>
      <c r="AL1053" s="60">
        <f t="shared" si="186"/>
        <v>7.8200000000000006E-2</v>
      </c>
      <c r="AM1053" s="60">
        <f t="shared" ref="AM1053:AM1065" si="188">(AK1053-AK1052)/AK1052</f>
        <v>-0.81042424242424238</v>
      </c>
      <c r="AN1053" s="59">
        <v>61.16</v>
      </c>
    </row>
    <row r="1054" spans="1:40" x14ac:dyDescent="0.3">
      <c r="A1054" s="58" t="s">
        <v>686</v>
      </c>
      <c r="B1054" s="59">
        <v>2010</v>
      </c>
      <c r="C1054" s="59">
        <v>30.89</v>
      </c>
      <c r="D1054" s="59">
        <v>30.89</v>
      </c>
      <c r="E1054" s="59">
        <v>100</v>
      </c>
      <c r="F1054" s="59">
        <v>49.58</v>
      </c>
      <c r="G1054" s="59">
        <v>31.87</v>
      </c>
      <c r="H1054" s="59">
        <v>8.16</v>
      </c>
      <c r="I1054" s="60">
        <f t="shared" si="185"/>
        <v>8.0987370642445402</v>
      </c>
      <c r="J1054" s="60">
        <f t="shared" si="184"/>
        <v>15.77942900838857</v>
      </c>
      <c r="K1054" s="60">
        <f t="shared" si="182"/>
        <v>15.272542933589506</v>
      </c>
      <c r="L1054" s="60">
        <f t="shared" si="179"/>
        <v>4.4399587296684515E-2</v>
      </c>
      <c r="M1054" s="60">
        <f t="shared" si="183"/>
        <v>1.6601136681263393</v>
      </c>
      <c r="N1054" s="59">
        <v>20.190000000000001</v>
      </c>
      <c r="O1054" s="59">
        <v>0.2</v>
      </c>
      <c r="P1054" s="62">
        <v>16.501712062256811</v>
      </c>
      <c r="Q1054" s="62">
        <v>17.427003891050575</v>
      </c>
      <c r="R1054" s="12">
        <v>19.920000000000002</v>
      </c>
      <c r="S1054" s="59">
        <v>88.89</v>
      </c>
      <c r="T1054" s="58">
        <v>1</v>
      </c>
      <c r="U1054" s="59">
        <v>1.61</v>
      </c>
      <c r="V1054" s="58">
        <v>66.67</v>
      </c>
      <c r="W1054" s="58" t="s">
        <v>101</v>
      </c>
      <c r="X1054" s="58">
        <v>0</v>
      </c>
      <c r="Y1054" s="58">
        <v>0</v>
      </c>
      <c r="Z1054" s="58">
        <v>0</v>
      </c>
      <c r="AA1054" s="58">
        <v>0</v>
      </c>
      <c r="AB1054">
        <v>1</v>
      </c>
      <c r="AC1054" s="58">
        <v>0</v>
      </c>
      <c r="AD1054" s="58">
        <v>1</v>
      </c>
      <c r="AE1054" s="58"/>
      <c r="AF1054" s="58">
        <v>18.18</v>
      </c>
      <c r="AG1054" s="58">
        <v>11.11</v>
      </c>
      <c r="AH1054" s="59">
        <v>3290.31</v>
      </c>
      <c r="AI1054" s="61">
        <v>7127200</v>
      </c>
      <c r="AJ1054" s="61">
        <v>4293200</v>
      </c>
      <c r="AK1054" s="61">
        <v>45400</v>
      </c>
      <c r="AL1054" s="60">
        <f t="shared" si="186"/>
        <v>4.5400000000000003E-2</v>
      </c>
      <c r="AM1054" s="60">
        <f t="shared" si="188"/>
        <v>-0.41943734015345269</v>
      </c>
      <c r="AN1054" s="59">
        <v>50.36</v>
      </c>
    </row>
    <row r="1055" spans="1:40" x14ac:dyDescent="0.3">
      <c r="A1055" s="58" t="s">
        <v>686</v>
      </c>
      <c r="B1055" s="59">
        <v>2011</v>
      </c>
      <c r="C1055" s="59">
        <v>36.4</v>
      </c>
      <c r="D1055" s="59">
        <v>36.4</v>
      </c>
      <c r="E1055" s="59">
        <v>100</v>
      </c>
      <c r="F1055" s="59">
        <v>63.61</v>
      </c>
      <c r="G1055" s="59">
        <v>31</v>
      </c>
      <c r="H1055" s="59">
        <v>9.74</v>
      </c>
      <c r="I1055" s="60">
        <f t="shared" si="185"/>
        <v>8.290076758649322</v>
      </c>
      <c r="J1055" s="60">
        <f t="shared" si="184"/>
        <v>15.797738860169883</v>
      </c>
      <c r="K1055" s="60">
        <f t="shared" si="182"/>
        <v>15.323779159359017</v>
      </c>
      <c r="L1055" s="60">
        <f t="shared" si="179"/>
        <v>0.10589037525743217</v>
      </c>
      <c r="M1055" s="60">
        <f t="shared" si="183"/>
        <v>1.6063422514328709</v>
      </c>
      <c r="N1055" s="59">
        <v>2.27</v>
      </c>
      <c r="O1055" s="59">
        <v>0.21</v>
      </c>
      <c r="P1055" s="62">
        <v>14.778235294117646</v>
      </c>
      <c r="Q1055" s="62">
        <v>16.565686274509794</v>
      </c>
      <c r="R1055" s="12">
        <v>21.87</v>
      </c>
      <c r="S1055" s="59">
        <v>28.45</v>
      </c>
      <c r="T1055" s="58">
        <v>1</v>
      </c>
      <c r="U1055" s="59">
        <v>8.06</v>
      </c>
      <c r="V1055" s="58">
        <v>63.64</v>
      </c>
      <c r="W1055" s="58" t="s">
        <v>101</v>
      </c>
      <c r="X1055" s="58">
        <v>0</v>
      </c>
      <c r="Y1055" s="58">
        <v>0</v>
      </c>
      <c r="Z1055" s="58">
        <v>0</v>
      </c>
      <c r="AA1055" s="58">
        <v>0</v>
      </c>
      <c r="AB1055">
        <v>1</v>
      </c>
      <c r="AC1055" s="58">
        <v>0</v>
      </c>
      <c r="AD1055" s="58">
        <v>1</v>
      </c>
      <c r="AE1055" s="58">
        <v>1</v>
      </c>
      <c r="AF1055" s="58">
        <v>25</v>
      </c>
      <c r="AG1055" s="58">
        <v>22.22</v>
      </c>
      <c r="AH1055" s="59">
        <v>3984.14</v>
      </c>
      <c r="AI1055" s="61">
        <v>7258900</v>
      </c>
      <c r="AJ1055" s="61">
        <v>4518900</v>
      </c>
      <c r="AK1055" s="61">
        <v>111700</v>
      </c>
      <c r="AL1055" s="60">
        <f t="shared" si="186"/>
        <v>0.11169999999999999</v>
      </c>
      <c r="AM1055" s="60">
        <f t="shared" si="188"/>
        <v>1.4603524229074889</v>
      </c>
      <c r="AN1055" s="59">
        <v>52.26</v>
      </c>
    </row>
    <row r="1056" spans="1:40" x14ac:dyDescent="0.3">
      <c r="A1056" s="58" t="s">
        <v>686</v>
      </c>
      <c r="B1056" s="59">
        <v>2012</v>
      </c>
      <c r="C1056" s="59">
        <v>44.47</v>
      </c>
      <c r="D1056" s="59">
        <v>44.47</v>
      </c>
      <c r="E1056" s="59">
        <v>100</v>
      </c>
      <c r="F1056" s="59">
        <v>68.61</v>
      </c>
      <c r="G1056" s="59">
        <v>39.36</v>
      </c>
      <c r="H1056" s="59">
        <v>21.11</v>
      </c>
      <c r="I1056" s="60">
        <f t="shared" si="185"/>
        <v>8.0408205228306251</v>
      </c>
      <c r="J1056" s="60">
        <f t="shared" si="184"/>
        <v>15.86810748565887</v>
      </c>
      <c r="K1056" s="60">
        <f t="shared" si="182"/>
        <v>15.389217660442576</v>
      </c>
      <c r="L1056" s="60">
        <f t="shared" si="179"/>
        <v>0.14807511806536336</v>
      </c>
      <c r="M1056" s="60">
        <f t="shared" si="183"/>
        <v>1.6142812726707432</v>
      </c>
      <c r="N1056" s="59">
        <v>1.1000000000000001</v>
      </c>
      <c r="O1056" s="59">
        <v>0.19</v>
      </c>
      <c r="P1056" s="62">
        <v>7.9368359374999926</v>
      </c>
      <c r="Q1056" s="62">
        <v>9.5380468750000045</v>
      </c>
      <c r="R1056" s="12">
        <v>13.01</v>
      </c>
      <c r="S1056" s="59">
        <v>27.61</v>
      </c>
      <c r="T1056" s="58">
        <v>1</v>
      </c>
      <c r="U1056" s="59">
        <v>19.89</v>
      </c>
      <c r="V1056" s="58">
        <v>70</v>
      </c>
      <c r="W1056" s="58" t="s">
        <v>101</v>
      </c>
      <c r="X1056" s="58">
        <v>0</v>
      </c>
      <c r="Y1056" s="58">
        <v>0</v>
      </c>
      <c r="Z1056" s="58">
        <v>0</v>
      </c>
      <c r="AA1056" s="58">
        <v>0</v>
      </c>
      <c r="AB1056">
        <v>1</v>
      </c>
      <c r="AC1056" s="58">
        <v>0</v>
      </c>
      <c r="AD1056" s="58">
        <v>1</v>
      </c>
      <c r="AE1056" s="58">
        <v>1</v>
      </c>
      <c r="AF1056" s="58">
        <v>25</v>
      </c>
      <c r="AG1056" s="58">
        <v>20</v>
      </c>
      <c r="AH1056" s="59">
        <v>3105.16</v>
      </c>
      <c r="AI1056" s="61">
        <v>7788100</v>
      </c>
      <c r="AJ1056" s="61">
        <v>4824500</v>
      </c>
      <c r="AK1056" s="61">
        <v>159600</v>
      </c>
      <c r="AL1056" s="60">
        <f t="shared" si="186"/>
        <v>0.15959999999999999</v>
      </c>
      <c r="AM1056" s="60">
        <f t="shared" si="188"/>
        <v>0.42882721575649058</v>
      </c>
      <c r="AN1056" s="59">
        <v>53.35</v>
      </c>
    </row>
    <row r="1057" spans="1:40" x14ac:dyDescent="0.3">
      <c r="A1057" s="58" t="s">
        <v>686</v>
      </c>
      <c r="B1057" s="59">
        <v>2013</v>
      </c>
      <c r="C1057" s="59">
        <v>32.07</v>
      </c>
      <c r="D1057" s="59">
        <v>32.07</v>
      </c>
      <c r="E1057" s="59">
        <v>100</v>
      </c>
      <c r="F1057" s="59">
        <v>46.66</v>
      </c>
      <c r="G1057" s="59">
        <v>38.369999999999997</v>
      </c>
      <c r="H1057" s="59">
        <v>9.14</v>
      </c>
      <c r="I1057" s="60">
        <f t="shared" si="185"/>
        <v>8.1547502157489156</v>
      </c>
      <c r="J1057" s="60">
        <f t="shared" si="184"/>
        <v>16.15058220199262</v>
      </c>
      <c r="K1057" s="60">
        <f t="shared" si="182"/>
        <v>15.564762585325566</v>
      </c>
      <c r="L1057" s="60">
        <f t="shared" si="179"/>
        <v>0.21551452414971858</v>
      </c>
      <c r="M1057" s="60">
        <f t="shared" si="183"/>
        <v>1.7964627932455699</v>
      </c>
      <c r="N1057" s="59">
        <v>1.92</v>
      </c>
      <c r="O1057" s="59">
        <v>0.16</v>
      </c>
      <c r="P1057" s="62">
        <v>4.5099606299212596</v>
      </c>
      <c r="Q1057" s="62">
        <v>5.3667968749999986</v>
      </c>
      <c r="R1057" s="12">
        <v>8.0399999999999991</v>
      </c>
      <c r="S1057" s="59">
        <v>28.79</v>
      </c>
      <c r="T1057" s="58">
        <v>1</v>
      </c>
      <c r="U1057" s="59">
        <v>2.69</v>
      </c>
      <c r="V1057" s="58">
        <v>66.67</v>
      </c>
      <c r="W1057" s="58" t="s">
        <v>101</v>
      </c>
      <c r="X1057" s="58">
        <v>0</v>
      </c>
      <c r="Y1057" s="58">
        <v>0</v>
      </c>
      <c r="Z1057" s="58">
        <v>0</v>
      </c>
      <c r="AA1057" s="58">
        <v>0</v>
      </c>
      <c r="AB1057">
        <v>1</v>
      </c>
      <c r="AC1057" s="58">
        <v>0</v>
      </c>
      <c r="AD1057" s="58">
        <v>1</v>
      </c>
      <c r="AE1057" s="58">
        <v>1</v>
      </c>
      <c r="AF1057" s="58">
        <v>20</v>
      </c>
      <c r="AG1057" s="58">
        <v>18.18</v>
      </c>
      <c r="AH1057" s="59">
        <v>3479.87</v>
      </c>
      <c r="AI1057" s="61">
        <v>10330200</v>
      </c>
      <c r="AJ1057" s="61">
        <v>5750300</v>
      </c>
      <c r="AK1057" s="61">
        <v>240500</v>
      </c>
      <c r="AL1057" s="60">
        <f t="shared" si="186"/>
        <v>0.24049999999999999</v>
      </c>
      <c r="AM1057" s="60">
        <f t="shared" si="188"/>
        <v>0.50689223057644106</v>
      </c>
      <c r="AN1057" s="59">
        <v>49.39</v>
      </c>
    </row>
    <row r="1058" spans="1:40" x14ac:dyDescent="0.3">
      <c r="A1058" s="58" t="s">
        <v>686</v>
      </c>
      <c r="B1058" s="59">
        <v>2014</v>
      </c>
      <c r="C1058" s="59">
        <v>41.36</v>
      </c>
      <c r="D1058" s="59">
        <v>41.36</v>
      </c>
      <c r="E1058" s="59">
        <v>100</v>
      </c>
      <c r="F1058" s="59">
        <v>67.87</v>
      </c>
      <c r="G1058" s="59">
        <v>40.78</v>
      </c>
      <c r="H1058" s="59">
        <v>10.98</v>
      </c>
      <c r="I1058" s="60">
        <f t="shared" si="185"/>
        <v>8.4977371440542928</v>
      </c>
      <c r="J1058" s="60">
        <f t="shared" si="184"/>
        <v>16.136161476769946</v>
      </c>
      <c r="K1058" s="60">
        <f t="shared" si="182"/>
        <v>15.547537715482127</v>
      </c>
      <c r="L1058" s="60">
        <f t="shared" si="179"/>
        <v>0.17898265552843995</v>
      </c>
      <c r="M1058" s="60">
        <f t="shared" si="183"/>
        <v>1.8015074043275952</v>
      </c>
      <c r="N1058" s="59">
        <v>2.29</v>
      </c>
      <c r="O1058" s="59">
        <v>0.18</v>
      </c>
      <c r="P1058" s="62">
        <v>5.9405577689243021</v>
      </c>
      <c r="Q1058" s="62">
        <v>6.9000390625000003</v>
      </c>
      <c r="R1058" s="12">
        <v>8.77</v>
      </c>
      <c r="S1058" s="59">
        <v>28.36</v>
      </c>
      <c r="T1058" s="58">
        <v>1</v>
      </c>
      <c r="U1058" s="59">
        <v>2.63</v>
      </c>
      <c r="V1058" s="58">
        <v>54.55</v>
      </c>
      <c r="W1058" s="58" t="s">
        <v>101</v>
      </c>
      <c r="X1058" s="58">
        <v>0</v>
      </c>
      <c r="Y1058" s="58">
        <v>0</v>
      </c>
      <c r="Z1058" s="58">
        <v>0</v>
      </c>
      <c r="AA1058" s="58">
        <v>0</v>
      </c>
      <c r="AB1058">
        <v>1</v>
      </c>
      <c r="AC1058" s="58">
        <v>0</v>
      </c>
      <c r="AD1058" s="58">
        <v>1</v>
      </c>
      <c r="AE1058" s="58">
        <v>1</v>
      </c>
      <c r="AF1058" s="58">
        <v>18.18</v>
      </c>
      <c r="AG1058" s="58">
        <v>20</v>
      </c>
      <c r="AH1058" s="59">
        <v>4903.66</v>
      </c>
      <c r="AI1058" s="61">
        <v>10182300</v>
      </c>
      <c r="AJ1058" s="61">
        <v>5652100</v>
      </c>
      <c r="AK1058" s="61">
        <v>196000</v>
      </c>
      <c r="AL1058" s="60">
        <f t="shared" si="186"/>
        <v>0.19600000000000001</v>
      </c>
      <c r="AM1058" s="60">
        <f t="shared" si="188"/>
        <v>-0.18503118503118504</v>
      </c>
      <c r="AN1058" s="59">
        <v>49.14</v>
      </c>
    </row>
    <row r="1059" spans="1:40" x14ac:dyDescent="0.3">
      <c r="A1059" s="58" t="s">
        <v>686</v>
      </c>
      <c r="B1059" s="59">
        <v>2015</v>
      </c>
      <c r="C1059" s="59">
        <v>45.02</v>
      </c>
      <c r="D1059" s="59">
        <v>45.02</v>
      </c>
      <c r="E1059" s="59">
        <v>100</v>
      </c>
      <c r="F1059" s="59">
        <v>77.680000000000007</v>
      </c>
      <c r="G1059" s="59">
        <v>41.16</v>
      </c>
      <c r="H1059" s="59">
        <v>10.55</v>
      </c>
      <c r="I1059" s="60">
        <f t="shared" si="185"/>
        <v>8.4988540526980412</v>
      </c>
      <c r="J1059" s="60">
        <f t="shared" si="184"/>
        <v>16.136534603774923</v>
      </c>
      <c r="K1059" s="60">
        <f t="shared" si="182"/>
        <v>15.593627388151171</v>
      </c>
      <c r="L1059" s="60">
        <f t="shared" si="179"/>
        <v>0.22162239494227096</v>
      </c>
      <c r="M1059" s="60">
        <f t="shared" si="183"/>
        <v>1.721002922939159</v>
      </c>
      <c r="N1059" s="59">
        <v>-1.07</v>
      </c>
      <c r="O1059" s="59">
        <v>0.15</v>
      </c>
      <c r="P1059" s="62">
        <v>7.6819367588932828</v>
      </c>
      <c r="Q1059" s="62">
        <v>8.2714785992217958</v>
      </c>
      <c r="R1059" s="12">
        <v>9.17</v>
      </c>
      <c r="S1059" s="59">
        <v>28.57</v>
      </c>
      <c r="T1059" s="58">
        <v>1</v>
      </c>
      <c r="U1059" s="59">
        <v>5.67</v>
      </c>
      <c r="V1059" s="58">
        <v>58.33</v>
      </c>
      <c r="W1059" s="58" t="s">
        <v>101</v>
      </c>
      <c r="X1059" s="58">
        <v>0</v>
      </c>
      <c r="Y1059" s="58">
        <v>0</v>
      </c>
      <c r="Z1059" s="58">
        <v>0</v>
      </c>
      <c r="AA1059" s="58">
        <v>0</v>
      </c>
      <c r="AB1059">
        <v>1</v>
      </c>
      <c r="AC1059" s="58">
        <v>0</v>
      </c>
      <c r="AD1059" s="58">
        <v>1</v>
      </c>
      <c r="AE1059" s="58">
        <v>1</v>
      </c>
      <c r="AF1059" s="58">
        <v>18.18</v>
      </c>
      <c r="AG1059" s="58">
        <v>27.27</v>
      </c>
      <c r="AH1059" s="59">
        <v>4909.1400000000003</v>
      </c>
      <c r="AI1059" s="61">
        <v>10186100</v>
      </c>
      <c r="AJ1059" s="61">
        <v>5918700</v>
      </c>
      <c r="AK1059" s="61">
        <v>248100</v>
      </c>
      <c r="AL1059" s="60">
        <f t="shared" si="186"/>
        <v>0.24809999999999999</v>
      </c>
      <c r="AM1059" s="60">
        <f t="shared" si="188"/>
        <v>0.26581632653061227</v>
      </c>
      <c r="AN1059" s="59">
        <v>52.27</v>
      </c>
    </row>
    <row r="1060" spans="1:40" x14ac:dyDescent="0.3">
      <c r="A1060" s="58" t="s">
        <v>686</v>
      </c>
      <c r="B1060" s="59">
        <v>2016</v>
      </c>
      <c r="C1060" s="59">
        <v>63.1</v>
      </c>
      <c r="D1060" s="59">
        <v>63.1</v>
      </c>
      <c r="E1060" s="59">
        <v>100</v>
      </c>
      <c r="F1060" s="59">
        <v>95.46</v>
      </c>
      <c r="G1060" s="59">
        <v>47.15</v>
      </c>
      <c r="H1060" s="59">
        <v>40.31</v>
      </c>
      <c r="I1060" s="60">
        <f t="shared" si="185"/>
        <v>8.4310861326802975</v>
      </c>
      <c r="J1060" s="60">
        <f t="shared" si="184"/>
        <v>16.120502751565741</v>
      </c>
      <c r="K1060" s="60">
        <f t="shared" si="182"/>
        <v>15.594471811629031</v>
      </c>
      <c r="L1060" s="60">
        <f t="shared" si="179"/>
        <v>0.11019879229807555</v>
      </c>
      <c r="M1060" s="60">
        <f t="shared" si="183"/>
        <v>1.6922025085672805</v>
      </c>
      <c r="N1060" s="59">
        <v>1.31</v>
      </c>
      <c r="O1060" s="59">
        <v>0.15</v>
      </c>
      <c r="P1060" s="62">
        <v>5.3497665369649798</v>
      </c>
      <c r="Q1060" s="62">
        <v>5.6182329317269106</v>
      </c>
      <c r="R1060" s="12">
        <v>8.7100000000000009</v>
      </c>
      <c r="S1060" s="59">
        <v>83.5</v>
      </c>
      <c r="T1060" s="58">
        <v>1</v>
      </c>
      <c r="U1060" s="59">
        <v>38.659999999999997</v>
      </c>
      <c r="V1060" s="58">
        <v>54.55</v>
      </c>
      <c r="W1060" s="58" t="s">
        <v>101</v>
      </c>
      <c r="X1060" s="58">
        <v>0</v>
      </c>
      <c r="Y1060" s="58">
        <v>0</v>
      </c>
      <c r="Z1060" s="58">
        <v>0</v>
      </c>
      <c r="AA1060" s="58">
        <v>0</v>
      </c>
      <c r="AB1060">
        <v>1</v>
      </c>
      <c r="AC1060" s="58">
        <v>0</v>
      </c>
      <c r="AD1060" s="58">
        <v>1</v>
      </c>
      <c r="AE1060" s="58">
        <v>1</v>
      </c>
      <c r="AF1060" s="58">
        <v>12.5</v>
      </c>
      <c r="AG1060" s="58">
        <v>20</v>
      </c>
      <c r="AH1060" s="59">
        <v>4587.4799999999996</v>
      </c>
      <c r="AI1060" s="61">
        <v>10024100</v>
      </c>
      <c r="AJ1060" s="61">
        <v>5923700</v>
      </c>
      <c r="AK1060" s="61">
        <v>116500</v>
      </c>
      <c r="AL1060" s="60">
        <f t="shared" si="186"/>
        <v>0.11650000000000001</v>
      </c>
      <c r="AM1060" s="60">
        <f t="shared" si="188"/>
        <v>-0.53043127771060061</v>
      </c>
      <c r="AN1060" s="59">
        <v>54.18</v>
      </c>
    </row>
    <row r="1061" spans="1:40" x14ac:dyDescent="0.3">
      <c r="A1061" s="58" t="s">
        <v>686</v>
      </c>
      <c r="B1061" s="59">
        <v>2017</v>
      </c>
      <c r="C1061" s="59">
        <v>76.62</v>
      </c>
      <c r="D1061" s="59">
        <v>76.62</v>
      </c>
      <c r="E1061" s="59">
        <v>100</v>
      </c>
      <c r="F1061" s="59">
        <v>95.8</v>
      </c>
      <c r="G1061" s="59">
        <v>69.56</v>
      </c>
      <c r="H1061" s="59">
        <v>60.88</v>
      </c>
      <c r="I1061" s="60">
        <f t="shared" si="185"/>
        <v>8.5345870375741697</v>
      </c>
      <c r="J1061" s="60">
        <f t="shared" si="184"/>
        <v>16.233208458058826</v>
      </c>
      <c r="K1061" s="60">
        <f t="shared" si="182"/>
        <v>15.776956541406403</v>
      </c>
      <c r="L1061" s="60">
        <f t="shared" si="179"/>
        <v>0.16092766410628212</v>
      </c>
      <c r="M1061" s="60">
        <f t="shared" si="183"/>
        <v>1.5781478564194891</v>
      </c>
      <c r="N1061" s="59">
        <v>2.4</v>
      </c>
      <c r="O1061" s="59">
        <v>0.15</v>
      </c>
      <c r="P1061" s="62">
        <v>5.8285490196078431</v>
      </c>
      <c r="Q1061" s="62">
        <v>6.2326050420168064</v>
      </c>
      <c r="R1061" s="12">
        <v>8.64</v>
      </c>
      <c r="S1061" s="59">
        <v>81.739999999999995</v>
      </c>
      <c r="T1061" s="58">
        <v>1</v>
      </c>
      <c r="U1061" s="59">
        <v>63.43</v>
      </c>
      <c r="V1061" s="58">
        <v>50</v>
      </c>
      <c r="W1061" s="58" t="s">
        <v>101</v>
      </c>
      <c r="X1061" s="58">
        <v>0</v>
      </c>
      <c r="Y1061" s="58">
        <v>0</v>
      </c>
      <c r="Z1061" s="58">
        <v>0</v>
      </c>
      <c r="AA1061" s="58">
        <v>0</v>
      </c>
      <c r="AB1061">
        <v>1</v>
      </c>
      <c r="AC1061" s="58">
        <v>0</v>
      </c>
      <c r="AD1061" s="58">
        <v>1</v>
      </c>
      <c r="AE1061" s="58">
        <v>1</v>
      </c>
      <c r="AF1061" s="58">
        <v>16.670000000000002</v>
      </c>
      <c r="AG1061" s="58">
        <v>20</v>
      </c>
      <c r="AH1061" s="59">
        <v>5087.7299999999996</v>
      </c>
      <c r="AI1061" s="61">
        <v>11220000</v>
      </c>
      <c r="AJ1061" s="61">
        <v>7109600</v>
      </c>
      <c r="AK1061" s="61">
        <v>174600</v>
      </c>
      <c r="AL1061" s="60">
        <f t="shared" si="186"/>
        <v>0.17460000000000001</v>
      </c>
      <c r="AM1061" s="60">
        <f t="shared" si="188"/>
        <v>0.49871244635193135</v>
      </c>
      <c r="AN1061" s="59">
        <v>59.27</v>
      </c>
    </row>
    <row r="1062" spans="1:40" x14ac:dyDescent="0.3">
      <c r="A1062" s="58" t="s">
        <v>686</v>
      </c>
      <c r="B1062" s="59">
        <v>2018</v>
      </c>
      <c r="C1062" s="59">
        <v>79.87</v>
      </c>
      <c r="D1062" s="59">
        <v>79.87</v>
      </c>
      <c r="E1062" s="59">
        <v>100</v>
      </c>
      <c r="F1062" s="59">
        <v>95.33</v>
      </c>
      <c r="G1062" s="59">
        <v>67.98</v>
      </c>
      <c r="H1062" s="59">
        <v>72.98</v>
      </c>
      <c r="I1062" s="60">
        <f t="shared" si="185"/>
        <v>8.7114317906822691</v>
      </c>
      <c r="J1062" s="60">
        <f t="shared" si="184"/>
        <v>16.279159522372336</v>
      </c>
      <c r="K1062" s="60">
        <f t="shared" si="182"/>
        <v>15.871030752052411</v>
      </c>
      <c r="L1062" s="60">
        <f t="shared" si="179"/>
        <v>0.18215487623685564</v>
      </c>
      <c r="M1062" s="60">
        <f t="shared" si="183"/>
        <v>1.5040008193678065</v>
      </c>
      <c r="N1062" s="59">
        <v>2.06</v>
      </c>
      <c r="O1062" s="59">
        <v>0.16</v>
      </c>
      <c r="P1062" s="62">
        <v>15.665081300813005</v>
      </c>
      <c r="Q1062" s="62">
        <v>17.575252918287951</v>
      </c>
      <c r="R1062" s="12">
        <v>28</v>
      </c>
      <c r="S1062" s="59">
        <v>80.150000000000006</v>
      </c>
      <c r="T1062" s="58">
        <v>1</v>
      </c>
      <c r="U1062" s="59">
        <v>78.099999999999994</v>
      </c>
      <c r="V1062" s="58">
        <v>50</v>
      </c>
      <c r="W1062" s="58" t="s">
        <v>101</v>
      </c>
      <c r="X1062" s="58">
        <v>0</v>
      </c>
      <c r="Y1062" s="58">
        <v>0</v>
      </c>
      <c r="Z1062" s="58">
        <v>0</v>
      </c>
      <c r="AA1062" s="58">
        <v>0</v>
      </c>
      <c r="AB1062">
        <v>1</v>
      </c>
      <c r="AC1062" s="58">
        <v>0</v>
      </c>
      <c r="AD1062" s="58">
        <v>1</v>
      </c>
      <c r="AE1062" s="58">
        <v>1</v>
      </c>
      <c r="AF1062" s="58">
        <v>16.670000000000002</v>
      </c>
      <c r="AG1062" s="58">
        <v>20</v>
      </c>
      <c r="AH1062" s="59">
        <v>6071.93</v>
      </c>
      <c r="AI1062" s="61">
        <v>11747600</v>
      </c>
      <c r="AJ1062" s="61">
        <v>7810900</v>
      </c>
      <c r="AK1062" s="61">
        <v>199800</v>
      </c>
      <c r="AL1062" s="60">
        <f t="shared" si="186"/>
        <v>0.19980000000000001</v>
      </c>
      <c r="AM1062" s="60">
        <f t="shared" si="188"/>
        <v>0.14432989690721648</v>
      </c>
      <c r="AN1062" s="59">
        <v>61.5</v>
      </c>
    </row>
    <row r="1063" spans="1:40" x14ac:dyDescent="0.3">
      <c r="A1063" s="58" t="s">
        <v>686</v>
      </c>
      <c r="B1063" s="59">
        <v>2019</v>
      </c>
      <c r="C1063" s="59">
        <v>70.760000000000005</v>
      </c>
      <c r="D1063" s="59">
        <v>70.760000000000005</v>
      </c>
      <c r="E1063" s="59">
        <v>100</v>
      </c>
      <c r="F1063" s="59">
        <v>94.82</v>
      </c>
      <c r="G1063" s="59">
        <v>66.459999999999994</v>
      </c>
      <c r="H1063" s="59">
        <v>46.72</v>
      </c>
      <c r="I1063" s="60">
        <f t="shared" si="185"/>
        <v>8.5084228441085781</v>
      </c>
      <c r="J1063" s="60">
        <f t="shared" si="184"/>
        <v>16.341135196864155</v>
      </c>
      <c r="K1063" s="60">
        <f t="shared" si="182"/>
        <v>15.944206441780565</v>
      </c>
      <c r="L1063" s="60">
        <f t="shared" si="179"/>
        <v>0.30032678998485968</v>
      </c>
      <c r="M1063" s="60">
        <f t="shared" si="183"/>
        <v>1.4872499672770976</v>
      </c>
      <c r="N1063" s="59">
        <v>3.26</v>
      </c>
      <c r="O1063" s="59">
        <v>0.14000000000000001</v>
      </c>
      <c r="P1063" s="62">
        <v>24.825120000000009</v>
      </c>
      <c r="Q1063" s="62">
        <v>26.61542635658914</v>
      </c>
      <c r="R1063" s="12">
        <v>31.91</v>
      </c>
      <c r="S1063" s="59">
        <v>80.489999999999995</v>
      </c>
      <c r="T1063" s="58">
        <v>1</v>
      </c>
      <c r="U1063" s="59">
        <v>44.06</v>
      </c>
      <c r="V1063" s="58">
        <v>41.67</v>
      </c>
      <c r="W1063" s="58" t="s">
        <v>101</v>
      </c>
      <c r="X1063" s="58">
        <v>0</v>
      </c>
      <c r="Y1063" s="58">
        <v>0</v>
      </c>
      <c r="Z1063" s="58">
        <v>0</v>
      </c>
      <c r="AA1063" s="58">
        <v>0</v>
      </c>
      <c r="AB1063">
        <v>1</v>
      </c>
      <c r="AC1063" s="58">
        <v>0</v>
      </c>
      <c r="AD1063" s="58">
        <v>1</v>
      </c>
      <c r="AE1063" s="58">
        <v>1</v>
      </c>
      <c r="AF1063" s="58">
        <v>16.670000000000002</v>
      </c>
      <c r="AG1063" s="58">
        <v>40</v>
      </c>
      <c r="AH1063" s="59">
        <v>4956.34</v>
      </c>
      <c r="AI1063" s="61">
        <v>12498700</v>
      </c>
      <c r="AJ1063" s="61">
        <v>8403900</v>
      </c>
      <c r="AK1063" s="61">
        <v>350300</v>
      </c>
      <c r="AL1063" s="60">
        <f t="shared" si="186"/>
        <v>0.3503</v>
      </c>
      <c r="AM1063" s="60">
        <f t="shared" si="188"/>
        <v>0.75325325325325321</v>
      </c>
      <c r="AN1063" s="59">
        <v>62.78</v>
      </c>
    </row>
    <row r="1064" spans="1:40" x14ac:dyDescent="0.3">
      <c r="A1064" s="58" t="s">
        <v>686</v>
      </c>
      <c r="B1064" s="59">
        <v>2020</v>
      </c>
      <c r="C1064" s="59">
        <v>73.03</v>
      </c>
      <c r="D1064" s="59">
        <v>73.03</v>
      </c>
      <c r="E1064" s="59">
        <v>100</v>
      </c>
      <c r="F1064" s="59">
        <v>93.59</v>
      </c>
      <c r="G1064" s="59">
        <v>77.33</v>
      </c>
      <c r="H1064" s="59">
        <v>45.02</v>
      </c>
      <c r="I1064" s="60">
        <f t="shared" si="185"/>
        <v>8.8864464950617403</v>
      </c>
      <c r="J1064" s="60">
        <f t="shared" si="184"/>
        <v>16.364932291115181</v>
      </c>
      <c r="K1064" s="60">
        <f t="shared" si="182"/>
        <v>16.018087452727102</v>
      </c>
      <c r="L1064" s="60">
        <f t="shared" si="179"/>
        <v>0.10930273489045009</v>
      </c>
      <c r="M1064" s="60">
        <f t="shared" si="183"/>
        <v>1.414597217156814</v>
      </c>
      <c r="N1064" s="59">
        <v>0.95</v>
      </c>
      <c r="O1064" s="59">
        <v>0.11</v>
      </c>
      <c r="P1064" s="62">
        <v>24.792209302325578</v>
      </c>
      <c r="Q1064" s="62">
        <v>26.392868217054275</v>
      </c>
      <c r="R1064" s="12">
        <v>35.049999999999997</v>
      </c>
      <c r="S1064" s="59">
        <v>81.96</v>
      </c>
      <c r="T1064" s="58">
        <v>1</v>
      </c>
      <c r="U1064" s="59">
        <v>41.03</v>
      </c>
      <c r="V1064" s="58">
        <v>38.46</v>
      </c>
      <c r="W1064" s="58" t="s">
        <v>101</v>
      </c>
      <c r="X1064" s="58">
        <v>0</v>
      </c>
      <c r="Y1064" s="58">
        <v>0</v>
      </c>
      <c r="Z1064" s="58">
        <v>0</v>
      </c>
      <c r="AA1064" s="58">
        <v>0</v>
      </c>
      <c r="AB1064">
        <v>1</v>
      </c>
      <c r="AC1064" s="58">
        <v>0</v>
      </c>
      <c r="AD1064" s="58">
        <v>1</v>
      </c>
      <c r="AE1064" s="58">
        <v>1</v>
      </c>
      <c r="AF1064" s="58">
        <v>25</v>
      </c>
      <c r="AG1064" s="58">
        <v>40</v>
      </c>
      <c r="AH1064" s="59">
        <v>7233.27</v>
      </c>
      <c r="AI1064" s="61">
        <v>12799700</v>
      </c>
      <c r="AJ1064" s="61">
        <v>9048300</v>
      </c>
      <c r="AK1064" s="61">
        <v>115500</v>
      </c>
      <c r="AL1064" s="60">
        <f t="shared" si="186"/>
        <v>0.11550000000000001</v>
      </c>
      <c r="AM1064" s="60">
        <f t="shared" si="188"/>
        <v>-0.67028261490151297</v>
      </c>
      <c r="AN1064" s="59">
        <v>67.3</v>
      </c>
    </row>
    <row r="1065" spans="1:40" x14ac:dyDescent="0.3">
      <c r="A1065" s="58" t="s">
        <v>686</v>
      </c>
      <c r="B1065" s="59">
        <v>2021</v>
      </c>
      <c r="C1065" s="59">
        <v>68.89</v>
      </c>
      <c r="D1065" s="59">
        <v>68.89</v>
      </c>
      <c r="E1065" s="59">
        <v>100</v>
      </c>
      <c r="F1065" s="59">
        <v>92.88</v>
      </c>
      <c r="G1065" s="59">
        <v>75.77</v>
      </c>
      <c r="H1065" s="59">
        <v>34.44</v>
      </c>
      <c r="I1065" s="60">
        <f t="shared" si="185"/>
        <v>8.4527655974593525</v>
      </c>
      <c r="J1065" s="60">
        <f t="shared" si="184"/>
        <v>16.683454913520809</v>
      </c>
      <c r="K1065" s="60">
        <f t="shared" si="182"/>
        <v>16.008437022745355</v>
      </c>
      <c r="L1065" s="60">
        <f t="shared" si="179"/>
        <v>0.43928665658367511</v>
      </c>
      <c r="M1065" s="60">
        <f t="shared" si="183"/>
        <v>1.9640681143571317</v>
      </c>
      <c r="N1065" s="59">
        <v>2.85</v>
      </c>
      <c r="O1065" s="59">
        <v>0.1</v>
      </c>
      <c r="P1065" s="62">
        <v>53.43942307692307</v>
      </c>
      <c r="Q1065" s="62">
        <v>56.638499999999958</v>
      </c>
      <c r="R1065" s="12">
        <v>93.21</v>
      </c>
      <c r="S1065" s="59">
        <v>80.53</v>
      </c>
      <c r="T1065" s="58">
        <v>1</v>
      </c>
      <c r="U1065" s="59">
        <v>24.11</v>
      </c>
      <c r="V1065" s="58">
        <v>61.54</v>
      </c>
      <c r="W1065" s="58" t="s">
        <v>101</v>
      </c>
      <c r="X1065" s="58">
        <v>0</v>
      </c>
      <c r="Y1065" s="58">
        <v>0</v>
      </c>
      <c r="Z1065" s="58">
        <v>0</v>
      </c>
      <c r="AA1065" s="58">
        <v>0</v>
      </c>
      <c r="AB1065">
        <v>1</v>
      </c>
      <c r="AC1065" s="58">
        <v>0</v>
      </c>
      <c r="AD1065" s="58">
        <v>1</v>
      </c>
      <c r="AE1065" s="58">
        <v>1</v>
      </c>
      <c r="AF1065" s="58">
        <v>50</v>
      </c>
      <c r="AG1065" s="58">
        <v>27.27</v>
      </c>
      <c r="AH1065" s="59">
        <v>4688.0200000000004</v>
      </c>
      <c r="AI1065" s="61">
        <v>17600800</v>
      </c>
      <c r="AJ1065" s="61">
        <v>8961400</v>
      </c>
      <c r="AK1065" s="61">
        <v>551600</v>
      </c>
      <c r="AL1065" s="60">
        <f t="shared" si="186"/>
        <v>0.55159999999999998</v>
      </c>
      <c r="AM1065" s="60">
        <f t="shared" si="188"/>
        <v>3.7757575757575759</v>
      </c>
      <c r="AN1065" s="59">
        <v>47.07</v>
      </c>
    </row>
    <row r="1066" spans="1:40" x14ac:dyDescent="0.3">
      <c r="A1066" s="58" t="s">
        <v>615</v>
      </c>
      <c r="B1066" s="59">
        <v>2008</v>
      </c>
      <c r="C1066" s="59">
        <v>8.41</v>
      </c>
      <c r="D1066" s="59">
        <v>8.41</v>
      </c>
      <c r="E1066" s="59">
        <v>100</v>
      </c>
      <c r="F1066" s="59">
        <v>0</v>
      </c>
      <c r="G1066" s="59">
        <v>15.31</v>
      </c>
      <c r="H1066" s="59">
        <v>8.9499999999999993</v>
      </c>
      <c r="I1066" s="60">
        <f t="shared" si="185"/>
        <v>8.0677918696372455</v>
      </c>
      <c r="J1066" s="60">
        <f t="shared" si="184"/>
        <v>16.556909071066649</v>
      </c>
      <c r="K1066" s="60">
        <f t="shared" si="182"/>
        <v>15.847788162450508</v>
      </c>
      <c r="L1066" s="60">
        <f t="shared" si="179"/>
        <v>-0.159336938581261</v>
      </c>
      <c r="M1066" s="60">
        <f t="shared" si="183"/>
        <v>2.032203980162087</v>
      </c>
      <c r="N1066" s="59">
        <v>3.52</v>
      </c>
      <c r="O1066" s="59">
        <v>0.05</v>
      </c>
      <c r="P1066" s="62">
        <v>19.974545454545453</v>
      </c>
      <c r="Q1066" s="62">
        <v>25.786875000000009</v>
      </c>
      <c r="R1066" s="12">
        <v>34.380000000000003</v>
      </c>
      <c r="S1066" s="59">
        <v>0</v>
      </c>
      <c r="T1066" s="58">
        <v>0</v>
      </c>
      <c r="U1066" s="59">
        <v>7.89</v>
      </c>
      <c r="V1066" s="58">
        <v>37.5</v>
      </c>
      <c r="W1066" s="58" t="s">
        <v>101</v>
      </c>
      <c r="X1066" s="58">
        <v>0</v>
      </c>
      <c r="Y1066" s="58">
        <v>0</v>
      </c>
      <c r="Z1066" s="58">
        <v>0</v>
      </c>
      <c r="AA1066" s="58">
        <v>0</v>
      </c>
      <c r="AB1066">
        <v>1</v>
      </c>
      <c r="AC1066" s="58">
        <v>0</v>
      </c>
      <c r="AD1066" s="58">
        <v>1</v>
      </c>
      <c r="AE1066" s="58"/>
      <c r="AF1066" s="58">
        <v>28.57</v>
      </c>
      <c r="AG1066" s="58"/>
      <c r="AH1066" s="59">
        <v>3190.05</v>
      </c>
      <c r="AI1066" s="61">
        <v>15508659</v>
      </c>
      <c r="AJ1066" s="61">
        <v>7631448</v>
      </c>
      <c r="AK1066" s="61">
        <v>-147291</v>
      </c>
      <c r="AL1066" s="60">
        <f t="shared" si="186"/>
        <v>-0.14729100000000001</v>
      </c>
      <c r="AM1066" s="60"/>
      <c r="AN1066" s="59">
        <v>42.94</v>
      </c>
    </row>
    <row r="1067" spans="1:40" x14ac:dyDescent="0.3">
      <c r="A1067" s="58" t="s">
        <v>615</v>
      </c>
      <c r="B1067" s="59">
        <v>2009</v>
      </c>
      <c r="C1067" s="59">
        <v>6.24</v>
      </c>
      <c r="D1067" s="59">
        <v>6.24</v>
      </c>
      <c r="E1067" s="59">
        <v>100</v>
      </c>
      <c r="F1067" s="59">
        <v>0</v>
      </c>
      <c r="G1067" s="59">
        <v>13.2</v>
      </c>
      <c r="H1067" s="59">
        <v>4.63</v>
      </c>
      <c r="I1067" s="60">
        <f t="shared" si="185"/>
        <v>5.4157003221830804</v>
      </c>
      <c r="J1067" s="60">
        <f t="shared" si="184"/>
        <v>16.256453216353254</v>
      </c>
      <c r="K1067" s="60">
        <f t="shared" si="182"/>
        <v>15.749723127759413</v>
      </c>
      <c r="L1067" s="60">
        <f t="shared" si="179"/>
        <v>-4.2218825228246306</v>
      </c>
      <c r="M1067" s="60">
        <f t="shared" si="183"/>
        <v>1.6598547334906486</v>
      </c>
      <c r="N1067" s="59">
        <v>-12.28</v>
      </c>
      <c r="O1067" s="59">
        <v>0.08</v>
      </c>
      <c r="P1067" s="62">
        <v>16.568333333333328</v>
      </c>
      <c r="Q1067" s="62">
        <v>16.611240310077516</v>
      </c>
      <c r="R1067" s="12">
        <v>19.829999999999998</v>
      </c>
      <c r="S1067" s="59">
        <v>0</v>
      </c>
      <c r="T1067" s="58">
        <v>0</v>
      </c>
      <c r="U1067" s="59">
        <v>2.78</v>
      </c>
      <c r="V1067" s="58">
        <v>40</v>
      </c>
      <c r="W1067" s="58" t="s">
        <v>101</v>
      </c>
      <c r="X1067" s="58">
        <v>0</v>
      </c>
      <c r="Y1067" s="58">
        <v>0</v>
      </c>
      <c r="Z1067" s="58">
        <v>0</v>
      </c>
      <c r="AA1067" s="58">
        <v>0</v>
      </c>
      <c r="AB1067">
        <v>1</v>
      </c>
      <c r="AC1067" s="58">
        <v>0</v>
      </c>
      <c r="AD1067" s="58">
        <v>1</v>
      </c>
      <c r="AE1067" s="58"/>
      <c r="AF1067" s="58">
        <v>28.57</v>
      </c>
      <c r="AG1067" s="58"/>
      <c r="AH1067" s="59">
        <v>224.91</v>
      </c>
      <c r="AI1067" s="61">
        <v>11483861</v>
      </c>
      <c r="AJ1067" s="61">
        <v>6918594</v>
      </c>
      <c r="AK1067" s="61">
        <v>-985329</v>
      </c>
      <c r="AL1067" s="60">
        <f t="shared" si="186"/>
        <v>-0.98532900000000001</v>
      </c>
      <c r="AM1067" s="60">
        <f t="shared" ref="AM1067:AM1079" si="189">(AK1067-AK1066)/AK1066</f>
        <v>5.689675540257042</v>
      </c>
      <c r="AN1067" s="59">
        <v>54.9</v>
      </c>
    </row>
    <row r="1068" spans="1:40" x14ac:dyDescent="0.3">
      <c r="A1068" s="58" t="s">
        <v>615</v>
      </c>
      <c r="B1068" s="59">
        <v>2010</v>
      </c>
      <c r="C1068" s="59">
        <v>21.88</v>
      </c>
      <c r="D1068" s="59">
        <v>21.88</v>
      </c>
      <c r="E1068" s="59">
        <v>100</v>
      </c>
      <c r="F1068" s="59">
        <v>12.04</v>
      </c>
      <c r="G1068" s="59">
        <v>29.4</v>
      </c>
      <c r="H1068" s="59">
        <v>23.13</v>
      </c>
      <c r="I1068" s="60">
        <f t="shared" si="185"/>
        <v>7.0454542252782488</v>
      </c>
      <c r="J1068" s="60">
        <f t="shared" si="184"/>
        <v>16.274898182944039</v>
      </c>
      <c r="K1068" s="60">
        <f t="shared" si="182"/>
        <v>15.736069638408908</v>
      </c>
      <c r="L1068" s="60">
        <f t="shared" si="179"/>
        <v>0.13493553136016487</v>
      </c>
      <c r="M1068" s="60">
        <f t="shared" si="183"/>
        <v>1.7139978135536522</v>
      </c>
      <c r="N1068" s="59">
        <v>2.62</v>
      </c>
      <c r="O1068" s="59">
        <v>0.06</v>
      </c>
      <c r="P1068" s="62">
        <v>16.501712062256811</v>
      </c>
      <c r="Q1068" s="62">
        <v>17.427003891050575</v>
      </c>
      <c r="R1068" s="12">
        <v>19.920000000000002</v>
      </c>
      <c r="S1068" s="59">
        <v>41.67</v>
      </c>
      <c r="T1068" s="58">
        <v>0</v>
      </c>
      <c r="U1068" s="59">
        <v>28.13</v>
      </c>
      <c r="V1068" s="58">
        <v>38.89</v>
      </c>
      <c r="W1068" s="58" t="s">
        <v>101</v>
      </c>
      <c r="X1068" s="58">
        <v>0</v>
      </c>
      <c r="Y1068" s="58">
        <v>0</v>
      </c>
      <c r="Z1068" s="58">
        <v>0</v>
      </c>
      <c r="AA1068" s="58">
        <v>0</v>
      </c>
      <c r="AB1068">
        <v>1</v>
      </c>
      <c r="AC1068" s="58">
        <v>0</v>
      </c>
      <c r="AD1068" s="58">
        <v>1</v>
      </c>
      <c r="AE1068" s="58"/>
      <c r="AF1068" s="58">
        <v>40</v>
      </c>
      <c r="AG1068" s="58">
        <v>5.56</v>
      </c>
      <c r="AH1068" s="59">
        <v>1147.6300000000001</v>
      </c>
      <c r="AI1068" s="61">
        <v>11697646</v>
      </c>
      <c r="AJ1068" s="61">
        <v>6824773</v>
      </c>
      <c r="AK1068" s="61">
        <v>144463</v>
      </c>
      <c r="AL1068" s="60">
        <f t="shared" si="186"/>
        <v>0.14446300000000001</v>
      </c>
      <c r="AM1068" s="60">
        <f t="shared" si="189"/>
        <v>-1.1466139736067851</v>
      </c>
      <c r="AN1068" s="59">
        <v>52.53</v>
      </c>
    </row>
    <row r="1069" spans="1:40" x14ac:dyDescent="0.3">
      <c r="A1069" s="58" t="s">
        <v>615</v>
      </c>
      <c r="B1069" s="59">
        <v>2011</v>
      </c>
      <c r="C1069" s="59">
        <v>22.43</v>
      </c>
      <c r="D1069" s="59">
        <v>22.43</v>
      </c>
      <c r="E1069" s="59">
        <v>100</v>
      </c>
      <c r="F1069" s="59">
        <v>13.24</v>
      </c>
      <c r="G1069" s="59">
        <v>31.31</v>
      </c>
      <c r="H1069" s="59">
        <v>21.97</v>
      </c>
      <c r="I1069" s="60">
        <f t="shared" si="185"/>
        <v>8.132747616932134</v>
      </c>
      <c r="J1069" s="60">
        <f t="shared" si="184"/>
        <v>16.274591920594858</v>
      </c>
      <c r="K1069" s="60">
        <f t="shared" si="182"/>
        <v>15.690991038527869</v>
      </c>
      <c r="L1069" s="60">
        <f t="shared" si="179"/>
        <v>5.6261233716418321E-2</v>
      </c>
      <c r="M1069" s="60">
        <f t="shared" si="183"/>
        <v>1.7924813376184654</v>
      </c>
      <c r="N1069" s="59">
        <v>4.5999999999999996</v>
      </c>
      <c r="O1069" s="59">
        <v>7.0000000000000007E-2</v>
      </c>
      <c r="P1069" s="62">
        <v>14.778235294117646</v>
      </c>
      <c r="Q1069" s="62">
        <v>16.565686274509794</v>
      </c>
      <c r="R1069" s="12">
        <v>21.87</v>
      </c>
      <c r="S1069" s="59">
        <v>46</v>
      </c>
      <c r="T1069" s="58">
        <v>0</v>
      </c>
      <c r="U1069" s="59">
        <v>21.88</v>
      </c>
      <c r="V1069" s="58">
        <v>33.33</v>
      </c>
      <c r="W1069" s="58" t="s">
        <v>101</v>
      </c>
      <c r="X1069" s="58">
        <v>0</v>
      </c>
      <c r="Y1069" s="58">
        <v>0</v>
      </c>
      <c r="Z1069" s="58">
        <v>0</v>
      </c>
      <c r="AA1069" s="58">
        <v>0</v>
      </c>
      <c r="AB1069">
        <v>1</v>
      </c>
      <c r="AC1069" s="58">
        <v>0</v>
      </c>
      <c r="AD1069" s="58">
        <v>1</v>
      </c>
      <c r="AE1069" s="58">
        <v>1</v>
      </c>
      <c r="AF1069" s="58">
        <v>36.36</v>
      </c>
      <c r="AG1069" s="58">
        <v>7.14</v>
      </c>
      <c r="AH1069" s="59">
        <v>3404.14</v>
      </c>
      <c r="AI1069" s="61">
        <v>11694064</v>
      </c>
      <c r="AJ1069" s="61">
        <v>6523953</v>
      </c>
      <c r="AK1069" s="61">
        <v>57874</v>
      </c>
      <c r="AL1069" s="60">
        <f t="shared" si="186"/>
        <v>5.7874000000000002E-2</v>
      </c>
      <c r="AM1069" s="60">
        <f t="shared" si="189"/>
        <v>-0.59938530973328807</v>
      </c>
      <c r="AN1069" s="59">
        <v>50.67</v>
      </c>
    </row>
    <row r="1070" spans="1:40" x14ac:dyDescent="0.3">
      <c r="A1070" s="58" t="s">
        <v>615</v>
      </c>
      <c r="B1070" s="59">
        <v>2012</v>
      </c>
      <c r="C1070" s="59">
        <v>31.97</v>
      </c>
      <c r="D1070" s="59">
        <v>31.97</v>
      </c>
      <c r="E1070" s="59">
        <v>100</v>
      </c>
      <c r="F1070" s="59">
        <v>19.84</v>
      </c>
      <c r="G1070" s="59">
        <v>26.64</v>
      </c>
      <c r="H1070" s="59">
        <v>49.56</v>
      </c>
      <c r="I1070" s="60">
        <f t="shared" si="185"/>
        <v>7.9054637727093615</v>
      </c>
      <c r="J1070" s="60">
        <f t="shared" si="184"/>
        <v>16.31598941248777</v>
      </c>
      <c r="K1070" s="60">
        <f t="shared" si="182"/>
        <v>15.708198636445337</v>
      </c>
      <c r="L1070" s="60">
        <f t="shared" ref="L1070:L1133" si="190">LN(1+AL1070)</f>
        <v>9.9284091529226237E-2</v>
      </c>
      <c r="M1070" s="60">
        <f t="shared" si="183"/>
        <v>1.8363699616072233</v>
      </c>
      <c r="N1070" s="59">
        <v>3.96</v>
      </c>
      <c r="O1070" s="59">
        <v>0.09</v>
      </c>
      <c r="P1070" s="62">
        <v>7.9368359374999926</v>
      </c>
      <c r="Q1070" s="62">
        <v>9.5380468750000045</v>
      </c>
      <c r="R1070" s="12">
        <v>13.01</v>
      </c>
      <c r="S1070" s="59">
        <v>38.64</v>
      </c>
      <c r="T1070" s="58">
        <v>0</v>
      </c>
      <c r="U1070" s="59">
        <v>56.67</v>
      </c>
      <c r="V1070" s="58">
        <v>44.44</v>
      </c>
      <c r="W1070" s="58" t="s">
        <v>101</v>
      </c>
      <c r="X1070" s="58">
        <v>0</v>
      </c>
      <c r="Y1070" s="58">
        <v>0</v>
      </c>
      <c r="Z1070" s="58">
        <v>0</v>
      </c>
      <c r="AA1070" s="58">
        <v>0</v>
      </c>
      <c r="AB1070">
        <v>1</v>
      </c>
      <c r="AC1070" s="58">
        <v>0</v>
      </c>
      <c r="AD1070" s="58">
        <v>1</v>
      </c>
      <c r="AE1070" s="58">
        <v>1</v>
      </c>
      <c r="AF1070" s="58">
        <v>44.44</v>
      </c>
      <c r="AG1070" s="58">
        <v>6.25</v>
      </c>
      <c r="AH1070" s="59">
        <v>2712.06</v>
      </c>
      <c r="AI1070" s="61">
        <v>12188329</v>
      </c>
      <c r="AJ1070" s="61">
        <v>6637186</v>
      </c>
      <c r="AK1070" s="61">
        <v>104380</v>
      </c>
      <c r="AL1070" s="60">
        <f t="shared" si="186"/>
        <v>0.10438</v>
      </c>
      <c r="AM1070" s="60">
        <f t="shared" si="189"/>
        <v>0.80357327988388572</v>
      </c>
      <c r="AN1070" s="59">
        <v>49.19</v>
      </c>
    </row>
    <row r="1071" spans="1:40" x14ac:dyDescent="0.3">
      <c r="A1071" s="58" t="s">
        <v>615</v>
      </c>
      <c r="B1071" s="59">
        <v>2013</v>
      </c>
      <c r="C1071" s="59">
        <v>35.69</v>
      </c>
      <c r="D1071" s="59">
        <v>35.69</v>
      </c>
      <c r="E1071" s="59">
        <v>100</v>
      </c>
      <c r="F1071" s="59">
        <v>24.99</v>
      </c>
      <c r="G1071" s="59">
        <v>26.25</v>
      </c>
      <c r="H1071" s="59">
        <v>56.43</v>
      </c>
      <c r="I1071" s="60">
        <f t="shared" si="185"/>
        <v>8.1846671582818757</v>
      </c>
      <c r="J1071" s="60">
        <f t="shared" si="184"/>
        <v>16.344088738485162</v>
      </c>
      <c r="K1071" s="60">
        <f t="shared" si="182"/>
        <v>15.79078573181898</v>
      </c>
      <c r="L1071" s="60">
        <f t="shared" si="190"/>
        <v>-5.9878916944837608E-3</v>
      </c>
      <c r="M1071" s="60">
        <f t="shared" si="183"/>
        <v>1.7389874293257654</v>
      </c>
      <c r="N1071" s="59">
        <v>2.08</v>
      </c>
      <c r="O1071" s="59">
        <v>0.08</v>
      </c>
      <c r="P1071" s="62">
        <v>4.5099606299212596</v>
      </c>
      <c r="Q1071" s="62">
        <v>5.3667968749999986</v>
      </c>
      <c r="R1071" s="12">
        <v>8.0399999999999991</v>
      </c>
      <c r="S1071" s="59">
        <v>36.76</v>
      </c>
      <c r="T1071" s="58">
        <v>0</v>
      </c>
      <c r="U1071" s="59">
        <v>60.71</v>
      </c>
      <c r="V1071" s="58">
        <v>33.33</v>
      </c>
      <c r="W1071" s="58" t="s">
        <v>101</v>
      </c>
      <c r="X1071" s="58">
        <v>0</v>
      </c>
      <c r="Y1071" s="58">
        <v>0</v>
      </c>
      <c r="Z1071" s="58">
        <v>0</v>
      </c>
      <c r="AA1071" s="58">
        <v>0</v>
      </c>
      <c r="AB1071">
        <v>1</v>
      </c>
      <c r="AC1071" s="58">
        <v>0</v>
      </c>
      <c r="AD1071" s="58">
        <v>1</v>
      </c>
      <c r="AE1071" s="58">
        <v>1</v>
      </c>
      <c r="AF1071" s="58">
        <v>50</v>
      </c>
      <c r="AG1071" s="58">
        <v>5.88</v>
      </c>
      <c r="AH1071" s="59">
        <v>3585.55</v>
      </c>
      <c r="AI1071" s="61">
        <v>12535670</v>
      </c>
      <c r="AJ1071" s="61">
        <v>7208603</v>
      </c>
      <c r="AK1071" s="61">
        <v>-5970</v>
      </c>
      <c r="AL1071" s="60">
        <f t="shared" si="186"/>
        <v>-5.9699999999999996E-3</v>
      </c>
      <c r="AM1071" s="60">
        <f t="shared" si="189"/>
        <v>-1.0571948649166507</v>
      </c>
      <c r="AN1071" s="59">
        <v>50.42</v>
      </c>
    </row>
    <row r="1072" spans="1:40" x14ac:dyDescent="0.3">
      <c r="A1072" s="58" t="s">
        <v>615</v>
      </c>
      <c r="B1072" s="59">
        <v>2014</v>
      </c>
      <c r="C1072" s="59">
        <v>37.090000000000003</v>
      </c>
      <c r="D1072" s="59">
        <v>37.090000000000003</v>
      </c>
      <c r="E1072" s="59">
        <v>100</v>
      </c>
      <c r="F1072" s="59">
        <v>19.84</v>
      </c>
      <c r="G1072" s="59">
        <v>30.17</v>
      </c>
      <c r="H1072" s="59">
        <v>61.37</v>
      </c>
      <c r="I1072" s="60">
        <f t="shared" si="185"/>
        <v>8.2433640557581587</v>
      </c>
      <c r="J1072" s="60">
        <f t="shared" si="184"/>
        <v>16.072290636791802</v>
      </c>
      <c r="K1072" s="60">
        <f t="shared" si="182"/>
        <v>15.481778419188473</v>
      </c>
      <c r="L1072" s="60">
        <f t="shared" si="190"/>
        <v>5.6426646163278679E-2</v>
      </c>
      <c r="M1072" s="60">
        <f t="shared" si="183"/>
        <v>1.8049126867142358</v>
      </c>
      <c r="N1072" s="59">
        <v>2.2200000000000002</v>
      </c>
      <c r="O1072" s="59">
        <v>7.0000000000000007E-2</v>
      </c>
      <c r="P1072" s="62">
        <v>5.9405577689243021</v>
      </c>
      <c r="Q1072" s="62">
        <v>6.9000390625000003</v>
      </c>
      <c r="R1072" s="12">
        <v>8.77</v>
      </c>
      <c r="S1072" s="59">
        <v>13.57</v>
      </c>
      <c r="T1072" s="58">
        <v>0</v>
      </c>
      <c r="U1072" s="59">
        <v>63.33</v>
      </c>
      <c r="V1072" s="58">
        <v>42.11</v>
      </c>
      <c r="W1072" s="58" t="s">
        <v>101</v>
      </c>
      <c r="X1072" s="58">
        <v>0</v>
      </c>
      <c r="Y1072" s="58">
        <v>0</v>
      </c>
      <c r="Z1072" s="58">
        <v>0</v>
      </c>
      <c r="AA1072" s="58">
        <v>0</v>
      </c>
      <c r="AB1072">
        <v>1</v>
      </c>
      <c r="AC1072" s="58">
        <v>0</v>
      </c>
      <c r="AD1072" s="58">
        <v>1</v>
      </c>
      <c r="AE1072" s="58">
        <v>1</v>
      </c>
      <c r="AF1072" s="58">
        <v>50</v>
      </c>
      <c r="AG1072" s="58">
        <v>5.88</v>
      </c>
      <c r="AH1072" s="59">
        <v>3802.31</v>
      </c>
      <c r="AI1072" s="61">
        <v>9552282</v>
      </c>
      <c r="AJ1072" s="61">
        <v>5292379</v>
      </c>
      <c r="AK1072" s="61">
        <v>58049</v>
      </c>
      <c r="AL1072" s="60">
        <f t="shared" si="186"/>
        <v>5.8049000000000003E-2</v>
      </c>
      <c r="AM1072" s="60">
        <f t="shared" si="189"/>
        <v>-10.723450586264656</v>
      </c>
      <c r="AN1072" s="59">
        <v>49.93</v>
      </c>
    </row>
    <row r="1073" spans="1:40" x14ac:dyDescent="0.3">
      <c r="A1073" s="58" t="s">
        <v>615</v>
      </c>
      <c r="B1073" s="59">
        <v>2015</v>
      </c>
      <c r="C1073" s="59">
        <v>30.98</v>
      </c>
      <c r="D1073" s="59">
        <v>30.98</v>
      </c>
      <c r="E1073" s="59">
        <v>100</v>
      </c>
      <c r="F1073" s="59">
        <v>23.57</v>
      </c>
      <c r="G1073" s="59">
        <v>31.4</v>
      </c>
      <c r="H1073" s="59">
        <v>37.68</v>
      </c>
      <c r="I1073" s="60">
        <f t="shared" si="185"/>
        <v>7.7571751719789894</v>
      </c>
      <c r="J1073" s="60">
        <f t="shared" si="184"/>
        <v>15.99469007590991</v>
      </c>
      <c r="K1073" s="60">
        <f t="shared" si="182"/>
        <v>15.452465772720574</v>
      </c>
      <c r="L1073" s="60">
        <f t="shared" si="190"/>
        <v>1.7093077426177369E-2</v>
      </c>
      <c r="M1073" s="60">
        <f t="shared" si="183"/>
        <v>1.7198280298636228</v>
      </c>
      <c r="N1073" s="59">
        <v>-1.72</v>
      </c>
      <c r="O1073" s="59">
        <v>7.0000000000000007E-2</v>
      </c>
      <c r="P1073" s="62">
        <v>7.6819367588932828</v>
      </c>
      <c r="Q1073" s="62">
        <v>8.2714785992217958</v>
      </c>
      <c r="R1073" s="12">
        <v>9.17</v>
      </c>
      <c r="S1073" s="59">
        <v>14.74</v>
      </c>
      <c r="T1073" s="58">
        <v>0</v>
      </c>
      <c r="U1073" s="59">
        <v>36.67</v>
      </c>
      <c r="V1073" s="58">
        <v>42.11</v>
      </c>
      <c r="W1073" s="58" t="s">
        <v>101</v>
      </c>
      <c r="X1073" s="58">
        <v>0</v>
      </c>
      <c r="Y1073" s="58">
        <v>0</v>
      </c>
      <c r="Z1073" s="58">
        <v>0</v>
      </c>
      <c r="AA1073" s="58">
        <v>0</v>
      </c>
      <c r="AB1073">
        <v>1</v>
      </c>
      <c r="AC1073" s="58">
        <v>0</v>
      </c>
      <c r="AD1073" s="58">
        <v>1</v>
      </c>
      <c r="AE1073" s="58">
        <v>1</v>
      </c>
      <c r="AF1073" s="58">
        <v>41.67</v>
      </c>
      <c r="AG1073" s="58"/>
      <c r="AH1073" s="59">
        <v>2338.29</v>
      </c>
      <c r="AI1073" s="61">
        <v>8839051</v>
      </c>
      <c r="AJ1073" s="61">
        <v>5139497</v>
      </c>
      <c r="AK1073" s="61">
        <v>17240</v>
      </c>
      <c r="AL1073" s="60">
        <f t="shared" si="186"/>
        <v>1.7239999999999998E-2</v>
      </c>
      <c r="AM1073" s="60">
        <f t="shared" si="189"/>
        <v>-0.70300952643456394</v>
      </c>
      <c r="AN1073" s="59">
        <v>52.77</v>
      </c>
    </row>
    <row r="1074" spans="1:40" x14ac:dyDescent="0.3">
      <c r="A1074" s="58" t="s">
        <v>615</v>
      </c>
      <c r="B1074" s="59">
        <v>2016</v>
      </c>
      <c r="C1074" s="59">
        <v>33.340000000000003</v>
      </c>
      <c r="D1074" s="59">
        <v>33.340000000000003</v>
      </c>
      <c r="E1074" s="59">
        <v>100</v>
      </c>
      <c r="F1074" s="59">
        <v>31.3</v>
      </c>
      <c r="G1074" s="59">
        <v>27.37</v>
      </c>
      <c r="H1074" s="59">
        <v>41.88</v>
      </c>
      <c r="I1074" s="60">
        <f t="shared" si="185"/>
        <v>7.7208076862017876</v>
      </c>
      <c r="J1074" s="60">
        <f t="shared" si="184"/>
        <v>15.761276553772865</v>
      </c>
      <c r="K1074" s="60">
        <f t="shared" si="182"/>
        <v>15.285312770054356</v>
      </c>
      <c r="L1074" s="60">
        <f t="shared" si="190"/>
        <v>-6.5599350284561236E-2</v>
      </c>
      <c r="M1074" s="60">
        <f t="shared" si="183"/>
        <v>1.6095647224537901</v>
      </c>
      <c r="N1074" s="59">
        <v>-2.36</v>
      </c>
      <c r="O1074" s="59">
        <v>0.06</v>
      </c>
      <c r="P1074" s="62">
        <v>5.3497665369649798</v>
      </c>
      <c r="Q1074" s="62">
        <v>5.6182329317269106</v>
      </c>
      <c r="R1074" s="12">
        <v>8.7100000000000009</v>
      </c>
      <c r="S1074" s="59">
        <v>69.319999999999993</v>
      </c>
      <c r="T1074" s="58">
        <v>1</v>
      </c>
      <c r="U1074" s="59">
        <v>40.630000000000003</v>
      </c>
      <c r="V1074" s="58">
        <v>47.37</v>
      </c>
      <c r="W1074" s="58" t="s">
        <v>101</v>
      </c>
      <c r="X1074" s="58">
        <v>0</v>
      </c>
      <c r="Y1074" s="58">
        <v>0</v>
      </c>
      <c r="Z1074" s="58">
        <v>0</v>
      </c>
      <c r="AA1074" s="58">
        <v>0</v>
      </c>
      <c r="AB1074">
        <v>1</v>
      </c>
      <c r="AC1074" s="58">
        <v>0</v>
      </c>
      <c r="AD1074" s="58">
        <v>1</v>
      </c>
      <c r="AE1074" s="58">
        <v>1</v>
      </c>
      <c r="AF1074" s="58">
        <v>45.45</v>
      </c>
      <c r="AG1074" s="58"/>
      <c r="AH1074" s="59">
        <v>2254.7800000000002</v>
      </c>
      <c r="AI1074" s="61">
        <v>6998991</v>
      </c>
      <c r="AJ1074" s="61">
        <v>4348375</v>
      </c>
      <c r="AK1074" s="61">
        <v>-63494</v>
      </c>
      <c r="AL1074" s="60">
        <f t="shared" si="186"/>
        <v>-6.3493999999999995E-2</v>
      </c>
      <c r="AM1074" s="60">
        <f t="shared" si="189"/>
        <v>-4.6829466357308585</v>
      </c>
      <c r="AN1074" s="59">
        <v>49.95</v>
      </c>
    </row>
    <row r="1075" spans="1:40" x14ac:dyDescent="0.3">
      <c r="A1075" s="58" t="s">
        <v>615</v>
      </c>
      <c r="B1075" s="59">
        <v>2017</v>
      </c>
      <c r="C1075" s="59">
        <v>49.02</v>
      </c>
      <c r="D1075" s="59">
        <v>49.02</v>
      </c>
      <c r="E1075" s="59">
        <v>100</v>
      </c>
      <c r="F1075" s="59">
        <v>32.799999999999997</v>
      </c>
      <c r="G1075" s="59">
        <v>59.93</v>
      </c>
      <c r="H1075" s="59">
        <v>52.78</v>
      </c>
      <c r="I1075" s="60">
        <f t="shared" si="185"/>
        <v>7.5199960456483579</v>
      </c>
      <c r="J1075" s="60">
        <f t="shared" si="184"/>
        <v>15.61678676570809</v>
      </c>
      <c r="K1075" s="60">
        <f t="shared" si="182"/>
        <v>14.993959379207141</v>
      </c>
      <c r="L1075" s="60">
        <f t="shared" si="190"/>
        <v>-3.9990049016238829E-2</v>
      </c>
      <c r="M1075" s="60">
        <f t="shared" si="183"/>
        <v>1.8641913871475042</v>
      </c>
      <c r="N1075" s="59">
        <v>-7.03</v>
      </c>
      <c r="O1075" s="59">
        <v>0.06</v>
      </c>
      <c r="P1075" s="62">
        <v>5.8285490196078431</v>
      </c>
      <c r="Q1075" s="62">
        <v>6.2326050420168064</v>
      </c>
      <c r="R1075" s="12">
        <v>8.64</v>
      </c>
      <c r="S1075" s="59">
        <v>70.09</v>
      </c>
      <c r="T1075" s="58">
        <v>1</v>
      </c>
      <c r="U1075" s="59">
        <v>63.89</v>
      </c>
      <c r="V1075" s="58">
        <v>31.25</v>
      </c>
      <c r="W1075" s="58" t="s">
        <v>101</v>
      </c>
      <c r="X1075" s="58">
        <v>0</v>
      </c>
      <c r="Y1075" s="58">
        <v>0</v>
      </c>
      <c r="Z1075" s="58">
        <v>0</v>
      </c>
      <c r="AA1075" s="58">
        <v>0</v>
      </c>
      <c r="AB1075">
        <v>1</v>
      </c>
      <c r="AC1075" s="58">
        <v>0</v>
      </c>
      <c r="AD1075" s="58">
        <v>1</v>
      </c>
      <c r="AE1075" s="58">
        <v>1</v>
      </c>
      <c r="AF1075" s="58">
        <v>50</v>
      </c>
      <c r="AG1075" s="58"/>
      <c r="AH1075" s="59">
        <v>1844.56</v>
      </c>
      <c r="AI1075" s="61">
        <v>6057373</v>
      </c>
      <c r="AJ1075" s="61">
        <v>3249330</v>
      </c>
      <c r="AK1075" s="61">
        <v>-39201</v>
      </c>
      <c r="AL1075" s="60">
        <f t="shared" si="186"/>
        <v>-3.9201E-2</v>
      </c>
      <c r="AM1075" s="60">
        <f t="shared" si="189"/>
        <v>-0.38260308060604153</v>
      </c>
      <c r="AN1075" s="59">
        <v>48.26</v>
      </c>
    </row>
    <row r="1076" spans="1:40" x14ac:dyDescent="0.3">
      <c r="A1076" s="58" t="s">
        <v>615</v>
      </c>
      <c r="B1076" s="59">
        <v>2018</v>
      </c>
      <c r="C1076" s="59">
        <v>57.26</v>
      </c>
      <c r="D1076" s="59">
        <v>57.26</v>
      </c>
      <c r="E1076" s="59">
        <v>100</v>
      </c>
      <c r="F1076" s="59">
        <v>50.95</v>
      </c>
      <c r="G1076" s="59">
        <v>66.88</v>
      </c>
      <c r="H1076" s="59">
        <v>52.78</v>
      </c>
      <c r="I1076" s="60">
        <f t="shared" si="185"/>
        <v>7.7817354089095776</v>
      </c>
      <c r="J1076" s="60">
        <f t="shared" si="184"/>
        <v>15.569736197118091</v>
      </c>
      <c r="K1076" s="60">
        <f t="shared" si="182"/>
        <v>14.906974021229017</v>
      </c>
      <c r="L1076" s="60">
        <f t="shared" si="190"/>
        <v>8.9662443139688616E-2</v>
      </c>
      <c r="M1076" s="60">
        <f t="shared" si="183"/>
        <v>1.940143958799851</v>
      </c>
      <c r="N1076" s="59">
        <v>4.67</v>
      </c>
      <c r="O1076" s="59">
        <v>0.06</v>
      </c>
      <c r="P1076" s="62">
        <v>15.665081300813005</v>
      </c>
      <c r="Q1076" s="62">
        <v>17.575252918287951</v>
      </c>
      <c r="R1076" s="12">
        <v>28</v>
      </c>
      <c r="S1076" s="59">
        <v>71.77</v>
      </c>
      <c r="T1076" s="58">
        <v>1</v>
      </c>
      <c r="U1076" s="59">
        <v>65</v>
      </c>
      <c r="V1076" s="58">
        <v>37.5</v>
      </c>
      <c r="W1076" s="58" t="s">
        <v>101</v>
      </c>
      <c r="X1076" s="58">
        <v>0</v>
      </c>
      <c r="Y1076" s="58">
        <v>0</v>
      </c>
      <c r="Z1076" s="58">
        <v>0</v>
      </c>
      <c r="AA1076" s="58">
        <v>0</v>
      </c>
      <c r="AB1076">
        <v>1</v>
      </c>
      <c r="AC1076" s="58">
        <v>0</v>
      </c>
      <c r="AD1076" s="58">
        <v>1</v>
      </c>
      <c r="AE1076" s="58">
        <v>1</v>
      </c>
      <c r="AF1076" s="58">
        <v>40</v>
      </c>
      <c r="AG1076" s="58"/>
      <c r="AH1076" s="59">
        <v>2396.4299999999998</v>
      </c>
      <c r="AI1076" s="61">
        <v>5778971</v>
      </c>
      <c r="AJ1076" s="61">
        <v>2978630</v>
      </c>
      <c r="AK1076" s="61">
        <v>93805</v>
      </c>
      <c r="AL1076" s="60">
        <f t="shared" si="186"/>
        <v>9.3804999999999999E-2</v>
      </c>
      <c r="AM1076" s="60">
        <f t="shared" si="189"/>
        <v>-3.3929236499068902</v>
      </c>
      <c r="AN1076" s="59">
        <v>46.41</v>
      </c>
    </row>
    <row r="1077" spans="1:40" x14ac:dyDescent="0.3">
      <c r="A1077" s="58" t="s">
        <v>615</v>
      </c>
      <c r="B1077" s="59">
        <v>2019</v>
      </c>
      <c r="C1077" s="59">
        <v>53.43</v>
      </c>
      <c r="D1077" s="59">
        <v>53.43</v>
      </c>
      <c r="E1077" s="59">
        <v>100</v>
      </c>
      <c r="F1077" s="59">
        <v>37.1</v>
      </c>
      <c r="G1077" s="59">
        <v>61.88</v>
      </c>
      <c r="H1077" s="59">
        <v>59.9</v>
      </c>
      <c r="I1077" s="60">
        <f t="shared" si="185"/>
        <v>7.759008165076918</v>
      </c>
      <c r="J1077" s="60">
        <f t="shared" si="184"/>
        <v>15.669014492338336</v>
      </c>
      <c r="K1077" s="60">
        <f t="shared" si="182"/>
        <v>15.052433881878203</v>
      </c>
      <c r="L1077" s="60">
        <f t="shared" si="190"/>
        <v>8.6011627406515259E-2</v>
      </c>
      <c r="M1077" s="60">
        <f t="shared" si="183"/>
        <v>1.8525824978708261</v>
      </c>
      <c r="N1077" s="59">
        <v>6.82</v>
      </c>
      <c r="O1077" s="59">
        <v>0.05</v>
      </c>
      <c r="P1077" s="62">
        <v>24.825120000000009</v>
      </c>
      <c r="Q1077" s="62">
        <v>26.61542635658914</v>
      </c>
      <c r="R1077" s="12">
        <v>31.91</v>
      </c>
      <c r="S1077" s="59">
        <v>71.28</v>
      </c>
      <c r="T1077" s="58">
        <v>1</v>
      </c>
      <c r="U1077" s="59">
        <v>65.150000000000006</v>
      </c>
      <c r="V1077" s="58">
        <v>33.33</v>
      </c>
      <c r="W1077" s="58" t="s">
        <v>101</v>
      </c>
      <c r="X1077" s="58">
        <v>0</v>
      </c>
      <c r="Y1077" s="58">
        <v>0</v>
      </c>
      <c r="Z1077" s="58">
        <v>0</v>
      </c>
      <c r="AA1077" s="58">
        <v>0</v>
      </c>
      <c r="AB1077">
        <v>1</v>
      </c>
      <c r="AC1077" s="58">
        <v>0</v>
      </c>
      <c r="AD1077" s="58">
        <v>1</v>
      </c>
      <c r="AE1077" s="58">
        <v>1</v>
      </c>
      <c r="AF1077" s="58">
        <v>30</v>
      </c>
      <c r="AG1077" s="58"/>
      <c r="AH1077" s="59">
        <v>2342.58</v>
      </c>
      <c r="AI1077" s="61">
        <v>6382143</v>
      </c>
      <c r="AJ1077" s="61">
        <v>3444998</v>
      </c>
      <c r="AK1077" s="61">
        <v>89819</v>
      </c>
      <c r="AL1077" s="60">
        <f t="shared" si="186"/>
        <v>8.9818999999999996E-2</v>
      </c>
      <c r="AM1077" s="60">
        <f t="shared" si="189"/>
        <v>-4.249240445605245E-2</v>
      </c>
      <c r="AN1077" s="59">
        <v>46.93</v>
      </c>
    </row>
    <row r="1078" spans="1:40" x14ac:dyDescent="0.3">
      <c r="A1078" s="58" t="s">
        <v>615</v>
      </c>
      <c r="B1078" s="59">
        <v>2020</v>
      </c>
      <c r="C1078" s="59">
        <v>52.56</v>
      </c>
      <c r="D1078" s="59">
        <v>52.56</v>
      </c>
      <c r="E1078" s="59">
        <v>100</v>
      </c>
      <c r="F1078" s="59">
        <v>45.09</v>
      </c>
      <c r="G1078" s="59">
        <v>70.62</v>
      </c>
      <c r="H1078" s="59">
        <v>39.9</v>
      </c>
      <c r="I1078" s="60">
        <f t="shared" si="185"/>
        <v>7.8931391439835439</v>
      </c>
      <c r="J1078" s="60">
        <f t="shared" si="184"/>
        <v>15.735721434345502</v>
      </c>
      <c r="K1078" s="60">
        <f t="shared" si="182"/>
        <v>15.134245840653088</v>
      </c>
      <c r="L1078" s="60">
        <f t="shared" si="190"/>
        <v>0.10251236352047492</v>
      </c>
      <c r="M1078" s="60">
        <f t="shared" si="183"/>
        <v>1.8248094920948246</v>
      </c>
      <c r="N1078" s="59">
        <v>-1.7</v>
      </c>
      <c r="O1078" s="59">
        <v>0.06</v>
      </c>
      <c r="P1078" s="62">
        <v>24.792209302325578</v>
      </c>
      <c r="Q1078" s="62">
        <v>26.392868217054275</v>
      </c>
      <c r="R1078" s="12">
        <v>35.049999999999997</v>
      </c>
      <c r="S1078" s="59">
        <v>69.87</v>
      </c>
      <c r="T1078" s="58">
        <v>1</v>
      </c>
      <c r="U1078" s="59">
        <v>41.43</v>
      </c>
      <c r="V1078" s="58">
        <v>26.32</v>
      </c>
      <c r="W1078" s="58" t="s">
        <v>101</v>
      </c>
      <c r="X1078" s="58">
        <v>0</v>
      </c>
      <c r="Y1078" s="58">
        <v>0</v>
      </c>
      <c r="Z1078" s="58">
        <v>0</v>
      </c>
      <c r="AA1078" s="58">
        <v>0</v>
      </c>
      <c r="AB1078">
        <v>1</v>
      </c>
      <c r="AC1078" s="58">
        <v>0</v>
      </c>
      <c r="AD1078" s="58">
        <v>1</v>
      </c>
      <c r="AE1078" s="58">
        <v>1</v>
      </c>
      <c r="AF1078" s="58">
        <v>36.36</v>
      </c>
      <c r="AG1078" s="58"/>
      <c r="AH1078" s="59">
        <v>2678.84</v>
      </c>
      <c r="AI1078" s="61">
        <v>6822397</v>
      </c>
      <c r="AJ1078" s="61">
        <v>3738690</v>
      </c>
      <c r="AK1078" s="61">
        <v>107951</v>
      </c>
      <c r="AL1078" s="60">
        <f t="shared" si="186"/>
        <v>0.10795100000000001</v>
      </c>
      <c r="AM1078" s="60">
        <f t="shared" si="189"/>
        <v>0.2018726550061791</v>
      </c>
      <c r="AN1078" s="59">
        <v>50.98</v>
      </c>
    </row>
    <row r="1079" spans="1:40" x14ac:dyDescent="0.3">
      <c r="A1079" s="58" t="s">
        <v>615</v>
      </c>
      <c r="B1079" s="59">
        <v>2021</v>
      </c>
      <c r="C1079" s="59">
        <v>59.09</v>
      </c>
      <c r="D1079" s="59">
        <v>59.09</v>
      </c>
      <c r="E1079" s="59">
        <v>100</v>
      </c>
      <c r="F1079" s="59">
        <v>46.81</v>
      </c>
      <c r="G1079" s="59">
        <v>72.239999999999995</v>
      </c>
      <c r="H1079" s="59">
        <v>56.48</v>
      </c>
      <c r="I1079" s="60">
        <f t="shared" si="185"/>
        <v>7.6460192183452058</v>
      </c>
      <c r="J1079" s="60">
        <f t="shared" si="184"/>
        <v>15.754587125481827</v>
      </c>
      <c r="K1079" s="60">
        <f t="shared" si="182"/>
        <v>15.09691929064955</v>
      </c>
      <c r="L1079" s="60">
        <f t="shared" si="190"/>
        <v>0.10072639468639029</v>
      </c>
      <c r="M1079" s="60">
        <f t="shared" si="183"/>
        <v>1.9302853366872958</v>
      </c>
      <c r="N1079" s="59">
        <v>5.98</v>
      </c>
      <c r="O1079" s="59">
        <v>0.06</v>
      </c>
      <c r="P1079" s="62">
        <v>53.43942307692307</v>
      </c>
      <c r="Q1079" s="62">
        <v>56.638499999999958</v>
      </c>
      <c r="R1079" s="12">
        <v>93.21</v>
      </c>
      <c r="S1079" s="59">
        <v>66.17</v>
      </c>
      <c r="T1079" s="58">
        <v>1</v>
      </c>
      <c r="U1079" s="59">
        <v>50</v>
      </c>
      <c r="V1079" s="58">
        <v>31.25</v>
      </c>
      <c r="W1079" s="58" t="s">
        <v>101</v>
      </c>
      <c r="X1079" s="58">
        <v>0</v>
      </c>
      <c r="Y1079" s="58">
        <v>0</v>
      </c>
      <c r="Z1079" s="58">
        <v>0</v>
      </c>
      <c r="AA1079" s="58">
        <v>0</v>
      </c>
      <c r="AB1079">
        <v>1</v>
      </c>
      <c r="AC1079" s="58">
        <v>0</v>
      </c>
      <c r="AD1079" s="58">
        <v>1</v>
      </c>
      <c r="AE1079" s="58">
        <v>1</v>
      </c>
      <c r="AF1079" s="58">
        <v>46.15</v>
      </c>
      <c r="AG1079" s="58"/>
      <c r="AH1079" s="59">
        <v>2092.3000000000002</v>
      </c>
      <c r="AI1079" s="61">
        <v>6952328</v>
      </c>
      <c r="AJ1079" s="61">
        <v>3601710</v>
      </c>
      <c r="AK1079" s="61">
        <v>105974</v>
      </c>
      <c r="AL1079" s="60">
        <f t="shared" si="186"/>
        <v>0.105974</v>
      </c>
      <c r="AM1079" s="60">
        <f t="shared" si="189"/>
        <v>-1.8313864623764487E-2</v>
      </c>
      <c r="AN1079" s="59">
        <v>48.35</v>
      </c>
    </row>
    <row r="1080" spans="1:40" x14ac:dyDescent="0.3">
      <c r="A1080" s="58" t="s">
        <v>687</v>
      </c>
      <c r="B1080" s="59">
        <v>2008</v>
      </c>
      <c r="C1080" s="59">
        <v>49.33</v>
      </c>
      <c r="D1080" s="59">
        <v>49.33</v>
      </c>
      <c r="E1080" s="59">
        <v>100</v>
      </c>
      <c r="F1080" s="59">
        <v>61.31</v>
      </c>
      <c r="G1080" s="59">
        <v>45.07</v>
      </c>
      <c r="H1080" s="59">
        <v>39.35</v>
      </c>
      <c r="I1080" s="60">
        <f t="shared" si="185"/>
        <v>8.4853061609535612</v>
      </c>
      <c r="J1080" s="60">
        <f t="shared" si="184"/>
        <v>16.281403249374989</v>
      </c>
      <c r="K1080" s="60">
        <f t="shared" si="182"/>
        <v>15.967694997650783</v>
      </c>
      <c r="L1080" s="60">
        <f t="shared" si="190"/>
        <v>0.22856721661491466</v>
      </c>
      <c r="M1080" s="60">
        <f t="shared" si="183"/>
        <v>1.3684904235792512</v>
      </c>
      <c r="N1080" s="59">
        <v>4.6500000000000004</v>
      </c>
      <c r="O1080" s="59">
        <v>0.08</v>
      </c>
      <c r="P1080" s="62">
        <v>19.974545454545453</v>
      </c>
      <c r="Q1080" s="62">
        <v>25.786875000000009</v>
      </c>
      <c r="R1080" s="12">
        <v>34.380000000000003</v>
      </c>
      <c r="S1080" s="59">
        <v>0</v>
      </c>
      <c r="T1080" s="58">
        <v>0</v>
      </c>
      <c r="U1080" s="59">
        <v>33.520000000000003</v>
      </c>
      <c r="V1080" s="58">
        <v>75</v>
      </c>
      <c r="W1080" s="58" t="s">
        <v>101</v>
      </c>
      <c r="X1080" s="58">
        <v>0</v>
      </c>
      <c r="Y1080" s="58">
        <v>0</v>
      </c>
      <c r="Z1080" s="58">
        <v>0</v>
      </c>
      <c r="AA1080" s="58">
        <v>0</v>
      </c>
      <c r="AB1080">
        <v>1</v>
      </c>
      <c r="AC1080" s="58">
        <v>0</v>
      </c>
      <c r="AD1080" s="58">
        <v>0</v>
      </c>
      <c r="AE1080" s="58"/>
      <c r="AF1080" s="58">
        <v>0</v>
      </c>
      <c r="AG1080" s="58"/>
      <c r="AH1080" s="59">
        <v>4843.08</v>
      </c>
      <c r="AI1080" s="61">
        <v>11773988</v>
      </c>
      <c r="AJ1080" s="61">
        <v>8603632</v>
      </c>
      <c r="AK1080" s="61">
        <v>256798</v>
      </c>
      <c r="AL1080" s="60">
        <f t="shared" si="186"/>
        <v>0.25679800000000003</v>
      </c>
      <c r="AM1080" s="60"/>
      <c r="AN1080" s="59">
        <v>69.819999999999993</v>
      </c>
    </row>
    <row r="1081" spans="1:40" x14ac:dyDescent="0.3">
      <c r="A1081" s="58" t="s">
        <v>687</v>
      </c>
      <c r="B1081" s="59">
        <v>2009</v>
      </c>
      <c r="C1081" s="59">
        <v>54.33</v>
      </c>
      <c r="D1081" s="59">
        <v>54.33</v>
      </c>
      <c r="E1081" s="59">
        <v>100</v>
      </c>
      <c r="F1081" s="59">
        <v>72.099999999999994</v>
      </c>
      <c r="G1081" s="59">
        <v>43.73</v>
      </c>
      <c r="H1081" s="59">
        <v>43.56</v>
      </c>
      <c r="I1081" s="60">
        <f t="shared" si="185"/>
        <v>7.9754787146165018</v>
      </c>
      <c r="J1081" s="60">
        <f t="shared" si="184"/>
        <v>16.336790601906618</v>
      </c>
      <c r="K1081" s="60">
        <f t="shared" si="182"/>
        <v>16.003064861894245</v>
      </c>
      <c r="L1081" s="60">
        <f t="shared" si="190"/>
        <v>0.15302833594921536</v>
      </c>
      <c r="M1081" s="60">
        <f t="shared" si="183"/>
        <v>1.3961601801873968</v>
      </c>
      <c r="N1081" s="59">
        <v>3.16</v>
      </c>
      <c r="O1081" s="59">
        <v>0.08</v>
      </c>
      <c r="P1081" s="62">
        <v>16.568333333333328</v>
      </c>
      <c r="Q1081" s="62">
        <v>16.611240310077516</v>
      </c>
      <c r="R1081" s="12">
        <v>19.829999999999998</v>
      </c>
      <c r="S1081" s="59">
        <v>0</v>
      </c>
      <c r="T1081" s="58">
        <v>0</v>
      </c>
      <c r="U1081" s="59">
        <v>48.88</v>
      </c>
      <c r="V1081" s="58">
        <v>90.91</v>
      </c>
      <c r="W1081" s="58" t="s">
        <v>101</v>
      </c>
      <c r="X1081" s="58">
        <v>0</v>
      </c>
      <c r="Y1081" s="58">
        <v>0</v>
      </c>
      <c r="Z1081" s="58">
        <v>0</v>
      </c>
      <c r="AA1081" s="58">
        <v>0</v>
      </c>
      <c r="AB1081">
        <v>1</v>
      </c>
      <c r="AC1081" s="58">
        <v>0</v>
      </c>
      <c r="AD1081" s="58">
        <v>0</v>
      </c>
      <c r="AE1081" s="58"/>
      <c r="AF1081" s="58">
        <v>0</v>
      </c>
      <c r="AG1081" s="58"/>
      <c r="AH1081" s="59">
        <v>2908.75</v>
      </c>
      <c r="AI1081" s="61">
        <v>12444516</v>
      </c>
      <c r="AJ1081" s="61">
        <v>8913387</v>
      </c>
      <c r="AK1081" s="61">
        <v>165358</v>
      </c>
      <c r="AL1081" s="60">
        <f t="shared" si="186"/>
        <v>0.165358</v>
      </c>
      <c r="AM1081" s="60">
        <f t="shared" ref="AM1081:AM1093" si="191">(AK1081-AK1080)/AK1080</f>
        <v>-0.35607753954470051</v>
      </c>
      <c r="AN1081" s="59">
        <v>68.11</v>
      </c>
    </row>
    <row r="1082" spans="1:40" x14ac:dyDescent="0.3">
      <c r="A1082" s="58" t="s">
        <v>687</v>
      </c>
      <c r="B1082" s="59">
        <v>2010</v>
      </c>
      <c r="C1082" s="59">
        <v>49.46</v>
      </c>
      <c r="D1082" s="59">
        <v>49.46</v>
      </c>
      <c r="E1082" s="59">
        <v>100</v>
      </c>
      <c r="F1082" s="59">
        <v>71.849999999999994</v>
      </c>
      <c r="G1082" s="59">
        <v>42.82</v>
      </c>
      <c r="H1082" s="59">
        <v>29.57</v>
      </c>
      <c r="I1082" s="60">
        <f t="shared" si="185"/>
        <v>8.5498907519186744</v>
      </c>
      <c r="J1082" s="60">
        <f t="shared" si="184"/>
        <v>16.356258801261067</v>
      </c>
      <c r="K1082" s="60">
        <f t="shared" si="182"/>
        <v>16.015363899293025</v>
      </c>
      <c r="L1082" s="60">
        <f t="shared" si="190"/>
        <v>0.14694736959852561</v>
      </c>
      <c r="M1082" s="60">
        <f t="shared" si="183"/>
        <v>1.406205443671048</v>
      </c>
      <c r="N1082" s="59">
        <v>2.54</v>
      </c>
      <c r="O1082" s="59">
        <v>0.08</v>
      </c>
      <c r="P1082" s="62">
        <v>16.501712062256811</v>
      </c>
      <c r="Q1082" s="62">
        <v>17.427003891050575</v>
      </c>
      <c r="R1082" s="12">
        <v>19.920000000000002</v>
      </c>
      <c r="S1082" s="59">
        <v>0</v>
      </c>
      <c r="T1082" s="58">
        <v>0</v>
      </c>
      <c r="U1082" s="59">
        <v>30.65</v>
      </c>
      <c r="V1082" s="58">
        <v>80</v>
      </c>
      <c r="W1082" s="58" t="s">
        <v>101</v>
      </c>
      <c r="X1082" s="58">
        <v>0</v>
      </c>
      <c r="Y1082" s="58">
        <v>0</v>
      </c>
      <c r="Z1082" s="58">
        <v>0</v>
      </c>
      <c r="AA1082" s="58">
        <v>0</v>
      </c>
      <c r="AB1082">
        <v>1</v>
      </c>
      <c r="AC1082" s="58">
        <v>0</v>
      </c>
      <c r="AD1082" s="58">
        <v>0</v>
      </c>
      <c r="AE1082" s="58"/>
      <c r="AF1082" s="58">
        <v>0</v>
      </c>
      <c r="AG1082" s="58">
        <v>10</v>
      </c>
      <c r="AH1082" s="59">
        <v>5166.1899999999996</v>
      </c>
      <c r="AI1082" s="61">
        <v>12689162</v>
      </c>
      <c r="AJ1082" s="61">
        <v>9023690</v>
      </c>
      <c r="AK1082" s="61">
        <v>158293</v>
      </c>
      <c r="AL1082" s="60">
        <f t="shared" si="186"/>
        <v>0.15829299999999999</v>
      </c>
      <c r="AM1082" s="60">
        <f t="shared" si="191"/>
        <v>-4.2725480472671419E-2</v>
      </c>
      <c r="AN1082" s="59">
        <v>67.52</v>
      </c>
    </row>
    <row r="1083" spans="1:40" x14ac:dyDescent="0.3">
      <c r="A1083" s="58" t="s">
        <v>687</v>
      </c>
      <c r="B1083" s="59">
        <v>2011</v>
      </c>
      <c r="C1083" s="59">
        <v>52.7</v>
      </c>
      <c r="D1083" s="59">
        <v>52.7</v>
      </c>
      <c r="E1083" s="59">
        <v>100</v>
      </c>
      <c r="F1083" s="59">
        <v>86.58</v>
      </c>
      <c r="G1083" s="59">
        <v>44.27</v>
      </c>
      <c r="H1083" s="59">
        <v>21.09</v>
      </c>
      <c r="I1083" s="60">
        <f t="shared" si="185"/>
        <v>8.5644335838810619</v>
      </c>
      <c r="J1083" s="60">
        <f t="shared" si="184"/>
        <v>16.373209695988692</v>
      </c>
      <c r="K1083" s="60">
        <f t="shared" si="182"/>
        <v>16.064997254669969</v>
      </c>
      <c r="L1083" s="60">
        <f t="shared" si="190"/>
        <v>0.23908618940854859</v>
      </c>
      <c r="M1083" s="60">
        <f t="shared" si="183"/>
        <v>1.3609900887569129</v>
      </c>
      <c r="N1083" s="59">
        <v>2.8</v>
      </c>
      <c r="O1083" s="59">
        <v>0.08</v>
      </c>
      <c r="P1083" s="62">
        <v>14.778235294117646</v>
      </c>
      <c r="Q1083" s="62">
        <v>16.565686274509794</v>
      </c>
      <c r="R1083" s="12">
        <v>21.87</v>
      </c>
      <c r="S1083" s="59">
        <v>86.21</v>
      </c>
      <c r="T1083" s="58">
        <v>0</v>
      </c>
      <c r="U1083" s="59">
        <v>20.97</v>
      </c>
      <c r="V1083" s="58">
        <v>80</v>
      </c>
      <c r="W1083" s="58" t="s">
        <v>101</v>
      </c>
      <c r="X1083" s="58">
        <v>0</v>
      </c>
      <c r="Y1083" s="58">
        <v>0</v>
      </c>
      <c r="Z1083" s="58">
        <v>0</v>
      </c>
      <c r="AA1083" s="58">
        <v>0</v>
      </c>
      <c r="AB1083">
        <v>1</v>
      </c>
      <c r="AC1083" s="58">
        <v>0</v>
      </c>
      <c r="AD1083" s="58">
        <v>0</v>
      </c>
      <c r="AE1083" s="58">
        <v>0</v>
      </c>
      <c r="AF1083" s="58">
        <v>0</v>
      </c>
      <c r="AG1083" s="58">
        <v>10</v>
      </c>
      <c r="AH1083" s="59">
        <v>5241.87</v>
      </c>
      <c r="AI1083" s="61">
        <v>12906088</v>
      </c>
      <c r="AJ1083" s="61">
        <v>9482867</v>
      </c>
      <c r="AK1083" s="61">
        <v>270088</v>
      </c>
      <c r="AL1083" s="60">
        <f t="shared" si="186"/>
        <v>0.27008799999999999</v>
      </c>
      <c r="AM1083" s="60">
        <f t="shared" si="191"/>
        <v>0.70625359302053792</v>
      </c>
      <c r="AN1083" s="59">
        <v>69.72</v>
      </c>
    </row>
    <row r="1084" spans="1:40" x14ac:dyDescent="0.3">
      <c r="A1084" s="58" t="s">
        <v>687</v>
      </c>
      <c r="B1084" s="59">
        <v>2012</v>
      </c>
      <c r="C1084" s="59">
        <v>55.21</v>
      </c>
      <c r="D1084" s="59">
        <v>55.21</v>
      </c>
      <c r="E1084" s="59">
        <v>100</v>
      </c>
      <c r="F1084" s="59">
        <v>78.400000000000006</v>
      </c>
      <c r="G1084" s="59">
        <v>50.96</v>
      </c>
      <c r="H1084" s="59">
        <v>32.15</v>
      </c>
      <c r="I1084" s="60">
        <f t="shared" si="185"/>
        <v>8.3564609002234249</v>
      </c>
      <c r="J1084" s="60">
        <f t="shared" si="184"/>
        <v>16.366701391833299</v>
      </c>
      <c r="K1084" s="60">
        <f t="shared" si="182"/>
        <v>16.034892287002254</v>
      </c>
      <c r="L1084" s="60">
        <f t="shared" si="190"/>
        <v>0.2487138274257398</v>
      </c>
      <c r="M1084" s="60">
        <f t="shared" si="183"/>
        <v>1.393486813220252</v>
      </c>
      <c r="N1084" s="59">
        <v>2.93</v>
      </c>
      <c r="O1084" s="59">
        <v>0.09</v>
      </c>
      <c r="P1084" s="62">
        <v>7.9368359374999926</v>
      </c>
      <c r="Q1084" s="62">
        <v>9.5380468750000045</v>
      </c>
      <c r="R1084" s="12">
        <v>13.01</v>
      </c>
      <c r="S1084" s="59">
        <v>27.61</v>
      </c>
      <c r="T1084" s="58">
        <v>0</v>
      </c>
      <c r="U1084" s="59">
        <v>29.57</v>
      </c>
      <c r="V1084" s="58">
        <v>80</v>
      </c>
      <c r="W1084" s="58" t="s">
        <v>101</v>
      </c>
      <c r="X1084" s="58">
        <v>0</v>
      </c>
      <c r="Y1084" s="58">
        <v>0</v>
      </c>
      <c r="Z1084" s="58">
        <v>0</v>
      </c>
      <c r="AA1084" s="58">
        <v>0</v>
      </c>
      <c r="AB1084">
        <v>1</v>
      </c>
      <c r="AC1084" s="58">
        <v>0</v>
      </c>
      <c r="AD1084" s="58">
        <v>0</v>
      </c>
      <c r="AE1084" s="58">
        <v>1</v>
      </c>
      <c r="AF1084" s="58">
        <v>25</v>
      </c>
      <c r="AG1084" s="58">
        <v>10</v>
      </c>
      <c r="AH1084" s="59">
        <v>4257.6000000000004</v>
      </c>
      <c r="AI1084" s="61">
        <v>12822364</v>
      </c>
      <c r="AJ1084" s="61">
        <v>9201640</v>
      </c>
      <c r="AK1084" s="61">
        <v>282375</v>
      </c>
      <c r="AL1084" s="60">
        <f t="shared" si="186"/>
        <v>0.28237499999999999</v>
      </c>
      <c r="AM1084" s="60">
        <f t="shared" si="191"/>
        <v>4.5492580196084237E-2</v>
      </c>
      <c r="AN1084" s="59">
        <v>67.5</v>
      </c>
    </row>
    <row r="1085" spans="1:40" x14ac:dyDescent="0.3">
      <c r="A1085" s="58" t="s">
        <v>687</v>
      </c>
      <c r="B1085" s="59">
        <v>2013</v>
      </c>
      <c r="C1085" s="59">
        <v>52.29</v>
      </c>
      <c r="D1085" s="59">
        <v>52.29</v>
      </c>
      <c r="E1085" s="59">
        <v>100</v>
      </c>
      <c r="F1085" s="59">
        <v>79.33</v>
      </c>
      <c r="G1085" s="59">
        <v>49.68</v>
      </c>
      <c r="H1085" s="59">
        <v>23.19</v>
      </c>
      <c r="I1085" s="60">
        <f t="shared" si="185"/>
        <v>8.6975277754866891</v>
      </c>
      <c r="J1085" s="60">
        <f t="shared" si="184"/>
        <v>16.309759928305112</v>
      </c>
      <c r="K1085" s="60">
        <f t="shared" si="182"/>
        <v>15.980577234994627</v>
      </c>
      <c r="L1085" s="60">
        <f t="shared" si="190"/>
        <v>0.28281901694203804</v>
      </c>
      <c r="M1085" s="60">
        <f t="shared" si="183"/>
        <v>1.3898317453574984</v>
      </c>
      <c r="N1085" s="59">
        <v>2.5099999999999998</v>
      </c>
      <c r="O1085" s="59">
        <v>0.1</v>
      </c>
      <c r="P1085" s="62">
        <v>4.5099606299212596</v>
      </c>
      <c r="Q1085" s="62">
        <v>5.3667968749999986</v>
      </c>
      <c r="R1085" s="12">
        <v>8.0399999999999991</v>
      </c>
      <c r="S1085" s="59">
        <v>28.79</v>
      </c>
      <c r="T1085" s="58">
        <v>0</v>
      </c>
      <c r="U1085" s="59">
        <v>15.59</v>
      </c>
      <c r="V1085" s="58">
        <v>80</v>
      </c>
      <c r="W1085" s="58" t="s">
        <v>101</v>
      </c>
      <c r="X1085" s="58">
        <v>0</v>
      </c>
      <c r="Y1085" s="58">
        <v>0</v>
      </c>
      <c r="Z1085" s="58">
        <v>0</v>
      </c>
      <c r="AA1085" s="58">
        <v>0</v>
      </c>
      <c r="AB1085">
        <v>1</v>
      </c>
      <c r="AC1085" s="58">
        <v>0</v>
      </c>
      <c r="AD1085" s="58">
        <v>0</v>
      </c>
      <c r="AE1085" s="58">
        <v>1</v>
      </c>
      <c r="AF1085" s="58">
        <v>33.33</v>
      </c>
      <c r="AG1085" s="58">
        <v>11.11</v>
      </c>
      <c r="AH1085" s="59">
        <v>5988.09</v>
      </c>
      <c r="AI1085" s="61">
        <v>12112638</v>
      </c>
      <c r="AJ1085" s="61">
        <v>8715183</v>
      </c>
      <c r="AK1085" s="61">
        <v>326865</v>
      </c>
      <c r="AL1085" s="60">
        <f t="shared" si="186"/>
        <v>0.32686500000000002</v>
      </c>
      <c r="AM1085" s="60">
        <f t="shared" si="191"/>
        <v>0.15755644090305446</v>
      </c>
      <c r="AN1085" s="59">
        <v>68.55</v>
      </c>
    </row>
    <row r="1086" spans="1:40" x14ac:dyDescent="0.3">
      <c r="A1086" s="58" t="s">
        <v>687</v>
      </c>
      <c r="B1086" s="59">
        <v>2014</v>
      </c>
      <c r="C1086" s="59">
        <v>70.52</v>
      </c>
      <c r="D1086" s="59">
        <v>70.52</v>
      </c>
      <c r="E1086" s="59">
        <v>100</v>
      </c>
      <c r="F1086" s="59">
        <v>87.76</v>
      </c>
      <c r="G1086" s="59">
        <v>85.62</v>
      </c>
      <c r="H1086" s="59">
        <v>36.25</v>
      </c>
      <c r="I1086" s="60">
        <f t="shared" si="185"/>
        <v>8.8127169374216638</v>
      </c>
      <c r="J1086" s="60">
        <f t="shared" si="184"/>
        <v>16.140580364517852</v>
      </c>
      <c r="K1086" s="60">
        <f t="shared" si="182"/>
        <v>15.711855242382404</v>
      </c>
      <c r="L1086" s="60">
        <f t="shared" si="190"/>
        <v>0.68619305659261332</v>
      </c>
      <c r="M1086" s="60">
        <f t="shared" si="183"/>
        <v>1.5352989566914359</v>
      </c>
      <c r="N1086" s="59">
        <v>7.87</v>
      </c>
      <c r="O1086" s="59">
        <v>0.16</v>
      </c>
      <c r="P1086" s="62">
        <v>5.9405577689243021</v>
      </c>
      <c r="Q1086" s="62">
        <v>6.9000390625000003</v>
      </c>
      <c r="R1086" s="12">
        <v>8.77</v>
      </c>
      <c r="S1086" s="59">
        <v>28.36</v>
      </c>
      <c r="T1086" s="58">
        <v>0</v>
      </c>
      <c r="U1086" s="59">
        <v>33.159999999999997</v>
      </c>
      <c r="V1086" s="58">
        <v>0</v>
      </c>
      <c r="W1086" s="58" t="s">
        <v>101</v>
      </c>
      <c r="X1086" s="58">
        <v>0</v>
      </c>
      <c r="Y1086" s="58">
        <v>0</v>
      </c>
      <c r="Z1086" s="58">
        <v>0</v>
      </c>
      <c r="AA1086" s="58">
        <v>0</v>
      </c>
      <c r="AB1086">
        <v>1</v>
      </c>
      <c r="AC1086" s="58">
        <v>0</v>
      </c>
      <c r="AD1086" s="58">
        <v>0</v>
      </c>
      <c r="AE1086" s="58">
        <v>1</v>
      </c>
      <c r="AF1086" s="58">
        <v>40</v>
      </c>
      <c r="AG1086" s="58">
        <v>14.29</v>
      </c>
      <c r="AH1086" s="59">
        <v>6719.15</v>
      </c>
      <c r="AI1086" s="61">
        <v>10227394</v>
      </c>
      <c r="AJ1086" s="61">
        <v>6661500</v>
      </c>
      <c r="AK1086" s="61">
        <v>986140</v>
      </c>
      <c r="AL1086" s="60">
        <f t="shared" si="186"/>
        <v>0.98614000000000002</v>
      </c>
      <c r="AM1086" s="60">
        <f t="shared" si="191"/>
        <v>2.0169641901090665</v>
      </c>
      <c r="AN1086" s="59">
        <v>60.87</v>
      </c>
    </row>
    <row r="1087" spans="1:40" x14ac:dyDescent="0.3">
      <c r="A1087" s="58" t="s">
        <v>687</v>
      </c>
      <c r="B1087" s="59">
        <v>2015</v>
      </c>
      <c r="C1087" s="59">
        <v>77.349999999999994</v>
      </c>
      <c r="D1087" s="59">
        <v>77.349999999999994</v>
      </c>
      <c r="E1087" s="59">
        <v>100</v>
      </c>
      <c r="F1087" s="59">
        <v>88.69</v>
      </c>
      <c r="G1087" s="59">
        <v>91.51</v>
      </c>
      <c r="H1087" s="59">
        <v>50.82</v>
      </c>
      <c r="I1087" s="60">
        <f t="shared" si="185"/>
        <v>8.8716554892580426</v>
      </c>
      <c r="J1087" s="60">
        <f t="shared" si="184"/>
        <v>16.720048171333339</v>
      </c>
      <c r="K1087" s="60">
        <f t="shared" si="182"/>
        <v>16.232994531434841</v>
      </c>
      <c r="L1087" s="60">
        <f t="shared" si="190"/>
        <v>0.32987912115156931</v>
      </c>
      <c r="M1087" s="60">
        <f t="shared" si="183"/>
        <v>1.6275139067180147</v>
      </c>
      <c r="N1087" s="59">
        <v>-2.54</v>
      </c>
      <c r="O1087" s="59">
        <v>7.0000000000000007E-2</v>
      </c>
      <c r="P1087" s="62">
        <v>7.6819367588932828</v>
      </c>
      <c r="Q1087" s="62">
        <v>8.2714785992217958</v>
      </c>
      <c r="R1087" s="12">
        <v>9.17</v>
      </c>
      <c r="S1087" s="59">
        <v>28.57</v>
      </c>
      <c r="T1087" s="58">
        <v>0</v>
      </c>
      <c r="U1087" s="59">
        <v>48.97</v>
      </c>
      <c r="V1087" s="58">
        <v>0</v>
      </c>
      <c r="W1087" s="58" t="s">
        <v>101</v>
      </c>
      <c r="X1087" s="58">
        <v>0</v>
      </c>
      <c r="Y1087" s="58">
        <v>0</v>
      </c>
      <c r="Z1087" s="58">
        <v>0</v>
      </c>
      <c r="AA1087" s="58">
        <v>0</v>
      </c>
      <c r="AB1087">
        <v>1</v>
      </c>
      <c r="AC1087" s="58">
        <v>0</v>
      </c>
      <c r="AD1087" s="58">
        <v>0</v>
      </c>
      <c r="AE1087" s="58">
        <v>1</v>
      </c>
      <c r="AF1087" s="58">
        <v>25</v>
      </c>
      <c r="AG1087" s="58">
        <v>11.11</v>
      </c>
      <c r="AH1087" s="59">
        <v>7127.07</v>
      </c>
      <c r="AI1087" s="61">
        <v>18256800</v>
      </c>
      <c r="AJ1087" s="61">
        <v>11217600</v>
      </c>
      <c r="AK1087" s="61">
        <v>390800</v>
      </c>
      <c r="AL1087" s="60">
        <f t="shared" si="186"/>
        <v>0.39079999999999998</v>
      </c>
      <c r="AM1087" s="60">
        <f t="shared" si="191"/>
        <v>-0.60370738434705007</v>
      </c>
      <c r="AN1087" s="59">
        <v>57.28</v>
      </c>
    </row>
    <row r="1088" spans="1:40" x14ac:dyDescent="0.3">
      <c r="A1088" s="58" t="s">
        <v>687</v>
      </c>
      <c r="B1088" s="59">
        <v>2016</v>
      </c>
      <c r="C1088" s="59">
        <v>84.1</v>
      </c>
      <c r="D1088" s="59">
        <v>84.1</v>
      </c>
      <c r="E1088" s="59">
        <v>100</v>
      </c>
      <c r="F1088" s="59">
        <v>86.68</v>
      </c>
      <c r="G1088" s="59">
        <v>93.73</v>
      </c>
      <c r="H1088" s="59">
        <v>72.06</v>
      </c>
      <c r="I1088" s="60">
        <f t="shared" si="185"/>
        <v>9.4638540468072421</v>
      </c>
      <c r="J1088" s="60">
        <f t="shared" si="184"/>
        <v>17.005838749187607</v>
      </c>
      <c r="K1088" s="60">
        <f t="shared" si="182"/>
        <v>16.280231507092861</v>
      </c>
      <c r="L1088" s="60">
        <f t="shared" si="190"/>
        <v>0.58143319092994372</v>
      </c>
      <c r="M1088" s="60">
        <f t="shared" si="183"/>
        <v>2.0659852723593137</v>
      </c>
      <c r="N1088" s="59">
        <v>5.67</v>
      </c>
      <c r="O1088" s="59">
        <v>0.05</v>
      </c>
      <c r="P1088" s="62">
        <v>5.3497665369649798</v>
      </c>
      <c r="Q1088" s="62">
        <v>5.6182329317269106</v>
      </c>
      <c r="R1088" s="12">
        <v>8.7100000000000009</v>
      </c>
      <c r="S1088" s="59">
        <v>27.5</v>
      </c>
      <c r="T1088" s="58">
        <v>0</v>
      </c>
      <c r="U1088" s="59">
        <v>85.05</v>
      </c>
      <c r="V1088" s="58">
        <v>0</v>
      </c>
      <c r="W1088" s="58" t="s">
        <v>101</v>
      </c>
      <c r="X1088" s="58">
        <v>0</v>
      </c>
      <c r="Y1088" s="58">
        <v>0</v>
      </c>
      <c r="Z1088" s="58">
        <v>0</v>
      </c>
      <c r="AA1088" s="58">
        <v>0</v>
      </c>
      <c r="AB1088">
        <v>1</v>
      </c>
      <c r="AC1088" s="58">
        <v>0</v>
      </c>
      <c r="AD1088" s="58">
        <v>0</v>
      </c>
      <c r="AE1088" s="58">
        <v>1</v>
      </c>
      <c r="AF1088" s="58">
        <v>0</v>
      </c>
      <c r="AG1088" s="58"/>
      <c r="AH1088" s="59">
        <v>12885.45</v>
      </c>
      <c r="AI1088" s="61">
        <v>24296400</v>
      </c>
      <c r="AJ1088" s="61">
        <v>11760200</v>
      </c>
      <c r="AK1088" s="61">
        <v>788600</v>
      </c>
      <c r="AL1088" s="60">
        <f t="shared" si="186"/>
        <v>0.78859999999999997</v>
      </c>
      <c r="AM1088" s="60">
        <f t="shared" si="191"/>
        <v>1.0179119754350052</v>
      </c>
      <c r="AN1088" s="59">
        <v>42.49</v>
      </c>
    </row>
    <row r="1089" spans="1:40" x14ac:dyDescent="0.3">
      <c r="A1089" s="58" t="s">
        <v>687</v>
      </c>
      <c r="B1089" s="59">
        <v>2017</v>
      </c>
      <c r="C1089" s="59">
        <v>79.819999999999993</v>
      </c>
      <c r="D1089" s="59">
        <v>79.819999999999993</v>
      </c>
      <c r="E1089" s="59">
        <v>100</v>
      </c>
      <c r="F1089" s="59">
        <v>84.89</v>
      </c>
      <c r="G1089" s="59">
        <v>91</v>
      </c>
      <c r="H1089" s="59">
        <v>63.43</v>
      </c>
      <c r="I1089" s="60">
        <f t="shared" si="185"/>
        <v>9.3773968412518904</v>
      </c>
      <c r="J1089" s="60">
        <f t="shared" si="184"/>
        <v>17.039226649817561</v>
      </c>
      <c r="K1089" s="60">
        <f t="shared" si="182"/>
        <v>16.31373644492135</v>
      </c>
      <c r="L1089" s="60">
        <f t="shared" si="190"/>
        <v>0.60355064674818915</v>
      </c>
      <c r="M1089" s="60">
        <f t="shared" si="183"/>
        <v>2.0657434893798978</v>
      </c>
      <c r="N1089" s="59">
        <v>5.55</v>
      </c>
      <c r="O1089" s="59">
        <v>0.05</v>
      </c>
      <c r="P1089" s="62">
        <v>5.8285490196078431</v>
      </c>
      <c r="Q1089" s="62">
        <v>6.2326050420168064</v>
      </c>
      <c r="R1089" s="12">
        <v>8.64</v>
      </c>
      <c r="S1089" s="59">
        <v>27.83</v>
      </c>
      <c r="T1089" s="58">
        <v>0</v>
      </c>
      <c r="U1089" s="59">
        <v>80.09</v>
      </c>
      <c r="V1089" s="58">
        <v>0</v>
      </c>
      <c r="W1089" s="58" t="s">
        <v>101</v>
      </c>
      <c r="X1089" s="58">
        <v>0</v>
      </c>
      <c r="Y1089" s="58">
        <v>0</v>
      </c>
      <c r="Z1089" s="58">
        <v>0</v>
      </c>
      <c r="AA1089" s="58">
        <v>0</v>
      </c>
      <c r="AB1089">
        <v>1</v>
      </c>
      <c r="AC1089" s="58">
        <v>0</v>
      </c>
      <c r="AD1089" s="58">
        <v>0</v>
      </c>
      <c r="AE1089" s="58">
        <v>1</v>
      </c>
      <c r="AF1089" s="58">
        <v>0</v>
      </c>
      <c r="AG1089" s="58">
        <v>11.11</v>
      </c>
      <c r="AH1089" s="59">
        <v>11818.21</v>
      </c>
      <c r="AI1089" s="61">
        <v>25121300</v>
      </c>
      <c r="AJ1089" s="61">
        <v>12160900</v>
      </c>
      <c r="AK1089" s="61">
        <v>828600</v>
      </c>
      <c r="AL1089" s="60">
        <f t="shared" si="186"/>
        <v>0.8286</v>
      </c>
      <c r="AM1089" s="60">
        <f t="shared" si="191"/>
        <v>5.0722799898554403E-2</v>
      </c>
      <c r="AN1089" s="59">
        <v>42.53</v>
      </c>
    </row>
    <row r="1090" spans="1:40" x14ac:dyDescent="0.3">
      <c r="A1090" s="58" t="s">
        <v>687</v>
      </c>
      <c r="B1090" s="59">
        <v>2018</v>
      </c>
      <c r="C1090" s="59">
        <v>81.94</v>
      </c>
      <c r="D1090" s="59">
        <v>81.94</v>
      </c>
      <c r="E1090" s="59">
        <v>100</v>
      </c>
      <c r="F1090" s="59">
        <v>87.58</v>
      </c>
      <c r="G1090" s="59">
        <v>90.86</v>
      </c>
      <c r="H1090" s="59">
        <v>66.989999999999995</v>
      </c>
      <c r="I1090" s="60">
        <f t="shared" si="185"/>
        <v>9.3523484854713423</v>
      </c>
      <c r="J1090" s="60">
        <f t="shared" si="184"/>
        <v>17.024295642122304</v>
      </c>
      <c r="K1090" s="60">
        <f t="shared" ref="K1090:K1153" si="192">LN(AJ1090)</f>
        <v>16.288319322554138</v>
      </c>
      <c r="L1090" s="60">
        <f t="shared" si="190"/>
        <v>0.60546284991506172</v>
      </c>
      <c r="M1090" s="60">
        <f t="shared" ref="M1090:M1153" si="193">AI1090/AJ1090</f>
        <v>2.0875190836475284</v>
      </c>
      <c r="N1090" s="59">
        <v>3.94</v>
      </c>
      <c r="O1090" s="59">
        <v>0.05</v>
      </c>
      <c r="P1090" s="62">
        <v>15.665081300813005</v>
      </c>
      <c r="Q1090" s="62">
        <v>17.575252918287951</v>
      </c>
      <c r="R1090" s="12">
        <v>28</v>
      </c>
      <c r="S1090" s="59">
        <v>25</v>
      </c>
      <c r="T1090" s="58">
        <v>0</v>
      </c>
      <c r="U1090" s="59">
        <v>78.760000000000005</v>
      </c>
      <c r="V1090" s="58">
        <v>0</v>
      </c>
      <c r="W1090" s="58" t="s">
        <v>101</v>
      </c>
      <c r="X1090" s="58">
        <v>0</v>
      </c>
      <c r="Y1090" s="58">
        <v>0</v>
      </c>
      <c r="Z1090" s="58">
        <v>0</v>
      </c>
      <c r="AA1090" s="58">
        <v>0</v>
      </c>
      <c r="AB1090">
        <v>1</v>
      </c>
      <c r="AC1090" s="58">
        <v>0</v>
      </c>
      <c r="AD1090" s="58">
        <v>0</v>
      </c>
      <c r="AE1090" s="58">
        <v>1</v>
      </c>
      <c r="AF1090" s="58">
        <v>0</v>
      </c>
      <c r="AG1090" s="58">
        <v>11.11</v>
      </c>
      <c r="AH1090" s="59">
        <v>11525.86</v>
      </c>
      <c r="AI1090" s="61">
        <v>24749000</v>
      </c>
      <c r="AJ1090" s="61">
        <v>11855700</v>
      </c>
      <c r="AK1090" s="61">
        <v>832100</v>
      </c>
      <c r="AL1090" s="60">
        <f t="shared" si="186"/>
        <v>0.83209999999999995</v>
      </c>
      <c r="AM1090" s="60">
        <f t="shared" si="191"/>
        <v>4.2239922761284094E-3</v>
      </c>
      <c r="AN1090" s="59">
        <v>41.72</v>
      </c>
    </row>
    <row r="1091" spans="1:40" x14ac:dyDescent="0.3">
      <c r="A1091" s="58" t="s">
        <v>687</v>
      </c>
      <c r="B1091" s="59">
        <v>2019</v>
      </c>
      <c r="C1091" s="59">
        <v>82</v>
      </c>
      <c r="D1091" s="59">
        <v>82</v>
      </c>
      <c r="E1091" s="59">
        <v>100</v>
      </c>
      <c r="F1091" s="59">
        <v>89.46</v>
      </c>
      <c r="G1091" s="59">
        <v>84.18</v>
      </c>
      <c r="H1091" s="59">
        <v>71.23</v>
      </c>
      <c r="I1091" s="60">
        <f t="shared" si="185"/>
        <v>9.0448806520015257</v>
      </c>
      <c r="J1091" s="60">
        <f t="shared" si="184"/>
        <v>17.018919383105072</v>
      </c>
      <c r="K1091" s="60">
        <f t="shared" si="192"/>
        <v>16.329838460081188</v>
      </c>
      <c r="L1091" s="60">
        <f t="shared" si="190"/>
        <v>0.63329101340657967</v>
      </c>
      <c r="M1091" s="60">
        <f t="shared" si="193"/>
        <v>1.9918839969898772</v>
      </c>
      <c r="N1091" s="59">
        <v>1.95</v>
      </c>
      <c r="O1091" s="59">
        <v>0.06</v>
      </c>
      <c r="P1091" s="62">
        <v>24.825120000000009</v>
      </c>
      <c r="Q1091" s="62">
        <v>26.61542635658914</v>
      </c>
      <c r="R1091" s="12">
        <v>31.91</v>
      </c>
      <c r="S1091" s="59">
        <v>26.37</v>
      </c>
      <c r="T1091" s="58">
        <v>0</v>
      </c>
      <c r="U1091" s="59">
        <v>87.81</v>
      </c>
      <c r="V1091" s="58">
        <v>0</v>
      </c>
      <c r="W1091" s="58" t="s">
        <v>101</v>
      </c>
      <c r="X1091" s="58">
        <v>0</v>
      </c>
      <c r="Y1091" s="58">
        <v>0</v>
      </c>
      <c r="Z1091" s="58">
        <v>0</v>
      </c>
      <c r="AA1091" s="58">
        <v>0</v>
      </c>
      <c r="AB1091">
        <v>1</v>
      </c>
      <c r="AC1091" s="58">
        <v>0</v>
      </c>
      <c r="AD1091" s="58">
        <v>0</v>
      </c>
      <c r="AE1091" s="58">
        <v>1</v>
      </c>
      <c r="AF1091" s="58">
        <v>0</v>
      </c>
      <c r="AG1091" s="58">
        <v>10</v>
      </c>
      <c r="AH1091" s="59">
        <v>8475.0400000000009</v>
      </c>
      <c r="AI1091" s="61">
        <v>24616300</v>
      </c>
      <c r="AJ1091" s="61">
        <v>12358300</v>
      </c>
      <c r="AK1091" s="61">
        <v>883800</v>
      </c>
      <c r="AL1091" s="60">
        <f t="shared" si="186"/>
        <v>0.88380000000000003</v>
      </c>
      <c r="AM1091" s="60">
        <f t="shared" si="191"/>
        <v>6.2131955293834876E-2</v>
      </c>
      <c r="AN1091" s="59">
        <v>44.31</v>
      </c>
    </row>
    <row r="1092" spans="1:40" x14ac:dyDescent="0.3">
      <c r="A1092" s="58" t="s">
        <v>687</v>
      </c>
      <c r="B1092" s="59">
        <v>2020</v>
      </c>
      <c r="C1092" s="59">
        <v>77.59</v>
      </c>
      <c r="D1092" s="59">
        <v>77.59</v>
      </c>
      <c r="E1092" s="59">
        <v>100</v>
      </c>
      <c r="F1092" s="59">
        <v>86.86</v>
      </c>
      <c r="G1092" s="59">
        <v>79.290000000000006</v>
      </c>
      <c r="H1092" s="59">
        <v>65.17</v>
      </c>
      <c r="I1092" s="60">
        <f t="shared" si="185"/>
        <v>9.2345626300647776</v>
      </c>
      <c r="J1092" s="60">
        <f t="shared" si="184"/>
        <v>16.945297212360607</v>
      </c>
      <c r="K1092" s="60">
        <f t="shared" si="192"/>
        <v>16.336001509476265</v>
      </c>
      <c r="L1092" s="60">
        <f t="shared" si="190"/>
        <v>0.47536423548783158</v>
      </c>
      <c r="M1092" s="60">
        <f t="shared" si="193"/>
        <v>1.8391356446074292</v>
      </c>
      <c r="N1092" s="59">
        <v>-2.67</v>
      </c>
      <c r="O1092" s="59">
        <v>0.06</v>
      </c>
      <c r="P1092" s="62">
        <v>24.792209302325578</v>
      </c>
      <c r="Q1092" s="62">
        <v>26.392868217054275</v>
      </c>
      <c r="R1092" s="12">
        <v>35.049999999999997</v>
      </c>
      <c r="S1092" s="59">
        <v>27.4</v>
      </c>
      <c r="T1092" s="58">
        <v>0</v>
      </c>
      <c r="U1092" s="59">
        <v>73.64</v>
      </c>
      <c r="V1092" s="58">
        <v>0</v>
      </c>
      <c r="W1092" s="58" t="s">
        <v>101</v>
      </c>
      <c r="X1092" s="58">
        <v>0</v>
      </c>
      <c r="Y1092" s="58">
        <v>0</v>
      </c>
      <c r="Z1092" s="58">
        <v>0</v>
      </c>
      <c r="AA1092" s="58">
        <v>0</v>
      </c>
      <c r="AB1092">
        <v>1</v>
      </c>
      <c r="AC1092" s="58">
        <v>0</v>
      </c>
      <c r="AD1092" s="58">
        <v>0</v>
      </c>
      <c r="AE1092" s="58">
        <v>1</v>
      </c>
      <c r="AF1092" s="58">
        <v>0</v>
      </c>
      <c r="AG1092" s="58">
        <v>16.670000000000002</v>
      </c>
      <c r="AH1092" s="59">
        <v>10245.18</v>
      </c>
      <c r="AI1092" s="61">
        <v>22869100</v>
      </c>
      <c r="AJ1092" s="61">
        <v>12434700</v>
      </c>
      <c r="AK1092" s="61">
        <v>608600</v>
      </c>
      <c r="AL1092" s="60">
        <f t="shared" si="186"/>
        <v>0.60860000000000003</v>
      </c>
      <c r="AM1092" s="60">
        <f t="shared" si="191"/>
        <v>-0.31138266576148449</v>
      </c>
      <c r="AN1092" s="59">
        <v>48.7</v>
      </c>
    </row>
    <row r="1093" spans="1:40" x14ac:dyDescent="0.3">
      <c r="A1093" s="58" t="s">
        <v>687</v>
      </c>
      <c r="B1093" s="59">
        <v>2021</v>
      </c>
      <c r="C1093" s="59">
        <v>77.13</v>
      </c>
      <c r="D1093" s="59">
        <v>77.13</v>
      </c>
      <c r="E1093" s="59">
        <v>100</v>
      </c>
      <c r="F1093" s="59">
        <v>84.45</v>
      </c>
      <c r="G1093" s="59">
        <v>76.36</v>
      </c>
      <c r="H1093" s="59">
        <v>69.3</v>
      </c>
      <c r="I1093" s="60">
        <f t="shared" si="185"/>
        <v>8.6153864837817</v>
      </c>
      <c r="J1093" s="60">
        <f t="shared" si="184"/>
        <v>16.896093960184107</v>
      </c>
      <c r="K1093" s="60">
        <f t="shared" si="192"/>
        <v>16.229431280018989</v>
      </c>
      <c r="L1093" s="60">
        <f t="shared" si="190"/>
        <v>0.51258407678085394</v>
      </c>
      <c r="M1093" s="60">
        <f t="shared" si="193"/>
        <v>1.9477262764253827</v>
      </c>
      <c r="N1093" s="59">
        <v>2.97</v>
      </c>
      <c r="O1093" s="59">
        <v>0.06</v>
      </c>
      <c r="P1093" s="62">
        <v>53.43942307692307</v>
      </c>
      <c r="Q1093" s="62">
        <v>56.638499999999958</v>
      </c>
      <c r="R1093" s="12">
        <v>93.21</v>
      </c>
      <c r="S1093" s="59">
        <v>25.41</v>
      </c>
      <c r="T1093" s="58">
        <v>0</v>
      </c>
      <c r="U1093" s="59">
        <v>87.06</v>
      </c>
      <c r="V1093" s="58">
        <v>0</v>
      </c>
      <c r="W1093" s="58" t="s">
        <v>101</v>
      </c>
      <c r="X1093" s="58">
        <v>0</v>
      </c>
      <c r="Y1093" s="58">
        <v>0</v>
      </c>
      <c r="Z1093" s="58">
        <v>0</v>
      </c>
      <c r="AA1093" s="58">
        <v>0</v>
      </c>
      <c r="AB1093">
        <v>1</v>
      </c>
      <c r="AC1093" s="58">
        <v>0</v>
      </c>
      <c r="AD1093" s="58">
        <v>1</v>
      </c>
      <c r="AE1093" s="58">
        <v>1</v>
      </c>
      <c r="AF1093" s="58">
        <v>0</v>
      </c>
      <c r="AG1093" s="58"/>
      <c r="AH1093" s="59">
        <v>5515.88</v>
      </c>
      <c r="AI1093" s="61">
        <v>21771100</v>
      </c>
      <c r="AJ1093" s="61">
        <v>11177700</v>
      </c>
      <c r="AK1093" s="61">
        <v>669600</v>
      </c>
      <c r="AL1093" s="60">
        <f t="shared" si="186"/>
        <v>0.66959999999999997</v>
      </c>
      <c r="AM1093" s="60">
        <f t="shared" si="191"/>
        <v>0.10023003614853762</v>
      </c>
      <c r="AN1093" s="59">
        <v>46.06</v>
      </c>
    </row>
    <row r="1094" spans="1:40" x14ac:dyDescent="0.3">
      <c r="A1094" s="58" t="s">
        <v>688</v>
      </c>
      <c r="B1094" s="59">
        <v>2008</v>
      </c>
      <c r="C1094" s="59">
        <v>57.31</v>
      </c>
      <c r="D1094" s="59">
        <v>57.31</v>
      </c>
      <c r="E1094" s="59">
        <v>100</v>
      </c>
      <c r="F1094" s="59">
        <v>73.540000000000006</v>
      </c>
      <c r="G1094" s="59">
        <v>84.63</v>
      </c>
      <c r="H1094" s="59">
        <v>12.72</v>
      </c>
      <c r="I1094" s="60">
        <f t="shared" si="185"/>
        <v>8.8537597093071181</v>
      </c>
      <c r="J1094" s="60">
        <f t="shared" si="184"/>
        <v>16.625822478410559</v>
      </c>
      <c r="K1094" s="60">
        <f t="shared" si="192"/>
        <v>15.766010159353394</v>
      </c>
      <c r="L1094" s="60">
        <f t="shared" si="190"/>
        <v>0.26865214654497532</v>
      </c>
      <c r="M1094" s="60">
        <f t="shared" si="193"/>
        <v>2.3627172150962714</v>
      </c>
      <c r="N1094" s="59">
        <v>-3.02</v>
      </c>
      <c r="O1094" s="59">
        <v>0.09</v>
      </c>
      <c r="P1094" s="62">
        <v>19.974545454545453</v>
      </c>
      <c r="Q1094" s="62">
        <v>25.786875000000009</v>
      </c>
      <c r="R1094" s="12">
        <v>34.380000000000003</v>
      </c>
      <c r="S1094" s="59">
        <v>0</v>
      </c>
      <c r="T1094" s="58">
        <v>0</v>
      </c>
      <c r="U1094" s="59">
        <v>5.56</v>
      </c>
      <c r="V1094" s="58">
        <v>44.44</v>
      </c>
      <c r="W1094" s="58" t="s">
        <v>101</v>
      </c>
      <c r="X1094" s="58">
        <v>0</v>
      </c>
      <c r="Y1094" s="58">
        <v>0</v>
      </c>
      <c r="Z1094" s="58">
        <v>0</v>
      </c>
      <c r="AA1094" s="58">
        <v>0</v>
      </c>
      <c r="AB1094">
        <v>1</v>
      </c>
      <c r="AC1094" s="58">
        <v>0</v>
      </c>
      <c r="AD1094" s="58">
        <v>1</v>
      </c>
      <c r="AE1094" s="58"/>
      <c r="AF1094" s="58">
        <v>0</v>
      </c>
      <c r="AG1094" s="58"/>
      <c r="AH1094" s="59">
        <v>7000.66</v>
      </c>
      <c r="AI1094" s="61">
        <v>16615100</v>
      </c>
      <c r="AJ1094" s="61">
        <v>7032200</v>
      </c>
      <c r="AK1094" s="61">
        <v>308200</v>
      </c>
      <c r="AL1094" s="60">
        <f t="shared" si="186"/>
        <v>0.30819999999999997</v>
      </c>
      <c r="AM1094" s="60"/>
      <c r="AN1094" s="59">
        <v>36.200000000000003</v>
      </c>
    </row>
    <row r="1095" spans="1:40" x14ac:dyDescent="0.3">
      <c r="A1095" s="58" t="s">
        <v>688</v>
      </c>
      <c r="B1095" s="59">
        <v>2009</v>
      </c>
      <c r="C1095" s="59">
        <v>65.650000000000006</v>
      </c>
      <c r="D1095" s="59">
        <v>65.650000000000006</v>
      </c>
      <c r="E1095" s="59">
        <v>100</v>
      </c>
      <c r="F1095" s="59">
        <v>79.83</v>
      </c>
      <c r="G1095" s="59">
        <v>88.7</v>
      </c>
      <c r="H1095" s="59">
        <v>27.45</v>
      </c>
      <c r="I1095" s="60">
        <f t="shared" si="185"/>
        <v>8.3628151524115069</v>
      </c>
      <c r="J1095" s="60">
        <f t="shared" si="184"/>
        <v>16.22872426578213</v>
      </c>
      <c r="K1095" s="60">
        <f t="shared" si="192"/>
        <v>15.663902376758802</v>
      </c>
      <c r="L1095" s="60">
        <f t="shared" si="190"/>
        <v>0.14738498691305832</v>
      </c>
      <c r="M1095" s="60">
        <f t="shared" si="193"/>
        <v>1.7591344336651127</v>
      </c>
      <c r="N1095" s="59">
        <v>-35.61</v>
      </c>
      <c r="O1095" s="59">
        <v>7.0000000000000007E-2</v>
      </c>
      <c r="P1095" s="62">
        <v>16.568333333333328</v>
      </c>
      <c r="Q1095" s="62">
        <v>16.611240310077516</v>
      </c>
      <c r="R1095" s="12">
        <v>19.829999999999998</v>
      </c>
      <c r="S1095" s="59">
        <v>28.33</v>
      </c>
      <c r="T1095" s="58">
        <v>0</v>
      </c>
      <c r="U1095" s="59">
        <v>20.91</v>
      </c>
      <c r="V1095" s="58">
        <v>36.36</v>
      </c>
      <c r="W1095" s="58" t="s">
        <v>101</v>
      </c>
      <c r="X1095" s="58">
        <v>0</v>
      </c>
      <c r="Y1095" s="58">
        <v>0</v>
      </c>
      <c r="Z1095" s="58">
        <v>0</v>
      </c>
      <c r="AA1095" s="58">
        <v>0</v>
      </c>
      <c r="AB1095">
        <v>1</v>
      </c>
      <c r="AC1095" s="58">
        <v>0</v>
      </c>
      <c r="AD1095" s="58">
        <v>1</v>
      </c>
      <c r="AE1095" s="58"/>
      <c r="AF1095" s="58">
        <v>15.63</v>
      </c>
      <c r="AG1095" s="58"/>
      <c r="AH1095" s="59">
        <v>4284.74</v>
      </c>
      <c r="AI1095" s="61">
        <v>11169800</v>
      </c>
      <c r="AJ1095" s="61">
        <v>6349600</v>
      </c>
      <c r="AK1095" s="61">
        <v>158800</v>
      </c>
      <c r="AL1095" s="60">
        <f t="shared" si="186"/>
        <v>0.1588</v>
      </c>
      <c r="AM1095" s="60">
        <f t="shared" ref="AM1095:AM1107" si="194">(AK1095-AK1094)/AK1094</f>
        <v>-0.48475016223231665</v>
      </c>
      <c r="AN1095" s="59">
        <v>53.07</v>
      </c>
    </row>
    <row r="1096" spans="1:40" x14ac:dyDescent="0.3">
      <c r="A1096" s="58" t="s">
        <v>688</v>
      </c>
      <c r="B1096" s="59">
        <v>2010</v>
      </c>
      <c r="C1096" s="59">
        <v>61.02</v>
      </c>
      <c r="D1096" s="59">
        <v>61.02</v>
      </c>
      <c r="E1096" s="59">
        <v>100</v>
      </c>
      <c r="F1096" s="59">
        <v>78.709999999999994</v>
      </c>
      <c r="G1096" s="59">
        <v>88.24</v>
      </c>
      <c r="H1096" s="59">
        <v>14.83</v>
      </c>
      <c r="I1096" s="60">
        <f t="shared" si="185"/>
        <v>8.5523112694901915</v>
      </c>
      <c r="J1096" s="60">
        <f t="shared" si="184"/>
        <v>16.089994485847409</v>
      </c>
      <c r="K1096" s="60">
        <f t="shared" si="192"/>
        <v>15.210244207898008</v>
      </c>
      <c r="L1096" s="60">
        <f t="shared" si="190"/>
        <v>0.17277614395042329</v>
      </c>
      <c r="M1096" s="60">
        <f t="shared" si="193"/>
        <v>2.4102977267656609</v>
      </c>
      <c r="N1096" s="59">
        <v>12.74</v>
      </c>
      <c r="O1096" s="59">
        <v>0.09</v>
      </c>
      <c r="P1096" s="62">
        <v>16.501712062256811</v>
      </c>
      <c r="Q1096" s="62">
        <v>17.427003891050575</v>
      </c>
      <c r="R1096" s="12">
        <v>19.920000000000002</v>
      </c>
      <c r="S1096" s="59">
        <v>26.39</v>
      </c>
      <c r="T1096" s="58">
        <v>0</v>
      </c>
      <c r="U1096" s="59">
        <v>5.24</v>
      </c>
      <c r="V1096" s="58">
        <v>40</v>
      </c>
      <c r="W1096" s="58" t="s">
        <v>101</v>
      </c>
      <c r="X1096" s="58">
        <v>0</v>
      </c>
      <c r="Y1096" s="58">
        <v>0</v>
      </c>
      <c r="Z1096" s="58">
        <v>0</v>
      </c>
      <c r="AA1096" s="58">
        <v>0</v>
      </c>
      <c r="AB1096">
        <v>1</v>
      </c>
      <c r="AC1096" s="58">
        <v>0</v>
      </c>
      <c r="AD1096" s="58">
        <v>1</v>
      </c>
      <c r="AE1096" s="58"/>
      <c r="AF1096" s="58">
        <v>16.13</v>
      </c>
      <c r="AG1096" s="58"/>
      <c r="AH1096" s="59">
        <v>5178.71</v>
      </c>
      <c r="AI1096" s="61">
        <v>9722900</v>
      </c>
      <c r="AJ1096" s="61">
        <v>4033900</v>
      </c>
      <c r="AK1096" s="61">
        <v>188600</v>
      </c>
      <c r="AL1096" s="60">
        <f t="shared" si="186"/>
        <v>0.18859999999999999</v>
      </c>
      <c r="AM1096" s="60">
        <f t="shared" si="194"/>
        <v>0.18765743073047858</v>
      </c>
      <c r="AN1096" s="59">
        <v>38.21</v>
      </c>
    </row>
    <row r="1097" spans="1:40" x14ac:dyDescent="0.3">
      <c r="A1097" s="58" t="s">
        <v>688</v>
      </c>
      <c r="B1097" s="59">
        <v>2011</v>
      </c>
      <c r="C1097" s="59">
        <v>68.33</v>
      </c>
      <c r="D1097" s="59">
        <v>68.33</v>
      </c>
      <c r="E1097" s="59">
        <v>100</v>
      </c>
      <c r="F1097" s="59">
        <v>82.99</v>
      </c>
      <c r="G1097" s="59">
        <v>90.24</v>
      </c>
      <c r="H1097" s="59">
        <v>30.66</v>
      </c>
      <c r="I1097" s="60">
        <f t="shared" si="185"/>
        <v>8.5503861587720014</v>
      </c>
      <c r="J1097" s="60">
        <f t="shared" si="184"/>
        <v>16.183030968361837</v>
      </c>
      <c r="K1097" s="60">
        <f t="shared" si="192"/>
        <v>15.16581498135101</v>
      </c>
      <c r="L1097" s="60">
        <f t="shared" si="190"/>
        <v>0.18040305097132403</v>
      </c>
      <c r="M1097" s="60">
        <f t="shared" si="193"/>
        <v>2.7654848908930698</v>
      </c>
      <c r="N1097" s="59">
        <v>14.45</v>
      </c>
      <c r="O1097" s="59">
        <v>7.0000000000000007E-2</v>
      </c>
      <c r="P1097" s="62">
        <v>14.778235294117646</v>
      </c>
      <c r="Q1097" s="62">
        <v>16.565686274509794</v>
      </c>
      <c r="R1097" s="12">
        <v>21.87</v>
      </c>
      <c r="S1097" s="59">
        <v>64.66</v>
      </c>
      <c r="T1097" s="58">
        <v>0</v>
      </c>
      <c r="U1097" s="59">
        <v>27.54</v>
      </c>
      <c r="V1097" s="58">
        <v>44.44</v>
      </c>
      <c r="W1097" s="58" t="s">
        <v>101</v>
      </c>
      <c r="X1097" s="58">
        <v>0</v>
      </c>
      <c r="Y1097" s="58">
        <v>0</v>
      </c>
      <c r="Z1097" s="58">
        <v>0</v>
      </c>
      <c r="AA1097" s="58">
        <v>0</v>
      </c>
      <c r="AB1097">
        <v>1</v>
      </c>
      <c r="AC1097" s="58">
        <v>0</v>
      </c>
      <c r="AD1097" s="58">
        <v>1</v>
      </c>
      <c r="AE1097" s="58"/>
      <c r="AF1097" s="58">
        <v>16.13</v>
      </c>
      <c r="AG1097" s="58"/>
      <c r="AH1097" s="59">
        <v>5168.75</v>
      </c>
      <c r="AI1097" s="61">
        <v>10670900</v>
      </c>
      <c r="AJ1097" s="61">
        <v>3858600</v>
      </c>
      <c r="AK1097" s="61">
        <v>197700</v>
      </c>
      <c r="AL1097" s="60">
        <f t="shared" si="186"/>
        <v>0.19769999999999999</v>
      </c>
      <c r="AM1097" s="60">
        <f t="shared" si="194"/>
        <v>4.8250265111346766E-2</v>
      </c>
      <c r="AN1097" s="59">
        <v>33.19</v>
      </c>
    </row>
    <row r="1098" spans="1:40" x14ac:dyDescent="0.3">
      <c r="A1098" s="58" t="s">
        <v>688</v>
      </c>
      <c r="B1098" s="59">
        <v>2012</v>
      </c>
      <c r="C1098" s="59">
        <v>66.11</v>
      </c>
      <c r="D1098" s="59">
        <v>66.11</v>
      </c>
      <c r="E1098" s="59">
        <v>100</v>
      </c>
      <c r="F1098" s="59">
        <v>83.36</v>
      </c>
      <c r="G1098" s="59">
        <v>93.39</v>
      </c>
      <c r="H1098" s="59">
        <v>20.36</v>
      </c>
      <c r="I1098" s="60">
        <f t="shared" si="185"/>
        <v>8.5054707513045607</v>
      </c>
      <c r="J1098" s="60">
        <f t="shared" si="184"/>
        <v>16.196869862122544</v>
      </c>
      <c r="K1098" s="60">
        <f t="shared" si="192"/>
        <v>15.114066004776157</v>
      </c>
      <c r="L1098" s="60">
        <f t="shared" si="190"/>
        <v>0.21252739885102057</v>
      </c>
      <c r="M1098" s="60">
        <f t="shared" si="193"/>
        <v>2.9529475982532749</v>
      </c>
      <c r="N1098" s="59">
        <v>6.66</v>
      </c>
      <c r="O1098" s="59">
        <v>0.06</v>
      </c>
      <c r="P1098" s="62">
        <v>7.9368359374999926</v>
      </c>
      <c r="Q1098" s="62">
        <v>9.5380468750000045</v>
      </c>
      <c r="R1098" s="12">
        <v>13.01</v>
      </c>
      <c r="S1098" s="59">
        <v>84.33</v>
      </c>
      <c r="T1098" s="58">
        <v>0</v>
      </c>
      <c r="U1098" s="59">
        <v>7.99</v>
      </c>
      <c r="V1098" s="58">
        <v>42.86</v>
      </c>
      <c r="W1098" s="58" t="s">
        <v>101</v>
      </c>
      <c r="X1098" s="58">
        <v>0</v>
      </c>
      <c r="Y1098" s="58">
        <v>0</v>
      </c>
      <c r="Z1098" s="58">
        <v>0</v>
      </c>
      <c r="AA1098" s="58">
        <v>0</v>
      </c>
      <c r="AB1098">
        <v>1</v>
      </c>
      <c r="AC1098" s="58">
        <v>0</v>
      </c>
      <c r="AD1098" s="58">
        <v>1</v>
      </c>
      <c r="AE1098" s="58"/>
      <c r="AF1098" s="58">
        <v>15.15</v>
      </c>
      <c r="AG1098" s="58">
        <v>22.22</v>
      </c>
      <c r="AH1098" s="59">
        <v>4941.7299999999996</v>
      </c>
      <c r="AI1098" s="61">
        <v>10819600</v>
      </c>
      <c r="AJ1098" s="61">
        <v>3664000</v>
      </c>
      <c r="AK1098" s="61">
        <v>236800</v>
      </c>
      <c r="AL1098" s="60">
        <f t="shared" si="186"/>
        <v>0.23680000000000001</v>
      </c>
      <c r="AM1098" s="60">
        <f t="shared" si="194"/>
        <v>0.19777440566514923</v>
      </c>
      <c r="AN1098" s="59">
        <v>31.14</v>
      </c>
    </row>
    <row r="1099" spans="1:40" x14ac:dyDescent="0.3">
      <c r="A1099" s="58" t="s">
        <v>688</v>
      </c>
      <c r="B1099" s="59">
        <v>2013</v>
      </c>
      <c r="C1099" s="59">
        <v>69.12</v>
      </c>
      <c r="D1099" s="59">
        <v>69.12</v>
      </c>
      <c r="E1099" s="59">
        <v>100</v>
      </c>
      <c r="F1099" s="59">
        <v>79.540000000000006</v>
      </c>
      <c r="G1099" s="59">
        <v>88.52</v>
      </c>
      <c r="H1099" s="59">
        <v>38.74</v>
      </c>
      <c r="I1099" s="60">
        <f t="shared" si="185"/>
        <v>8.7550629775096311</v>
      </c>
      <c r="J1099" s="60">
        <f t="shared" si="184"/>
        <v>16.282414459701204</v>
      </c>
      <c r="K1099" s="60">
        <f t="shared" si="192"/>
        <v>15.273939516843363</v>
      </c>
      <c r="L1099" s="60">
        <f t="shared" si="190"/>
        <v>0.23047659868100162</v>
      </c>
      <c r="M1099" s="60">
        <f t="shared" si="193"/>
        <v>2.7414170078154076</v>
      </c>
      <c r="N1099" s="59">
        <v>6.43</v>
      </c>
      <c r="O1099" s="59">
        <v>0.06</v>
      </c>
      <c r="P1099" s="62">
        <v>4.5099606299212596</v>
      </c>
      <c r="Q1099" s="62">
        <v>5.3667968749999986</v>
      </c>
      <c r="R1099" s="12">
        <v>8.0399999999999991</v>
      </c>
      <c r="S1099" s="59">
        <v>85.61</v>
      </c>
      <c r="T1099" s="58">
        <v>0</v>
      </c>
      <c r="U1099" s="59">
        <v>32.76</v>
      </c>
      <c r="V1099" s="58">
        <v>44.44</v>
      </c>
      <c r="W1099" s="58" t="s">
        <v>101</v>
      </c>
      <c r="X1099" s="58">
        <v>0</v>
      </c>
      <c r="Y1099" s="58">
        <v>0</v>
      </c>
      <c r="Z1099" s="58">
        <v>0</v>
      </c>
      <c r="AA1099" s="58">
        <v>0</v>
      </c>
      <c r="AB1099">
        <v>1</v>
      </c>
      <c r="AC1099" s="58">
        <v>0</v>
      </c>
      <c r="AD1099" s="58">
        <v>1</v>
      </c>
      <c r="AE1099" s="58"/>
      <c r="AF1099" s="58">
        <v>15.15</v>
      </c>
      <c r="AG1099" s="58">
        <v>22.22</v>
      </c>
      <c r="AH1099" s="59">
        <v>6342.72</v>
      </c>
      <c r="AI1099" s="61">
        <v>11785900</v>
      </c>
      <c r="AJ1099" s="61">
        <v>4299200</v>
      </c>
      <c r="AK1099" s="61">
        <v>259200</v>
      </c>
      <c r="AL1099" s="60">
        <f t="shared" si="186"/>
        <v>0.25919999999999999</v>
      </c>
      <c r="AM1099" s="60">
        <f t="shared" si="194"/>
        <v>9.45945945945946E-2</v>
      </c>
      <c r="AN1099" s="59">
        <v>33.380000000000003</v>
      </c>
    </row>
    <row r="1100" spans="1:40" x14ac:dyDescent="0.3">
      <c r="A1100" s="58" t="s">
        <v>688</v>
      </c>
      <c r="B1100" s="59">
        <v>2014</v>
      </c>
      <c r="C1100" s="59">
        <v>73.33</v>
      </c>
      <c r="D1100" s="59">
        <v>73.33</v>
      </c>
      <c r="E1100" s="59">
        <v>100</v>
      </c>
      <c r="F1100" s="59">
        <v>84.39</v>
      </c>
      <c r="G1100" s="59">
        <v>90.49</v>
      </c>
      <c r="H1100" s="59">
        <v>44.31</v>
      </c>
      <c r="I1100" s="60">
        <f t="shared" si="185"/>
        <v>8.9332513280935686</v>
      </c>
      <c r="J1100" s="60">
        <f t="shared" ref="J1100:J1163" si="195">LN(AI1100)</f>
        <v>16.314624142965062</v>
      </c>
      <c r="K1100" s="60">
        <f t="shared" si="192"/>
        <v>15.138172653839309</v>
      </c>
      <c r="L1100" s="60">
        <f t="shared" si="190"/>
        <v>0.23341066366998744</v>
      </c>
      <c r="M1100" s="60">
        <f t="shared" si="193"/>
        <v>3.242846485852827</v>
      </c>
      <c r="N1100" s="59">
        <v>11.12</v>
      </c>
      <c r="O1100" s="59">
        <v>0.06</v>
      </c>
      <c r="P1100" s="62">
        <v>5.9405577689243021</v>
      </c>
      <c r="Q1100" s="62">
        <v>6.9000390625000003</v>
      </c>
      <c r="R1100" s="12">
        <v>8.77</v>
      </c>
      <c r="S1100" s="59">
        <v>83.58</v>
      </c>
      <c r="T1100" s="58">
        <v>1</v>
      </c>
      <c r="U1100" s="59">
        <v>25.38</v>
      </c>
      <c r="V1100" s="58">
        <v>44.44</v>
      </c>
      <c r="W1100" s="58" t="s">
        <v>101</v>
      </c>
      <c r="X1100" s="58">
        <v>0</v>
      </c>
      <c r="Y1100" s="58">
        <v>0</v>
      </c>
      <c r="Z1100" s="58">
        <v>0</v>
      </c>
      <c r="AA1100" s="58">
        <v>0</v>
      </c>
      <c r="AB1100">
        <v>1</v>
      </c>
      <c r="AC1100" s="58">
        <v>0</v>
      </c>
      <c r="AD1100" s="58">
        <v>0</v>
      </c>
      <c r="AE1100" s="58">
        <v>1</v>
      </c>
      <c r="AF1100" s="58">
        <v>15.15</v>
      </c>
      <c r="AG1100" s="58">
        <v>25</v>
      </c>
      <c r="AH1100" s="59">
        <v>7579.87</v>
      </c>
      <c r="AI1100" s="61">
        <v>12171700</v>
      </c>
      <c r="AJ1100" s="61">
        <v>3753400</v>
      </c>
      <c r="AK1100" s="61">
        <v>262900</v>
      </c>
      <c r="AL1100" s="60">
        <f t="shared" si="186"/>
        <v>0.26290000000000002</v>
      </c>
      <c r="AM1100" s="60">
        <f t="shared" si="194"/>
        <v>1.4274691358024691E-2</v>
      </c>
      <c r="AN1100" s="59">
        <v>28.54</v>
      </c>
    </row>
    <row r="1101" spans="1:40" x14ac:dyDescent="0.3">
      <c r="A1101" s="58" t="s">
        <v>688</v>
      </c>
      <c r="B1101" s="59">
        <v>2015</v>
      </c>
      <c r="C1101" s="59">
        <v>91.14</v>
      </c>
      <c r="D1101" s="59">
        <v>91.14</v>
      </c>
      <c r="E1101" s="59">
        <v>100</v>
      </c>
      <c r="F1101" s="59">
        <v>93.08</v>
      </c>
      <c r="G1101" s="59">
        <v>95.68</v>
      </c>
      <c r="H1101" s="59">
        <v>84.61</v>
      </c>
      <c r="I1101" s="60">
        <f t="shared" ref="I1101:I1135" si="196">LN(AH1101)</f>
        <v>9.1211134515726968</v>
      </c>
      <c r="J1101" s="60">
        <f t="shared" si="195"/>
        <v>16.515347119291981</v>
      </c>
      <c r="K1101" s="60">
        <f t="shared" si="192"/>
        <v>15.267358549823603</v>
      </c>
      <c r="L1101" s="60">
        <f t="shared" si="190"/>
        <v>0.32266304134702645</v>
      </c>
      <c r="M1101" s="60">
        <f t="shared" si="193"/>
        <v>3.4833294310465934</v>
      </c>
      <c r="N1101" s="59">
        <v>19.420000000000002</v>
      </c>
      <c r="O1101" s="59">
        <v>0.06</v>
      </c>
      <c r="P1101" s="62">
        <v>7.6819367588932828</v>
      </c>
      <c r="Q1101" s="62">
        <v>8.2714785992217958</v>
      </c>
      <c r="R1101" s="12">
        <v>9.17</v>
      </c>
      <c r="S1101" s="59">
        <v>82.74</v>
      </c>
      <c r="T1101" s="58">
        <v>1</v>
      </c>
      <c r="U1101" s="59">
        <v>84.8</v>
      </c>
      <c r="V1101" s="58">
        <v>45.45</v>
      </c>
      <c r="W1101" s="58" t="s">
        <v>101</v>
      </c>
      <c r="X1101" s="58">
        <v>0</v>
      </c>
      <c r="Y1101" s="58">
        <v>0</v>
      </c>
      <c r="Z1101" s="58">
        <v>0</v>
      </c>
      <c r="AA1101" s="58">
        <v>0</v>
      </c>
      <c r="AB1101">
        <v>1</v>
      </c>
      <c r="AC1101" s="58">
        <v>0</v>
      </c>
      <c r="AD1101" s="58">
        <v>0</v>
      </c>
      <c r="AE1101" s="58">
        <v>1</v>
      </c>
      <c r="AF1101" s="58">
        <v>15.63</v>
      </c>
      <c r="AG1101" s="58">
        <v>44.44</v>
      </c>
      <c r="AH1101" s="59">
        <v>9146.3799999999992</v>
      </c>
      <c r="AI1101" s="61">
        <v>14877300</v>
      </c>
      <c r="AJ1101" s="61">
        <v>4271000</v>
      </c>
      <c r="AK1101" s="61">
        <v>380800</v>
      </c>
      <c r="AL1101" s="60">
        <f t="shared" ref="AL1101:AL1164" si="197">AK1101/10^6</f>
        <v>0.38080000000000003</v>
      </c>
      <c r="AM1101" s="60">
        <f t="shared" si="194"/>
        <v>0.44845949030049448</v>
      </c>
      <c r="AN1101" s="59">
        <v>26.29</v>
      </c>
    </row>
    <row r="1102" spans="1:40" x14ac:dyDescent="0.3">
      <c r="A1102" s="58" t="s">
        <v>688</v>
      </c>
      <c r="B1102" s="59">
        <v>2016</v>
      </c>
      <c r="C1102" s="59">
        <v>90.18</v>
      </c>
      <c r="D1102" s="59">
        <v>90.18</v>
      </c>
      <c r="E1102" s="59">
        <v>100</v>
      </c>
      <c r="F1102" s="59">
        <v>92.18</v>
      </c>
      <c r="G1102" s="59">
        <v>94.95</v>
      </c>
      <c r="H1102" s="59">
        <v>83.36</v>
      </c>
      <c r="I1102" s="60">
        <f t="shared" si="196"/>
        <v>9.1384103340931855</v>
      </c>
      <c r="J1102" s="60">
        <f t="shared" si="195"/>
        <v>16.522893870078782</v>
      </c>
      <c r="K1102" s="60">
        <f t="shared" si="192"/>
        <v>15.006732413364777</v>
      </c>
      <c r="L1102" s="60">
        <f t="shared" si="190"/>
        <v>0.33804243179073029</v>
      </c>
      <c r="M1102" s="60">
        <f t="shared" si="193"/>
        <v>4.5547081522895079</v>
      </c>
      <c r="N1102" s="59">
        <v>10.3</v>
      </c>
      <c r="O1102" s="59">
        <v>0.06</v>
      </c>
      <c r="P1102" s="62">
        <v>5.3497665369649798</v>
      </c>
      <c r="Q1102" s="62">
        <v>5.6182329317269106</v>
      </c>
      <c r="R1102" s="12">
        <v>8.7100000000000009</v>
      </c>
      <c r="S1102" s="59">
        <v>83.5</v>
      </c>
      <c r="T1102" s="58">
        <v>1</v>
      </c>
      <c r="U1102" s="59">
        <v>86.99</v>
      </c>
      <c r="V1102" s="58">
        <v>63.64</v>
      </c>
      <c r="W1102" s="58" t="s">
        <v>101</v>
      </c>
      <c r="X1102" s="58">
        <v>0</v>
      </c>
      <c r="Y1102" s="58">
        <v>0</v>
      </c>
      <c r="Z1102" s="58">
        <v>0</v>
      </c>
      <c r="AA1102" s="58">
        <v>0</v>
      </c>
      <c r="AB1102">
        <v>1</v>
      </c>
      <c r="AC1102" s="58">
        <v>0</v>
      </c>
      <c r="AD1102" s="58">
        <v>0</v>
      </c>
      <c r="AE1102" s="58">
        <v>1</v>
      </c>
      <c r="AF1102" s="58">
        <v>14.29</v>
      </c>
      <c r="AG1102" s="58">
        <v>40</v>
      </c>
      <c r="AH1102" s="59">
        <v>9305.9599999999991</v>
      </c>
      <c r="AI1102" s="61">
        <v>14990000</v>
      </c>
      <c r="AJ1102" s="61">
        <v>3291100</v>
      </c>
      <c r="AK1102" s="61">
        <v>402200</v>
      </c>
      <c r="AL1102" s="60">
        <f t="shared" si="197"/>
        <v>0.4022</v>
      </c>
      <c r="AM1102" s="60">
        <f t="shared" si="194"/>
        <v>5.619747899159664E-2</v>
      </c>
      <c r="AN1102" s="59">
        <v>19.72</v>
      </c>
    </row>
    <row r="1103" spans="1:40" x14ac:dyDescent="0.3">
      <c r="A1103" s="58" t="s">
        <v>688</v>
      </c>
      <c r="B1103" s="59">
        <v>2017</v>
      </c>
      <c r="C1103" s="59">
        <v>82.14</v>
      </c>
      <c r="D1103" s="59">
        <v>82.14</v>
      </c>
      <c r="E1103" s="59">
        <v>100</v>
      </c>
      <c r="F1103" s="59">
        <v>94.58</v>
      </c>
      <c r="G1103" s="59">
        <v>65.94</v>
      </c>
      <c r="H1103" s="59">
        <v>82.83</v>
      </c>
      <c r="I1103" s="60">
        <f t="shared" si="196"/>
        <v>9.0394535882601108</v>
      </c>
      <c r="J1103" s="60">
        <f t="shared" si="195"/>
        <v>16.513106301162626</v>
      </c>
      <c r="K1103" s="60">
        <f t="shared" si="192"/>
        <v>15.017882080923236</v>
      </c>
      <c r="L1103" s="60">
        <f t="shared" si="190"/>
        <v>0.31772619380015765</v>
      </c>
      <c r="M1103" s="60">
        <f t="shared" si="193"/>
        <v>4.4603365384615383</v>
      </c>
      <c r="N1103" s="59">
        <v>1.79</v>
      </c>
      <c r="O1103" s="59">
        <v>0.05</v>
      </c>
      <c r="P1103" s="62">
        <v>5.8285490196078431</v>
      </c>
      <c r="Q1103" s="62">
        <v>6.2326050420168064</v>
      </c>
      <c r="R1103" s="12">
        <v>8.64</v>
      </c>
      <c r="S1103" s="59">
        <v>81.739999999999995</v>
      </c>
      <c r="T1103" s="58">
        <v>1</v>
      </c>
      <c r="U1103" s="59">
        <v>82.82</v>
      </c>
      <c r="V1103" s="58">
        <v>60</v>
      </c>
      <c r="W1103" s="58" t="s">
        <v>101</v>
      </c>
      <c r="X1103" s="58">
        <v>0</v>
      </c>
      <c r="Y1103" s="58">
        <v>0</v>
      </c>
      <c r="Z1103" s="58">
        <v>0</v>
      </c>
      <c r="AA1103" s="58">
        <v>0</v>
      </c>
      <c r="AB1103">
        <v>1</v>
      </c>
      <c r="AC1103" s="58">
        <v>0</v>
      </c>
      <c r="AD1103" s="58">
        <v>0</v>
      </c>
      <c r="AE1103" s="58">
        <v>1</v>
      </c>
      <c r="AF1103" s="58">
        <v>16.670000000000002</v>
      </c>
      <c r="AG1103" s="58">
        <v>44.44</v>
      </c>
      <c r="AH1103" s="59">
        <v>8429.17</v>
      </c>
      <c r="AI1103" s="61">
        <v>14844000</v>
      </c>
      <c r="AJ1103" s="61">
        <v>3328000</v>
      </c>
      <c r="AK1103" s="61">
        <v>374000</v>
      </c>
      <c r="AL1103" s="60">
        <f t="shared" si="197"/>
        <v>0.374</v>
      </c>
      <c r="AM1103" s="60">
        <f t="shared" si="194"/>
        <v>-7.0114370959721534E-2</v>
      </c>
      <c r="AN1103" s="59">
        <v>20.39</v>
      </c>
    </row>
    <row r="1104" spans="1:40" x14ac:dyDescent="0.3">
      <c r="A1104" s="58" t="s">
        <v>688</v>
      </c>
      <c r="B1104" s="59">
        <v>2018</v>
      </c>
      <c r="C1104" s="59">
        <v>79.53</v>
      </c>
      <c r="D1104" s="59">
        <v>79.53</v>
      </c>
      <c r="E1104" s="59">
        <v>100</v>
      </c>
      <c r="F1104" s="59">
        <v>94.97</v>
      </c>
      <c r="G1104" s="59">
        <v>68.69</v>
      </c>
      <c r="H1104" s="59">
        <v>71.680000000000007</v>
      </c>
      <c r="I1104" s="60">
        <f t="shared" si="196"/>
        <v>8.9191601882612339</v>
      </c>
      <c r="J1104" s="60">
        <f t="shared" si="195"/>
        <v>16.48751898771922</v>
      </c>
      <c r="K1104" s="60">
        <f t="shared" si="192"/>
        <v>15.196038324189828</v>
      </c>
      <c r="L1104" s="60">
        <f t="shared" si="190"/>
        <v>0.16381808522939492</v>
      </c>
      <c r="M1104" s="60">
        <f t="shared" si="193"/>
        <v>3.63816947447825</v>
      </c>
      <c r="N1104" s="59">
        <v>0.55000000000000004</v>
      </c>
      <c r="O1104" s="59">
        <v>0.05</v>
      </c>
      <c r="P1104" s="62">
        <v>15.665081300813005</v>
      </c>
      <c r="Q1104" s="62">
        <v>17.575252918287951</v>
      </c>
      <c r="R1104" s="12">
        <v>28</v>
      </c>
      <c r="S1104" s="59">
        <v>80.150000000000006</v>
      </c>
      <c r="T1104" s="58">
        <v>1</v>
      </c>
      <c r="U1104" s="59">
        <v>71.41</v>
      </c>
      <c r="V1104" s="58">
        <v>50</v>
      </c>
      <c r="W1104" s="58" t="s">
        <v>101</v>
      </c>
      <c r="X1104" s="58">
        <v>0</v>
      </c>
      <c r="Y1104" s="58">
        <v>0</v>
      </c>
      <c r="Z1104" s="58">
        <v>0</v>
      </c>
      <c r="AA1104" s="58">
        <v>0</v>
      </c>
      <c r="AB1104">
        <v>1</v>
      </c>
      <c r="AC1104" s="58">
        <v>0</v>
      </c>
      <c r="AD1104" s="58">
        <v>0</v>
      </c>
      <c r="AE1104" s="58">
        <v>1</v>
      </c>
      <c r="AF1104" s="58">
        <v>15</v>
      </c>
      <c r="AG1104" s="58">
        <v>55.56</v>
      </c>
      <c r="AH1104" s="59">
        <v>7473.81</v>
      </c>
      <c r="AI1104" s="61">
        <v>14469000</v>
      </c>
      <c r="AJ1104" s="61">
        <v>3977000</v>
      </c>
      <c r="AK1104" s="61">
        <v>178000</v>
      </c>
      <c r="AL1104" s="60">
        <f t="shared" si="197"/>
        <v>0.17799999999999999</v>
      </c>
      <c r="AM1104" s="60">
        <f t="shared" si="194"/>
        <v>-0.52406417112299464</v>
      </c>
      <c r="AN1104" s="59">
        <v>25.68</v>
      </c>
    </row>
    <row r="1105" spans="1:40" x14ac:dyDescent="0.3">
      <c r="A1105" s="58" t="s">
        <v>688</v>
      </c>
      <c r="B1105" s="59">
        <v>2019</v>
      </c>
      <c r="C1105" s="59">
        <v>81.61</v>
      </c>
      <c r="D1105" s="59">
        <v>81.61</v>
      </c>
      <c r="E1105" s="59">
        <v>100</v>
      </c>
      <c r="F1105" s="59">
        <v>94.68</v>
      </c>
      <c r="G1105" s="59">
        <v>71.209999999999994</v>
      </c>
      <c r="H1105" s="59">
        <v>76.13</v>
      </c>
      <c r="I1105" s="60">
        <f t="shared" si="196"/>
        <v>8.6935486530716855</v>
      </c>
      <c r="J1105" s="60">
        <f t="shared" si="195"/>
        <v>16.45699351479437</v>
      </c>
      <c r="K1105" s="60">
        <f t="shared" si="192"/>
        <v>15.229906349195039</v>
      </c>
      <c r="L1105" s="60">
        <f t="shared" si="190"/>
        <v>0.33718626735486995</v>
      </c>
      <c r="M1105" s="60">
        <f t="shared" si="193"/>
        <v>3.4112785610111813</v>
      </c>
      <c r="N1105" s="59">
        <v>-0.14000000000000001</v>
      </c>
      <c r="O1105" s="59">
        <v>0.05</v>
      </c>
      <c r="P1105" s="62">
        <v>24.825120000000009</v>
      </c>
      <c r="Q1105" s="62">
        <v>26.61542635658914</v>
      </c>
      <c r="R1105" s="12">
        <v>31.91</v>
      </c>
      <c r="S1105" s="59">
        <v>80.489999999999995</v>
      </c>
      <c r="T1105" s="58">
        <v>1</v>
      </c>
      <c r="U1105" s="59">
        <v>82.24</v>
      </c>
      <c r="V1105" s="58">
        <v>55.56</v>
      </c>
      <c r="W1105" s="58" t="s">
        <v>101</v>
      </c>
      <c r="X1105" s="58">
        <v>0</v>
      </c>
      <c r="Y1105" s="58">
        <v>0</v>
      </c>
      <c r="Z1105" s="58">
        <v>0</v>
      </c>
      <c r="AA1105" s="58">
        <v>0</v>
      </c>
      <c r="AB1105">
        <v>1</v>
      </c>
      <c r="AC1105" s="58">
        <v>0</v>
      </c>
      <c r="AD1105" s="58">
        <v>0</v>
      </c>
      <c r="AE1105" s="58">
        <v>1</v>
      </c>
      <c r="AF1105" s="58">
        <v>11.76</v>
      </c>
      <c r="AG1105" s="58">
        <v>55.56</v>
      </c>
      <c r="AH1105" s="59">
        <v>5964.31</v>
      </c>
      <c r="AI1105" s="61">
        <v>14034000</v>
      </c>
      <c r="AJ1105" s="61">
        <v>4114000</v>
      </c>
      <c r="AK1105" s="61">
        <v>401000</v>
      </c>
      <c r="AL1105" s="60">
        <f t="shared" si="197"/>
        <v>0.40100000000000002</v>
      </c>
      <c r="AM1105" s="60">
        <f t="shared" si="194"/>
        <v>1.252808988764045</v>
      </c>
      <c r="AN1105" s="59">
        <v>27.61</v>
      </c>
    </row>
    <row r="1106" spans="1:40" x14ac:dyDescent="0.3">
      <c r="A1106" s="58" t="s">
        <v>688</v>
      </c>
      <c r="B1106" s="59">
        <v>2020</v>
      </c>
      <c r="C1106" s="59">
        <v>82.52</v>
      </c>
      <c r="D1106" s="59">
        <v>82.52</v>
      </c>
      <c r="E1106" s="59">
        <v>100</v>
      </c>
      <c r="F1106" s="59">
        <v>88.36</v>
      </c>
      <c r="G1106" s="59">
        <v>76.41</v>
      </c>
      <c r="H1106" s="59">
        <v>81.459999999999994</v>
      </c>
      <c r="I1106" s="60">
        <f t="shared" si="196"/>
        <v>8.9011608768735666</v>
      </c>
      <c r="J1106" s="60">
        <f t="shared" si="195"/>
        <v>16.479957121584352</v>
      </c>
      <c r="K1106" s="60">
        <f t="shared" si="192"/>
        <v>15.540061277498879</v>
      </c>
      <c r="L1106" s="60">
        <f t="shared" si="190"/>
        <v>0.31261855774181252</v>
      </c>
      <c r="M1106" s="60">
        <f t="shared" si="193"/>
        <v>2.5597147950089125</v>
      </c>
      <c r="N1106" s="59">
        <v>-5.16</v>
      </c>
      <c r="O1106" s="59">
        <v>0.05</v>
      </c>
      <c r="P1106" s="62">
        <v>24.792209302325578</v>
      </c>
      <c r="Q1106" s="62">
        <v>26.392868217054275</v>
      </c>
      <c r="R1106" s="12">
        <v>35.049999999999997</v>
      </c>
      <c r="S1106" s="59">
        <v>81.96</v>
      </c>
      <c r="T1106" s="58">
        <v>1</v>
      </c>
      <c r="U1106" s="59">
        <v>94.55</v>
      </c>
      <c r="V1106" s="58">
        <v>55.56</v>
      </c>
      <c r="W1106" s="58" t="s">
        <v>101</v>
      </c>
      <c r="X1106" s="58">
        <v>0</v>
      </c>
      <c r="Y1106" s="58">
        <v>0</v>
      </c>
      <c r="Z1106" s="58">
        <v>0</v>
      </c>
      <c r="AA1106" s="58">
        <v>0</v>
      </c>
      <c r="AB1106">
        <v>1</v>
      </c>
      <c r="AC1106" s="58">
        <v>0</v>
      </c>
      <c r="AD1106" s="58">
        <v>0</v>
      </c>
      <c r="AE1106" s="58">
        <v>1</v>
      </c>
      <c r="AF1106" s="58">
        <v>17.649999999999999</v>
      </c>
      <c r="AG1106" s="58">
        <v>55.56</v>
      </c>
      <c r="AH1106" s="59">
        <v>7340.49</v>
      </c>
      <c r="AI1106" s="61">
        <v>14360000</v>
      </c>
      <c r="AJ1106" s="61">
        <v>5610000</v>
      </c>
      <c r="AK1106" s="61">
        <v>367000</v>
      </c>
      <c r="AL1106" s="60">
        <f t="shared" si="197"/>
        <v>0.36699999999999999</v>
      </c>
      <c r="AM1106" s="60">
        <f t="shared" si="194"/>
        <v>-8.4788029925187039E-2</v>
      </c>
      <c r="AN1106" s="59">
        <v>37.880000000000003</v>
      </c>
    </row>
    <row r="1107" spans="1:40" x14ac:dyDescent="0.3">
      <c r="A1107" s="58" t="s">
        <v>688</v>
      </c>
      <c r="B1107" s="59">
        <v>2021</v>
      </c>
      <c r="C1107" s="59">
        <v>85.83</v>
      </c>
      <c r="D1107" s="59">
        <v>85.83</v>
      </c>
      <c r="E1107" s="59">
        <v>100</v>
      </c>
      <c r="F1107" s="59">
        <v>92.69</v>
      </c>
      <c r="G1107" s="59">
        <v>82.27</v>
      </c>
      <c r="H1107" s="59">
        <v>81.16</v>
      </c>
      <c r="I1107" s="60">
        <f t="shared" si="196"/>
        <v>8.5164028792017934</v>
      </c>
      <c r="J1107" s="60">
        <f t="shared" si="195"/>
        <v>16.212496326379803</v>
      </c>
      <c r="K1107" s="60">
        <f t="shared" si="192"/>
        <v>15.144705327043592</v>
      </c>
      <c r="L1107" s="60">
        <f t="shared" si="190"/>
        <v>0.20945022418220732</v>
      </c>
      <c r="M1107" s="60">
        <f t="shared" si="193"/>
        <v>2.9089465325569086</v>
      </c>
      <c r="N1107" s="59">
        <v>-10.38</v>
      </c>
      <c r="O1107" s="59">
        <v>0.06</v>
      </c>
      <c r="P1107" s="62">
        <v>53.43942307692307</v>
      </c>
      <c r="Q1107" s="62">
        <v>56.638499999999958</v>
      </c>
      <c r="R1107" s="12">
        <v>93.21</v>
      </c>
      <c r="S1107" s="59">
        <v>80.53</v>
      </c>
      <c r="T1107" s="58">
        <v>1</v>
      </c>
      <c r="U1107" s="59">
        <v>91.37</v>
      </c>
      <c r="V1107" s="58">
        <v>50</v>
      </c>
      <c r="W1107" s="58" t="s">
        <v>101</v>
      </c>
      <c r="X1107" s="58">
        <v>0</v>
      </c>
      <c r="Y1107" s="58">
        <v>0</v>
      </c>
      <c r="Z1107" s="58">
        <v>0</v>
      </c>
      <c r="AA1107" s="58">
        <v>0</v>
      </c>
      <c r="AB1107">
        <v>1</v>
      </c>
      <c r="AC1107" s="58">
        <v>0</v>
      </c>
      <c r="AD1107" s="58">
        <v>0</v>
      </c>
      <c r="AE1107" s="58">
        <v>1</v>
      </c>
      <c r="AF1107" s="58">
        <v>26.67</v>
      </c>
      <c r="AG1107" s="58">
        <v>62.5</v>
      </c>
      <c r="AH1107" s="59">
        <v>4996.05</v>
      </c>
      <c r="AI1107" s="61">
        <v>10990000</v>
      </c>
      <c r="AJ1107" s="61">
        <v>3778000</v>
      </c>
      <c r="AK1107" s="61">
        <v>233000</v>
      </c>
      <c r="AL1107" s="60">
        <f t="shared" si="197"/>
        <v>0.23300000000000001</v>
      </c>
      <c r="AM1107" s="60">
        <f t="shared" si="194"/>
        <v>-0.36512261580381472</v>
      </c>
      <c r="AN1107" s="59">
        <v>32.79</v>
      </c>
    </row>
    <row r="1108" spans="1:40" x14ac:dyDescent="0.3">
      <c r="A1108" s="58" t="s">
        <v>689</v>
      </c>
      <c r="B1108" s="59">
        <v>2008</v>
      </c>
      <c r="C1108" s="59">
        <v>13.33</v>
      </c>
      <c r="D1108" s="59">
        <v>13.33</v>
      </c>
      <c r="E1108" s="59">
        <v>100</v>
      </c>
      <c r="F1108" s="59">
        <v>0</v>
      </c>
      <c r="G1108" s="59">
        <v>22.19</v>
      </c>
      <c r="H1108" s="59">
        <v>16.47</v>
      </c>
      <c r="I1108" s="60">
        <f t="shared" si="196"/>
        <v>7.8946125767697009</v>
      </c>
      <c r="J1108" s="60">
        <f t="shared" si="195"/>
        <v>15.475269462252978</v>
      </c>
      <c r="K1108" s="60">
        <f t="shared" si="192"/>
        <v>14.797720107927717</v>
      </c>
      <c r="L1108" s="60">
        <f t="shared" si="190"/>
        <v>0.14926103066746382</v>
      </c>
      <c r="M1108" s="60">
        <f t="shared" si="193"/>
        <v>1.969046379688056</v>
      </c>
      <c r="N1108" s="59">
        <v>5.16</v>
      </c>
      <c r="O1108" s="59">
        <v>0.06</v>
      </c>
      <c r="P1108" s="62">
        <v>19.974545454545453</v>
      </c>
      <c r="Q1108" s="62">
        <v>25.786875000000009</v>
      </c>
      <c r="R1108" s="12">
        <v>34.380000000000003</v>
      </c>
      <c r="S1108" s="59">
        <v>0</v>
      </c>
      <c r="T1108" s="58">
        <v>1</v>
      </c>
      <c r="U1108" s="59">
        <v>5.22</v>
      </c>
      <c r="V1108" s="58">
        <v>54.55</v>
      </c>
      <c r="W1108" s="58" t="s">
        <v>101</v>
      </c>
      <c r="X1108" s="58">
        <v>0</v>
      </c>
      <c r="Y1108" s="58">
        <v>0</v>
      </c>
      <c r="Z1108" s="58">
        <v>0</v>
      </c>
      <c r="AA1108" s="58">
        <v>0</v>
      </c>
      <c r="AB1108">
        <v>1</v>
      </c>
      <c r="AC1108" s="58">
        <v>0</v>
      </c>
      <c r="AD1108" s="58">
        <v>1</v>
      </c>
      <c r="AE1108" s="58"/>
      <c r="AF1108" s="58">
        <v>0</v>
      </c>
      <c r="AG1108" s="58"/>
      <c r="AH1108" s="59">
        <v>2682.79</v>
      </c>
      <c r="AI1108" s="61">
        <v>5258043</v>
      </c>
      <c r="AJ1108" s="61">
        <v>2670350</v>
      </c>
      <c r="AK1108" s="61">
        <v>160976</v>
      </c>
      <c r="AL1108" s="60">
        <f t="shared" si="197"/>
        <v>0.16097600000000001</v>
      </c>
      <c r="AM1108" s="60"/>
      <c r="AN1108" s="59">
        <v>45.2</v>
      </c>
    </row>
    <row r="1109" spans="1:40" x14ac:dyDescent="0.3">
      <c r="A1109" s="58" t="s">
        <v>689</v>
      </c>
      <c r="B1109" s="59">
        <v>2009</v>
      </c>
      <c r="C1109" s="59">
        <v>16.16</v>
      </c>
      <c r="D1109" s="59">
        <v>16.16</v>
      </c>
      <c r="E1109" s="59">
        <v>100</v>
      </c>
      <c r="F1109" s="59">
        <v>0</v>
      </c>
      <c r="G1109" s="59">
        <v>27.09</v>
      </c>
      <c r="H1109" s="59">
        <v>19.77</v>
      </c>
      <c r="I1109" s="60">
        <f t="shared" si="196"/>
        <v>7.8126776350524612</v>
      </c>
      <c r="J1109" s="60">
        <f t="shared" si="195"/>
        <v>15.481790889872917</v>
      </c>
      <c r="K1109" s="60">
        <f t="shared" si="192"/>
        <v>14.752015989084045</v>
      </c>
      <c r="L1109" s="60">
        <f t="shared" si="190"/>
        <v>0.16242152475408686</v>
      </c>
      <c r="M1109" s="60">
        <f t="shared" si="193"/>
        <v>2.0746135612341736</v>
      </c>
      <c r="N1109" s="59">
        <v>5.15</v>
      </c>
      <c r="O1109" s="59">
        <v>0.06</v>
      </c>
      <c r="P1109" s="62">
        <v>16.568333333333328</v>
      </c>
      <c r="Q1109" s="62">
        <v>16.611240310077516</v>
      </c>
      <c r="R1109" s="12">
        <v>19.829999999999998</v>
      </c>
      <c r="S1109" s="59">
        <v>0</v>
      </c>
      <c r="T1109" s="58">
        <v>1</v>
      </c>
      <c r="U1109" s="59">
        <v>4.7300000000000004</v>
      </c>
      <c r="V1109" s="58">
        <v>64.290000000000006</v>
      </c>
      <c r="W1109" s="58" t="s">
        <v>101</v>
      </c>
      <c r="X1109" s="58">
        <v>0</v>
      </c>
      <c r="Y1109" s="58">
        <v>0</v>
      </c>
      <c r="Z1109" s="58">
        <v>0</v>
      </c>
      <c r="AA1109" s="58">
        <v>0</v>
      </c>
      <c r="AB1109">
        <v>1</v>
      </c>
      <c r="AC1109" s="58">
        <v>0</v>
      </c>
      <c r="AD1109" s="58">
        <v>1</v>
      </c>
      <c r="AE1109" s="58"/>
      <c r="AF1109" s="58">
        <v>0</v>
      </c>
      <c r="AG1109" s="58"/>
      <c r="AH1109" s="59">
        <v>2471.7399999999998</v>
      </c>
      <c r="AI1109" s="61">
        <v>5292445</v>
      </c>
      <c r="AJ1109" s="61">
        <v>2551051</v>
      </c>
      <c r="AK1109" s="61">
        <v>176356</v>
      </c>
      <c r="AL1109" s="60">
        <f t="shared" si="197"/>
        <v>0.17635600000000001</v>
      </c>
      <c r="AM1109" s="60">
        <f t="shared" ref="AM1109:AM1121" si="198">(AK1109-AK1108)/AK1108</f>
        <v>9.5542192624987574E-2</v>
      </c>
      <c r="AN1109" s="59">
        <v>41.88</v>
      </c>
    </row>
    <row r="1110" spans="1:40" x14ac:dyDescent="0.3">
      <c r="A1110" s="58" t="s">
        <v>689</v>
      </c>
      <c r="B1110" s="59">
        <v>2010</v>
      </c>
      <c r="C1110" s="59">
        <v>28.34</v>
      </c>
      <c r="D1110" s="59">
        <v>28.34</v>
      </c>
      <c r="E1110" s="59">
        <v>100</v>
      </c>
      <c r="F1110" s="59">
        <v>38.72</v>
      </c>
      <c r="G1110" s="59">
        <v>23.14</v>
      </c>
      <c r="H1110" s="59">
        <v>24.03</v>
      </c>
      <c r="I1110" s="60">
        <f t="shared" si="196"/>
        <v>7.9036036778396861</v>
      </c>
      <c r="J1110" s="60">
        <f t="shared" si="195"/>
        <v>15.533996757859311</v>
      </c>
      <c r="K1110" s="60">
        <f t="shared" si="192"/>
        <v>14.783702419456711</v>
      </c>
      <c r="L1110" s="60">
        <f t="shared" si="190"/>
        <v>0.15477905378755361</v>
      </c>
      <c r="M1110" s="60">
        <f t="shared" si="193"/>
        <v>2.1176232227281169</v>
      </c>
      <c r="N1110" s="59">
        <v>5.86</v>
      </c>
      <c r="O1110" s="59">
        <v>0.05</v>
      </c>
      <c r="P1110" s="62">
        <v>16.501712062256811</v>
      </c>
      <c r="Q1110" s="62">
        <v>17.427003891050575</v>
      </c>
      <c r="R1110" s="12">
        <v>19.920000000000002</v>
      </c>
      <c r="S1110" s="59">
        <v>0</v>
      </c>
      <c r="T1110" s="58">
        <v>1</v>
      </c>
      <c r="U1110" s="59">
        <v>4.55</v>
      </c>
      <c r="V1110" s="58">
        <v>50</v>
      </c>
      <c r="W1110" s="58" t="s">
        <v>101</v>
      </c>
      <c r="X1110" s="58">
        <v>0</v>
      </c>
      <c r="Y1110" s="58">
        <v>0</v>
      </c>
      <c r="Z1110" s="58">
        <v>0</v>
      </c>
      <c r="AA1110" s="58">
        <v>0</v>
      </c>
      <c r="AB1110">
        <v>1</v>
      </c>
      <c r="AC1110" s="58">
        <v>0</v>
      </c>
      <c r="AD1110" s="58">
        <v>1</v>
      </c>
      <c r="AE1110" s="58"/>
      <c r="AF1110" s="58">
        <v>0</v>
      </c>
      <c r="AG1110" s="58"/>
      <c r="AH1110" s="59">
        <v>2707.02</v>
      </c>
      <c r="AI1110" s="61">
        <v>5576081</v>
      </c>
      <c r="AJ1110" s="61">
        <v>2633179</v>
      </c>
      <c r="AK1110" s="61">
        <v>167400</v>
      </c>
      <c r="AL1110" s="60">
        <f t="shared" si="197"/>
        <v>0.16739999999999999</v>
      </c>
      <c r="AM1110" s="60">
        <f t="shared" si="198"/>
        <v>-5.0783642178321126E-2</v>
      </c>
      <c r="AN1110" s="59">
        <v>40.4</v>
      </c>
    </row>
    <row r="1111" spans="1:40" x14ac:dyDescent="0.3">
      <c r="A1111" s="58" t="s">
        <v>689</v>
      </c>
      <c r="B1111" s="59">
        <v>2011</v>
      </c>
      <c r="C1111" s="59">
        <v>29.49</v>
      </c>
      <c r="D1111" s="59">
        <v>29.49</v>
      </c>
      <c r="E1111" s="59">
        <v>100</v>
      </c>
      <c r="F1111" s="59">
        <v>42.64</v>
      </c>
      <c r="G1111" s="59">
        <v>20.64</v>
      </c>
      <c r="H1111" s="59">
        <v>26.52</v>
      </c>
      <c r="I1111" s="60">
        <f t="shared" si="196"/>
        <v>8.1520654804299735</v>
      </c>
      <c r="J1111" s="60">
        <f t="shared" si="195"/>
        <v>15.613793204930673</v>
      </c>
      <c r="K1111" s="60">
        <f t="shared" si="192"/>
        <v>14.834492526137787</v>
      </c>
      <c r="L1111" s="60">
        <f t="shared" si="190"/>
        <v>0.16922534116344795</v>
      </c>
      <c r="M1111" s="60">
        <f t="shared" si="193"/>
        <v>2.1799472489805525</v>
      </c>
      <c r="N1111" s="59">
        <v>7.6</v>
      </c>
      <c r="O1111" s="59">
        <v>0.05</v>
      </c>
      <c r="P1111" s="62">
        <v>14.778235294117646</v>
      </c>
      <c r="Q1111" s="62">
        <v>16.565686274509794</v>
      </c>
      <c r="R1111" s="12">
        <v>21.87</v>
      </c>
      <c r="S1111" s="59">
        <v>0</v>
      </c>
      <c r="T1111" s="58">
        <v>1</v>
      </c>
      <c r="U1111" s="59">
        <v>0.68</v>
      </c>
      <c r="V1111" s="58">
        <v>58.33</v>
      </c>
      <c r="W1111" s="58" t="s">
        <v>101</v>
      </c>
      <c r="X1111" s="58">
        <v>0</v>
      </c>
      <c r="Y1111" s="58">
        <v>0</v>
      </c>
      <c r="Z1111" s="58">
        <v>0</v>
      </c>
      <c r="AA1111" s="58">
        <v>0</v>
      </c>
      <c r="AB1111">
        <v>1</v>
      </c>
      <c r="AC1111" s="58">
        <v>0</v>
      </c>
      <c r="AD1111" s="58">
        <v>1</v>
      </c>
      <c r="AE1111" s="58">
        <v>1</v>
      </c>
      <c r="AF1111" s="58">
        <v>0</v>
      </c>
      <c r="AG1111" s="58"/>
      <c r="AH1111" s="59">
        <v>3470.54</v>
      </c>
      <c r="AI1111" s="61">
        <v>6039267</v>
      </c>
      <c r="AJ1111" s="61">
        <v>2770373</v>
      </c>
      <c r="AK1111" s="61">
        <v>184387</v>
      </c>
      <c r="AL1111" s="60">
        <f t="shared" si="197"/>
        <v>0.184387</v>
      </c>
      <c r="AM1111" s="60">
        <f t="shared" si="198"/>
        <v>0.10147550776583035</v>
      </c>
      <c r="AN1111" s="59">
        <v>37.33</v>
      </c>
    </row>
    <row r="1112" spans="1:40" x14ac:dyDescent="0.3">
      <c r="A1112" s="58" t="s">
        <v>689</v>
      </c>
      <c r="B1112" s="59">
        <v>2012</v>
      </c>
      <c r="C1112" s="59">
        <v>25.4</v>
      </c>
      <c r="D1112" s="59">
        <v>25.4</v>
      </c>
      <c r="E1112" s="59">
        <v>100</v>
      </c>
      <c r="F1112" s="59">
        <v>33.78</v>
      </c>
      <c r="G1112" s="59">
        <v>16.690000000000001</v>
      </c>
      <c r="H1112" s="59">
        <v>26.88</v>
      </c>
      <c r="I1112" s="60">
        <f t="shared" si="196"/>
        <v>8.1901353004496276</v>
      </c>
      <c r="J1112" s="60">
        <f t="shared" si="195"/>
        <v>15.662900236885887</v>
      </c>
      <c r="K1112" s="60">
        <f t="shared" si="192"/>
        <v>14.787919206993845</v>
      </c>
      <c r="L1112" s="60">
        <f t="shared" si="190"/>
        <v>0.17963963030869259</v>
      </c>
      <c r="M1112" s="60">
        <f t="shared" si="193"/>
        <v>2.3988297874754285</v>
      </c>
      <c r="N1112" s="59">
        <v>6.46</v>
      </c>
      <c r="O1112" s="59">
        <v>0.05</v>
      </c>
      <c r="P1112" s="62">
        <v>7.9368359374999926</v>
      </c>
      <c r="Q1112" s="62">
        <v>9.5380468750000045</v>
      </c>
      <c r="R1112" s="12">
        <v>13.01</v>
      </c>
      <c r="S1112" s="59">
        <v>0</v>
      </c>
      <c r="T1112" s="58">
        <v>1</v>
      </c>
      <c r="U1112" s="59">
        <v>1.92</v>
      </c>
      <c r="V1112" s="58">
        <v>61.54</v>
      </c>
      <c r="W1112" s="58" t="s">
        <v>101</v>
      </c>
      <c r="X1112" s="58">
        <v>0</v>
      </c>
      <c r="Y1112" s="58">
        <v>0</v>
      </c>
      <c r="Z1112" s="58">
        <v>0</v>
      </c>
      <c r="AA1112" s="58">
        <v>0</v>
      </c>
      <c r="AB1112">
        <v>1</v>
      </c>
      <c r="AC1112" s="58">
        <v>0</v>
      </c>
      <c r="AD1112" s="58">
        <v>1</v>
      </c>
      <c r="AE1112" s="58">
        <v>1</v>
      </c>
      <c r="AF1112" s="58">
        <v>0</v>
      </c>
      <c r="AG1112" s="58"/>
      <c r="AH1112" s="59">
        <v>3605.21</v>
      </c>
      <c r="AI1112" s="61">
        <v>6343240</v>
      </c>
      <c r="AJ1112" s="61">
        <v>2644306</v>
      </c>
      <c r="AK1112" s="61">
        <v>196786</v>
      </c>
      <c r="AL1112" s="60">
        <f t="shared" si="197"/>
        <v>0.19678599999999999</v>
      </c>
      <c r="AM1112" s="60">
        <f t="shared" si="198"/>
        <v>6.7244436972237739E-2</v>
      </c>
      <c r="AN1112" s="59">
        <v>32.83</v>
      </c>
    </row>
    <row r="1113" spans="1:40" x14ac:dyDescent="0.3">
      <c r="A1113" s="58" t="s">
        <v>689</v>
      </c>
      <c r="B1113" s="59">
        <v>2013</v>
      </c>
      <c r="C1113" s="59">
        <v>26.42</v>
      </c>
      <c r="D1113" s="59">
        <v>26.42</v>
      </c>
      <c r="E1113" s="59">
        <v>100</v>
      </c>
      <c r="F1113" s="59">
        <v>30.49</v>
      </c>
      <c r="G1113" s="59">
        <v>22.73</v>
      </c>
      <c r="H1113" s="59">
        <v>26.54</v>
      </c>
      <c r="I1113" s="60">
        <f t="shared" si="196"/>
        <v>8.2864861085758026</v>
      </c>
      <c r="J1113" s="60">
        <f t="shared" si="195"/>
        <v>15.691870026925113</v>
      </c>
      <c r="K1113" s="60">
        <f t="shared" si="192"/>
        <v>14.805222740676024</v>
      </c>
      <c r="L1113" s="60">
        <f t="shared" si="190"/>
        <v>0.24552011808617924</v>
      </c>
      <c r="M1113" s="60">
        <f t="shared" si="193"/>
        <v>2.4269790296083196</v>
      </c>
      <c r="N1113" s="59">
        <v>4.6100000000000003</v>
      </c>
      <c r="O1113" s="59">
        <v>0.06</v>
      </c>
      <c r="P1113" s="62">
        <v>4.5099606299212596</v>
      </c>
      <c r="Q1113" s="62">
        <v>5.3667968749999986</v>
      </c>
      <c r="R1113" s="12">
        <v>8.0399999999999991</v>
      </c>
      <c r="S1113" s="59">
        <v>0</v>
      </c>
      <c r="T1113" s="58">
        <v>1</v>
      </c>
      <c r="U1113" s="59">
        <v>1.88</v>
      </c>
      <c r="V1113" s="58">
        <v>60</v>
      </c>
      <c r="W1113" s="58" t="s">
        <v>101</v>
      </c>
      <c r="X1113" s="58">
        <v>0</v>
      </c>
      <c r="Y1113" s="58">
        <v>0</v>
      </c>
      <c r="Z1113" s="58">
        <v>0</v>
      </c>
      <c r="AA1113" s="58">
        <v>0</v>
      </c>
      <c r="AB1113">
        <v>1</v>
      </c>
      <c r="AC1113" s="58">
        <v>0</v>
      </c>
      <c r="AD1113" s="58">
        <v>1</v>
      </c>
      <c r="AE1113" s="58">
        <v>1</v>
      </c>
      <c r="AF1113" s="58">
        <v>0</v>
      </c>
      <c r="AG1113" s="58"/>
      <c r="AH1113" s="59">
        <v>3969.86</v>
      </c>
      <c r="AI1113" s="61">
        <v>6529690</v>
      </c>
      <c r="AJ1113" s="61">
        <v>2690460</v>
      </c>
      <c r="AK1113" s="61">
        <v>278286</v>
      </c>
      <c r="AL1113" s="60">
        <f t="shared" si="197"/>
        <v>0.27828599999999998</v>
      </c>
      <c r="AM1113" s="60">
        <f t="shared" si="198"/>
        <v>0.41415547854014007</v>
      </c>
      <c r="AN1113" s="59">
        <v>32.380000000000003</v>
      </c>
    </row>
    <row r="1114" spans="1:40" x14ac:dyDescent="0.3">
      <c r="A1114" s="58" t="s">
        <v>689</v>
      </c>
      <c r="B1114" s="59">
        <v>2014</v>
      </c>
      <c r="C1114" s="59">
        <v>31.19</v>
      </c>
      <c r="D1114" s="59">
        <v>31.19</v>
      </c>
      <c r="E1114" s="59">
        <v>100</v>
      </c>
      <c r="F1114" s="59">
        <v>34.14</v>
      </c>
      <c r="G1114" s="59">
        <v>21.83</v>
      </c>
      <c r="H1114" s="59">
        <v>38.630000000000003</v>
      </c>
      <c r="I1114" s="60">
        <f t="shared" si="196"/>
        <v>8.1498963197250465</v>
      </c>
      <c r="J1114" s="60">
        <f t="shared" si="195"/>
        <v>15.712722838590773</v>
      </c>
      <c r="K1114" s="60">
        <f t="shared" si="192"/>
        <v>14.854545155759116</v>
      </c>
      <c r="L1114" s="60">
        <f t="shared" si="190"/>
        <v>0.25366034114102348</v>
      </c>
      <c r="M1114" s="60">
        <f t="shared" si="193"/>
        <v>2.3588581868588108</v>
      </c>
      <c r="N1114" s="59">
        <v>3.05</v>
      </c>
      <c r="O1114" s="59">
        <v>0.06</v>
      </c>
      <c r="P1114" s="62">
        <v>5.9405577689243021</v>
      </c>
      <c r="Q1114" s="62">
        <v>6.9000390625000003</v>
      </c>
      <c r="R1114" s="12">
        <v>8.77</v>
      </c>
      <c r="S1114" s="59">
        <v>0</v>
      </c>
      <c r="T1114" s="58">
        <v>1</v>
      </c>
      <c r="U1114" s="59">
        <v>21.15</v>
      </c>
      <c r="V1114" s="58">
        <v>66.67</v>
      </c>
      <c r="W1114" s="58" t="s">
        <v>101</v>
      </c>
      <c r="X1114" s="58">
        <v>0</v>
      </c>
      <c r="Y1114" s="58">
        <v>0</v>
      </c>
      <c r="Z1114" s="58">
        <v>0</v>
      </c>
      <c r="AA1114" s="58">
        <v>0</v>
      </c>
      <c r="AB1114">
        <v>1</v>
      </c>
      <c r="AC1114" s="58">
        <v>0</v>
      </c>
      <c r="AD1114" s="58">
        <v>1</v>
      </c>
      <c r="AE1114" s="58">
        <v>1</v>
      </c>
      <c r="AF1114" s="58">
        <v>16.670000000000002</v>
      </c>
      <c r="AG1114" s="58"/>
      <c r="AH1114" s="59">
        <v>3463.02</v>
      </c>
      <c r="AI1114" s="61">
        <v>6667282</v>
      </c>
      <c r="AJ1114" s="61">
        <v>2826487</v>
      </c>
      <c r="AK1114" s="61">
        <v>288734</v>
      </c>
      <c r="AL1114" s="60">
        <f t="shared" si="197"/>
        <v>0.28873399999999999</v>
      </c>
      <c r="AM1114" s="60">
        <f t="shared" si="198"/>
        <v>3.7544109297629059E-2</v>
      </c>
      <c r="AN1114" s="59">
        <v>33.43</v>
      </c>
    </row>
    <row r="1115" spans="1:40" x14ac:dyDescent="0.3">
      <c r="A1115" s="58" t="s">
        <v>689</v>
      </c>
      <c r="B1115" s="59">
        <v>2015</v>
      </c>
      <c r="C1115" s="59">
        <v>33.56</v>
      </c>
      <c r="D1115" s="59">
        <v>33.56</v>
      </c>
      <c r="E1115" s="59">
        <v>100</v>
      </c>
      <c r="F1115" s="59">
        <v>40.57</v>
      </c>
      <c r="G1115" s="59">
        <v>22.82</v>
      </c>
      <c r="H1115" s="59">
        <v>38.6</v>
      </c>
      <c r="I1115" s="60">
        <f t="shared" si="196"/>
        <v>8.2777830536380819</v>
      </c>
      <c r="J1115" s="60">
        <f t="shared" si="195"/>
        <v>15.729919130241697</v>
      </c>
      <c r="K1115" s="60">
        <f t="shared" si="192"/>
        <v>14.884506239386829</v>
      </c>
      <c r="L1115" s="60">
        <f t="shared" si="190"/>
        <v>0.20134692131535717</v>
      </c>
      <c r="M1115" s="60">
        <f t="shared" si="193"/>
        <v>2.3289392137830207</v>
      </c>
      <c r="N1115" s="59">
        <v>3.14</v>
      </c>
      <c r="O1115" s="59">
        <v>0.04</v>
      </c>
      <c r="P1115" s="62">
        <v>7.6819367588932828</v>
      </c>
      <c r="Q1115" s="62">
        <v>8.2714785992217958</v>
      </c>
      <c r="R1115" s="12">
        <v>9.17</v>
      </c>
      <c r="S1115" s="59">
        <v>14.74</v>
      </c>
      <c r="T1115" s="58">
        <v>1</v>
      </c>
      <c r="U1115" s="59">
        <v>20.13</v>
      </c>
      <c r="V1115" s="58">
        <v>70</v>
      </c>
      <c r="W1115" s="58" t="s">
        <v>101</v>
      </c>
      <c r="X1115" s="58">
        <v>0</v>
      </c>
      <c r="Y1115" s="58">
        <v>0</v>
      </c>
      <c r="Z1115" s="58">
        <v>0</v>
      </c>
      <c r="AA1115" s="58">
        <v>0</v>
      </c>
      <c r="AB1115">
        <v>1</v>
      </c>
      <c r="AC1115" s="58">
        <v>0</v>
      </c>
      <c r="AD1115" s="58">
        <v>1</v>
      </c>
      <c r="AE1115" s="58">
        <v>1</v>
      </c>
      <c r="AF1115" s="58">
        <v>33.33</v>
      </c>
      <c r="AG1115" s="58"/>
      <c r="AH1115" s="59">
        <v>3935.46</v>
      </c>
      <c r="AI1115" s="61">
        <v>6782926</v>
      </c>
      <c r="AJ1115" s="61">
        <v>2912453</v>
      </c>
      <c r="AK1115" s="61">
        <v>223049</v>
      </c>
      <c r="AL1115" s="60">
        <f t="shared" si="197"/>
        <v>0.223049</v>
      </c>
      <c r="AM1115" s="60">
        <f t="shared" si="198"/>
        <v>-0.22749312516018202</v>
      </c>
      <c r="AN1115" s="59">
        <v>33.72</v>
      </c>
    </row>
    <row r="1116" spans="1:40" x14ac:dyDescent="0.3">
      <c r="A1116" s="58" t="s">
        <v>689</v>
      </c>
      <c r="B1116" s="59">
        <v>2016</v>
      </c>
      <c r="C1116" s="59">
        <v>34.99</v>
      </c>
      <c r="D1116" s="59">
        <v>34.99</v>
      </c>
      <c r="E1116" s="59">
        <v>100</v>
      </c>
      <c r="F1116" s="59">
        <v>47.24</v>
      </c>
      <c r="G1116" s="59">
        <v>19.75</v>
      </c>
      <c r="H1116" s="59">
        <v>39.92</v>
      </c>
      <c r="I1116" s="60">
        <f t="shared" si="196"/>
        <v>8.3031010521972792</v>
      </c>
      <c r="J1116" s="60">
        <f t="shared" si="195"/>
        <v>15.766128607444653</v>
      </c>
      <c r="K1116" s="60">
        <f t="shared" si="192"/>
        <v>14.96806763935596</v>
      </c>
      <c r="L1116" s="60">
        <f t="shared" si="190"/>
        <v>0.25596150277384494</v>
      </c>
      <c r="M1116" s="60">
        <f t="shared" si="193"/>
        <v>2.221229714753501</v>
      </c>
      <c r="N1116" s="59">
        <v>2.27</v>
      </c>
      <c r="O1116" s="59">
        <v>0.05</v>
      </c>
      <c r="P1116" s="62">
        <v>5.3497665369649798</v>
      </c>
      <c r="Q1116" s="62">
        <v>5.6182329317269106</v>
      </c>
      <c r="R1116" s="12">
        <v>8.7100000000000009</v>
      </c>
      <c r="S1116" s="59">
        <v>14.77</v>
      </c>
      <c r="T1116" s="58">
        <v>1</v>
      </c>
      <c r="U1116" s="59">
        <v>23.03</v>
      </c>
      <c r="V1116" s="58">
        <v>66.67</v>
      </c>
      <c r="W1116" s="58" t="s">
        <v>101</v>
      </c>
      <c r="X1116" s="58">
        <v>0</v>
      </c>
      <c r="Y1116" s="58">
        <v>0</v>
      </c>
      <c r="Z1116" s="58">
        <v>0</v>
      </c>
      <c r="AA1116" s="58">
        <v>0</v>
      </c>
      <c r="AB1116">
        <v>1</v>
      </c>
      <c r="AC1116" s="58">
        <v>0</v>
      </c>
      <c r="AD1116" s="58">
        <v>1</v>
      </c>
      <c r="AE1116" s="58">
        <v>1</v>
      </c>
      <c r="AF1116" s="58">
        <v>28.57</v>
      </c>
      <c r="AG1116" s="58"/>
      <c r="AH1116" s="59">
        <v>4036.37</v>
      </c>
      <c r="AI1116" s="61">
        <v>7033033</v>
      </c>
      <c r="AJ1116" s="61">
        <v>3166279</v>
      </c>
      <c r="AK1116" s="61">
        <v>291703</v>
      </c>
      <c r="AL1116" s="60">
        <f t="shared" si="197"/>
        <v>0.29170299999999999</v>
      </c>
      <c r="AM1116" s="60">
        <f t="shared" si="198"/>
        <v>0.30779783814318828</v>
      </c>
      <c r="AN1116" s="59">
        <v>36.770000000000003</v>
      </c>
    </row>
    <row r="1117" spans="1:40" x14ac:dyDescent="0.3">
      <c r="A1117" s="58" t="s">
        <v>689</v>
      </c>
      <c r="B1117" s="59">
        <v>2017</v>
      </c>
      <c r="C1117" s="59">
        <v>31.31</v>
      </c>
      <c r="D1117" s="59">
        <v>31.31</v>
      </c>
      <c r="E1117" s="59">
        <v>100</v>
      </c>
      <c r="F1117" s="59">
        <v>32.380000000000003</v>
      </c>
      <c r="G1117" s="59">
        <v>29.5</v>
      </c>
      <c r="H1117" s="59">
        <v>32.450000000000003</v>
      </c>
      <c r="I1117" s="60">
        <f t="shared" si="196"/>
        <v>8.3031010521972792</v>
      </c>
      <c r="J1117" s="60">
        <f t="shared" si="195"/>
        <v>15.813968564114143</v>
      </c>
      <c r="K1117" s="60">
        <f t="shared" si="192"/>
        <v>15.036078203077311</v>
      </c>
      <c r="L1117" s="60">
        <f t="shared" si="190"/>
        <v>0.21844131310031414</v>
      </c>
      <c r="M1117" s="60">
        <f t="shared" si="193"/>
        <v>2.1768749976026163</v>
      </c>
      <c r="N1117" s="59">
        <v>3.87</v>
      </c>
      <c r="O1117" s="59">
        <v>0.04</v>
      </c>
      <c r="P1117" s="62">
        <v>5.8285490196078431</v>
      </c>
      <c r="Q1117" s="62">
        <v>6.2326050420168064</v>
      </c>
      <c r="R1117" s="12">
        <v>8.64</v>
      </c>
      <c r="S1117" s="59">
        <v>16.07</v>
      </c>
      <c r="T1117" s="58">
        <v>1</v>
      </c>
      <c r="U1117" s="59">
        <v>11.73</v>
      </c>
      <c r="V1117" s="58">
        <v>70</v>
      </c>
      <c r="W1117" s="58" t="s">
        <v>101</v>
      </c>
      <c r="X1117" s="58">
        <v>0</v>
      </c>
      <c r="Y1117" s="58">
        <v>0</v>
      </c>
      <c r="Z1117" s="58">
        <v>0</v>
      </c>
      <c r="AA1117" s="58">
        <v>0</v>
      </c>
      <c r="AB1117">
        <v>1</v>
      </c>
      <c r="AC1117" s="58">
        <v>0</v>
      </c>
      <c r="AD1117" s="58">
        <v>1</v>
      </c>
      <c r="AE1117" s="58">
        <v>1</v>
      </c>
      <c r="AF1117" s="58">
        <v>28.57</v>
      </c>
      <c r="AG1117" s="58"/>
      <c r="AH1117" s="59">
        <v>4036.37</v>
      </c>
      <c r="AI1117" s="61">
        <v>7377671</v>
      </c>
      <c r="AJ1117" s="61">
        <v>3389111</v>
      </c>
      <c r="AK1117" s="61">
        <v>244136</v>
      </c>
      <c r="AL1117" s="60">
        <f t="shared" si="197"/>
        <v>0.24413599999999999</v>
      </c>
      <c r="AM1117" s="60">
        <f t="shared" si="198"/>
        <v>-0.1630665437105549</v>
      </c>
      <c r="AN1117" s="59">
        <v>38.44</v>
      </c>
    </row>
    <row r="1118" spans="1:40" x14ac:dyDescent="0.3">
      <c r="A1118" s="58" t="s">
        <v>689</v>
      </c>
      <c r="B1118" s="59">
        <v>2018</v>
      </c>
      <c r="C1118" s="59">
        <v>39.799999999999997</v>
      </c>
      <c r="D1118" s="59">
        <v>39.799999999999997</v>
      </c>
      <c r="E1118" s="59">
        <v>100</v>
      </c>
      <c r="F1118" s="59">
        <v>37.24</v>
      </c>
      <c r="G1118" s="59">
        <v>39.46</v>
      </c>
      <c r="H1118" s="59">
        <v>42.65</v>
      </c>
      <c r="I1118" s="60">
        <f t="shared" si="196"/>
        <v>8.3513510992660613</v>
      </c>
      <c r="J1118" s="60">
        <f t="shared" si="195"/>
        <v>15.845635665769066</v>
      </c>
      <c r="K1118" s="60">
        <f t="shared" si="192"/>
        <v>15.056238827677285</v>
      </c>
      <c r="L1118" s="60">
        <f t="shared" si="190"/>
        <v>0.21423841805168789</v>
      </c>
      <c r="M1118" s="60">
        <f t="shared" si="193"/>
        <v>2.202067822184874</v>
      </c>
      <c r="N1118" s="59">
        <v>4.3499999999999996</v>
      </c>
      <c r="O1118" s="59">
        <v>0.04</v>
      </c>
      <c r="P1118" s="62">
        <v>15.665081300813005</v>
      </c>
      <c r="Q1118" s="62">
        <v>17.575252918287951</v>
      </c>
      <c r="R1118" s="12">
        <v>28</v>
      </c>
      <c r="S1118" s="59">
        <v>15.99</v>
      </c>
      <c r="T1118" s="58">
        <v>1</v>
      </c>
      <c r="U1118" s="59">
        <v>25.77</v>
      </c>
      <c r="V1118" s="58">
        <v>58.33</v>
      </c>
      <c r="W1118" s="58" t="s">
        <v>101</v>
      </c>
      <c r="X1118" s="58">
        <v>0</v>
      </c>
      <c r="Y1118" s="58">
        <v>0</v>
      </c>
      <c r="Z1118" s="58">
        <v>0</v>
      </c>
      <c r="AA1118" s="58">
        <v>0</v>
      </c>
      <c r="AB1118">
        <v>1</v>
      </c>
      <c r="AC1118" s="58">
        <v>0</v>
      </c>
      <c r="AD1118" s="58">
        <v>1</v>
      </c>
      <c r="AE1118" s="58">
        <v>1</v>
      </c>
      <c r="AF1118" s="58">
        <v>25</v>
      </c>
      <c r="AG1118" s="58"/>
      <c r="AH1118" s="59">
        <v>4235.8999999999996</v>
      </c>
      <c r="AI1118" s="61">
        <v>7615039</v>
      </c>
      <c r="AJ1118" s="61">
        <v>3458131</v>
      </c>
      <c r="AK1118" s="61">
        <v>238918</v>
      </c>
      <c r="AL1118" s="60">
        <f t="shared" si="197"/>
        <v>0.23891799999999999</v>
      </c>
      <c r="AM1118" s="60">
        <f t="shared" si="198"/>
        <v>-2.1373332896418389E-2</v>
      </c>
      <c r="AN1118" s="59">
        <v>32.61</v>
      </c>
    </row>
    <row r="1119" spans="1:40" x14ac:dyDescent="0.3">
      <c r="A1119" s="58" t="s">
        <v>689</v>
      </c>
      <c r="B1119" s="59">
        <v>2019</v>
      </c>
      <c r="C1119" s="59">
        <v>40.380000000000003</v>
      </c>
      <c r="D1119" s="59">
        <v>40.380000000000003</v>
      </c>
      <c r="E1119" s="59">
        <v>100</v>
      </c>
      <c r="F1119" s="59">
        <v>36.85</v>
      </c>
      <c r="G1119" s="59">
        <v>39.89</v>
      </c>
      <c r="H1119" s="59">
        <v>44.31</v>
      </c>
      <c r="I1119" s="60">
        <f t="shared" si="196"/>
        <v>8.3989275393192724</v>
      </c>
      <c r="J1119" s="60">
        <f t="shared" si="195"/>
        <v>15.89887501992065</v>
      </c>
      <c r="K1119" s="60">
        <f t="shared" si="192"/>
        <v>15.091215478618029</v>
      </c>
      <c r="L1119" s="60">
        <f t="shared" si="190"/>
        <v>0.24846971926355504</v>
      </c>
      <c r="M1119" s="60">
        <f t="shared" si="193"/>
        <v>2.2426530028132832</v>
      </c>
      <c r="N1119" s="59">
        <v>6.02</v>
      </c>
      <c r="O1119" s="59">
        <v>0.04</v>
      </c>
      <c r="P1119" s="62">
        <v>24.825120000000009</v>
      </c>
      <c r="Q1119" s="62">
        <v>26.61542635658914</v>
      </c>
      <c r="R1119" s="12">
        <v>31.91</v>
      </c>
      <c r="S1119" s="59">
        <v>13.56</v>
      </c>
      <c r="T1119" s="58">
        <v>1</v>
      </c>
      <c r="U1119" s="59">
        <v>28.62</v>
      </c>
      <c r="V1119" s="58">
        <v>58.33</v>
      </c>
      <c r="W1119" s="58" t="s">
        <v>101</v>
      </c>
      <c r="X1119" s="58">
        <v>0</v>
      </c>
      <c r="Y1119" s="58">
        <v>0</v>
      </c>
      <c r="Z1119" s="58">
        <v>0</v>
      </c>
      <c r="AA1119" s="58">
        <v>0</v>
      </c>
      <c r="AB1119">
        <v>1</v>
      </c>
      <c r="AC1119" s="58">
        <v>0</v>
      </c>
      <c r="AD1119" s="58">
        <v>1</v>
      </c>
      <c r="AE1119" s="58">
        <v>1</v>
      </c>
      <c r="AF1119" s="58">
        <v>33.33</v>
      </c>
      <c r="AG1119" s="58"/>
      <c r="AH1119" s="59">
        <v>4442.3</v>
      </c>
      <c r="AI1119" s="61">
        <v>8031445</v>
      </c>
      <c r="AJ1119" s="61">
        <v>3581225</v>
      </c>
      <c r="AK1119" s="61">
        <v>282062</v>
      </c>
      <c r="AL1119" s="60">
        <f t="shared" si="197"/>
        <v>0.28206199999999998</v>
      </c>
      <c r="AM1119" s="60">
        <f t="shared" si="198"/>
        <v>0.18058078503921848</v>
      </c>
      <c r="AN1119" s="59">
        <v>33.54</v>
      </c>
    </row>
    <row r="1120" spans="1:40" x14ac:dyDescent="0.3">
      <c r="A1120" s="58" t="s">
        <v>689</v>
      </c>
      <c r="B1120" s="59">
        <v>2020</v>
      </c>
      <c r="C1120" s="59">
        <v>42.89</v>
      </c>
      <c r="D1120" s="59">
        <v>42.89</v>
      </c>
      <c r="E1120" s="59">
        <v>100</v>
      </c>
      <c r="F1120" s="59">
        <v>27.15</v>
      </c>
      <c r="G1120" s="59">
        <v>50.35</v>
      </c>
      <c r="H1120" s="59">
        <v>49.89</v>
      </c>
      <c r="I1120" s="60">
        <f t="shared" si="196"/>
        <v>8.7206155521182112</v>
      </c>
      <c r="J1120" s="60">
        <f t="shared" si="195"/>
        <v>15.973770096126501</v>
      </c>
      <c r="K1120" s="60">
        <f t="shared" si="192"/>
        <v>15.220845981953953</v>
      </c>
      <c r="L1120" s="60">
        <f t="shared" si="190"/>
        <v>0.2519401213830339</v>
      </c>
      <c r="M1120" s="60">
        <f t="shared" si="193"/>
        <v>2.1231994258374143</v>
      </c>
      <c r="N1120" s="59">
        <v>3.64</v>
      </c>
      <c r="O1120" s="59">
        <v>0.04</v>
      </c>
      <c r="P1120" s="62">
        <v>24.792209302325578</v>
      </c>
      <c r="Q1120" s="62">
        <v>26.392868217054275</v>
      </c>
      <c r="R1120" s="12">
        <v>35.049999999999997</v>
      </c>
      <c r="S1120" s="59">
        <v>14.63</v>
      </c>
      <c r="T1120" s="58">
        <v>1</v>
      </c>
      <c r="U1120" s="59">
        <v>37.06</v>
      </c>
      <c r="V1120" s="58">
        <v>70</v>
      </c>
      <c r="W1120" s="58" t="s">
        <v>101</v>
      </c>
      <c r="X1120" s="58">
        <v>0</v>
      </c>
      <c r="Y1120" s="58">
        <v>0</v>
      </c>
      <c r="Z1120" s="58">
        <v>0</v>
      </c>
      <c r="AA1120" s="58">
        <v>0</v>
      </c>
      <c r="AB1120">
        <v>1</v>
      </c>
      <c r="AC1120" s="58">
        <v>0</v>
      </c>
      <c r="AD1120" s="58">
        <v>1</v>
      </c>
      <c r="AE1120" s="58">
        <v>1</v>
      </c>
      <c r="AF1120" s="58">
        <v>20</v>
      </c>
      <c r="AG1120" s="58"/>
      <c r="AH1120" s="59">
        <v>6127.95</v>
      </c>
      <c r="AI1120" s="61">
        <v>8656059</v>
      </c>
      <c r="AJ1120" s="61">
        <v>4076894</v>
      </c>
      <c r="AK1120" s="61">
        <v>286519</v>
      </c>
      <c r="AL1120" s="60">
        <f t="shared" si="197"/>
        <v>0.28651900000000002</v>
      </c>
      <c r="AM1120" s="60">
        <f t="shared" si="198"/>
        <v>1.5801490452453715E-2</v>
      </c>
      <c r="AN1120" s="59">
        <v>40.03</v>
      </c>
    </row>
    <row r="1121" spans="1:40" x14ac:dyDescent="0.3">
      <c r="A1121" s="58" t="s">
        <v>689</v>
      </c>
      <c r="B1121" s="59">
        <v>2021</v>
      </c>
      <c r="C1121" s="59">
        <v>56.2</v>
      </c>
      <c r="D1121" s="59">
        <v>56.2</v>
      </c>
      <c r="E1121" s="59">
        <v>100</v>
      </c>
      <c r="F1121" s="59">
        <v>54.74</v>
      </c>
      <c r="G1121" s="59">
        <v>66.510000000000005</v>
      </c>
      <c r="H1121" s="59">
        <v>46.26</v>
      </c>
      <c r="I1121" s="60">
        <f t="shared" si="196"/>
        <v>8.5989888233583809</v>
      </c>
      <c r="J1121" s="60">
        <f t="shared" si="195"/>
        <v>16.032260273119636</v>
      </c>
      <c r="K1121" s="60">
        <f t="shared" si="192"/>
        <v>15.240632766614313</v>
      </c>
      <c r="L1121" s="60">
        <f t="shared" si="190"/>
        <v>0.27737336989114286</v>
      </c>
      <c r="M1121" s="60">
        <f t="shared" si="193"/>
        <v>2.2069853880105792</v>
      </c>
      <c r="N1121" s="59">
        <v>6.78</v>
      </c>
      <c r="O1121" s="59">
        <v>0.04</v>
      </c>
      <c r="P1121" s="62">
        <v>53.43942307692307</v>
      </c>
      <c r="Q1121" s="62">
        <v>56.638499999999958</v>
      </c>
      <c r="R1121" s="12">
        <v>93.21</v>
      </c>
      <c r="S1121" s="59">
        <v>66.17</v>
      </c>
      <c r="T1121" s="58">
        <v>1</v>
      </c>
      <c r="U1121" s="59">
        <v>30.83</v>
      </c>
      <c r="V1121" s="58">
        <v>70</v>
      </c>
      <c r="W1121" s="58" t="s">
        <v>101</v>
      </c>
      <c r="X1121" s="58">
        <v>0</v>
      </c>
      <c r="Y1121" s="58">
        <v>0</v>
      </c>
      <c r="Z1121" s="58">
        <v>0</v>
      </c>
      <c r="AA1121" s="58">
        <v>0</v>
      </c>
      <c r="AB1121">
        <v>1</v>
      </c>
      <c r="AC1121" s="58">
        <v>0</v>
      </c>
      <c r="AD1121" s="58">
        <v>1</v>
      </c>
      <c r="AE1121" s="58">
        <v>1</v>
      </c>
      <c r="AF1121" s="58">
        <v>20</v>
      </c>
      <c r="AG1121" s="58"/>
      <c r="AH1121" s="59">
        <v>5426.17</v>
      </c>
      <c r="AI1121" s="61">
        <v>9177453</v>
      </c>
      <c r="AJ1121" s="61">
        <v>4158366</v>
      </c>
      <c r="AK1121" s="61">
        <v>319659</v>
      </c>
      <c r="AL1121" s="60">
        <f t="shared" si="197"/>
        <v>0.31965900000000003</v>
      </c>
      <c r="AM1121" s="60">
        <f t="shared" si="198"/>
        <v>0.11566423169144105</v>
      </c>
      <c r="AN1121" s="59">
        <v>37.51</v>
      </c>
    </row>
    <row r="1122" spans="1:40" x14ac:dyDescent="0.3">
      <c r="A1122" s="58" t="s">
        <v>382</v>
      </c>
      <c r="B1122" s="59">
        <v>2008</v>
      </c>
      <c r="C1122" s="59">
        <v>67.44</v>
      </c>
      <c r="D1122" s="59">
        <v>67.44</v>
      </c>
      <c r="E1122" s="59">
        <v>100</v>
      </c>
      <c r="F1122" s="59">
        <v>69.95</v>
      </c>
      <c r="G1122" s="59">
        <v>66.760000000000005</v>
      </c>
      <c r="H1122" s="59">
        <v>65.13</v>
      </c>
      <c r="I1122" s="60">
        <f t="shared" si="196"/>
        <v>7.6253511399443923</v>
      </c>
      <c r="J1122" s="60">
        <f t="shared" si="195"/>
        <v>15.447316431860321</v>
      </c>
      <c r="K1122" s="60">
        <f t="shared" si="192"/>
        <v>14.948169943271438</v>
      </c>
      <c r="L1122" s="60">
        <f t="shared" si="190"/>
        <v>9.3854575471624277E-2</v>
      </c>
      <c r="M1122" s="60">
        <f t="shared" si="193"/>
        <v>1.6473146686426754</v>
      </c>
      <c r="N1122" s="59">
        <v>-15.09</v>
      </c>
      <c r="O1122" s="59">
        <v>7.0000000000000007E-2</v>
      </c>
      <c r="P1122" s="62">
        <v>19.974545454545453</v>
      </c>
      <c r="Q1122" s="62">
        <v>25.786875000000009</v>
      </c>
      <c r="R1122" s="12">
        <v>34.380000000000003</v>
      </c>
      <c r="S1122" s="59">
        <v>25</v>
      </c>
      <c r="T1122" s="58">
        <v>0</v>
      </c>
      <c r="U1122" s="59">
        <v>64.48</v>
      </c>
      <c r="V1122" s="58"/>
      <c r="W1122" s="58" t="s">
        <v>101</v>
      </c>
      <c r="X1122" s="58">
        <v>0</v>
      </c>
      <c r="Y1122" s="58">
        <v>0</v>
      </c>
      <c r="Z1122" s="58">
        <v>0</v>
      </c>
      <c r="AA1122" s="58">
        <v>0</v>
      </c>
      <c r="AB1122">
        <v>1</v>
      </c>
      <c r="AC1122" s="58">
        <v>0</v>
      </c>
      <c r="AD1122" s="58">
        <v>0</v>
      </c>
      <c r="AE1122" s="58"/>
      <c r="AF1122" s="58">
        <v>0</v>
      </c>
      <c r="AG1122" s="58">
        <v>20</v>
      </c>
      <c r="AH1122" s="59">
        <v>2049.5</v>
      </c>
      <c r="AI1122" s="61">
        <v>5113100</v>
      </c>
      <c r="AJ1122" s="61">
        <v>3103900</v>
      </c>
      <c r="AK1122" s="61">
        <v>98400</v>
      </c>
      <c r="AL1122" s="60">
        <f t="shared" si="197"/>
        <v>9.8400000000000001E-2</v>
      </c>
      <c r="AM1122" s="60"/>
      <c r="AN1122" s="59">
        <v>56.99</v>
      </c>
    </row>
    <row r="1123" spans="1:40" x14ac:dyDescent="0.3">
      <c r="A1123" s="58" t="s">
        <v>382</v>
      </c>
      <c r="B1123" s="59">
        <v>2009</v>
      </c>
      <c r="C1123" s="59">
        <v>61.22</v>
      </c>
      <c r="D1123" s="59">
        <v>61.22</v>
      </c>
      <c r="E1123" s="59">
        <v>100</v>
      </c>
      <c r="F1123" s="59">
        <v>77.5</v>
      </c>
      <c r="G1123" s="59">
        <v>65.41</v>
      </c>
      <c r="H1123" s="59">
        <v>38.29</v>
      </c>
      <c r="I1123" s="60">
        <f t="shared" si="196"/>
        <v>6.9835118913813838</v>
      </c>
      <c r="J1123" s="60">
        <f t="shared" si="195"/>
        <v>15.523761598617805</v>
      </c>
      <c r="K1123" s="60">
        <f t="shared" si="192"/>
        <v>14.889181036328175</v>
      </c>
      <c r="L1123" s="60">
        <f t="shared" si="190"/>
        <v>8.5810656413110781E-2</v>
      </c>
      <c r="M1123" s="60">
        <f t="shared" si="193"/>
        <v>1.8862308191791122</v>
      </c>
      <c r="N1123" s="59">
        <v>-1.89</v>
      </c>
      <c r="O1123" s="59">
        <v>7.0000000000000007E-2</v>
      </c>
      <c r="P1123" s="62">
        <v>16.568333333333328</v>
      </c>
      <c r="Q1123" s="62">
        <v>16.611240310077516</v>
      </c>
      <c r="R1123" s="12">
        <v>19.829999999999998</v>
      </c>
      <c r="S1123" s="59">
        <v>28.33</v>
      </c>
      <c r="T1123" s="58">
        <v>0</v>
      </c>
      <c r="U1123" s="59">
        <v>18.079999999999998</v>
      </c>
      <c r="V1123" s="58"/>
      <c r="W1123" s="58" t="s">
        <v>101</v>
      </c>
      <c r="X1123" s="58">
        <v>0</v>
      </c>
      <c r="Y1123" s="58">
        <v>0</v>
      </c>
      <c r="Z1123" s="58">
        <v>0</v>
      </c>
      <c r="AA1123" s="58">
        <v>0</v>
      </c>
      <c r="AB1123">
        <v>1</v>
      </c>
      <c r="AC1123" s="58">
        <v>0</v>
      </c>
      <c r="AD1123" s="58">
        <v>0</v>
      </c>
      <c r="AE1123" s="58"/>
      <c r="AF1123" s="58">
        <v>0</v>
      </c>
      <c r="AG1123" s="58">
        <v>33.33</v>
      </c>
      <c r="AH1123" s="59">
        <v>1078.7</v>
      </c>
      <c r="AI1123" s="61">
        <v>5519300</v>
      </c>
      <c r="AJ1123" s="61">
        <v>2926100</v>
      </c>
      <c r="AK1123" s="61">
        <v>89600</v>
      </c>
      <c r="AL1123" s="60">
        <f t="shared" si="197"/>
        <v>8.9599999999999999E-2</v>
      </c>
      <c r="AM1123" s="60">
        <f t="shared" ref="AM1123:AM1135" si="199">(AK1123-AK1122)/AK1122</f>
        <v>-8.943089430894309E-2</v>
      </c>
      <c r="AN1123" s="59">
        <v>49.41</v>
      </c>
    </row>
    <row r="1124" spans="1:40" x14ac:dyDescent="0.3">
      <c r="A1124" s="58" t="s">
        <v>382</v>
      </c>
      <c r="B1124" s="59">
        <v>2010</v>
      </c>
      <c r="C1124" s="59">
        <v>73.36</v>
      </c>
      <c r="D1124" s="59">
        <v>73.36</v>
      </c>
      <c r="E1124" s="59">
        <v>100</v>
      </c>
      <c r="F1124" s="59">
        <v>78.150000000000006</v>
      </c>
      <c r="G1124" s="59">
        <v>76.3</v>
      </c>
      <c r="H1124" s="59">
        <v>65</v>
      </c>
      <c r="I1124" s="60">
        <f t="shared" si="196"/>
        <v>7.8361761424345087</v>
      </c>
      <c r="J1124" s="60">
        <f t="shared" si="195"/>
        <v>15.482745569124591</v>
      </c>
      <c r="K1124" s="60">
        <f t="shared" si="192"/>
        <v>14.766589115324093</v>
      </c>
      <c r="L1124" s="60">
        <f t="shared" si="190"/>
        <v>8.3329607587004167E-2</v>
      </c>
      <c r="M1124" s="60">
        <f t="shared" si="193"/>
        <v>2.0465520571759708</v>
      </c>
      <c r="N1124" s="59">
        <v>6.71</v>
      </c>
      <c r="O1124" s="59">
        <v>0.08</v>
      </c>
      <c r="P1124" s="62">
        <v>16.501712062256811</v>
      </c>
      <c r="Q1124" s="62">
        <v>17.427003891050575</v>
      </c>
      <c r="R1124" s="12">
        <v>19.920000000000002</v>
      </c>
      <c r="S1124" s="59">
        <v>26.39</v>
      </c>
      <c r="T1124" s="58">
        <v>0</v>
      </c>
      <c r="U1124" s="59">
        <v>55.71</v>
      </c>
      <c r="V1124" s="58">
        <v>0</v>
      </c>
      <c r="W1124" s="58" t="s">
        <v>101</v>
      </c>
      <c r="X1124" s="58">
        <v>0</v>
      </c>
      <c r="Y1124" s="58">
        <v>0</v>
      </c>
      <c r="Z1124" s="58">
        <v>0</v>
      </c>
      <c r="AA1124" s="58">
        <v>0</v>
      </c>
      <c r="AB1124">
        <v>1</v>
      </c>
      <c r="AC1124" s="58">
        <v>0</v>
      </c>
      <c r="AD1124" s="58">
        <v>0</v>
      </c>
      <c r="AE1124" s="58"/>
      <c r="AF1124" s="58">
        <v>0</v>
      </c>
      <c r="AG1124" s="58"/>
      <c r="AH1124" s="59">
        <v>2530.5100000000002</v>
      </c>
      <c r="AI1124" s="61">
        <v>5297500</v>
      </c>
      <c r="AJ1124" s="61">
        <v>2588500</v>
      </c>
      <c r="AK1124" s="61">
        <v>86900</v>
      </c>
      <c r="AL1124" s="60">
        <f t="shared" si="197"/>
        <v>8.6900000000000005E-2</v>
      </c>
      <c r="AM1124" s="60">
        <f t="shared" si="199"/>
        <v>-3.0133928571428572E-2</v>
      </c>
      <c r="AN1124" s="59">
        <v>45.35</v>
      </c>
    </row>
    <row r="1125" spans="1:40" x14ac:dyDescent="0.3">
      <c r="A1125" s="58" t="s">
        <v>382</v>
      </c>
      <c r="B1125" s="59">
        <v>2011</v>
      </c>
      <c r="C1125" s="59">
        <v>72.3</v>
      </c>
      <c r="D1125" s="59">
        <v>72.3</v>
      </c>
      <c r="E1125" s="59">
        <v>100</v>
      </c>
      <c r="F1125" s="59">
        <v>82.8</v>
      </c>
      <c r="G1125" s="59">
        <v>59.56</v>
      </c>
      <c r="H1125" s="59">
        <v>72</v>
      </c>
      <c r="I1125" s="60">
        <f t="shared" si="196"/>
        <v>7.6608915853560537</v>
      </c>
      <c r="J1125" s="60">
        <f t="shared" si="195"/>
        <v>15.462956910584081</v>
      </c>
      <c r="K1125" s="60">
        <f t="shared" si="192"/>
        <v>14.784773174604535</v>
      </c>
      <c r="L1125" s="60">
        <f t="shared" si="190"/>
        <v>7.9180797874441253E-2</v>
      </c>
      <c r="M1125" s="60">
        <f t="shared" si="193"/>
        <v>1.9702959028831564</v>
      </c>
      <c r="N1125" s="59">
        <v>2.23</v>
      </c>
      <c r="O1125" s="59">
        <v>0.08</v>
      </c>
      <c r="P1125" s="62">
        <v>14.778235294117646</v>
      </c>
      <c r="Q1125" s="62">
        <v>16.565686274509794</v>
      </c>
      <c r="R1125" s="12">
        <v>21.87</v>
      </c>
      <c r="S1125" s="59">
        <v>28.45</v>
      </c>
      <c r="T1125" s="58">
        <v>0</v>
      </c>
      <c r="U1125" s="59">
        <v>68.77</v>
      </c>
      <c r="V1125" s="58">
        <v>0</v>
      </c>
      <c r="W1125" s="58" t="s">
        <v>101</v>
      </c>
      <c r="X1125" s="58">
        <v>0</v>
      </c>
      <c r="Y1125" s="58">
        <v>0</v>
      </c>
      <c r="Z1125" s="58">
        <v>0</v>
      </c>
      <c r="AA1125" s="58">
        <v>0</v>
      </c>
      <c r="AB1125">
        <v>1</v>
      </c>
      <c r="AC1125" s="58">
        <v>0</v>
      </c>
      <c r="AD1125" s="58">
        <v>0</v>
      </c>
      <c r="AE1125" s="58"/>
      <c r="AF1125" s="58">
        <v>0</v>
      </c>
      <c r="AG1125" s="58"/>
      <c r="AH1125" s="59">
        <v>2123.65</v>
      </c>
      <c r="AI1125" s="61">
        <v>5193700</v>
      </c>
      <c r="AJ1125" s="61">
        <v>2636000</v>
      </c>
      <c r="AK1125" s="61">
        <v>82400</v>
      </c>
      <c r="AL1125" s="60">
        <f t="shared" si="197"/>
        <v>8.2400000000000001E-2</v>
      </c>
      <c r="AM1125" s="60">
        <f t="shared" si="199"/>
        <v>-5.1783659378596088E-2</v>
      </c>
      <c r="AN1125" s="59">
        <v>47.62</v>
      </c>
    </row>
    <row r="1126" spans="1:40" x14ac:dyDescent="0.3">
      <c r="A1126" s="58" t="s">
        <v>382</v>
      </c>
      <c r="B1126" s="59">
        <v>2012</v>
      </c>
      <c r="C1126" s="59">
        <v>73.27</v>
      </c>
      <c r="D1126" s="59">
        <v>73.27</v>
      </c>
      <c r="E1126" s="59">
        <v>100</v>
      </c>
      <c r="F1126" s="59">
        <v>81.52</v>
      </c>
      <c r="G1126" s="59">
        <v>57.97</v>
      </c>
      <c r="H1126" s="59">
        <v>78</v>
      </c>
      <c r="I1126" s="60">
        <f t="shared" si="196"/>
        <v>7.3436849278941212</v>
      </c>
      <c r="J1126" s="60">
        <f t="shared" si="195"/>
        <v>15.351818481401649</v>
      </c>
      <c r="K1126" s="60">
        <f t="shared" si="192"/>
        <v>14.695469200591026</v>
      </c>
      <c r="L1126" s="60">
        <f t="shared" si="190"/>
        <v>6.0530499740032363E-2</v>
      </c>
      <c r="M1126" s="60">
        <f t="shared" si="193"/>
        <v>1.9277418284386925</v>
      </c>
      <c r="N1126" s="59">
        <v>-1.17</v>
      </c>
      <c r="O1126" s="59">
        <v>0.08</v>
      </c>
      <c r="P1126" s="62">
        <v>7.9368359374999926</v>
      </c>
      <c r="Q1126" s="62">
        <v>9.5380468750000045</v>
      </c>
      <c r="R1126" s="12">
        <v>13.01</v>
      </c>
      <c r="S1126" s="59">
        <v>27.61</v>
      </c>
      <c r="T1126" s="58">
        <v>1</v>
      </c>
      <c r="U1126" s="59">
        <v>77.900000000000006</v>
      </c>
      <c r="V1126" s="58">
        <v>0</v>
      </c>
      <c r="W1126" s="58" t="s">
        <v>101</v>
      </c>
      <c r="X1126" s="58">
        <v>0</v>
      </c>
      <c r="Y1126" s="58">
        <v>0</v>
      </c>
      <c r="Z1126" s="58">
        <v>0</v>
      </c>
      <c r="AA1126" s="58">
        <v>0</v>
      </c>
      <c r="AB1126">
        <v>1</v>
      </c>
      <c r="AC1126" s="58">
        <v>0</v>
      </c>
      <c r="AD1126" s="58">
        <v>0</v>
      </c>
      <c r="AE1126" s="58"/>
      <c r="AF1126" s="58">
        <v>0</v>
      </c>
      <c r="AG1126" s="58"/>
      <c r="AH1126" s="59">
        <v>1546.4</v>
      </c>
      <c r="AI1126" s="61">
        <v>4647400</v>
      </c>
      <c r="AJ1126" s="61">
        <v>2410800</v>
      </c>
      <c r="AK1126" s="61">
        <v>62400</v>
      </c>
      <c r="AL1126" s="60">
        <f t="shared" si="197"/>
        <v>6.2399999999999997E-2</v>
      </c>
      <c r="AM1126" s="60">
        <f t="shared" si="199"/>
        <v>-0.24271844660194175</v>
      </c>
      <c r="AN1126" s="59">
        <v>48.51</v>
      </c>
    </row>
    <row r="1127" spans="1:40" x14ac:dyDescent="0.3">
      <c r="A1127" s="58" t="s">
        <v>382</v>
      </c>
      <c r="B1127" s="59">
        <v>2013</v>
      </c>
      <c r="C1127" s="59">
        <v>63.33</v>
      </c>
      <c r="D1127" s="59">
        <v>63.33</v>
      </c>
      <c r="E1127" s="59">
        <v>100</v>
      </c>
      <c r="F1127" s="59">
        <v>79.760000000000005</v>
      </c>
      <c r="G1127" s="59">
        <v>58.96</v>
      </c>
      <c r="H1127" s="59">
        <v>48.26</v>
      </c>
      <c r="I1127" s="60">
        <f t="shared" si="196"/>
        <v>7.5120329937377441</v>
      </c>
      <c r="J1127" s="60">
        <f t="shared" si="195"/>
        <v>15.262782419807984</v>
      </c>
      <c r="K1127" s="60">
        <f t="shared" si="192"/>
        <v>14.460832109041615</v>
      </c>
      <c r="L1127" s="60">
        <f t="shared" si="190"/>
        <v>8.5168012369878199E-2</v>
      </c>
      <c r="M1127" s="60">
        <f t="shared" si="193"/>
        <v>2.2298856603377741</v>
      </c>
      <c r="N1127" s="59">
        <v>7.54</v>
      </c>
      <c r="O1127" s="59">
        <v>7.0000000000000007E-2</v>
      </c>
      <c r="P1127" s="62">
        <v>4.5099606299212596</v>
      </c>
      <c r="Q1127" s="62">
        <v>5.3667968749999986</v>
      </c>
      <c r="R1127" s="12">
        <v>8.0399999999999991</v>
      </c>
      <c r="S1127" s="59">
        <v>28.79</v>
      </c>
      <c r="T1127" s="58">
        <v>1</v>
      </c>
      <c r="U1127" s="59">
        <v>38.659999999999997</v>
      </c>
      <c r="V1127" s="58">
        <v>0</v>
      </c>
      <c r="W1127" s="58" t="s">
        <v>101</v>
      </c>
      <c r="X1127" s="58">
        <v>0</v>
      </c>
      <c r="Y1127" s="58">
        <v>0</v>
      </c>
      <c r="Z1127" s="58">
        <v>0</v>
      </c>
      <c r="AA1127" s="58">
        <v>0</v>
      </c>
      <c r="AB1127">
        <v>1</v>
      </c>
      <c r="AC1127" s="58">
        <v>0</v>
      </c>
      <c r="AD1127" s="58">
        <v>0</v>
      </c>
      <c r="AE1127" s="58"/>
      <c r="AF1127" s="58">
        <v>0</v>
      </c>
      <c r="AG1127" s="58"/>
      <c r="AH1127" s="59">
        <v>1829.93</v>
      </c>
      <c r="AI1127" s="61">
        <v>4251500</v>
      </c>
      <c r="AJ1127" s="61">
        <v>1906600</v>
      </c>
      <c r="AK1127" s="61">
        <v>88900</v>
      </c>
      <c r="AL1127" s="60">
        <f t="shared" si="197"/>
        <v>8.8900000000000007E-2</v>
      </c>
      <c r="AM1127" s="60">
        <f t="shared" si="199"/>
        <v>0.42467948717948717</v>
      </c>
      <c r="AN1127" s="59">
        <v>41.93</v>
      </c>
    </row>
    <row r="1128" spans="1:40" x14ac:dyDescent="0.3">
      <c r="A1128" s="58" t="s">
        <v>382</v>
      </c>
      <c r="B1128" s="59">
        <v>2014</v>
      </c>
      <c r="C1128" s="59">
        <v>75</v>
      </c>
      <c r="D1128" s="59">
        <v>75</v>
      </c>
      <c r="E1128" s="59">
        <v>100</v>
      </c>
      <c r="F1128" s="59">
        <v>87.34</v>
      </c>
      <c r="G1128" s="59">
        <v>77.790000000000006</v>
      </c>
      <c r="H1128" s="59">
        <v>57.99</v>
      </c>
      <c r="I1128" s="60">
        <f t="shared" si="196"/>
        <v>7.8156024642333843</v>
      </c>
      <c r="J1128" s="60">
        <f t="shared" si="195"/>
        <v>15.386955802888279</v>
      </c>
      <c r="K1128" s="60">
        <f t="shared" si="192"/>
        <v>14.470332624202552</v>
      </c>
      <c r="L1128" s="60">
        <f t="shared" si="190"/>
        <v>5.8268908123975824E-2</v>
      </c>
      <c r="M1128" s="60">
        <f t="shared" si="193"/>
        <v>2.5008312551953451</v>
      </c>
      <c r="N1128" s="59">
        <v>17.5</v>
      </c>
      <c r="O1128" s="59">
        <v>0.05</v>
      </c>
      <c r="P1128" s="62">
        <v>5.9405577689243021</v>
      </c>
      <c r="Q1128" s="62">
        <v>6.9000390625000003</v>
      </c>
      <c r="R1128" s="12">
        <v>8.77</v>
      </c>
      <c r="S1128" s="59">
        <v>83.58</v>
      </c>
      <c r="T1128" s="58">
        <v>1</v>
      </c>
      <c r="U1128" s="59">
        <v>52.46</v>
      </c>
      <c r="V1128" s="58">
        <v>0</v>
      </c>
      <c r="W1128" s="58" t="s">
        <v>101</v>
      </c>
      <c r="X1128" s="58">
        <v>0</v>
      </c>
      <c r="Y1128" s="58">
        <v>0</v>
      </c>
      <c r="Z1128" s="58">
        <v>0</v>
      </c>
      <c r="AA1128" s="58">
        <v>0</v>
      </c>
      <c r="AB1128">
        <v>1</v>
      </c>
      <c r="AC1128" s="58">
        <v>0</v>
      </c>
      <c r="AD1128" s="58">
        <v>0</v>
      </c>
      <c r="AE1128" s="58"/>
      <c r="AF1128" s="58">
        <v>0</v>
      </c>
      <c r="AG1128" s="58"/>
      <c r="AH1128" s="59">
        <v>2478.98</v>
      </c>
      <c r="AI1128" s="61">
        <v>4813600</v>
      </c>
      <c r="AJ1128" s="61">
        <v>1924800</v>
      </c>
      <c r="AK1128" s="61">
        <v>60000</v>
      </c>
      <c r="AL1128" s="60">
        <f t="shared" si="197"/>
        <v>0.06</v>
      </c>
      <c r="AM1128" s="60">
        <f t="shared" si="199"/>
        <v>-0.32508436445444322</v>
      </c>
      <c r="AN1128" s="59">
        <v>37.090000000000003</v>
      </c>
    </row>
    <row r="1129" spans="1:40" x14ac:dyDescent="0.3">
      <c r="A1129" s="58" t="s">
        <v>382</v>
      </c>
      <c r="B1129" s="59">
        <v>2015</v>
      </c>
      <c r="C1129" s="59">
        <v>71.75</v>
      </c>
      <c r="D1129" s="59">
        <v>71.75</v>
      </c>
      <c r="E1129" s="59">
        <v>100</v>
      </c>
      <c r="F1129" s="59">
        <v>87.23</v>
      </c>
      <c r="G1129" s="59">
        <v>68.150000000000006</v>
      </c>
      <c r="H1129" s="59">
        <v>57.08</v>
      </c>
      <c r="I1129" s="60">
        <f t="shared" si="196"/>
        <v>7.9189779373136568</v>
      </c>
      <c r="J1129" s="60">
        <f t="shared" si="195"/>
        <v>15.531917691395616</v>
      </c>
      <c r="K1129" s="60">
        <f t="shared" si="192"/>
        <v>14.54614618293521</v>
      </c>
      <c r="L1129" s="60">
        <f t="shared" si="190"/>
        <v>5.4582877770291749E-2</v>
      </c>
      <c r="M1129" s="60">
        <f t="shared" si="193"/>
        <v>2.6798786361009439</v>
      </c>
      <c r="N1129" s="59">
        <v>15.19</v>
      </c>
      <c r="O1129" s="59">
        <v>0.04</v>
      </c>
      <c r="P1129" s="62">
        <v>7.6819367588932828</v>
      </c>
      <c r="Q1129" s="62">
        <v>8.2714785992217958</v>
      </c>
      <c r="R1129" s="12">
        <v>9.17</v>
      </c>
      <c r="S1129" s="59">
        <v>82.74</v>
      </c>
      <c r="T1129" s="58">
        <v>1</v>
      </c>
      <c r="U1129" s="59">
        <v>50.13</v>
      </c>
      <c r="V1129" s="58">
        <v>0</v>
      </c>
      <c r="W1129" s="58" t="s">
        <v>101</v>
      </c>
      <c r="X1129" s="58">
        <v>0</v>
      </c>
      <c r="Y1129" s="58">
        <v>0</v>
      </c>
      <c r="Z1129" s="58">
        <v>0</v>
      </c>
      <c r="AA1129" s="58">
        <v>0</v>
      </c>
      <c r="AB1129">
        <v>1</v>
      </c>
      <c r="AC1129" s="58">
        <v>0</v>
      </c>
      <c r="AD1129" s="58">
        <v>0</v>
      </c>
      <c r="AE1129" s="58"/>
      <c r="AF1129" s="58">
        <v>0</v>
      </c>
      <c r="AG1129" s="58"/>
      <c r="AH1129" s="59">
        <v>2748.96</v>
      </c>
      <c r="AI1129" s="61">
        <v>5564500</v>
      </c>
      <c r="AJ1129" s="61">
        <v>2076400</v>
      </c>
      <c r="AK1129" s="61">
        <v>56100</v>
      </c>
      <c r="AL1129" s="60">
        <f t="shared" si="197"/>
        <v>5.6099999999999997E-2</v>
      </c>
      <c r="AM1129" s="60">
        <f t="shared" si="199"/>
        <v>-6.5000000000000002E-2</v>
      </c>
      <c r="AN1129" s="59">
        <v>34.32</v>
      </c>
    </row>
    <row r="1130" spans="1:40" x14ac:dyDescent="0.3">
      <c r="A1130" s="58" t="s">
        <v>382</v>
      </c>
      <c r="B1130" s="59">
        <v>2016</v>
      </c>
      <c r="C1130" s="59">
        <v>74.38</v>
      </c>
      <c r="D1130" s="59">
        <v>74.38</v>
      </c>
      <c r="E1130" s="59">
        <v>100</v>
      </c>
      <c r="F1130" s="59">
        <v>86.89</v>
      </c>
      <c r="G1130" s="59">
        <v>69.48</v>
      </c>
      <c r="H1130" s="59">
        <v>64.37</v>
      </c>
      <c r="I1130" s="60">
        <f t="shared" si="196"/>
        <v>8.0742318024663771</v>
      </c>
      <c r="J1130" s="60">
        <f t="shared" si="195"/>
        <v>15.625224542552443</v>
      </c>
      <c r="K1130" s="60">
        <f t="shared" si="192"/>
        <v>14.471890014332004</v>
      </c>
      <c r="L1130" s="60">
        <f t="shared" si="190"/>
        <v>8.5259843950823394E-2</v>
      </c>
      <c r="M1130" s="60">
        <f t="shared" si="193"/>
        <v>3.168741570702355</v>
      </c>
      <c r="N1130" s="59">
        <v>8.8000000000000007</v>
      </c>
      <c r="O1130" s="59">
        <v>0.05</v>
      </c>
      <c r="P1130" s="62">
        <v>5.3497665369649798</v>
      </c>
      <c r="Q1130" s="62">
        <v>5.6182329317269106</v>
      </c>
      <c r="R1130" s="12">
        <v>8.7100000000000009</v>
      </c>
      <c r="S1130" s="59">
        <v>83.5</v>
      </c>
      <c r="T1130" s="58">
        <v>1</v>
      </c>
      <c r="U1130" s="59">
        <v>52.15</v>
      </c>
      <c r="V1130" s="58">
        <v>0</v>
      </c>
      <c r="W1130" s="58" t="s">
        <v>101</v>
      </c>
      <c r="X1130" s="58">
        <v>0</v>
      </c>
      <c r="Y1130" s="58">
        <v>0</v>
      </c>
      <c r="Z1130" s="58">
        <v>0</v>
      </c>
      <c r="AA1130" s="58">
        <v>0</v>
      </c>
      <c r="AB1130">
        <v>1</v>
      </c>
      <c r="AC1130" s="58">
        <v>0</v>
      </c>
      <c r="AD1130" s="58">
        <v>0</v>
      </c>
      <c r="AE1130" s="58"/>
      <c r="AF1130" s="58">
        <v>0</v>
      </c>
      <c r="AG1130" s="58"/>
      <c r="AH1130" s="59">
        <v>3210.66</v>
      </c>
      <c r="AI1130" s="61">
        <v>6108700</v>
      </c>
      <c r="AJ1130" s="61">
        <v>1927800</v>
      </c>
      <c r="AK1130" s="61">
        <v>89000</v>
      </c>
      <c r="AL1130" s="60">
        <f t="shared" si="197"/>
        <v>8.8999999999999996E-2</v>
      </c>
      <c r="AM1130" s="60">
        <f t="shared" si="199"/>
        <v>0.58645276292335113</v>
      </c>
      <c r="AN1130" s="59">
        <v>28.06</v>
      </c>
    </row>
    <row r="1131" spans="1:40" x14ac:dyDescent="0.3">
      <c r="A1131" s="58" t="s">
        <v>382</v>
      </c>
      <c r="B1131" s="59">
        <v>2017</v>
      </c>
      <c r="C1131" s="59">
        <v>71.56</v>
      </c>
      <c r="D1131" s="59">
        <v>71.56</v>
      </c>
      <c r="E1131" s="59">
        <v>100</v>
      </c>
      <c r="F1131" s="59">
        <v>78.16</v>
      </c>
      <c r="G1131" s="59">
        <v>85.23</v>
      </c>
      <c r="H1131" s="59">
        <v>51.04</v>
      </c>
      <c r="I1131" s="60">
        <f t="shared" si="196"/>
        <v>8.2435428784217777</v>
      </c>
      <c r="J1131" s="60">
        <f t="shared" si="195"/>
        <v>15.886806514257692</v>
      </c>
      <c r="K1131" s="60">
        <f t="shared" si="192"/>
        <v>14.670308791526114</v>
      </c>
      <c r="L1131" s="60">
        <f t="shared" si="190"/>
        <v>0.12363256044527501</v>
      </c>
      <c r="M1131" s="60">
        <f t="shared" si="193"/>
        <v>3.3753456123186862</v>
      </c>
      <c r="N1131" s="59">
        <v>14.85</v>
      </c>
      <c r="O1131" s="59">
        <v>0.04</v>
      </c>
      <c r="P1131" s="62">
        <v>5.8285490196078431</v>
      </c>
      <c r="Q1131" s="62">
        <v>6.2326050420168064</v>
      </c>
      <c r="R1131" s="12">
        <v>8.64</v>
      </c>
      <c r="S1131" s="59">
        <v>81.739999999999995</v>
      </c>
      <c r="T1131" s="58">
        <v>0</v>
      </c>
      <c r="U1131" s="59">
        <v>40.33</v>
      </c>
      <c r="V1131" s="58">
        <v>0</v>
      </c>
      <c r="W1131" s="58" t="s">
        <v>101</v>
      </c>
      <c r="X1131" s="58">
        <v>0</v>
      </c>
      <c r="Y1131" s="58">
        <v>0</v>
      </c>
      <c r="Z1131" s="58">
        <v>0</v>
      </c>
      <c r="AA1131" s="58">
        <v>0</v>
      </c>
      <c r="AB1131">
        <v>1</v>
      </c>
      <c r="AC1131" s="58">
        <v>0</v>
      </c>
      <c r="AD1131" s="58">
        <v>0</v>
      </c>
      <c r="AE1131" s="58"/>
      <c r="AF1131" s="58">
        <v>0</v>
      </c>
      <c r="AG1131" s="58"/>
      <c r="AH1131" s="59">
        <v>3802.99</v>
      </c>
      <c r="AI1131" s="61">
        <v>7935100</v>
      </c>
      <c r="AJ1131" s="61">
        <v>2350900</v>
      </c>
      <c r="AK1131" s="61">
        <v>131600</v>
      </c>
      <c r="AL1131" s="60">
        <f t="shared" si="197"/>
        <v>0.13159999999999999</v>
      </c>
      <c r="AM1131" s="60">
        <f t="shared" si="199"/>
        <v>0.47865168539325842</v>
      </c>
      <c r="AN1131" s="59">
        <v>26.98</v>
      </c>
    </row>
    <row r="1132" spans="1:40" x14ac:dyDescent="0.3">
      <c r="A1132" s="58" t="s">
        <v>382</v>
      </c>
      <c r="B1132" s="59">
        <v>2018</v>
      </c>
      <c r="C1132" s="59">
        <v>72.25</v>
      </c>
      <c r="D1132" s="59">
        <v>72.25</v>
      </c>
      <c r="E1132" s="59">
        <v>100</v>
      </c>
      <c r="F1132" s="59">
        <v>80.150000000000006</v>
      </c>
      <c r="G1132" s="59">
        <v>66.17</v>
      </c>
      <c r="H1132" s="59">
        <v>68.739999999999995</v>
      </c>
      <c r="I1132" s="60">
        <f t="shared" si="196"/>
        <v>8.6822346366942291</v>
      </c>
      <c r="J1132" s="60">
        <f t="shared" si="195"/>
        <v>16.031295160821404</v>
      </c>
      <c r="K1132" s="60">
        <f t="shared" si="192"/>
        <v>14.77278967051574</v>
      </c>
      <c r="L1132" s="60">
        <f t="shared" si="190"/>
        <v>0.16796905056955419</v>
      </c>
      <c r="M1132" s="60">
        <f t="shared" si="193"/>
        <v>3.5201566459341165</v>
      </c>
      <c r="N1132" s="59">
        <v>13.25</v>
      </c>
      <c r="O1132" s="59">
        <v>0.05</v>
      </c>
      <c r="P1132" s="62">
        <v>15.665081300813005</v>
      </c>
      <c r="Q1132" s="62">
        <v>17.575252918287951</v>
      </c>
      <c r="R1132" s="12">
        <v>28</v>
      </c>
      <c r="S1132" s="59">
        <v>80.150000000000006</v>
      </c>
      <c r="T1132" s="58">
        <v>0</v>
      </c>
      <c r="U1132" s="59">
        <v>58.43</v>
      </c>
      <c r="V1132" s="58">
        <v>0</v>
      </c>
      <c r="W1132" s="58" t="s">
        <v>101</v>
      </c>
      <c r="X1132" s="58">
        <v>0</v>
      </c>
      <c r="Y1132" s="58">
        <v>0</v>
      </c>
      <c r="Z1132" s="58">
        <v>0</v>
      </c>
      <c r="AA1132" s="58">
        <v>0</v>
      </c>
      <c r="AB1132">
        <v>1</v>
      </c>
      <c r="AC1132" s="58">
        <v>0</v>
      </c>
      <c r="AD1132" s="58">
        <v>0</v>
      </c>
      <c r="AE1132" s="58"/>
      <c r="AF1132" s="58">
        <v>0</v>
      </c>
      <c r="AG1132" s="58"/>
      <c r="AH1132" s="59">
        <v>5897.21</v>
      </c>
      <c r="AI1132" s="61">
        <v>9168600</v>
      </c>
      <c r="AJ1132" s="61">
        <v>2604600</v>
      </c>
      <c r="AK1132" s="61">
        <v>182900</v>
      </c>
      <c r="AL1132" s="60">
        <f t="shared" si="197"/>
        <v>0.18290000000000001</v>
      </c>
      <c r="AM1132" s="60">
        <f t="shared" si="199"/>
        <v>0.38981762917933133</v>
      </c>
      <c r="AN1132" s="59">
        <v>25.47</v>
      </c>
    </row>
    <row r="1133" spans="1:40" x14ac:dyDescent="0.3">
      <c r="A1133" s="58" t="s">
        <v>382</v>
      </c>
      <c r="B1133" s="59">
        <v>2019</v>
      </c>
      <c r="C1133" s="59">
        <v>76.36</v>
      </c>
      <c r="D1133" s="59">
        <v>76.36</v>
      </c>
      <c r="E1133" s="59">
        <v>100</v>
      </c>
      <c r="F1133" s="59">
        <v>83.47</v>
      </c>
      <c r="G1133" s="59">
        <v>83.3</v>
      </c>
      <c r="H1133" s="59">
        <v>61.54</v>
      </c>
      <c r="I1133" s="60">
        <f t="shared" si="196"/>
        <v>8.6937431243869412</v>
      </c>
      <c r="J1133" s="60">
        <f t="shared" si="195"/>
        <v>16.126331641883034</v>
      </c>
      <c r="K1133" s="60">
        <f t="shared" si="192"/>
        <v>14.693102040699152</v>
      </c>
      <c r="L1133" s="60">
        <f t="shared" si="190"/>
        <v>0.18157127540325052</v>
      </c>
      <c r="M1133" s="60">
        <f t="shared" si="193"/>
        <v>4.1922165398528124</v>
      </c>
      <c r="N1133" s="59">
        <v>9.56</v>
      </c>
      <c r="O1133" s="59">
        <v>0.04</v>
      </c>
      <c r="P1133" s="62">
        <v>24.825120000000009</v>
      </c>
      <c r="Q1133" s="62">
        <v>26.61542635658914</v>
      </c>
      <c r="R1133" s="12">
        <v>31.91</v>
      </c>
      <c r="S1133" s="59">
        <v>80.489999999999995</v>
      </c>
      <c r="T1133" s="58">
        <v>0</v>
      </c>
      <c r="U1133" s="59">
        <v>48.31</v>
      </c>
      <c r="V1133" s="58">
        <v>0</v>
      </c>
      <c r="W1133" s="58" t="s">
        <v>101</v>
      </c>
      <c r="X1133" s="58">
        <v>0</v>
      </c>
      <c r="Y1133" s="58">
        <v>0</v>
      </c>
      <c r="Z1133" s="58">
        <v>0</v>
      </c>
      <c r="AA1133" s="58">
        <v>0</v>
      </c>
      <c r="AB1133">
        <v>1</v>
      </c>
      <c r="AC1133" s="58">
        <v>0</v>
      </c>
      <c r="AD1133" s="58">
        <v>0</v>
      </c>
      <c r="AE1133" s="58"/>
      <c r="AF1133" s="58">
        <v>0</v>
      </c>
      <c r="AG1133" s="58"/>
      <c r="AH1133" s="59">
        <v>5965.47</v>
      </c>
      <c r="AI1133" s="61">
        <v>10082700</v>
      </c>
      <c r="AJ1133" s="61">
        <v>2405100</v>
      </c>
      <c r="AK1133" s="61">
        <v>199100</v>
      </c>
      <c r="AL1133" s="60">
        <f t="shared" si="197"/>
        <v>0.1991</v>
      </c>
      <c r="AM1133" s="60">
        <f t="shared" si="199"/>
        <v>8.8572990705303445E-2</v>
      </c>
      <c r="AN1133" s="59">
        <v>20.84</v>
      </c>
    </row>
    <row r="1134" spans="1:40" x14ac:dyDescent="0.3">
      <c r="A1134" s="58" t="s">
        <v>382</v>
      </c>
      <c r="B1134" s="59">
        <v>2020</v>
      </c>
      <c r="C1134" s="59">
        <v>76.02</v>
      </c>
      <c r="D1134" s="59">
        <v>76.02</v>
      </c>
      <c r="E1134" s="59">
        <v>100</v>
      </c>
      <c r="F1134" s="59">
        <v>77.42</v>
      </c>
      <c r="G1134" s="59">
        <v>81.47</v>
      </c>
      <c r="H1134" s="59">
        <v>69.260000000000005</v>
      </c>
      <c r="I1134" s="60">
        <f t="shared" si="196"/>
        <v>9.194118506094993</v>
      </c>
      <c r="J1134" s="60">
        <f t="shared" si="195"/>
        <v>16.354471271041248</v>
      </c>
      <c r="K1134" s="60">
        <f t="shared" si="192"/>
        <v>14.912588336540432</v>
      </c>
      <c r="L1134" s="60">
        <f t="shared" ref="L1134:L1197" si="200">LN(1+AL1134)</f>
        <v>0.19622446196294613</v>
      </c>
      <c r="M1134" s="60">
        <f t="shared" si="193"/>
        <v>4.2286505975829609</v>
      </c>
      <c r="N1134" s="59">
        <v>13.09</v>
      </c>
      <c r="O1134" s="59">
        <v>0.03</v>
      </c>
      <c r="P1134" s="62">
        <v>24.792209302325578</v>
      </c>
      <c r="Q1134" s="62">
        <v>26.392868217054275</v>
      </c>
      <c r="R1134" s="12">
        <v>35.049999999999997</v>
      </c>
      <c r="S1134" s="59">
        <v>81.96</v>
      </c>
      <c r="T1134" s="58">
        <v>0</v>
      </c>
      <c r="U1134" s="59">
        <v>60.58</v>
      </c>
      <c r="V1134" s="58">
        <v>0</v>
      </c>
      <c r="W1134" s="58" t="s">
        <v>101</v>
      </c>
      <c r="X1134" s="58">
        <v>0</v>
      </c>
      <c r="Y1134" s="58">
        <v>0</v>
      </c>
      <c r="Z1134" s="58">
        <v>0</v>
      </c>
      <c r="AA1134" s="58">
        <v>0</v>
      </c>
      <c r="AB1134">
        <v>1</v>
      </c>
      <c r="AC1134" s="58">
        <v>0</v>
      </c>
      <c r="AD1134" s="58">
        <v>0</v>
      </c>
      <c r="AE1134" s="58"/>
      <c r="AF1134" s="58">
        <v>0</v>
      </c>
      <c r="AG1134" s="58">
        <v>12.5</v>
      </c>
      <c r="AH1134" s="59">
        <v>9839.09</v>
      </c>
      <c r="AI1134" s="61">
        <v>12666500</v>
      </c>
      <c r="AJ1134" s="61">
        <v>2995400</v>
      </c>
      <c r="AK1134" s="61">
        <v>216800</v>
      </c>
      <c r="AL1134" s="60">
        <f t="shared" si="197"/>
        <v>0.21679999999999999</v>
      </c>
      <c r="AM1134" s="60">
        <f t="shared" si="199"/>
        <v>8.8900050226017074E-2</v>
      </c>
      <c r="AN1134" s="59">
        <v>20.52</v>
      </c>
    </row>
    <row r="1135" spans="1:40" x14ac:dyDescent="0.3">
      <c r="A1135" s="58" t="s">
        <v>382</v>
      </c>
      <c r="B1135" s="59">
        <v>2021</v>
      </c>
      <c r="C1135" s="59">
        <v>77.02</v>
      </c>
      <c r="D1135" s="59">
        <v>77.02</v>
      </c>
      <c r="E1135" s="59">
        <v>100</v>
      </c>
      <c r="F1135" s="59">
        <v>73.89</v>
      </c>
      <c r="G1135" s="59">
        <v>77.03</v>
      </c>
      <c r="H1135" s="59">
        <v>80.650000000000006</v>
      </c>
      <c r="I1135" s="60">
        <f t="shared" si="196"/>
        <v>9.331795767368698</v>
      </c>
      <c r="J1135" s="60">
        <f t="shared" si="195"/>
        <v>16.693753502725798</v>
      </c>
      <c r="K1135" s="60">
        <f t="shared" si="192"/>
        <v>15.284996509970929</v>
      </c>
      <c r="L1135" s="60">
        <f t="shared" si="200"/>
        <v>0.29117596170603677</v>
      </c>
      <c r="M1135" s="60">
        <f t="shared" si="193"/>
        <v>4.0908672647803082</v>
      </c>
      <c r="N1135" s="59">
        <v>27.04</v>
      </c>
      <c r="O1135" s="59">
        <v>0.03</v>
      </c>
      <c r="P1135" s="62">
        <v>53.43942307692307</v>
      </c>
      <c r="Q1135" s="62">
        <v>56.638499999999958</v>
      </c>
      <c r="R1135" s="12">
        <v>93.21</v>
      </c>
      <c r="S1135" s="59">
        <v>80.53</v>
      </c>
      <c r="T1135" s="58">
        <v>1</v>
      </c>
      <c r="U1135" s="59">
        <v>84.73</v>
      </c>
      <c r="V1135" s="58">
        <v>0</v>
      </c>
      <c r="W1135" s="58" t="s">
        <v>101</v>
      </c>
      <c r="X1135" s="58">
        <v>0</v>
      </c>
      <c r="Y1135" s="58">
        <v>0</v>
      </c>
      <c r="Z1135" s="58">
        <v>0</v>
      </c>
      <c r="AA1135" s="58">
        <v>0</v>
      </c>
      <c r="AB1135">
        <v>1</v>
      </c>
      <c r="AC1135" s="58">
        <v>0</v>
      </c>
      <c r="AD1135" s="58">
        <v>1</v>
      </c>
      <c r="AE1135" s="58"/>
      <c r="AF1135" s="58">
        <v>0</v>
      </c>
      <c r="AG1135" s="58">
        <v>14.29</v>
      </c>
      <c r="AH1135" s="59">
        <v>11291.39</v>
      </c>
      <c r="AI1135" s="61">
        <v>17783000</v>
      </c>
      <c r="AJ1135" s="61">
        <v>4347000</v>
      </c>
      <c r="AK1135" s="61">
        <v>338000</v>
      </c>
      <c r="AL1135" s="60">
        <f t="shared" si="197"/>
        <v>0.33800000000000002</v>
      </c>
      <c r="AM1135" s="60">
        <f t="shared" si="199"/>
        <v>0.55904059040590404</v>
      </c>
      <c r="AN1135" s="59">
        <v>20.23</v>
      </c>
    </row>
    <row r="1136" spans="1:40" x14ac:dyDescent="0.3">
      <c r="A1136" s="58" t="s">
        <v>684</v>
      </c>
      <c r="B1136" s="59">
        <v>2008</v>
      </c>
      <c r="C1136" s="59"/>
      <c r="D1136" s="59"/>
      <c r="E1136" s="59"/>
      <c r="F1136" s="59"/>
      <c r="G1136" s="59"/>
      <c r="H1136" s="59"/>
      <c r="I1136" s="60"/>
      <c r="J1136" s="60">
        <f t="shared" si="195"/>
        <v>14.382924433058456</v>
      </c>
      <c r="K1136" s="60">
        <f t="shared" si="192"/>
        <v>13.85559628150356</v>
      </c>
      <c r="L1136" s="60">
        <f t="shared" si="200"/>
        <v>7.0749136719619847E-3</v>
      </c>
      <c r="M1136" s="60">
        <f t="shared" si="193"/>
        <v>1.6943990777212028</v>
      </c>
      <c r="N1136" s="59">
        <v>-17.28</v>
      </c>
      <c r="O1136" s="59">
        <v>0.08</v>
      </c>
      <c r="P1136" s="62">
        <v>19.974545454545453</v>
      </c>
      <c r="Q1136" s="62">
        <v>25.786875000000009</v>
      </c>
      <c r="R1136" s="12">
        <v>34.380000000000003</v>
      </c>
      <c r="S1136" s="59"/>
      <c r="T1136" s="58">
        <v>1</v>
      </c>
      <c r="U1136" s="59">
        <v>0</v>
      </c>
      <c r="V1136" s="58">
        <v>53.85</v>
      </c>
      <c r="W1136" s="58" t="s">
        <v>101</v>
      </c>
      <c r="X1136" s="58">
        <v>0</v>
      </c>
      <c r="Y1136" s="58">
        <v>0</v>
      </c>
      <c r="Z1136" s="58">
        <v>0</v>
      </c>
      <c r="AA1136" s="58">
        <v>0</v>
      </c>
      <c r="AB1136">
        <v>1</v>
      </c>
      <c r="AC1136" s="58">
        <v>0</v>
      </c>
      <c r="AD1136" s="58">
        <v>1</v>
      </c>
      <c r="AE1136" s="58"/>
      <c r="AF1136" s="58">
        <v>42.86</v>
      </c>
      <c r="AG1136" s="58"/>
      <c r="AH1136" s="59">
        <v>0</v>
      </c>
      <c r="AI1136" s="61">
        <v>1763700</v>
      </c>
      <c r="AJ1136" s="61">
        <v>1040900</v>
      </c>
      <c r="AK1136" s="61">
        <v>7100</v>
      </c>
      <c r="AL1136" s="60">
        <f t="shared" si="197"/>
        <v>7.1000000000000004E-3</v>
      </c>
      <c r="AM1136" s="60"/>
      <c r="AN1136" s="59">
        <v>54.86</v>
      </c>
    </row>
    <row r="1137" spans="1:40" x14ac:dyDescent="0.3">
      <c r="A1137" s="58" t="s">
        <v>684</v>
      </c>
      <c r="B1137" s="59">
        <v>2009</v>
      </c>
      <c r="C1137" s="59"/>
      <c r="D1137" s="59"/>
      <c r="E1137" s="59"/>
      <c r="F1137" s="59"/>
      <c r="G1137" s="59"/>
      <c r="H1137" s="59"/>
      <c r="I1137" s="60"/>
      <c r="J1137" s="60">
        <f t="shared" si="195"/>
        <v>14.110937560863501</v>
      </c>
      <c r="K1137" s="60">
        <f t="shared" si="192"/>
        <v>13.657686472770706</v>
      </c>
      <c r="L1137" s="60">
        <f t="shared" si="200"/>
        <v>-5.4146327014988416E-3</v>
      </c>
      <c r="M1137" s="60">
        <f t="shared" si="193"/>
        <v>1.5734192037470727</v>
      </c>
      <c r="N1137" s="59">
        <v>-3.42</v>
      </c>
      <c r="O1137" s="59">
        <v>0.1</v>
      </c>
      <c r="P1137" s="62">
        <v>16.568333333333328</v>
      </c>
      <c r="Q1137" s="62">
        <v>16.611240310077516</v>
      </c>
      <c r="R1137" s="12">
        <v>19.829999999999998</v>
      </c>
      <c r="S1137" s="59"/>
      <c r="T1137" s="58">
        <v>1</v>
      </c>
      <c r="U1137" s="59">
        <v>0</v>
      </c>
      <c r="V1137" s="58">
        <v>54.55</v>
      </c>
      <c r="W1137" s="58" t="s">
        <v>101</v>
      </c>
      <c r="X1137" s="58">
        <v>0</v>
      </c>
      <c r="Y1137" s="58">
        <v>0</v>
      </c>
      <c r="Z1137" s="58">
        <v>0</v>
      </c>
      <c r="AA1137" s="58">
        <v>0</v>
      </c>
      <c r="AB1137">
        <v>1</v>
      </c>
      <c r="AC1137" s="58">
        <v>0</v>
      </c>
      <c r="AD1137" s="58">
        <v>1</v>
      </c>
      <c r="AE1137" s="58"/>
      <c r="AF1137" s="58">
        <v>37.5</v>
      </c>
      <c r="AG1137" s="58"/>
      <c r="AH1137" s="59">
        <v>0</v>
      </c>
      <c r="AI1137" s="61">
        <v>1343700</v>
      </c>
      <c r="AJ1137" s="61">
        <v>854000</v>
      </c>
      <c r="AK1137" s="61">
        <v>-5400</v>
      </c>
      <c r="AL1137" s="60">
        <f t="shared" si="197"/>
        <v>-5.4000000000000003E-3</v>
      </c>
      <c r="AM1137" s="60">
        <f t="shared" ref="AM1137:AM1149" si="201">(AK1137-AK1136)/AK1136</f>
        <v>-1.7605633802816902</v>
      </c>
      <c r="AN1137" s="59">
        <v>59.73</v>
      </c>
    </row>
    <row r="1138" spans="1:40" x14ac:dyDescent="0.3">
      <c r="A1138" s="58" t="s">
        <v>684</v>
      </c>
      <c r="B1138" s="59">
        <v>2010</v>
      </c>
      <c r="C1138" s="59">
        <v>52.45</v>
      </c>
      <c r="D1138" s="59">
        <v>52.45</v>
      </c>
      <c r="E1138" s="59">
        <v>100</v>
      </c>
      <c r="F1138" s="59">
        <v>41.98</v>
      </c>
      <c r="G1138" s="59">
        <v>52.61</v>
      </c>
      <c r="H1138" s="59">
        <v>64.52</v>
      </c>
      <c r="I1138" s="60"/>
      <c r="J1138" s="60">
        <f t="shared" si="195"/>
        <v>14.330069205319372</v>
      </c>
      <c r="K1138" s="60">
        <f t="shared" si="192"/>
        <v>13.579155112677833</v>
      </c>
      <c r="L1138" s="60">
        <f t="shared" si="200"/>
        <v>2.0977980821461199E-3</v>
      </c>
      <c r="M1138" s="60">
        <f t="shared" si="193"/>
        <v>2.1189360354654845</v>
      </c>
      <c r="N1138" s="59">
        <v>11.85</v>
      </c>
      <c r="O1138" s="59">
        <v>7.0000000000000007E-2</v>
      </c>
      <c r="P1138" s="62">
        <v>16.501712062256811</v>
      </c>
      <c r="Q1138" s="62">
        <v>17.427003891050575</v>
      </c>
      <c r="R1138" s="12">
        <v>19.920000000000002</v>
      </c>
      <c r="S1138" s="59">
        <v>0</v>
      </c>
      <c r="T1138" s="58">
        <v>1</v>
      </c>
      <c r="U1138" s="59">
        <v>76.98</v>
      </c>
      <c r="V1138" s="58">
        <v>66.67</v>
      </c>
      <c r="W1138" s="58" t="s">
        <v>101</v>
      </c>
      <c r="X1138" s="58">
        <v>0</v>
      </c>
      <c r="Y1138" s="58">
        <v>0</v>
      </c>
      <c r="Z1138" s="58">
        <v>0</v>
      </c>
      <c r="AA1138" s="58">
        <v>0</v>
      </c>
      <c r="AB1138">
        <v>1</v>
      </c>
      <c r="AC1138" s="58">
        <v>0</v>
      </c>
      <c r="AD1138" s="58">
        <v>1</v>
      </c>
      <c r="AE1138" s="58"/>
      <c r="AF1138" s="58">
        <v>29.41</v>
      </c>
      <c r="AG1138" s="58"/>
      <c r="AH1138" s="59">
        <v>0</v>
      </c>
      <c r="AI1138" s="61">
        <v>1672900</v>
      </c>
      <c r="AJ1138" s="61">
        <v>789500</v>
      </c>
      <c r="AK1138" s="61">
        <v>2100</v>
      </c>
      <c r="AL1138" s="60">
        <f t="shared" si="197"/>
        <v>2.0999999999999999E-3</v>
      </c>
      <c r="AM1138" s="60">
        <f t="shared" si="201"/>
        <v>-1.3888888888888888</v>
      </c>
      <c r="AN1138" s="59">
        <v>42.93</v>
      </c>
    </row>
    <row r="1139" spans="1:40" x14ac:dyDescent="0.3">
      <c r="A1139" s="58" t="s">
        <v>684</v>
      </c>
      <c r="B1139" s="59">
        <v>2011</v>
      </c>
      <c r="C1139" s="59">
        <v>52.32</v>
      </c>
      <c r="D1139" s="59">
        <v>52.32</v>
      </c>
      <c r="E1139" s="59">
        <v>100</v>
      </c>
      <c r="F1139" s="59">
        <v>57.89</v>
      </c>
      <c r="G1139" s="59">
        <v>45.28</v>
      </c>
      <c r="H1139" s="59">
        <v>52.69</v>
      </c>
      <c r="I1139" s="60">
        <f t="shared" ref="I1139:I1202" si="202">LN(AH1139)</f>
        <v>6.84277932885312</v>
      </c>
      <c r="J1139" s="60">
        <f t="shared" si="195"/>
        <v>14.397837903418976</v>
      </c>
      <c r="K1139" s="60">
        <f t="shared" si="192"/>
        <v>13.440235121019168</v>
      </c>
      <c r="L1139" s="60">
        <f t="shared" si="200"/>
        <v>1.0148331051815136E-2</v>
      </c>
      <c r="M1139" s="60">
        <f t="shared" si="193"/>
        <v>2.6054431669334885</v>
      </c>
      <c r="N1139" s="59">
        <v>10.88</v>
      </c>
      <c r="O1139" s="59">
        <v>0.06</v>
      </c>
      <c r="P1139" s="62">
        <v>14.778235294117646</v>
      </c>
      <c r="Q1139" s="62">
        <v>16.565686274509794</v>
      </c>
      <c r="R1139" s="12">
        <v>21.87</v>
      </c>
      <c r="S1139" s="59">
        <v>0</v>
      </c>
      <c r="T1139" s="58">
        <v>1</v>
      </c>
      <c r="U1139" s="59">
        <v>67.849999999999994</v>
      </c>
      <c r="V1139" s="58">
        <v>60</v>
      </c>
      <c r="W1139" s="58" t="s">
        <v>101</v>
      </c>
      <c r="X1139" s="58">
        <v>0</v>
      </c>
      <c r="Y1139" s="58">
        <v>0</v>
      </c>
      <c r="Z1139" s="58">
        <v>0</v>
      </c>
      <c r="AA1139" s="58">
        <v>0</v>
      </c>
      <c r="AB1139">
        <v>1</v>
      </c>
      <c r="AC1139" s="58">
        <v>0</v>
      </c>
      <c r="AD1139" s="58">
        <v>1</v>
      </c>
      <c r="AE1139" s="58">
        <v>1</v>
      </c>
      <c r="AF1139" s="58">
        <v>29.41</v>
      </c>
      <c r="AG1139" s="58"/>
      <c r="AH1139" s="59">
        <v>937.09</v>
      </c>
      <c r="AI1139" s="61">
        <v>1790200</v>
      </c>
      <c r="AJ1139" s="61">
        <v>687100</v>
      </c>
      <c r="AK1139" s="61">
        <v>10200</v>
      </c>
      <c r="AL1139" s="60">
        <f t="shared" si="197"/>
        <v>1.0200000000000001E-2</v>
      </c>
      <c r="AM1139" s="60">
        <f t="shared" si="201"/>
        <v>3.8571428571428572</v>
      </c>
      <c r="AN1139" s="59">
        <v>33.4</v>
      </c>
    </row>
    <row r="1140" spans="1:40" x14ac:dyDescent="0.3">
      <c r="A1140" s="58" t="s">
        <v>684</v>
      </c>
      <c r="B1140" s="59">
        <v>2012</v>
      </c>
      <c r="C1140" s="59">
        <v>55.69</v>
      </c>
      <c r="D1140" s="59">
        <v>55.69</v>
      </c>
      <c r="E1140" s="59">
        <v>100</v>
      </c>
      <c r="F1140" s="59">
        <v>58.54</v>
      </c>
      <c r="G1140" s="59">
        <v>48.04</v>
      </c>
      <c r="H1140" s="59">
        <v>59.54</v>
      </c>
      <c r="I1140" s="60">
        <f t="shared" si="202"/>
        <v>7.1408729232434318</v>
      </c>
      <c r="J1140" s="60">
        <f t="shared" si="195"/>
        <v>14.470696232237101</v>
      </c>
      <c r="K1140" s="60">
        <f t="shared" si="192"/>
        <v>13.011878644229057</v>
      </c>
      <c r="L1140" s="60">
        <f t="shared" si="200"/>
        <v>1.5184135325040055E-2</v>
      </c>
      <c r="M1140" s="60">
        <f t="shared" si="193"/>
        <v>4.3008711190529372</v>
      </c>
      <c r="N1140" s="59">
        <v>14.16</v>
      </c>
      <c r="O1140" s="59">
        <v>0.05</v>
      </c>
      <c r="P1140" s="62">
        <v>7.9368359374999926</v>
      </c>
      <c r="Q1140" s="62">
        <v>9.5380468750000045</v>
      </c>
      <c r="R1140" s="12">
        <v>13.01</v>
      </c>
      <c r="S1140" s="59">
        <v>0</v>
      </c>
      <c r="T1140" s="58">
        <v>1</v>
      </c>
      <c r="U1140" s="59">
        <v>65.67</v>
      </c>
      <c r="V1140" s="58">
        <v>77.78</v>
      </c>
      <c r="W1140" s="58" t="s">
        <v>101</v>
      </c>
      <c r="X1140" s="58">
        <v>0</v>
      </c>
      <c r="Y1140" s="58">
        <v>0</v>
      </c>
      <c r="Z1140" s="58">
        <v>0</v>
      </c>
      <c r="AA1140" s="58">
        <v>0</v>
      </c>
      <c r="AB1140">
        <v>1</v>
      </c>
      <c r="AC1140" s="58">
        <v>0</v>
      </c>
      <c r="AD1140" s="58">
        <v>1</v>
      </c>
      <c r="AE1140" s="58">
        <v>1</v>
      </c>
      <c r="AF1140" s="58">
        <v>29.41</v>
      </c>
      <c r="AG1140" s="58"/>
      <c r="AH1140" s="59">
        <v>1262.53</v>
      </c>
      <c r="AI1140" s="61">
        <v>1925500</v>
      </c>
      <c r="AJ1140" s="61">
        <v>447700</v>
      </c>
      <c r="AK1140" s="61">
        <v>15300</v>
      </c>
      <c r="AL1140" s="60">
        <f t="shared" si="197"/>
        <v>1.5299999999999999E-2</v>
      </c>
      <c r="AM1140" s="60">
        <f t="shared" si="201"/>
        <v>0.5</v>
      </c>
      <c r="AN1140" s="59">
        <v>19.059999999999999</v>
      </c>
    </row>
    <row r="1141" spans="1:40" x14ac:dyDescent="0.3">
      <c r="A1141" s="58" t="s">
        <v>684</v>
      </c>
      <c r="B1141" s="59">
        <v>2013</v>
      </c>
      <c r="C1141" s="59">
        <v>51.75</v>
      </c>
      <c r="D1141" s="59">
        <v>51.75</v>
      </c>
      <c r="E1141" s="59">
        <v>100</v>
      </c>
      <c r="F1141" s="59">
        <v>54.67</v>
      </c>
      <c r="G1141" s="59">
        <v>54.9</v>
      </c>
      <c r="H1141" s="59">
        <v>45.37</v>
      </c>
      <c r="I1141" s="60">
        <f t="shared" si="202"/>
        <v>7.5074265963499096</v>
      </c>
      <c r="J1141" s="60">
        <f t="shared" si="195"/>
        <v>14.64078189145126</v>
      </c>
      <c r="K1141" s="60">
        <f t="shared" si="192"/>
        <v>13.061338675566555</v>
      </c>
      <c r="L1141" s="60">
        <f t="shared" si="200"/>
        <v>1.7741681476157126E-2</v>
      </c>
      <c r="M1141" s="60">
        <f t="shared" si="193"/>
        <v>4.8522534013605441</v>
      </c>
      <c r="N1141" s="59">
        <v>17.04</v>
      </c>
      <c r="O1141" s="59">
        <v>0.05</v>
      </c>
      <c r="P1141" s="62">
        <v>4.5099606299212596</v>
      </c>
      <c r="Q1141" s="62">
        <v>5.3667968749999986</v>
      </c>
      <c r="R1141" s="12">
        <v>8.0399999999999991</v>
      </c>
      <c r="S1141" s="59">
        <v>0</v>
      </c>
      <c r="T1141" s="58">
        <v>1</v>
      </c>
      <c r="U1141" s="59">
        <v>53.57</v>
      </c>
      <c r="V1141" s="58">
        <v>66.67</v>
      </c>
      <c r="W1141" s="58" t="s">
        <v>101</v>
      </c>
      <c r="X1141" s="58">
        <v>0</v>
      </c>
      <c r="Y1141" s="58">
        <v>0</v>
      </c>
      <c r="Z1141" s="58">
        <v>0</v>
      </c>
      <c r="AA1141" s="58">
        <v>0</v>
      </c>
      <c r="AB1141">
        <v>1</v>
      </c>
      <c r="AC1141" s="58">
        <v>0</v>
      </c>
      <c r="AD1141" s="58">
        <v>1</v>
      </c>
      <c r="AE1141" s="58">
        <v>1</v>
      </c>
      <c r="AF1141" s="58">
        <v>25</v>
      </c>
      <c r="AG1141" s="58"/>
      <c r="AH1141" s="59">
        <v>1821.52</v>
      </c>
      <c r="AI1141" s="61">
        <v>2282500</v>
      </c>
      <c r="AJ1141" s="61">
        <v>470400</v>
      </c>
      <c r="AK1141" s="61">
        <v>17900</v>
      </c>
      <c r="AL1141" s="60">
        <f t="shared" si="197"/>
        <v>1.7899999999999999E-2</v>
      </c>
      <c r="AM1141" s="60">
        <f t="shared" si="201"/>
        <v>0.16993464052287582</v>
      </c>
      <c r="AN1141" s="59">
        <v>17.12</v>
      </c>
    </row>
    <row r="1142" spans="1:40" x14ac:dyDescent="0.3">
      <c r="A1142" s="58" t="s">
        <v>684</v>
      </c>
      <c r="B1142" s="59">
        <v>2014</v>
      </c>
      <c r="C1142" s="59">
        <v>45.17</v>
      </c>
      <c r="D1142" s="59">
        <v>45.17</v>
      </c>
      <c r="E1142" s="59">
        <v>100</v>
      </c>
      <c r="F1142" s="59">
        <v>42.41</v>
      </c>
      <c r="G1142" s="59">
        <v>49.76</v>
      </c>
      <c r="H1142" s="59">
        <v>44.07</v>
      </c>
      <c r="I1142" s="60">
        <f t="shared" si="202"/>
        <v>7.8220520241855551</v>
      </c>
      <c r="J1142" s="60">
        <f t="shared" si="195"/>
        <v>14.939530650566917</v>
      </c>
      <c r="K1142" s="60">
        <f t="shared" si="192"/>
        <v>13.25496934195235</v>
      </c>
      <c r="L1142" s="60">
        <f t="shared" si="200"/>
        <v>1.32123314721349E-2</v>
      </c>
      <c r="M1142" s="60">
        <f t="shared" si="193"/>
        <v>5.3900858293921878</v>
      </c>
      <c r="N1142" s="59">
        <v>17.04</v>
      </c>
      <c r="O1142" s="59">
        <v>0.03</v>
      </c>
      <c r="P1142" s="62">
        <v>5.9405577689243021</v>
      </c>
      <c r="Q1142" s="62">
        <v>6.9000390625000003</v>
      </c>
      <c r="R1142" s="12">
        <v>8.77</v>
      </c>
      <c r="S1142" s="59">
        <v>13.57</v>
      </c>
      <c r="T1142" s="58">
        <v>1</v>
      </c>
      <c r="U1142" s="59">
        <v>60.77</v>
      </c>
      <c r="V1142" s="58">
        <v>63.64</v>
      </c>
      <c r="W1142" s="58" t="s">
        <v>101</v>
      </c>
      <c r="X1142" s="58">
        <v>0</v>
      </c>
      <c r="Y1142" s="58">
        <v>0</v>
      </c>
      <c r="Z1142" s="58">
        <v>0</v>
      </c>
      <c r="AA1142" s="58">
        <v>0</v>
      </c>
      <c r="AB1142">
        <v>1</v>
      </c>
      <c r="AC1142" s="58">
        <v>0</v>
      </c>
      <c r="AD1142" s="58">
        <v>1</v>
      </c>
      <c r="AE1142" s="58">
        <v>1</v>
      </c>
      <c r="AF1142" s="58">
        <v>25</v>
      </c>
      <c r="AG1142" s="58"/>
      <c r="AH1142" s="59">
        <v>2495.02</v>
      </c>
      <c r="AI1142" s="61">
        <v>3077200</v>
      </c>
      <c r="AJ1142" s="61">
        <v>570900</v>
      </c>
      <c r="AK1142" s="61">
        <v>13300</v>
      </c>
      <c r="AL1142" s="60">
        <f t="shared" si="197"/>
        <v>1.3299999999999999E-2</v>
      </c>
      <c r="AM1142" s="60">
        <f t="shared" si="201"/>
        <v>-0.25698324022346369</v>
      </c>
      <c r="AN1142" s="59">
        <v>15.21</v>
      </c>
    </row>
    <row r="1143" spans="1:40" x14ac:dyDescent="0.3">
      <c r="A1143" s="58" t="s">
        <v>684</v>
      </c>
      <c r="B1143" s="59">
        <v>2015</v>
      </c>
      <c r="C1143" s="59">
        <v>49.55</v>
      </c>
      <c r="D1143" s="59">
        <v>49.55</v>
      </c>
      <c r="E1143" s="59">
        <v>100</v>
      </c>
      <c r="F1143" s="59">
        <v>47.89</v>
      </c>
      <c r="G1143" s="59">
        <v>55.41</v>
      </c>
      <c r="H1143" s="59">
        <v>45.99</v>
      </c>
      <c r="I1143" s="60">
        <f t="shared" si="202"/>
        <v>8.0225427085331731</v>
      </c>
      <c r="J1143" s="60">
        <f t="shared" si="195"/>
        <v>15.239172955552903</v>
      </c>
      <c r="K1143" s="60">
        <f t="shared" si="192"/>
        <v>13.52716159652479</v>
      </c>
      <c r="L1143" s="60">
        <f t="shared" si="200"/>
        <v>5.8826631581555119E-3</v>
      </c>
      <c r="M1143" s="60">
        <f t="shared" si="193"/>
        <v>5.540093395597065</v>
      </c>
      <c r="N1143" s="59">
        <v>12.5</v>
      </c>
      <c r="O1143" s="59">
        <v>0.02</v>
      </c>
      <c r="P1143" s="62">
        <v>7.6819367588932828</v>
      </c>
      <c r="Q1143" s="62">
        <v>8.2714785992217958</v>
      </c>
      <c r="R1143" s="12">
        <v>9.17</v>
      </c>
      <c r="S1143" s="59">
        <v>14.74</v>
      </c>
      <c r="T1143" s="58">
        <v>1</v>
      </c>
      <c r="U1143" s="59">
        <v>60.68</v>
      </c>
      <c r="V1143" s="58">
        <v>60</v>
      </c>
      <c r="W1143" s="58" t="s">
        <v>101</v>
      </c>
      <c r="X1143" s="58">
        <v>0</v>
      </c>
      <c r="Y1143" s="58">
        <v>0</v>
      </c>
      <c r="Z1143" s="58">
        <v>0</v>
      </c>
      <c r="AA1143" s="58">
        <v>0</v>
      </c>
      <c r="AB1143">
        <v>1</v>
      </c>
      <c r="AC1143" s="58">
        <v>0</v>
      </c>
      <c r="AD1143" s="58">
        <v>1</v>
      </c>
      <c r="AE1143" s="58">
        <v>1</v>
      </c>
      <c r="AF1143" s="58">
        <v>25</v>
      </c>
      <c r="AG1143" s="58"/>
      <c r="AH1143" s="59">
        <v>3048.92</v>
      </c>
      <c r="AI1143" s="61">
        <v>4152300</v>
      </c>
      <c r="AJ1143" s="61">
        <v>749500</v>
      </c>
      <c r="AK1143" s="61">
        <v>5900</v>
      </c>
      <c r="AL1143" s="60">
        <f t="shared" si="197"/>
        <v>5.8999999999999999E-3</v>
      </c>
      <c r="AM1143" s="60">
        <f t="shared" si="201"/>
        <v>-0.55639097744360899</v>
      </c>
      <c r="AN1143" s="59">
        <v>15.54</v>
      </c>
    </row>
    <row r="1144" spans="1:40" x14ac:dyDescent="0.3">
      <c r="A1144" s="58" t="s">
        <v>684</v>
      </c>
      <c r="B1144" s="59">
        <v>2016</v>
      </c>
      <c r="C1144" s="59">
        <v>51.78</v>
      </c>
      <c r="D1144" s="59">
        <v>51.78</v>
      </c>
      <c r="E1144" s="59">
        <v>100</v>
      </c>
      <c r="F1144" s="59">
        <v>46.5</v>
      </c>
      <c r="G1144" s="59">
        <v>45.18</v>
      </c>
      <c r="H1144" s="59">
        <v>64.13</v>
      </c>
      <c r="I1144" s="60">
        <f t="shared" si="202"/>
        <v>8.2187332457925777</v>
      </c>
      <c r="J1144" s="60">
        <f t="shared" si="195"/>
        <v>15.231023857753385</v>
      </c>
      <c r="K1144" s="60">
        <f t="shared" si="192"/>
        <v>13.759363397341273</v>
      </c>
      <c r="L1144" s="60">
        <f t="shared" si="200"/>
        <v>1.2323749688831903E-2</v>
      </c>
      <c r="M1144" s="60">
        <f t="shared" si="193"/>
        <v>4.3564628728580495</v>
      </c>
      <c r="N1144" s="59">
        <v>-2.39</v>
      </c>
      <c r="O1144" s="59">
        <v>0.03</v>
      </c>
      <c r="P1144" s="62">
        <v>5.3497665369649798</v>
      </c>
      <c r="Q1144" s="62">
        <v>5.6182329317269106</v>
      </c>
      <c r="R1144" s="12">
        <v>8.7100000000000009</v>
      </c>
      <c r="S1144" s="59">
        <v>14.77</v>
      </c>
      <c r="T1144" s="58">
        <v>1</v>
      </c>
      <c r="U1144" s="59">
        <v>88.76</v>
      </c>
      <c r="V1144" s="58">
        <v>63.64</v>
      </c>
      <c r="W1144" s="58" t="s">
        <v>101</v>
      </c>
      <c r="X1144" s="58">
        <v>0</v>
      </c>
      <c r="Y1144" s="58">
        <v>0</v>
      </c>
      <c r="Z1144" s="58">
        <v>0</v>
      </c>
      <c r="AA1144" s="58">
        <v>0</v>
      </c>
      <c r="AB1144">
        <v>1</v>
      </c>
      <c r="AC1144" s="58">
        <v>0</v>
      </c>
      <c r="AD1144" s="58">
        <v>1</v>
      </c>
      <c r="AE1144" s="58">
        <v>1</v>
      </c>
      <c r="AF1144" s="58">
        <v>25</v>
      </c>
      <c r="AG1144" s="58"/>
      <c r="AH1144" s="59">
        <v>3709.8</v>
      </c>
      <c r="AI1144" s="61">
        <v>4118600</v>
      </c>
      <c r="AJ1144" s="61">
        <v>945400</v>
      </c>
      <c r="AK1144" s="61">
        <v>12400</v>
      </c>
      <c r="AL1144" s="60">
        <f t="shared" si="197"/>
        <v>1.24E-2</v>
      </c>
      <c r="AM1144" s="60">
        <f t="shared" si="201"/>
        <v>1.1016949152542372</v>
      </c>
      <c r="AN1144" s="59">
        <v>21.05</v>
      </c>
    </row>
    <row r="1145" spans="1:40" x14ac:dyDescent="0.3">
      <c r="A1145" s="58" t="s">
        <v>684</v>
      </c>
      <c r="B1145" s="59">
        <v>2017</v>
      </c>
      <c r="C1145" s="59">
        <v>57.57</v>
      </c>
      <c r="D1145" s="59">
        <v>57.57</v>
      </c>
      <c r="E1145" s="59">
        <v>100</v>
      </c>
      <c r="F1145" s="59">
        <v>61.53</v>
      </c>
      <c r="G1145" s="59">
        <v>54.27</v>
      </c>
      <c r="H1145" s="59">
        <v>56.05</v>
      </c>
      <c r="I1145" s="60">
        <f t="shared" si="202"/>
        <v>7.8295627655431632</v>
      </c>
      <c r="J1145" s="60">
        <f t="shared" si="195"/>
        <v>15.190086526129967</v>
      </c>
      <c r="K1145" s="60">
        <f t="shared" si="192"/>
        <v>13.650400037900674</v>
      </c>
      <c r="L1145" s="60">
        <f t="shared" si="200"/>
        <v>9.0588444883461464E-3</v>
      </c>
      <c r="M1145" s="60">
        <f t="shared" si="193"/>
        <v>4.6631280962491157</v>
      </c>
      <c r="N1145" s="59">
        <v>0.48</v>
      </c>
      <c r="O1145" s="59">
        <v>0.02</v>
      </c>
      <c r="P1145" s="62">
        <v>5.8285490196078431</v>
      </c>
      <c r="Q1145" s="62">
        <v>6.2326050420168064</v>
      </c>
      <c r="R1145" s="12">
        <v>8.64</v>
      </c>
      <c r="S1145" s="59">
        <v>27.83</v>
      </c>
      <c r="T1145" s="58">
        <v>1</v>
      </c>
      <c r="U1145" s="59">
        <v>76.459999999999994</v>
      </c>
      <c r="V1145" s="58">
        <v>60</v>
      </c>
      <c r="W1145" s="58" t="s">
        <v>101</v>
      </c>
      <c r="X1145" s="58">
        <v>0</v>
      </c>
      <c r="Y1145" s="58">
        <v>0</v>
      </c>
      <c r="Z1145" s="58">
        <v>0</v>
      </c>
      <c r="AA1145" s="58">
        <v>0</v>
      </c>
      <c r="AB1145">
        <v>1</v>
      </c>
      <c r="AC1145" s="58">
        <v>0</v>
      </c>
      <c r="AD1145" s="58">
        <v>1</v>
      </c>
      <c r="AE1145" s="58">
        <v>1</v>
      </c>
      <c r="AF1145" s="58">
        <v>25</v>
      </c>
      <c r="AG1145" s="58"/>
      <c r="AH1145" s="59">
        <v>2513.83</v>
      </c>
      <c r="AI1145" s="61">
        <v>3953400</v>
      </c>
      <c r="AJ1145" s="61">
        <v>847800</v>
      </c>
      <c r="AK1145" s="61">
        <v>9100</v>
      </c>
      <c r="AL1145" s="60">
        <f t="shared" si="197"/>
        <v>9.1000000000000004E-3</v>
      </c>
      <c r="AM1145" s="60">
        <f t="shared" si="201"/>
        <v>-0.2661290322580645</v>
      </c>
      <c r="AN1145" s="59">
        <v>20.010000000000002</v>
      </c>
    </row>
    <row r="1146" spans="1:40" x14ac:dyDescent="0.3">
      <c r="A1146" s="58" t="s">
        <v>684</v>
      </c>
      <c r="B1146" s="59">
        <v>2018</v>
      </c>
      <c r="C1146" s="59">
        <v>61.58</v>
      </c>
      <c r="D1146" s="59">
        <v>61.58</v>
      </c>
      <c r="E1146" s="59">
        <v>100</v>
      </c>
      <c r="F1146" s="59">
        <v>79.22</v>
      </c>
      <c r="G1146" s="59">
        <v>43.39</v>
      </c>
      <c r="H1146" s="59">
        <v>58.09</v>
      </c>
      <c r="I1146" s="60">
        <f t="shared" si="202"/>
        <v>7.904932669994893</v>
      </c>
      <c r="J1146" s="60">
        <f t="shared" si="195"/>
        <v>15.112591118539335</v>
      </c>
      <c r="K1146" s="60">
        <f t="shared" si="192"/>
        <v>13.422467969854667</v>
      </c>
      <c r="L1146" s="60">
        <f t="shared" si="200"/>
        <v>2.5966258472659141E-3</v>
      </c>
      <c r="M1146" s="60">
        <f t="shared" si="193"/>
        <v>5.4201481481481482</v>
      </c>
      <c r="N1146" s="59">
        <v>-0.99</v>
      </c>
      <c r="O1146" s="59">
        <v>0.02</v>
      </c>
      <c r="P1146" s="62">
        <v>15.665081300813005</v>
      </c>
      <c r="Q1146" s="62">
        <v>17.575252918287951</v>
      </c>
      <c r="R1146" s="12">
        <v>28</v>
      </c>
      <c r="S1146" s="59">
        <v>25</v>
      </c>
      <c r="T1146" s="58">
        <v>1</v>
      </c>
      <c r="U1146" s="59">
        <v>74.37</v>
      </c>
      <c r="V1146" s="58">
        <v>66.67</v>
      </c>
      <c r="W1146" s="58" t="s">
        <v>101</v>
      </c>
      <c r="X1146" s="58">
        <v>0</v>
      </c>
      <c r="Y1146" s="58">
        <v>0</v>
      </c>
      <c r="Z1146" s="58">
        <v>0</v>
      </c>
      <c r="AA1146" s="58">
        <v>0</v>
      </c>
      <c r="AB1146">
        <v>1</v>
      </c>
      <c r="AC1146" s="58">
        <v>0</v>
      </c>
      <c r="AD1146" s="58">
        <v>0</v>
      </c>
      <c r="AE1146" s="58">
        <v>1</v>
      </c>
      <c r="AF1146" s="58">
        <v>25</v>
      </c>
      <c r="AG1146" s="58"/>
      <c r="AH1146" s="59">
        <v>2710.62</v>
      </c>
      <c r="AI1146" s="61">
        <v>3658600</v>
      </c>
      <c r="AJ1146" s="61">
        <v>675000</v>
      </c>
      <c r="AK1146" s="61">
        <v>2600</v>
      </c>
      <c r="AL1146" s="60">
        <f t="shared" si="197"/>
        <v>2.5999999999999999E-3</v>
      </c>
      <c r="AM1146" s="60">
        <f t="shared" si="201"/>
        <v>-0.7142857142857143</v>
      </c>
      <c r="AN1146" s="59">
        <v>17.14</v>
      </c>
    </row>
    <row r="1147" spans="1:40" x14ac:dyDescent="0.3">
      <c r="A1147" s="58" t="s">
        <v>684</v>
      </c>
      <c r="B1147" s="59">
        <v>2019</v>
      </c>
      <c r="C1147" s="59">
        <v>65.31</v>
      </c>
      <c r="D1147" s="59">
        <v>65.31</v>
      </c>
      <c r="E1147" s="59">
        <v>100</v>
      </c>
      <c r="F1147" s="59">
        <v>83.54</v>
      </c>
      <c r="G1147" s="59">
        <v>60.77</v>
      </c>
      <c r="H1147" s="59">
        <v>48.3</v>
      </c>
      <c r="I1147" s="60">
        <f t="shared" si="202"/>
        <v>7.5838631108724899</v>
      </c>
      <c r="J1147" s="60">
        <f t="shared" si="195"/>
        <v>14.944587387436204</v>
      </c>
      <c r="K1147" s="60">
        <f t="shared" si="192"/>
        <v>13.329865232728581</v>
      </c>
      <c r="L1147" s="60">
        <f t="shared" si="200"/>
        <v>3.9920212695374567E-3</v>
      </c>
      <c r="M1147" s="60">
        <f t="shared" si="193"/>
        <v>5.0264911425320982</v>
      </c>
      <c r="N1147" s="59">
        <v>-6.88</v>
      </c>
      <c r="O1147" s="59">
        <v>0.02</v>
      </c>
      <c r="P1147" s="62">
        <v>24.825120000000009</v>
      </c>
      <c r="Q1147" s="62">
        <v>26.61542635658914</v>
      </c>
      <c r="R1147" s="12">
        <v>31.91</v>
      </c>
      <c r="S1147" s="59">
        <v>26.37</v>
      </c>
      <c r="T1147" s="58">
        <v>1</v>
      </c>
      <c r="U1147" s="59">
        <v>56.45</v>
      </c>
      <c r="V1147" s="58">
        <v>63.64</v>
      </c>
      <c r="W1147" s="58" t="s">
        <v>101</v>
      </c>
      <c r="X1147" s="58">
        <v>0</v>
      </c>
      <c r="Y1147" s="58">
        <v>0</v>
      </c>
      <c r="Z1147" s="58">
        <v>0</v>
      </c>
      <c r="AA1147" s="58">
        <v>0</v>
      </c>
      <c r="AB1147">
        <v>1</v>
      </c>
      <c r="AC1147" s="58">
        <v>0</v>
      </c>
      <c r="AD1147" s="58">
        <v>0</v>
      </c>
      <c r="AE1147" s="58">
        <v>1</v>
      </c>
      <c r="AF1147" s="58">
        <v>25</v>
      </c>
      <c r="AG1147" s="58"/>
      <c r="AH1147" s="59">
        <v>1966.21</v>
      </c>
      <c r="AI1147" s="61">
        <v>3092800</v>
      </c>
      <c r="AJ1147" s="61">
        <v>615300</v>
      </c>
      <c r="AK1147" s="61">
        <v>4000</v>
      </c>
      <c r="AL1147" s="60">
        <f t="shared" si="197"/>
        <v>4.0000000000000001E-3</v>
      </c>
      <c r="AM1147" s="60">
        <f t="shared" si="201"/>
        <v>0.53846153846153844</v>
      </c>
      <c r="AN1147" s="59">
        <v>18.350000000000001</v>
      </c>
    </row>
    <row r="1148" spans="1:40" x14ac:dyDescent="0.3">
      <c r="A1148" s="58" t="s">
        <v>684</v>
      </c>
      <c r="B1148" s="59">
        <v>2020</v>
      </c>
      <c r="C1148" s="59">
        <v>68.72</v>
      </c>
      <c r="D1148" s="59">
        <v>68.72</v>
      </c>
      <c r="E1148" s="59">
        <v>100</v>
      </c>
      <c r="F1148" s="59">
        <v>84.48</v>
      </c>
      <c r="G1148" s="59">
        <v>57.68</v>
      </c>
      <c r="H1148" s="59">
        <v>60.7</v>
      </c>
      <c r="I1148" s="60">
        <f t="shared" si="202"/>
        <v>7.7123096571162133</v>
      </c>
      <c r="J1148" s="60">
        <f t="shared" si="195"/>
        <v>14.880669470373164</v>
      </c>
      <c r="K1148" s="60">
        <f t="shared" si="192"/>
        <v>13.947941345144764</v>
      </c>
      <c r="L1148" s="60">
        <f t="shared" si="200"/>
        <v>-5.3140948237687651E-3</v>
      </c>
      <c r="M1148" s="60">
        <f t="shared" si="193"/>
        <v>2.5414330763840223</v>
      </c>
      <c r="N1148" s="59">
        <v>-22.65</v>
      </c>
      <c r="O1148" s="59">
        <v>0.03</v>
      </c>
      <c r="P1148" s="62">
        <v>24.792209302325578</v>
      </c>
      <c r="Q1148" s="62">
        <v>26.392868217054275</v>
      </c>
      <c r="R1148" s="12">
        <v>35.049999999999997</v>
      </c>
      <c r="S1148" s="59">
        <v>27.4</v>
      </c>
      <c r="T1148" s="58">
        <v>1</v>
      </c>
      <c r="U1148" s="59">
        <v>67.06</v>
      </c>
      <c r="V1148" s="58">
        <v>60</v>
      </c>
      <c r="W1148" s="58" t="s">
        <v>101</v>
      </c>
      <c r="X1148" s="58">
        <v>0</v>
      </c>
      <c r="Y1148" s="58">
        <v>0</v>
      </c>
      <c r="Z1148" s="58">
        <v>0</v>
      </c>
      <c r="AA1148" s="58">
        <v>0</v>
      </c>
      <c r="AB1148">
        <v>1</v>
      </c>
      <c r="AC1148" s="58">
        <v>0</v>
      </c>
      <c r="AD1148" s="58">
        <v>0</v>
      </c>
      <c r="AE1148" s="58">
        <v>1</v>
      </c>
      <c r="AF1148" s="58">
        <v>25</v>
      </c>
      <c r="AG1148" s="58"/>
      <c r="AH1148" s="59">
        <v>2235.6999999999998</v>
      </c>
      <c r="AI1148" s="61">
        <v>2901300</v>
      </c>
      <c r="AJ1148" s="61">
        <v>1141600</v>
      </c>
      <c r="AK1148" s="61">
        <v>-5300</v>
      </c>
      <c r="AL1148" s="60">
        <f t="shared" si="197"/>
        <v>-5.3E-3</v>
      </c>
      <c r="AM1148" s="60">
        <f t="shared" si="201"/>
        <v>-2.3250000000000002</v>
      </c>
      <c r="AN1148" s="59">
        <v>38.049999999999997</v>
      </c>
    </row>
    <row r="1149" spans="1:40" x14ac:dyDescent="0.3">
      <c r="A1149" s="58" t="s">
        <v>684</v>
      </c>
      <c r="B1149" s="59">
        <v>2021</v>
      </c>
      <c r="C1149" s="59">
        <v>71.36</v>
      </c>
      <c r="D1149" s="59">
        <v>71.36</v>
      </c>
      <c r="E1149" s="59">
        <v>100</v>
      </c>
      <c r="F1149" s="59">
        <v>88.62</v>
      </c>
      <c r="G1149" s="59">
        <v>75.89</v>
      </c>
      <c r="H1149" s="59">
        <v>46.96</v>
      </c>
      <c r="I1149" s="60">
        <f t="shared" si="202"/>
        <v>7.1180729289504727</v>
      </c>
      <c r="J1149" s="60">
        <f t="shared" si="195"/>
        <v>14.842411999078383</v>
      </c>
      <c r="K1149" s="60">
        <f t="shared" si="192"/>
        <v>13.821492629641822</v>
      </c>
      <c r="L1149" s="60">
        <f t="shared" si="200"/>
        <v>-5.0125418235442863E-3</v>
      </c>
      <c r="M1149" s="60">
        <f t="shared" si="193"/>
        <v>2.7757455268389664</v>
      </c>
      <c r="N1149" s="59">
        <v>2.12</v>
      </c>
      <c r="O1149" s="59">
        <v>0.02</v>
      </c>
      <c r="P1149" s="62">
        <v>53.43942307692307</v>
      </c>
      <c r="Q1149" s="62">
        <v>56.638499999999958</v>
      </c>
      <c r="R1149" s="12">
        <v>93.21</v>
      </c>
      <c r="S1149" s="59">
        <v>25.41</v>
      </c>
      <c r="T1149" s="58">
        <v>1</v>
      </c>
      <c r="U1149" s="59">
        <v>51.25</v>
      </c>
      <c r="V1149" s="58">
        <v>72.73</v>
      </c>
      <c r="W1149" s="58" t="s">
        <v>101</v>
      </c>
      <c r="X1149" s="58">
        <v>0</v>
      </c>
      <c r="Y1149" s="58">
        <v>0</v>
      </c>
      <c r="Z1149" s="58">
        <v>0</v>
      </c>
      <c r="AA1149" s="58">
        <v>0</v>
      </c>
      <c r="AB1149">
        <v>1</v>
      </c>
      <c r="AC1149" s="58">
        <v>0</v>
      </c>
      <c r="AD1149" s="58">
        <v>0</v>
      </c>
      <c r="AE1149" s="58">
        <v>1</v>
      </c>
      <c r="AF1149" s="58">
        <v>33.33</v>
      </c>
      <c r="AG1149" s="58"/>
      <c r="AH1149" s="59">
        <v>1234.07</v>
      </c>
      <c r="AI1149" s="61">
        <v>2792400</v>
      </c>
      <c r="AJ1149" s="61">
        <v>1006000</v>
      </c>
      <c r="AK1149" s="61">
        <v>-5000</v>
      </c>
      <c r="AL1149" s="60">
        <f t="shared" si="197"/>
        <v>-5.0000000000000001E-3</v>
      </c>
      <c r="AM1149" s="60">
        <f t="shared" si="201"/>
        <v>-5.6603773584905662E-2</v>
      </c>
      <c r="AN1149" s="59">
        <v>34.5</v>
      </c>
    </row>
    <row r="1150" spans="1:40" x14ac:dyDescent="0.3">
      <c r="A1150" s="58" t="s">
        <v>323</v>
      </c>
      <c r="B1150" s="59">
        <v>2008</v>
      </c>
      <c r="C1150" s="59">
        <v>13.74</v>
      </c>
      <c r="D1150" s="59">
        <v>13.74</v>
      </c>
      <c r="E1150" s="59">
        <v>100</v>
      </c>
      <c r="F1150" s="59">
        <v>0</v>
      </c>
      <c r="G1150" s="59">
        <v>17.37</v>
      </c>
      <c r="H1150" s="59">
        <v>23.03</v>
      </c>
      <c r="I1150" s="60">
        <f t="shared" si="202"/>
        <v>7.2964810630860031</v>
      </c>
      <c r="J1150" s="60">
        <f t="shared" si="195"/>
        <v>15.157971624313596</v>
      </c>
      <c r="K1150" s="60">
        <f t="shared" si="192"/>
        <v>14.695009081478858</v>
      </c>
      <c r="L1150" s="60">
        <f t="shared" si="200"/>
        <v>8.7642677677410852E-2</v>
      </c>
      <c r="M1150" s="60">
        <f t="shared" si="193"/>
        <v>1.5887738303375827</v>
      </c>
      <c r="N1150" s="59">
        <v>4.6100000000000003</v>
      </c>
      <c r="O1150" s="59">
        <v>0.05</v>
      </c>
      <c r="P1150" s="62">
        <v>19.974545454545453</v>
      </c>
      <c r="Q1150" s="62">
        <v>25.786875000000009</v>
      </c>
      <c r="R1150" s="12">
        <v>34.380000000000003</v>
      </c>
      <c r="S1150" s="59">
        <v>0</v>
      </c>
      <c r="T1150" s="58">
        <v>0</v>
      </c>
      <c r="U1150" s="59">
        <v>9.6999999999999993</v>
      </c>
      <c r="V1150" s="58">
        <v>0</v>
      </c>
      <c r="W1150" s="58" t="s">
        <v>101</v>
      </c>
      <c r="X1150" s="58">
        <v>0</v>
      </c>
      <c r="Y1150" s="58">
        <v>0</v>
      </c>
      <c r="Z1150" s="58">
        <v>0</v>
      </c>
      <c r="AA1150" s="58">
        <v>0</v>
      </c>
      <c r="AB1150">
        <v>1</v>
      </c>
      <c r="AC1150" s="58">
        <v>0</v>
      </c>
      <c r="AD1150" s="58">
        <v>0</v>
      </c>
      <c r="AE1150" s="58"/>
      <c r="AF1150" s="58">
        <v>0</v>
      </c>
      <c r="AG1150" s="58"/>
      <c r="AH1150" s="59">
        <v>1475.1</v>
      </c>
      <c r="AI1150" s="61">
        <v>3828454</v>
      </c>
      <c r="AJ1150" s="61">
        <v>2409691</v>
      </c>
      <c r="AK1150" s="61">
        <v>91598</v>
      </c>
      <c r="AL1150" s="60">
        <f t="shared" si="197"/>
        <v>9.1597999999999999E-2</v>
      </c>
      <c r="AM1150" s="60"/>
      <c r="AN1150" s="59">
        <v>60.87</v>
      </c>
    </row>
    <row r="1151" spans="1:40" x14ac:dyDescent="0.3">
      <c r="A1151" s="58" t="s">
        <v>323</v>
      </c>
      <c r="B1151" s="59">
        <v>2009</v>
      </c>
      <c r="C1151" s="59">
        <v>16.8</v>
      </c>
      <c r="D1151" s="59">
        <v>16.8</v>
      </c>
      <c r="E1151" s="59">
        <v>100</v>
      </c>
      <c r="F1151" s="59">
        <v>0</v>
      </c>
      <c r="G1151" s="59">
        <v>25.83</v>
      </c>
      <c r="H1151" s="59">
        <v>23.11</v>
      </c>
      <c r="I1151" s="60">
        <f t="shared" si="202"/>
        <v>7.1725934040086248</v>
      </c>
      <c r="J1151" s="60">
        <f t="shared" si="195"/>
        <v>15.958043676024332</v>
      </c>
      <c r="K1151" s="60">
        <f t="shared" si="192"/>
        <v>15.476733953641116</v>
      </c>
      <c r="L1151" s="60">
        <f t="shared" si="200"/>
        <v>8.7813971491145948E-2</v>
      </c>
      <c r="M1151" s="60">
        <f t="shared" si="193"/>
        <v>1.618192397700688</v>
      </c>
      <c r="N1151" s="59">
        <v>4.3</v>
      </c>
      <c r="O1151" s="59">
        <v>0.03</v>
      </c>
      <c r="P1151" s="62">
        <v>16.568333333333328</v>
      </c>
      <c r="Q1151" s="62">
        <v>16.611240310077516</v>
      </c>
      <c r="R1151" s="12">
        <v>19.829999999999998</v>
      </c>
      <c r="S1151" s="59">
        <v>0</v>
      </c>
      <c r="T1151" s="58">
        <v>0</v>
      </c>
      <c r="U1151" s="59">
        <v>14.19</v>
      </c>
      <c r="V1151" s="58">
        <v>0</v>
      </c>
      <c r="W1151" s="58" t="s">
        <v>101</v>
      </c>
      <c r="X1151" s="58">
        <v>0</v>
      </c>
      <c r="Y1151" s="58">
        <v>0</v>
      </c>
      <c r="Z1151" s="58">
        <v>0</v>
      </c>
      <c r="AA1151" s="58">
        <v>0</v>
      </c>
      <c r="AB1151">
        <v>1</v>
      </c>
      <c r="AC1151" s="58">
        <v>0</v>
      </c>
      <c r="AD1151" s="58">
        <v>0</v>
      </c>
      <c r="AE1151" s="58"/>
      <c r="AF1151" s="58">
        <v>25</v>
      </c>
      <c r="AG1151" s="58">
        <v>14.29</v>
      </c>
      <c r="AH1151" s="59">
        <v>1303.22</v>
      </c>
      <c r="AI1151" s="61">
        <v>8520995</v>
      </c>
      <c r="AJ1151" s="61">
        <v>5265749</v>
      </c>
      <c r="AK1151" s="61">
        <v>91785</v>
      </c>
      <c r="AL1151" s="60">
        <f t="shared" si="197"/>
        <v>9.1785000000000005E-2</v>
      </c>
      <c r="AM1151" s="60">
        <f t="shared" ref="AM1151:AM1163" si="203">(AK1151-AK1150)/AK1150</f>
        <v>2.0415292910325551E-3</v>
      </c>
      <c r="AN1151" s="59">
        <v>57.54</v>
      </c>
    </row>
    <row r="1152" spans="1:40" x14ac:dyDescent="0.3">
      <c r="A1152" s="58" t="s">
        <v>323</v>
      </c>
      <c r="B1152" s="59">
        <v>2010</v>
      </c>
      <c r="C1152" s="59">
        <v>14.45</v>
      </c>
      <c r="D1152" s="59">
        <v>14.45</v>
      </c>
      <c r="E1152" s="59">
        <v>100</v>
      </c>
      <c r="F1152" s="59">
        <v>10.06</v>
      </c>
      <c r="G1152" s="59">
        <v>14.8</v>
      </c>
      <c r="H1152" s="59">
        <v>18.309999999999999</v>
      </c>
      <c r="I1152" s="60">
        <f t="shared" si="202"/>
        <v>8.0562301724226426</v>
      </c>
      <c r="J1152" s="60">
        <f t="shared" si="195"/>
        <v>15.933858340279169</v>
      </c>
      <c r="K1152" s="60">
        <f t="shared" si="192"/>
        <v>15.434939592498777</v>
      </c>
      <c r="L1152" s="60">
        <f t="shared" si="200"/>
        <v>0.19617186360400274</v>
      </c>
      <c r="M1152" s="60">
        <f t="shared" si="193"/>
        <v>1.6469395505846691</v>
      </c>
      <c r="N1152" s="59">
        <v>3.94</v>
      </c>
      <c r="O1152" s="59">
        <v>7.0000000000000007E-2</v>
      </c>
      <c r="P1152" s="62">
        <v>16.501712062256811</v>
      </c>
      <c r="Q1152" s="62">
        <v>17.427003891050575</v>
      </c>
      <c r="R1152" s="12">
        <v>19.920000000000002</v>
      </c>
      <c r="S1152" s="59">
        <v>41.67</v>
      </c>
      <c r="T1152" s="58">
        <v>0</v>
      </c>
      <c r="U1152" s="59">
        <v>13.64</v>
      </c>
      <c r="V1152" s="58">
        <v>0</v>
      </c>
      <c r="W1152" s="58" t="s">
        <v>101</v>
      </c>
      <c r="X1152" s="58">
        <v>0</v>
      </c>
      <c r="Y1152" s="58">
        <v>0</v>
      </c>
      <c r="Z1152" s="58">
        <v>0</v>
      </c>
      <c r="AA1152" s="58">
        <v>0</v>
      </c>
      <c r="AB1152">
        <v>1</v>
      </c>
      <c r="AC1152" s="58">
        <v>0</v>
      </c>
      <c r="AD1152" s="58">
        <v>0</v>
      </c>
      <c r="AE1152" s="58"/>
      <c r="AF1152" s="58">
        <v>20</v>
      </c>
      <c r="AG1152" s="58">
        <v>14.29</v>
      </c>
      <c r="AH1152" s="59">
        <v>3153.38</v>
      </c>
      <c r="AI1152" s="61">
        <v>8317384</v>
      </c>
      <c r="AJ1152" s="61">
        <v>5050206</v>
      </c>
      <c r="AK1152" s="61">
        <v>216736</v>
      </c>
      <c r="AL1152" s="60">
        <f t="shared" si="197"/>
        <v>0.21673600000000001</v>
      </c>
      <c r="AM1152" s="60">
        <f t="shared" si="203"/>
        <v>1.3613444462602822</v>
      </c>
      <c r="AN1152" s="59">
        <v>56.1</v>
      </c>
    </row>
    <row r="1153" spans="1:40" x14ac:dyDescent="0.3">
      <c r="A1153" s="58" t="s">
        <v>323</v>
      </c>
      <c r="B1153" s="59">
        <v>2011</v>
      </c>
      <c r="C1153" s="59">
        <v>19.32</v>
      </c>
      <c r="D1153" s="59">
        <v>19.32</v>
      </c>
      <c r="E1153" s="59">
        <v>100</v>
      </c>
      <c r="F1153" s="59">
        <v>11.1</v>
      </c>
      <c r="G1153" s="59">
        <v>23.01</v>
      </c>
      <c r="H1153" s="59">
        <v>23.2</v>
      </c>
      <c r="I1153" s="60">
        <f t="shared" si="202"/>
        <v>8.2442841254329018</v>
      </c>
      <c r="J1153" s="60">
        <f t="shared" si="195"/>
        <v>15.968687689972326</v>
      </c>
      <c r="K1153" s="60">
        <f t="shared" si="192"/>
        <v>15.458089586349418</v>
      </c>
      <c r="L1153" s="60">
        <f t="shared" si="200"/>
        <v>0.25754343213662739</v>
      </c>
      <c r="M1153" s="60">
        <f t="shared" si="193"/>
        <v>1.6662875095627692</v>
      </c>
      <c r="N1153" s="59">
        <v>5.27</v>
      </c>
      <c r="O1153" s="59">
        <v>0.08</v>
      </c>
      <c r="P1153" s="62">
        <v>14.778235294117646</v>
      </c>
      <c r="Q1153" s="62">
        <v>16.565686274509794</v>
      </c>
      <c r="R1153" s="12">
        <v>21.87</v>
      </c>
      <c r="S1153" s="59">
        <v>46</v>
      </c>
      <c r="T1153" s="58">
        <v>0</v>
      </c>
      <c r="U1153" s="59">
        <v>27.7</v>
      </c>
      <c r="V1153" s="58">
        <v>100</v>
      </c>
      <c r="W1153" s="58" t="s">
        <v>101</v>
      </c>
      <c r="X1153" s="58">
        <v>0</v>
      </c>
      <c r="Y1153" s="58">
        <v>0</v>
      </c>
      <c r="Z1153" s="58">
        <v>0</v>
      </c>
      <c r="AA1153" s="58">
        <v>0</v>
      </c>
      <c r="AB1153">
        <v>1</v>
      </c>
      <c r="AC1153" s="58">
        <v>0</v>
      </c>
      <c r="AD1153" s="58">
        <v>0</v>
      </c>
      <c r="AE1153" s="58"/>
      <c r="AF1153" s="58">
        <v>20</v>
      </c>
      <c r="AG1153" s="58">
        <v>14.29</v>
      </c>
      <c r="AH1153" s="59">
        <v>3805.81</v>
      </c>
      <c r="AI1153" s="61">
        <v>8612177</v>
      </c>
      <c r="AJ1153" s="61">
        <v>5168482</v>
      </c>
      <c r="AK1153" s="61">
        <v>293748</v>
      </c>
      <c r="AL1153" s="60">
        <f t="shared" si="197"/>
        <v>0.29374800000000001</v>
      </c>
      <c r="AM1153" s="60">
        <f t="shared" si="203"/>
        <v>0.35532629558541268</v>
      </c>
      <c r="AN1153" s="59">
        <v>54.73</v>
      </c>
    </row>
    <row r="1154" spans="1:40" x14ac:dyDescent="0.3">
      <c r="A1154" s="58" t="s">
        <v>323</v>
      </c>
      <c r="B1154" s="59">
        <v>2012</v>
      </c>
      <c r="C1154" s="59">
        <v>19.940000000000001</v>
      </c>
      <c r="D1154" s="59">
        <v>19.940000000000001</v>
      </c>
      <c r="E1154" s="59">
        <v>100</v>
      </c>
      <c r="F1154" s="59">
        <v>17.989999999999998</v>
      </c>
      <c r="G1154" s="59">
        <v>18.93</v>
      </c>
      <c r="H1154" s="59">
        <v>22.93</v>
      </c>
      <c r="I1154" s="60">
        <f t="shared" si="202"/>
        <v>8.2521098335626366</v>
      </c>
      <c r="J1154" s="60">
        <f t="shared" si="195"/>
        <v>16.039518676905576</v>
      </c>
      <c r="K1154" s="60">
        <f t="shared" ref="K1154:K1217" si="204">LN(AJ1154)</f>
        <v>15.487152456127481</v>
      </c>
      <c r="L1154" s="60">
        <f t="shared" si="200"/>
        <v>0.19537597586766411</v>
      </c>
      <c r="M1154" s="60">
        <f t="shared" ref="M1154:M1217" si="205">AI1154/AJ1154</f>
        <v>1.7373591332438874</v>
      </c>
      <c r="N1154" s="59">
        <v>4.55</v>
      </c>
      <c r="O1154" s="59">
        <v>0.06</v>
      </c>
      <c r="P1154" s="62">
        <v>7.9368359374999926</v>
      </c>
      <c r="Q1154" s="62">
        <v>9.5380468750000045</v>
      </c>
      <c r="R1154" s="12">
        <v>13.01</v>
      </c>
      <c r="S1154" s="59">
        <v>38.64</v>
      </c>
      <c r="T1154" s="58">
        <v>0</v>
      </c>
      <c r="U1154" s="59">
        <v>27.56</v>
      </c>
      <c r="V1154" s="58">
        <v>100</v>
      </c>
      <c r="W1154" s="58" t="s">
        <v>101</v>
      </c>
      <c r="X1154" s="58">
        <v>0</v>
      </c>
      <c r="Y1154" s="58">
        <v>0</v>
      </c>
      <c r="Z1154" s="58">
        <v>0</v>
      </c>
      <c r="AA1154" s="58">
        <v>0</v>
      </c>
      <c r="AB1154">
        <v>1</v>
      </c>
      <c r="AC1154" s="58">
        <v>0</v>
      </c>
      <c r="AD1154" s="58">
        <v>0</v>
      </c>
      <c r="AE1154" s="58"/>
      <c r="AF1154" s="58">
        <v>20</v>
      </c>
      <c r="AG1154" s="58">
        <v>14.29</v>
      </c>
      <c r="AH1154" s="59">
        <v>3835.71</v>
      </c>
      <c r="AI1154" s="61">
        <v>9244309</v>
      </c>
      <c r="AJ1154" s="61">
        <v>5320897</v>
      </c>
      <c r="AK1154" s="61">
        <v>215768</v>
      </c>
      <c r="AL1154" s="60">
        <f t="shared" si="197"/>
        <v>0.21576799999999999</v>
      </c>
      <c r="AM1154" s="60">
        <f t="shared" si="203"/>
        <v>-0.2654656372128491</v>
      </c>
      <c r="AN1154" s="59">
        <v>51.25</v>
      </c>
    </row>
    <row r="1155" spans="1:40" x14ac:dyDescent="0.3">
      <c r="A1155" s="58" t="s">
        <v>323</v>
      </c>
      <c r="B1155" s="59">
        <v>2013</v>
      </c>
      <c r="C1155" s="59">
        <v>23.17</v>
      </c>
      <c r="D1155" s="59">
        <v>23.17</v>
      </c>
      <c r="E1155" s="59">
        <v>100</v>
      </c>
      <c r="F1155" s="59">
        <v>21.35</v>
      </c>
      <c r="G1155" s="59">
        <v>16.739999999999998</v>
      </c>
      <c r="H1155" s="59">
        <v>32.020000000000003</v>
      </c>
      <c r="I1155" s="60">
        <f t="shared" si="202"/>
        <v>8.4298646732335651</v>
      </c>
      <c r="J1155" s="60">
        <f t="shared" si="195"/>
        <v>16.167975221509074</v>
      </c>
      <c r="K1155" s="60">
        <f t="shared" si="204"/>
        <v>15.672448968217301</v>
      </c>
      <c r="L1155" s="60">
        <f t="shared" si="200"/>
        <v>0.20748072719596863</v>
      </c>
      <c r="M1155" s="60">
        <f t="shared" si="205"/>
        <v>1.6413617838572165</v>
      </c>
      <c r="N1155" s="59">
        <v>4.3499999999999996</v>
      </c>
      <c r="O1155" s="59">
        <v>7.0000000000000007E-2</v>
      </c>
      <c r="P1155" s="62">
        <v>4.5099606299212596</v>
      </c>
      <c r="Q1155" s="62">
        <v>5.3667968749999986</v>
      </c>
      <c r="R1155" s="12">
        <v>8.0399999999999991</v>
      </c>
      <c r="S1155" s="59">
        <v>36.76</v>
      </c>
      <c r="T1155" s="58">
        <v>0</v>
      </c>
      <c r="U1155" s="59">
        <v>38.130000000000003</v>
      </c>
      <c r="V1155" s="58">
        <v>100</v>
      </c>
      <c r="W1155" s="58" t="s">
        <v>101</v>
      </c>
      <c r="X1155" s="58">
        <v>0</v>
      </c>
      <c r="Y1155" s="58">
        <v>0</v>
      </c>
      <c r="Z1155" s="58">
        <v>0</v>
      </c>
      <c r="AA1155" s="58">
        <v>0</v>
      </c>
      <c r="AB1155">
        <v>1</v>
      </c>
      <c r="AC1155" s="58">
        <v>0</v>
      </c>
      <c r="AD1155" s="58">
        <v>0</v>
      </c>
      <c r="AE1155" s="58">
        <v>1</v>
      </c>
      <c r="AF1155" s="58">
        <v>16.670000000000002</v>
      </c>
      <c r="AG1155" s="58">
        <v>14.29</v>
      </c>
      <c r="AH1155" s="59">
        <v>4581.88</v>
      </c>
      <c r="AI1155" s="61">
        <v>10511445</v>
      </c>
      <c r="AJ1155" s="61">
        <v>6404100</v>
      </c>
      <c r="AK1155" s="61">
        <v>230574</v>
      </c>
      <c r="AL1155" s="60">
        <f t="shared" si="197"/>
        <v>0.230574</v>
      </c>
      <c r="AM1155" s="60">
        <f t="shared" si="203"/>
        <v>6.8619999258462794E-2</v>
      </c>
      <c r="AN1155" s="59">
        <v>55.17</v>
      </c>
    </row>
    <row r="1156" spans="1:40" x14ac:dyDescent="0.3">
      <c r="A1156" s="58" t="s">
        <v>323</v>
      </c>
      <c r="B1156" s="59">
        <v>2014</v>
      </c>
      <c r="C1156" s="59">
        <v>35.82</v>
      </c>
      <c r="D1156" s="59">
        <v>35.82</v>
      </c>
      <c r="E1156" s="59">
        <v>100</v>
      </c>
      <c r="F1156" s="59">
        <v>26.69</v>
      </c>
      <c r="G1156" s="59">
        <v>35.56</v>
      </c>
      <c r="H1156" s="59">
        <v>44.92</v>
      </c>
      <c r="I1156" s="60">
        <f t="shared" si="202"/>
        <v>8.3375233158061608</v>
      </c>
      <c r="J1156" s="60">
        <f t="shared" si="195"/>
        <v>16.175805062970891</v>
      </c>
      <c r="K1156" s="60">
        <f t="shared" si="204"/>
        <v>15.670600005836526</v>
      </c>
      <c r="L1156" s="60">
        <f t="shared" si="200"/>
        <v>0.2082491788038702</v>
      </c>
      <c r="M1156" s="60">
        <f t="shared" si="205"/>
        <v>1.6573253320025594</v>
      </c>
      <c r="N1156" s="59">
        <v>3.45</v>
      </c>
      <c r="O1156" s="59">
        <v>0.08</v>
      </c>
      <c r="P1156" s="62">
        <v>5.9405577689243021</v>
      </c>
      <c r="Q1156" s="62">
        <v>6.9000390625000003</v>
      </c>
      <c r="R1156" s="12">
        <v>8.77</v>
      </c>
      <c r="S1156" s="59">
        <v>13.57</v>
      </c>
      <c r="T1156" s="58">
        <v>0</v>
      </c>
      <c r="U1156" s="59">
        <v>49.36</v>
      </c>
      <c r="V1156" s="58">
        <v>42.86</v>
      </c>
      <c r="W1156" s="58" t="s">
        <v>101</v>
      </c>
      <c r="X1156" s="58">
        <v>0</v>
      </c>
      <c r="Y1156" s="58">
        <v>0</v>
      </c>
      <c r="Z1156" s="58">
        <v>0</v>
      </c>
      <c r="AA1156" s="58">
        <v>0</v>
      </c>
      <c r="AB1156">
        <v>1</v>
      </c>
      <c r="AC1156" s="58">
        <v>0</v>
      </c>
      <c r="AD1156" s="58">
        <v>0</v>
      </c>
      <c r="AE1156" s="58">
        <v>1</v>
      </c>
      <c r="AF1156" s="58">
        <v>14.29</v>
      </c>
      <c r="AG1156" s="58">
        <v>14.29</v>
      </c>
      <c r="AH1156" s="59">
        <v>4177.7299999999996</v>
      </c>
      <c r="AI1156" s="61">
        <v>10594071</v>
      </c>
      <c r="AJ1156" s="61">
        <v>6392270</v>
      </c>
      <c r="AK1156" s="61">
        <v>231520</v>
      </c>
      <c r="AL1156" s="60">
        <f t="shared" si="197"/>
        <v>0.23152</v>
      </c>
      <c r="AM1156" s="60">
        <f t="shared" si="203"/>
        <v>4.1028043057760198E-3</v>
      </c>
      <c r="AN1156" s="59">
        <v>54.17</v>
      </c>
    </row>
    <row r="1157" spans="1:40" x14ac:dyDescent="0.3">
      <c r="A1157" s="58" t="s">
        <v>323</v>
      </c>
      <c r="B1157" s="59">
        <v>2015</v>
      </c>
      <c r="C1157" s="59">
        <v>48.09</v>
      </c>
      <c r="D1157" s="59">
        <v>48.09</v>
      </c>
      <c r="E1157" s="59">
        <v>100</v>
      </c>
      <c r="F1157" s="59">
        <v>33.94</v>
      </c>
      <c r="G1157" s="59">
        <v>65.430000000000007</v>
      </c>
      <c r="H1157" s="59">
        <v>42.68</v>
      </c>
      <c r="I1157" s="60">
        <f t="shared" si="202"/>
        <v>8.3931526181450486</v>
      </c>
      <c r="J1157" s="60">
        <f t="shared" si="195"/>
        <v>16.182534635892328</v>
      </c>
      <c r="K1157" s="60">
        <f t="shared" si="204"/>
        <v>15.557666357216759</v>
      </c>
      <c r="L1157" s="60">
        <f t="shared" si="200"/>
        <v>0.26261961647777593</v>
      </c>
      <c r="M1157" s="60">
        <f t="shared" si="205"/>
        <v>1.8679998858071412</v>
      </c>
      <c r="N1157" s="59">
        <v>4.07</v>
      </c>
      <c r="O1157" s="59">
        <v>0.09</v>
      </c>
      <c r="P1157" s="62">
        <v>7.6819367588932828</v>
      </c>
      <c r="Q1157" s="62">
        <v>8.2714785992217958</v>
      </c>
      <c r="R1157" s="12">
        <v>9.17</v>
      </c>
      <c r="S1157" s="59">
        <v>14.74</v>
      </c>
      <c r="T1157" s="58">
        <v>0</v>
      </c>
      <c r="U1157" s="59">
        <v>47.4</v>
      </c>
      <c r="V1157" s="58">
        <v>42.86</v>
      </c>
      <c r="W1157" s="58" t="s">
        <v>101</v>
      </c>
      <c r="X1157" s="58">
        <v>0</v>
      </c>
      <c r="Y1157" s="58">
        <v>0</v>
      </c>
      <c r="Z1157" s="58">
        <v>0</v>
      </c>
      <c r="AA1157" s="58">
        <v>0</v>
      </c>
      <c r="AB1157">
        <v>1</v>
      </c>
      <c r="AC1157" s="58">
        <v>0</v>
      </c>
      <c r="AD1157" s="58">
        <v>0</v>
      </c>
      <c r="AE1157" s="58">
        <v>1</v>
      </c>
      <c r="AF1157" s="58">
        <v>0</v>
      </c>
      <c r="AG1157" s="58">
        <v>14.29</v>
      </c>
      <c r="AH1157" s="59">
        <v>4416.72</v>
      </c>
      <c r="AI1157" s="61">
        <v>10665605</v>
      </c>
      <c r="AJ1157" s="61">
        <v>5709639</v>
      </c>
      <c r="AK1157" s="61">
        <v>300332</v>
      </c>
      <c r="AL1157" s="60">
        <f t="shared" si="197"/>
        <v>0.30033199999999999</v>
      </c>
      <c r="AM1157" s="60">
        <f t="shared" si="203"/>
        <v>0.29721838286109192</v>
      </c>
      <c r="AN1157" s="59">
        <v>46.23</v>
      </c>
    </row>
    <row r="1158" spans="1:40" x14ac:dyDescent="0.3">
      <c r="A1158" s="58" t="s">
        <v>323</v>
      </c>
      <c r="B1158" s="59">
        <v>2016</v>
      </c>
      <c r="C1158" s="59">
        <v>46.19</v>
      </c>
      <c r="D1158" s="59">
        <v>46.19</v>
      </c>
      <c r="E1158" s="59">
        <v>100</v>
      </c>
      <c r="F1158" s="59">
        <v>51.72</v>
      </c>
      <c r="G1158" s="59">
        <v>65.239999999999995</v>
      </c>
      <c r="H1158" s="59">
        <v>19.899999999999999</v>
      </c>
      <c r="I1158" s="60">
        <f t="shared" si="202"/>
        <v>8.6079274631586671</v>
      </c>
      <c r="J1158" s="60">
        <f t="shared" si="195"/>
        <v>16.221244392445971</v>
      </c>
      <c r="K1158" s="60">
        <f t="shared" si="204"/>
        <v>15.592151482432847</v>
      </c>
      <c r="L1158" s="60">
        <f t="shared" si="200"/>
        <v>0.249872722856228</v>
      </c>
      <c r="M1158" s="60">
        <f t="shared" si="205"/>
        <v>1.875908189735618</v>
      </c>
      <c r="N1158" s="59">
        <v>3.53</v>
      </c>
      <c r="O1158" s="59">
        <v>0.1</v>
      </c>
      <c r="P1158" s="62">
        <v>5.3497665369649798</v>
      </c>
      <c r="Q1158" s="62">
        <v>5.6182329317269106</v>
      </c>
      <c r="R1158" s="12">
        <v>8.7100000000000009</v>
      </c>
      <c r="S1158" s="59">
        <v>14.77</v>
      </c>
      <c r="T1158" s="58">
        <v>0</v>
      </c>
      <c r="U1158" s="59">
        <v>17.760000000000002</v>
      </c>
      <c r="V1158" s="58">
        <v>33.33</v>
      </c>
      <c r="W1158" s="58" t="s">
        <v>101</v>
      </c>
      <c r="X1158" s="58">
        <v>0</v>
      </c>
      <c r="Y1158" s="58">
        <v>0</v>
      </c>
      <c r="Z1158" s="58">
        <v>0</v>
      </c>
      <c r="AA1158" s="58">
        <v>0</v>
      </c>
      <c r="AB1158">
        <v>1</v>
      </c>
      <c r="AC1158" s="58">
        <v>0</v>
      </c>
      <c r="AD1158" s="58">
        <v>1</v>
      </c>
      <c r="AE1158" s="58">
        <v>1</v>
      </c>
      <c r="AF1158" s="58">
        <v>0</v>
      </c>
      <c r="AG1158" s="58">
        <v>12.5</v>
      </c>
      <c r="AH1158" s="59">
        <v>5474.89</v>
      </c>
      <c r="AI1158" s="61">
        <v>11086563</v>
      </c>
      <c r="AJ1158" s="61">
        <v>5909971</v>
      </c>
      <c r="AK1158" s="61">
        <v>283862</v>
      </c>
      <c r="AL1158" s="60">
        <f t="shared" si="197"/>
        <v>0.283862</v>
      </c>
      <c r="AM1158" s="60">
        <f t="shared" si="203"/>
        <v>-5.4839311162313706E-2</v>
      </c>
      <c r="AN1158" s="59">
        <v>46.39</v>
      </c>
    </row>
    <row r="1159" spans="1:40" x14ac:dyDescent="0.3">
      <c r="A1159" s="58" t="s">
        <v>323</v>
      </c>
      <c r="B1159" s="59">
        <v>2017</v>
      </c>
      <c r="C1159" s="59">
        <v>47.94</v>
      </c>
      <c r="D1159" s="59">
        <v>47.94</v>
      </c>
      <c r="E1159" s="59">
        <v>100</v>
      </c>
      <c r="F1159" s="59">
        <v>50.8</v>
      </c>
      <c r="G1159" s="59">
        <v>67.56</v>
      </c>
      <c r="H1159" s="59">
        <v>23.75</v>
      </c>
      <c r="I1159" s="60">
        <f t="shared" si="202"/>
        <v>8.6924515289698494</v>
      </c>
      <c r="J1159" s="60">
        <f t="shared" si="195"/>
        <v>16.221185941604332</v>
      </c>
      <c r="K1159" s="60">
        <f t="shared" si="204"/>
        <v>15.657399769916113</v>
      </c>
      <c r="L1159" s="60">
        <f t="shared" si="200"/>
        <v>0.27613743887315373</v>
      </c>
      <c r="M1159" s="60">
        <f t="shared" si="205"/>
        <v>1.757313410832622</v>
      </c>
      <c r="N1159" s="59">
        <v>3.38</v>
      </c>
      <c r="O1159" s="59">
        <v>0.1</v>
      </c>
      <c r="P1159" s="62">
        <v>5.8285490196078431</v>
      </c>
      <c r="Q1159" s="62">
        <v>6.2326050420168064</v>
      </c>
      <c r="R1159" s="12">
        <v>8.64</v>
      </c>
      <c r="S1159" s="59">
        <v>16.07</v>
      </c>
      <c r="T1159" s="58">
        <v>0</v>
      </c>
      <c r="U1159" s="59">
        <v>20.37</v>
      </c>
      <c r="V1159" s="58">
        <v>37.5</v>
      </c>
      <c r="W1159" s="58" t="s">
        <v>101</v>
      </c>
      <c r="X1159" s="58">
        <v>0</v>
      </c>
      <c r="Y1159" s="58">
        <v>0</v>
      </c>
      <c r="Z1159" s="58">
        <v>0</v>
      </c>
      <c r="AA1159" s="58">
        <v>0</v>
      </c>
      <c r="AB1159">
        <v>1</v>
      </c>
      <c r="AC1159" s="58">
        <v>0</v>
      </c>
      <c r="AD1159" s="58">
        <v>1</v>
      </c>
      <c r="AE1159" s="58">
        <v>1</v>
      </c>
      <c r="AF1159" s="58">
        <v>0</v>
      </c>
      <c r="AG1159" s="58">
        <v>16.670000000000002</v>
      </c>
      <c r="AH1159" s="59">
        <v>5957.77</v>
      </c>
      <c r="AI1159" s="61">
        <v>11085915</v>
      </c>
      <c r="AJ1159" s="61">
        <v>6308445</v>
      </c>
      <c r="AK1159" s="61">
        <v>318029</v>
      </c>
      <c r="AL1159" s="60">
        <f t="shared" si="197"/>
        <v>0.31802900000000001</v>
      </c>
      <c r="AM1159" s="60">
        <f t="shared" si="203"/>
        <v>0.12036482516152215</v>
      </c>
      <c r="AN1159" s="59">
        <v>50.38</v>
      </c>
    </row>
    <row r="1160" spans="1:40" x14ac:dyDescent="0.3">
      <c r="A1160" s="58" t="s">
        <v>323</v>
      </c>
      <c r="B1160" s="59">
        <v>2018</v>
      </c>
      <c r="C1160" s="59">
        <v>52.21</v>
      </c>
      <c r="D1160" s="59">
        <v>52.21</v>
      </c>
      <c r="E1160" s="59">
        <v>100</v>
      </c>
      <c r="F1160" s="59">
        <v>48.86</v>
      </c>
      <c r="G1160" s="59">
        <v>65.09</v>
      </c>
      <c r="H1160" s="59">
        <v>41.29</v>
      </c>
      <c r="I1160" s="60">
        <f t="shared" si="202"/>
        <v>8.769211816137064</v>
      </c>
      <c r="J1160" s="60">
        <f t="shared" si="195"/>
        <v>16.275422339070467</v>
      </c>
      <c r="K1160" s="60">
        <f t="shared" si="204"/>
        <v>15.696298243992562</v>
      </c>
      <c r="L1160" s="60">
        <f t="shared" si="200"/>
        <v>0.28196777691900132</v>
      </c>
      <c r="M1160" s="60">
        <f t="shared" si="205"/>
        <v>1.7844747158303003</v>
      </c>
      <c r="N1160" s="59">
        <v>3.23</v>
      </c>
      <c r="O1160" s="59">
        <v>0.1</v>
      </c>
      <c r="P1160" s="62">
        <v>15.665081300813005</v>
      </c>
      <c r="Q1160" s="62">
        <v>17.575252918287951</v>
      </c>
      <c r="R1160" s="12">
        <v>28</v>
      </c>
      <c r="S1160" s="59">
        <v>15.99</v>
      </c>
      <c r="T1160" s="58">
        <v>0</v>
      </c>
      <c r="U1160" s="59">
        <v>49.62</v>
      </c>
      <c r="V1160" s="58">
        <v>62.5</v>
      </c>
      <c r="W1160" s="58" t="s">
        <v>101</v>
      </c>
      <c r="X1160" s="58">
        <v>0</v>
      </c>
      <c r="Y1160" s="58">
        <v>0</v>
      </c>
      <c r="Z1160" s="58">
        <v>0</v>
      </c>
      <c r="AA1160" s="58">
        <v>0</v>
      </c>
      <c r="AB1160">
        <v>1</v>
      </c>
      <c r="AC1160" s="58">
        <v>0</v>
      </c>
      <c r="AD1160" s="58">
        <v>1</v>
      </c>
      <c r="AE1160" s="58">
        <v>1</v>
      </c>
      <c r="AF1160" s="58">
        <v>0</v>
      </c>
      <c r="AG1160" s="58">
        <v>14.29</v>
      </c>
      <c r="AH1160" s="59">
        <v>6433.1</v>
      </c>
      <c r="AI1160" s="61">
        <v>11703779</v>
      </c>
      <c r="AJ1160" s="61">
        <v>6558669</v>
      </c>
      <c r="AK1160" s="61">
        <v>325736</v>
      </c>
      <c r="AL1160" s="60">
        <f t="shared" si="197"/>
        <v>0.32573600000000003</v>
      </c>
      <c r="AM1160" s="60">
        <f t="shared" si="203"/>
        <v>2.4233639070650789E-2</v>
      </c>
      <c r="AN1160" s="59">
        <v>49.66</v>
      </c>
    </row>
    <row r="1161" spans="1:40" x14ac:dyDescent="0.3">
      <c r="A1161" s="58" t="s">
        <v>323</v>
      </c>
      <c r="B1161" s="59">
        <v>2019</v>
      </c>
      <c r="C1161" s="59">
        <v>56.84</v>
      </c>
      <c r="D1161" s="59">
        <v>56.84</v>
      </c>
      <c r="E1161" s="59">
        <v>100</v>
      </c>
      <c r="F1161" s="59">
        <v>55.26</v>
      </c>
      <c r="G1161" s="59">
        <v>68.63</v>
      </c>
      <c r="H1161" s="59">
        <v>45.39</v>
      </c>
      <c r="I1161" s="60">
        <f t="shared" si="202"/>
        <v>8.7064142253177454</v>
      </c>
      <c r="J1161" s="60">
        <f t="shared" si="195"/>
        <v>16.325050468987893</v>
      </c>
      <c r="K1161" s="60">
        <f t="shared" si="204"/>
        <v>15.738310424028034</v>
      </c>
      <c r="L1161" s="60">
        <f t="shared" si="200"/>
        <v>0.29553714046711382</v>
      </c>
      <c r="M1161" s="60">
        <f t="shared" si="205"/>
        <v>1.7981170696320499</v>
      </c>
      <c r="N1161" s="59">
        <v>5.65</v>
      </c>
      <c r="O1161" s="59">
        <v>0.1</v>
      </c>
      <c r="P1161" s="62">
        <v>24.825120000000009</v>
      </c>
      <c r="Q1161" s="62">
        <v>26.61542635658914</v>
      </c>
      <c r="R1161" s="12">
        <v>31.91</v>
      </c>
      <c r="S1161" s="59">
        <v>13.56</v>
      </c>
      <c r="T1161" s="58">
        <v>1</v>
      </c>
      <c r="U1161" s="59">
        <v>47.04</v>
      </c>
      <c r="V1161" s="58">
        <v>75</v>
      </c>
      <c r="W1161" s="58" t="s">
        <v>101</v>
      </c>
      <c r="X1161" s="58">
        <v>0</v>
      </c>
      <c r="Y1161" s="58">
        <v>0</v>
      </c>
      <c r="Z1161" s="58">
        <v>0</v>
      </c>
      <c r="AA1161" s="58">
        <v>0</v>
      </c>
      <c r="AB1161">
        <v>1</v>
      </c>
      <c r="AC1161" s="58">
        <v>0</v>
      </c>
      <c r="AD1161" s="58">
        <v>1</v>
      </c>
      <c r="AE1161" s="58">
        <v>1</v>
      </c>
      <c r="AF1161" s="58">
        <v>0</v>
      </c>
      <c r="AG1161" s="58"/>
      <c r="AH1161" s="59">
        <v>6041.54</v>
      </c>
      <c r="AI1161" s="61">
        <v>12299270</v>
      </c>
      <c r="AJ1161" s="61">
        <v>6840083</v>
      </c>
      <c r="AK1161" s="61">
        <v>343848</v>
      </c>
      <c r="AL1161" s="60">
        <f t="shared" si="197"/>
        <v>0.34384799999999999</v>
      </c>
      <c r="AM1161" s="60">
        <f t="shared" si="203"/>
        <v>5.5603310656482552E-2</v>
      </c>
      <c r="AN1161" s="59">
        <v>49.64</v>
      </c>
    </row>
    <row r="1162" spans="1:40" x14ac:dyDescent="0.3">
      <c r="A1162" s="58" t="s">
        <v>323</v>
      </c>
      <c r="B1162" s="59">
        <v>2020</v>
      </c>
      <c r="C1162" s="59">
        <v>64.06</v>
      </c>
      <c r="D1162" s="59">
        <v>64.06</v>
      </c>
      <c r="E1162" s="59">
        <v>100</v>
      </c>
      <c r="F1162" s="59">
        <v>56.53</v>
      </c>
      <c r="G1162" s="59">
        <v>66.569999999999993</v>
      </c>
      <c r="H1162" s="59">
        <v>68.58</v>
      </c>
      <c r="I1162" s="60">
        <f t="shared" si="202"/>
        <v>9.0476331894658042</v>
      </c>
      <c r="J1162" s="60">
        <f t="shared" si="195"/>
        <v>16.359172004102753</v>
      </c>
      <c r="K1162" s="60">
        <f t="shared" si="204"/>
        <v>15.708705801117299</v>
      </c>
      <c r="L1162" s="60">
        <f t="shared" si="200"/>
        <v>0.25185927982234346</v>
      </c>
      <c r="M1162" s="60">
        <f t="shared" si="205"/>
        <v>1.9164340680663192</v>
      </c>
      <c r="N1162" s="59">
        <v>5.3</v>
      </c>
      <c r="O1162" s="59">
        <v>0.06</v>
      </c>
      <c r="P1162" s="62">
        <v>24.792209302325578</v>
      </c>
      <c r="Q1162" s="62">
        <v>26.392868217054275</v>
      </c>
      <c r="R1162" s="12">
        <v>35.049999999999997</v>
      </c>
      <c r="S1162" s="59">
        <v>14.63</v>
      </c>
      <c r="T1162" s="58">
        <v>1</v>
      </c>
      <c r="U1162" s="59">
        <v>81.84</v>
      </c>
      <c r="V1162" s="58">
        <v>87.5</v>
      </c>
      <c r="W1162" s="58" t="s">
        <v>101</v>
      </c>
      <c r="X1162" s="58">
        <v>0</v>
      </c>
      <c r="Y1162" s="58">
        <v>0</v>
      </c>
      <c r="Z1162" s="58">
        <v>0</v>
      </c>
      <c r="AA1162" s="58">
        <v>0</v>
      </c>
      <c r="AB1162">
        <v>1</v>
      </c>
      <c r="AC1162" s="58">
        <v>0</v>
      </c>
      <c r="AD1162" s="58">
        <v>1</v>
      </c>
      <c r="AE1162" s="58">
        <v>1</v>
      </c>
      <c r="AF1162" s="58">
        <v>16.670000000000002</v>
      </c>
      <c r="AG1162" s="58"/>
      <c r="AH1162" s="59">
        <v>8498.4</v>
      </c>
      <c r="AI1162" s="61">
        <v>12726182</v>
      </c>
      <c r="AJ1162" s="61">
        <v>6640553</v>
      </c>
      <c r="AK1162" s="61">
        <v>286415</v>
      </c>
      <c r="AL1162" s="60">
        <f t="shared" si="197"/>
        <v>0.28641499999999998</v>
      </c>
      <c r="AM1162" s="60">
        <f t="shared" si="203"/>
        <v>-0.16703019939042832</v>
      </c>
      <c r="AN1162" s="59">
        <v>45.91</v>
      </c>
    </row>
    <row r="1163" spans="1:40" x14ac:dyDescent="0.3">
      <c r="A1163" s="58" t="s">
        <v>323</v>
      </c>
      <c r="B1163" s="59">
        <v>2021</v>
      </c>
      <c r="C1163" s="59">
        <v>61.41</v>
      </c>
      <c r="D1163" s="59">
        <v>61.41</v>
      </c>
      <c r="E1163" s="59">
        <v>100</v>
      </c>
      <c r="F1163" s="59">
        <v>51.82</v>
      </c>
      <c r="G1163" s="59">
        <v>64.489999999999995</v>
      </c>
      <c r="H1163" s="59">
        <v>67.28</v>
      </c>
      <c r="I1163" s="60">
        <f t="shared" si="202"/>
        <v>8.7951006475761417</v>
      </c>
      <c r="J1163" s="60">
        <f t="shared" si="195"/>
        <v>16.390434998447891</v>
      </c>
      <c r="K1163" s="60">
        <f t="shared" si="204"/>
        <v>15.731203885473676</v>
      </c>
      <c r="L1163" s="60">
        <f t="shared" si="200"/>
        <v>0.27087258125122843</v>
      </c>
      <c r="M1163" s="60">
        <f t="shared" si="205"/>
        <v>1.9333052694442554</v>
      </c>
      <c r="N1163" s="59">
        <v>4.3600000000000003</v>
      </c>
      <c r="O1163" s="59">
        <v>0.06</v>
      </c>
      <c r="P1163" s="62">
        <v>53.43942307692307</v>
      </c>
      <c r="Q1163" s="62">
        <v>56.638499999999958</v>
      </c>
      <c r="R1163" s="12">
        <v>93.21</v>
      </c>
      <c r="S1163" s="59">
        <v>13.2</v>
      </c>
      <c r="T1163" s="58">
        <v>1</v>
      </c>
      <c r="U1163" s="59">
        <v>80.83</v>
      </c>
      <c r="V1163" s="58">
        <v>100</v>
      </c>
      <c r="W1163" s="58" t="s">
        <v>101</v>
      </c>
      <c r="X1163" s="58">
        <v>0</v>
      </c>
      <c r="Y1163" s="58">
        <v>0</v>
      </c>
      <c r="Z1163" s="58">
        <v>0</v>
      </c>
      <c r="AA1163" s="58">
        <v>0</v>
      </c>
      <c r="AB1163">
        <v>1</v>
      </c>
      <c r="AC1163" s="58">
        <v>0</v>
      </c>
      <c r="AD1163" s="58">
        <v>1</v>
      </c>
      <c r="AE1163" s="58">
        <v>1</v>
      </c>
      <c r="AF1163" s="58">
        <v>16.670000000000002</v>
      </c>
      <c r="AG1163" s="58"/>
      <c r="AH1163" s="59">
        <v>6601.82</v>
      </c>
      <c r="AI1163" s="61">
        <v>13130325</v>
      </c>
      <c r="AJ1163" s="61">
        <v>6791646</v>
      </c>
      <c r="AK1163" s="61">
        <v>311108</v>
      </c>
      <c r="AL1163" s="60">
        <f t="shared" si="197"/>
        <v>0.311108</v>
      </c>
      <c r="AM1163" s="60">
        <f t="shared" si="203"/>
        <v>8.6214060017806335E-2</v>
      </c>
      <c r="AN1163" s="59">
        <v>44.82</v>
      </c>
    </row>
    <row r="1164" spans="1:40" x14ac:dyDescent="0.3">
      <c r="A1164" s="58" t="s">
        <v>690</v>
      </c>
      <c r="B1164" s="59">
        <v>2008</v>
      </c>
      <c r="C1164" s="59">
        <v>84.19</v>
      </c>
      <c r="D1164" s="59">
        <v>84.19</v>
      </c>
      <c r="E1164" s="59">
        <v>100</v>
      </c>
      <c r="F1164" s="59">
        <v>85.64</v>
      </c>
      <c r="G1164" s="59">
        <v>83.02</v>
      </c>
      <c r="H1164" s="59">
        <v>83.59</v>
      </c>
      <c r="I1164" s="60">
        <f t="shared" si="202"/>
        <v>9.4129178846699251</v>
      </c>
      <c r="J1164" s="60">
        <f t="shared" ref="J1164:J1227" si="206">LN(AI1164)</f>
        <v>17.029245189517603</v>
      </c>
      <c r="K1164" s="60">
        <f t="shared" si="204"/>
        <v>16.187817589944295</v>
      </c>
      <c r="L1164" s="60">
        <f t="shared" si="200"/>
        <v>0.66962263551298828</v>
      </c>
      <c r="M1164" s="60">
        <f t="shared" si="205"/>
        <v>2.3196761828373171</v>
      </c>
      <c r="N1164" s="59">
        <v>-2.9</v>
      </c>
      <c r="O1164" s="59">
        <v>7.0000000000000007E-2</v>
      </c>
      <c r="P1164" s="62">
        <v>19.974545454545453</v>
      </c>
      <c r="Q1164" s="62">
        <v>25.786875000000009</v>
      </c>
      <c r="R1164" s="12">
        <v>34.380000000000003</v>
      </c>
      <c r="S1164" s="59">
        <v>72.22</v>
      </c>
      <c r="T1164" s="58">
        <v>1</v>
      </c>
      <c r="U1164" s="59">
        <v>84.66</v>
      </c>
      <c r="V1164" s="58">
        <v>91.67</v>
      </c>
      <c r="W1164" s="58" t="s">
        <v>101</v>
      </c>
      <c r="X1164" s="58">
        <v>0</v>
      </c>
      <c r="Y1164" s="58">
        <v>0</v>
      </c>
      <c r="Z1164" s="58">
        <v>0</v>
      </c>
      <c r="AA1164" s="58">
        <v>0</v>
      </c>
      <c r="AB1164">
        <v>1</v>
      </c>
      <c r="AC1164" s="58">
        <v>0</v>
      </c>
      <c r="AD1164" s="58">
        <v>1</v>
      </c>
      <c r="AE1164" s="58"/>
      <c r="AF1164" s="58">
        <v>16.670000000000002</v>
      </c>
      <c r="AG1164" s="58"/>
      <c r="AH1164" s="59">
        <v>12245.55</v>
      </c>
      <c r="AI1164" s="61">
        <v>24871800</v>
      </c>
      <c r="AJ1164" s="61">
        <v>10722100</v>
      </c>
      <c r="AK1164" s="61">
        <v>953500</v>
      </c>
      <c r="AL1164" s="60">
        <f t="shared" si="197"/>
        <v>0.95350000000000001</v>
      </c>
      <c r="AM1164" s="60"/>
      <c r="AN1164" s="59">
        <v>37.369999999999997</v>
      </c>
    </row>
    <row r="1165" spans="1:40" x14ac:dyDescent="0.3">
      <c r="A1165" s="58" t="s">
        <v>690</v>
      </c>
      <c r="B1165" s="59">
        <v>2009</v>
      </c>
      <c r="C1165" s="59">
        <v>84.56</v>
      </c>
      <c r="D1165" s="59">
        <v>84.56</v>
      </c>
      <c r="E1165" s="59">
        <v>100</v>
      </c>
      <c r="F1165" s="59">
        <v>89.76</v>
      </c>
      <c r="G1165" s="59">
        <v>69.03</v>
      </c>
      <c r="H1165" s="59">
        <v>93.09</v>
      </c>
      <c r="I1165" s="60">
        <f t="shared" si="202"/>
        <v>9.0746684042403043</v>
      </c>
      <c r="J1165" s="60">
        <f t="shared" si="206"/>
        <v>16.934954922204955</v>
      </c>
      <c r="K1165" s="60">
        <f t="shared" si="204"/>
        <v>16.138055128697925</v>
      </c>
      <c r="L1165" s="60">
        <f t="shared" si="200"/>
        <v>0.67095269505017663</v>
      </c>
      <c r="M1165" s="60">
        <f t="shared" si="205"/>
        <v>2.2186519761606021</v>
      </c>
      <c r="N1165" s="59">
        <v>-5.18</v>
      </c>
      <c r="O1165" s="59">
        <v>7.0000000000000007E-2</v>
      </c>
      <c r="P1165" s="62">
        <v>16.568333333333328</v>
      </c>
      <c r="Q1165" s="62">
        <v>16.611240310077516</v>
      </c>
      <c r="R1165" s="12">
        <v>19.829999999999998</v>
      </c>
      <c r="S1165" s="59">
        <v>95</v>
      </c>
      <c r="T1165" s="58">
        <v>1</v>
      </c>
      <c r="U1165" s="59">
        <v>98.31</v>
      </c>
      <c r="V1165" s="58">
        <v>91.67</v>
      </c>
      <c r="W1165" s="58" t="s">
        <v>101</v>
      </c>
      <c r="X1165" s="58">
        <v>0</v>
      </c>
      <c r="Y1165" s="58">
        <v>0</v>
      </c>
      <c r="Z1165" s="58">
        <v>0</v>
      </c>
      <c r="AA1165" s="58">
        <v>0</v>
      </c>
      <c r="AB1165">
        <v>1</v>
      </c>
      <c r="AC1165" s="58">
        <v>0</v>
      </c>
      <c r="AD1165" s="58">
        <v>1</v>
      </c>
      <c r="AE1165" s="58"/>
      <c r="AF1165" s="58">
        <v>16.670000000000002</v>
      </c>
      <c r="AG1165" s="58">
        <v>58.33</v>
      </c>
      <c r="AH1165" s="59">
        <v>8731.2900000000009</v>
      </c>
      <c r="AI1165" s="61">
        <v>22633800</v>
      </c>
      <c r="AJ1165" s="61">
        <v>10201600</v>
      </c>
      <c r="AK1165" s="61">
        <v>956100</v>
      </c>
      <c r="AL1165" s="60">
        <f t="shared" ref="AL1165:AL1228" si="207">AK1165/10^6</f>
        <v>0.95609999999999995</v>
      </c>
      <c r="AM1165" s="60">
        <f t="shared" ref="AM1165:AM1177" si="208">(AK1165-AK1164)/AK1164</f>
        <v>2.7267960146827477E-3</v>
      </c>
      <c r="AN1165" s="59">
        <v>39.72</v>
      </c>
    </row>
    <row r="1166" spans="1:40" x14ac:dyDescent="0.3">
      <c r="A1166" s="58" t="s">
        <v>690</v>
      </c>
      <c r="B1166" s="59">
        <v>2010</v>
      </c>
      <c r="C1166" s="59">
        <v>86.02</v>
      </c>
      <c r="D1166" s="59">
        <v>86.02</v>
      </c>
      <c r="E1166" s="59">
        <v>100</v>
      </c>
      <c r="F1166" s="59">
        <v>89.12</v>
      </c>
      <c r="G1166" s="59">
        <v>76.48</v>
      </c>
      <c r="H1166" s="59">
        <v>91.37</v>
      </c>
      <c r="I1166" s="60">
        <f t="shared" si="202"/>
        <v>9.5484305846821549</v>
      </c>
      <c r="J1166" s="60">
        <f t="shared" si="206"/>
        <v>17.033069516144018</v>
      </c>
      <c r="K1166" s="60">
        <f t="shared" si="204"/>
        <v>16.349072442184177</v>
      </c>
      <c r="L1166" s="60">
        <f t="shared" si="200"/>
        <v>0.67838880958439984</v>
      </c>
      <c r="M1166" s="60">
        <f t="shared" si="205"/>
        <v>1.9817832564711111</v>
      </c>
      <c r="N1166" s="59">
        <v>10.17</v>
      </c>
      <c r="O1166" s="59">
        <v>7.0000000000000007E-2</v>
      </c>
      <c r="P1166" s="62">
        <v>16.501712062256811</v>
      </c>
      <c r="Q1166" s="62">
        <v>17.427003891050575</v>
      </c>
      <c r="R1166" s="12">
        <v>19.920000000000002</v>
      </c>
      <c r="S1166" s="59">
        <v>88.89</v>
      </c>
      <c r="T1166" s="58">
        <v>1</v>
      </c>
      <c r="U1166" s="59">
        <v>96.24</v>
      </c>
      <c r="V1166" s="58">
        <v>76.92</v>
      </c>
      <c r="W1166" s="58" t="s">
        <v>101</v>
      </c>
      <c r="X1166" s="58">
        <v>0</v>
      </c>
      <c r="Y1166" s="58">
        <v>0</v>
      </c>
      <c r="Z1166" s="58">
        <v>0</v>
      </c>
      <c r="AA1166" s="58">
        <v>0</v>
      </c>
      <c r="AB1166">
        <v>1</v>
      </c>
      <c r="AC1166" s="58">
        <v>0</v>
      </c>
      <c r="AD1166" s="58">
        <v>1</v>
      </c>
      <c r="AE1166" s="58"/>
      <c r="AF1166" s="58">
        <v>20</v>
      </c>
      <c r="AG1166" s="58">
        <v>54.55</v>
      </c>
      <c r="AH1166" s="59">
        <v>14022.67</v>
      </c>
      <c r="AI1166" s="61">
        <v>24967100</v>
      </c>
      <c r="AJ1166" s="61">
        <v>12598300</v>
      </c>
      <c r="AK1166" s="61">
        <v>970700</v>
      </c>
      <c r="AL1166" s="60">
        <f t="shared" si="207"/>
        <v>0.97070000000000001</v>
      </c>
      <c r="AM1166" s="60">
        <f t="shared" si="208"/>
        <v>1.5270369208241815E-2</v>
      </c>
      <c r="AN1166" s="59">
        <v>44.99</v>
      </c>
    </row>
    <row r="1167" spans="1:40" x14ac:dyDescent="0.3">
      <c r="A1167" s="58" t="s">
        <v>690</v>
      </c>
      <c r="B1167" s="59">
        <v>2011</v>
      </c>
      <c r="C1167" s="59">
        <v>92.91</v>
      </c>
      <c r="D1167" s="59">
        <v>92.91</v>
      </c>
      <c r="E1167" s="59">
        <v>100</v>
      </c>
      <c r="F1167" s="59">
        <v>95.6</v>
      </c>
      <c r="G1167" s="59">
        <v>84.41</v>
      </c>
      <c r="H1167" s="59">
        <v>97.73</v>
      </c>
      <c r="I1167" s="60">
        <f t="shared" si="202"/>
        <v>9.5319984183342417</v>
      </c>
      <c r="J1167" s="60">
        <f t="shared" si="206"/>
        <v>17.08877229015906</v>
      </c>
      <c r="K1167" s="60">
        <f t="shared" si="204"/>
        <v>16.406517449745099</v>
      </c>
      <c r="L1167" s="60">
        <f t="shared" si="200"/>
        <v>0.66057233462776666</v>
      </c>
      <c r="M1167" s="60">
        <f t="shared" si="205"/>
        <v>1.9783335331854428</v>
      </c>
      <c r="N1167" s="59">
        <v>6.2</v>
      </c>
      <c r="O1167" s="59">
        <v>0.06</v>
      </c>
      <c r="P1167" s="62">
        <v>14.778235294117646</v>
      </c>
      <c r="Q1167" s="62">
        <v>16.565686274509794</v>
      </c>
      <c r="R1167" s="12">
        <v>21.87</v>
      </c>
      <c r="S1167" s="59">
        <v>86.21</v>
      </c>
      <c r="T1167" s="58">
        <v>1</v>
      </c>
      <c r="U1167" s="59">
        <v>98.39</v>
      </c>
      <c r="V1167" s="58">
        <v>85.71</v>
      </c>
      <c r="W1167" s="58" t="s">
        <v>101</v>
      </c>
      <c r="X1167" s="58">
        <v>0</v>
      </c>
      <c r="Y1167" s="58">
        <v>0</v>
      </c>
      <c r="Z1167" s="58">
        <v>0</v>
      </c>
      <c r="AA1167" s="58">
        <v>0</v>
      </c>
      <c r="AB1167">
        <v>1</v>
      </c>
      <c r="AC1167" s="58">
        <v>0</v>
      </c>
      <c r="AD1167" s="58">
        <v>1</v>
      </c>
      <c r="AE1167" s="58">
        <v>1</v>
      </c>
      <c r="AF1167" s="58">
        <v>19.350000000000001</v>
      </c>
      <c r="AG1167" s="58">
        <v>58.33</v>
      </c>
      <c r="AH1167" s="59">
        <v>13794.13</v>
      </c>
      <c r="AI1167" s="61">
        <v>26397300</v>
      </c>
      <c r="AJ1167" s="61">
        <v>13343200</v>
      </c>
      <c r="AK1167" s="61">
        <v>935900</v>
      </c>
      <c r="AL1167" s="60">
        <f t="shared" si="207"/>
        <v>0.93589999999999995</v>
      </c>
      <c r="AM1167" s="60">
        <f t="shared" si="208"/>
        <v>-3.5850417224683219E-2</v>
      </c>
      <c r="AN1167" s="59">
        <v>44.97</v>
      </c>
    </row>
    <row r="1168" spans="1:40" x14ac:dyDescent="0.3">
      <c r="A1168" s="58" t="s">
        <v>690</v>
      </c>
      <c r="B1168" s="59">
        <v>2012</v>
      </c>
      <c r="C1168" s="59">
        <v>91.15</v>
      </c>
      <c r="D1168" s="59">
        <v>91.15</v>
      </c>
      <c r="E1168" s="59">
        <v>100</v>
      </c>
      <c r="F1168" s="59">
        <v>90.01</v>
      </c>
      <c r="G1168" s="59">
        <v>88.75</v>
      </c>
      <c r="H1168" s="59">
        <v>94.73</v>
      </c>
      <c r="I1168" s="60">
        <f t="shared" si="202"/>
        <v>9.44677835935593</v>
      </c>
      <c r="J1168" s="60">
        <f t="shared" si="206"/>
        <v>17.202138992700863</v>
      </c>
      <c r="K1168" s="60">
        <f t="shared" si="204"/>
        <v>16.529005907302381</v>
      </c>
      <c r="L1168" s="60">
        <f t="shared" si="200"/>
        <v>0.62352911367907549</v>
      </c>
      <c r="M1168" s="60">
        <f t="shared" si="205"/>
        <v>1.9603697146911199</v>
      </c>
      <c r="N1168" s="59">
        <v>6.6</v>
      </c>
      <c r="O1168" s="59">
        <v>0.06</v>
      </c>
      <c r="P1168" s="62">
        <v>7.9368359374999926</v>
      </c>
      <c r="Q1168" s="62">
        <v>9.5380468750000045</v>
      </c>
      <c r="R1168" s="12">
        <v>13.01</v>
      </c>
      <c r="S1168" s="59">
        <v>84.33</v>
      </c>
      <c r="T1168" s="58">
        <v>1</v>
      </c>
      <c r="U1168" s="59">
        <v>98.39</v>
      </c>
      <c r="V1168" s="58">
        <v>84.62</v>
      </c>
      <c r="W1168" s="58" t="s">
        <v>101</v>
      </c>
      <c r="X1168" s="58">
        <v>0</v>
      </c>
      <c r="Y1168" s="58">
        <v>0</v>
      </c>
      <c r="Z1168" s="58">
        <v>0</v>
      </c>
      <c r="AA1168" s="58">
        <v>0</v>
      </c>
      <c r="AB1168">
        <v>1</v>
      </c>
      <c r="AC1168" s="58">
        <v>0</v>
      </c>
      <c r="AD1168" s="58">
        <v>1</v>
      </c>
      <c r="AE1168" s="58">
        <v>1</v>
      </c>
      <c r="AF1168" s="58">
        <v>20.69</v>
      </c>
      <c r="AG1168" s="58">
        <v>54.55</v>
      </c>
      <c r="AH1168" s="59">
        <v>12667.29</v>
      </c>
      <c r="AI1168" s="61">
        <v>29566100</v>
      </c>
      <c r="AJ1168" s="61">
        <v>15081900</v>
      </c>
      <c r="AK1168" s="61">
        <v>865500</v>
      </c>
      <c r="AL1168" s="60">
        <f t="shared" si="207"/>
        <v>0.86550000000000005</v>
      </c>
      <c r="AM1168" s="60">
        <f t="shared" si="208"/>
        <v>-7.522171172133775E-2</v>
      </c>
      <c r="AN1168" s="59">
        <v>44.96</v>
      </c>
    </row>
    <row r="1169" spans="1:40" x14ac:dyDescent="0.3">
      <c r="A1169" s="58" t="s">
        <v>690</v>
      </c>
      <c r="B1169" s="59">
        <v>2013</v>
      </c>
      <c r="C1169" s="59">
        <v>91.61</v>
      </c>
      <c r="D1169" s="59">
        <v>91.61</v>
      </c>
      <c r="E1169" s="59">
        <v>100</v>
      </c>
      <c r="F1169" s="59">
        <v>92.33</v>
      </c>
      <c r="G1169" s="59">
        <v>86.86</v>
      </c>
      <c r="H1169" s="59">
        <v>95.23</v>
      </c>
      <c r="I1169" s="60">
        <f t="shared" si="202"/>
        <v>9.7280919558129071</v>
      </c>
      <c r="J1169" s="60">
        <f t="shared" si="206"/>
        <v>17.291685533549508</v>
      </c>
      <c r="K1169" s="60">
        <f t="shared" si="204"/>
        <v>16.612236860743852</v>
      </c>
      <c r="L1169" s="60">
        <f t="shared" si="200"/>
        <v>0.60813380623298863</v>
      </c>
      <c r="M1169" s="60">
        <f t="shared" si="205"/>
        <v>1.9727897796948306</v>
      </c>
      <c r="N1169" s="59">
        <v>5.15</v>
      </c>
      <c r="O1169" s="59">
        <v>0.05</v>
      </c>
      <c r="P1169" s="62">
        <v>4.5099606299212596</v>
      </c>
      <c r="Q1169" s="62">
        <v>5.3667968749999986</v>
      </c>
      <c r="R1169" s="12">
        <v>8.0399999999999991</v>
      </c>
      <c r="S1169" s="59">
        <v>85.61</v>
      </c>
      <c r="T1169" s="58">
        <v>1</v>
      </c>
      <c r="U1169" s="59">
        <v>96.24</v>
      </c>
      <c r="V1169" s="58">
        <v>90.91</v>
      </c>
      <c r="W1169" s="58" t="s">
        <v>101</v>
      </c>
      <c r="X1169" s="58">
        <v>0</v>
      </c>
      <c r="Y1169" s="58">
        <v>0</v>
      </c>
      <c r="Z1169" s="58">
        <v>0</v>
      </c>
      <c r="AA1169" s="58">
        <v>0</v>
      </c>
      <c r="AB1169">
        <v>1</v>
      </c>
      <c r="AC1169" s="58">
        <v>0</v>
      </c>
      <c r="AD1169" s="58">
        <v>1</v>
      </c>
      <c r="AE1169" s="58">
        <v>1</v>
      </c>
      <c r="AF1169" s="58">
        <v>20</v>
      </c>
      <c r="AG1169" s="58">
        <v>54.55</v>
      </c>
      <c r="AH1169" s="59">
        <v>16782.5</v>
      </c>
      <c r="AI1169" s="61">
        <v>32335800</v>
      </c>
      <c r="AJ1169" s="61">
        <v>16390900</v>
      </c>
      <c r="AK1169" s="61">
        <v>837000</v>
      </c>
      <c r="AL1169" s="60">
        <f t="shared" si="207"/>
        <v>0.83699999999999997</v>
      </c>
      <c r="AM1169" s="60">
        <f t="shared" si="208"/>
        <v>-3.292894280762565E-2</v>
      </c>
      <c r="AN1169" s="59">
        <v>45.66</v>
      </c>
    </row>
    <row r="1170" spans="1:40" x14ac:dyDescent="0.3">
      <c r="A1170" s="58" t="s">
        <v>690</v>
      </c>
      <c r="B1170" s="59">
        <v>2014</v>
      </c>
      <c r="C1170" s="59">
        <v>90.48</v>
      </c>
      <c r="D1170" s="59">
        <v>90.48</v>
      </c>
      <c r="E1170" s="59">
        <v>100</v>
      </c>
      <c r="F1170" s="59">
        <v>91.71</v>
      </c>
      <c r="G1170" s="59">
        <v>89.23</v>
      </c>
      <c r="H1170" s="59">
        <v>90.21</v>
      </c>
      <c r="I1170" s="60">
        <f t="shared" si="202"/>
        <v>9.8042725588595907</v>
      </c>
      <c r="J1170" s="60">
        <f t="shared" si="206"/>
        <v>17.386616663874904</v>
      </c>
      <c r="K1170" s="60">
        <f t="shared" si="204"/>
        <v>16.733448843578245</v>
      </c>
      <c r="L1170" s="60">
        <f t="shared" si="200"/>
        <v>0.61540183193509235</v>
      </c>
      <c r="M1170" s="60">
        <f t="shared" si="205"/>
        <v>1.9216185395960677</v>
      </c>
      <c r="N1170" s="59">
        <v>5.93</v>
      </c>
      <c r="O1170" s="59">
        <v>0.05</v>
      </c>
      <c r="P1170" s="62">
        <v>5.9405577689243021</v>
      </c>
      <c r="Q1170" s="62">
        <v>6.9000390625000003</v>
      </c>
      <c r="R1170" s="12">
        <v>8.77</v>
      </c>
      <c r="S1170" s="59">
        <v>83.58</v>
      </c>
      <c r="T1170" s="58">
        <v>1</v>
      </c>
      <c r="U1170" s="59">
        <v>92.11</v>
      </c>
      <c r="V1170" s="58">
        <v>91.67</v>
      </c>
      <c r="W1170" s="58" t="s">
        <v>101</v>
      </c>
      <c r="X1170" s="58">
        <v>0</v>
      </c>
      <c r="Y1170" s="58">
        <v>0</v>
      </c>
      <c r="Z1170" s="58">
        <v>0</v>
      </c>
      <c r="AA1170" s="58">
        <v>0</v>
      </c>
      <c r="AB1170">
        <v>1</v>
      </c>
      <c r="AC1170" s="58">
        <v>0</v>
      </c>
      <c r="AD1170" s="58">
        <v>1</v>
      </c>
      <c r="AE1170" s="58">
        <v>1</v>
      </c>
      <c r="AF1170" s="58">
        <v>22.73</v>
      </c>
      <c r="AG1170" s="58">
        <v>50</v>
      </c>
      <c r="AH1170" s="59">
        <v>18110.96</v>
      </c>
      <c r="AI1170" s="61">
        <v>35555900</v>
      </c>
      <c r="AJ1170" s="61">
        <v>18503100</v>
      </c>
      <c r="AK1170" s="61">
        <v>850400</v>
      </c>
      <c r="AL1170" s="60">
        <f t="shared" si="207"/>
        <v>0.85040000000000004</v>
      </c>
      <c r="AM1170" s="60">
        <f t="shared" si="208"/>
        <v>1.6009557945041816E-2</v>
      </c>
      <c r="AN1170" s="59">
        <v>46.92</v>
      </c>
    </row>
    <row r="1171" spans="1:40" x14ac:dyDescent="0.3">
      <c r="A1171" s="58" t="s">
        <v>690</v>
      </c>
      <c r="B1171" s="59">
        <v>2015</v>
      </c>
      <c r="C1171" s="59">
        <v>89.05</v>
      </c>
      <c r="D1171" s="59">
        <v>89.05</v>
      </c>
      <c r="E1171" s="59">
        <v>100</v>
      </c>
      <c r="F1171" s="59">
        <v>89.74</v>
      </c>
      <c r="G1171" s="59">
        <v>89.73</v>
      </c>
      <c r="H1171" s="59">
        <v>87.59</v>
      </c>
      <c r="I1171" s="60">
        <f t="shared" si="202"/>
        <v>9.9459774353570651</v>
      </c>
      <c r="J1171" s="60">
        <f t="shared" si="206"/>
        <v>17.455152497862667</v>
      </c>
      <c r="K1171" s="60">
        <f t="shared" si="204"/>
        <v>16.749058869562681</v>
      </c>
      <c r="L1171" s="60">
        <f t="shared" si="200"/>
        <v>0.74150868143782367</v>
      </c>
      <c r="M1171" s="60">
        <f t="shared" si="205"/>
        <v>2.0260612316565747</v>
      </c>
      <c r="N1171" s="59">
        <v>7.13</v>
      </c>
      <c r="O1171" s="59">
        <v>0.05</v>
      </c>
      <c r="P1171" s="62">
        <v>7.6819367588932828</v>
      </c>
      <c r="Q1171" s="62">
        <v>8.2714785992217958</v>
      </c>
      <c r="R1171" s="12">
        <v>9.17</v>
      </c>
      <c r="S1171" s="59">
        <v>82.74</v>
      </c>
      <c r="T1171" s="58">
        <v>1</v>
      </c>
      <c r="U1171" s="59">
        <v>90.21</v>
      </c>
      <c r="V1171" s="58">
        <v>91.67</v>
      </c>
      <c r="W1171" s="58" t="s">
        <v>101</v>
      </c>
      <c r="X1171" s="58">
        <v>0</v>
      </c>
      <c r="Y1171" s="58">
        <v>0</v>
      </c>
      <c r="Z1171" s="58">
        <v>0</v>
      </c>
      <c r="AA1171" s="58">
        <v>0</v>
      </c>
      <c r="AB1171">
        <v>1</v>
      </c>
      <c r="AC1171" s="58">
        <v>0</v>
      </c>
      <c r="AD1171" s="58">
        <v>1</v>
      </c>
      <c r="AE1171" s="58">
        <v>1</v>
      </c>
      <c r="AF1171" s="58">
        <v>25</v>
      </c>
      <c r="AG1171" s="58">
        <v>50</v>
      </c>
      <c r="AH1171" s="59">
        <v>20868.11</v>
      </c>
      <c r="AI1171" s="61">
        <v>38078200</v>
      </c>
      <c r="AJ1171" s="61">
        <v>18794200</v>
      </c>
      <c r="AK1171" s="61">
        <v>1099100</v>
      </c>
      <c r="AL1171" s="60">
        <f t="shared" si="207"/>
        <v>1.0991</v>
      </c>
      <c r="AM1171" s="60">
        <f t="shared" si="208"/>
        <v>0.292450611476952</v>
      </c>
      <c r="AN1171" s="59">
        <v>44.44</v>
      </c>
    </row>
    <row r="1172" spans="1:40" x14ac:dyDescent="0.3">
      <c r="A1172" s="58" t="s">
        <v>690</v>
      </c>
      <c r="B1172" s="59">
        <v>2016</v>
      </c>
      <c r="C1172" s="59">
        <v>84.85</v>
      </c>
      <c r="D1172" s="59">
        <v>84.85</v>
      </c>
      <c r="E1172" s="59">
        <v>100</v>
      </c>
      <c r="F1172" s="59">
        <v>84.77</v>
      </c>
      <c r="G1172" s="59">
        <v>90.51</v>
      </c>
      <c r="H1172" s="59">
        <v>79.62</v>
      </c>
      <c r="I1172" s="60">
        <f t="shared" si="202"/>
        <v>10.04852165955165</v>
      </c>
      <c r="J1172" s="60">
        <f t="shared" si="206"/>
        <v>17.522254487861776</v>
      </c>
      <c r="K1172" s="60">
        <f t="shared" si="204"/>
        <v>16.794117018356278</v>
      </c>
      <c r="L1172" s="60">
        <f t="shared" si="200"/>
        <v>0.82255131777120583</v>
      </c>
      <c r="M1172" s="60">
        <f t="shared" si="205"/>
        <v>2.071219303778153</v>
      </c>
      <c r="N1172" s="59">
        <v>6.86</v>
      </c>
      <c r="O1172" s="59">
        <v>0.05</v>
      </c>
      <c r="P1172" s="62">
        <v>5.3497665369649798</v>
      </c>
      <c r="Q1172" s="62">
        <v>5.6182329317269106</v>
      </c>
      <c r="R1172" s="12">
        <v>8.7100000000000009</v>
      </c>
      <c r="S1172" s="59">
        <v>27.5</v>
      </c>
      <c r="T1172" s="58">
        <v>1</v>
      </c>
      <c r="U1172" s="59">
        <v>80.930000000000007</v>
      </c>
      <c r="V1172" s="58">
        <v>92.31</v>
      </c>
      <c r="W1172" s="58" t="s">
        <v>101</v>
      </c>
      <c r="X1172" s="58">
        <v>0</v>
      </c>
      <c r="Y1172" s="58">
        <v>0</v>
      </c>
      <c r="Z1172" s="58">
        <v>0</v>
      </c>
      <c r="AA1172" s="58">
        <v>0</v>
      </c>
      <c r="AB1172">
        <v>1</v>
      </c>
      <c r="AC1172" s="58">
        <v>0</v>
      </c>
      <c r="AD1172" s="58">
        <v>1</v>
      </c>
      <c r="AE1172" s="58">
        <v>1</v>
      </c>
      <c r="AF1172" s="58">
        <v>13.33</v>
      </c>
      <c r="AG1172" s="58">
        <v>50</v>
      </c>
      <c r="AH1172" s="59">
        <v>23121.58</v>
      </c>
      <c r="AI1172" s="61">
        <v>40721000</v>
      </c>
      <c r="AJ1172" s="61">
        <v>19660400</v>
      </c>
      <c r="AK1172" s="61">
        <v>1276300</v>
      </c>
      <c r="AL1172" s="60">
        <f t="shared" si="207"/>
        <v>1.2763</v>
      </c>
      <c r="AM1172" s="60">
        <f t="shared" si="208"/>
        <v>0.16122281866982077</v>
      </c>
      <c r="AN1172" s="59">
        <v>42.61</v>
      </c>
    </row>
    <row r="1173" spans="1:40" x14ac:dyDescent="0.3">
      <c r="A1173" s="58" t="s">
        <v>690</v>
      </c>
      <c r="B1173" s="59">
        <v>2017</v>
      </c>
      <c r="C1173" s="59">
        <v>89.63</v>
      </c>
      <c r="D1173" s="59">
        <v>89.63</v>
      </c>
      <c r="E1173" s="59">
        <v>100</v>
      </c>
      <c r="F1173" s="59">
        <v>87.73</v>
      </c>
      <c r="G1173" s="59">
        <v>90.52</v>
      </c>
      <c r="H1173" s="59">
        <v>91.01</v>
      </c>
      <c r="I1173" s="60">
        <f t="shared" si="202"/>
        <v>10.021355473478543</v>
      </c>
      <c r="J1173" s="60">
        <f t="shared" si="206"/>
        <v>17.581793085133462</v>
      </c>
      <c r="K1173" s="60">
        <f t="shared" si="204"/>
        <v>16.837198061306104</v>
      </c>
      <c r="L1173" s="60">
        <f t="shared" si="200"/>
        <v>0.85181620868867136</v>
      </c>
      <c r="M1173" s="60">
        <f t="shared" si="205"/>
        <v>2.105588549101379</v>
      </c>
      <c r="N1173" s="59">
        <v>6.56</v>
      </c>
      <c r="O1173" s="59">
        <v>0.05</v>
      </c>
      <c r="P1173" s="62">
        <v>5.8285490196078431</v>
      </c>
      <c r="Q1173" s="62">
        <v>6.2326050420168064</v>
      </c>
      <c r="R1173" s="12">
        <v>8.64</v>
      </c>
      <c r="S1173" s="59">
        <v>27.83</v>
      </c>
      <c r="T1173" s="58">
        <v>1</v>
      </c>
      <c r="U1173" s="59">
        <v>94.91</v>
      </c>
      <c r="V1173" s="58">
        <v>92.31</v>
      </c>
      <c r="W1173" s="58" t="s">
        <v>101</v>
      </c>
      <c r="X1173" s="58">
        <v>0</v>
      </c>
      <c r="Y1173" s="58">
        <v>0</v>
      </c>
      <c r="Z1173" s="58">
        <v>0</v>
      </c>
      <c r="AA1173" s="58">
        <v>0</v>
      </c>
      <c r="AB1173">
        <v>1</v>
      </c>
      <c r="AC1173" s="58">
        <v>0</v>
      </c>
      <c r="AD1173" s="58">
        <v>1</v>
      </c>
      <c r="AE1173" s="58">
        <v>1</v>
      </c>
      <c r="AF1173" s="58">
        <v>14.29</v>
      </c>
      <c r="AG1173" s="58">
        <v>54.55</v>
      </c>
      <c r="AH1173" s="59">
        <v>22501.91</v>
      </c>
      <c r="AI1173" s="61">
        <v>43219100</v>
      </c>
      <c r="AJ1173" s="61">
        <v>20525900</v>
      </c>
      <c r="AK1173" s="61">
        <v>1343900</v>
      </c>
      <c r="AL1173" s="60">
        <f t="shared" si="207"/>
        <v>1.3439000000000001</v>
      </c>
      <c r="AM1173" s="60">
        <f t="shared" si="208"/>
        <v>5.2965603698190082E-2</v>
      </c>
      <c r="AN1173" s="59">
        <v>42.2</v>
      </c>
    </row>
    <row r="1174" spans="1:40" x14ac:dyDescent="0.3">
      <c r="A1174" s="58" t="s">
        <v>690</v>
      </c>
      <c r="B1174" s="59">
        <v>2018</v>
      </c>
      <c r="C1174" s="59">
        <v>88.54</v>
      </c>
      <c r="D1174" s="59">
        <v>88.54</v>
      </c>
      <c r="E1174" s="59">
        <v>100</v>
      </c>
      <c r="F1174" s="59">
        <v>86.54</v>
      </c>
      <c r="G1174" s="59">
        <v>89.59</v>
      </c>
      <c r="H1174" s="59">
        <v>89.89</v>
      </c>
      <c r="I1174" s="60">
        <f t="shared" si="202"/>
        <v>9.9507069599032327</v>
      </c>
      <c r="J1174" s="60">
        <f t="shared" si="206"/>
        <v>17.982180432917975</v>
      </c>
      <c r="K1174" s="60">
        <f t="shared" si="204"/>
        <v>17.346841064674798</v>
      </c>
      <c r="L1174" s="60">
        <f t="shared" si="200"/>
        <v>0.87887958047598158</v>
      </c>
      <c r="M1174" s="60">
        <f t="shared" si="205"/>
        <v>1.8876626455249434</v>
      </c>
      <c r="N1174" s="59">
        <v>2.7</v>
      </c>
      <c r="O1174" s="59">
        <v>0.04</v>
      </c>
      <c r="P1174" s="62">
        <v>15.665081300813005</v>
      </c>
      <c r="Q1174" s="62">
        <v>17.575252918287951</v>
      </c>
      <c r="R1174" s="12">
        <v>28</v>
      </c>
      <c r="S1174" s="59">
        <v>25</v>
      </c>
      <c r="T1174" s="58">
        <v>1</v>
      </c>
      <c r="U1174" s="59">
        <v>93.14</v>
      </c>
      <c r="V1174" s="58">
        <v>85.71</v>
      </c>
      <c r="W1174" s="58" t="s">
        <v>101</v>
      </c>
      <c r="X1174" s="58">
        <v>0</v>
      </c>
      <c r="Y1174" s="58">
        <v>0</v>
      </c>
      <c r="Z1174" s="58">
        <v>0</v>
      </c>
      <c r="AA1174" s="58">
        <v>0</v>
      </c>
      <c r="AB1174">
        <v>1</v>
      </c>
      <c r="AC1174" s="58">
        <v>0</v>
      </c>
      <c r="AD1174" s="58">
        <v>1</v>
      </c>
      <c r="AE1174" s="58">
        <v>1</v>
      </c>
      <c r="AF1174" s="58">
        <v>10</v>
      </c>
      <c r="AG1174" s="58">
        <v>69.23</v>
      </c>
      <c r="AH1174" s="59">
        <v>20967.04</v>
      </c>
      <c r="AI1174" s="61">
        <v>64500300</v>
      </c>
      <c r="AJ1174" s="61">
        <v>34169400</v>
      </c>
      <c r="AK1174" s="61">
        <v>1408200</v>
      </c>
      <c r="AL1174" s="60">
        <f t="shared" si="207"/>
        <v>1.4081999999999999</v>
      </c>
      <c r="AM1174" s="60">
        <f t="shared" si="208"/>
        <v>4.7845821861745665E-2</v>
      </c>
      <c r="AN1174" s="59">
        <v>47.41</v>
      </c>
    </row>
    <row r="1175" spans="1:40" x14ac:dyDescent="0.3">
      <c r="A1175" s="58" t="s">
        <v>690</v>
      </c>
      <c r="B1175" s="59">
        <v>2019</v>
      </c>
      <c r="C1175" s="59">
        <v>90.84</v>
      </c>
      <c r="D1175" s="59">
        <v>90.84</v>
      </c>
      <c r="E1175" s="59">
        <v>100</v>
      </c>
      <c r="F1175" s="59">
        <v>87.18</v>
      </c>
      <c r="G1175" s="59">
        <v>95.66</v>
      </c>
      <c r="H1175" s="59">
        <v>90.57</v>
      </c>
      <c r="I1175" s="60">
        <f t="shared" si="202"/>
        <v>9.837561936493735</v>
      </c>
      <c r="J1175" s="60">
        <f t="shared" si="206"/>
        <v>17.989510060380127</v>
      </c>
      <c r="K1175" s="60">
        <f t="shared" si="204"/>
        <v>17.3691113796331</v>
      </c>
      <c r="L1175" s="60">
        <f t="shared" si="200"/>
        <v>0.86961832367572445</v>
      </c>
      <c r="M1175" s="60">
        <f t="shared" si="205"/>
        <v>1.8596693084212725</v>
      </c>
      <c r="N1175" s="59">
        <v>2.61</v>
      </c>
      <c r="O1175" s="59">
        <v>0.05</v>
      </c>
      <c r="P1175" s="62">
        <v>24.825120000000009</v>
      </c>
      <c r="Q1175" s="62">
        <v>26.61542635658914</v>
      </c>
      <c r="R1175" s="12">
        <v>31.91</v>
      </c>
      <c r="S1175" s="59">
        <v>26.37</v>
      </c>
      <c r="T1175" s="58">
        <v>1</v>
      </c>
      <c r="U1175" s="59">
        <v>93.44</v>
      </c>
      <c r="V1175" s="58">
        <v>84.62</v>
      </c>
      <c r="W1175" s="58" t="s">
        <v>101</v>
      </c>
      <c r="X1175" s="58">
        <v>0</v>
      </c>
      <c r="Y1175" s="58">
        <v>0</v>
      </c>
      <c r="Z1175" s="58">
        <v>0</v>
      </c>
      <c r="AA1175" s="58">
        <v>0</v>
      </c>
      <c r="AB1175">
        <v>1</v>
      </c>
      <c r="AC1175" s="58">
        <v>0</v>
      </c>
      <c r="AD1175" s="58">
        <v>1</v>
      </c>
      <c r="AE1175" s="58">
        <v>1</v>
      </c>
      <c r="AF1175" s="58">
        <v>12.5</v>
      </c>
      <c r="AG1175" s="58">
        <v>66.67</v>
      </c>
      <c r="AH1175" s="59">
        <v>18724.009999999998</v>
      </c>
      <c r="AI1175" s="61">
        <v>64974800</v>
      </c>
      <c r="AJ1175" s="61">
        <v>34938900</v>
      </c>
      <c r="AK1175" s="61">
        <v>1386000</v>
      </c>
      <c r="AL1175" s="60">
        <f t="shared" si="207"/>
        <v>1.3859999999999999</v>
      </c>
      <c r="AM1175" s="60">
        <f t="shared" si="208"/>
        <v>-1.5764806135492117E-2</v>
      </c>
      <c r="AN1175" s="59">
        <v>48.55</v>
      </c>
    </row>
    <row r="1176" spans="1:40" x14ac:dyDescent="0.3">
      <c r="A1176" s="58" t="s">
        <v>690</v>
      </c>
      <c r="B1176" s="59">
        <v>2020</v>
      </c>
      <c r="C1176" s="59">
        <v>88.32</v>
      </c>
      <c r="D1176" s="59">
        <v>88.32</v>
      </c>
      <c r="E1176" s="59">
        <v>100</v>
      </c>
      <c r="F1176" s="59">
        <v>88.24</v>
      </c>
      <c r="G1176" s="59">
        <v>95.76</v>
      </c>
      <c r="H1176" s="59">
        <v>81.44</v>
      </c>
      <c r="I1176" s="60">
        <f t="shared" si="202"/>
        <v>9.8758110676232516</v>
      </c>
      <c r="J1176" s="60">
        <f t="shared" si="206"/>
        <v>17.862960907564393</v>
      </c>
      <c r="K1176" s="60">
        <f t="shared" si="204"/>
        <v>17.408713015004658</v>
      </c>
      <c r="L1176" s="60">
        <f t="shared" si="200"/>
        <v>0.48784354737406654</v>
      </c>
      <c r="M1176" s="60">
        <f t="shared" si="205"/>
        <v>1.5749883769872601</v>
      </c>
      <c r="N1176" s="59">
        <v>-10.82</v>
      </c>
      <c r="O1176" s="59">
        <v>0.05</v>
      </c>
      <c r="P1176" s="62">
        <v>24.792209302325578</v>
      </c>
      <c r="Q1176" s="62">
        <v>26.392868217054275</v>
      </c>
      <c r="R1176" s="12">
        <v>35.049999999999997</v>
      </c>
      <c r="S1176" s="59">
        <v>27.4</v>
      </c>
      <c r="T1176" s="58">
        <v>1</v>
      </c>
      <c r="U1176" s="59">
        <v>81.790000000000006</v>
      </c>
      <c r="V1176" s="58">
        <v>88.24</v>
      </c>
      <c r="W1176" s="58" t="s">
        <v>101</v>
      </c>
      <c r="X1176" s="58">
        <v>0</v>
      </c>
      <c r="Y1176" s="58">
        <v>0</v>
      </c>
      <c r="Z1176" s="58">
        <v>0</v>
      </c>
      <c r="AA1176" s="58">
        <v>0</v>
      </c>
      <c r="AB1176">
        <v>1</v>
      </c>
      <c r="AC1176" s="58">
        <v>0</v>
      </c>
      <c r="AD1176" s="58">
        <v>1</v>
      </c>
      <c r="AE1176" s="58">
        <v>1</v>
      </c>
      <c r="AF1176" s="58">
        <v>14.29</v>
      </c>
      <c r="AG1176" s="58">
        <v>66.67</v>
      </c>
      <c r="AH1176" s="59">
        <v>19454.060000000001</v>
      </c>
      <c r="AI1176" s="61">
        <v>57251300</v>
      </c>
      <c r="AJ1176" s="61">
        <v>36350300</v>
      </c>
      <c r="AK1176" s="61">
        <v>628800</v>
      </c>
      <c r="AL1176" s="60">
        <f t="shared" si="207"/>
        <v>0.62880000000000003</v>
      </c>
      <c r="AM1176" s="60">
        <f t="shared" si="208"/>
        <v>-0.54632034632034632</v>
      </c>
      <c r="AN1176" s="59">
        <v>58.11</v>
      </c>
    </row>
    <row r="1177" spans="1:40" x14ac:dyDescent="0.3">
      <c r="A1177" s="58" t="s">
        <v>690</v>
      </c>
      <c r="B1177" s="59">
        <v>2021</v>
      </c>
      <c r="C1177" s="59">
        <v>89.57</v>
      </c>
      <c r="D1177" s="59">
        <v>89.57</v>
      </c>
      <c r="E1177" s="59">
        <v>100</v>
      </c>
      <c r="F1177" s="59">
        <v>88.04</v>
      </c>
      <c r="G1177" s="59">
        <v>95.13</v>
      </c>
      <c r="H1177" s="59">
        <v>86.12</v>
      </c>
      <c r="I1177" s="60">
        <f t="shared" si="202"/>
        <v>9.0985760623951482</v>
      </c>
      <c r="J1177" s="60">
        <f t="shared" si="206"/>
        <v>17.820971081769439</v>
      </c>
      <c r="K1177" s="60">
        <f t="shared" si="204"/>
        <v>17.354058280775341</v>
      </c>
      <c r="L1177" s="60">
        <f t="shared" si="200"/>
        <v>0.48808909679212042</v>
      </c>
      <c r="M1177" s="60">
        <f t="shared" si="205"/>
        <v>1.5950623095049234</v>
      </c>
      <c r="N1177" s="59">
        <v>-0.69</v>
      </c>
      <c r="O1177" s="59">
        <v>0.05</v>
      </c>
      <c r="P1177" s="62">
        <v>53.43942307692307</v>
      </c>
      <c r="Q1177" s="62">
        <v>56.638499999999958</v>
      </c>
      <c r="R1177" s="12">
        <v>93.21</v>
      </c>
      <c r="S1177" s="59">
        <v>25.41</v>
      </c>
      <c r="T1177" s="58">
        <v>1</v>
      </c>
      <c r="U1177" s="59">
        <v>87.56</v>
      </c>
      <c r="V1177" s="58">
        <v>78.569999999999993</v>
      </c>
      <c r="W1177" s="58" t="s">
        <v>101</v>
      </c>
      <c r="X1177" s="58">
        <v>0</v>
      </c>
      <c r="Y1177" s="58">
        <v>0</v>
      </c>
      <c r="Z1177" s="58">
        <v>0</v>
      </c>
      <c r="AA1177" s="58">
        <v>0</v>
      </c>
      <c r="AB1177">
        <v>1</v>
      </c>
      <c r="AC1177" s="58">
        <v>0</v>
      </c>
      <c r="AD1177" s="58">
        <v>1</v>
      </c>
      <c r="AE1177" s="58">
        <v>1</v>
      </c>
      <c r="AF1177" s="58">
        <v>50</v>
      </c>
      <c r="AG1177" s="58">
        <v>44.44</v>
      </c>
      <c r="AH1177" s="59">
        <v>8942.5499999999993</v>
      </c>
      <c r="AI1177" s="61">
        <v>54897100</v>
      </c>
      <c r="AJ1177" s="61">
        <v>34416900</v>
      </c>
      <c r="AK1177" s="61">
        <v>629200</v>
      </c>
      <c r="AL1177" s="60">
        <f t="shared" si="207"/>
        <v>0.62919999999999998</v>
      </c>
      <c r="AM1177" s="60">
        <f t="shared" si="208"/>
        <v>6.3613231552162855E-4</v>
      </c>
      <c r="AN1177" s="59">
        <v>58.29</v>
      </c>
    </row>
    <row r="1178" spans="1:40" x14ac:dyDescent="0.3">
      <c r="A1178" s="58" t="s">
        <v>572</v>
      </c>
      <c r="B1178" s="59">
        <v>2008</v>
      </c>
      <c r="C1178" s="59">
        <v>42.39</v>
      </c>
      <c r="D1178" s="59">
        <v>42.39</v>
      </c>
      <c r="E1178" s="59">
        <v>100</v>
      </c>
      <c r="F1178" s="59">
        <v>49.94</v>
      </c>
      <c r="G1178" s="59">
        <v>56.51</v>
      </c>
      <c r="H1178" s="59">
        <v>20.34</v>
      </c>
      <c r="I1178" s="60">
        <f t="shared" si="202"/>
        <v>7.3478214718134556</v>
      </c>
      <c r="J1178" s="60">
        <f t="shared" si="206"/>
        <v>14.853376238209218</v>
      </c>
      <c r="K1178" s="60">
        <f t="shared" si="204"/>
        <v>13.777822190169935</v>
      </c>
      <c r="L1178" s="60">
        <f t="shared" si="200"/>
        <v>0.11033134061123413</v>
      </c>
      <c r="M1178" s="60">
        <f t="shared" si="205"/>
        <v>2.9316167071472554</v>
      </c>
      <c r="N1178" s="59">
        <v>1.22</v>
      </c>
      <c r="O1178" s="59">
        <v>0.08</v>
      </c>
      <c r="P1178" s="62">
        <v>19.974545454545453</v>
      </c>
      <c r="Q1178" s="62">
        <v>25.786875000000009</v>
      </c>
      <c r="R1178" s="12">
        <v>34.380000000000003</v>
      </c>
      <c r="S1178" s="59">
        <v>72.22</v>
      </c>
      <c r="T1178" s="58">
        <v>0</v>
      </c>
      <c r="U1178" s="59">
        <v>6.76</v>
      </c>
      <c r="V1178" s="58"/>
      <c r="W1178" s="58" t="s">
        <v>101</v>
      </c>
      <c r="X1178" s="58">
        <v>0</v>
      </c>
      <c r="Y1178" s="58">
        <v>0</v>
      </c>
      <c r="Z1178" s="58">
        <v>0</v>
      </c>
      <c r="AA1178" s="58">
        <v>0</v>
      </c>
      <c r="AB1178">
        <v>1</v>
      </c>
      <c r="AC1178" s="58">
        <v>0</v>
      </c>
      <c r="AD1178" s="58">
        <v>0</v>
      </c>
      <c r="AE1178" s="58"/>
      <c r="AF1178" s="58">
        <v>0</v>
      </c>
      <c r="AG1178" s="58"/>
      <c r="AH1178" s="59">
        <v>1552.81</v>
      </c>
      <c r="AI1178" s="61">
        <v>2823185</v>
      </c>
      <c r="AJ1178" s="61">
        <v>963013</v>
      </c>
      <c r="AK1178" s="61">
        <v>116648</v>
      </c>
      <c r="AL1178" s="60">
        <f t="shared" si="207"/>
        <v>0.116648</v>
      </c>
      <c r="AM1178" s="60"/>
      <c r="AN1178" s="59">
        <v>28.45</v>
      </c>
    </row>
    <row r="1179" spans="1:40" x14ac:dyDescent="0.3">
      <c r="A1179" s="58" t="s">
        <v>572</v>
      </c>
      <c r="B1179" s="59">
        <v>2009</v>
      </c>
      <c r="C1179" s="59">
        <v>51.47</v>
      </c>
      <c r="D1179" s="59">
        <v>51.47</v>
      </c>
      <c r="E1179" s="59">
        <v>100</v>
      </c>
      <c r="F1179" s="59">
        <v>69.09</v>
      </c>
      <c r="G1179" s="59">
        <v>62.96</v>
      </c>
      <c r="H1179" s="59">
        <v>20.13</v>
      </c>
      <c r="I1179" s="60">
        <f t="shared" si="202"/>
        <v>7.1772097331595974</v>
      </c>
      <c r="J1179" s="60">
        <f t="shared" si="206"/>
        <v>14.7693278764617</v>
      </c>
      <c r="K1179" s="60">
        <f t="shared" si="204"/>
        <v>13.720236777497485</v>
      </c>
      <c r="L1179" s="60">
        <f t="shared" si="200"/>
        <v>0.10636610987843589</v>
      </c>
      <c r="M1179" s="60">
        <f t="shared" si="205"/>
        <v>2.8550549759988737</v>
      </c>
      <c r="N1179" s="59">
        <v>-3.2</v>
      </c>
      <c r="O1179" s="59">
        <v>0.08</v>
      </c>
      <c r="P1179" s="62">
        <v>16.568333333333328</v>
      </c>
      <c r="Q1179" s="62">
        <v>16.611240310077516</v>
      </c>
      <c r="R1179" s="12">
        <v>19.829999999999998</v>
      </c>
      <c r="S1179" s="59">
        <v>73.33</v>
      </c>
      <c r="T1179" s="58">
        <v>0</v>
      </c>
      <c r="U1179" s="59">
        <v>6.58</v>
      </c>
      <c r="V1179" s="58">
        <v>100</v>
      </c>
      <c r="W1179" s="58" t="s">
        <v>101</v>
      </c>
      <c r="X1179" s="58">
        <v>0</v>
      </c>
      <c r="Y1179" s="58">
        <v>0</v>
      </c>
      <c r="Z1179" s="58">
        <v>0</v>
      </c>
      <c r="AA1179" s="58">
        <v>0</v>
      </c>
      <c r="AB1179">
        <v>1</v>
      </c>
      <c r="AC1179" s="58">
        <v>0</v>
      </c>
      <c r="AD1179" s="58">
        <v>0</v>
      </c>
      <c r="AE1179" s="58"/>
      <c r="AF1179" s="58">
        <v>0</v>
      </c>
      <c r="AG1179" s="58"/>
      <c r="AH1179" s="59">
        <v>1309.25</v>
      </c>
      <c r="AI1179" s="61">
        <v>2595599</v>
      </c>
      <c r="AJ1179" s="61">
        <v>909124</v>
      </c>
      <c r="AK1179" s="61">
        <v>112229</v>
      </c>
      <c r="AL1179" s="60">
        <f t="shared" si="207"/>
        <v>0.112229</v>
      </c>
      <c r="AM1179" s="60">
        <f t="shared" ref="AM1179:AM1191" si="209">(AK1179-AK1178)/AK1178</f>
        <v>-3.7883204169810024E-2</v>
      </c>
      <c r="AN1179" s="59">
        <v>30.19</v>
      </c>
    </row>
    <row r="1180" spans="1:40" x14ac:dyDescent="0.3">
      <c r="A1180" s="58" t="s">
        <v>572</v>
      </c>
      <c r="B1180" s="59">
        <v>2010</v>
      </c>
      <c r="C1180" s="59">
        <v>47.49</v>
      </c>
      <c r="D1180" s="59">
        <v>47.49</v>
      </c>
      <c r="E1180" s="59">
        <v>100</v>
      </c>
      <c r="F1180" s="59">
        <v>55.64</v>
      </c>
      <c r="G1180" s="59">
        <v>56.84</v>
      </c>
      <c r="H1180" s="59">
        <v>29.21</v>
      </c>
      <c r="I1180" s="60">
        <f t="shared" si="202"/>
        <v>7.2578274726622176</v>
      </c>
      <c r="J1180" s="60">
        <f t="shared" si="206"/>
        <v>14.952330546861287</v>
      </c>
      <c r="K1180" s="60">
        <f t="shared" si="204"/>
        <v>14.14393406169118</v>
      </c>
      <c r="L1180" s="60">
        <f t="shared" si="200"/>
        <v>0.1118132519033391</v>
      </c>
      <c r="M1180" s="60">
        <f t="shared" si="205"/>
        <v>2.2443063213172452</v>
      </c>
      <c r="N1180" s="59">
        <v>4.0999999999999996</v>
      </c>
      <c r="O1180" s="59">
        <v>0.09</v>
      </c>
      <c r="P1180" s="62">
        <v>16.501712062256811</v>
      </c>
      <c r="Q1180" s="62">
        <v>17.427003891050575</v>
      </c>
      <c r="R1180" s="12">
        <v>19.920000000000002</v>
      </c>
      <c r="S1180" s="59">
        <v>65.28</v>
      </c>
      <c r="T1180" s="58">
        <v>0</v>
      </c>
      <c r="U1180" s="59">
        <v>22.62</v>
      </c>
      <c r="V1180" s="58">
        <v>100</v>
      </c>
      <c r="W1180" s="58" t="s">
        <v>101</v>
      </c>
      <c r="X1180" s="58">
        <v>0</v>
      </c>
      <c r="Y1180" s="58">
        <v>0</v>
      </c>
      <c r="Z1180" s="58">
        <v>0</v>
      </c>
      <c r="AA1180" s="58">
        <v>0</v>
      </c>
      <c r="AB1180">
        <v>1</v>
      </c>
      <c r="AC1180" s="58">
        <v>0</v>
      </c>
      <c r="AD1180" s="58">
        <v>0</v>
      </c>
      <c r="AE1180" s="58"/>
      <c r="AF1180" s="58">
        <v>0</v>
      </c>
      <c r="AG1180" s="58"/>
      <c r="AH1180" s="59">
        <v>1419.17</v>
      </c>
      <c r="AI1180" s="61">
        <v>3116841</v>
      </c>
      <c r="AJ1180" s="61">
        <v>1388777</v>
      </c>
      <c r="AK1180" s="61">
        <v>118304</v>
      </c>
      <c r="AL1180" s="60">
        <f t="shared" si="207"/>
        <v>0.11830400000000001</v>
      </c>
      <c r="AM1180" s="60">
        <f t="shared" si="209"/>
        <v>5.4130394104910495E-2</v>
      </c>
      <c r="AN1180" s="59">
        <v>39.11</v>
      </c>
    </row>
    <row r="1181" spans="1:40" x14ac:dyDescent="0.3">
      <c r="A1181" s="58" t="s">
        <v>572</v>
      </c>
      <c r="B1181" s="59">
        <v>2011</v>
      </c>
      <c r="C1181" s="59">
        <v>42.92</v>
      </c>
      <c r="D1181" s="59">
        <v>42.92</v>
      </c>
      <c r="E1181" s="59">
        <v>100</v>
      </c>
      <c r="F1181" s="59">
        <v>62.88</v>
      </c>
      <c r="G1181" s="59">
        <v>34.97</v>
      </c>
      <c r="H1181" s="59">
        <v>27.1</v>
      </c>
      <c r="I1181" s="60">
        <f t="shared" si="202"/>
        <v>7.364844626709437</v>
      </c>
      <c r="J1181" s="60">
        <f t="shared" si="206"/>
        <v>14.992637310212489</v>
      </c>
      <c r="K1181" s="60">
        <f t="shared" si="204"/>
        <v>14.241468904515036</v>
      </c>
      <c r="L1181" s="60">
        <f t="shared" si="200"/>
        <v>0.10089636615329169</v>
      </c>
      <c r="M1181" s="60">
        <f t="shared" si="205"/>
        <v>2.1194749770909902</v>
      </c>
      <c r="N1181" s="59">
        <v>2.86</v>
      </c>
      <c r="O1181" s="59">
        <v>0.13</v>
      </c>
      <c r="P1181" s="62">
        <v>14.778235294117646</v>
      </c>
      <c r="Q1181" s="62">
        <v>16.565686274509794</v>
      </c>
      <c r="R1181" s="12">
        <v>21.87</v>
      </c>
      <c r="S1181" s="59">
        <v>86.21</v>
      </c>
      <c r="T1181" s="58">
        <v>0</v>
      </c>
      <c r="U1181" s="59">
        <v>24.42</v>
      </c>
      <c r="V1181" s="58">
        <v>100</v>
      </c>
      <c r="W1181" s="58" t="s">
        <v>101</v>
      </c>
      <c r="X1181" s="58">
        <v>0</v>
      </c>
      <c r="Y1181" s="58">
        <v>0</v>
      </c>
      <c r="Z1181" s="58">
        <v>0</v>
      </c>
      <c r="AA1181" s="58">
        <v>0</v>
      </c>
      <c r="AB1181">
        <v>1</v>
      </c>
      <c r="AC1181" s="58">
        <v>0</v>
      </c>
      <c r="AD1181" s="58">
        <v>1</v>
      </c>
      <c r="AE1181" s="58"/>
      <c r="AF1181" s="58">
        <v>0</v>
      </c>
      <c r="AG1181" s="58"/>
      <c r="AH1181" s="59">
        <v>1579.47</v>
      </c>
      <c r="AI1181" s="61">
        <v>3245037</v>
      </c>
      <c r="AJ1181" s="61">
        <v>1531057</v>
      </c>
      <c r="AK1181" s="61">
        <v>106162</v>
      </c>
      <c r="AL1181" s="60">
        <f t="shared" si="207"/>
        <v>0.10616200000000001</v>
      </c>
      <c r="AM1181" s="60">
        <f t="shared" si="209"/>
        <v>-0.10263389234514471</v>
      </c>
      <c r="AN1181" s="59">
        <v>41.96</v>
      </c>
    </row>
    <row r="1182" spans="1:40" x14ac:dyDescent="0.3">
      <c r="A1182" s="58" t="s">
        <v>572</v>
      </c>
      <c r="B1182" s="59">
        <v>2012</v>
      </c>
      <c r="C1182" s="59">
        <v>46.9</v>
      </c>
      <c r="D1182" s="59">
        <v>46.9</v>
      </c>
      <c r="E1182" s="59">
        <v>100</v>
      </c>
      <c r="F1182" s="59">
        <v>65.97</v>
      </c>
      <c r="G1182" s="59">
        <v>46.92</v>
      </c>
      <c r="H1182" s="59">
        <v>24.64</v>
      </c>
      <c r="I1182" s="60">
        <f t="shared" si="202"/>
        <v>7.0251115569237328</v>
      </c>
      <c r="J1182" s="60">
        <f t="shared" si="206"/>
        <v>14.914398475309977</v>
      </c>
      <c r="K1182" s="60">
        <f t="shared" si="204"/>
        <v>14.196746496075956</v>
      </c>
      <c r="L1182" s="60">
        <f t="shared" si="200"/>
        <v>8.5951982696272244E-2</v>
      </c>
      <c r="M1182" s="60">
        <f t="shared" si="205"/>
        <v>2.0496150176252463</v>
      </c>
      <c r="N1182" s="59">
        <v>-2.19</v>
      </c>
      <c r="O1182" s="59">
        <v>0.1</v>
      </c>
      <c r="P1182" s="62">
        <v>7.9368359374999926</v>
      </c>
      <c r="Q1182" s="62">
        <v>9.5380468750000045</v>
      </c>
      <c r="R1182" s="12">
        <v>13.01</v>
      </c>
      <c r="S1182" s="59">
        <v>84.33</v>
      </c>
      <c r="T1182" s="58">
        <v>0</v>
      </c>
      <c r="U1182" s="59">
        <v>20.65</v>
      </c>
      <c r="V1182" s="58">
        <v>75</v>
      </c>
      <c r="W1182" s="58" t="s">
        <v>101</v>
      </c>
      <c r="X1182" s="58">
        <v>0</v>
      </c>
      <c r="Y1182" s="58">
        <v>0</v>
      </c>
      <c r="Z1182" s="58">
        <v>0</v>
      </c>
      <c r="AA1182" s="58">
        <v>0</v>
      </c>
      <c r="AB1182">
        <v>1</v>
      </c>
      <c r="AC1182" s="58">
        <v>0</v>
      </c>
      <c r="AD1182" s="58">
        <v>1</v>
      </c>
      <c r="AE1182" s="58"/>
      <c r="AF1182" s="58">
        <v>0</v>
      </c>
      <c r="AG1182" s="58"/>
      <c r="AH1182" s="59">
        <v>1124.52</v>
      </c>
      <c r="AI1182" s="61">
        <v>3000827</v>
      </c>
      <c r="AJ1182" s="61">
        <v>1464093</v>
      </c>
      <c r="AK1182" s="61">
        <v>89754</v>
      </c>
      <c r="AL1182" s="60">
        <f t="shared" si="207"/>
        <v>8.9754E-2</v>
      </c>
      <c r="AM1182" s="60">
        <f t="shared" si="209"/>
        <v>-0.15455624423051562</v>
      </c>
      <c r="AN1182" s="59">
        <v>40.049999999999997</v>
      </c>
    </row>
    <row r="1183" spans="1:40" x14ac:dyDescent="0.3">
      <c r="A1183" s="58" t="s">
        <v>572</v>
      </c>
      <c r="B1183" s="59">
        <v>2013</v>
      </c>
      <c r="C1183" s="59">
        <v>54.69</v>
      </c>
      <c r="D1183" s="59">
        <v>54.69</v>
      </c>
      <c r="E1183" s="59">
        <v>100</v>
      </c>
      <c r="F1183" s="59">
        <v>74.78</v>
      </c>
      <c r="G1183" s="59">
        <v>57.81</v>
      </c>
      <c r="H1183" s="59">
        <v>28.32</v>
      </c>
      <c r="I1183" s="60">
        <f t="shared" si="202"/>
        <v>6.9475719683524604</v>
      </c>
      <c r="J1183" s="60">
        <f t="shared" si="206"/>
        <v>14.658486664440392</v>
      </c>
      <c r="K1183" s="60">
        <f t="shared" si="204"/>
        <v>13.621343114886582</v>
      </c>
      <c r="L1183" s="60">
        <f t="shared" si="200"/>
        <v>6.716319865601722E-2</v>
      </c>
      <c r="M1183" s="60">
        <f t="shared" si="205"/>
        <v>2.8211470273945989</v>
      </c>
      <c r="N1183" s="59">
        <v>2.16</v>
      </c>
      <c r="O1183" s="59">
        <v>0.06</v>
      </c>
      <c r="P1183" s="62">
        <v>4.5099606299212596</v>
      </c>
      <c r="Q1183" s="62">
        <v>5.3667968749999986</v>
      </c>
      <c r="R1183" s="12">
        <v>8.0399999999999991</v>
      </c>
      <c r="S1183" s="59">
        <v>85.61</v>
      </c>
      <c r="T1183" s="58">
        <v>1</v>
      </c>
      <c r="U1183" s="59">
        <v>16.670000000000002</v>
      </c>
      <c r="V1183" s="58">
        <v>83.33</v>
      </c>
      <c r="W1183" s="58" t="s">
        <v>101</v>
      </c>
      <c r="X1183" s="58">
        <v>0</v>
      </c>
      <c r="Y1183" s="58">
        <v>0</v>
      </c>
      <c r="Z1183" s="58">
        <v>0</v>
      </c>
      <c r="AA1183" s="58">
        <v>0</v>
      </c>
      <c r="AB1183">
        <v>1</v>
      </c>
      <c r="AC1183" s="58">
        <v>0</v>
      </c>
      <c r="AD1183" s="58">
        <v>1</v>
      </c>
      <c r="AE1183" s="58"/>
      <c r="AF1183" s="58">
        <v>20</v>
      </c>
      <c r="AG1183" s="58"/>
      <c r="AH1183" s="59">
        <v>1040.6199999999999</v>
      </c>
      <c r="AI1183" s="61">
        <v>2323271</v>
      </c>
      <c r="AJ1183" s="61">
        <v>823520</v>
      </c>
      <c r="AK1183" s="61">
        <v>69470</v>
      </c>
      <c r="AL1183" s="60">
        <f t="shared" si="207"/>
        <v>6.9470000000000004E-2</v>
      </c>
      <c r="AM1183" s="60">
        <f t="shared" si="209"/>
        <v>-0.22599549880785258</v>
      </c>
      <c r="AN1183" s="59">
        <v>31.22</v>
      </c>
    </row>
    <row r="1184" spans="1:40" x14ac:dyDescent="0.3">
      <c r="A1184" s="58" t="s">
        <v>572</v>
      </c>
      <c r="B1184" s="59">
        <v>2014</v>
      </c>
      <c r="C1184" s="59">
        <v>54.52</v>
      </c>
      <c r="D1184" s="59">
        <v>54.52</v>
      </c>
      <c r="E1184" s="59">
        <v>100</v>
      </c>
      <c r="F1184" s="59">
        <v>76.87</v>
      </c>
      <c r="G1184" s="59">
        <v>50.57</v>
      </c>
      <c r="H1184" s="59">
        <v>32.159999999999997</v>
      </c>
      <c r="I1184" s="60">
        <f t="shared" si="202"/>
        <v>7.1223988072382163</v>
      </c>
      <c r="J1184" s="60">
        <f t="shared" si="206"/>
        <v>15.076414867054908</v>
      </c>
      <c r="K1184" s="60">
        <f t="shared" si="204"/>
        <v>14.255471774297673</v>
      </c>
      <c r="L1184" s="60">
        <f t="shared" si="200"/>
        <v>8.3640535414697709E-2</v>
      </c>
      <c r="M1184" s="60">
        <f t="shared" si="205"/>
        <v>2.2726421395204448</v>
      </c>
      <c r="N1184" s="59">
        <v>0.99</v>
      </c>
      <c r="O1184" s="59">
        <v>0.04</v>
      </c>
      <c r="P1184" s="62">
        <v>5.9405577689243021</v>
      </c>
      <c r="Q1184" s="62">
        <v>6.9000390625000003</v>
      </c>
      <c r="R1184" s="12">
        <v>8.77</v>
      </c>
      <c r="S1184" s="59">
        <v>83.58</v>
      </c>
      <c r="T1184" s="58">
        <v>1</v>
      </c>
      <c r="U1184" s="59">
        <v>16.670000000000002</v>
      </c>
      <c r="V1184" s="58">
        <v>83.33</v>
      </c>
      <c r="W1184" s="58" t="s">
        <v>101</v>
      </c>
      <c r="X1184" s="58">
        <v>0</v>
      </c>
      <c r="Y1184" s="58">
        <v>0</v>
      </c>
      <c r="Z1184" s="58">
        <v>0</v>
      </c>
      <c r="AA1184" s="58">
        <v>0</v>
      </c>
      <c r="AB1184">
        <v>1</v>
      </c>
      <c r="AC1184" s="58">
        <v>0</v>
      </c>
      <c r="AD1184" s="58">
        <v>1</v>
      </c>
      <c r="AE1184" s="58"/>
      <c r="AF1184" s="58">
        <v>23.53</v>
      </c>
      <c r="AG1184" s="58"/>
      <c r="AH1184" s="59">
        <v>1239.42</v>
      </c>
      <c r="AI1184" s="61">
        <v>3528611</v>
      </c>
      <c r="AJ1184" s="61">
        <v>1552647</v>
      </c>
      <c r="AK1184" s="61">
        <v>87238</v>
      </c>
      <c r="AL1184" s="60">
        <f t="shared" si="207"/>
        <v>8.7237999999999996E-2</v>
      </c>
      <c r="AM1184" s="60">
        <f t="shared" si="209"/>
        <v>0.25576507845113</v>
      </c>
      <c r="AN1184" s="59">
        <v>38.770000000000003</v>
      </c>
    </row>
    <row r="1185" spans="1:40" x14ac:dyDescent="0.3">
      <c r="A1185" s="58" t="s">
        <v>572</v>
      </c>
      <c r="B1185" s="59">
        <v>2015</v>
      </c>
      <c r="C1185" s="59">
        <v>57.78</v>
      </c>
      <c r="D1185" s="59">
        <v>57.78</v>
      </c>
      <c r="E1185" s="59">
        <v>100</v>
      </c>
      <c r="F1185" s="59">
        <v>81.81</v>
      </c>
      <c r="G1185" s="59">
        <v>61.96</v>
      </c>
      <c r="H1185" s="59">
        <v>25.83</v>
      </c>
      <c r="I1185" s="60">
        <f t="shared" si="202"/>
        <v>7.5989956427218539</v>
      </c>
      <c r="J1185" s="60">
        <f t="shared" si="206"/>
        <v>15.181541495637743</v>
      </c>
      <c r="K1185" s="60">
        <f t="shared" si="204"/>
        <v>14.364756189789379</v>
      </c>
      <c r="L1185" s="60">
        <f t="shared" si="200"/>
        <v>0.12320829230144796</v>
      </c>
      <c r="M1185" s="60">
        <f t="shared" si="205"/>
        <v>2.2632125943880466</v>
      </c>
      <c r="N1185" s="59">
        <v>3.21</v>
      </c>
      <c r="O1185" s="59">
        <v>0.06</v>
      </c>
      <c r="P1185" s="62">
        <v>7.6819367588932828</v>
      </c>
      <c r="Q1185" s="62">
        <v>8.2714785992217958</v>
      </c>
      <c r="R1185" s="12">
        <v>9.17</v>
      </c>
      <c r="S1185" s="59">
        <v>82.74</v>
      </c>
      <c r="T1185" s="58">
        <v>1</v>
      </c>
      <c r="U1185" s="59">
        <v>19.79</v>
      </c>
      <c r="V1185" s="58">
        <v>100</v>
      </c>
      <c r="W1185" s="58" t="s">
        <v>101</v>
      </c>
      <c r="X1185" s="58">
        <v>0</v>
      </c>
      <c r="Y1185" s="58">
        <v>0</v>
      </c>
      <c r="Z1185" s="58">
        <v>0</v>
      </c>
      <c r="AA1185" s="58">
        <v>0</v>
      </c>
      <c r="AB1185">
        <v>1</v>
      </c>
      <c r="AC1185" s="58">
        <v>0</v>
      </c>
      <c r="AD1185" s="58">
        <v>1</v>
      </c>
      <c r="AE1185" s="58"/>
      <c r="AF1185" s="58">
        <v>23.53</v>
      </c>
      <c r="AG1185" s="58"/>
      <c r="AH1185" s="59">
        <v>1996.19</v>
      </c>
      <c r="AI1185" s="61">
        <v>3919762</v>
      </c>
      <c r="AJ1185" s="61">
        <v>1731946</v>
      </c>
      <c r="AK1185" s="61">
        <v>131120</v>
      </c>
      <c r="AL1185" s="60">
        <f t="shared" si="207"/>
        <v>0.13111999999999999</v>
      </c>
      <c r="AM1185" s="60">
        <f t="shared" si="209"/>
        <v>0.5030147412824687</v>
      </c>
      <c r="AN1185" s="59">
        <v>40.83</v>
      </c>
    </row>
    <row r="1186" spans="1:40" x14ac:dyDescent="0.3">
      <c r="A1186" s="58" t="s">
        <v>572</v>
      </c>
      <c r="B1186" s="59">
        <v>2016</v>
      </c>
      <c r="C1186" s="59">
        <v>56.93</v>
      </c>
      <c r="D1186" s="59">
        <v>56.93</v>
      </c>
      <c r="E1186" s="59">
        <v>100</v>
      </c>
      <c r="F1186" s="59">
        <v>81.03</v>
      </c>
      <c r="G1186" s="59">
        <v>61.02</v>
      </c>
      <c r="H1186" s="59">
        <v>24.96</v>
      </c>
      <c r="I1186" s="60">
        <f t="shared" si="202"/>
        <v>7.6410890522373469</v>
      </c>
      <c r="J1186" s="60">
        <f t="shared" si="206"/>
        <v>15.188741462479618</v>
      </c>
      <c r="K1186" s="60">
        <f t="shared" si="204"/>
        <v>14.395977163148595</v>
      </c>
      <c r="L1186" s="60">
        <f t="shared" si="200"/>
        <v>0.13154567238642029</v>
      </c>
      <c r="M1186" s="60">
        <f t="shared" si="205"/>
        <v>2.2094956997479396</v>
      </c>
      <c r="N1186" s="59">
        <v>3.32</v>
      </c>
      <c r="O1186" s="59">
        <v>7.0000000000000007E-2</v>
      </c>
      <c r="P1186" s="62">
        <v>5.3497665369649798</v>
      </c>
      <c r="Q1186" s="62">
        <v>5.6182329317269106</v>
      </c>
      <c r="R1186" s="12">
        <v>8.7100000000000009</v>
      </c>
      <c r="S1186" s="59">
        <v>83.5</v>
      </c>
      <c r="T1186" s="58">
        <v>1</v>
      </c>
      <c r="U1186" s="59">
        <v>22.55</v>
      </c>
      <c r="V1186" s="58">
        <v>100</v>
      </c>
      <c r="W1186" s="58" t="s">
        <v>101</v>
      </c>
      <c r="X1186" s="58">
        <v>0</v>
      </c>
      <c r="Y1186" s="58">
        <v>0</v>
      </c>
      <c r="Z1186" s="58">
        <v>0</v>
      </c>
      <c r="AA1186" s="58">
        <v>0</v>
      </c>
      <c r="AB1186">
        <v>1</v>
      </c>
      <c r="AC1186" s="58">
        <v>0</v>
      </c>
      <c r="AD1186" s="58">
        <v>1</v>
      </c>
      <c r="AE1186" s="58">
        <v>0</v>
      </c>
      <c r="AF1186" s="58">
        <v>28.57</v>
      </c>
      <c r="AG1186" s="58">
        <v>20</v>
      </c>
      <c r="AH1186" s="59">
        <v>2082.0100000000002</v>
      </c>
      <c r="AI1186" s="61">
        <v>3948086</v>
      </c>
      <c r="AJ1186" s="61">
        <v>1786872</v>
      </c>
      <c r="AK1186" s="61">
        <v>140590</v>
      </c>
      <c r="AL1186" s="60">
        <f t="shared" si="207"/>
        <v>0.14058999999999999</v>
      </c>
      <c r="AM1186" s="60">
        <f t="shared" si="209"/>
        <v>7.2223917022574746E-2</v>
      </c>
      <c r="AN1186" s="59">
        <v>42.02</v>
      </c>
    </row>
    <row r="1187" spans="1:40" x14ac:dyDescent="0.3">
      <c r="A1187" s="58" t="s">
        <v>572</v>
      </c>
      <c r="B1187" s="59">
        <v>2017</v>
      </c>
      <c r="C1187" s="59">
        <v>61.52</v>
      </c>
      <c r="D1187" s="59">
        <v>61.52</v>
      </c>
      <c r="E1187" s="59">
        <v>100</v>
      </c>
      <c r="F1187" s="59">
        <v>83.23</v>
      </c>
      <c r="G1187" s="59">
        <v>77.7</v>
      </c>
      <c r="H1187" s="59">
        <v>21.01</v>
      </c>
      <c r="I1187" s="60">
        <f t="shared" si="202"/>
        <v>7.4641258067525298</v>
      </c>
      <c r="J1187" s="60">
        <f t="shared" si="206"/>
        <v>15.18206664471729</v>
      </c>
      <c r="K1187" s="60">
        <f t="shared" si="204"/>
        <v>14.405953691327602</v>
      </c>
      <c r="L1187" s="60">
        <f t="shared" si="200"/>
        <v>0.13318820874367049</v>
      </c>
      <c r="M1187" s="60">
        <f t="shared" si="205"/>
        <v>2.1730092398663996</v>
      </c>
      <c r="N1187" s="59">
        <v>2.46</v>
      </c>
      <c r="O1187" s="59">
        <v>7.0000000000000007E-2</v>
      </c>
      <c r="P1187" s="62">
        <v>5.8285490196078431</v>
      </c>
      <c r="Q1187" s="62">
        <v>6.2326050420168064</v>
      </c>
      <c r="R1187" s="12">
        <v>8.64</v>
      </c>
      <c r="S1187" s="59">
        <v>81.739999999999995</v>
      </c>
      <c r="T1187" s="58">
        <v>1</v>
      </c>
      <c r="U1187" s="59">
        <v>11.21</v>
      </c>
      <c r="V1187" s="58">
        <v>100</v>
      </c>
      <c r="W1187" s="58" t="s">
        <v>101</v>
      </c>
      <c r="X1187" s="58">
        <v>0</v>
      </c>
      <c r="Y1187" s="58">
        <v>0</v>
      </c>
      <c r="Z1187" s="58">
        <v>0</v>
      </c>
      <c r="AA1187" s="58">
        <v>0</v>
      </c>
      <c r="AB1187">
        <v>1</v>
      </c>
      <c r="AC1187" s="58">
        <v>0</v>
      </c>
      <c r="AD1187" s="58">
        <v>1</v>
      </c>
      <c r="AE1187" s="58">
        <v>0</v>
      </c>
      <c r="AF1187" s="58">
        <v>11.11</v>
      </c>
      <c r="AG1187" s="58">
        <v>20</v>
      </c>
      <c r="AH1187" s="59">
        <v>1744.33</v>
      </c>
      <c r="AI1187" s="61">
        <v>3921821</v>
      </c>
      <c r="AJ1187" s="61">
        <v>1804788</v>
      </c>
      <c r="AK1187" s="61">
        <v>142465</v>
      </c>
      <c r="AL1187" s="60">
        <f t="shared" si="207"/>
        <v>0.14246500000000001</v>
      </c>
      <c r="AM1187" s="60">
        <f t="shared" si="209"/>
        <v>1.3336652677999859E-2</v>
      </c>
      <c r="AN1187" s="59">
        <v>42.39</v>
      </c>
    </row>
    <row r="1188" spans="1:40" x14ac:dyDescent="0.3">
      <c r="A1188" s="58" t="s">
        <v>572</v>
      </c>
      <c r="B1188" s="59">
        <v>2018</v>
      </c>
      <c r="C1188" s="59">
        <v>64.98</v>
      </c>
      <c r="D1188" s="59">
        <v>64.98</v>
      </c>
      <c r="E1188" s="59">
        <v>100</v>
      </c>
      <c r="F1188" s="59">
        <v>88.68</v>
      </c>
      <c r="G1188" s="59">
        <v>85.31</v>
      </c>
      <c r="H1188" s="59">
        <v>18.260000000000002</v>
      </c>
      <c r="I1188" s="60">
        <f t="shared" si="202"/>
        <v>7.3845110610504063</v>
      </c>
      <c r="J1188" s="60">
        <f t="shared" si="206"/>
        <v>15.071251943710982</v>
      </c>
      <c r="K1188" s="60">
        <f t="shared" si="204"/>
        <v>14.243782925264727</v>
      </c>
      <c r="L1188" s="60">
        <f t="shared" si="200"/>
        <v>0.10725851332016594</v>
      </c>
      <c r="M1188" s="60">
        <f t="shared" si="205"/>
        <v>2.2875217319907937</v>
      </c>
      <c r="N1188" s="59">
        <v>-1.02</v>
      </c>
      <c r="O1188" s="59">
        <v>7.0000000000000007E-2</v>
      </c>
      <c r="P1188" s="62">
        <v>15.665081300813005</v>
      </c>
      <c r="Q1188" s="62">
        <v>17.575252918287951</v>
      </c>
      <c r="R1188" s="12">
        <v>28</v>
      </c>
      <c r="S1188" s="59">
        <v>80.150000000000006</v>
      </c>
      <c r="T1188" s="58">
        <v>1</v>
      </c>
      <c r="U1188" s="59">
        <v>5.56</v>
      </c>
      <c r="V1188" s="58">
        <v>100</v>
      </c>
      <c r="W1188" s="58" t="s">
        <v>101</v>
      </c>
      <c r="X1188" s="58">
        <v>0</v>
      </c>
      <c r="Y1188" s="58">
        <v>0</v>
      </c>
      <c r="Z1188" s="58">
        <v>0</v>
      </c>
      <c r="AA1188" s="58">
        <v>0</v>
      </c>
      <c r="AB1188">
        <v>1</v>
      </c>
      <c r="AC1188" s="58">
        <v>0</v>
      </c>
      <c r="AD1188" s="58">
        <v>1</v>
      </c>
      <c r="AE1188" s="58">
        <v>0</v>
      </c>
      <c r="AF1188" s="58">
        <v>0</v>
      </c>
      <c r="AG1188" s="58">
        <v>20</v>
      </c>
      <c r="AH1188" s="59">
        <v>1610.84</v>
      </c>
      <c r="AI1188" s="61">
        <v>3510440</v>
      </c>
      <c r="AJ1188" s="61">
        <v>1534604</v>
      </c>
      <c r="AK1188" s="61">
        <v>113222</v>
      </c>
      <c r="AL1188" s="60">
        <f t="shared" si="207"/>
        <v>0.113222</v>
      </c>
      <c r="AM1188" s="60">
        <f t="shared" si="209"/>
        <v>-0.20526445091776926</v>
      </c>
      <c r="AN1188" s="59">
        <v>40.74</v>
      </c>
    </row>
    <row r="1189" spans="1:40" x14ac:dyDescent="0.3">
      <c r="A1189" s="58" t="s">
        <v>572</v>
      </c>
      <c r="B1189" s="59">
        <v>2019</v>
      </c>
      <c r="C1189" s="59">
        <v>57.47</v>
      </c>
      <c r="D1189" s="59">
        <v>57.47</v>
      </c>
      <c r="E1189" s="59">
        <v>100</v>
      </c>
      <c r="F1189" s="59">
        <v>90.17</v>
      </c>
      <c r="G1189" s="59">
        <v>61.57</v>
      </c>
      <c r="H1189" s="59">
        <v>15.46</v>
      </c>
      <c r="I1189" s="60">
        <f t="shared" si="202"/>
        <v>6.9984822446150154</v>
      </c>
      <c r="J1189" s="60">
        <f t="shared" si="206"/>
        <v>14.928417522517975</v>
      </c>
      <c r="K1189" s="60">
        <f t="shared" si="204"/>
        <v>14.216238463224061</v>
      </c>
      <c r="L1189" s="60">
        <f t="shared" si="200"/>
        <v>0.11894680266123858</v>
      </c>
      <c r="M1189" s="60">
        <f t="shared" si="205"/>
        <v>2.0384282787118591</v>
      </c>
      <c r="N1189" s="59">
        <v>-9.1999999999999993</v>
      </c>
      <c r="O1189" s="59">
        <v>0.08</v>
      </c>
      <c r="P1189" s="62">
        <v>24.825120000000009</v>
      </c>
      <c r="Q1189" s="62">
        <v>26.61542635658914</v>
      </c>
      <c r="R1189" s="12">
        <v>31.91</v>
      </c>
      <c r="S1189" s="59">
        <v>80.489999999999995</v>
      </c>
      <c r="T1189" s="58">
        <v>1</v>
      </c>
      <c r="U1189" s="59">
        <v>6.63</v>
      </c>
      <c r="V1189" s="58">
        <v>100</v>
      </c>
      <c r="W1189" s="58" t="s">
        <v>101</v>
      </c>
      <c r="X1189" s="58">
        <v>0</v>
      </c>
      <c r="Y1189" s="58">
        <v>0</v>
      </c>
      <c r="Z1189" s="58">
        <v>0</v>
      </c>
      <c r="AA1189" s="58">
        <v>0</v>
      </c>
      <c r="AB1189">
        <v>1</v>
      </c>
      <c r="AC1189" s="58">
        <v>0</v>
      </c>
      <c r="AD1189" s="58">
        <v>0</v>
      </c>
      <c r="AE1189" s="58">
        <v>0</v>
      </c>
      <c r="AF1189" s="58">
        <v>0</v>
      </c>
      <c r="AG1189" s="58"/>
      <c r="AH1189" s="59">
        <v>1094.97</v>
      </c>
      <c r="AI1189" s="61">
        <v>3043192</v>
      </c>
      <c r="AJ1189" s="61">
        <v>1492911</v>
      </c>
      <c r="AK1189" s="61">
        <v>126310</v>
      </c>
      <c r="AL1189" s="60">
        <f t="shared" si="207"/>
        <v>0.12631000000000001</v>
      </c>
      <c r="AM1189" s="60">
        <f t="shared" si="209"/>
        <v>0.11559590892229425</v>
      </c>
      <c r="AN1189" s="59">
        <v>46.7</v>
      </c>
    </row>
    <row r="1190" spans="1:40" x14ac:dyDescent="0.3">
      <c r="A1190" s="58" t="s">
        <v>572</v>
      </c>
      <c r="B1190" s="59">
        <v>2020</v>
      </c>
      <c r="C1190" s="59">
        <v>58.77</v>
      </c>
      <c r="D1190" s="59">
        <v>58.77</v>
      </c>
      <c r="E1190" s="59">
        <v>100</v>
      </c>
      <c r="F1190" s="59">
        <v>86.23</v>
      </c>
      <c r="G1190" s="59">
        <v>65.7</v>
      </c>
      <c r="H1190" s="59">
        <v>20.2</v>
      </c>
      <c r="I1190" s="60">
        <f t="shared" si="202"/>
        <v>6.6973428420216568</v>
      </c>
      <c r="J1190" s="60">
        <f t="shared" si="206"/>
        <v>14.824470166288371</v>
      </c>
      <c r="K1190" s="60">
        <f t="shared" si="204"/>
        <v>14.15772555901731</v>
      </c>
      <c r="L1190" s="60">
        <f t="shared" si="200"/>
        <v>8.1823275367756174E-2</v>
      </c>
      <c r="M1190" s="60">
        <f t="shared" si="205"/>
        <v>1.9478858545391791</v>
      </c>
      <c r="N1190" s="59">
        <v>-5.49</v>
      </c>
      <c r="O1190" s="59">
        <v>0.08</v>
      </c>
      <c r="P1190" s="62">
        <v>24.792209302325578</v>
      </c>
      <c r="Q1190" s="62">
        <v>26.392868217054275</v>
      </c>
      <c r="R1190" s="12">
        <v>35.049999999999997</v>
      </c>
      <c r="S1190" s="59">
        <v>81.96</v>
      </c>
      <c r="T1190" s="58">
        <v>1</v>
      </c>
      <c r="U1190" s="59">
        <v>7.56</v>
      </c>
      <c r="V1190" s="58">
        <v>100</v>
      </c>
      <c r="W1190" s="58" t="s">
        <v>101</v>
      </c>
      <c r="X1190" s="58">
        <v>0</v>
      </c>
      <c r="Y1190" s="58">
        <v>0</v>
      </c>
      <c r="Z1190" s="58">
        <v>0</v>
      </c>
      <c r="AA1190" s="58">
        <v>0</v>
      </c>
      <c r="AB1190">
        <v>1</v>
      </c>
      <c r="AC1190" s="58">
        <v>0</v>
      </c>
      <c r="AD1190" s="58">
        <v>0</v>
      </c>
      <c r="AE1190" s="58">
        <v>1</v>
      </c>
      <c r="AF1190" s="58">
        <v>0</v>
      </c>
      <c r="AG1190" s="58"/>
      <c r="AH1190" s="59">
        <v>810.25</v>
      </c>
      <c r="AI1190" s="61">
        <v>2742746</v>
      </c>
      <c r="AJ1190" s="61">
        <v>1408063</v>
      </c>
      <c r="AK1190" s="61">
        <v>85264</v>
      </c>
      <c r="AL1190" s="60">
        <f t="shared" si="207"/>
        <v>8.5264000000000006E-2</v>
      </c>
      <c r="AM1190" s="60">
        <f t="shared" si="209"/>
        <v>-0.32496239410973005</v>
      </c>
      <c r="AN1190" s="59">
        <v>48.86</v>
      </c>
    </row>
    <row r="1191" spans="1:40" x14ac:dyDescent="0.3">
      <c r="A1191" s="58" t="s">
        <v>572</v>
      </c>
      <c r="B1191" s="59">
        <v>2021</v>
      </c>
      <c r="C1191" s="59">
        <v>56.62</v>
      </c>
      <c r="D1191" s="59">
        <v>56.62</v>
      </c>
      <c r="E1191" s="59">
        <v>100</v>
      </c>
      <c r="F1191" s="59">
        <v>79.510000000000005</v>
      </c>
      <c r="G1191" s="59">
        <v>65.36</v>
      </c>
      <c r="H1191" s="59">
        <v>21.69</v>
      </c>
      <c r="I1191" s="60">
        <f t="shared" si="202"/>
        <v>6.0714534071779163</v>
      </c>
      <c r="J1191" s="60">
        <f t="shared" si="206"/>
        <v>14.527229706909486</v>
      </c>
      <c r="K1191" s="60">
        <f t="shared" si="204"/>
        <v>13.755712781716808</v>
      </c>
      <c r="L1191" s="60">
        <f t="shared" si="200"/>
        <v>6.0616151192323983E-2</v>
      </c>
      <c r="M1191" s="60">
        <f t="shared" si="205"/>
        <v>2.1630449437605832</v>
      </c>
      <c r="N1191" s="59">
        <v>-8.4600000000000009</v>
      </c>
      <c r="O1191" s="59">
        <v>0.09</v>
      </c>
      <c r="P1191" s="62">
        <v>53.43942307692307</v>
      </c>
      <c r="Q1191" s="62">
        <v>56.638499999999958</v>
      </c>
      <c r="R1191" s="12">
        <v>93.21</v>
      </c>
      <c r="S1191" s="59">
        <v>80.53</v>
      </c>
      <c r="T1191" s="58">
        <v>1</v>
      </c>
      <c r="U1191" s="59">
        <v>11.54</v>
      </c>
      <c r="V1191" s="58">
        <v>100</v>
      </c>
      <c r="W1191" s="58" t="s">
        <v>101</v>
      </c>
      <c r="X1191" s="58">
        <v>0</v>
      </c>
      <c r="Y1191" s="58">
        <v>0</v>
      </c>
      <c r="Z1191" s="58">
        <v>0</v>
      </c>
      <c r="AA1191" s="58">
        <v>0</v>
      </c>
      <c r="AB1191">
        <v>1</v>
      </c>
      <c r="AC1191" s="58">
        <v>0</v>
      </c>
      <c r="AD1191" s="58">
        <v>0</v>
      </c>
      <c r="AE1191" s="58">
        <v>1</v>
      </c>
      <c r="AF1191" s="58">
        <v>0</v>
      </c>
      <c r="AG1191" s="58"/>
      <c r="AH1191" s="59">
        <v>433.31</v>
      </c>
      <c r="AI1191" s="61">
        <v>2037491</v>
      </c>
      <c r="AJ1191" s="61">
        <v>941955</v>
      </c>
      <c r="AK1191" s="61">
        <v>62491</v>
      </c>
      <c r="AL1191" s="60">
        <f t="shared" si="207"/>
        <v>6.2490999999999998E-2</v>
      </c>
      <c r="AM1191" s="60">
        <f t="shared" si="209"/>
        <v>-0.26708810283355228</v>
      </c>
      <c r="AN1191" s="59">
        <v>43.27</v>
      </c>
    </row>
    <row r="1192" spans="1:40" x14ac:dyDescent="0.3">
      <c r="A1192" s="58" t="s">
        <v>150</v>
      </c>
      <c r="B1192" s="59">
        <v>2008</v>
      </c>
      <c r="C1192" s="59">
        <v>72.42</v>
      </c>
      <c r="D1192" s="59">
        <v>41.77</v>
      </c>
      <c r="E1192" s="59">
        <v>10</v>
      </c>
      <c r="F1192" s="59">
        <v>71.290000000000006</v>
      </c>
      <c r="G1192" s="59">
        <v>75.78</v>
      </c>
      <c r="H1192" s="59">
        <v>69.64</v>
      </c>
      <c r="I1192" s="60">
        <f t="shared" si="202"/>
        <v>9.4879039244317944</v>
      </c>
      <c r="J1192" s="60">
        <f t="shared" si="206"/>
        <v>16.707880318523113</v>
      </c>
      <c r="K1192" s="60">
        <f t="shared" si="204"/>
        <v>16.429250079595242</v>
      </c>
      <c r="L1192" s="60">
        <f t="shared" si="200"/>
        <v>1.0912519342618172</v>
      </c>
      <c r="M1192" s="60">
        <f t="shared" si="205"/>
        <v>1.3213186813186812</v>
      </c>
      <c r="N1192" s="59">
        <v>0.04</v>
      </c>
      <c r="O1192" s="59">
        <v>1.18</v>
      </c>
      <c r="P1192" s="62">
        <v>19.974545454545453</v>
      </c>
      <c r="Q1192" s="62">
        <v>25.786875000000009</v>
      </c>
      <c r="R1192" s="12">
        <v>34.380000000000003</v>
      </c>
      <c r="S1192" s="59">
        <v>26.47</v>
      </c>
      <c r="T1192" s="58">
        <v>1</v>
      </c>
      <c r="U1192" s="59">
        <v>68.86</v>
      </c>
      <c r="V1192" s="58"/>
      <c r="W1192" s="58" t="s">
        <v>83</v>
      </c>
      <c r="X1192" s="58">
        <v>0</v>
      </c>
      <c r="Y1192" s="58">
        <v>0</v>
      </c>
      <c r="Z1192" s="58">
        <v>0</v>
      </c>
      <c r="AA1192" s="58">
        <v>0</v>
      </c>
      <c r="AB1192">
        <v>0</v>
      </c>
      <c r="AC1192">
        <v>1</v>
      </c>
      <c r="AD1192" s="58">
        <v>0</v>
      </c>
      <c r="AE1192" s="58"/>
      <c r="AF1192" s="58">
        <v>22.22</v>
      </c>
      <c r="AG1192" s="58">
        <v>10</v>
      </c>
      <c r="AH1192" s="59">
        <v>13199.1</v>
      </c>
      <c r="AI1192" s="61">
        <v>18036000</v>
      </c>
      <c r="AJ1192" s="61">
        <v>13650000</v>
      </c>
      <c r="AK1192" s="61">
        <v>1978000</v>
      </c>
      <c r="AL1192" s="60">
        <f t="shared" si="207"/>
        <v>1.978</v>
      </c>
      <c r="AM1192" s="60"/>
      <c r="AN1192" s="59">
        <v>44.72</v>
      </c>
    </row>
    <row r="1193" spans="1:40" x14ac:dyDescent="0.3">
      <c r="A1193" s="58" t="s">
        <v>150</v>
      </c>
      <c r="B1193" s="59">
        <v>2009</v>
      </c>
      <c r="C1193" s="59">
        <v>75.72</v>
      </c>
      <c r="D1193" s="59">
        <v>75.72</v>
      </c>
      <c r="E1193" s="59">
        <v>100</v>
      </c>
      <c r="F1193" s="59">
        <v>76.23</v>
      </c>
      <c r="G1193" s="59">
        <v>76.319999999999993</v>
      </c>
      <c r="H1193" s="59">
        <v>73.95</v>
      </c>
      <c r="I1193" s="60">
        <f t="shared" si="202"/>
        <v>9.5168223632976794</v>
      </c>
      <c r="J1193" s="60">
        <f t="shared" si="206"/>
        <v>16.755095670895265</v>
      </c>
      <c r="K1193" s="60">
        <f t="shared" si="204"/>
        <v>16.500155650620162</v>
      </c>
      <c r="L1193" s="60">
        <f t="shared" si="200"/>
        <v>1.0317599816802692</v>
      </c>
      <c r="M1193" s="60">
        <f t="shared" si="205"/>
        <v>1.2903842216610932</v>
      </c>
      <c r="N1193" s="59">
        <v>5.4</v>
      </c>
      <c r="O1193" s="59">
        <v>1.1599999999999999</v>
      </c>
      <c r="P1193" s="62">
        <v>16.568333333333328</v>
      </c>
      <c r="Q1193" s="62">
        <v>16.611240310077516</v>
      </c>
      <c r="R1193" s="12">
        <v>19.829999999999998</v>
      </c>
      <c r="S1193" s="59">
        <v>50</v>
      </c>
      <c r="T1193" s="58">
        <v>1</v>
      </c>
      <c r="U1193" s="59">
        <v>78.77</v>
      </c>
      <c r="V1193" s="58">
        <v>45.45</v>
      </c>
      <c r="W1193" s="58" t="s">
        <v>83</v>
      </c>
      <c r="X1193" s="58">
        <v>0</v>
      </c>
      <c r="Y1193" s="58">
        <v>0</v>
      </c>
      <c r="Z1193" s="58">
        <v>0</v>
      </c>
      <c r="AA1193" s="58">
        <v>0</v>
      </c>
      <c r="AB1193">
        <v>0</v>
      </c>
      <c r="AC1193">
        <v>1</v>
      </c>
      <c r="AD1193" s="58">
        <v>1</v>
      </c>
      <c r="AE1193" s="58"/>
      <c r="AF1193" s="58">
        <v>25</v>
      </c>
      <c r="AG1193" s="58"/>
      <c r="AH1193" s="59">
        <v>13586.37</v>
      </c>
      <c r="AI1193" s="61">
        <v>18908000</v>
      </c>
      <c r="AJ1193" s="61">
        <v>14653000</v>
      </c>
      <c r="AK1193" s="61">
        <v>1806000</v>
      </c>
      <c r="AL1193" s="60">
        <f t="shared" si="207"/>
        <v>1.806</v>
      </c>
      <c r="AM1193" s="60">
        <f t="shared" ref="AM1193:AM1205" si="210">(AK1193-AK1192)/AK1192</f>
        <v>-8.6956521739130432E-2</v>
      </c>
      <c r="AN1193" s="59">
        <v>52.38</v>
      </c>
    </row>
    <row r="1194" spans="1:40" x14ac:dyDescent="0.3">
      <c r="A1194" s="58" t="s">
        <v>150</v>
      </c>
      <c r="B1194" s="59">
        <v>2010</v>
      </c>
      <c r="C1194" s="59">
        <v>69.08</v>
      </c>
      <c r="D1194" s="59">
        <v>69.08</v>
      </c>
      <c r="E1194" s="59">
        <v>83.33</v>
      </c>
      <c r="F1194" s="59">
        <v>75.040000000000006</v>
      </c>
      <c r="G1194" s="59">
        <v>79.59</v>
      </c>
      <c r="H1194" s="59">
        <v>43.29</v>
      </c>
      <c r="I1194" s="60">
        <f t="shared" si="202"/>
        <v>9.5765530864292447</v>
      </c>
      <c r="J1194" s="60">
        <f t="shared" si="206"/>
        <v>16.761895011887926</v>
      </c>
      <c r="K1194" s="60">
        <f t="shared" si="204"/>
        <v>16.397090095012537</v>
      </c>
      <c r="L1194" s="60">
        <f t="shared" si="200"/>
        <v>1.2131307421107016</v>
      </c>
      <c r="M1194" s="60">
        <f t="shared" si="205"/>
        <v>1.4402330155848087</v>
      </c>
      <c r="N1194" s="59">
        <v>11.15</v>
      </c>
      <c r="O1194" s="59">
        <v>1.18</v>
      </c>
      <c r="P1194" s="62">
        <v>16.501712062256811</v>
      </c>
      <c r="Q1194" s="62">
        <v>17.427003891050575</v>
      </c>
      <c r="R1194" s="12">
        <v>19.920000000000002</v>
      </c>
      <c r="S1194" s="59">
        <v>63.89</v>
      </c>
      <c r="T1194" s="58">
        <v>1</v>
      </c>
      <c r="U1194" s="59">
        <v>40.159999999999997</v>
      </c>
      <c r="V1194" s="58">
        <v>45.45</v>
      </c>
      <c r="W1194" s="58" t="s">
        <v>83</v>
      </c>
      <c r="X1194" s="58">
        <v>0</v>
      </c>
      <c r="Y1194" s="58">
        <v>0</v>
      </c>
      <c r="Z1194" s="58">
        <v>0</v>
      </c>
      <c r="AA1194" s="58">
        <v>0</v>
      </c>
      <c r="AB1194">
        <v>0</v>
      </c>
      <c r="AC1194">
        <v>1</v>
      </c>
      <c r="AD1194" s="58">
        <v>1</v>
      </c>
      <c r="AE1194" s="58"/>
      <c r="AF1194" s="58">
        <v>22.22</v>
      </c>
      <c r="AG1194" s="58"/>
      <c r="AH1194" s="59">
        <v>14422.62</v>
      </c>
      <c r="AI1194" s="61">
        <v>19037000</v>
      </c>
      <c r="AJ1194" s="61">
        <v>13218000</v>
      </c>
      <c r="AK1194" s="61">
        <v>2364000</v>
      </c>
      <c r="AL1194" s="60">
        <f t="shared" si="207"/>
        <v>2.3639999999999999</v>
      </c>
      <c r="AM1194" s="60">
        <f t="shared" si="210"/>
        <v>0.30897009966777411</v>
      </c>
      <c r="AN1194" s="59">
        <v>40.950000000000003</v>
      </c>
    </row>
    <row r="1195" spans="1:40" x14ac:dyDescent="0.3">
      <c r="A1195" s="58" t="s">
        <v>150</v>
      </c>
      <c r="B1195" s="59">
        <v>2011</v>
      </c>
      <c r="C1195" s="59">
        <v>69.150000000000006</v>
      </c>
      <c r="D1195" s="59">
        <v>66.400000000000006</v>
      </c>
      <c r="E1195" s="59">
        <v>63.64</v>
      </c>
      <c r="F1195" s="59">
        <v>76.790000000000006</v>
      </c>
      <c r="G1195" s="59">
        <v>78.239999999999995</v>
      </c>
      <c r="H1195" s="59">
        <v>42.39</v>
      </c>
      <c r="I1195" s="60">
        <f t="shared" si="202"/>
        <v>9.7462481909719578</v>
      </c>
      <c r="J1195" s="60">
        <f t="shared" si="206"/>
        <v>16.777375762006688</v>
      </c>
      <c r="K1195" s="60">
        <f t="shared" si="204"/>
        <v>16.435385068162759</v>
      </c>
      <c r="L1195" s="60">
        <f t="shared" si="200"/>
        <v>1.1508884332334808</v>
      </c>
      <c r="M1195" s="60">
        <f t="shared" si="205"/>
        <v>1.4077471967380224</v>
      </c>
      <c r="N1195" s="59">
        <v>2.44</v>
      </c>
      <c r="O1195" s="59">
        <v>1.18</v>
      </c>
      <c r="P1195" s="62">
        <v>14.778235294117646</v>
      </c>
      <c r="Q1195" s="62">
        <v>16.565686274509794</v>
      </c>
      <c r="R1195" s="12">
        <v>21.87</v>
      </c>
      <c r="S1195" s="59">
        <v>65.790000000000006</v>
      </c>
      <c r="T1195" s="58">
        <v>1</v>
      </c>
      <c r="U1195" s="59">
        <v>38</v>
      </c>
      <c r="V1195" s="58">
        <v>50</v>
      </c>
      <c r="W1195" s="58" t="s">
        <v>83</v>
      </c>
      <c r="X1195" s="58">
        <v>0</v>
      </c>
      <c r="Y1195" s="58">
        <v>0</v>
      </c>
      <c r="Z1195" s="58">
        <v>0</v>
      </c>
      <c r="AA1195" s="58">
        <v>0</v>
      </c>
      <c r="AB1195">
        <v>0</v>
      </c>
      <c r="AC1195">
        <v>1</v>
      </c>
      <c r="AD1195" s="58">
        <v>0</v>
      </c>
      <c r="AE1195" s="58">
        <v>1</v>
      </c>
      <c r="AF1195" s="58">
        <v>12.5</v>
      </c>
      <c r="AG1195" s="58"/>
      <c r="AH1195" s="59">
        <v>17089.990000000002</v>
      </c>
      <c r="AI1195" s="61">
        <v>19334000</v>
      </c>
      <c r="AJ1195" s="61">
        <v>13734000</v>
      </c>
      <c r="AK1195" s="61">
        <v>2161000</v>
      </c>
      <c r="AL1195" s="60">
        <f t="shared" si="207"/>
        <v>2.161</v>
      </c>
      <c r="AM1195" s="60">
        <f t="shared" si="210"/>
        <v>-8.5871404399323184E-2</v>
      </c>
      <c r="AN1195" s="59">
        <v>42.69</v>
      </c>
    </row>
    <row r="1196" spans="1:40" x14ac:dyDescent="0.3">
      <c r="A1196" s="58" t="s">
        <v>150</v>
      </c>
      <c r="B1196" s="59">
        <v>2012</v>
      </c>
      <c r="C1196" s="59">
        <v>63.82</v>
      </c>
      <c r="D1196" s="59">
        <v>63.16</v>
      </c>
      <c r="E1196" s="59">
        <v>66.67</v>
      </c>
      <c r="F1196" s="59">
        <v>76.75</v>
      </c>
      <c r="G1196" s="59">
        <v>70.3</v>
      </c>
      <c r="H1196" s="59">
        <v>31.25</v>
      </c>
      <c r="I1196" s="60">
        <f t="shared" si="202"/>
        <v>9.6135489360027222</v>
      </c>
      <c r="J1196" s="60">
        <f t="shared" si="206"/>
        <v>16.895997497383075</v>
      </c>
      <c r="K1196" s="60">
        <f t="shared" si="204"/>
        <v>16.578175199006363</v>
      </c>
      <c r="L1196" s="60">
        <f t="shared" si="200"/>
        <v>1.1939224684724346</v>
      </c>
      <c r="M1196" s="60">
        <f t="shared" si="205"/>
        <v>1.3741320540335815</v>
      </c>
      <c r="N1196" s="59">
        <v>6.79</v>
      </c>
      <c r="O1196" s="59">
        <v>1.1000000000000001</v>
      </c>
      <c r="P1196" s="62">
        <v>7.9368359374999926</v>
      </c>
      <c r="Q1196" s="62">
        <v>9.5380468750000045</v>
      </c>
      <c r="R1196" s="12">
        <v>13.01</v>
      </c>
      <c r="S1196" s="59">
        <v>56.52</v>
      </c>
      <c r="T1196" s="58">
        <v>1</v>
      </c>
      <c r="U1196" s="59">
        <v>26.8</v>
      </c>
      <c r="V1196" s="58">
        <v>50</v>
      </c>
      <c r="W1196" s="58" t="s">
        <v>83</v>
      </c>
      <c r="X1196" s="58">
        <v>0</v>
      </c>
      <c r="Y1196" s="58">
        <v>0</v>
      </c>
      <c r="Z1196" s="58">
        <v>0</v>
      </c>
      <c r="AA1196" s="58">
        <v>0</v>
      </c>
      <c r="AB1196">
        <v>0</v>
      </c>
      <c r="AC1196">
        <v>1</v>
      </c>
      <c r="AD1196" s="58">
        <v>0</v>
      </c>
      <c r="AE1196" s="58">
        <v>1</v>
      </c>
      <c r="AF1196" s="58">
        <v>12.5</v>
      </c>
      <c r="AG1196" s="58"/>
      <c r="AH1196" s="59">
        <v>14966.19</v>
      </c>
      <c r="AI1196" s="61">
        <v>21769000</v>
      </c>
      <c r="AJ1196" s="61">
        <v>15842000</v>
      </c>
      <c r="AK1196" s="61">
        <v>2300000</v>
      </c>
      <c r="AL1196" s="60">
        <f t="shared" si="207"/>
        <v>2.2999999999999998</v>
      </c>
      <c r="AM1196" s="60">
        <f t="shared" si="210"/>
        <v>6.4322073114298939E-2</v>
      </c>
      <c r="AN1196" s="59">
        <v>47.34</v>
      </c>
    </row>
    <row r="1197" spans="1:40" x14ac:dyDescent="0.3">
      <c r="A1197" s="58" t="s">
        <v>150</v>
      </c>
      <c r="B1197" s="59">
        <v>2013</v>
      </c>
      <c r="C1197" s="59">
        <v>68.66</v>
      </c>
      <c r="D1197" s="59">
        <v>68.66</v>
      </c>
      <c r="E1197" s="59">
        <v>100</v>
      </c>
      <c r="F1197" s="59">
        <v>80.61</v>
      </c>
      <c r="G1197" s="59">
        <v>75.36</v>
      </c>
      <c r="H1197" s="59">
        <v>37.53</v>
      </c>
      <c r="I1197" s="60">
        <f t="shared" si="202"/>
        <v>9.7609442457505864</v>
      </c>
      <c r="J1197" s="60">
        <f t="shared" si="206"/>
        <v>16.965722028806326</v>
      </c>
      <c r="K1197" s="60">
        <f t="shared" si="204"/>
        <v>16.710538127396632</v>
      </c>
      <c r="L1197" s="60">
        <f t="shared" si="200"/>
        <v>1.2444427368796493</v>
      </c>
      <c r="M1197" s="60">
        <f t="shared" si="205"/>
        <v>1.2906989604069896</v>
      </c>
      <c r="N1197" s="59">
        <v>4.9000000000000004</v>
      </c>
      <c r="O1197" s="59">
        <v>1.1399999999999999</v>
      </c>
      <c r="P1197" s="62">
        <v>4.5099606299212596</v>
      </c>
      <c r="Q1197" s="62">
        <v>5.3667968749999986</v>
      </c>
      <c r="R1197" s="12">
        <v>8.0399999999999991</v>
      </c>
      <c r="S1197" s="59">
        <v>60.42</v>
      </c>
      <c r="T1197" s="58">
        <v>1</v>
      </c>
      <c r="U1197" s="59">
        <v>38.979999999999997</v>
      </c>
      <c r="V1197" s="58">
        <v>57.14</v>
      </c>
      <c r="W1197" s="58" t="s">
        <v>83</v>
      </c>
      <c r="X1197" s="58">
        <v>0</v>
      </c>
      <c r="Y1197" s="58">
        <v>0</v>
      </c>
      <c r="Z1197" s="58">
        <v>0</v>
      </c>
      <c r="AA1197" s="58">
        <v>0</v>
      </c>
      <c r="AB1197">
        <v>0</v>
      </c>
      <c r="AC1197">
        <v>1</v>
      </c>
      <c r="AD1197" s="58">
        <v>0</v>
      </c>
      <c r="AE1197" s="58">
        <v>1</v>
      </c>
      <c r="AF1197" s="58">
        <v>12.5</v>
      </c>
      <c r="AG1197" s="58"/>
      <c r="AH1197" s="59">
        <v>17343</v>
      </c>
      <c r="AI1197" s="61">
        <v>23341000</v>
      </c>
      <c r="AJ1197" s="61">
        <v>18084000</v>
      </c>
      <c r="AK1197" s="61">
        <v>2471000</v>
      </c>
      <c r="AL1197" s="60">
        <f t="shared" si="207"/>
        <v>2.4710000000000001</v>
      </c>
      <c r="AM1197" s="60">
        <f t="shared" si="210"/>
        <v>7.4347826086956517E-2</v>
      </c>
      <c r="AN1197" s="59">
        <v>53</v>
      </c>
    </row>
    <row r="1198" spans="1:40" x14ac:dyDescent="0.3">
      <c r="A1198" s="58" t="s">
        <v>150</v>
      </c>
      <c r="B1198" s="59">
        <v>2014</v>
      </c>
      <c r="C1198" s="59">
        <v>60.55</v>
      </c>
      <c r="D1198" s="59">
        <v>32.770000000000003</v>
      </c>
      <c r="E1198" s="59">
        <v>5</v>
      </c>
      <c r="F1198" s="59">
        <v>76.040000000000006</v>
      </c>
      <c r="G1198" s="59">
        <v>60.78</v>
      </c>
      <c r="H1198" s="59">
        <v>32.32</v>
      </c>
      <c r="I1198" s="60">
        <f t="shared" si="202"/>
        <v>9.7793909406356292</v>
      </c>
      <c r="J1198" s="60">
        <f t="shared" si="206"/>
        <v>16.92179982208291</v>
      </c>
      <c r="K1198" s="60">
        <f t="shared" si="204"/>
        <v>16.773904345862896</v>
      </c>
      <c r="L1198" s="60">
        <f t="shared" ref="L1198:L1239" si="211">LN(1+AL1198)</f>
        <v>0.95435693268061139</v>
      </c>
      <c r="M1198" s="60">
        <f t="shared" si="205"/>
        <v>1.1593917060258474</v>
      </c>
      <c r="N1198" s="59">
        <v>-3.1</v>
      </c>
      <c r="O1198" s="59">
        <v>1.32</v>
      </c>
      <c r="P1198" s="62">
        <v>5.9405577689243021</v>
      </c>
      <c r="Q1198" s="62">
        <v>6.9000390625000003</v>
      </c>
      <c r="R1198" s="12">
        <v>8.77</v>
      </c>
      <c r="S1198" s="59">
        <v>58</v>
      </c>
      <c r="T1198" s="58">
        <v>1</v>
      </c>
      <c r="U1198" s="59">
        <v>31.23</v>
      </c>
      <c r="V1198" s="58">
        <v>45.45</v>
      </c>
      <c r="W1198" s="58" t="s">
        <v>83</v>
      </c>
      <c r="X1198" s="58">
        <v>0</v>
      </c>
      <c r="Y1198" s="58">
        <v>0</v>
      </c>
      <c r="Z1198" s="58">
        <v>0</v>
      </c>
      <c r="AA1198" s="58">
        <v>0</v>
      </c>
      <c r="AB1198">
        <v>0</v>
      </c>
      <c r="AC1198">
        <v>1</v>
      </c>
      <c r="AD1198" s="58">
        <v>0</v>
      </c>
      <c r="AE1198" s="58">
        <v>1</v>
      </c>
      <c r="AF1198" s="58">
        <v>10</v>
      </c>
      <c r="AG1198" s="58"/>
      <c r="AH1198" s="59">
        <v>17665.89</v>
      </c>
      <c r="AI1198" s="61">
        <v>22338000</v>
      </c>
      <c r="AJ1198" s="61">
        <v>19267000</v>
      </c>
      <c r="AK1198" s="61">
        <v>1597000</v>
      </c>
      <c r="AL1198" s="60">
        <f t="shared" si="207"/>
        <v>1.597</v>
      </c>
      <c r="AM1198" s="60">
        <f t="shared" si="210"/>
        <v>-0.35370295426952653</v>
      </c>
      <c r="AN1198" s="59">
        <v>69.150000000000006</v>
      </c>
    </row>
    <row r="1199" spans="1:40" x14ac:dyDescent="0.3">
      <c r="A1199" s="58" t="s">
        <v>150</v>
      </c>
      <c r="B1199" s="59">
        <v>2015</v>
      </c>
      <c r="C1199" s="59">
        <v>66.45</v>
      </c>
      <c r="D1199" s="59">
        <v>66.45</v>
      </c>
      <c r="E1199" s="59">
        <v>92.86</v>
      </c>
      <c r="F1199" s="59">
        <v>76.64</v>
      </c>
      <c r="G1199" s="59">
        <v>72.11</v>
      </c>
      <c r="H1199" s="59">
        <v>40.01</v>
      </c>
      <c r="I1199" s="60">
        <f t="shared" si="202"/>
        <v>9.5369613871184455</v>
      </c>
      <c r="J1199" s="60">
        <f t="shared" si="206"/>
        <v>16.725848328501318</v>
      </c>
      <c r="K1199" s="60">
        <f t="shared" si="204"/>
        <v>16.649958433790111</v>
      </c>
      <c r="L1199" s="60">
        <f t="shared" si="211"/>
        <v>0.81933920579770469</v>
      </c>
      <c r="M1199" s="60">
        <f t="shared" si="205"/>
        <v>1.0788437812114446</v>
      </c>
      <c r="N1199" s="59">
        <v>-2.04</v>
      </c>
      <c r="O1199" s="59">
        <v>1.52</v>
      </c>
      <c r="P1199" s="62">
        <v>7.6819367588932828</v>
      </c>
      <c r="Q1199" s="62">
        <v>8.2714785992217958</v>
      </c>
      <c r="R1199" s="12">
        <v>9.17</v>
      </c>
      <c r="S1199" s="59">
        <v>58</v>
      </c>
      <c r="T1199" s="58">
        <v>1</v>
      </c>
      <c r="U1199" s="59">
        <v>23.74</v>
      </c>
      <c r="V1199" s="58">
        <v>45.45</v>
      </c>
      <c r="W1199" s="58" t="s">
        <v>83</v>
      </c>
      <c r="X1199" s="58">
        <v>0</v>
      </c>
      <c r="Y1199" s="58">
        <v>0</v>
      </c>
      <c r="Z1199" s="58">
        <v>0</v>
      </c>
      <c r="AA1199" s="58">
        <v>0</v>
      </c>
      <c r="AB1199">
        <v>0</v>
      </c>
      <c r="AC1199">
        <v>1</v>
      </c>
      <c r="AD1199" s="58">
        <v>0</v>
      </c>
      <c r="AE1199" s="58">
        <v>1</v>
      </c>
      <c r="AF1199" s="58">
        <v>11.11</v>
      </c>
      <c r="AG1199" s="58"/>
      <c r="AH1199" s="59">
        <v>13862.76</v>
      </c>
      <c r="AI1199" s="61">
        <v>18363000</v>
      </c>
      <c r="AJ1199" s="61">
        <v>17021000</v>
      </c>
      <c r="AK1199" s="61">
        <v>1269000</v>
      </c>
      <c r="AL1199" s="60">
        <f t="shared" si="207"/>
        <v>1.2689999999999999</v>
      </c>
      <c r="AM1199" s="60">
        <f t="shared" si="210"/>
        <v>-0.20538509705698185</v>
      </c>
      <c r="AN1199" s="59">
        <v>82.55</v>
      </c>
    </row>
    <row r="1200" spans="1:40" x14ac:dyDescent="0.3">
      <c r="A1200" s="58" t="s">
        <v>150</v>
      </c>
      <c r="B1200" s="59">
        <v>2016</v>
      </c>
      <c r="C1200" s="59">
        <v>62.06</v>
      </c>
      <c r="D1200" s="59">
        <v>62.06</v>
      </c>
      <c r="E1200" s="59">
        <v>66.67</v>
      </c>
      <c r="F1200" s="59">
        <v>75.239999999999995</v>
      </c>
      <c r="G1200" s="59">
        <v>56.47</v>
      </c>
      <c r="H1200" s="59">
        <v>46.36</v>
      </c>
      <c r="I1200" s="60">
        <f t="shared" si="202"/>
        <v>9.3108479310660108</v>
      </c>
      <c r="J1200" s="60">
        <f t="shared" si="206"/>
        <v>16.885329374870963</v>
      </c>
      <c r="K1200" s="60">
        <f t="shared" si="204"/>
        <v>16.743713174724665</v>
      </c>
      <c r="L1200" s="60">
        <f t="shared" si="211"/>
        <v>0.84886805555672085</v>
      </c>
      <c r="M1200" s="60">
        <f t="shared" si="205"/>
        <v>1.152134374665668</v>
      </c>
      <c r="N1200" s="59">
        <v>9.57</v>
      </c>
      <c r="O1200" s="59">
        <v>1.26</v>
      </c>
      <c r="P1200" s="62">
        <v>5.3497665369649798</v>
      </c>
      <c r="Q1200" s="62">
        <v>5.6182329317269106</v>
      </c>
      <c r="R1200" s="12">
        <v>8.7100000000000009</v>
      </c>
      <c r="S1200" s="59">
        <v>63.79</v>
      </c>
      <c r="T1200" s="58">
        <v>1</v>
      </c>
      <c r="U1200" s="59">
        <v>30.68</v>
      </c>
      <c r="V1200" s="58">
        <v>57.14</v>
      </c>
      <c r="W1200" s="58" t="s">
        <v>83</v>
      </c>
      <c r="X1200" s="58">
        <v>0</v>
      </c>
      <c r="Y1200" s="58">
        <v>0</v>
      </c>
      <c r="Z1200" s="58">
        <v>0</v>
      </c>
      <c r="AA1200" s="58">
        <v>0</v>
      </c>
      <c r="AB1200">
        <v>0</v>
      </c>
      <c r="AC1200">
        <v>1</v>
      </c>
      <c r="AD1200" s="58">
        <v>1</v>
      </c>
      <c r="AE1200" s="58">
        <v>1</v>
      </c>
      <c r="AF1200" s="58">
        <v>11.11</v>
      </c>
      <c r="AG1200" s="58"/>
      <c r="AH1200" s="59">
        <v>11057.32</v>
      </c>
      <c r="AI1200" s="61">
        <v>21538000</v>
      </c>
      <c r="AJ1200" s="61">
        <v>18694000</v>
      </c>
      <c r="AK1200" s="61">
        <v>1337000</v>
      </c>
      <c r="AL1200" s="60">
        <f t="shared" si="207"/>
        <v>1.337</v>
      </c>
      <c r="AM1200" s="60">
        <f t="shared" si="210"/>
        <v>5.3585500394011033E-2</v>
      </c>
      <c r="AN1200" s="59">
        <v>69.260000000000005</v>
      </c>
    </row>
    <row r="1201" spans="1:40" x14ac:dyDescent="0.3">
      <c r="A1201" s="58" t="s">
        <v>150</v>
      </c>
      <c r="B1201" s="59">
        <v>2017</v>
      </c>
      <c r="C1201" s="59">
        <v>60.59</v>
      </c>
      <c r="D1201" s="59">
        <v>60.59</v>
      </c>
      <c r="E1201" s="59">
        <v>100</v>
      </c>
      <c r="F1201" s="59">
        <v>69.16</v>
      </c>
      <c r="G1201" s="59">
        <v>56.29</v>
      </c>
      <c r="H1201" s="59">
        <v>51.32</v>
      </c>
      <c r="I1201" s="60">
        <f t="shared" si="202"/>
        <v>9.460993248146405</v>
      </c>
      <c r="J1201" s="60">
        <f t="shared" si="206"/>
        <v>16.816230373029303</v>
      </c>
      <c r="K1201" s="60">
        <f t="shared" si="204"/>
        <v>16.629241223535232</v>
      </c>
      <c r="L1201" s="60">
        <f t="shared" si="211"/>
        <v>0.78572636185303846</v>
      </c>
      <c r="M1201" s="60">
        <f t="shared" si="205"/>
        <v>1.2056142034548945</v>
      </c>
      <c r="N1201" s="59">
        <v>3.35</v>
      </c>
      <c r="O1201" s="59">
        <v>1.39</v>
      </c>
      <c r="P1201" s="62">
        <v>5.8285490196078431</v>
      </c>
      <c r="Q1201" s="62">
        <v>6.2326050420168064</v>
      </c>
      <c r="R1201" s="12">
        <v>8.64</v>
      </c>
      <c r="S1201" s="59">
        <v>40.28</v>
      </c>
      <c r="T1201" s="58">
        <v>1</v>
      </c>
      <c r="U1201" s="59">
        <v>33.97</v>
      </c>
      <c r="V1201" s="58">
        <v>58.33</v>
      </c>
      <c r="W1201" s="58" t="s">
        <v>83</v>
      </c>
      <c r="X1201" s="58">
        <v>0</v>
      </c>
      <c r="Y1201" s="58">
        <v>0</v>
      </c>
      <c r="Z1201" s="58">
        <v>0</v>
      </c>
      <c r="AA1201" s="58">
        <v>0</v>
      </c>
      <c r="AB1201">
        <v>0</v>
      </c>
      <c r="AC1201">
        <v>1</v>
      </c>
      <c r="AD1201" s="58">
        <v>1</v>
      </c>
      <c r="AE1201" s="58">
        <v>1</v>
      </c>
      <c r="AF1201" s="58">
        <v>12.5</v>
      </c>
      <c r="AG1201" s="58"/>
      <c r="AH1201" s="59">
        <v>12848.64</v>
      </c>
      <c r="AI1201" s="61">
        <v>20100000</v>
      </c>
      <c r="AJ1201" s="61">
        <v>16672000</v>
      </c>
      <c r="AK1201" s="61">
        <v>1194000</v>
      </c>
      <c r="AL1201" s="60">
        <f t="shared" si="207"/>
        <v>1.194</v>
      </c>
      <c r="AM1201" s="60">
        <f t="shared" si="210"/>
        <v>-0.10695587135377711</v>
      </c>
      <c r="AN1201" s="59">
        <v>64.31</v>
      </c>
    </row>
    <row r="1202" spans="1:40" x14ac:dyDescent="0.3">
      <c r="A1202" s="58" t="s">
        <v>150</v>
      </c>
      <c r="B1202" s="59">
        <v>2018</v>
      </c>
      <c r="C1202" s="59">
        <v>59.97</v>
      </c>
      <c r="D1202" s="59">
        <v>39.08</v>
      </c>
      <c r="E1202" s="59">
        <v>18.18</v>
      </c>
      <c r="F1202" s="59">
        <v>63.7</v>
      </c>
      <c r="G1202" s="59">
        <v>64.569999999999993</v>
      </c>
      <c r="H1202" s="59">
        <v>46.67</v>
      </c>
      <c r="I1202" s="60">
        <f t="shared" si="202"/>
        <v>8.9486612727293835</v>
      </c>
      <c r="J1202" s="60">
        <f t="shared" si="206"/>
        <v>16.812492050918696</v>
      </c>
      <c r="K1202" s="60">
        <f t="shared" si="204"/>
        <v>16.592900237145098</v>
      </c>
      <c r="L1202" s="60">
        <f t="shared" si="211"/>
        <v>0.86794047093310822</v>
      </c>
      <c r="M1202" s="60">
        <f t="shared" si="205"/>
        <v>1.245568203022952</v>
      </c>
      <c r="N1202" s="59">
        <v>1.54</v>
      </c>
      <c r="O1202" s="59">
        <v>1.48</v>
      </c>
      <c r="P1202" s="62">
        <v>15.665081300813005</v>
      </c>
      <c r="Q1202" s="62">
        <v>17.575252918287951</v>
      </c>
      <c r="R1202" s="12">
        <v>28</v>
      </c>
      <c r="S1202" s="59">
        <v>31.08</v>
      </c>
      <c r="T1202" s="58">
        <v>1</v>
      </c>
      <c r="U1202" s="59">
        <v>24.94</v>
      </c>
      <c r="V1202" s="58">
        <v>42.86</v>
      </c>
      <c r="W1202" s="58" t="s">
        <v>83</v>
      </c>
      <c r="X1202" s="58">
        <v>0</v>
      </c>
      <c r="Y1202" s="58">
        <v>0</v>
      </c>
      <c r="Z1202" s="58">
        <v>0</v>
      </c>
      <c r="AA1202" s="58">
        <v>0</v>
      </c>
      <c r="AB1202">
        <v>0</v>
      </c>
      <c r="AC1202">
        <v>1</v>
      </c>
      <c r="AD1202" s="58">
        <v>1</v>
      </c>
      <c r="AE1202" s="58">
        <v>1</v>
      </c>
      <c r="AF1202" s="58">
        <v>12.5</v>
      </c>
      <c r="AG1202" s="58"/>
      <c r="AH1202" s="59">
        <v>7697.58</v>
      </c>
      <c r="AI1202" s="61">
        <v>20025000</v>
      </c>
      <c r="AJ1202" s="61">
        <v>16077000</v>
      </c>
      <c r="AK1202" s="61">
        <v>1382000</v>
      </c>
      <c r="AL1202" s="60">
        <f t="shared" si="207"/>
        <v>1.3819999999999999</v>
      </c>
      <c r="AM1202" s="60">
        <f t="shared" si="210"/>
        <v>0.15745393634840871</v>
      </c>
      <c r="AN1202" s="59">
        <v>54.18</v>
      </c>
    </row>
    <row r="1203" spans="1:40" x14ac:dyDescent="0.3">
      <c r="A1203" s="58" t="s">
        <v>150</v>
      </c>
      <c r="B1203" s="59">
        <v>2019</v>
      </c>
      <c r="C1203" s="59">
        <v>58.95</v>
      </c>
      <c r="D1203" s="59">
        <v>58.95</v>
      </c>
      <c r="E1203" s="59">
        <v>62.5</v>
      </c>
      <c r="F1203" s="59">
        <v>60.33</v>
      </c>
      <c r="G1203" s="59">
        <v>57.1</v>
      </c>
      <c r="H1203" s="59">
        <v>59.12</v>
      </c>
      <c r="I1203" s="60">
        <f t="shared" ref="I1203:I1266" si="212">LN(AH1203)</f>
        <v>8.9469944258168557</v>
      </c>
      <c r="J1203" s="60">
        <f t="shared" si="206"/>
        <v>16.683466276576105</v>
      </c>
      <c r="K1203" s="60">
        <f t="shared" si="204"/>
        <v>16.575900172747058</v>
      </c>
      <c r="L1203" s="60">
        <f t="shared" si="211"/>
        <v>0.64867269045811582</v>
      </c>
      <c r="M1203" s="60">
        <f t="shared" si="205"/>
        <v>1.1135644691889155</v>
      </c>
      <c r="N1203" s="59">
        <v>-3.99</v>
      </c>
      <c r="O1203" s="59">
        <v>1.52</v>
      </c>
      <c r="P1203" s="62">
        <v>24.825120000000009</v>
      </c>
      <c r="Q1203" s="62">
        <v>26.61542635658914</v>
      </c>
      <c r="R1203" s="12">
        <v>31.91</v>
      </c>
      <c r="S1203" s="59">
        <v>31.08</v>
      </c>
      <c r="T1203" s="58">
        <v>1</v>
      </c>
      <c r="U1203" s="59">
        <v>48.12</v>
      </c>
      <c r="V1203" s="58">
        <v>53.33</v>
      </c>
      <c r="W1203" s="58" t="s">
        <v>83</v>
      </c>
      <c r="X1203" s="58">
        <v>0</v>
      </c>
      <c r="Y1203" s="58">
        <v>0</v>
      </c>
      <c r="Z1203" s="58">
        <v>0</v>
      </c>
      <c r="AA1203" s="58">
        <v>0</v>
      </c>
      <c r="AB1203">
        <v>0</v>
      </c>
      <c r="AC1203">
        <v>1</v>
      </c>
      <c r="AD1203" s="58">
        <v>1</v>
      </c>
      <c r="AE1203" s="58">
        <v>1</v>
      </c>
      <c r="AF1203" s="58">
        <v>20</v>
      </c>
      <c r="AG1203" s="58"/>
      <c r="AH1203" s="59">
        <v>7684.76</v>
      </c>
      <c r="AI1203" s="61">
        <v>17601000</v>
      </c>
      <c r="AJ1203" s="61">
        <v>15806000</v>
      </c>
      <c r="AK1203" s="61">
        <v>913000</v>
      </c>
      <c r="AL1203" s="60">
        <f t="shared" si="207"/>
        <v>0.91300000000000003</v>
      </c>
      <c r="AM1203" s="60">
        <f t="shared" si="210"/>
        <v>-0.3393632416787265</v>
      </c>
      <c r="AN1203" s="59">
        <v>74.56</v>
      </c>
    </row>
    <row r="1204" spans="1:40" x14ac:dyDescent="0.3">
      <c r="A1204" s="58" t="s">
        <v>150</v>
      </c>
      <c r="B1204" s="59">
        <v>2020</v>
      </c>
      <c r="C1204" s="59">
        <v>64.599999999999994</v>
      </c>
      <c r="D1204" s="59">
        <v>49.8</v>
      </c>
      <c r="E1204" s="59">
        <v>35</v>
      </c>
      <c r="F1204" s="59">
        <v>61.21</v>
      </c>
      <c r="G1204" s="59">
        <v>58.84</v>
      </c>
      <c r="H1204" s="59">
        <v>78.930000000000007</v>
      </c>
      <c r="I1204" s="60">
        <f t="shared" si="212"/>
        <v>8.5557752391276942</v>
      </c>
      <c r="J1204" s="60">
        <f t="shared" si="206"/>
        <v>16.617840104713494</v>
      </c>
      <c r="K1204" s="60">
        <f t="shared" si="204"/>
        <v>16.530271524757925</v>
      </c>
      <c r="L1204" s="60">
        <f t="shared" si="211"/>
        <v>0.33789978861239844</v>
      </c>
      <c r="M1204" s="60">
        <f t="shared" si="205"/>
        <v>1.091517118071651</v>
      </c>
      <c r="N1204" s="59">
        <v>1.57</v>
      </c>
      <c r="O1204" s="59">
        <v>0.91</v>
      </c>
      <c r="P1204" s="62">
        <v>24.792209302325578</v>
      </c>
      <c r="Q1204" s="62">
        <v>26.392868217054275</v>
      </c>
      <c r="R1204" s="12">
        <v>35.049999999999997</v>
      </c>
      <c r="S1204" s="59">
        <v>25.68</v>
      </c>
      <c r="T1204" s="58">
        <v>1</v>
      </c>
      <c r="U1204" s="59">
        <v>85.7</v>
      </c>
      <c r="V1204" s="58">
        <v>60</v>
      </c>
      <c r="W1204" s="58" t="s">
        <v>83</v>
      </c>
      <c r="X1204" s="58">
        <v>0</v>
      </c>
      <c r="Y1204" s="58">
        <v>0</v>
      </c>
      <c r="Z1204" s="58">
        <v>0</v>
      </c>
      <c r="AA1204" s="58">
        <v>0</v>
      </c>
      <c r="AB1204">
        <v>0</v>
      </c>
      <c r="AC1204">
        <v>1</v>
      </c>
      <c r="AD1204" s="58">
        <v>1</v>
      </c>
      <c r="AE1204" s="58">
        <v>1</v>
      </c>
      <c r="AF1204" s="58">
        <v>25</v>
      </c>
      <c r="AG1204" s="58"/>
      <c r="AH1204" s="59">
        <v>5196.68</v>
      </c>
      <c r="AI1204" s="61">
        <v>16483000</v>
      </c>
      <c r="AJ1204" s="61">
        <v>15101000</v>
      </c>
      <c r="AK1204" s="61">
        <v>402000</v>
      </c>
      <c r="AL1204" s="60">
        <f t="shared" si="207"/>
        <v>0.40200000000000002</v>
      </c>
      <c r="AM1204" s="60">
        <f t="shared" si="210"/>
        <v>-0.55969331872946326</v>
      </c>
      <c r="AN1204" s="59">
        <v>79.3</v>
      </c>
    </row>
    <row r="1205" spans="1:40" x14ac:dyDescent="0.3">
      <c r="A1205" s="58" t="s">
        <v>150</v>
      </c>
      <c r="B1205" s="59">
        <v>2021</v>
      </c>
      <c r="C1205" s="59">
        <v>67.38</v>
      </c>
      <c r="D1205" s="59">
        <v>67.38</v>
      </c>
      <c r="E1205" s="59">
        <v>100</v>
      </c>
      <c r="F1205" s="59">
        <v>70.98</v>
      </c>
      <c r="G1205" s="59">
        <v>59.54</v>
      </c>
      <c r="H1205" s="59">
        <v>72.13</v>
      </c>
      <c r="I1205" s="60">
        <f t="shared" si="212"/>
        <v>7.9093462580312988</v>
      </c>
      <c r="J1205" s="60">
        <f t="shared" si="206"/>
        <v>17.083671662507232</v>
      </c>
      <c r="K1205" s="60">
        <f t="shared" si="204"/>
        <v>16.973064017649744</v>
      </c>
      <c r="L1205" s="60">
        <f t="shared" si="211"/>
        <v>0.71832747909024364</v>
      </c>
      <c r="M1205" s="60">
        <f t="shared" si="205"/>
        <v>1.1169565772126058</v>
      </c>
      <c r="N1205" s="59">
        <v>6.35</v>
      </c>
      <c r="O1205" s="59">
        <v>0.7</v>
      </c>
      <c r="P1205" s="62">
        <v>53.43942307692307</v>
      </c>
      <c r="Q1205" s="62">
        <v>56.638499999999958</v>
      </c>
      <c r="R1205" s="12">
        <v>93.21</v>
      </c>
      <c r="S1205" s="59">
        <v>31.08</v>
      </c>
      <c r="T1205" s="58">
        <v>1</v>
      </c>
      <c r="U1205" s="59">
        <v>77.8</v>
      </c>
      <c r="V1205" s="58">
        <v>70</v>
      </c>
      <c r="W1205" s="58" t="s">
        <v>83</v>
      </c>
      <c r="X1205" s="58">
        <v>0</v>
      </c>
      <c r="Y1205" s="58">
        <v>0</v>
      </c>
      <c r="Z1205" s="58">
        <v>0</v>
      </c>
      <c r="AA1205" s="58">
        <v>0</v>
      </c>
      <c r="AB1205">
        <v>0</v>
      </c>
      <c r="AC1205">
        <v>1</v>
      </c>
      <c r="AD1205" s="58">
        <v>1</v>
      </c>
      <c r="AE1205" s="58">
        <v>1</v>
      </c>
      <c r="AF1205" s="58">
        <v>33.33</v>
      </c>
      <c r="AG1205" s="58"/>
      <c r="AH1205" s="59">
        <v>2722.61</v>
      </c>
      <c r="AI1205" s="61">
        <v>26263000</v>
      </c>
      <c r="AJ1205" s="61">
        <v>23513000</v>
      </c>
      <c r="AK1205" s="61">
        <v>1051000</v>
      </c>
      <c r="AL1205" s="60">
        <f t="shared" si="207"/>
        <v>1.0509999999999999</v>
      </c>
      <c r="AM1205" s="60">
        <f t="shared" si="210"/>
        <v>1.6144278606965174</v>
      </c>
      <c r="AN1205" s="59">
        <v>62.46</v>
      </c>
    </row>
    <row r="1206" spans="1:40" x14ac:dyDescent="0.3">
      <c r="A1206" s="58" t="s">
        <v>506</v>
      </c>
      <c r="B1206" s="59">
        <v>2008</v>
      </c>
      <c r="C1206" s="59">
        <v>34.76</v>
      </c>
      <c r="D1206" s="59">
        <v>34.76</v>
      </c>
      <c r="E1206" s="59">
        <v>100</v>
      </c>
      <c r="F1206" s="59">
        <v>44.84</v>
      </c>
      <c r="G1206" s="59">
        <v>34.65</v>
      </c>
      <c r="H1206" s="59">
        <v>17.78</v>
      </c>
      <c r="I1206" s="60">
        <f t="shared" si="212"/>
        <v>13.600571755455043</v>
      </c>
      <c r="J1206" s="60">
        <f t="shared" si="206"/>
        <v>19.973249847665731</v>
      </c>
      <c r="K1206" s="60">
        <f t="shared" si="204"/>
        <v>19.474815057584884</v>
      </c>
      <c r="L1206" s="60">
        <f t="shared" si="211"/>
        <v>4.1736639314263559</v>
      </c>
      <c r="M1206" s="60">
        <f t="shared" si="205"/>
        <v>1.6461426943463822</v>
      </c>
      <c r="N1206" s="59">
        <v>11.99</v>
      </c>
      <c r="O1206" s="59">
        <v>0.38</v>
      </c>
      <c r="P1206" s="62">
        <v>19.974545454545453</v>
      </c>
      <c r="Q1206" s="62">
        <v>25.786875000000009</v>
      </c>
      <c r="R1206" s="12">
        <v>34.380000000000003</v>
      </c>
      <c r="S1206" s="59">
        <v>2.73</v>
      </c>
      <c r="T1206" s="58">
        <v>0</v>
      </c>
      <c r="U1206" s="59">
        <v>16.670000000000002</v>
      </c>
      <c r="V1206" s="58"/>
      <c r="W1206" s="58" t="s">
        <v>83</v>
      </c>
      <c r="X1206" s="58">
        <v>0</v>
      </c>
      <c r="Y1206" s="58">
        <v>0</v>
      </c>
      <c r="Z1206" s="58">
        <v>0</v>
      </c>
      <c r="AA1206" s="58">
        <v>0</v>
      </c>
      <c r="AB1206">
        <v>0</v>
      </c>
      <c r="AC1206">
        <v>1</v>
      </c>
      <c r="AD1206" s="58">
        <v>1</v>
      </c>
      <c r="AE1206" s="58"/>
      <c r="AF1206" s="58">
        <v>0</v>
      </c>
      <c r="AG1206" s="58"/>
      <c r="AH1206" s="59">
        <v>806590.8</v>
      </c>
      <c r="AI1206" s="61">
        <v>472359000</v>
      </c>
      <c r="AJ1206" s="61">
        <v>286949000</v>
      </c>
      <c r="AK1206" s="61">
        <v>63953000</v>
      </c>
      <c r="AL1206" s="60">
        <f t="shared" si="207"/>
        <v>63.953000000000003</v>
      </c>
      <c r="AM1206" s="60"/>
      <c r="AN1206" s="59">
        <v>44.79</v>
      </c>
    </row>
    <row r="1207" spans="1:40" x14ac:dyDescent="0.3">
      <c r="A1207" s="58" t="s">
        <v>506</v>
      </c>
      <c r="B1207" s="59">
        <v>2009</v>
      </c>
      <c r="C1207" s="59">
        <v>39.619999999999997</v>
      </c>
      <c r="D1207" s="59">
        <v>39.619999999999997</v>
      </c>
      <c r="E1207" s="59">
        <v>100</v>
      </c>
      <c r="F1207" s="59">
        <v>42.11</v>
      </c>
      <c r="G1207" s="59">
        <v>40.54</v>
      </c>
      <c r="H1207" s="59">
        <v>34.17</v>
      </c>
      <c r="I1207" s="60">
        <f t="shared" si="212"/>
        <v>13.049291268558914</v>
      </c>
      <c r="J1207" s="60">
        <f t="shared" si="206"/>
        <v>20.087320958152215</v>
      </c>
      <c r="K1207" s="60">
        <f t="shared" si="204"/>
        <v>19.592419570944578</v>
      </c>
      <c r="L1207" s="60">
        <f t="shared" si="211"/>
        <v>4.2210653150012574</v>
      </c>
      <c r="M1207" s="60">
        <f t="shared" si="205"/>
        <v>1.6403364729210559</v>
      </c>
      <c r="N1207" s="59">
        <v>11.16</v>
      </c>
      <c r="O1207" s="59">
        <v>0.37</v>
      </c>
      <c r="P1207" s="62">
        <v>16.568333333333328</v>
      </c>
      <c r="Q1207" s="62">
        <v>16.611240310077516</v>
      </c>
      <c r="R1207" s="12">
        <v>19.829999999999998</v>
      </c>
      <c r="S1207" s="59">
        <v>2.34</v>
      </c>
      <c r="T1207" s="58">
        <v>0</v>
      </c>
      <c r="U1207" s="59">
        <v>37.5</v>
      </c>
      <c r="V1207" s="58">
        <v>0</v>
      </c>
      <c r="W1207" s="58" t="s">
        <v>83</v>
      </c>
      <c r="X1207" s="58">
        <v>0</v>
      </c>
      <c r="Y1207" s="58">
        <v>0</v>
      </c>
      <c r="Z1207" s="58">
        <v>0</v>
      </c>
      <c r="AA1207" s="58">
        <v>0</v>
      </c>
      <c r="AB1207">
        <v>0</v>
      </c>
      <c r="AC1207">
        <v>1</v>
      </c>
      <c r="AD1207" s="58">
        <v>1</v>
      </c>
      <c r="AE1207" s="58"/>
      <c r="AF1207" s="58">
        <v>13.33</v>
      </c>
      <c r="AG1207" s="58"/>
      <c r="AH1207" s="59">
        <v>464766.9</v>
      </c>
      <c r="AI1207" s="61">
        <v>529435000</v>
      </c>
      <c r="AJ1207" s="61">
        <v>322760000</v>
      </c>
      <c r="AK1207" s="61">
        <v>67106000</v>
      </c>
      <c r="AL1207" s="60">
        <f t="shared" si="207"/>
        <v>67.105999999999995</v>
      </c>
      <c r="AM1207" s="60">
        <f t="shared" ref="AM1207:AM1219" si="213">(AK1207-AK1206)/AK1206</f>
        <v>4.9301831032164248E-2</v>
      </c>
      <c r="AN1207" s="59">
        <v>43.14</v>
      </c>
    </row>
    <row r="1208" spans="1:40" x14ac:dyDescent="0.3">
      <c r="A1208" s="58" t="s">
        <v>506</v>
      </c>
      <c r="B1208" s="59">
        <v>2010</v>
      </c>
      <c r="C1208" s="59">
        <v>36.840000000000003</v>
      </c>
      <c r="D1208" s="59">
        <v>36.840000000000003</v>
      </c>
      <c r="E1208" s="59">
        <v>68.52</v>
      </c>
      <c r="F1208" s="59">
        <v>43.77</v>
      </c>
      <c r="G1208" s="59">
        <v>29.85</v>
      </c>
      <c r="H1208" s="59">
        <v>34.17</v>
      </c>
      <c r="I1208" s="60">
        <f t="shared" si="212"/>
        <v>13.049412612351198</v>
      </c>
      <c r="J1208" s="60">
        <f t="shared" si="206"/>
        <v>20.112686174043112</v>
      </c>
      <c r="K1208" s="60">
        <f t="shared" si="204"/>
        <v>19.571205302070098</v>
      </c>
      <c r="L1208" s="60">
        <f t="shared" si="211"/>
        <v>-8.1210055425543173E-2</v>
      </c>
      <c r="M1208" s="60">
        <f t="shared" si="205"/>
        <v>1.7185499311676187</v>
      </c>
      <c r="N1208" s="59">
        <v>9.6300000000000008</v>
      </c>
      <c r="O1208" s="59">
        <v>0.37</v>
      </c>
      <c r="P1208" s="62">
        <v>16.501712062256811</v>
      </c>
      <c r="Q1208" s="62">
        <v>17.427003891050575</v>
      </c>
      <c r="R1208" s="12">
        <v>19.920000000000002</v>
      </c>
      <c r="S1208" s="59">
        <v>1.83</v>
      </c>
      <c r="T1208" s="58">
        <v>0</v>
      </c>
      <c r="U1208" s="59">
        <v>37.5</v>
      </c>
      <c r="V1208" s="58">
        <v>5</v>
      </c>
      <c r="W1208" s="58" t="s">
        <v>83</v>
      </c>
      <c r="X1208" s="58">
        <v>0</v>
      </c>
      <c r="Y1208" s="58">
        <v>0</v>
      </c>
      <c r="Z1208" s="58">
        <v>0</v>
      </c>
      <c r="AA1208" s="58">
        <v>0</v>
      </c>
      <c r="AB1208">
        <v>0</v>
      </c>
      <c r="AC1208">
        <v>1</v>
      </c>
      <c r="AD1208" s="58">
        <v>1</v>
      </c>
      <c r="AE1208" s="58"/>
      <c r="AF1208" s="58">
        <v>13.33</v>
      </c>
      <c r="AG1208" s="58"/>
      <c r="AH1208" s="59">
        <v>464823.3</v>
      </c>
      <c r="AI1208" s="61">
        <v>543036000</v>
      </c>
      <c r="AJ1208" s="61">
        <v>315985000</v>
      </c>
      <c r="AK1208" s="61">
        <v>-78000</v>
      </c>
      <c r="AL1208" s="60">
        <f t="shared" si="207"/>
        <v>-7.8E-2</v>
      </c>
      <c r="AM1208" s="60">
        <f t="shared" si="213"/>
        <v>-1.0011623401782255</v>
      </c>
      <c r="AN1208" s="59">
        <v>42</v>
      </c>
    </row>
    <row r="1209" spans="1:40" x14ac:dyDescent="0.3">
      <c r="A1209" s="58" t="s">
        <v>506</v>
      </c>
      <c r="B1209" s="59">
        <v>2011</v>
      </c>
      <c r="C1209" s="59">
        <v>35.96</v>
      </c>
      <c r="D1209" s="59">
        <v>35.96</v>
      </c>
      <c r="E1209" s="59">
        <v>63.79</v>
      </c>
      <c r="F1209" s="59">
        <v>42.01</v>
      </c>
      <c r="G1209" s="59">
        <v>29</v>
      </c>
      <c r="H1209" s="59">
        <v>34.72</v>
      </c>
      <c r="I1209" s="60">
        <f t="shared" si="212"/>
        <v>12.972451467950016</v>
      </c>
      <c r="J1209" s="60">
        <f t="shared" si="206"/>
        <v>20.207898247385778</v>
      </c>
      <c r="K1209" s="60">
        <f t="shared" si="204"/>
        <v>19.715963921328235</v>
      </c>
      <c r="L1209" s="60">
        <f t="shared" si="211"/>
        <v>4.0758071342236422</v>
      </c>
      <c r="M1209" s="60">
        <f t="shared" si="205"/>
        <v>1.6354767074750207</v>
      </c>
      <c r="N1209" s="59">
        <v>8.1</v>
      </c>
      <c r="O1209" s="59">
        <v>0.35</v>
      </c>
      <c r="P1209" s="62">
        <v>14.778235294117646</v>
      </c>
      <c r="Q1209" s="62">
        <v>16.565686274509794</v>
      </c>
      <c r="R1209" s="12">
        <v>21.87</v>
      </c>
      <c r="S1209" s="59">
        <v>1.88</v>
      </c>
      <c r="T1209" s="58">
        <v>0</v>
      </c>
      <c r="U1209" s="59">
        <v>12.5</v>
      </c>
      <c r="V1209" s="58">
        <v>6.25</v>
      </c>
      <c r="W1209" s="58" t="s">
        <v>83</v>
      </c>
      <c r="X1209" s="58">
        <v>0</v>
      </c>
      <c r="Y1209" s="58">
        <v>0</v>
      </c>
      <c r="Z1209" s="58">
        <v>0</v>
      </c>
      <c r="AA1209" s="58">
        <v>0</v>
      </c>
      <c r="AB1209">
        <v>0</v>
      </c>
      <c r="AC1209">
        <v>1</v>
      </c>
      <c r="AD1209" s="58">
        <v>1</v>
      </c>
      <c r="AE1209" s="58">
        <v>1</v>
      </c>
      <c r="AF1209" s="58">
        <v>13.33</v>
      </c>
      <c r="AG1209" s="58"/>
      <c r="AH1209" s="59">
        <v>430391.9</v>
      </c>
      <c r="AI1209" s="61">
        <v>597281000</v>
      </c>
      <c r="AJ1209" s="61">
        <v>365203000</v>
      </c>
      <c r="AK1209" s="61">
        <v>57898000</v>
      </c>
      <c r="AL1209" s="60">
        <f t="shared" si="207"/>
        <v>57.898000000000003</v>
      </c>
      <c r="AM1209" s="60">
        <f t="shared" si="213"/>
        <v>-743.28205128205127</v>
      </c>
      <c r="AN1209" s="59">
        <v>44.94</v>
      </c>
    </row>
    <row r="1210" spans="1:40" x14ac:dyDescent="0.3">
      <c r="A1210" s="58" t="s">
        <v>506</v>
      </c>
      <c r="B1210" s="59">
        <v>2012</v>
      </c>
      <c r="C1210" s="59">
        <v>34.78</v>
      </c>
      <c r="D1210" s="59">
        <v>34.78</v>
      </c>
      <c r="E1210" s="59">
        <v>81.48</v>
      </c>
      <c r="F1210" s="59">
        <v>39.36</v>
      </c>
      <c r="G1210" s="59">
        <v>28.85</v>
      </c>
      <c r="H1210" s="59">
        <v>34.72</v>
      </c>
      <c r="I1210" s="60">
        <f t="shared" si="212"/>
        <v>12.961137493915066</v>
      </c>
      <c r="J1210" s="60">
        <f t="shared" si="206"/>
        <v>20.26963936693123</v>
      </c>
      <c r="K1210" s="60">
        <f t="shared" si="204"/>
        <v>19.758574989823853</v>
      </c>
      <c r="L1210" s="60">
        <f t="shared" si="211"/>
        <v>4.046973390806083</v>
      </c>
      <c r="M1210" s="60">
        <f t="shared" si="205"/>
        <v>1.6670646364087212</v>
      </c>
      <c r="N1210" s="59">
        <v>7.54</v>
      </c>
      <c r="O1210" s="59">
        <v>0.34</v>
      </c>
      <c r="P1210" s="62">
        <v>7.9368359374999926</v>
      </c>
      <c r="Q1210" s="62">
        <v>9.5380468750000045</v>
      </c>
      <c r="R1210" s="12">
        <v>13.01</v>
      </c>
      <c r="S1210" s="59">
        <v>0.59</v>
      </c>
      <c r="T1210" s="58">
        <v>0</v>
      </c>
      <c r="U1210" s="59">
        <v>12.5</v>
      </c>
      <c r="V1210" s="58">
        <v>6.25</v>
      </c>
      <c r="W1210" s="58" t="s">
        <v>83</v>
      </c>
      <c r="X1210" s="58">
        <v>0</v>
      </c>
      <c r="Y1210" s="58">
        <v>0</v>
      </c>
      <c r="Z1210" s="58">
        <v>0</v>
      </c>
      <c r="AA1210" s="58">
        <v>0</v>
      </c>
      <c r="AB1210">
        <v>0</v>
      </c>
      <c r="AC1210">
        <v>1</v>
      </c>
      <c r="AD1210" s="58">
        <v>1</v>
      </c>
      <c r="AE1210" s="58">
        <v>1</v>
      </c>
      <c r="AF1210" s="58">
        <v>9.09</v>
      </c>
      <c r="AG1210" s="58"/>
      <c r="AH1210" s="59">
        <v>425549.9</v>
      </c>
      <c r="AI1210" s="61">
        <v>635320000</v>
      </c>
      <c r="AJ1210" s="61">
        <v>381101000</v>
      </c>
      <c r="AK1210" s="61">
        <v>56224000</v>
      </c>
      <c r="AL1210" s="60">
        <f t="shared" si="207"/>
        <v>56.223999999999997</v>
      </c>
      <c r="AM1210" s="60">
        <f t="shared" si="213"/>
        <v>-2.8912915817472105E-2</v>
      </c>
      <c r="AN1210" s="59">
        <v>43.14</v>
      </c>
    </row>
    <row r="1211" spans="1:40" x14ac:dyDescent="0.3">
      <c r="A1211" s="58" t="s">
        <v>506</v>
      </c>
      <c r="B1211" s="59">
        <v>2013</v>
      </c>
      <c r="C1211" s="59">
        <v>33.049999999999997</v>
      </c>
      <c r="D1211" s="59">
        <v>33.049999999999997</v>
      </c>
      <c r="E1211" s="59">
        <v>56.25</v>
      </c>
      <c r="F1211" s="59">
        <v>36.01</v>
      </c>
      <c r="G1211" s="59">
        <v>29.62</v>
      </c>
      <c r="H1211" s="59">
        <v>32.5</v>
      </c>
      <c r="I1211" s="60">
        <f t="shared" si="212"/>
        <v>12.809932497449939</v>
      </c>
      <c r="J1211" s="60">
        <f t="shared" si="206"/>
        <v>20.277466115528473</v>
      </c>
      <c r="K1211" s="60">
        <f t="shared" si="204"/>
        <v>19.748251643654584</v>
      </c>
      <c r="L1211" s="60">
        <f t="shared" si="211"/>
        <v>3.9933633323679869</v>
      </c>
      <c r="M1211" s="60">
        <f t="shared" si="205"/>
        <v>1.6975982735354083</v>
      </c>
      <c r="N1211" s="59">
        <v>6.19</v>
      </c>
      <c r="O1211" s="59">
        <v>0.34</v>
      </c>
      <c r="P1211" s="62">
        <v>4.5099606299212596</v>
      </c>
      <c r="Q1211" s="62">
        <v>5.3667968749999986</v>
      </c>
      <c r="R1211" s="12">
        <v>8.0399999999999991</v>
      </c>
      <c r="S1211" s="59">
        <v>2.78</v>
      </c>
      <c r="T1211" s="58">
        <v>0</v>
      </c>
      <c r="U1211" s="59">
        <v>12.5</v>
      </c>
      <c r="V1211" s="58">
        <v>55</v>
      </c>
      <c r="W1211" s="58" t="s">
        <v>83</v>
      </c>
      <c r="X1211" s="58">
        <v>0</v>
      </c>
      <c r="Y1211" s="58">
        <v>0</v>
      </c>
      <c r="Z1211" s="58">
        <v>0</v>
      </c>
      <c r="AA1211" s="58">
        <v>0</v>
      </c>
      <c r="AB1211">
        <v>0</v>
      </c>
      <c r="AC1211">
        <v>1</v>
      </c>
      <c r="AD1211" s="58">
        <v>1</v>
      </c>
      <c r="AE1211" s="58">
        <v>1</v>
      </c>
      <c r="AF1211" s="58">
        <v>9.09</v>
      </c>
      <c r="AG1211" s="58"/>
      <c r="AH1211" s="59">
        <v>365833.1</v>
      </c>
      <c r="AI1211" s="61">
        <v>640312000</v>
      </c>
      <c r="AJ1211" s="61">
        <v>377187000</v>
      </c>
      <c r="AK1211" s="61">
        <v>53237000</v>
      </c>
      <c r="AL1211" s="60">
        <f t="shared" si="207"/>
        <v>53.237000000000002</v>
      </c>
      <c r="AM1211" s="60">
        <f t="shared" si="213"/>
        <v>-5.3126778599886168E-2</v>
      </c>
      <c r="AN1211" s="59">
        <v>43.09</v>
      </c>
    </row>
    <row r="1212" spans="1:40" x14ac:dyDescent="0.3">
      <c r="A1212" s="58" t="s">
        <v>506</v>
      </c>
      <c r="B1212" s="59">
        <v>2014</v>
      </c>
      <c r="C1212" s="59">
        <v>27.16</v>
      </c>
      <c r="D1212" s="59">
        <v>27.16</v>
      </c>
      <c r="E1212" s="59">
        <v>80.95</v>
      </c>
      <c r="F1212" s="59">
        <v>31.99</v>
      </c>
      <c r="G1212" s="59">
        <v>18.02</v>
      </c>
      <c r="H1212" s="59">
        <v>30.83</v>
      </c>
      <c r="I1212" s="60">
        <f t="shared" si="212"/>
        <v>12.535882739277836</v>
      </c>
      <c r="J1212" s="60">
        <f t="shared" si="206"/>
        <v>20.255071769455782</v>
      </c>
      <c r="K1212" s="60">
        <f t="shared" si="204"/>
        <v>19.702394840494929</v>
      </c>
      <c r="L1212" s="60">
        <f t="shared" si="211"/>
        <v>3.8023643772151798</v>
      </c>
      <c r="M1212" s="60">
        <f t="shared" si="205"/>
        <v>1.7378990288136205</v>
      </c>
      <c r="N1212" s="59">
        <v>3.99</v>
      </c>
      <c r="O1212" s="59">
        <v>0.32</v>
      </c>
      <c r="P1212" s="62">
        <v>5.9405577689243021</v>
      </c>
      <c r="Q1212" s="62">
        <v>6.9000390625000003</v>
      </c>
      <c r="R1212" s="12">
        <v>8.77</v>
      </c>
      <c r="S1212" s="59">
        <v>1.6</v>
      </c>
      <c r="T1212" s="58">
        <v>0</v>
      </c>
      <c r="U1212" s="59">
        <v>12.5</v>
      </c>
      <c r="V1212" s="58">
        <v>0</v>
      </c>
      <c r="W1212" s="58" t="s">
        <v>83</v>
      </c>
      <c r="X1212" s="58">
        <v>0</v>
      </c>
      <c r="Y1212" s="58">
        <v>0</v>
      </c>
      <c r="Z1212" s="58">
        <v>0</v>
      </c>
      <c r="AA1212" s="58">
        <v>0</v>
      </c>
      <c r="AB1212">
        <v>0</v>
      </c>
      <c r="AC1212">
        <v>1</v>
      </c>
      <c r="AD1212" s="58">
        <v>1</v>
      </c>
      <c r="AE1212" s="58">
        <v>1</v>
      </c>
      <c r="AF1212" s="58">
        <v>11.11</v>
      </c>
      <c r="AG1212" s="58"/>
      <c r="AH1212" s="59">
        <v>278140.79999999999</v>
      </c>
      <c r="AI1212" s="61">
        <v>626132000</v>
      </c>
      <c r="AJ1212" s="61">
        <v>360281000</v>
      </c>
      <c r="AK1212" s="61">
        <v>43807000</v>
      </c>
      <c r="AL1212" s="60">
        <f t="shared" si="207"/>
        <v>43.807000000000002</v>
      </c>
      <c r="AM1212" s="60">
        <f t="shared" si="213"/>
        <v>-0.17713244547964763</v>
      </c>
      <c r="AN1212" s="59">
        <v>40.92</v>
      </c>
    </row>
    <row r="1213" spans="1:40" x14ac:dyDescent="0.3">
      <c r="A1213" s="58" t="s">
        <v>506</v>
      </c>
      <c r="B1213" s="59">
        <v>2015</v>
      </c>
      <c r="C1213" s="59">
        <v>44.81</v>
      </c>
      <c r="D1213" s="59">
        <v>44.81</v>
      </c>
      <c r="E1213" s="59">
        <v>100</v>
      </c>
      <c r="F1213" s="59">
        <v>64.489999999999995</v>
      </c>
      <c r="G1213" s="59">
        <v>24.69</v>
      </c>
      <c r="H1213" s="59">
        <v>37.5</v>
      </c>
      <c r="I1213" s="60">
        <f t="shared" si="212"/>
        <v>12.669655706972987</v>
      </c>
      <c r="J1213" s="60">
        <f t="shared" si="206"/>
        <v>20.214197002455414</v>
      </c>
      <c r="K1213" s="60">
        <f t="shared" si="204"/>
        <v>19.611264311159285</v>
      </c>
      <c r="L1213" s="60">
        <f t="shared" si="211"/>
        <v>3.5472006757819985</v>
      </c>
      <c r="M1213" s="60">
        <f t="shared" si="205"/>
        <v>1.8274703557312253</v>
      </c>
      <c r="N1213" s="59">
        <v>3.74</v>
      </c>
      <c r="O1213" s="59">
        <v>0.34</v>
      </c>
      <c r="P1213" s="62">
        <v>7.6819367588932828</v>
      </c>
      <c r="Q1213" s="62">
        <v>8.2714785992217958</v>
      </c>
      <c r="R1213" s="12">
        <v>9.17</v>
      </c>
      <c r="S1213" s="59">
        <v>68.53</v>
      </c>
      <c r="T1213" s="58">
        <v>0</v>
      </c>
      <c r="U1213" s="59">
        <v>37.5</v>
      </c>
      <c r="V1213" s="58">
        <v>0</v>
      </c>
      <c r="W1213" s="58" t="s">
        <v>83</v>
      </c>
      <c r="X1213" s="58">
        <v>0</v>
      </c>
      <c r="Y1213" s="58">
        <v>0</v>
      </c>
      <c r="Z1213" s="58">
        <v>0</v>
      </c>
      <c r="AA1213" s="58">
        <v>0</v>
      </c>
      <c r="AB1213">
        <v>0</v>
      </c>
      <c r="AC1213">
        <v>1</v>
      </c>
      <c r="AD1213" s="58">
        <v>1</v>
      </c>
      <c r="AE1213" s="58">
        <v>1</v>
      </c>
      <c r="AF1213" s="58">
        <v>12.5</v>
      </c>
      <c r="AG1213" s="58"/>
      <c r="AH1213" s="59">
        <v>317952</v>
      </c>
      <c r="AI1213" s="61">
        <v>601055000</v>
      </c>
      <c r="AJ1213" s="61">
        <v>328900000</v>
      </c>
      <c r="AK1213" s="61">
        <v>33716000</v>
      </c>
      <c r="AL1213" s="60">
        <f t="shared" si="207"/>
        <v>33.716000000000001</v>
      </c>
      <c r="AM1213" s="60">
        <f t="shared" si="213"/>
        <v>-0.23035131371698586</v>
      </c>
      <c r="AN1213" s="59">
        <v>36.659999999999997</v>
      </c>
    </row>
    <row r="1214" spans="1:40" x14ac:dyDescent="0.3">
      <c r="A1214" s="58" t="s">
        <v>506</v>
      </c>
      <c r="B1214" s="59">
        <v>2016</v>
      </c>
      <c r="C1214" s="59">
        <v>48.44</v>
      </c>
      <c r="D1214" s="59">
        <v>48.44</v>
      </c>
      <c r="E1214" s="59">
        <v>100</v>
      </c>
      <c r="F1214" s="59">
        <v>63.57</v>
      </c>
      <c r="G1214" s="59">
        <v>31.04</v>
      </c>
      <c r="H1214" s="59">
        <v>45.33</v>
      </c>
      <c r="I1214" s="60">
        <f t="shared" si="212"/>
        <v>12.384339744105445</v>
      </c>
      <c r="J1214" s="60">
        <f t="shared" si="206"/>
        <v>20.260031245980709</v>
      </c>
      <c r="K1214" s="60">
        <f t="shared" si="204"/>
        <v>19.723280947294906</v>
      </c>
      <c r="L1214" s="60">
        <f t="shared" si="211"/>
        <v>3.3662953296528904</v>
      </c>
      <c r="M1214" s="60">
        <f t="shared" si="205"/>
        <v>1.7104394036179784</v>
      </c>
      <c r="N1214" s="59">
        <v>2.66</v>
      </c>
      <c r="O1214" s="59">
        <v>0.32</v>
      </c>
      <c r="P1214" s="62">
        <v>5.3497665369649798</v>
      </c>
      <c r="Q1214" s="62">
        <v>5.6182329317269106</v>
      </c>
      <c r="R1214" s="12">
        <v>8.7100000000000009</v>
      </c>
      <c r="S1214" s="59">
        <v>66.28</v>
      </c>
      <c r="T1214" s="58">
        <v>0</v>
      </c>
      <c r="U1214" s="59">
        <v>50</v>
      </c>
      <c r="V1214" s="58">
        <v>0</v>
      </c>
      <c r="W1214" s="58" t="s">
        <v>83</v>
      </c>
      <c r="X1214" s="58">
        <v>0</v>
      </c>
      <c r="Y1214" s="58">
        <v>0</v>
      </c>
      <c r="Z1214" s="58">
        <v>0</v>
      </c>
      <c r="AA1214" s="58">
        <v>0</v>
      </c>
      <c r="AB1214">
        <v>0</v>
      </c>
      <c r="AC1214">
        <v>1</v>
      </c>
      <c r="AD1214" s="58">
        <v>1</v>
      </c>
      <c r="AE1214" s="58">
        <v>1</v>
      </c>
      <c r="AF1214" s="58">
        <v>12.5</v>
      </c>
      <c r="AG1214" s="58"/>
      <c r="AH1214" s="59">
        <v>239028.9</v>
      </c>
      <c r="AI1214" s="61">
        <v>629245000</v>
      </c>
      <c r="AJ1214" s="61">
        <v>367885000</v>
      </c>
      <c r="AK1214" s="61">
        <v>27971000</v>
      </c>
      <c r="AL1214" s="60">
        <f t="shared" si="207"/>
        <v>27.971</v>
      </c>
      <c r="AM1214" s="60">
        <f t="shared" si="213"/>
        <v>-0.17039387827737573</v>
      </c>
      <c r="AN1214" s="59">
        <v>39.1</v>
      </c>
    </row>
    <row r="1215" spans="1:40" x14ac:dyDescent="0.3">
      <c r="A1215" s="58" t="s">
        <v>506</v>
      </c>
      <c r="B1215" s="59">
        <v>2017</v>
      </c>
      <c r="C1215" s="59">
        <v>60.67</v>
      </c>
      <c r="D1215" s="59">
        <v>60.67</v>
      </c>
      <c r="E1215" s="59">
        <v>61.76</v>
      </c>
      <c r="F1215" s="59">
        <v>71.06</v>
      </c>
      <c r="G1215" s="59">
        <v>57.22</v>
      </c>
      <c r="H1215" s="59">
        <v>47.5</v>
      </c>
      <c r="I1215" s="60">
        <f t="shared" si="212"/>
        <v>12.349296414948498</v>
      </c>
      <c r="J1215" s="60">
        <f t="shared" si="206"/>
        <v>20.253118197331681</v>
      </c>
      <c r="K1215" s="60">
        <f t="shared" si="204"/>
        <v>19.730601491366844</v>
      </c>
      <c r="L1215" s="60">
        <f t="shared" si="211"/>
        <v>3.1189670878886195</v>
      </c>
      <c r="M1215" s="60">
        <f t="shared" si="205"/>
        <v>1.686266150010254</v>
      </c>
      <c r="N1215" s="59">
        <v>3.49</v>
      </c>
      <c r="O1215" s="59">
        <v>0.32</v>
      </c>
      <c r="P1215" s="62">
        <v>5.8285490196078431</v>
      </c>
      <c r="Q1215" s="62">
        <v>6.2326050420168064</v>
      </c>
      <c r="R1215" s="12">
        <v>8.64</v>
      </c>
      <c r="S1215" s="59">
        <v>52.07</v>
      </c>
      <c r="T1215" s="58">
        <v>0</v>
      </c>
      <c r="U1215" s="59">
        <v>50</v>
      </c>
      <c r="V1215" s="58">
        <v>0</v>
      </c>
      <c r="W1215" s="58" t="s">
        <v>83</v>
      </c>
      <c r="X1215" s="58">
        <v>0</v>
      </c>
      <c r="Y1215" s="58">
        <v>0</v>
      </c>
      <c r="Z1215" s="58">
        <v>0</v>
      </c>
      <c r="AA1215" s="58">
        <v>0</v>
      </c>
      <c r="AB1215">
        <v>0</v>
      </c>
      <c r="AC1215">
        <v>1</v>
      </c>
      <c r="AD1215" s="58">
        <v>1</v>
      </c>
      <c r="AE1215" s="58">
        <v>1</v>
      </c>
      <c r="AF1215" s="58">
        <v>14.29</v>
      </c>
      <c r="AG1215" s="58"/>
      <c r="AH1215" s="59">
        <v>230797.6</v>
      </c>
      <c r="AI1215" s="61">
        <v>624910000</v>
      </c>
      <c r="AJ1215" s="61">
        <v>370588000</v>
      </c>
      <c r="AK1215" s="61">
        <v>21623000</v>
      </c>
      <c r="AL1215" s="60">
        <f t="shared" si="207"/>
        <v>21.623000000000001</v>
      </c>
      <c r="AM1215" s="60">
        <f t="shared" si="213"/>
        <v>-0.22694934038825926</v>
      </c>
      <c r="AN1215" s="59">
        <v>37.43</v>
      </c>
    </row>
    <row r="1216" spans="1:40" x14ac:dyDescent="0.3">
      <c r="A1216" s="58" t="s">
        <v>506</v>
      </c>
      <c r="B1216" s="59">
        <v>2018</v>
      </c>
      <c r="C1216" s="59">
        <v>63.89</v>
      </c>
      <c r="D1216" s="59">
        <v>63.89</v>
      </c>
      <c r="E1216" s="59">
        <v>78.95</v>
      </c>
      <c r="F1216" s="59">
        <v>72.5</v>
      </c>
      <c r="G1216" s="59">
        <v>71.63</v>
      </c>
      <c r="H1216" s="59">
        <v>39.17</v>
      </c>
      <c r="I1216" s="60">
        <f t="shared" si="212"/>
        <v>12.495422950707637</v>
      </c>
      <c r="J1216" s="60">
        <f t="shared" si="206"/>
        <v>20.375372224015017</v>
      </c>
      <c r="K1216" s="60">
        <f t="shared" si="204"/>
        <v>19.961610667325029</v>
      </c>
      <c r="L1216" s="60">
        <f t="shared" si="211"/>
        <v>2.9334312473566118</v>
      </c>
      <c r="M1216" s="60">
        <f t="shared" si="205"/>
        <v>1.5124964392269749</v>
      </c>
      <c r="N1216" s="59">
        <v>2.16</v>
      </c>
      <c r="O1216" s="59">
        <v>0.26</v>
      </c>
      <c r="P1216" s="62">
        <v>15.665081300813005</v>
      </c>
      <c r="Q1216" s="62">
        <v>17.575252918287951</v>
      </c>
      <c r="R1216" s="12">
        <v>28</v>
      </c>
      <c r="S1216" s="59">
        <v>48.76</v>
      </c>
      <c r="T1216" s="58">
        <v>0</v>
      </c>
      <c r="U1216" s="59">
        <v>37.5</v>
      </c>
      <c r="V1216" s="58">
        <v>0</v>
      </c>
      <c r="W1216" s="58" t="s">
        <v>83</v>
      </c>
      <c r="X1216" s="58">
        <v>0</v>
      </c>
      <c r="Y1216" s="58">
        <v>0</v>
      </c>
      <c r="Z1216" s="58">
        <v>0</v>
      </c>
      <c r="AA1216" s="58">
        <v>0</v>
      </c>
      <c r="AB1216">
        <v>0</v>
      </c>
      <c r="AC1216">
        <v>1</v>
      </c>
      <c r="AD1216" s="58">
        <v>1</v>
      </c>
      <c r="AE1216" s="58">
        <v>1</v>
      </c>
      <c r="AF1216" s="58">
        <v>14.29</v>
      </c>
      <c r="AG1216" s="58"/>
      <c r="AH1216" s="59">
        <v>267111.90000000002</v>
      </c>
      <c r="AI1216" s="61">
        <v>706174000</v>
      </c>
      <c r="AJ1216" s="61">
        <v>466893000</v>
      </c>
      <c r="AK1216" s="61">
        <v>17792000</v>
      </c>
      <c r="AL1216" s="60">
        <f t="shared" si="207"/>
        <v>17.792000000000002</v>
      </c>
      <c r="AM1216" s="60">
        <f t="shared" si="213"/>
        <v>-0.17717245525597744</v>
      </c>
      <c r="AN1216" s="59">
        <v>40.22</v>
      </c>
    </row>
    <row r="1217" spans="1:40" x14ac:dyDescent="0.3">
      <c r="A1217" s="58" t="s">
        <v>506</v>
      </c>
      <c r="B1217" s="59">
        <v>2019</v>
      </c>
      <c r="C1217" s="59">
        <v>63.39</v>
      </c>
      <c r="D1217" s="59">
        <v>40.520000000000003</v>
      </c>
      <c r="E1217" s="59">
        <v>17.649999999999999</v>
      </c>
      <c r="F1217" s="59">
        <v>78.569999999999993</v>
      </c>
      <c r="G1217" s="59">
        <v>62.18</v>
      </c>
      <c r="H1217" s="59">
        <v>39.17</v>
      </c>
      <c r="I1217" s="60">
        <f t="shared" si="212"/>
        <v>12.570106545807555</v>
      </c>
      <c r="J1217" s="60">
        <f t="shared" si="206"/>
        <v>20.370999731210286</v>
      </c>
      <c r="K1217" s="60">
        <f t="shared" si="204"/>
        <v>19.919698696632672</v>
      </c>
      <c r="L1217" s="60">
        <f t="shared" si="211"/>
        <v>3.0098816966584105</v>
      </c>
      <c r="M1217" s="60">
        <f t="shared" si="205"/>
        <v>1.5703539417817474</v>
      </c>
      <c r="N1217" s="59">
        <v>2.65</v>
      </c>
      <c r="O1217" s="59">
        <v>0.28999999999999998</v>
      </c>
      <c r="P1217" s="62">
        <v>24.825120000000009</v>
      </c>
      <c r="Q1217" s="62">
        <v>26.61542635658914</v>
      </c>
      <c r="R1217" s="12">
        <v>31.91</v>
      </c>
      <c r="S1217" s="59">
        <v>53.09</v>
      </c>
      <c r="T1217" s="58">
        <v>0</v>
      </c>
      <c r="U1217" s="59">
        <v>37.5</v>
      </c>
      <c r="V1217" s="58">
        <v>0</v>
      </c>
      <c r="W1217" s="58" t="s">
        <v>83</v>
      </c>
      <c r="X1217" s="58">
        <v>0</v>
      </c>
      <c r="Y1217" s="58">
        <v>0</v>
      </c>
      <c r="Z1217" s="58">
        <v>0</v>
      </c>
      <c r="AA1217" s="58">
        <v>0</v>
      </c>
      <c r="AB1217">
        <v>0</v>
      </c>
      <c r="AC1217">
        <v>1</v>
      </c>
      <c r="AD1217" s="58">
        <v>1</v>
      </c>
      <c r="AE1217" s="58">
        <v>1</v>
      </c>
      <c r="AF1217" s="58">
        <v>14.29</v>
      </c>
      <c r="AG1217" s="58"/>
      <c r="AH1217" s="59">
        <v>287824.59999999998</v>
      </c>
      <c r="AI1217" s="61">
        <v>703093000</v>
      </c>
      <c r="AJ1217" s="61">
        <v>447729000</v>
      </c>
      <c r="AK1217" s="61">
        <v>19285000</v>
      </c>
      <c r="AL1217" s="60">
        <f t="shared" si="207"/>
        <v>19.285</v>
      </c>
      <c r="AM1217" s="60">
        <f t="shared" si="213"/>
        <v>8.391411870503597E-2</v>
      </c>
      <c r="AN1217" s="59">
        <v>40.229999999999997</v>
      </c>
    </row>
    <row r="1218" spans="1:40" x14ac:dyDescent="0.3">
      <c r="A1218" s="58" t="s">
        <v>506</v>
      </c>
      <c r="B1218" s="59">
        <v>2020</v>
      </c>
      <c r="C1218" s="59">
        <v>65.28</v>
      </c>
      <c r="D1218" s="59">
        <v>65.28</v>
      </c>
      <c r="E1218" s="59">
        <v>100</v>
      </c>
      <c r="F1218" s="59">
        <v>76.58</v>
      </c>
      <c r="G1218" s="59">
        <v>68.040000000000006</v>
      </c>
      <c r="H1218" s="59">
        <v>42.5</v>
      </c>
      <c r="I1218" s="60">
        <f t="shared" si="212"/>
        <v>12.521269442227529</v>
      </c>
      <c r="J1218" s="60">
        <f t="shared" si="206"/>
        <v>20.368916757515159</v>
      </c>
      <c r="K1218" s="60">
        <f t="shared" ref="K1218:K1281" si="214">LN(AJ1218)</f>
        <v>19.953382310004582</v>
      </c>
      <c r="L1218" s="60">
        <f t="shared" si="211"/>
        <v>3.3073993912562329</v>
      </c>
      <c r="M1218" s="60">
        <f t="shared" ref="M1218:M1281" si="215">AI1218/AJ1218</f>
        <v>1.5151803086810332</v>
      </c>
      <c r="N1218" s="59">
        <v>1.29</v>
      </c>
      <c r="O1218" s="59">
        <v>0.3</v>
      </c>
      <c r="P1218" s="62">
        <v>24.792209302325578</v>
      </c>
      <c r="Q1218" s="62">
        <v>26.392868217054275</v>
      </c>
      <c r="R1218" s="12">
        <v>35.049999999999997</v>
      </c>
      <c r="S1218" s="59">
        <v>54.48</v>
      </c>
      <c r="T1218" s="58">
        <v>0</v>
      </c>
      <c r="U1218" s="59">
        <v>37.5</v>
      </c>
      <c r="V1218" s="58">
        <v>0</v>
      </c>
      <c r="W1218" s="58" t="s">
        <v>83</v>
      </c>
      <c r="X1218" s="58">
        <v>0</v>
      </c>
      <c r="Y1218" s="58">
        <v>0</v>
      </c>
      <c r="Z1218" s="58">
        <v>0</v>
      </c>
      <c r="AA1218" s="58">
        <v>0</v>
      </c>
      <c r="AB1218">
        <v>0</v>
      </c>
      <c r="AC1218">
        <v>1</v>
      </c>
      <c r="AD1218" s="58">
        <v>1</v>
      </c>
      <c r="AE1218" s="58">
        <v>1</v>
      </c>
      <c r="AF1218" s="58">
        <v>14.29</v>
      </c>
      <c r="AG1218" s="58"/>
      <c r="AH1218" s="59">
        <v>274105.8</v>
      </c>
      <c r="AI1218" s="61">
        <v>701630000</v>
      </c>
      <c r="AJ1218" s="61">
        <v>463067000</v>
      </c>
      <c r="AK1218" s="61">
        <v>26314000</v>
      </c>
      <c r="AL1218" s="60">
        <f t="shared" si="207"/>
        <v>26.314</v>
      </c>
      <c r="AM1218" s="60">
        <f t="shared" si="213"/>
        <v>0.36448016593207155</v>
      </c>
      <c r="AN1218" s="59">
        <v>38.89</v>
      </c>
    </row>
    <row r="1219" spans="1:40" x14ac:dyDescent="0.3">
      <c r="A1219" s="58" t="s">
        <v>506</v>
      </c>
      <c r="B1219" s="59">
        <v>2021</v>
      </c>
      <c r="C1219" s="59">
        <v>67.790000000000006</v>
      </c>
      <c r="D1219" s="59">
        <v>67.790000000000006</v>
      </c>
      <c r="E1219" s="59">
        <v>100</v>
      </c>
      <c r="F1219" s="59">
        <v>76.31</v>
      </c>
      <c r="G1219" s="59">
        <v>67.14</v>
      </c>
      <c r="H1219" s="59">
        <v>54.17</v>
      </c>
      <c r="I1219" s="60">
        <f t="shared" si="212"/>
        <v>12.532006692828997</v>
      </c>
      <c r="J1219" s="60">
        <f t="shared" si="206"/>
        <v>20.88215413366596</v>
      </c>
      <c r="K1219" s="60">
        <f t="shared" si="214"/>
        <v>20.732589238647293</v>
      </c>
      <c r="L1219" s="60">
        <f t="shared" si="211"/>
        <v>3.5391315677514692</v>
      </c>
      <c r="M1219" s="60">
        <f t="shared" si="215"/>
        <v>1.1613288328229474</v>
      </c>
      <c r="N1219" s="59">
        <v>1.38</v>
      </c>
      <c r="O1219" s="59">
        <v>0.19</v>
      </c>
      <c r="P1219" s="62">
        <v>53.43942307692307</v>
      </c>
      <c r="Q1219" s="62">
        <v>56.638499999999958</v>
      </c>
      <c r="R1219" s="12">
        <v>93.21</v>
      </c>
      <c r="S1219" s="59">
        <v>57.88</v>
      </c>
      <c r="T1219" s="58">
        <v>0</v>
      </c>
      <c r="U1219" s="59">
        <v>62.5</v>
      </c>
      <c r="V1219" s="58">
        <v>0</v>
      </c>
      <c r="W1219" s="58" t="s">
        <v>83</v>
      </c>
      <c r="X1219" s="58">
        <v>0</v>
      </c>
      <c r="Y1219" s="58">
        <v>0</v>
      </c>
      <c r="Z1219" s="58">
        <v>0</v>
      </c>
      <c r="AA1219" s="58">
        <v>0</v>
      </c>
      <c r="AB1219">
        <v>0</v>
      </c>
      <c r="AC1219">
        <v>1</v>
      </c>
      <c r="AD1219" s="58">
        <v>1</v>
      </c>
      <c r="AE1219" s="58">
        <v>1</v>
      </c>
      <c r="AF1219" s="58">
        <v>14.29</v>
      </c>
      <c r="AG1219" s="58"/>
      <c r="AH1219" s="59">
        <v>277064.8</v>
      </c>
      <c r="AI1219" s="61">
        <v>1172207000</v>
      </c>
      <c r="AJ1219" s="61">
        <v>1009367000</v>
      </c>
      <c r="AK1219" s="61">
        <v>33437000</v>
      </c>
      <c r="AL1219" s="60">
        <f t="shared" si="207"/>
        <v>33.436999999999998</v>
      </c>
      <c r="AM1219" s="60">
        <f t="shared" si="213"/>
        <v>0.2706924070836817</v>
      </c>
      <c r="AN1219" s="59">
        <v>45.85</v>
      </c>
    </row>
    <row r="1220" spans="1:40" x14ac:dyDescent="0.3">
      <c r="A1220" s="58" t="s">
        <v>691</v>
      </c>
      <c r="B1220" s="59">
        <v>2008</v>
      </c>
      <c r="C1220" s="59">
        <v>50.65</v>
      </c>
      <c r="D1220" s="59">
        <v>50.65</v>
      </c>
      <c r="E1220" s="59">
        <v>100</v>
      </c>
      <c r="F1220" s="59">
        <v>51.1</v>
      </c>
      <c r="G1220" s="59">
        <v>40.869999999999997</v>
      </c>
      <c r="H1220" s="59">
        <v>62.58</v>
      </c>
      <c r="I1220" s="60">
        <f t="shared" si="212"/>
        <v>7.6272278847096313</v>
      </c>
      <c r="J1220" s="60">
        <f t="shared" si="206"/>
        <v>14.560918065185303</v>
      </c>
      <c r="K1220" s="60">
        <f t="shared" si="214"/>
        <v>14.161933125438654</v>
      </c>
      <c r="L1220" s="60">
        <f t="shared" si="211"/>
        <v>0.34202820219189412</v>
      </c>
      <c r="M1220" s="60">
        <f t="shared" si="215"/>
        <v>1.4903111739745403</v>
      </c>
      <c r="N1220" s="59">
        <v>20.25</v>
      </c>
      <c r="O1220" s="59">
        <v>0.83</v>
      </c>
      <c r="P1220" s="62">
        <v>19.974545454545453</v>
      </c>
      <c r="Q1220" s="62">
        <v>25.786875000000009</v>
      </c>
      <c r="R1220" s="12">
        <v>34.380000000000003</v>
      </c>
      <c r="S1220" s="59">
        <v>30</v>
      </c>
      <c r="T1220" s="58">
        <v>1</v>
      </c>
      <c r="U1220" s="59">
        <v>57.41</v>
      </c>
      <c r="V1220" s="58">
        <v>50</v>
      </c>
      <c r="W1220" s="58" t="s">
        <v>83</v>
      </c>
      <c r="X1220" s="58">
        <v>0</v>
      </c>
      <c r="Y1220" s="58">
        <v>0</v>
      </c>
      <c r="Z1220" s="58">
        <v>0</v>
      </c>
      <c r="AA1220" s="58">
        <v>0</v>
      </c>
      <c r="AB1220">
        <v>0</v>
      </c>
      <c r="AC1220">
        <v>1</v>
      </c>
      <c r="AD1220" s="58">
        <v>1</v>
      </c>
      <c r="AE1220" s="58"/>
      <c r="AF1220" s="58">
        <v>33.33</v>
      </c>
      <c r="AG1220" s="58"/>
      <c r="AH1220" s="59">
        <v>2053.35</v>
      </c>
      <c r="AI1220" s="61">
        <v>2107300</v>
      </c>
      <c r="AJ1220" s="61">
        <v>1414000</v>
      </c>
      <c r="AK1220" s="61">
        <v>407800</v>
      </c>
      <c r="AL1220" s="60">
        <f t="shared" si="207"/>
        <v>0.4078</v>
      </c>
      <c r="AM1220" s="60"/>
      <c r="AN1220" s="59">
        <v>34.479999999999997</v>
      </c>
    </row>
    <row r="1221" spans="1:40" x14ac:dyDescent="0.3">
      <c r="A1221" s="58" t="s">
        <v>691</v>
      </c>
      <c r="B1221" s="59">
        <v>2009</v>
      </c>
      <c r="C1221" s="59">
        <v>51.82</v>
      </c>
      <c r="D1221" s="59">
        <v>49.12</v>
      </c>
      <c r="E1221" s="59">
        <v>50</v>
      </c>
      <c r="F1221" s="59">
        <v>47.97</v>
      </c>
      <c r="G1221" s="59">
        <v>35.19</v>
      </c>
      <c r="H1221" s="59">
        <v>79.97</v>
      </c>
      <c r="I1221" s="60">
        <f t="shared" si="212"/>
        <v>7.5517279715297025</v>
      </c>
      <c r="J1221" s="60">
        <f t="shared" si="206"/>
        <v>14.585340963295177</v>
      </c>
      <c r="K1221" s="60">
        <f t="shared" si="214"/>
        <v>13.941878856779081</v>
      </c>
      <c r="L1221" s="60">
        <f t="shared" si="211"/>
        <v>0.24286774416193946</v>
      </c>
      <c r="M1221" s="60">
        <f t="shared" si="215"/>
        <v>1.9030580770247643</v>
      </c>
      <c r="N1221" s="59">
        <v>5.75</v>
      </c>
      <c r="O1221" s="59">
        <v>0.68</v>
      </c>
      <c r="P1221" s="62">
        <v>16.568333333333328</v>
      </c>
      <c r="Q1221" s="62">
        <v>16.611240310077516</v>
      </c>
      <c r="R1221" s="12">
        <v>19.829999999999998</v>
      </c>
      <c r="S1221" s="59">
        <v>0</v>
      </c>
      <c r="T1221" s="58">
        <v>1</v>
      </c>
      <c r="U1221" s="59">
        <v>92.92</v>
      </c>
      <c r="V1221" s="58">
        <v>50</v>
      </c>
      <c r="W1221" s="58" t="s">
        <v>83</v>
      </c>
      <c r="X1221" s="58">
        <v>0</v>
      </c>
      <c r="Y1221" s="58">
        <v>0</v>
      </c>
      <c r="Z1221" s="58">
        <v>0</v>
      </c>
      <c r="AA1221" s="58">
        <v>0</v>
      </c>
      <c r="AB1221">
        <v>0</v>
      </c>
      <c r="AC1221">
        <v>1</v>
      </c>
      <c r="AD1221" s="58">
        <v>1</v>
      </c>
      <c r="AE1221" s="58">
        <v>1</v>
      </c>
      <c r="AF1221" s="58">
        <v>33.33</v>
      </c>
      <c r="AG1221" s="58"/>
      <c r="AH1221" s="59">
        <v>1904.03</v>
      </c>
      <c r="AI1221" s="61">
        <v>2159400</v>
      </c>
      <c r="AJ1221" s="61">
        <v>1134700</v>
      </c>
      <c r="AK1221" s="61">
        <v>274900</v>
      </c>
      <c r="AL1221" s="60">
        <f t="shared" si="207"/>
        <v>0.27489999999999998</v>
      </c>
      <c r="AM1221" s="60">
        <f t="shared" ref="AM1221:AM1233" si="216">(AK1221-AK1220)/AK1220</f>
        <v>-0.3258950465914664</v>
      </c>
      <c r="AN1221" s="59">
        <v>15.63</v>
      </c>
    </row>
    <row r="1222" spans="1:40" x14ac:dyDescent="0.3">
      <c r="A1222" s="58" t="s">
        <v>691</v>
      </c>
      <c r="B1222" s="59">
        <v>2010</v>
      </c>
      <c r="C1222" s="59">
        <v>57.83</v>
      </c>
      <c r="D1222" s="59">
        <v>57.83</v>
      </c>
      <c r="E1222" s="59">
        <v>100</v>
      </c>
      <c r="F1222" s="59">
        <v>54.11</v>
      </c>
      <c r="G1222" s="59">
        <v>46.58</v>
      </c>
      <c r="H1222" s="59">
        <v>78.790000000000006</v>
      </c>
      <c r="I1222" s="60">
        <f t="shared" si="212"/>
        <v>7.3221206618770207</v>
      </c>
      <c r="J1222" s="60">
        <f t="shared" si="206"/>
        <v>14.531885864643426</v>
      </c>
      <c r="K1222" s="60">
        <f t="shared" si="214"/>
        <v>13.900770401915098</v>
      </c>
      <c r="L1222" s="60">
        <f t="shared" si="211"/>
        <v>0.29147487069047717</v>
      </c>
      <c r="M1222" s="60">
        <f t="shared" si="215"/>
        <v>1.8797061524334251</v>
      </c>
      <c r="N1222" s="59">
        <v>9.65</v>
      </c>
      <c r="O1222" s="59">
        <v>0.81</v>
      </c>
      <c r="P1222" s="62">
        <v>16.501712062256811</v>
      </c>
      <c r="Q1222" s="62">
        <v>17.427003891050575</v>
      </c>
      <c r="R1222" s="12">
        <v>19.920000000000002</v>
      </c>
      <c r="S1222" s="59">
        <v>0</v>
      </c>
      <c r="T1222" s="58">
        <v>1</v>
      </c>
      <c r="U1222" s="59">
        <v>93.81</v>
      </c>
      <c r="V1222" s="58">
        <v>60</v>
      </c>
      <c r="W1222" s="58" t="s">
        <v>83</v>
      </c>
      <c r="X1222" s="58">
        <v>0</v>
      </c>
      <c r="Y1222" s="58">
        <v>0</v>
      </c>
      <c r="Z1222" s="58">
        <v>0</v>
      </c>
      <c r="AA1222" s="58">
        <v>0</v>
      </c>
      <c r="AB1222">
        <v>0</v>
      </c>
      <c r="AC1222">
        <v>1</v>
      </c>
      <c r="AD1222" s="58">
        <v>1</v>
      </c>
      <c r="AE1222" s="58">
        <v>1</v>
      </c>
      <c r="AF1222" s="58">
        <v>12.5</v>
      </c>
      <c r="AG1222" s="58"/>
      <c r="AH1222" s="59">
        <v>1513.41</v>
      </c>
      <c r="AI1222" s="61">
        <v>2047000</v>
      </c>
      <c r="AJ1222" s="61">
        <v>1089000</v>
      </c>
      <c r="AK1222" s="61">
        <v>338400</v>
      </c>
      <c r="AL1222" s="60">
        <f t="shared" si="207"/>
        <v>0.33839999999999998</v>
      </c>
      <c r="AM1222" s="60">
        <f t="shared" si="216"/>
        <v>0.23099308839578028</v>
      </c>
      <c r="AN1222" s="59">
        <v>11.71</v>
      </c>
    </row>
    <row r="1223" spans="1:40" x14ac:dyDescent="0.3">
      <c r="A1223" s="58" t="s">
        <v>691</v>
      </c>
      <c r="B1223" s="59">
        <v>2011</v>
      </c>
      <c r="C1223" s="59">
        <v>54.8</v>
      </c>
      <c r="D1223" s="59">
        <v>54.8</v>
      </c>
      <c r="E1223" s="59">
        <v>100</v>
      </c>
      <c r="F1223" s="59">
        <v>50.21</v>
      </c>
      <c r="G1223" s="59">
        <v>55.09</v>
      </c>
      <c r="H1223" s="59">
        <v>62.2</v>
      </c>
      <c r="I1223" s="60">
        <f t="shared" si="212"/>
        <v>7.2032418172081565</v>
      </c>
      <c r="J1223" s="60">
        <f t="shared" si="206"/>
        <v>14.513545772596995</v>
      </c>
      <c r="K1223" s="60">
        <f t="shared" si="214"/>
        <v>13.467936928271888</v>
      </c>
      <c r="L1223" s="60">
        <f t="shared" si="211"/>
        <v>0.24404361542195138</v>
      </c>
      <c r="M1223" s="60">
        <f t="shared" si="215"/>
        <v>2.8451302378255945</v>
      </c>
      <c r="N1223" s="59">
        <v>24.1</v>
      </c>
      <c r="O1223" s="59">
        <v>0.91</v>
      </c>
      <c r="P1223" s="62">
        <v>14.778235294117646</v>
      </c>
      <c r="Q1223" s="62">
        <v>16.565686274509794</v>
      </c>
      <c r="R1223" s="12">
        <v>21.87</v>
      </c>
      <c r="S1223" s="59">
        <v>0</v>
      </c>
      <c r="T1223" s="58">
        <v>1</v>
      </c>
      <c r="U1223" s="59">
        <v>72.459999999999994</v>
      </c>
      <c r="V1223" s="58">
        <v>50</v>
      </c>
      <c r="W1223" s="58" t="s">
        <v>83</v>
      </c>
      <c r="X1223" s="58">
        <v>0</v>
      </c>
      <c r="Y1223" s="58">
        <v>0</v>
      </c>
      <c r="Z1223" s="58">
        <v>0</v>
      </c>
      <c r="AA1223" s="58">
        <v>0</v>
      </c>
      <c r="AB1223">
        <v>0</v>
      </c>
      <c r="AC1223">
        <v>1</v>
      </c>
      <c r="AD1223" s="58">
        <v>1</v>
      </c>
      <c r="AE1223" s="58">
        <v>1</v>
      </c>
      <c r="AF1223" s="58">
        <v>12.5</v>
      </c>
      <c r="AG1223" s="58"/>
      <c r="AH1223" s="59">
        <v>1343.78</v>
      </c>
      <c r="AI1223" s="61">
        <v>2009800</v>
      </c>
      <c r="AJ1223" s="61">
        <v>706400</v>
      </c>
      <c r="AK1223" s="61">
        <v>276400</v>
      </c>
      <c r="AL1223" s="60">
        <f t="shared" si="207"/>
        <v>0.27639999999999998</v>
      </c>
      <c r="AM1223" s="60">
        <f t="shared" si="216"/>
        <v>-0.18321513002364065</v>
      </c>
      <c r="AN1223" s="59">
        <v>0.57999999999999996</v>
      </c>
    </row>
    <row r="1224" spans="1:40" x14ac:dyDescent="0.3">
      <c r="A1224" s="58" t="s">
        <v>691</v>
      </c>
      <c r="B1224" s="59">
        <v>2012</v>
      </c>
      <c r="C1224" s="59">
        <v>54.32</v>
      </c>
      <c r="D1224" s="59">
        <v>49.38</v>
      </c>
      <c r="E1224" s="59">
        <v>46.3</v>
      </c>
      <c r="F1224" s="59">
        <v>54.13</v>
      </c>
      <c r="G1224" s="59">
        <v>46.3</v>
      </c>
      <c r="H1224" s="59">
        <v>65.06</v>
      </c>
      <c r="I1224" s="60">
        <f t="shared" si="212"/>
        <v>7.5951358646477454</v>
      </c>
      <c r="J1224" s="60">
        <f t="shared" si="206"/>
        <v>14.630167155921416</v>
      </c>
      <c r="K1224" s="60">
        <f t="shared" si="214"/>
        <v>13.568458461598389</v>
      </c>
      <c r="L1224" s="60">
        <f t="shared" si="211"/>
        <v>0.21503073120365931</v>
      </c>
      <c r="M1224" s="60">
        <f t="shared" si="215"/>
        <v>2.891307130969146</v>
      </c>
      <c r="N1224" s="59">
        <v>8.0500000000000007</v>
      </c>
      <c r="O1224" s="59">
        <v>0.79</v>
      </c>
      <c r="P1224" s="62">
        <v>7.9368359374999926</v>
      </c>
      <c r="Q1224" s="62">
        <v>9.5380468750000045</v>
      </c>
      <c r="R1224" s="12">
        <v>13.01</v>
      </c>
      <c r="S1224" s="59">
        <v>0</v>
      </c>
      <c r="T1224" s="58">
        <v>1</v>
      </c>
      <c r="U1224" s="59">
        <v>62.23</v>
      </c>
      <c r="V1224" s="58">
        <v>55.56</v>
      </c>
      <c r="W1224" s="58" t="s">
        <v>83</v>
      </c>
      <c r="X1224" s="58">
        <v>0</v>
      </c>
      <c r="Y1224" s="58">
        <v>0</v>
      </c>
      <c r="Z1224" s="58">
        <v>0</v>
      </c>
      <c r="AA1224" s="58">
        <v>0</v>
      </c>
      <c r="AB1224">
        <v>0</v>
      </c>
      <c r="AC1224">
        <v>1</v>
      </c>
      <c r="AD1224" s="58">
        <v>1</v>
      </c>
      <c r="AE1224" s="58">
        <v>1</v>
      </c>
      <c r="AF1224" s="58">
        <v>14.29</v>
      </c>
      <c r="AG1224" s="58"/>
      <c r="AH1224" s="59">
        <v>1988.5</v>
      </c>
      <c r="AI1224" s="61">
        <v>2258400</v>
      </c>
      <c r="AJ1224" s="61">
        <v>781100</v>
      </c>
      <c r="AK1224" s="61">
        <v>239900</v>
      </c>
      <c r="AL1224" s="60">
        <f t="shared" si="207"/>
        <v>0.2399</v>
      </c>
      <c r="AM1224" s="60">
        <f t="shared" si="216"/>
        <v>-0.13205499276410998</v>
      </c>
      <c r="AN1224" s="59">
        <v>6.11</v>
      </c>
    </row>
    <row r="1225" spans="1:40" x14ac:dyDescent="0.3">
      <c r="A1225" s="58" t="s">
        <v>691</v>
      </c>
      <c r="B1225" s="59">
        <v>2013</v>
      </c>
      <c r="C1225" s="59">
        <v>55.53</v>
      </c>
      <c r="D1225" s="59">
        <v>55.53</v>
      </c>
      <c r="E1225" s="59">
        <v>100</v>
      </c>
      <c r="F1225" s="59">
        <v>54.06</v>
      </c>
      <c r="G1225" s="59">
        <v>52.68</v>
      </c>
      <c r="H1225" s="59">
        <v>61.75</v>
      </c>
      <c r="I1225" s="60">
        <f t="shared" si="212"/>
        <v>7.6901213980737131</v>
      </c>
      <c r="J1225" s="60">
        <f t="shared" si="206"/>
        <v>14.742305922483515</v>
      </c>
      <c r="K1225" s="60">
        <f t="shared" si="214"/>
        <v>13.92570935026235</v>
      </c>
      <c r="L1225" s="60">
        <f t="shared" si="211"/>
        <v>0.15289274610314249</v>
      </c>
      <c r="M1225" s="60">
        <f t="shared" si="215"/>
        <v>2.2627854903716971</v>
      </c>
      <c r="N1225" s="59">
        <v>2.83</v>
      </c>
      <c r="O1225" s="59">
        <v>0.82</v>
      </c>
      <c r="P1225" s="62">
        <v>4.5099606299212596</v>
      </c>
      <c r="Q1225" s="62">
        <v>5.3667968749999986</v>
      </c>
      <c r="R1225" s="12">
        <v>8.0399999999999991</v>
      </c>
      <c r="S1225" s="59">
        <v>0</v>
      </c>
      <c r="T1225" s="58">
        <v>0</v>
      </c>
      <c r="U1225" s="59">
        <v>56.37</v>
      </c>
      <c r="V1225" s="58">
        <v>50</v>
      </c>
      <c r="W1225" s="58" t="s">
        <v>83</v>
      </c>
      <c r="X1225" s="58">
        <v>0</v>
      </c>
      <c r="Y1225" s="58">
        <v>0</v>
      </c>
      <c r="Z1225" s="58">
        <v>0</v>
      </c>
      <c r="AA1225" s="58">
        <v>0</v>
      </c>
      <c r="AB1225">
        <v>0</v>
      </c>
      <c r="AC1225">
        <v>1</v>
      </c>
      <c r="AD1225" s="58">
        <v>1</v>
      </c>
      <c r="AE1225" s="58">
        <v>1</v>
      </c>
      <c r="AF1225" s="58">
        <v>14.29</v>
      </c>
      <c r="AG1225" s="58"/>
      <c r="AH1225" s="59">
        <v>2186.64</v>
      </c>
      <c r="AI1225" s="61">
        <v>2526400</v>
      </c>
      <c r="AJ1225" s="61">
        <v>1116500</v>
      </c>
      <c r="AK1225" s="61">
        <v>165200</v>
      </c>
      <c r="AL1225" s="60">
        <f t="shared" si="207"/>
        <v>0.16520000000000001</v>
      </c>
      <c r="AM1225" s="60">
        <f t="shared" si="216"/>
        <v>-0.3113797415589829</v>
      </c>
      <c r="AN1225" s="59">
        <v>13.29</v>
      </c>
    </row>
    <row r="1226" spans="1:40" x14ac:dyDescent="0.3">
      <c r="A1226" s="58" t="s">
        <v>691</v>
      </c>
      <c r="B1226" s="59">
        <v>2014</v>
      </c>
      <c r="C1226" s="59">
        <v>46.11</v>
      </c>
      <c r="D1226" s="59">
        <v>43.3</v>
      </c>
      <c r="E1226" s="59">
        <v>45.24</v>
      </c>
      <c r="F1226" s="59">
        <v>42.33</v>
      </c>
      <c r="G1226" s="59">
        <v>49.2</v>
      </c>
      <c r="H1226" s="59">
        <v>48.54</v>
      </c>
      <c r="I1226" s="60">
        <f t="shared" si="212"/>
        <v>8.0779251474593465</v>
      </c>
      <c r="J1226" s="60">
        <f t="shared" si="206"/>
        <v>14.905687367811282</v>
      </c>
      <c r="K1226" s="60">
        <f t="shared" si="214"/>
        <v>14.153552989755005</v>
      </c>
      <c r="L1226" s="60">
        <f t="shared" si="211"/>
        <v>0.13863086816922152</v>
      </c>
      <c r="M1226" s="60">
        <f t="shared" si="215"/>
        <v>2.1215233204963631</v>
      </c>
      <c r="N1226" s="59">
        <v>5.24</v>
      </c>
      <c r="O1226" s="59">
        <v>0.94</v>
      </c>
      <c r="P1226" s="62">
        <v>5.9405577689243021</v>
      </c>
      <c r="Q1226" s="62">
        <v>6.9000390625000003</v>
      </c>
      <c r="R1226" s="12">
        <v>8.77</v>
      </c>
      <c r="S1226" s="59">
        <v>0</v>
      </c>
      <c r="T1226" s="58">
        <v>0</v>
      </c>
      <c r="U1226" s="59">
        <v>46</v>
      </c>
      <c r="V1226" s="58">
        <v>44.44</v>
      </c>
      <c r="W1226" s="58" t="s">
        <v>83</v>
      </c>
      <c r="X1226" s="58">
        <v>0</v>
      </c>
      <c r="Y1226" s="58">
        <v>0</v>
      </c>
      <c r="Z1226" s="58">
        <v>0</v>
      </c>
      <c r="AA1226" s="58">
        <v>0</v>
      </c>
      <c r="AB1226">
        <v>0</v>
      </c>
      <c r="AC1226">
        <v>1</v>
      </c>
      <c r="AD1226" s="58">
        <v>1</v>
      </c>
      <c r="AE1226" s="58">
        <v>1</v>
      </c>
      <c r="AF1226" s="58">
        <v>14.29</v>
      </c>
      <c r="AG1226" s="58"/>
      <c r="AH1226" s="59">
        <v>3222.54</v>
      </c>
      <c r="AI1226" s="61">
        <v>2974800</v>
      </c>
      <c r="AJ1226" s="61">
        <v>1402200</v>
      </c>
      <c r="AK1226" s="61">
        <v>148700</v>
      </c>
      <c r="AL1226" s="60">
        <f t="shared" si="207"/>
        <v>0.1487</v>
      </c>
      <c r="AM1226" s="60">
        <f t="shared" si="216"/>
        <v>-9.9878934624697338E-2</v>
      </c>
      <c r="AN1226" s="59">
        <v>16.89</v>
      </c>
    </row>
    <row r="1227" spans="1:40" x14ac:dyDescent="0.3">
      <c r="A1227" s="58" t="s">
        <v>691</v>
      </c>
      <c r="B1227" s="59">
        <v>2015</v>
      </c>
      <c r="C1227" s="59">
        <v>59.92</v>
      </c>
      <c r="D1227" s="59">
        <v>59.92</v>
      </c>
      <c r="E1227" s="59">
        <v>100</v>
      </c>
      <c r="F1227" s="59">
        <v>58.9</v>
      </c>
      <c r="G1227" s="59">
        <v>49.65</v>
      </c>
      <c r="H1227" s="59">
        <v>75.010000000000005</v>
      </c>
      <c r="I1227" s="60">
        <f t="shared" si="212"/>
        <v>7.5308071949287658</v>
      </c>
      <c r="J1227" s="60">
        <f t="shared" si="206"/>
        <v>14.990188425233185</v>
      </c>
      <c r="K1227" s="60">
        <f t="shared" si="214"/>
        <v>14.306969859239299</v>
      </c>
      <c r="L1227" s="60">
        <f t="shared" si="211"/>
        <v>6.6349380541533914E-2</v>
      </c>
      <c r="M1227" s="60">
        <f t="shared" si="215"/>
        <v>1.9802410228176424</v>
      </c>
      <c r="N1227" s="59">
        <v>2.48</v>
      </c>
      <c r="O1227" s="59">
        <v>0.95</v>
      </c>
      <c r="P1227" s="62">
        <v>7.6819367588932828</v>
      </c>
      <c r="Q1227" s="62">
        <v>8.2714785992217958</v>
      </c>
      <c r="R1227" s="12">
        <v>9.17</v>
      </c>
      <c r="S1227" s="59">
        <v>51.29</v>
      </c>
      <c r="T1227" s="58">
        <v>0</v>
      </c>
      <c r="U1227" s="59">
        <v>81.53</v>
      </c>
      <c r="V1227" s="58">
        <v>36.36</v>
      </c>
      <c r="W1227" s="58" t="s">
        <v>83</v>
      </c>
      <c r="X1227" s="58">
        <v>0</v>
      </c>
      <c r="Y1227" s="58">
        <v>0</v>
      </c>
      <c r="Z1227" s="58">
        <v>0</v>
      </c>
      <c r="AA1227" s="58">
        <v>0</v>
      </c>
      <c r="AB1227">
        <v>0</v>
      </c>
      <c r="AC1227">
        <v>1</v>
      </c>
      <c r="AD1227" s="58">
        <v>1</v>
      </c>
      <c r="AE1227" s="58">
        <v>1</v>
      </c>
      <c r="AF1227" s="58">
        <v>12.5</v>
      </c>
      <c r="AG1227" s="58"/>
      <c r="AH1227" s="59">
        <v>1864.61</v>
      </c>
      <c r="AI1227" s="61">
        <v>3237100</v>
      </c>
      <c r="AJ1227" s="61">
        <v>1634700</v>
      </c>
      <c r="AK1227" s="61">
        <v>68600</v>
      </c>
      <c r="AL1227" s="60">
        <f t="shared" si="207"/>
        <v>6.8599999999999994E-2</v>
      </c>
      <c r="AM1227" s="60">
        <f t="shared" si="216"/>
        <v>-0.53866845998655011</v>
      </c>
      <c r="AN1227" s="59">
        <v>16.66</v>
      </c>
    </row>
    <row r="1228" spans="1:40" x14ac:dyDescent="0.3">
      <c r="A1228" s="58" t="s">
        <v>691</v>
      </c>
      <c r="B1228" s="59">
        <v>2016</v>
      </c>
      <c r="C1228" s="59">
        <v>49.25</v>
      </c>
      <c r="D1228" s="59">
        <v>39.1</v>
      </c>
      <c r="E1228" s="59">
        <v>32.5</v>
      </c>
      <c r="F1228" s="59">
        <v>53.42</v>
      </c>
      <c r="G1228" s="59">
        <v>50.04</v>
      </c>
      <c r="H1228" s="59">
        <v>41.13</v>
      </c>
      <c r="I1228" s="60">
        <f t="shared" si="212"/>
        <v>6.9007709452076922</v>
      </c>
      <c r="J1228" s="60">
        <f t="shared" ref="J1228:J1291" si="217">LN(AI1228)</f>
        <v>15.106229704161136</v>
      </c>
      <c r="K1228" s="60">
        <f t="shared" si="214"/>
        <v>14.27937035244952</v>
      </c>
      <c r="L1228" s="60">
        <f t="shared" si="211"/>
        <v>3.0044121348376644E-2</v>
      </c>
      <c r="M1228" s="60">
        <f t="shared" si="215"/>
        <v>2.2861275311281601</v>
      </c>
      <c r="N1228" s="59">
        <v>6.26</v>
      </c>
      <c r="O1228" s="59">
        <v>0.81</v>
      </c>
      <c r="P1228" s="62">
        <v>5.3497665369649798</v>
      </c>
      <c r="Q1228" s="62">
        <v>5.6182329317269106</v>
      </c>
      <c r="R1228" s="12">
        <v>8.7100000000000009</v>
      </c>
      <c r="S1228" s="59">
        <v>44.57</v>
      </c>
      <c r="T1228" s="58">
        <v>0</v>
      </c>
      <c r="U1228" s="59">
        <v>41.04</v>
      </c>
      <c r="V1228" s="58">
        <v>50</v>
      </c>
      <c r="W1228" s="58" t="s">
        <v>83</v>
      </c>
      <c r="X1228" s="58">
        <v>0</v>
      </c>
      <c r="Y1228" s="58">
        <v>0</v>
      </c>
      <c r="Z1228" s="58">
        <v>0</v>
      </c>
      <c r="AA1228" s="58">
        <v>0</v>
      </c>
      <c r="AB1228">
        <v>0</v>
      </c>
      <c r="AC1228">
        <v>1</v>
      </c>
      <c r="AD1228" s="58">
        <v>1</v>
      </c>
      <c r="AE1228" s="58">
        <v>1</v>
      </c>
      <c r="AF1228" s="58">
        <v>11.11</v>
      </c>
      <c r="AG1228" s="58"/>
      <c r="AH1228" s="59">
        <v>993.04</v>
      </c>
      <c r="AI1228" s="61">
        <v>3635400</v>
      </c>
      <c r="AJ1228" s="61">
        <v>1590200</v>
      </c>
      <c r="AK1228" s="61">
        <v>30500</v>
      </c>
      <c r="AL1228" s="60">
        <f t="shared" si="207"/>
        <v>3.0499999999999999E-2</v>
      </c>
      <c r="AM1228" s="60">
        <f t="shared" si="216"/>
        <v>-0.55539358600583089</v>
      </c>
      <c r="AN1228" s="59">
        <v>13.6</v>
      </c>
    </row>
    <row r="1229" spans="1:40" x14ac:dyDescent="0.3">
      <c r="A1229" s="58" t="s">
        <v>691</v>
      </c>
      <c r="B1229" s="59">
        <v>2017</v>
      </c>
      <c r="C1229" s="59">
        <v>53.84</v>
      </c>
      <c r="D1229" s="59">
        <v>53.84</v>
      </c>
      <c r="E1229" s="59">
        <v>100</v>
      </c>
      <c r="F1229" s="59">
        <v>56.95</v>
      </c>
      <c r="G1229" s="59">
        <v>46.57</v>
      </c>
      <c r="H1229" s="59">
        <v>58.02</v>
      </c>
      <c r="I1229" s="60">
        <f t="shared" si="212"/>
        <v>7.3375356927370019</v>
      </c>
      <c r="J1229" s="60">
        <f t="shared" si="217"/>
        <v>15.066815320937417</v>
      </c>
      <c r="K1229" s="60">
        <f t="shared" si="214"/>
        <v>14.389198298486891</v>
      </c>
      <c r="L1229" s="60">
        <f t="shared" si="211"/>
        <v>6.0342229006161763E-2</v>
      </c>
      <c r="M1229" s="60">
        <f t="shared" si="215"/>
        <v>1.9691796258733378</v>
      </c>
      <c r="N1229" s="59">
        <v>-3.42</v>
      </c>
      <c r="O1229" s="59">
        <v>1.05</v>
      </c>
      <c r="P1229" s="62">
        <v>5.8285490196078431</v>
      </c>
      <c r="Q1229" s="62">
        <v>6.2326050420168064</v>
      </c>
      <c r="R1229" s="12">
        <v>8.64</v>
      </c>
      <c r="S1229" s="59">
        <v>81.72</v>
      </c>
      <c r="T1229" s="58">
        <v>0</v>
      </c>
      <c r="U1229" s="59">
        <v>57.89</v>
      </c>
      <c r="V1229" s="58">
        <v>50</v>
      </c>
      <c r="W1229" s="58" t="s">
        <v>83</v>
      </c>
      <c r="X1229" s="58">
        <v>0</v>
      </c>
      <c r="Y1229" s="58">
        <v>0</v>
      </c>
      <c r="Z1229" s="58">
        <v>0</v>
      </c>
      <c r="AA1229" s="58">
        <v>0</v>
      </c>
      <c r="AB1229">
        <v>0</v>
      </c>
      <c r="AC1229">
        <v>1</v>
      </c>
      <c r="AD1229" s="58">
        <v>1</v>
      </c>
      <c r="AE1229" s="58">
        <v>1</v>
      </c>
      <c r="AF1229" s="58">
        <v>22.22</v>
      </c>
      <c r="AG1229" s="58"/>
      <c r="AH1229" s="59">
        <v>1536.92</v>
      </c>
      <c r="AI1229" s="61">
        <v>3494900</v>
      </c>
      <c r="AJ1229" s="61">
        <v>1774800</v>
      </c>
      <c r="AK1229" s="61">
        <v>62200</v>
      </c>
      <c r="AL1229" s="60">
        <f t="shared" ref="AL1229:AL1292" si="218">AK1229/10^6</f>
        <v>6.2199999999999998E-2</v>
      </c>
      <c r="AM1229" s="60">
        <f t="shared" si="216"/>
        <v>1.0393442622950819</v>
      </c>
      <c r="AN1229" s="59">
        <v>25.56</v>
      </c>
    </row>
    <row r="1230" spans="1:40" x14ac:dyDescent="0.3">
      <c r="A1230" s="58" t="s">
        <v>691</v>
      </c>
      <c r="B1230" s="59">
        <v>2018</v>
      </c>
      <c r="C1230" s="59">
        <v>54.45</v>
      </c>
      <c r="D1230" s="59">
        <v>54.45</v>
      </c>
      <c r="E1230" s="59">
        <v>100</v>
      </c>
      <c r="F1230" s="59">
        <v>44.31</v>
      </c>
      <c r="G1230" s="59">
        <v>51.5</v>
      </c>
      <c r="H1230" s="59">
        <v>75.53</v>
      </c>
      <c r="I1230" s="60">
        <f t="shared" si="212"/>
        <v>7.0043646145180825</v>
      </c>
      <c r="J1230" s="60">
        <f t="shared" si="217"/>
        <v>15.31925456583931</v>
      </c>
      <c r="K1230" s="60">
        <f t="shared" si="214"/>
        <v>14.818895996689363</v>
      </c>
      <c r="L1230" s="60">
        <f t="shared" si="211"/>
        <v>0.10183430588126803</v>
      </c>
      <c r="M1230" s="60">
        <f t="shared" si="215"/>
        <v>1.6493125572868927</v>
      </c>
      <c r="N1230" s="59">
        <v>1.49</v>
      </c>
      <c r="O1230" s="59">
        <v>0.94</v>
      </c>
      <c r="P1230" s="62">
        <v>15.665081300813005</v>
      </c>
      <c r="Q1230" s="62">
        <v>17.575252918287951</v>
      </c>
      <c r="R1230" s="12">
        <v>28</v>
      </c>
      <c r="S1230" s="59">
        <v>29.5</v>
      </c>
      <c r="T1230" s="58">
        <v>0</v>
      </c>
      <c r="U1230" s="59">
        <v>88.72</v>
      </c>
      <c r="V1230" s="58">
        <v>66.67</v>
      </c>
      <c r="W1230" s="58" t="s">
        <v>83</v>
      </c>
      <c r="X1230" s="58">
        <v>0</v>
      </c>
      <c r="Y1230" s="58">
        <v>0</v>
      </c>
      <c r="Z1230" s="58">
        <v>0</v>
      </c>
      <c r="AA1230" s="58">
        <v>0</v>
      </c>
      <c r="AB1230">
        <v>0</v>
      </c>
      <c r="AC1230">
        <v>1</v>
      </c>
      <c r="AD1230" s="58">
        <v>1</v>
      </c>
      <c r="AE1230" s="58">
        <v>1</v>
      </c>
      <c r="AF1230" s="58">
        <v>28.57</v>
      </c>
      <c r="AG1230" s="58"/>
      <c r="AH1230" s="59">
        <v>1101.43</v>
      </c>
      <c r="AI1230" s="61">
        <v>4498500</v>
      </c>
      <c r="AJ1230" s="61">
        <v>2727500</v>
      </c>
      <c r="AK1230" s="61">
        <v>107200</v>
      </c>
      <c r="AL1230" s="60">
        <f t="shared" si="218"/>
        <v>0.1072</v>
      </c>
      <c r="AM1230" s="60">
        <f t="shared" si="216"/>
        <v>0.72347266881028938</v>
      </c>
      <c r="AN1230" s="59">
        <v>25.58</v>
      </c>
    </row>
    <row r="1231" spans="1:40" x14ac:dyDescent="0.3">
      <c r="A1231" s="58" t="s">
        <v>691</v>
      </c>
      <c r="B1231" s="59">
        <v>2019</v>
      </c>
      <c r="C1231" s="59">
        <v>60.26</v>
      </c>
      <c r="D1231" s="59">
        <v>49.25</v>
      </c>
      <c r="E1231" s="59">
        <v>38.24</v>
      </c>
      <c r="F1231" s="59">
        <v>59.31</v>
      </c>
      <c r="G1231" s="59">
        <v>48.02</v>
      </c>
      <c r="H1231" s="59">
        <v>77.81</v>
      </c>
      <c r="I1231" s="60">
        <f t="shared" si="212"/>
        <v>7.2543758466551651</v>
      </c>
      <c r="J1231" s="60">
        <f t="shared" si="217"/>
        <v>15.349685985897828</v>
      </c>
      <c r="K1231" s="60">
        <f t="shared" si="214"/>
        <v>14.887744647572317</v>
      </c>
      <c r="L1231" s="60">
        <f t="shared" si="211"/>
        <v>0.19876888817255484</v>
      </c>
      <c r="M1231" s="60">
        <f t="shared" si="215"/>
        <v>1.5871521954892365</v>
      </c>
      <c r="N1231" s="59">
        <v>1.21</v>
      </c>
      <c r="O1231" s="59">
        <v>1.01</v>
      </c>
      <c r="P1231" s="62">
        <v>24.825120000000009</v>
      </c>
      <c r="Q1231" s="62">
        <v>26.61542635658914</v>
      </c>
      <c r="R1231" s="12">
        <v>31.91</v>
      </c>
      <c r="S1231" s="59">
        <v>34.270000000000003</v>
      </c>
      <c r="T1231" s="58">
        <v>0</v>
      </c>
      <c r="U1231" s="59">
        <v>85.02</v>
      </c>
      <c r="V1231" s="58">
        <v>72.73</v>
      </c>
      <c r="W1231" s="58" t="s">
        <v>83</v>
      </c>
      <c r="X1231" s="58">
        <v>0</v>
      </c>
      <c r="Y1231" s="58">
        <v>0</v>
      </c>
      <c r="Z1231" s="58">
        <v>0</v>
      </c>
      <c r="AA1231" s="58">
        <v>0</v>
      </c>
      <c r="AB1231">
        <v>0</v>
      </c>
      <c r="AC1231">
        <v>1</v>
      </c>
      <c r="AD1231" s="58">
        <v>1</v>
      </c>
      <c r="AE1231" s="58">
        <v>1</v>
      </c>
      <c r="AF1231" s="58">
        <v>33.33</v>
      </c>
      <c r="AG1231" s="58"/>
      <c r="AH1231" s="59">
        <v>1414.28</v>
      </c>
      <c r="AI1231" s="61">
        <v>4637500</v>
      </c>
      <c r="AJ1231" s="61">
        <v>2921900</v>
      </c>
      <c r="AK1231" s="61">
        <v>219900</v>
      </c>
      <c r="AL1231" s="60">
        <f t="shared" si="218"/>
        <v>0.21990000000000001</v>
      </c>
      <c r="AM1231" s="60">
        <f t="shared" si="216"/>
        <v>1.0513059701492538</v>
      </c>
      <c r="AN1231" s="59">
        <v>42.69</v>
      </c>
    </row>
    <row r="1232" spans="1:40" x14ac:dyDescent="0.3">
      <c r="A1232" s="58" t="s">
        <v>691</v>
      </c>
      <c r="B1232" s="59">
        <v>2020</v>
      </c>
      <c r="C1232" s="59">
        <v>59.59</v>
      </c>
      <c r="D1232" s="59">
        <v>59.59</v>
      </c>
      <c r="E1232" s="59">
        <v>100</v>
      </c>
      <c r="F1232" s="59">
        <v>57.27</v>
      </c>
      <c r="G1232" s="59">
        <v>52.05</v>
      </c>
      <c r="H1232" s="59">
        <v>73.34</v>
      </c>
      <c r="I1232" s="60">
        <f t="shared" si="212"/>
        <v>7.1272361307944427</v>
      </c>
      <c r="J1232" s="60">
        <f t="shared" si="217"/>
        <v>15.233206682223697</v>
      </c>
      <c r="K1232" s="60">
        <f t="shared" si="214"/>
        <v>14.840906784301124</v>
      </c>
      <c r="L1232" s="60">
        <f t="shared" si="211"/>
        <v>0.18871772429919251</v>
      </c>
      <c r="M1232" s="60">
        <f t="shared" si="215"/>
        <v>1.4803816082060111</v>
      </c>
      <c r="N1232" s="59">
        <v>-2.14</v>
      </c>
      <c r="O1232" s="59">
        <v>1.03</v>
      </c>
      <c r="P1232" s="62">
        <v>24.792209302325578</v>
      </c>
      <c r="Q1232" s="62">
        <v>26.392868217054275</v>
      </c>
      <c r="R1232" s="12">
        <v>35.049999999999997</v>
      </c>
      <c r="S1232" s="59">
        <v>35.82</v>
      </c>
      <c r="T1232" s="58">
        <v>0</v>
      </c>
      <c r="U1232" s="59">
        <v>78.59</v>
      </c>
      <c r="V1232" s="58">
        <v>62.5</v>
      </c>
      <c r="W1232" s="58" t="s">
        <v>83</v>
      </c>
      <c r="X1232" s="58">
        <v>0</v>
      </c>
      <c r="Y1232" s="58">
        <v>0</v>
      </c>
      <c r="Z1232" s="58">
        <v>0</v>
      </c>
      <c r="AA1232" s="58">
        <v>0</v>
      </c>
      <c r="AB1232">
        <v>0</v>
      </c>
      <c r="AC1232">
        <v>1</v>
      </c>
      <c r="AD1232" s="58">
        <v>1</v>
      </c>
      <c r="AE1232" s="58">
        <v>1</v>
      </c>
      <c r="AF1232" s="58">
        <v>40</v>
      </c>
      <c r="AG1232" s="58"/>
      <c r="AH1232" s="59">
        <v>1245.43</v>
      </c>
      <c r="AI1232" s="61">
        <v>4127600</v>
      </c>
      <c r="AJ1232" s="61">
        <v>2788200</v>
      </c>
      <c r="AK1232" s="61">
        <v>207700</v>
      </c>
      <c r="AL1232" s="60">
        <f t="shared" si="218"/>
        <v>0.2077</v>
      </c>
      <c r="AM1232" s="60">
        <f t="shared" si="216"/>
        <v>-5.5479763528876763E-2</v>
      </c>
      <c r="AN1232" s="59">
        <v>45</v>
      </c>
    </row>
    <row r="1233" spans="1:40" x14ac:dyDescent="0.3">
      <c r="A1233" s="58" t="s">
        <v>691</v>
      </c>
      <c r="B1233" s="59">
        <v>2021</v>
      </c>
      <c r="C1233" s="59">
        <v>58.89</v>
      </c>
      <c r="D1233" s="59">
        <v>58.89</v>
      </c>
      <c r="E1233" s="59">
        <v>100</v>
      </c>
      <c r="F1233" s="59">
        <v>58.6</v>
      </c>
      <c r="G1233" s="59">
        <v>49.51</v>
      </c>
      <c r="H1233" s="59">
        <v>71.58</v>
      </c>
      <c r="I1233" s="60">
        <f t="shared" si="212"/>
        <v>7.3057122715999796</v>
      </c>
      <c r="J1233" s="60">
        <f t="shared" si="217"/>
        <v>15.572626821248756</v>
      </c>
      <c r="K1233" s="60">
        <f t="shared" si="214"/>
        <v>15.317118240839621</v>
      </c>
      <c r="L1233" s="60">
        <f t="shared" si="211"/>
        <v>0.15999073630894114</v>
      </c>
      <c r="M1233" s="60">
        <f t="shared" si="215"/>
        <v>1.2911180912918532</v>
      </c>
      <c r="N1233" s="59">
        <v>2.2400000000000002</v>
      </c>
      <c r="O1233" s="59">
        <v>0.89</v>
      </c>
      <c r="P1233" s="62">
        <v>53.43942307692307</v>
      </c>
      <c r="Q1233" s="62">
        <v>56.638499999999958</v>
      </c>
      <c r="R1233" s="12">
        <v>93.21</v>
      </c>
      <c r="S1233" s="59">
        <v>35.14</v>
      </c>
      <c r="T1233" s="58">
        <v>0</v>
      </c>
      <c r="U1233" s="59">
        <v>82.37</v>
      </c>
      <c r="V1233" s="58">
        <v>77.78</v>
      </c>
      <c r="W1233" s="58" t="s">
        <v>83</v>
      </c>
      <c r="X1233" s="58">
        <v>0</v>
      </c>
      <c r="Y1233" s="58">
        <v>0</v>
      </c>
      <c r="Z1233" s="58">
        <v>0</v>
      </c>
      <c r="AA1233" s="58">
        <v>0</v>
      </c>
      <c r="AB1233">
        <v>0</v>
      </c>
      <c r="AC1233">
        <v>1</v>
      </c>
      <c r="AD1233" s="58">
        <v>1</v>
      </c>
      <c r="AE1233" s="58">
        <v>1</v>
      </c>
      <c r="AF1233" s="58">
        <v>0</v>
      </c>
      <c r="AG1233" s="58"/>
      <c r="AH1233" s="59">
        <v>1488.78</v>
      </c>
      <c r="AI1233" s="61">
        <v>5795700</v>
      </c>
      <c r="AJ1233" s="61">
        <v>4488900</v>
      </c>
      <c r="AK1233" s="61">
        <v>173500</v>
      </c>
      <c r="AL1233" s="60">
        <f t="shared" si="218"/>
        <v>0.17349999999999999</v>
      </c>
      <c r="AM1233" s="60">
        <f t="shared" si="216"/>
        <v>-0.16466056812710642</v>
      </c>
      <c r="AN1233" s="59">
        <v>53.22</v>
      </c>
    </row>
    <row r="1234" spans="1:40" x14ac:dyDescent="0.3">
      <c r="A1234" s="58" t="s">
        <v>692</v>
      </c>
      <c r="B1234" s="59">
        <v>2008</v>
      </c>
      <c r="C1234" s="59">
        <v>67.64</v>
      </c>
      <c r="D1234" s="59">
        <v>67.64</v>
      </c>
      <c r="E1234" s="59">
        <v>80</v>
      </c>
      <c r="F1234" s="59">
        <v>72.05</v>
      </c>
      <c r="G1234" s="59">
        <v>72.11</v>
      </c>
      <c r="H1234" s="59">
        <v>53.28</v>
      </c>
      <c r="I1234" s="60">
        <f t="shared" si="212"/>
        <v>11.520517571853174</v>
      </c>
      <c r="J1234" s="60">
        <f t="shared" si="217"/>
        <v>18.856274071441387</v>
      </c>
      <c r="K1234" s="60">
        <f t="shared" si="214"/>
        <v>18.540071375622453</v>
      </c>
      <c r="L1234" s="60">
        <f t="shared" si="211"/>
        <v>2.1407717968314417</v>
      </c>
      <c r="M1234" s="60">
        <f t="shared" si="215"/>
        <v>1.3719083075230074</v>
      </c>
      <c r="N1234" s="59">
        <v>1.83</v>
      </c>
      <c r="O1234" s="59">
        <v>0.56000000000000005</v>
      </c>
      <c r="P1234" s="62">
        <v>19.974545454545453</v>
      </c>
      <c r="Q1234" s="62">
        <v>25.786875000000009</v>
      </c>
      <c r="R1234" s="12">
        <v>34.380000000000003</v>
      </c>
      <c r="S1234" s="59">
        <v>55.88</v>
      </c>
      <c r="T1234" s="58">
        <v>1</v>
      </c>
      <c r="U1234" s="59">
        <v>50</v>
      </c>
      <c r="V1234" s="58"/>
      <c r="W1234" s="58" t="s">
        <v>83</v>
      </c>
      <c r="X1234" s="58">
        <v>0</v>
      </c>
      <c r="Y1234" s="58">
        <v>0</v>
      </c>
      <c r="Z1234" s="58">
        <v>0</v>
      </c>
      <c r="AA1234" s="58">
        <v>0</v>
      </c>
      <c r="AB1234">
        <v>0</v>
      </c>
      <c r="AC1234">
        <v>1</v>
      </c>
      <c r="AD1234" s="58">
        <v>1</v>
      </c>
      <c r="AE1234" s="58"/>
      <c r="AF1234" s="58">
        <v>0</v>
      </c>
      <c r="AG1234" s="58"/>
      <c r="AH1234" s="59">
        <v>100762.1</v>
      </c>
      <c r="AI1234" s="61">
        <v>154588000</v>
      </c>
      <c r="AJ1234" s="61">
        <v>112681000</v>
      </c>
      <c r="AK1234" s="61">
        <v>7506000</v>
      </c>
      <c r="AL1234" s="60">
        <f t="shared" si="218"/>
        <v>7.5060000000000002</v>
      </c>
      <c r="AM1234" s="60"/>
      <c r="AN1234" s="59">
        <v>49.49</v>
      </c>
    </row>
    <row r="1235" spans="1:40" x14ac:dyDescent="0.3">
      <c r="A1235" s="58" t="s">
        <v>692</v>
      </c>
      <c r="B1235" s="59">
        <v>2009</v>
      </c>
      <c r="C1235" s="59">
        <v>66.959999999999994</v>
      </c>
      <c r="D1235" s="59">
        <v>66.959999999999994</v>
      </c>
      <c r="E1235" s="59">
        <v>50</v>
      </c>
      <c r="F1235" s="59">
        <v>65.2</v>
      </c>
      <c r="G1235" s="59">
        <v>71.23</v>
      </c>
      <c r="H1235" s="59">
        <v>63.99</v>
      </c>
      <c r="I1235" s="60">
        <f t="shared" si="212"/>
        <v>10.934319983718241</v>
      </c>
      <c r="J1235" s="60">
        <f t="shared" si="217"/>
        <v>18.823208208073186</v>
      </c>
      <c r="K1235" s="60">
        <f t="shared" si="214"/>
        <v>18.444250775464798</v>
      </c>
      <c r="L1235" s="60">
        <f t="shared" si="211"/>
        <v>1.9487632180377197</v>
      </c>
      <c r="M1235" s="60">
        <f t="shared" si="215"/>
        <v>1.46076085364067</v>
      </c>
      <c r="N1235" s="59">
        <v>6.44</v>
      </c>
      <c r="O1235" s="59">
        <v>0.55000000000000004</v>
      </c>
      <c r="P1235" s="62">
        <v>16.568333333333328</v>
      </c>
      <c r="Q1235" s="62">
        <v>16.611240310077516</v>
      </c>
      <c r="R1235" s="12">
        <v>19.829999999999998</v>
      </c>
      <c r="S1235" s="59">
        <v>32.35</v>
      </c>
      <c r="T1235" s="58">
        <v>1</v>
      </c>
      <c r="U1235" s="59">
        <v>68.180000000000007</v>
      </c>
      <c r="V1235" s="58"/>
      <c r="W1235" s="58" t="s">
        <v>83</v>
      </c>
      <c r="X1235" s="58">
        <v>0</v>
      </c>
      <c r="Y1235" s="58">
        <v>0</v>
      </c>
      <c r="Z1235" s="58">
        <v>0</v>
      </c>
      <c r="AA1235" s="58">
        <v>0</v>
      </c>
      <c r="AB1235">
        <v>0</v>
      </c>
      <c r="AC1235">
        <v>1</v>
      </c>
      <c r="AD1235" s="58">
        <v>1</v>
      </c>
      <c r="AE1235" s="58"/>
      <c r="AF1235" s="58">
        <v>0</v>
      </c>
      <c r="AG1235" s="58"/>
      <c r="AH1235" s="59">
        <v>56067.97</v>
      </c>
      <c r="AI1235" s="61">
        <v>149560000</v>
      </c>
      <c r="AJ1235" s="61">
        <v>102385000</v>
      </c>
      <c r="AK1235" s="61">
        <v>6020000</v>
      </c>
      <c r="AL1235" s="60">
        <f t="shared" si="218"/>
        <v>6.02</v>
      </c>
      <c r="AM1235" s="60">
        <f t="shared" ref="AM1235:AM1247" si="219">(AK1235-AK1234)/AK1234</f>
        <v>-0.19797495337063684</v>
      </c>
      <c r="AN1235" s="59">
        <v>44.47</v>
      </c>
    </row>
    <row r="1236" spans="1:40" x14ac:dyDescent="0.3">
      <c r="A1236" s="58" t="s">
        <v>692</v>
      </c>
      <c r="B1236" s="59">
        <v>2010</v>
      </c>
      <c r="C1236" s="59">
        <v>60.46</v>
      </c>
      <c r="D1236" s="59">
        <v>60.46</v>
      </c>
      <c r="E1236" s="59">
        <v>83.33</v>
      </c>
      <c r="F1236" s="59">
        <v>57.75</v>
      </c>
      <c r="G1236" s="59">
        <v>74.38</v>
      </c>
      <c r="H1236" s="59">
        <v>45.41</v>
      </c>
      <c r="I1236" s="60">
        <f t="shared" si="212"/>
        <v>10.972483062282079</v>
      </c>
      <c r="J1236" s="60">
        <f t="shared" si="217"/>
        <v>18.828808969480015</v>
      </c>
      <c r="K1236" s="60">
        <f t="shared" si="214"/>
        <v>18.440081329656341</v>
      </c>
      <c r="L1236" s="60">
        <f t="shared" si="211"/>
        <v>2.0072739933777735</v>
      </c>
      <c r="M1236" s="60">
        <f t="shared" si="215"/>
        <v>1.4751027373748271</v>
      </c>
      <c r="N1236" s="59">
        <v>4.71</v>
      </c>
      <c r="O1236" s="59">
        <v>0.62</v>
      </c>
      <c r="P1236" s="62">
        <v>16.501712062256811</v>
      </c>
      <c r="Q1236" s="62">
        <v>17.427003891050575</v>
      </c>
      <c r="R1236" s="12">
        <v>19.920000000000002</v>
      </c>
      <c r="S1236" s="59">
        <v>13.89</v>
      </c>
      <c r="T1236" s="58">
        <v>1</v>
      </c>
      <c r="U1236" s="59">
        <v>44.38</v>
      </c>
      <c r="V1236" s="58">
        <v>13.64</v>
      </c>
      <c r="W1236" s="58" t="s">
        <v>83</v>
      </c>
      <c r="X1236" s="58">
        <v>0</v>
      </c>
      <c r="Y1236" s="58">
        <v>0</v>
      </c>
      <c r="Z1236" s="58">
        <v>0</v>
      </c>
      <c r="AA1236" s="58">
        <v>0</v>
      </c>
      <c r="AB1236">
        <v>0</v>
      </c>
      <c r="AC1236">
        <v>1</v>
      </c>
      <c r="AD1236" s="58">
        <v>1</v>
      </c>
      <c r="AE1236" s="58"/>
      <c r="AF1236" s="58">
        <v>16.670000000000002</v>
      </c>
      <c r="AG1236" s="58">
        <v>9.52</v>
      </c>
      <c r="AH1236" s="59">
        <v>58249.05</v>
      </c>
      <c r="AI1236" s="61">
        <v>150400000</v>
      </c>
      <c r="AJ1236" s="61">
        <v>101959000</v>
      </c>
      <c r="AK1236" s="61">
        <v>6443000</v>
      </c>
      <c r="AL1236" s="60">
        <f t="shared" si="218"/>
        <v>6.4429999999999996</v>
      </c>
      <c r="AM1236" s="60">
        <f t="shared" si="219"/>
        <v>7.0265780730897009E-2</v>
      </c>
      <c r="AN1236" s="59">
        <v>40.15</v>
      </c>
    </row>
    <row r="1237" spans="1:40" x14ac:dyDescent="0.3">
      <c r="A1237" s="58" t="s">
        <v>692</v>
      </c>
      <c r="B1237" s="59">
        <v>2011</v>
      </c>
      <c r="C1237" s="59">
        <v>75.290000000000006</v>
      </c>
      <c r="D1237" s="59">
        <v>46.73</v>
      </c>
      <c r="E1237" s="59">
        <v>18.18</v>
      </c>
      <c r="F1237" s="59">
        <v>83.9</v>
      </c>
      <c r="G1237" s="59">
        <v>81.88</v>
      </c>
      <c r="H1237" s="59">
        <v>50.34</v>
      </c>
      <c r="I1237" s="60">
        <f t="shared" si="212"/>
        <v>10.741882686712179</v>
      </c>
      <c r="J1237" s="60">
        <f t="shared" si="217"/>
        <v>18.810829147948638</v>
      </c>
      <c r="K1237" s="60">
        <f t="shared" si="214"/>
        <v>18.473538813440545</v>
      </c>
      <c r="L1237" s="60">
        <f t="shared" si="211"/>
        <v>1.358409157630355</v>
      </c>
      <c r="M1237" s="60">
        <f t="shared" si="215"/>
        <v>1.4011458056683235</v>
      </c>
      <c r="N1237" s="59">
        <v>-0.62</v>
      </c>
      <c r="O1237" s="59">
        <v>0.76</v>
      </c>
      <c r="P1237" s="62">
        <v>14.778235294117646</v>
      </c>
      <c r="Q1237" s="62">
        <v>16.565686274509794</v>
      </c>
      <c r="R1237" s="12">
        <v>21.87</v>
      </c>
      <c r="S1237" s="59">
        <v>60.53</v>
      </c>
      <c r="T1237" s="58">
        <v>1</v>
      </c>
      <c r="U1237" s="59">
        <v>38.950000000000003</v>
      </c>
      <c r="V1237" s="58">
        <v>20.83</v>
      </c>
      <c r="W1237" s="58" t="s">
        <v>83</v>
      </c>
      <c r="X1237" s="58">
        <v>0</v>
      </c>
      <c r="Y1237" s="58">
        <v>0</v>
      </c>
      <c r="Z1237" s="58">
        <v>0</v>
      </c>
      <c r="AA1237" s="58">
        <v>0</v>
      </c>
      <c r="AB1237">
        <v>0</v>
      </c>
      <c r="AC1237">
        <v>1</v>
      </c>
      <c r="AD1237" s="58">
        <v>1</v>
      </c>
      <c r="AE1237" s="58">
        <v>1</v>
      </c>
      <c r="AF1237" s="58">
        <v>16.670000000000002</v>
      </c>
      <c r="AG1237" s="58">
        <v>19.05</v>
      </c>
      <c r="AH1237" s="59">
        <v>46253.05</v>
      </c>
      <c r="AI1237" s="61">
        <v>147720000</v>
      </c>
      <c r="AJ1237" s="61">
        <v>105428000</v>
      </c>
      <c r="AK1237" s="61">
        <v>2890000</v>
      </c>
      <c r="AL1237" s="60">
        <f t="shared" si="218"/>
        <v>2.89</v>
      </c>
      <c r="AM1237" s="60">
        <f t="shared" si="219"/>
        <v>-0.55145118733509235</v>
      </c>
      <c r="AN1237" s="59">
        <v>41.43</v>
      </c>
    </row>
    <row r="1238" spans="1:40" x14ac:dyDescent="0.3">
      <c r="A1238" s="58" t="s">
        <v>692</v>
      </c>
      <c r="B1238" s="59">
        <v>2012</v>
      </c>
      <c r="C1238" s="59">
        <v>81.459999999999994</v>
      </c>
      <c r="D1238" s="59">
        <v>81.459999999999994</v>
      </c>
      <c r="E1238" s="59">
        <v>100</v>
      </c>
      <c r="F1238" s="59">
        <v>90.37</v>
      </c>
      <c r="G1238" s="59">
        <v>71.23</v>
      </c>
      <c r="H1238" s="59">
        <v>80.11</v>
      </c>
      <c r="I1238" s="60">
        <f t="shared" si="212"/>
        <v>10.451299375556919</v>
      </c>
      <c r="J1238" s="60">
        <f t="shared" si="217"/>
        <v>18.720674219118294</v>
      </c>
      <c r="K1238" s="60">
        <f t="shared" si="214"/>
        <v>18.357517276994326</v>
      </c>
      <c r="L1238" s="60">
        <f t="shared" si="211"/>
        <v>1.7202634675229851</v>
      </c>
      <c r="M1238" s="60">
        <f t="shared" si="215"/>
        <v>1.4378615025724604</v>
      </c>
      <c r="N1238" s="59">
        <v>2.2000000000000002</v>
      </c>
      <c r="O1238" s="59">
        <v>0.98</v>
      </c>
      <c r="P1238" s="62">
        <v>7.9368359374999926</v>
      </c>
      <c r="Q1238" s="62">
        <v>9.5380468750000045</v>
      </c>
      <c r="R1238" s="12">
        <v>13.01</v>
      </c>
      <c r="S1238" s="59">
        <v>84.78</v>
      </c>
      <c r="T1238" s="58">
        <v>1</v>
      </c>
      <c r="U1238" s="59">
        <v>81.760000000000005</v>
      </c>
      <c r="V1238" s="58">
        <v>20.83</v>
      </c>
      <c r="W1238" s="58" t="s">
        <v>83</v>
      </c>
      <c r="X1238" s="58">
        <v>0</v>
      </c>
      <c r="Y1238" s="58">
        <v>0</v>
      </c>
      <c r="Z1238" s="58">
        <v>0</v>
      </c>
      <c r="AA1238" s="58">
        <v>0</v>
      </c>
      <c r="AB1238">
        <v>0</v>
      </c>
      <c r="AC1238">
        <v>1</v>
      </c>
      <c r="AD1238" s="58">
        <v>1</v>
      </c>
      <c r="AE1238" s="58">
        <v>1</v>
      </c>
      <c r="AF1238" s="58">
        <v>16.670000000000002</v>
      </c>
      <c r="AG1238" s="58">
        <v>38.46</v>
      </c>
      <c r="AH1238" s="59">
        <v>34589.29</v>
      </c>
      <c r="AI1238" s="61">
        <v>134985000</v>
      </c>
      <c r="AJ1238" s="61">
        <v>93879000</v>
      </c>
      <c r="AK1238" s="61">
        <v>4586000</v>
      </c>
      <c r="AL1238" s="60">
        <f t="shared" si="218"/>
        <v>4.5860000000000003</v>
      </c>
      <c r="AM1238" s="60">
        <f t="shared" si="219"/>
        <v>0.58685121107266436</v>
      </c>
      <c r="AN1238" s="59">
        <v>38.69</v>
      </c>
    </row>
    <row r="1239" spans="1:40" x14ac:dyDescent="0.3">
      <c r="A1239" s="58" t="s">
        <v>692</v>
      </c>
      <c r="B1239" s="59">
        <v>2013</v>
      </c>
      <c r="C1239" s="59">
        <v>82.04</v>
      </c>
      <c r="D1239" s="59">
        <v>82.04</v>
      </c>
      <c r="E1239" s="59">
        <v>85</v>
      </c>
      <c r="F1239" s="59">
        <v>84.84</v>
      </c>
      <c r="G1239" s="59">
        <v>75.989999999999995</v>
      </c>
      <c r="H1239" s="59">
        <v>85.64</v>
      </c>
      <c r="I1239" s="60">
        <f t="shared" si="212"/>
        <v>10.246655182049532</v>
      </c>
      <c r="J1239" s="60">
        <f t="shared" si="217"/>
        <v>18.631338673277128</v>
      </c>
      <c r="K1239" s="60">
        <f t="shared" si="214"/>
        <v>18.282154038358033</v>
      </c>
      <c r="L1239" s="60">
        <f t="shared" si="211"/>
        <v>0.3750059006234559</v>
      </c>
      <c r="M1239" s="60">
        <f t="shared" si="215"/>
        <v>1.4179109620509052</v>
      </c>
      <c r="N1239" s="59">
        <v>2.38</v>
      </c>
      <c r="O1239" s="59">
        <v>0.99</v>
      </c>
      <c r="P1239" s="62">
        <v>4.5099606299212596</v>
      </c>
      <c r="Q1239" s="62">
        <v>5.3667968749999986</v>
      </c>
      <c r="R1239" s="12">
        <v>8.0399999999999991</v>
      </c>
      <c r="S1239" s="59">
        <v>81.25</v>
      </c>
      <c r="T1239" s="58">
        <v>1</v>
      </c>
      <c r="U1239" s="59">
        <v>91.07</v>
      </c>
      <c r="V1239" s="58">
        <v>38.46</v>
      </c>
      <c r="W1239" s="58" t="s">
        <v>83</v>
      </c>
      <c r="X1239" s="58">
        <v>0</v>
      </c>
      <c r="Y1239" s="58">
        <v>0</v>
      </c>
      <c r="Z1239" s="58">
        <v>0</v>
      </c>
      <c r="AA1239" s="58">
        <v>0</v>
      </c>
      <c r="AB1239">
        <v>0</v>
      </c>
      <c r="AC1239">
        <v>1</v>
      </c>
      <c r="AD1239" s="58">
        <v>1</v>
      </c>
      <c r="AE1239" s="58">
        <v>1</v>
      </c>
      <c r="AF1239" s="58">
        <v>0</v>
      </c>
      <c r="AG1239" s="58">
        <v>41.67</v>
      </c>
      <c r="AH1239" s="59">
        <v>28188.1</v>
      </c>
      <c r="AI1239" s="61">
        <v>123449000</v>
      </c>
      <c r="AJ1239" s="61">
        <v>87064000</v>
      </c>
      <c r="AK1239" s="61">
        <v>455000</v>
      </c>
      <c r="AL1239" s="60">
        <f t="shared" si="218"/>
        <v>0.45500000000000002</v>
      </c>
      <c r="AM1239" s="60">
        <f t="shared" si="219"/>
        <v>-0.90078499781945054</v>
      </c>
      <c r="AN1239" s="59">
        <v>39</v>
      </c>
    </row>
    <row r="1240" spans="1:40" x14ac:dyDescent="0.3">
      <c r="A1240" s="58" t="s">
        <v>692</v>
      </c>
      <c r="B1240" s="59">
        <v>2014</v>
      </c>
      <c r="C1240" s="59">
        <v>79.53</v>
      </c>
      <c r="D1240" s="59">
        <v>74.760000000000005</v>
      </c>
      <c r="E1240" s="59">
        <v>70</v>
      </c>
      <c r="F1240" s="59">
        <v>81.98</v>
      </c>
      <c r="G1240" s="59">
        <v>74.42</v>
      </c>
      <c r="H1240" s="59">
        <v>82.45</v>
      </c>
      <c r="I1240" s="60">
        <f t="shared" si="212"/>
        <v>10.199638041516558</v>
      </c>
      <c r="J1240" s="60">
        <f t="shared" si="217"/>
        <v>18.598977545607703</v>
      </c>
      <c r="K1240" s="60">
        <f t="shared" si="214"/>
        <v>18.346011075615337</v>
      </c>
      <c r="L1240" s="60"/>
      <c r="M1240" s="60">
        <f t="shared" si="215"/>
        <v>1.2878400948224773</v>
      </c>
      <c r="N1240" s="59">
        <v>-1.71</v>
      </c>
      <c r="O1240" s="59">
        <v>0.93</v>
      </c>
      <c r="P1240" s="62">
        <v>5.9405577689243021</v>
      </c>
      <c r="Q1240" s="62">
        <v>6.9000390625000003</v>
      </c>
      <c r="R1240" s="12">
        <v>8.77</v>
      </c>
      <c r="S1240" s="59">
        <v>70</v>
      </c>
      <c r="T1240" s="58">
        <v>1</v>
      </c>
      <c r="U1240" s="59">
        <v>85.63</v>
      </c>
      <c r="V1240" s="58">
        <v>92.31</v>
      </c>
      <c r="W1240" s="58" t="s">
        <v>83</v>
      </c>
      <c r="X1240" s="58">
        <v>0</v>
      </c>
      <c r="Y1240" s="58">
        <v>0</v>
      </c>
      <c r="Z1240" s="58">
        <v>0</v>
      </c>
      <c r="AA1240" s="58">
        <v>0</v>
      </c>
      <c r="AB1240">
        <v>0</v>
      </c>
      <c r="AC1240">
        <v>1</v>
      </c>
      <c r="AD1240" s="58">
        <v>1</v>
      </c>
      <c r="AE1240" s="58">
        <v>1</v>
      </c>
      <c r="AF1240" s="58">
        <v>0</v>
      </c>
      <c r="AG1240" s="58">
        <v>33.33</v>
      </c>
      <c r="AH1240" s="59">
        <v>26893.45</v>
      </c>
      <c r="AI1240" s="61">
        <v>119518000</v>
      </c>
      <c r="AJ1240" s="61">
        <v>92805000</v>
      </c>
      <c r="AK1240" s="61">
        <v>-2886000</v>
      </c>
      <c r="AL1240" s="60">
        <f t="shared" si="218"/>
        <v>-2.8860000000000001</v>
      </c>
      <c r="AM1240" s="60">
        <f t="shared" si="219"/>
        <v>-7.3428571428571425</v>
      </c>
      <c r="AN1240" s="59">
        <v>42.4</v>
      </c>
    </row>
    <row r="1241" spans="1:40" x14ac:dyDescent="0.3">
      <c r="A1241" s="58" t="s">
        <v>692</v>
      </c>
      <c r="B1241" s="59">
        <v>2015</v>
      </c>
      <c r="C1241" s="59">
        <v>78.349999999999994</v>
      </c>
      <c r="D1241" s="59">
        <v>67.75</v>
      </c>
      <c r="E1241" s="59">
        <v>57.14</v>
      </c>
      <c r="F1241" s="59">
        <v>81.61</v>
      </c>
      <c r="G1241" s="59">
        <v>76.22</v>
      </c>
      <c r="H1241" s="59">
        <v>75.55</v>
      </c>
      <c r="I1241" s="60">
        <f t="shared" si="212"/>
        <v>10.260262641460184</v>
      </c>
      <c r="J1241" s="60">
        <f t="shared" si="217"/>
        <v>18.512320559840788</v>
      </c>
      <c r="K1241" s="60">
        <f t="shared" si="214"/>
        <v>18.321081378729609</v>
      </c>
      <c r="L1241" s="60"/>
      <c r="M1241" s="60">
        <f t="shared" si="215"/>
        <v>1.2107490057445869</v>
      </c>
      <c r="N1241" s="59">
        <v>-5.43</v>
      </c>
      <c r="O1241" s="59">
        <v>1.06</v>
      </c>
      <c r="P1241" s="62">
        <v>7.6819367588932828</v>
      </c>
      <c r="Q1241" s="62">
        <v>8.2714785992217958</v>
      </c>
      <c r="R1241" s="12">
        <v>9.17</v>
      </c>
      <c r="S1241" s="59">
        <v>90</v>
      </c>
      <c r="T1241" s="58">
        <v>1</v>
      </c>
      <c r="U1241" s="59">
        <v>77.47</v>
      </c>
      <c r="V1241" s="58">
        <v>92.31</v>
      </c>
      <c r="W1241" s="58" t="s">
        <v>83</v>
      </c>
      <c r="X1241" s="58">
        <v>0</v>
      </c>
      <c r="Y1241" s="58">
        <v>0</v>
      </c>
      <c r="Z1241" s="58">
        <v>0</v>
      </c>
      <c r="AA1241" s="58">
        <v>0</v>
      </c>
      <c r="AB1241">
        <v>0</v>
      </c>
      <c r="AC1241">
        <v>1</v>
      </c>
      <c r="AD1241" s="58">
        <v>1</v>
      </c>
      <c r="AE1241" s="58">
        <v>1</v>
      </c>
      <c r="AF1241" s="58">
        <v>0</v>
      </c>
      <c r="AG1241" s="58">
        <v>33.33</v>
      </c>
      <c r="AH1241" s="59">
        <v>28574.29</v>
      </c>
      <c r="AI1241" s="61">
        <v>109597000</v>
      </c>
      <c r="AJ1241" s="61">
        <v>90520000</v>
      </c>
      <c r="AK1241" s="61">
        <v>-7848000</v>
      </c>
      <c r="AL1241" s="60">
        <f t="shared" si="218"/>
        <v>-7.8479999999999999</v>
      </c>
      <c r="AM1241" s="60">
        <f t="shared" si="219"/>
        <v>1.7193347193347193</v>
      </c>
      <c r="AN1241" s="59">
        <v>48.19</v>
      </c>
    </row>
    <row r="1242" spans="1:40" x14ac:dyDescent="0.3">
      <c r="A1242" s="58" t="s">
        <v>692</v>
      </c>
      <c r="B1242" s="59">
        <v>2016</v>
      </c>
      <c r="C1242" s="59">
        <v>77.42</v>
      </c>
      <c r="D1242" s="59">
        <v>66.84</v>
      </c>
      <c r="E1242" s="59">
        <v>50</v>
      </c>
      <c r="F1242" s="59">
        <v>78.31</v>
      </c>
      <c r="G1242" s="59">
        <v>79</v>
      </c>
      <c r="H1242" s="59">
        <v>73.569999999999993</v>
      </c>
      <c r="I1242" s="60">
        <f t="shared" si="212"/>
        <v>9.7899229193956234</v>
      </c>
      <c r="J1242" s="60">
        <f t="shared" si="217"/>
        <v>17.946797599108091</v>
      </c>
      <c r="K1242" s="60">
        <f t="shared" si="214"/>
        <v>17.925908899258435</v>
      </c>
      <c r="L1242" s="60"/>
      <c r="M1242" s="60">
        <f t="shared" si="215"/>
        <v>1.021108395794722</v>
      </c>
      <c r="N1242" s="59">
        <v>-9.2200000000000006</v>
      </c>
      <c r="O1242" s="59">
        <v>0.61</v>
      </c>
      <c r="P1242" s="62">
        <v>5.3497665369649798</v>
      </c>
      <c r="Q1242" s="62">
        <v>5.6182329317269106</v>
      </c>
      <c r="R1242" s="12">
        <v>8.7100000000000009</v>
      </c>
      <c r="S1242" s="59">
        <v>70.69</v>
      </c>
      <c r="T1242" s="58">
        <v>1</v>
      </c>
      <c r="U1242" s="59">
        <v>76.06</v>
      </c>
      <c r="V1242" s="58">
        <v>95</v>
      </c>
      <c r="W1242" s="58" t="s">
        <v>83</v>
      </c>
      <c r="X1242" s="58">
        <v>0</v>
      </c>
      <c r="Y1242" s="58">
        <v>0</v>
      </c>
      <c r="Z1242" s="58">
        <v>0</v>
      </c>
      <c r="AA1242" s="58">
        <v>0</v>
      </c>
      <c r="AB1242">
        <v>0</v>
      </c>
      <c r="AC1242">
        <v>1</v>
      </c>
      <c r="AD1242" s="58">
        <v>1</v>
      </c>
      <c r="AE1242" s="58">
        <v>1</v>
      </c>
      <c r="AF1242" s="58">
        <v>0</v>
      </c>
      <c r="AG1242" s="58">
        <v>27.78</v>
      </c>
      <c r="AH1242" s="59">
        <v>17852.93</v>
      </c>
      <c r="AI1242" s="61">
        <v>62258000</v>
      </c>
      <c r="AJ1242" s="61">
        <v>60971000</v>
      </c>
      <c r="AK1242" s="61">
        <v>-2860000</v>
      </c>
      <c r="AL1242" s="60">
        <f t="shared" si="218"/>
        <v>-2.86</v>
      </c>
      <c r="AM1242" s="60">
        <f t="shared" si="219"/>
        <v>-0.63557594291539243</v>
      </c>
      <c r="AN1242" s="59">
        <v>91.7</v>
      </c>
    </row>
    <row r="1243" spans="1:40" x14ac:dyDescent="0.3">
      <c r="A1243" s="58" t="s">
        <v>692</v>
      </c>
      <c r="B1243" s="59">
        <v>2017</v>
      </c>
      <c r="C1243" s="59">
        <v>68.349999999999994</v>
      </c>
      <c r="D1243" s="59">
        <v>68.349999999999994</v>
      </c>
      <c r="E1243" s="59">
        <v>72.73</v>
      </c>
      <c r="F1243" s="59">
        <v>63.58</v>
      </c>
      <c r="G1243" s="59">
        <v>71.12</v>
      </c>
      <c r="H1243" s="59">
        <v>72.98</v>
      </c>
      <c r="I1243" s="60">
        <f t="shared" si="212"/>
        <v>9.5256517164198282</v>
      </c>
      <c r="J1243" s="60">
        <f t="shared" si="217"/>
        <v>17.823625255917928</v>
      </c>
      <c r="K1243" s="60">
        <f t="shared" si="214"/>
        <v>17.693666493880844</v>
      </c>
      <c r="L1243" s="60">
        <f>LN(1+AL1243)</f>
        <v>0.48304324275353905</v>
      </c>
      <c r="M1243" s="60">
        <f t="shared" si="215"/>
        <v>1.1387814213302989</v>
      </c>
      <c r="N1243" s="59">
        <v>7.79</v>
      </c>
      <c r="O1243" s="59">
        <v>0.69</v>
      </c>
      <c r="P1243" s="62">
        <v>5.8285490196078431</v>
      </c>
      <c r="Q1243" s="62">
        <v>6.2326050420168064</v>
      </c>
      <c r="R1243" s="12">
        <v>8.64</v>
      </c>
      <c r="S1243" s="59">
        <v>76.39</v>
      </c>
      <c r="T1243" s="58">
        <v>1</v>
      </c>
      <c r="U1243" s="59">
        <v>76.55</v>
      </c>
      <c r="V1243" s="58">
        <v>100</v>
      </c>
      <c r="W1243" s="58" t="s">
        <v>83</v>
      </c>
      <c r="X1243" s="58">
        <v>0</v>
      </c>
      <c r="Y1243" s="58">
        <v>0</v>
      </c>
      <c r="Z1243" s="58">
        <v>0</v>
      </c>
      <c r="AA1243" s="58">
        <v>0</v>
      </c>
      <c r="AB1243">
        <v>0</v>
      </c>
      <c r="AC1243">
        <v>1</v>
      </c>
      <c r="AD1243" s="58">
        <v>1</v>
      </c>
      <c r="AE1243" s="58">
        <v>1</v>
      </c>
      <c r="AF1243" s="58">
        <v>0</v>
      </c>
      <c r="AG1243" s="58">
        <v>27.78</v>
      </c>
      <c r="AH1243" s="59">
        <v>13706.86</v>
      </c>
      <c r="AI1243" s="61">
        <v>55043000</v>
      </c>
      <c r="AJ1243" s="61">
        <v>48335000</v>
      </c>
      <c r="AK1243" s="61">
        <v>621000</v>
      </c>
      <c r="AL1243" s="60">
        <f t="shared" si="218"/>
        <v>0.621</v>
      </c>
      <c r="AM1243" s="60">
        <f t="shared" si="219"/>
        <v>-1.2171328671328672</v>
      </c>
      <c r="AN1243" s="59">
        <v>66</v>
      </c>
    </row>
    <row r="1244" spans="1:40" x14ac:dyDescent="0.3">
      <c r="A1244" s="58" t="s">
        <v>692</v>
      </c>
      <c r="B1244" s="59">
        <v>2018</v>
      </c>
      <c r="C1244" s="59">
        <v>75.59</v>
      </c>
      <c r="D1244" s="59">
        <v>58.25</v>
      </c>
      <c r="E1244" s="59">
        <v>40.909999999999997</v>
      </c>
      <c r="F1244" s="59">
        <v>60.17</v>
      </c>
      <c r="G1244" s="59">
        <v>82.88</v>
      </c>
      <c r="H1244" s="59">
        <v>92.87</v>
      </c>
      <c r="I1244" s="60">
        <f t="shared" si="212"/>
        <v>9.9038864729567955</v>
      </c>
      <c r="J1244" s="60">
        <f t="shared" si="217"/>
        <v>17.788233476492042</v>
      </c>
      <c r="K1244" s="60">
        <f t="shared" si="214"/>
        <v>17.613491023351745</v>
      </c>
      <c r="L1244" s="60">
        <f>LN(1+AL1244)</f>
        <v>0.90016134994427144</v>
      </c>
      <c r="M1244" s="60">
        <f t="shared" si="215"/>
        <v>1.1909394543946561</v>
      </c>
      <c r="N1244" s="59">
        <v>7.04</v>
      </c>
      <c r="O1244" s="59">
        <v>0.56000000000000005</v>
      </c>
      <c r="P1244" s="62">
        <v>15.665081300813005</v>
      </c>
      <c r="Q1244" s="62">
        <v>17.575252918287951</v>
      </c>
      <c r="R1244" s="12">
        <v>28</v>
      </c>
      <c r="S1244" s="59">
        <v>77.03</v>
      </c>
      <c r="T1244" s="58">
        <v>1</v>
      </c>
      <c r="U1244" s="59">
        <v>97.99</v>
      </c>
      <c r="V1244" s="58">
        <v>100</v>
      </c>
      <c r="W1244" s="58" t="s">
        <v>83</v>
      </c>
      <c r="X1244" s="58">
        <v>0</v>
      </c>
      <c r="Y1244" s="58">
        <v>0</v>
      </c>
      <c r="Z1244" s="58">
        <v>0</v>
      </c>
      <c r="AA1244" s="58">
        <v>0</v>
      </c>
      <c r="AB1244">
        <v>0</v>
      </c>
      <c r="AC1244">
        <v>1</v>
      </c>
      <c r="AD1244" s="58">
        <v>1</v>
      </c>
      <c r="AE1244" s="58">
        <v>1</v>
      </c>
      <c r="AF1244" s="58">
        <v>0</v>
      </c>
      <c r="AG1244" s="58">
        <v>35.71</v>
      </c>
      <c r="AH1244" s="59">
        <v>20007.98</v>
      </c>
      <c r="AI1244" s="61">
        <v>53129000</v>
      </c>
      <c r="AJ1244" s="61">
        <v>44611000</v>
      </c>
      <c r="AK1244" s="61">
        <v>1460000</v>
      </c>
      <c r="AL1244" s="60">
        <f t="shared" si="218"/>
        <v>1.46</v>
      </c>
      <c r="AM1244" s="60">
        <f t="shared" si="219"/>
        <v>1.3510466988727858</v>
      </c>
      <c r="AN1244" s="59">
        <v>53.72</v>
      </c>
    </row>
    <row r="1245" spans="1:40" x14ac:dyDescent="0.3">
      <c r="A1245" s="58" t="s">
        <v>692</v>
      </c>
      <c r="B1245" s="59">
        <v>2019</v>
      </c>
      <c r="C1245" s="59">
        <v>75.62</v>
      </c>
      <c r="D1245" s="59">
        <v>75.62</v>
      </c>
      <c r="E1245" s="59">
        <v>95.83</v>
      </c>
      <c r="F1245" s="59">
        <v>66.58</v>
      </c>
      <c r="G1245" s="59">
        <v>83.03</v>
      </c>
      <c r="H1245" s="59">
        <v>81.27</v>
      </c>
      <c r="I1245" s="60">
        <f t="shared" si="212"/>
        <v>9.8480086686722395</v>
      </c>
      <c r="J1245" s="60">
        <f t="shared" si="217"/>
        <v>18.383539467271682</v>
      </c>
      <c r="K1245" s="60">
        <f t="shared" si="214"/>
        <v>18.237586889012956</v>
      </c>
      <c r="L1245" s="60">
        <f>LN(1+AL1245)</f>
        <v>0.74999999215272806</v>
      </c>
      <c r="M1245" s="60">
        <f t="shared" si="215"/>
        <v>1.1571413130937083</v>
      </c>
      <c r="N1245" s="59">
        <v>3.33</v>
      </c>
      <c r="O1245" s="59">
        <v>0.43</v>
      </c>
      <c r="P1245" s="62">
        <v>24.825120000000009</v>
      </c>
      <c r="Q1245" s="62">
        <v>26.61542635658914</v>
      </c>
      <c r="R1245" s="12">
        <v>31.91</v>
      </c>
      <c r="S1245" s="59">
        <v>77.03</v>
      </c>
      <c r="T1245" s="58">
        <v>1</v>
      </c>
      <c r="U1245" s="59">
        <v>89.59</v>
      </c>
      <c r="V1245" s="58">
        <v>100</v>
      </c>
      <c r="W1245" s="58" t="s">
        <v>83</v>
      </c>
      <c r="X1245" s="58">
        <v>0</v>
      </c>
      <c r="Y1245" s="58">
        <v>0</v>
      </c>
      <c r="Z1245" s="58">
        <v>0</v>
      </c>
      <c r="AA1245" s="58">
        <v>0</v>
      </c>
      <c r="AB1245">
        <v>0</v>
      </c>
      <c r="AC1245">
        <v>1</v>
      </c>
      <c r="AD1245" s="58">
        <v>1</v>
      </c>
      <c r="AE1245" s="58">
        <v>1</v>
      </c>
      <c r="AF1245" s="58">
        <v>0</v>
      </c>
      <c r="AG1245" s="58">
        <v>25</v>
      </c>
      <c r="AH1245" s="59">
        <v>18920.64</v>
      </c>
      <c r="AI1245" s="61">
        <v>96354000</v>
      </c>
      <c r="AJ1245" s="61">
        <v>83269000</v>
      </c>
      <c r="AK1245" s="61">
        <v>1117000</v>
      </c>
      <c r="AL1245" s="60">
        <f t="shared" si="218"/>
        <v>1.117</v>
      </c>
      <c r="AM1245" s="60">
        <f t="shared" si="219"/>
        <v>-0.23493150684931507</v>
      </c>
      <c r="AN1245" s="59">
        <v>70.94</v>
      </c>
    </row>
    <row r="1246" spans="1:40" x14ac:dyDescent="0.3">
      <c r="A1246" s="58" t="s">
        <v>692</v>
      </c>
      <c r="B1246" s="59">
        <v>2020</v>
      </c>
      <c r="C1246" s="59">
        <v>69.89</v>
      </c>
      <c r="D1246" s="59">
        <v>69.89</v>
      </c>
      <c r="E1246" s="59">
        <v>100</v>
      </c>
      <c r="F1246" s="59">
        <v>55.19</v>
      </c>
      <c r="G1246" s="59">
        <v>80.27</v>
      </c>
      <c r="H1246" s="59">
        <v>81.489999999999995</v>
      </c>
      <c r="I1246" s="60">
        <f t="shared" si="212"/>
        <v>10.13463181265265</v>
      </c>
      <c r="J1246" s="60">
        <f t="shared" si="217"/>
        <v>18.349206224293678</v>
      </c>
      <c r="K1246" s="60">
        <f t="shared" si="214"/>
        <v>18.24688672414203</v>
      </c>
      <c r="L1246" s="60">
        <f>LN(1+AL1246)</f>
        <v>0.14323416808590775</v>
      </c>
      <c r="M1246" s="60">
        <f t="shared" si="215"/>
        <v>1.1077373374421455</v>
      </c>
      <c r="N1246" s="59">
        <v>1.59</v>
      </c>
      <c r="O1246" s="59">
        <v>0.65</v>
      </c>
      <c r="P1246" s="62">
        <v>24.792209302325578</v>
      </c>
      <c r="Q1246" s="62">
        <v>26.392868217054275</v>
      </c>
      <c r="R1246" s="12">
        <v>35.049999999999997</v>
      </c>
      <c r="S1246" s="59">
        <v>36.49</v>
      </c>
      <c r="T1246" s="58">
        <v>1</v>
      </c>
      <c r="U1246" s="59">
        <v>90.76</v>
      </c>
      <c r="V1246" s="58">
        <v>100</v>
      </c>
      <c r="W1246" s="58" t="s">
        <v>83</v>
      </c>
      <c r="X1246" s="58">
        <v>0</v>
      </c>
      <c r="Y1246" s="58">
        <v>0</v>
      </c>
      <c r="Z1246" s="58">
        <v>0</v>
      </c>
      <c r="AA1246" s="58">
        <v>0</v>
      </c>
      <c r="AB1246">
        <v>0</v>
      </c>
      <c r="AC1246">
        <v>1</v>
      </c>
      <c r="AD1246" s="58">
        <v>1</v>
      </c>
      <c r="AE1246" s="58">
        <v>1</v>
      </c>
      <c r="AF1246" s="58">
        <v>0</v>
      </c>
      <c r="AG1246" s="58">
        <v>30</v>
      </c>
      <c r="AH1246" s="59">
        <v>25200.82</v>
      </c>
      <c r="AI1246" s="61">
        <v>93102000</v>
      </c>
      <c r="AJ1246" s="61">
        <v>84047000</v>
      </c>
      <c r="AK1246" s="61">
        <v>154000</v>
      </c>
      <c r="AL1246" s="60">
        <f t="shared" si="218"/>
        <v>0.154</v>
      </c>
      <c r="AM1246" s="60">
        <f t="shared" si="219"/>
        <v>-0.86213070725156671</v>
      </c>
      <c r="AN1246" s="59">
        <v>78.39</v>
      </c>
    </row>
    <row r="1247" spans="1:40" x14ac:dyDescent="0.3">
      <c r="A1247" s="58" t="s">
        <v>692</v>
      </c>
      <c r="B1247" s="59">
        <v>2021</v>
      </c>
      <c r="C1247" s="59">
        <v>67.73</v>
      </c>
      <c r="D1247" s="59">
        <v>67.73</v>
      </c>
      <c r="E1247" s="59">
        <v>100</v>
      </c>
      <c r="F1247" s="59">
        <v>48.92</v>
      </c>
      <c r="G1247" s="59">
        <v>78.03</v>
      </c>
      <c r="H1247" s="59">
        <v>86.83</v>
      </c>
      <c r="I1247" s="60">
        <f t="shared" si="212"/>
        <v>10.0848874347185</v>
      </c>
      <c r="J1247" s="60">
        <f t="shared" si="217"/>
        <v>18.58711001807746</v>
      </c>
      <c r="K1247" s="60">
        <f t="shared" si="214"/>
        <v>18.422868349397778</v>
      </c>
      <c r="L1247" s="60"/>
      <c r="M1247" s="60">
        <f t="shared" si="215"/>
        <v>1.1784990869994711</v>
      </c>
      <c r="N1247" s="59">
        <v>5.3</v>
      </c>
      <c r="O1247" s="59">
        <v>0.65</v>
      </c>
      <c r="P1247" s="62">
        <v>53.43942307692307</v>
      </c>
      <c r="Q1247" s="62">
        <v>56.638499999999958</v>
      </c>
      <c r="R1247" s="12">
        <v>93.21</v>
      </c>
      <c r="S1247" s="59">
        <v>28.38</v>
      </c>
      <c r="T1247" s="58">
        <v>1</v>
      </c>
      <c r="U1247" s="59">
        <v>93.01</v>
      </c>
      <c r="V1247" s="58">
        <v>100</v>
      </c>
      <c r="W1247" s="58" t="s">
        <v>83</v>
      </c>
      <c r="X1247" s="58">
        <v>0</v>
      </c>
      <c r="Y1247" s="58">
        <v>0</v>
      </c>
      <c r="Z1247" s="58">
        <v>0</v>
      </c>
      <c r="AA1247" s="58">
        <v>0</v>
      </c>
      <c r="AB1247">
        <v>0</v>
      </c>
      <c r="AC1247">
        <v>1</v>
      </c>
      <c r="AD1247" s="58">
        <v>1</v>
      </c>
      <c r="AE1247" s="58">
        <v>1</v>
      </c>
      <c r="AF1247" s="58">
        <v>20</v>
      </c>
      <c r="AG1247" s="58">
        <v>25</v>
      </c>
      <c r="AH1247" s="59">
        <v>23977.89</v>
      </c>
      <c r="AI1247" s="61">
        <v>118108000</v>
      </c>
      <c r="AJ1247" s="61">
        <v>100219000</v>
      </c>
      <c r="AK1247" s="61">
        <v>-12532000</v>
      </c>
      <c r="AL1247" s="60">
        <f t="shared" si="218"/>
        <v>-12.532</v>
      </c>
      <c r="AM1247" s="60">
        <f t="shared" si="219"/>
        <v>-82.376623376623371</v>
      </c>
      <c r="AN1247" s="59">
        <v>65.959999999999994</v>
      </c>
    </row>
    <row r="1248" spans="1:40" x14ac:dyDescent="0.3">
      <c r="A1248" s="58" t="s">
        <v>447</v>
      </c>
      <c r="B1248" s="59">
        <v>2008</v>
      </c>
      <c r="C1248" s="59">
        <v>52.37</v>
      </c>
      <c r="D1248" s="59">
        <v>52.37</v>
      </c>
      <c r="E1248" s="59">
        <v>50</v>
      </c>
      <c r="F1248" s="59">
        <v>50.28</v>
      </c>
      <c r="G1248" s="59">
        <v>64.459999999999994</v>
      </c>
      <c r="H1248" s="59">
        <v>38.81</v>
      </c>
      <c r="I1248" s="60">
        <f t="shared" si="212"/>
        <v>11.908140890757378</v>
      </c>
      <c r="J1248" s="60">
        <f t="shared" si="217"/>
        <v>19.10062109702503</v>
      </c>
      <c r="K1248" s="60">
        <f t="shared" si="214"/>
        <v>18.966104876463024</v>
      </c>
      <c r="L1248" s="60">
        <f t="shared" ref="L1248:L1256" si="220">LN(1+AL1248)</f>
        <v>2.1044999410206127</v>
      </c>
      <c r="M1248" s="60">
        <f t="shared" si="215"/>
        <v>1.1439832149025699</v>
      </c>
      <c r="N1248" s="59">
        <v>2.37</v>
      </c>
      <c r="O1248" s="59">
        <v>0.33</v>
      </c>
      <c r="P1248" s="62">
        <v>19.974545454545453</v>
      </c>
      <c r="Q1248" s="62">
        <v>25.786875000000009</v>
      </c>
      <c r="R1248" s="12">
        <v>34.380000000000003</v>
      </c>
      <c r="S1248" s="59">
        <v>8.82</v>
      </c>
      <c r="T1248" s="58">
        <v>0</v>
      </c>
      <c r="U1248" s="59">
        <v>36.93</v>
      </c>
      <c r="V1248" s="58"/>
      <c r="W1248" s="58" t="s">
        <v>83</v>
      </c>
      <c r="X1248" s="58">
        <v>0</v>
      </c>
      <c r="Y1248" s="58">
        <v>0</v>
      </c>
      <c r="Z1248" s="58">
        <v>0</v>
      </c>
      <c r="AA1248" s="58">
        <v>0</v>
      </c>
      <c r="AB1248">
        <v>0</v>
      </c>
      <c r="AC1248">
        <v>1</v>
      </c>
      <c r="AD1248" s="58">
        <v>1</v>
      </c>
      <c r="AE1248" s="58"/>
      <c r="AF1248" s="58">
        <v>14.29</v>
      </c>
      <c r="AG1248" s="58">
        <v>11.11</v>
      </c>
      <c r="AH1248" s="59">
        <v>148470.39999999999</v>
      </c>
      <c r="AI1248" s="61">
        <v>197376000</v>
      </c>
      <c r="AJ1248" s="61">
        <v>172534000</v>
      </c>
      <c r="AK1248" s="61">
        <v>7203000</v>
      </c>
      <c r="AL1248" s="60">
        <f t="shared" si="218"/>
        <v>7.2030000000000003</v>
      </c>
      <c r="AM1248" s="60"/>
      <c r="AN1248" s="59">
        <v>63.9</v>
      </c>
    </row>
    <row r="1249" spans="1:40" x14ac:dyDescent="0.3">
      <c r="A1249" s="58" t="s">
        <v>447</v>
      </c>
      <c r="B1249" s="59">
        <v>2009</v>
      </c>
      <c r="C1249" s="59">
        <v>61.62</v>
      </c>
      <c r="D1249" s="59">
        <v>61.62</v>
      </c>
      <c r="E1249" s="59">
        <v>81.25</v>
      </c>
      <c r="F1249" s="59">
        <v>54.26</v>
      </c>
      <c r="G1249" s="59">
        <v>68.989999999999995</v>
      </c>
      <c r="H1249" s="59">
        <v>64.28</v>
      </c>
      <c r="I1249" s="60">
        <f t="shared" si="212"/>
        <v>11.233476870885498</v>
      </c>
      <c r="J1249" s="60">
        <f t="shared" si="217"/>
        <v>19.291199751580351</v>
      </c>
      <c r="K1249" s="60">
        <f t="shared" si="214"/>
        <v>19.143823524547692</v>
      </c>
      <c r="L1249" s="60">
        <f t="shared" si="220"/>
        <v>2.1507151436559195</v>
      </c>
      <c r="M1249" s="60">
        <f t="shared" si="215"/>
        <v>1.1587898490950557</v>
      </c>
      <c r="N1249" s="59">
        <v>2.66</v>
      </c>
      <c r="O1249" s="59">
        <v>0.28000000000000003</v>
      </c>
      <c r="P1249" s="62">
        <v>16.568333333333328</v>
      </c>
      <c r="Q1249" s="62">
        <v>16.611240310077516</v>
      </c>
      <c r="R1249" s="12">
        <v>19.829999999999998</v>
      </c>
      <c r="S1249" s="59">
        <v>23.53</v>
      </c>
      <c r="T1249" s="58">
        <v>1</v>
      </c>
      <c r="U1249" s="59">
        <v>69.099999999999994</v>
      </c>
      <c r="V1249" s="58">
        <v>30.77</v>
      </c>
      <c r="W1249" s="58" t="s">
        <v>83</v>
      </c>
      <c r="X1249" s="58">
        <v>0</v>
      </c>
      <c r="Y1249" s="58">
        <v>0</v>
      </c>
      <c r="Z1249" s="58">
        <v>0</v>
      </c>
      <c r="AA1249" s="58">
        <v>0</v>
      </c>
      <c r="AB1249">
        <v>0</v>
      </c>
      <c r="AC1249">
        <v>1</v>
      </c>
      <c r="AD1249" s="58">
        <v>1</v>
      </c>
      <c r="AE1249" s="58"/>
      <c r="AF1249" s="58">
        <v>13.33</v>
      </c>
      <c r="AG1249" s="58">
        <v>11.11</v>
      </c>
      <c r="AH1249" s="59">
        <v>75620.06</v>
      </c>
      <c r="AI1249" s="61">
        <v>238815000</v>
      </c>
      <c r="AJ1249" s="61">
        <v>206090000</v>
      </c>
      <c r="AK1249" s="61">
        <v>7591000</v>
      </c>
      <c r="AL1249" s="60">
        <f t="shared" si="218"/>
        <v>7.5910000000000002</v>
      </c>
      <c r="AM1249" s="60">
        <f t="shared" ref="AM1249:AM1261" si="221">(AK1249-AK1248)/AK1248</f>
        <v>5.3866444536998473E-2</v>
      </c>
      <c r="AN1249" s="59">
        <v>64.44</v>
      </c>
    </row>
    <row r="1250" spans="1:40" x14ac:dyDescent="0.3">
      <c r="A1250" s="58" t="s">
        <v>447</v>
      </c>
      <c r="B1250" s="59">
        <v>2010</v>
      </c>
      <c r="C1250" s="59">
        <v>67.44</v>
      </c>
      <c r="D1250" s="59">
        <v>44.83</v>
      </c>
      <c r="E1250" s="59">
        <v>20.83</v>
      </c>
      <c r="F1250" s="59">
        <v>69.03</v>
      </c>
      <c r="G1250" s="59">
        <v>75.19</v>
      </c>
      <c r="H1250" s="59">
        <v>53.48</v>
      </c>
      <c r="I1250" s="60">
        <f t="shared" si="212"/>
        <v>11.249465130036908</v>
      </c>
      <c r="J1250" s="60">
        <f t="shared" si="217"/>
        <v>19.289603100436231</v>
      </c>
      <c r="K1250" s="60">
        <f t="shared" si="214"/>
        <v>19.121453773671753</v>
      </c>
      <c r="L1250" s="60">
        <f t="shared" si="220"/>
        <v>1.9142720437034468</v>
      </c>
      <c r="M1250" s="60">
        <f t="shared" si="215"/>
        <v>1.1831132679339655</v>
      </c>
      <c r="N1250" s="59">
        <v>0.85</v>
      </c>
      <c r="O1250" s="59">
        <v>0.27</v>
      </c>
      <c r="P1250" s="62">
        <v>16.501712062256811</v>
      </c>
      <c r="Q1250" s="62">
        <v>17.427003891050575</v>
      </c>
      <c r="R1250" s="12">
        <v>19.920000000000002</v>
      </c>
      <c r="S1250" s="59">
        <v>69.44</v>
      </c>
      <c r="T1250" s="58">
        <v>1</v>
      </c>
      <c r="U1250" s="59">
        <v>52.15</v>
      </c>
      <c r="V1250" s="58">
        <v>20.83</v>
      </c>
      <c r="W1250" s="58" t="s">
        <v>83</v>
      </c>
      <c r="X1250" s="58">
        <v>0</v>
      </c>
      <c r="Y1250" s="58">
        <v>0</v>
      </c>
      <c r="Z1250" s="58">
        <v>0</v>
      </c>
      <c r="AA1250" s="58">
        <v>0</v>
      </c>
      <c r="AB1250">
        <v>0</v>
      </c>
      <c r="AC1250">
        <v>1</v>
      </c>
      <c r="AD1250" s="58">
        <v>1</v>
      </c>
      <c r="AE1250" s="58"/>
      <c r="AF1250" s="58">
        <v>16.670000000000002</v>
      </c>
      <c r="AG1250" s="58">
        <v>4.3499999999999996</v>
      </c>
      <c r="AH1250" s="59">
        <v>76838.81</v>
      </c>
      <c r="AI1250" s="61">
        <v>238434000</v>
      </c>
      <c r="AJ1250" s="61">
        <v>201531000</v>
      </c>
      <c r="AK1250" s="61">
        <v>5782000</v>
      </c>
      <c r="AL1250" s="60">
        <f t="shared" si="218"/>
        <v>5.782</v>
      </c>
      <c r="AM1250" s="60">
        <f t="shared" si="221"/>
        <v>-0.23830852325121854</v>
      </c>
      <c r="AN1250" s="59">
        <v>58.37</v>
      </c>
    </row>
    <row r="1251" spans="1:40" x14ac:dyDescent="0.3">
      <c r="A1251" s="58" t="s">
        <v>447</v>
      </c>
      <c r="B1251" s="59">
        <v>2011</v>
      </c>
      <c r="C1251" s="59">
        <v>66.95</v>
      </c>
      <c r="D1251" s="59">
        <v>65.290000000000006</v>
      </c>
      <c r="E1251" s="59">
        <v>63.64</v>
      </c>
      <c r="F1251" s="59">
        <v>74.13</v>
      </c>
      <c r="G1251" s="59">
        <v>68.760000000000005</v>
      </c>
      <c r="H1251" s="59">
        <v>51.44</v>
      </c>
      <c r="I1251" s="60">
        <f t="shared" si="212"/>
        <v>10.959856698442135</v>
      </c>
      <c r="J1251" s="60">
        <f t="shared" si="217"/>
        <v>19.25010554280486</v>
      </c>
      <c r="K1251" s="60">
        <f t="shared" si="214"/>
        <v>19.084877886935953</v>
      </c>
      <c r="L1251" s="60">
        <f t="shared" si="220"/>
        <v>1.5785662487670133</v>
      </c>
      <c r="M1251" s="60">
        <f t="shared" si="215"/>
        <v>1.179661645041252</v>
      </c>
      <c r="N1251" s="59">
        <v>1.9</v>
      </c>
      <c r="O1251" s="59">
        <v>0.28000000000000003</v>
      </c>
      <c r="P1251" s="62">
        <v>14.778235294117646</v>
      </c>
      <c r="Q1251" s="62">
        <v>16.565686274509794</v>
      </c>
      <c r="R1251" s="12">
        <v>21.87</v>
      </c>
      <c r="S1251" s="59">
        <v>81.58</v>
      </c>
      <c r="T1251" s="58">
        <v>1</v>
      </c>
      <c r="U1251" s="59">
        <v>48.92</v>
      </c>
      <c r="V1251" s="58">
        <v>20</v>
      </c>
      <c r="W1251" s="58" t="s">
        <v>83</v>
      </c>
      <c r="X1251" s="58">
        <v>0</v>
      </c>
      <c r="Y1251" s="58">
        <v>0</v>
      </c>
      <c r="Z1251" s="58">
        <v>0</v>
      </c>
      <c r="AA1251" s="58">
        <v>0</v>
      </c>
      <c r="AB1251">
        <v>0</v>
      </c>
      <c r="AC1251">
        <v>1</v>
      </c>
      <c r="AD1251" s="58">
        <v>1</v>
      </c>
      <c r="AE1251" s="58">
        <v>1</v>
      </c>
      <c r="AF1251" s="58">
        <v>15.79</v>
      </c>
      <c r="AG1251" s="58">
        <v>4.3499999999999996</v>
      </c>
      <c r="AH1251" s="59">
        <v>57518.2</v>
      </c>
      <c r="AI1251" s="61">
        <v>229200000</v>
      </c>
      <c r="AJ1251" s="61">
        <v>194293000</v>
      </c>
      <c r="AK1251" s="61">
        <v>3848000</v>
      </c>
      <c r="AL1251" s="60">
        <f t="shared" si="218"/>
        <v>3.8479999999999999</v>
      </c>
      <c r="AM1251" s="60">
        <f t="shared" si="221"/>
        <v>-0.3344863369076444</v>
      </c>
      <c r="AN1251" s="59">
        <v>60.6</v>
      </c>
    </row>
    <row r="1252" spans="1:40" x14ac:dyDescent="0.3">
      <c r="A1252" s="58" t="s">
        <v>447</v>
      </c>
      <c r="B1252" s="59">
        <v>2012</v>
      </c>
      <c r="C1252" s="59">
        <v>70.569999999999993</v>
      </c>
      <c r="D1252" s="59">
        <v>41.53</v>
      </c>
      <c r="E1252" s="59">
        <v>22.22</v>
      </c>
      <c r="F1252" s="59">
        <v>74.13</v>
      </c>
      <c r="G1252" s="59">
        <v>80.59</v>
      </c>
      <c r="H1252" s="59">
        <v>49.78</v>
      </c>
      <c r="I1252" s="60">
        <f t="shared" si="212"/>
        <v>10.479319150666404</v>
      </c>
      <c r="J1252" s="60">
        <f t="shared" si="217"/>
        <v>19.323403850444979</v>
      </c>
      <c r="K1252" s="60">
        <f t="shared" si="214"/>
        <v>19.190413895318358</v>
      </c>
      <c r="L1252" s="60">
        <f t="shared" si="220"/>
        <v>1.487496241628858</v>
      </c>
      <c r="M1252" s="60">
        <f t="shared" si="215"/>
        <v>1.1422385246319222</v>
      </c>
      <c r="N1252" s="59">
        <v>2</v>
      </c>
      <c r="O1252" s="59">
        <v>0.28999999999999998</v>
      </c>
      <c r="P1252" s="62">
        <v>7.9368359374999926</v>
      </c>
      <c r="Q1252" s="62">
        <v>9.5380468750000045</v>
      </c>
      <c r="R1252" s="12">
        <v>13.01</v>
      </c>
      <c r="S1252" s="59">
        <v>67.39</v>
      </c>
      <c r="T1252" s="58">
        <v>1</v>
      </c>
      <c r="U1252" s="59">
        <v>39.25</v>
      </c>
      <c r="V1252" s="58">
        <v>23.08</v>
      </c>
      <c r="W1252" s="58" t="s">
        <v>83</v>
      </c>
      <c r="X1252" s="58">
        <v>0</v>
      </c>
      <c r="Y1252" s="58">
        <v>0</v>
      </c>
      <c r="Z1252" s="58">
        <v>0</v>
      </c>
      <c r="AA1252" s="58">
        <v>0</v>
      </c>
      <c r="AB1252">
        <v>0</v>
      </c>
      <c r="AC1252">
        <v>1</v>
      </c>
      <c r="AD1252" s="58">
        <v>1</v>
      </c>
      <c r="AE1252" s="58">
        <v>1</v>
      </c>
      <c r="AF1252" s="58">
        <v>15</v>
      </c>
      <c r="AG1252" s="58">
        <v>4.3499999999999996</v>
      </c>
      <c r="AH1252" s="59">
        <v>35572.18</v>
      </c>
      <c r="AI1252" s="61">
        <v>246631000</v>
      </c>
      <c r="AJ1252" s="61">
        <v>215919000</v>
      </c>
      <c r="AK1252" s="61">
        <v>3426000</v>
      </c>
      <c r="AL1252" s="60">
        <f t="shared" si="218"/>
        <v>3.4260000000000002</v>
      </c>
      <c r="AM1252" s="60">
        <f t="shared" si="221"/>
        <v>-0.10966735966735967</v>
      </c>
      <c r="AN1252" s="59">
        <v>65.61</v>
      </c>
    </row>
    <row r="1253" spans="1:40" x14ac:dyDescent="0.3">
      <c r="A1253" s="58" t="s">
        <v>447</v>
      </c>
      <c r="B1253" s="59">
        <v>2013</v>
      </c>
      <c r="C1253" s="59">
        <v>68.510000000000005</v>
      </c>
      <c r="D1253" s="59">
        <v>64.260000000000005</v>
      </c>
      <c r="E1253" s="59">
        <v>60</v>
      </c>
      <c r="F1253" s="59">
        <v>83.32</v>
      </c>
      <c r="G1253" s="59">
        <v>72.239999999999995</v>
      </c>
      <c r="H1253" s="59">
        <v>36.520000000000003</v>
      </c>
      <c r="I1253" s="60">
        <f t="shared" si="212"/>
        <v>10.159956009297536</v>
      </c>
      <c r="J1253" s="60">
        <f t="shared" si="217"/>
        <v>19.352695207491461</v>
      </c>
      <c r="K1253" s="60">
        <f t="shared" si="214"/>
        <v>19.186576401542599</v>
      </c>
      <c r="L1253" s="60">
        <f t="shared" si="220"/>
        <v>1.5096175771518896</v>
      </c>
      <c r="M1253" s="60">
        <f t="shared" si="215"/>
        <v>1.1807133691629628</v>
      </c>
      <c r="N1253" s="59">
        <v>1.87</v>
      </c>
      <c r="O1253" s="59">
        <v>0.3</v>
      </c>
      <c r="P1253" s="62">
        <v>4.5099606299212596</v>
      </c>
      <c r="Q1253" s="62">
        <v>5.3667968749999986</v>
      </c>
      <c r="R1253" s="12">
        <v>8.0399999999999991</v>
      </c>
      <c r="S1253" s="59">
        <v>72.92</v>
      </c>
      <c r="T1253" s="58">
        <v>1</v>
      </c>
      <c r="U1253" s="59">
        <v>27.42</v>
      </c>
      <c r="V1253" s="58">
        <v>23.81</v>
      </c>
      <c r="W1253" s="58" t="s">
        <v>83</v>
      </c>
      <c r="X1253" s="58">
        <v>0</v>
      </c>
      <c r="Y1253" s="58">
        <v>0</v>
      </c>
      <c r="Z1253" s="58">
        <v>0</v>
      </c>
      <c r="AA1253" s="58">
        <v>0</v>
      </c>
      <c r="AB1253">
        <v>0</v>
      </c>
      <c r="AC1253">
        <v>1</v>
      </c>
      <c r="AD1253" s="58">
        <v>1</v>
      </c>
      <c r="AE1253" s="58">
        <v>1</v>
      </c>
      <c r="AF1253" s="58">
        <v>15.79</v>
      </c>
      <c r="AG1253" s="58">
        <v>5</v>
      </c>
      <c r="AH1253" s="59">
        <v>25847.16</v>
      </c>
      <c r="AI1253" s="61">
        <v>253962000</v>
      </c>
      <c r="AJ1253" s="61">
        <v>215092000</v>
      </c>
      <c r="AK1253" s="61">
        <v>3525000</v>
      </c>
      <c r="AL1253" s="60">
        <f t="shared" si="218"/>
        <v>3.5249999999999999</v>
      </c>
      <c r="AM1253" s="60">
        <f t="shared" si="221"/>
        <v>2.8896672504378284E-2</v>
      </c>
      <c r="AN1253" s="59">
        <v>58.04</v>
      </c>
    </row>
    <row r="1254" spans="1:40" x14ac:dyDescent="0.3">
      <c r="A1254" s="58" t="s">
        <v>447</v>
      </c>
      <c r="B1254" s="59">
        <v>2014</v>
      </c>
      <c r="C1254" s="59">
        <v>64.5</v>
      </c>
      <c r="D1254" s="59">
        <v>54.75</v>
      </c>
      <c r="E1254" s="59">
        <v>45</v>
      </c>
      <c r="F1254" s="59">
        <v>73.239999999999995</v>
      </c>
      <c r="G1254" s="59">
        <v>79.95</v>
      </c>
      <c r="H1254" s="59">
        <v>26.63</v>
      </c>
      <c r="I1254" s="60">
        <f t="shared" si="212"/>
        <v>10.77424332630402</v>
      </c>
      <c r="J1254" s="60">
        <f t="shared" si="217"/>
        <v>19.396609257935609</v>
      </c>
      <c r="K1254" s="60">
        <f t="shared" si="214"/>
        <v>19.230512579391544</v>
      </c>
      <c r="L1254" s="60">
        <f t="shared" si="220"/>
        <v>1.3532545070416904</v>
      </c>
      <c r="M1254" s="60">
        <f t="shared" si="215"/>
        <v>1.1806872433293438</v>
      </c>
      <c r="N1254" s="59">
        <v>1.81</v>
      </c>
      <c r="O1254" s="59">
        <v>0.27</v>
      </c>
      <c r="P1254" s="62">
        <v>5.9405577689243021</v>
      </c>
      <c r="Q1254" s="62">
        <v>6.9000390625000003</v>
      </c>
      <c r="R1254" s="12">
        <v>8.77</v>
      </c>
      <c r="S1254" s="59">
        <v>66</v>
      </c>
      <c r="T1254" s="58">
        <v>1</v>
      </c>
      <c r="U1254" s="59">
        <v>20.53</v>
      </c>
      <c r="V1254" s="58">
        <v>23.33</v>
      </c>
      <c r="W1254" s="58" t="s">
        <v>83</v>
      </c>
      <c r="X1254" s="58">
        <v>0</v>
      </c>
      <c r="Y1254" s="58">
        <v>0</v>
      </c>
      <c r="Z1254" s="58">
        <v>0</v>
      </c>
      <c r="AA1254" s="58">
        <v>0</v>
      </c>
      <c r="AB1254">
        <v>0</v>
      </c>
      <c r="AC1254">
        <v>1</v>
      </c>
      <c r="AD1254" s="58">
        <v>1</v>
      </c>
      <c r="AE1254" s="58">
        <v>1</v>
      </c>
      <c r="AF1254" s="58">
        <v>7.14</v>
      </c>
      <c r="AG1254" s="58"/>
      <c r="AH1254" s="59">
        <v>47774.31</v>
      </c>
      <c r="AI1254" s="61">
        <v>265363000</v>
      </c>
      <c r="AJ1254" s="61">
        <v>224753000</v>
      </c>
      <c r="AK1254" s="61">
        <v>2870000</v>
      </c>
      <c r="AL1254" s="60">
        <f t="shared" si="218"/>
        <v>2.87</v>
      </c>
      <c r="AM1254" s="60">
        <f t="shared" si="221"/>
        <v>-0.18581560283687942</v>
      </c>
      <c r="AN1254" s="59">
        <v>57.81</v>
      </c>
    </row>
    <row r="1255" spans="1:40" x14ac:dyDescent="0.3">
      <c r="A1255" s="58" t="s">
        <v>447</v>
      </c>
      <c r="B1255" s="59">
        <v>2015</v>
      </c>
      <c r="C1255" s="59">
        <v>60.26</v>
      </c>
      <c r="D1255" s="59">
        <v>58.7</v>
      </c>
      <c r="E1255" s="59">
        <v>57.14</v>
      </c>
      <c r="F1255" s="59">
        <v>72.7</v>
      </c>
      <c r="G1255" s="59">
        <v>68.83</v>
      </c>
      <c r="H1255" s="59">
        <v>25.6</v>
      </c>
      <c r="I1255" s="60">
        <f t="shared" si="212"/>
        <v>10.656192904102998</v>
      </c>
      <c r="J1255" s="60">
        <f t="shared" si="217"/>
        <v>19.436737169615913</v>
      </c>
      <c r="K1255" s="60">
        <f t="shared" si="214"/>
        <v>19.279291514239482</v>
      </c>
      <c r="L1255" s="60">
        <f t="shared" si="220"/>
        <v>0.89812676124648394</v>
      </c>
      <c r="M1255" s="60">
        <f t="shared" si="215"/>
        <v>1.1705171449395733</v>
      </c>
      <c r="N1255" s="59">
        <v>0.64</v>
      </c>
      <c r="O1255" s="59">
        <v>0.27</v>
      </c>
      <c r="P1255" s="62">
        <v>7.6819367588932828</v>
      </c>
      <c r="Q1255" s="62">
        <v>8.2714785992217958</v>
      </c>
      <c r="R1255" s="12">
        <v>9.17</v>
      </c>
      <c r="S1255" s="59">
        <v>62</v>
      </c>
      <c r="T1255" s="58">
        <v>1</v>
      </c>
      <c r="U1255" s="59">
        <v>20.100000000000001</v>
      </c>
      <c r="V1255" s="58">
        <v>19.05</v>
      </c>
      <c r="W1255" s="58" t="s">
        <v>83</v>
      </c>
      <c r="X1255" s="58">
        <v>0</v>
      </c>
      <c r="Y1255" s="58">
        <v>0</v>
      </c>
      <c r="Z1255" s="58">
        <v>0</v>
      </c>
      <c r="AA1255" s="58">
        <v>0</v>
      </c>
      <c r="AB1255">
        <v>0</v>
      </c>
      <c r="AC1255">
        <v>1</v>
      </c>
      <c r="AD1255" s="58">
        <v>1</v>
      </c>
      <c r="AE1255" s="58">
        <v>1</v>
      </c>
      <c r="AF1255" s="58">
        <v>7.14</v>
      </c>
      <c r="AG1255" s="58"/>
      <c r="AH1255" s="59">
        <v>42454.7</v>
      </c>
      <c r="AI1255" s="61">
        <v>276228000</v>
      </c>
      <c r="AJ1255" s="61">
        <v>235988000</v>
      </c>
      <c r="AK1255" s="61">
        <v>1455000</v>
      </c>
      <c r="AL1255" s="60">
        <f t="shared" si="218"/>
        <v>1.4550000000000001</v>
      </c>
      <c r="AM1255" s="60">
        <f t="shared" si="221"/>
        <v>-0.49303135888501742</v>
      </c>
      <c r="AN1255" s="59">
        <v>61.46</v>
      </c>
    </row>
    <row r="1256" spans="1:40" x14ac:dyDescent="0.3">
      <c r="A1256" s="58" t="s">
        <v>447</v>
      </c>
      <c r="B1256" s="59">
        <v>2016</v>
      </c>
      <c r="C1256" s="59">
        <v>70.510000000000005</v>
      </c>
      <c r="D1256" s="59">
        <v>57.13</v>
      </c>
      <c r="E1256" s="59">
        <v>38.89</v>
      </c>
      <c r="F1256" s="59">
        <v>79.08</v>
      </c>
      <c r="G1256" s="59">
        <v>78.819999999999993</v>
      </c>
      <c r="H1256" s="59">
        <v>43.2</v>
      </c>
      <c r="I1256" s="60">
        <f t="shared" si="212"/>
        <v>10.168382458381764</v>
      </c>
      <c r="J1256" s="60">
        <f t="shared" si="217"/>
        <v>19.450296589698574</v>
      </c>
      <c r="K1256" s="60">
        <f t="shared" si="214"/>
        <v>19.29045412685474</v>
      </c>
      <c r="L1256" s="60">
        <f t="shared" si="220"/>
        <v>1.1565666819286655</v>
      </c>
      <c r="M1256" s="60">
        <f t="shared" si="215"/>
        <v>1.1733260139877721</v>
      </c>
      <c r="N1256" s="59">
        <v>1.27</v>
      </c>
      <c r="O1256" s="59">
        <v>0.25</v>
      </c>
      <c r="P1256" s="62">
        <v>5.3497665369649798</v>
      </c>
      <c r="Q1256" s="62">
        <v>5.6182329317269106</v>
      </c>
      <c r="R1256" s="12">
        <v>8.7100000000000009</v>
      </c>
      <c r="S1256" s="59">
        <v>67.239999999999995</v>
      </c>
      <c r="T1256" s="58">
        <v>1</v>
      </c>
      <c r="U1256" s="59">
        <v>47.94</v>
      </c>
      <c r="V1256" s="58">
        <v>25</v>
      </c>
      <c r="W1256" s="58" t="s">
        <v>83</v>
      </c>
      <c r="X1256" s="58">
        <v>0</v>
      </c>
      <c r="Y1256" s="58">
        <v>0</v>
      </c>
      <c r="Z1256" s="58">
        <v>0</v>
      </c>
      <c r="AA1256" s="58">
        <v>0</v>
      </c>
      <c r="AB1256">
        <v>0</v>
      </c>
      <c r="AC1256">
        <v>1</v>
      </c>
      <c r="AD1256" s="58">
        <v>1</v>
      </c>
      <c r="AE1256" s="58">
        <v>1</v>
      </c>
      <c r="AF1256" s="58">
        <v>14.29</v>
      </c>
      <c r="AG1256" s="58"/>
      <c r="AH1256" s="59">
        <v>26065.88</v>
      </c>
      <c r="AI1256" s="61">
        <v>279999000</v>
      </c>
      <c r="AJ1256" s="61">
        <v>238637000</v>
      </c>
      <c r="AK1256" s="61">
        <v>2179000</v>
      </c>
      <c r="AL1256" s="60">
        <f t="shared" si="218"/>
        <v>2.1789999999999998</v>
      </c>
      <c r="AM1256" s="60">
        <f t="shared" si="221"/>
        <v>0.49759450171821307</v>
      </c>
      <c r="AN1256" s="59">
        <v>61.18</v>
      </c>
    </row>
    <row r="1257" spans="1:40" x14ac:dyDescent="0.3">
      <c r="A1257" s="58" t="s">
        <v>447</v>
      </c>
      <c r="B1257" s="59">
        <v>2017</v>
      </c>
      <c r="C1257" s="59">
        <v>72.22</v>
      </c>
      <c r="D1257" s="59">
        <v>42.93</v>
      </c>
      <c r="E1257" s="59">
        <v>13.64</v>
      </c>
      <c r="F1257" s="59">
        <v>81.36</v>
      </c>
      <c r="G1257" s="59">
        <v>82.33</v>
      </c>
      <c r="H1257" s="59">
        <v>41.29</v>
      </c>
      <c r="I1257" s="60">
        <f t="shared" si="212"/>
        <v>9.9310959102073966</v>
      </c>
      <c r="J1257" s="60">
        <f t="shared" si="217"/>
        <v>19.448627334166932</v>
      </c>
      <c r="K1257" s="60">
        <f t="shared" si="214"/>
        <v>19.257209395440132</v>
      </c>
      <c r="L1257" s="60"/>
      <c r="M1257" s="60">
        <f t="shared" si="215"/>
        <v>1.2109654556954348</v>
      </c>
      <c r="N1257" s="59">
        <v>1.58</v>
      </c>
      <c r="O1257" s="59">
        <v>0.25</v>
      </c>
      <c r="P1257" s="62">
        <v>5.8285490196078431</v>
      </c>
      <c r="Q1257" s="62">
        <v>6.2326050420168064</v>
      </c>
      <c r="R1257" s="12">
        <v>8.64</v>
      </c>
      <c r="S1257" s="59">
        <v>79.17</v>
      </c>
      <c r="T1257" s="58">
        <v>1</v>
      </c>
      <c r="U1257" s="59">
        <v>43.98</v>
      </c>
      <c r="V1257" s="58">
        <v>25</v>
      </c>
      <c r="W1257" s="58" t="s">
        <v>83</v>
      </c>
      <c r="X1257" s="58">
        <v>0</v>
      </c>
      <c r="Y1257" s="58">
        <v>0</v>
      </c>
      <c r="Z1257" s="58">
        <v>0</v>
      </c>
      <c r="AA1257" s="58">
        <v>0</v>
      </c>
      <c r="AB1257">
        <v>0</v>
      </c>
      <c r="AC1257">
        <v>1</v>
      </c>
      <c r="AD1257" s="58">
        <v>1</v>
      </c>
      <c r="AE1257" s="58">
        <v>1</v>
      </c>
      <c r="AF1257" s="58">
        <v>14.29</v>
      </c>
      <c r="AG1257" s="58"/>
      <c r="AH1257" s="59">
        <v>20559.86</v>
      </c>
      <c r="AI1257" s="61">
        <v>279532000</v>
      </c>
      <c r="AJ1257" s="61">
        <v>230834000</v>
      </c>
      <c r="AK1257" s="61">
        <v>-1241000</v>
      </c>
      <c r="AL1257" s="60">
        <f t="shared" si="218"/>
        <v>-1.2410000000000001</v>
      </c>
      <c r="AM1257" s="60">
        <f t="shared" si="221"/>
        <v>-1.5695273061037174</v>
      </c>
      <c r="AN1257" s="59">
        <v>53.86</v>
      </c>
    </row>
    <row r="1258" spans="1:40" x14ac:dyDescent="0.3">
      <c r="A1258" s="58" t="s">
        <v>447</v>
      </c>
      <c r="B1258" s="59">
        <v>2018</v>
      </c>
      <c r="C1258" s="59">
        <v>74.489999999999995</v>
      </c>
      <c r="D1258" s="59">
        <v>39.520000000000003</v>
      </c>
      <c r="E1258" s="59">
        <v>4.55</v>
      </c>
      <c r="F1258" s="59">
        <v>80.680000000000007</v>
      </c>
      <c r="G1258" s="59">
        <v>80.2</v>
      </c>
      <c r="H1258" s="59">
        <v>55.18</v>
      </c>
      <c r="I1258" s="60">
        <f t="shared" si="212"/>
        <v>10.32560949544645</v>
      </c>
      <c r="J1258" s="60">
        <f t="shared" si="217"/>
        <v>19.458094704599436</v>
      </c>
      <c r="K1258" s="60">
        <f t="shared" si="214"/>
        <v>19.251609646675384</v>
      </c>
      <c r="L1258" s="60">
        <f>LN(1+AL1258)</f>
        <v>1.0939940038334263E-2</v>
      </c>
      <c r="M1258" s="60">
        <f t="shared" si="215"/>
        <v>1.2293493650482477</v>
      </c>
      <c r="N1258" s="59">
        <v>0.87</v>
      </c>
      <c r="O1258" s="59">
        <v>0.24</v>
      </c>
      <c r="P1258" s="62">
        <v>15.665081300813005</v>
      </c>
      <c r="Q1258" s="62">
        <v>17.575252918287951</v>
      </c>
      <c r="R1258" s="12">
        <v>28</v>
      </c>
      <c r="S1258" s="59">
        <v>82.43</v>
      </c>
      <c r="T1258" s="58">
        <v>1</v>
      </c>
      <c r="U1258" s="59">
        <v>56.54</v>
      </c>
      <c r="V1258" s="58">
        <v>27.78</v>
      </c>
      <c r="W1258" s="58" t="s">
        <v>83</v>
      </c>
      <c r="X1258" s="58">
        <v>0</v>
      </c>
      <c r="Y1258" s="58">
        <v>0</v>
      </c>
      <c r="Z1258" s="58">
        <v>0</v>
      </c>
      <c r="AA1258" s="58">
        <v>0</v>
      </c>
      <c r="AB1258">
        <v>0</v>
      </c>
      <c r="AC1258">
        <v>1</v>
      </c>
      <c r="AD1258" s="58">
        <v>1</v>
      </c>
      <c r="AE1258" s="58">
        <v>1</v>
      </c>
      <c r="AF1258" s="58">
        <v>14.29</v>
      </c>
      <c r="AG1258" s="58"/>
      <c r="AH1258" s="59">
        <v>30503.89</v>
      </c>
      <c r="AI1258" s="61">
        <v>282191000</v>
      </c>
      <c r="AJ1258" s="61">
        <v>229545000</v>
      </c>
      <c r="AK1258" s="61">
        <v>11000</v>
      </c>
      <c r="AL1258" s="60">
        <f t="shared" si="218"/>
        <v>1.0999999999999999E-2</v>
      </c>
      <c r="AM1258" s="60">
        <f t="shared" si="221"/>
        <v>-1.0088638195004029</v>
      </c>
      <c r="AN1258" s="59">
        <v>52.92</v>
      </c>
    </row>
    <row r="1259" spans="1:40" x14ac:dyDescent="0.3">
      <c r="A1259" s="58" t="s">
        <v>447</v>
      </c>
      <c r="B1259" s="59">
        <v>2019</v>
      </c>
      <c r="C1259" s="59">
        <v>70.83</v>
      </c>
      <c r="D1259" s="59">
        <v>45.83</v>
      </c>
      <c r="E1259" s="59">
        <v>20.83</v>
      </c>
      <c r="F1259" s="59">
        <v>86.66</v>
      </c>
      <c r="G1259" s="59">
        <v>77.459999999999994</v>
      </c>
      <c r="H1259" s="59">
        <v>32.83</v>
      </c>
      <c r="I1259" s="60">
        <f t="shared" si="212"/>
        <v>10.63445302100293</v>
      </c>
      <c r="J1259" s="60">
        <f t="shared" si="217"/>
        <v>19.528341967239086</v>
      </c>
      <c r="K1259" s="60">
        <f t="shared" si="214"/>
        <v>19.324643801329987</v>
      </c>
      <c r="L1259" s="60">
        <f>LN(1+AL1259)</f>
        <v>-0.37396644104879345</v>
      </c>
      <c r="M1259" s="60">
        <f t="shared" si="215"/>
        <v>1.225928070722492</v>
      </c>
      <c r="N1259" s="59">
        <v>1.97</v>
      </c>
      <c r="O1259" s="59">
        <v>0.24</v>
      </c>
      <c r="P1259" s="62">
        <v>24.825120000000009</v>
      </c>
      <c r="Q1259" s="62">
        <v>26.61542635658914</v>
      </c>
      <c r="R1259" s="12">
        <v>31.91</v>
      </c>
      <c r="S1259" s="59">
        <v>82.43</v>
      </c>
      <c r="T1259" s="58">
        <v>1</v>
      </c>
      <c r="U1259" s="59">
        <v>24.69</v>
      </c>
      <c r="V1259" s="58">
        <v>25.93</v>
      </c>
      <c r="W1259" s="58" t="s">
        <v>83</v>
      </c>
      <c r="X1259" s="58">
        <v>0</v>
      </c>
      <c r="Y1259" s="58">
        <v>0</v>
      </c>
      <c r="Z1259" s="58">
        <v>0</v>
      </c>
      <c r="AA1259" s="58">
        <v>0</v>
      </c>
      <c r="AB1259">
        <v>0</v>
      </c>
      <c r="AC1259">
        <v>1</v>
      </c>
      <c r="AD1259" s="58">
        <v>1</v>
      </c>
      <c r="AE1259" s="58">
        <v>1</v>
      </c>
      <c r="AF1259" s="58">
        <v>16.670000000000002</v>
      </c>
      <c r="AG1259" s="58"/>
      <c r="AH1259" s="59">
        <v>41541.699999999997</v>
      </c>
      <c r="AI1259" s="61">
        <v>302727000</v>
      </c>
      <c r="AJ1259" s="61">
        <v>246937000</v>
      </c>
      <c r="AK1259" s="61">
        <v>-312000</v>
      </c>
      <c r="AL1259" s="60">
        <f t="shared" si="218"/>
        <v>-0.312</v>
      </c>
      <c r="AM1259" s="60">
        <f t="shared" si="221"/>
        <v>-29.363636363636363</v>
      </c>
      <c r="AN1259" s="59">
        <v>54.7</v>
      </c>
    </row>
    <row r="1260" spans="1:40" x14ac:dyDescent="0.3">
      <c r="A1260" s="58" t="s">
        <v>447</v>
      </c>
      <c r="B1260" s="59">
        <v>2020</v>
      </c>
      <c r="C1260" s="59">
        <v>75.19</v>
      </c>
      <c r="D1260" s="59">
        <v>42.59</v>
      </c>
      <c r="E1260" s="59">
        <v>10</v>
      </c>
      <c r="F1260" s="59">
        <v>95.31</v>
      </c>
      <c r="G1260" s="59">
        <v>71.25</v>
      </c>
      <c r="H1260" s="59">
        <v>44.62</v>
      </c>
      <c r="I1260" s="60">
        <f t="shared" si="212"/>
        <v>10.335682870718989</v>
      </c>
      <c r="J1260" s="60">
        <f t="shared" si="217"/>
        <v>19.534972793485956</v>
      </c>
      <c r="K1260" s="60">
        <f t="shared" si="214"/>
        <v>19.33502959158918</v>
      </c>
      <c r="L1260" s="60"/>
      <c r="M1260" s="60">
        <f t="shared" si="215"/>
        <v>1.2213333867703344</v>
      </c>
      <c r="N1260" s="59">
        <v>0.57999999999999996</v>
      </c>
      <c r="O1260" s="59">
        <v>0.23</v>
      </c>
      <c r="P1260" s="62">
        <v>24.792209302325578</v>
      </c>
      <c r="Q1260" s="62">
        <v>26.392868217054275</v>
      </c>
      <c r="R1260" s="12">
        <v>35.049999999999997</v>
      </c>
      <c r="S1260" s="59">
        <v>90.54</v>
      </c>
      <c r="T1260" s="58">
        <v>1</v>
      </c>
      <c r="U1260" s="59">
        <v>44.29</v>
      </c>
      <c r="V1260" s="58">
        <v>27.78</v>
      </c>
      <c r="W1260" s="58" t="s">
        <v>83</v>
      </c>
      <c r="X1260" s="58">
        <v>0</v>
      </c>
      <c r="Y1260" s="58">
        <v>0</v>
      </c>
      <c r="Z1260" s="58">
        <v>0</v>
      </c>
      <c r="AA1260" s="58">
        <v>0</v>
      </c>
      <c r="AB1260">
        <v>0</v>
      </c>
      <c r="AC1260">
        <v>1</v>
      </c>
      <c r="AD1260" s="58">
        <v>1</v>
      </c>
      <c r="AE1260" s="58">
        <v>1</v>
      </c>
      <c r="AF1260" s="58">
        <v>15.38</v>
      </c>
      <c r="AG1260" s="58"/>
      <c r="AH1260" s="59">
        <v>30812.720000000001</v>
      </c>
      <c r="AI1260" s="61">
        <v>304741000</v>
      </c>
      <c r="AJ1260" s="61">
        <v>249515000</v>
      </c>
      <c r="AK1260" s="61">
        <v>-1463000</v>
      </c>
      <c r="AL1260" s="60">
        <f t="shared" si="218"/>
        <v>-1.4630000000000001</v>
      </c>
      <c r="AM1260" s="60">
        <f t="shared" si="221"/>
        <v>3.6891025641025643</v>
      </c>
      <c r="AN1260" s="59">
        <v>54.29</v>
      </c>
    </row>
    <row r="1261" spans="1:40" x14ac:dyDescent="0.3">
      <c r="A1261" s="58" t="s">
        <v>447</v>
      </c>
      <c r="B1261" s="59">
        <v>2021</v>
      </c>
      <c r="C1261" s="59">
        <v>68.13</v>
      </c>
      <c r="D1261" s="59">
        <v>38.229999999999997</v>
      </c>
      <c r="E1261" s="59">
        <v>8.33</v>
      </c>
      <c r="F1261" s="59">
        <v>79.94</v>
      </c>
      <c r="G1261" s="59">
        <v>71.88</v>
      </c>
      <c r="H1261" s="59">
        <v>41.51</v>
      </c>
      <c r="I1261" s="60">
        <f t="shared" si="212"/>
        <v>10.595972513877319</v>
      </c>
      <c r="J1261" s="60">
        <f t="shared" si="217"/>
        <v>19.699665468890338</v>
      </c>
      <c r="K1261" s="60">
        <f t="shared" si="214"/>
        <v>19.510285923460501</v>
      </c>
      <c r="L1261" s="60">
        <f t="shared" ref="L1261:L1292" si="222">LN(1+AL1261)</f>
        <v>0.94933858592035547</v>
      </c>
      <c r="M1261" s="60">
        <f t="shared" si="215"/>
        <v>1.2084995459284922</v>
      </c>
      <c r="N1261" s="59">
        <v>1.7</v>
      </c>
      <c r="O1261" s="59">
        <v>0.24</v>
      </c>
      <c r="P1261" s="62">
        <v>53.43942307692307</v>
      </c>
      <c r="Q1261" s="62">
        <v>56.638499999999958</v>
      </c>
      <c r="R1261" s="12">
        <v>93.21</v>
      </c>
      <c r="S1261" s="59">
        <v>90.54</v>
      </c>
      <c r="T1261" s="58">
        <v>1</v>
      </c>
      <c r="U1261" s="59">
        <v>37.31</v>
      </c>
      <c r="V1261" s="58">
        <v>30</v>
      </c>
      <c r="W1261" s="58" t="s">
        <v>83</v>
      </c>
      <c r="X1261" s="58">
        <v>0</v>
      </c>
      <c r="Y1261" s="58">
        <v>0</v>
      </c>
      <c r="Z1261" s="58">
        <v>0</v>
      </c>
      <c r="AA1261" s="58">
        <v>0</v>
      </c>
      <c r="AB1261">
        <v>0</v>
      </c>
      <c r="AC1261">
        <v>1</v>
      </c>
      <c r="AD1261" s="58">
        <v>1</v>
      </c>
      <c r="AE1261" s="58">
        <v>1</v>
      </c>
      <c r="AF1261" s="58">
        <v>15.38</v>
      </c>
      <c r="AG1261" s="58"/>
      <c r="AH1261" s="59">
        <v>39973.519999999997</v>
      </c>
      <c r="AI1261" s="61">
        <v>359299000</v>
      </c>
      <c r="AJ1261" s="61">
        <v>297310000</v>
      </c>
      <c r="AK1261" s="61">
        <v>1584000</v>
      </c>
      <c r="AL1261" s="60">
        <f t="shared" si="218"/>
        <v>1.5840000000000001</v>
      </c>
      <c r="AM1261" s="60">
        <f t="shared" si="221"/>
        <v>-2.0827067669172932</v>
      </c>
      <c r="AN1261" s="59">
        <v>52.82</v>
      </c>
    </row>
    <row r="1262" spans="1:40" x14ac:dyDescent="0.3">
      <c r="A1262" s="58" t="s">
        <v>236</v>
      </c>
      <c r="B1262" s="59">
        <v>2008</v>
      </c>
      <c r="C1262" s="59">
        <v>83.6</v>
      </c>
      <c r="D1262" s="59">
        <v>83.6</v>
      </c>
      <c r="E1262" s="59">
        <v>90</v>
      </c>
      <c r="F1262" s="59">
        <v>83.83</v>
      </c>
      <c r="G1262" s="59">
        <v>81.92</v>
      </c>
      <c r="H1262" s="59">
        <v>85.39</v>
      </c>
      <c r="I1262" s="60">
        <f t="shared" si="212"/>
        <v>9.7016589647531006</v>
      </c>
      <c r="J1262" s="60">
        <f t="shared" si="217"/>
        <v>17.375681740909755</v>
      </c>
      <c r="K1262" s="60">
        <f t="shared" si="214"/>
        <v>17.097260068900887</v>
      </c>
      <c r="L1262" s="60">
        <f t="shared" si="222"/>
        <v>0.97472264557992361</v>
      </c>
      <c r="M1262" s="60">
        <f t="shared" si="215"/>
        <v>1.321043126689091</v>
      </c>
      <c r="N1262" s="59">
        <v>4.9400000000000004</v>
      </c>
      <c r="O1262" s="59">
        <v>0.4</v>
      </c>
      <c r="P1262" s="62">
        <v>19.974545454545453</v>
      </c>
      <c r="Q1262" s="62">
        <v>25.786875000000009</v>
      </c>
      <c r="R1262" s="12">
        <v>34.380000000000003</v>
      </c>
      <c r="S1262" s="59">
        <v>71.819999999999993</v>
      </c>
      <c r="T1262" s="58">
        <v>1</v>
      </c>
      <c r="U1262" s="59">
        <v>95.83</v>
      </c>
      <c r="V1262" s="58">
        <v>55.56</v>
      </c>
      <c r="W1262" s="58" t="s">
        <v>83</v>
      </c>
      <c r="X1262" s="58">
        <v>0</v>
      </c>
      <c r="Y1262" s="58">
        <v>0</v>
      </c>
      <c r="Z1262" s="58">
        <v>0</v>
      </c>
      <c r="AA1262" s="58">
        <v>0</v>
      </c>
      <c r="AB1262">
        <v>0</v>
      </c>
      <c r="AC1262">
        <v>1</v>
      </c>
      <c r="AD1262" s="58">
        <v>1</v>
      </c>
      <c r="AE1262" s="58"/>
      <c r="AF1262" s="58">
        <v>14.29</v>
      </c>
      <c r="AG1262" s="58"/>
      <c r="AH1262" s="59">
        <v>16344.7</v>
      </c>
      <c r="AI1262" s="61">
        <v>35169217</v>
      </c>
      <c r="AJ1262" s="61">
        <v>26622308</v>
      </c>
      <c r="AK1262" s="61">
        <v>1650432</v>
      </c>
      <c r="AL1262" s="60">
        <f t="shared" si="218"/>
        <v>1.6504319999999999</v>
      </c>
      <c r="AM1262" s="60"/>
      <c r="AN1262" s="59">
        <v>62.99</v>
      </c>
    </row>
    <row r="1263" spans="1:40" x14ac:dyDescent="0.3">
      <c r="A1263" s="58" t="s">
        <v>236</v>
      </c>
      <c r="B1263" s="59">
        <v>2009</v>
      </c>
      <c r="C1263" s="59">
        <v>85.21</v>
      </c>
      <c r="D1263" s="59">
        <v>85.21</v>
      </c>
      <c r="E1263" s="59">
        <v>100</v>
      </c>
      <c r="F1263" s="59">
        <v>87.98</v>
      </c>
      <c r="G1263" s="59">
        <v>87.02</v>
      </c>
      <c r="H1263" s="59">
        <v>78.17</v>
      </c>
      <c r="I1263" s="60">
        <f t="shared" si="212"/>
        <v>9.1956682610442773</v>
      </c>
      <c r="J1263" s="60">
        <f t="shared" si="217"/>
        <v>17.494345282269602</v>
      </c>
      <c r="K1263" s="60">
        <f t="shared" si="214"/>
        <v>17.204012154794437</v>
      </c>
      <c r="L1263" s="60">
        <f t="shared" si="222"/>
        <v>0.99156182733762732</v>
      </c>
      <c r="M1263" s="60">
        <f t="shared" si="215"/>
        <v>1.3368727629028261</v>
      </c>
      <c r="N1263" s="59">
        <v>3.77</v>
      </c>
      <c r="O1263" s="59">
        <v>0.31</v>
      </c>
      <c r="P1263" s="62">
        <v>16.568333333333328</v>
      </c>
      <c r="Q1263" s="62">
        <v>16.611240310077516</v>
      </c>
      <c r="R1263" s="12">
        <v>19.829999999999998</v>
      </c>
      <c r="S1263" s="59">
        <v>86.72</v>
      </c>
      <c r="T1263" s="58">
        <v>1</v>
      </c>
      <c r="U1263" s="59">
        <v>87.5</v>
      </c>
      <c r="V1263" s="58">
        <v>60</v>
      </c>
      <c r="W1263" s="58" t="s">
        <v>83</v>
      </c>
      <c r="X1263" s="58">
        <v>0</v>
      </c>
      <c r="Y1263" s="58">
        <v>0</v>
      </c>
      <c r="Z1263" s="58">
        <v>0</v>
      </c>
      <c r="AA1263" s="58">
        <v>0</v>
      </c>
      <c r="AB1263">
        <v>0</v>
      </c>
      <c r="AC1263">
        <v>1</v>
      </c>
      <c r="AD1263" s="58">
        <v>1</v>
      </c>
      <c r="AE1263" s="58"/>
      <c r="AF1263" s="58">
        <v>14.29</v>
      </c>
      <c r="AG1263" s="58"/>
      <c r="AH1263" s="59">
        <v>9854.35</v>
      </c>
      <c r="AI1263" s="61">
        <v>39600222</v>
      </c>
      <c r="AJ1263" s="61">
        <v>29621534</v>
      </c>
      <c r="AK1263" s="61">
        <v>1695441</v>
      </c>
      <c r="AL1263" s="60">
        <f t="shared" si="218"/>
        <v>1.695441</v>
      </c>
      <c r="AM1263" s="60">
        <f t="shared" ref="AM1263:AM1275" si="223">(AK1263-AK1262)/AK1262</f>
        <v>2.7271041763610983E-2</v>
      </c>
      <c r="AN1263" s="59">
        <v>61.64</v>
      </c>
    </row>
    <row r="1264" spans="1:40" x14ac:dyDescent="0.3">
      <c r="A1264" s="58" t="s">
        <v>236</v>
      </c>
      <c r="B1264" s="59">
        <v>2010</v>
      </c>
      <c r="C1264" s="59">
        <v>82.44</v>
      </c>
      <c r="D1264" s="59">
        <v>82.44</v>
      </c>
      <c r="E1264" s="59">
        <v>100</v>
      </c>
      <c r="F1264" s="59">
        <v>85.2</v>
      </c>
      <c r="G1264" s="59">
        <v>81.349999999999994</v>
      </c>
      <c r="H1264" s="59">
        <v>79.17</v>
      </c>
      <c r="I1264" s="60">
        <f t="shared" si="212"/>
        <v>9.2935071178338156</v>
      </c>
      <c r="J1264" s="60">
        <f t="shared" si="217"/>
        <v>17.503727817876019</v>
      </c>
      <c r="K1264" s="60">
        <f t="shared" si="214"/>
        <v>17.169793989266584</v>
      </c>
      <c r="L1264" s="60">
        <f t="shared" si="222"/>
        <v>1.0185512474931824</v>
      </c>
      <c r="M1264" s="60">
        <f t="shared" si="215"/>
        <v>1.3964507354301305</v>
      </c>
      <c r="N1264" s="59">
        <v>3.76</v>
      </c>
      <c r="O1264" s="59">
        <v>0.35</v>
      </c>
      <c r="P1264" s="62">
        <v>16.501712062256811</v>
      </c>
      <c r="Q1264" s="62">
        <v>17.427003891050575</v>
      </c>
      <c r="R1264" s="12">
        <v>19.920000000000002</v>
      </c>
      <c r="S1264" s="59">
        <v>85.98</v>
      </c>
      <c r="T1264" s="58">
        <v>1</v>
      </c>
      <c r="U1264" s="59">
        <v>87.5</v>
      </c>
      <c r="V1264" s="58"/>
      <c r="W1264" s="58" t="s">
        <v>83</v>
      </c>
      <c r="X1264" s="58">
        <v>0</v>
      </c>
      <c r="Y1264" s="58">
        <v>0</v>
      </c>
      <c r="Z1264" s="58">
        <v>0</v>
      </c>
      <c r="AA1264" s="58">
        <v>0</v>
      </c>
      <c r="AB1264">
        <v>0</v>
      </c>
      <c r="AC1264">
        <v>1</v>
      </c>
      <c r="AD1264" s="58">
        <v>1</v>
      </c>
      <c r="AE1264" s="58"/>
      <c r="AF1264" s="58">
        <v>25</v>
      </c>
      <c r="AG1264" s="58"/>
      <c r="AH1264" s="59">
        <v>10867.23</v>
      </c>
      <c r="AI1264" s="61">
        <v>39973521</v>
      </c>
      <c r="AJ1264" s="61">
        <v>28625085</v>
      </c>
      <c r="AK1264" s="61">
        <v>1769180</v>
      </c>
      <c r="AL1264" s="60">
        <f t="shared" si="218"/>
        <v>1.76918</v>
      </c>
      <c r="AM1264" s="60">
        <f t="shared" si="223"/>
        <v>4.349251905551417E-2</v>
      </c>
      <c r="AN1264" s="59">
        <v>60.83</v>
      </c>
    </row>
    <row r="1265" spans="1:40" x14ac:dyDescent="0.3">
      <c r="A1265" s="58" t="s">
        <v>236</v>
      </c>
      <c r="B1265" s="59">
        <v>2011</v>
      </c>
      <c r="C1265" s="59">
        <v>80.680000000000007</v>
      </c>
      <c r="D1265" s="59">
        <v>80.680000000000007</v>
      </c>
      <c r="E1265" s="59">
        <v>100</v>
      </c>
      <c r="F1265" s="59">
        <v>80.61</v>
      </c>
      <c r="G1265" s="59">
        <v>84.69</v>
      </c>
      <c r="H1265" s="59">
        <v>75.58</v>
      </c>
      <c r="I1265" s="60">
        <f t="shared" si="212"/>
        <v>9.090115482419737</v>
      </c>
      <c r="J1265" s="60">
        <f t="shared" si="217"/>
        <v>17.523436544783372</v>
      </c>
      <c r="K1265" s="60">
        <f t="shared" si="214"/>
        <v>17.177292386159674</v>
      </c>
      <c r="L1265" s="60">
        <f t="shared" si="222"/>
        <v>1.0764276867214475</v>
      </c>
      <c r="M1265" s="60">
        <f t="shared" si="215"/>
        <v>1.4136063846806719</v>
      </c>
      <c r="N1265" s="59">
        <v>4.0999999999999996</v>
      </c>
      <c r="O1265" s="59">
        <v>0.37</v>
      </c>
      <c r="P1265" s="62">
        <v>14.778235294117646</v>
      </c>
      <c r="Q1265" s="62">
        <v>16.565686274509794</v>
      </c>
      <c r="R1265" s="12">
        <v>21.87</v>
      </c>
      <c r="S1265" s="59">
        <v>50.63</v>
      </c>
      <c r="T1265" s="58">
        <v>1</v>
      </c>
      <c r="U1265" s="59">
        <v>79.17</v>
      </c>
      <c r="V1265" s="58">
        <v>47.37</v>
      </c>
      <c r="W1265" s="58" t="s">
        <v>83</v>
      </c>
      <c r="X1265" s="58">
        <v>0</v>
      </c>
      <c r="Y1265" s="58">
        <v>0</v>
      </c>
      <c r="Z1265" s="58">
        <v>0</v>
      </c>
      <c r="AA1265" s="58">
        <v>0</v>
      </c>
      <c r="AB1265">
        <v>0</v>
      </c>
      <c r="AC1265">
        <v>1</v>
      </c>
      <c r="AD1265" s="58">
        <v>1</v>
      </c>
      <c r="AE1265" s="58">
        <v>1</v>
      </c>
      <c r="AF1265" s="58">
        <v>25</v>
      </c>
      <c r="AG1265" s="58"/>
      <c r="AH1265" s="59">
        <v>8867.2099999999991</v>
      </c>
      <c r="AI1265" s="61">
        <v>40769163</v>
      </c>
      <c r="AJ1265" s="61">
        <v>28840534</v>
      </c>
      <c r="AK1265" s="61">
        <v>1934179</v>
      </c>
      <c r="AL1265" s="60">
        <f t="shared" si="218"/>
        <v>1.9341790000000001</v>
      </c>
      <c r="AM1265" s="60">
        <f t="shared" si="223"/>
        <v>9.3262980589877795E-2</v>
      </c>
      <c r="AN1265" s="59">
        <v>60.79</v>
      </c>
    </row>
    <row r="1266" spans="1:40" x14ac:dyDescent="0.3">
      <c r="A1266" s="58" t="s">
        <v>236</v>
      </c>
      <c r="B1266" s="59">
        <v>2012</v>
      </c>
      <c r="C1266" s="59">
        <v>79.47</v>
      </c>
      <c r="D1266" s="59">
        <v>79.47</v>
      </c>
      <c r="E1266" s="59">
        <v>100</v>
      </c>
      <c r="F1266" s="59">
        <v>72.45</v>
      </c>
      <c r="G1266" s="59">
        <v>84.93</v>
      </c>
      <c r="H1266" s="59">
        <v>84.3</v>
      </c>
      <c r="I1266" s="60">
        <f t="shared" si="212"/>
        <v>9.0596895604585495</v>
      </c>
      <c r="J1266" s="60">
        <f t="shared" si="217"/>
        <v>17.559990930318001</v>
      </c>
      <c r="K1266" s="60">
        <f t="shared" si="214"/>
        <v>17.22774048994933</v>
      </c>
      <c r="L1266" s="60">
        <f t="shared" si="222"/>
        <v>1.0333983394803599</v>
      </c>
      <c r="M1266" s="60">
        <f t="shared" si="215"/>
        <v>1.3941019442017388</v>
      </c>
      <c r="N1266" s="59">
        <v>3.73</v>
      </c>
      <c r="O1266" s="59">
        <v>0.39</v>
      </c>
      <c r="P1266" s="62">
        <v>7.9368359374999926</v>
      </c>
      <c r="Q1266" s="62">
        <v>9.5380468750000045</v>
      </c>
      <c r="R1266" s="12">
        <v>13.01</v>
      </c>
      <c r="S1266" s="59">
        <v>40.590000000000003</v>
      </c>
      <c r="T1266" s="58">
        <v>1</v>
      </c>
      <c r="U1266" s="59">
        <v>95.45</v>
      </c>
      <c r="V1266" s="58">
        <v>50</v>
      </c>
      <c r="W1266" s="58" t="s">
        <v>83</v>
      </c>
      <c r="X1266" s="58">
        <v>0</v>
      </c>
      <c r="Y1266" s="58">
        <v>0</v>
      </c>
      <c r="Z1266" s="58">
        <v>0</v>
      </c>
      <c r="AA1266" s="58">
        <v>0</v>
      </c>
      <c r="AB1266">
        <v>0</v>
      </c>
      <c r="AC1266">
        <v>1</v>
      </c>
      <c r="AD1266" s="58">
        <v>1</v>
      </c>
      <c r="AE1266" s="58">
        <v>1</v>
      </c>
      <c r="AF1266" s="58">
        <v>12.5</v>
      </c>
      <c r="AG1266" s="58">
        <v>4.3499999999999996</v>
      </c>
      <c r="AH1266" s="59">
        <v>8601.48</v>
      </c>
      <c r="AI1266" s="61">
        <v>42287028</v>
      </c>
      <c r="AJ1266" s="61">
        <v>30332809</v>
      </c>
      <c r="AK1266" s="61">
        <v>1810601</v>
      </c>
      <c r="AL1266" s="60">
        <f t="shared" si="218"/>
        <v>1.8106009999999999</v>
      </c>
      <c r="AM1266" s="60">
        <f t="shared" si="223"/>
        <v>-6.3891708058044269E-2</v>
      </c>
      <c r="AN1266" s="59">
        <v>62.84</v>
      </c>
    </row>
    <row r="1267" spans="1:40" x14ac:dyDescent="0.3">
      <c r="A1267" s="58" t="s">
        <v>236</v>
      </c>
      <c r="B1267" s="59">
        <v>2013</v>
      </c>
      <c r="C1267" s="59">
        <v>78.540000000000006</v>
      </c>
      <c r="D1267" s="59">
        <v>78.540000000000006</v>
      </c>
      <c r="E1267" s="59">
        <v>100</v>
      </c>
      <c r="F1267" s="59">
        <v>71.97</v>
      </c>
      <c r="G1267" s="59">
        <v>86.98</v>
      </c>
      <c r="H1267" s="59">
        <v>78.73</v>
      </c>
      <c r="I1267" s="60">
        <f t="shared" ref="I1267:I1330" si="224">LN(AH1267)</f>
        <v>8.8134310584508881</v>
      </c>
      <c r="J1267" s="60">
        <f t="shared" si="217"/>
        <v>17.559377291544056</v>
      </c>
      <c r="K1267" s="60">
        <f t="shared" si="214"/>
        <v>17.2408321305332</v>
      </c>
      <c r="L1267" s="60">
        <f t="shared" si="222"/>
        <v>1.0139149594761896</v>
      </c>
      <c r="M1267" s="60">
        <f t="shared" si="215"/>
        <v>1.3751257218492225</v>
      </c>
      <c r="N1267" s="59">
        <v>4.2</v>
      </c>
      <c r="O1267" s="59">
        <v>0.38</v>
      </c>
      <c r="P1267" s="62">
        <v>4.5099606299212596</v>
      </c>
      <c r="Q1267" s="62">
        <v>5.3667968749999986</v>
      </c>
      <c r="R1267" s="12">
        <v>8.0399999999999991</v>
      </c>
      <c r="S1267" s="59">
        <v>33.89</v>
      </c>
      <c r="T1267" s="58">
        <v>1</v>
      </c>
      <c r="U1267" s="59">
        <v>86.36</v>
      </c>
      <c r="V1267" s="58">
        <v>50</v>
      </c>
      <c r="W1267" s="58" t="s">
        <v>83</v>
      </c>
      <c r="X1267" s="58">
        <v>0</v>
      </c>
      <c r="Y1267" s="58">
        <v>0</v>
      </c>
      <c r="Z1267" s="58">
        <v>0</v>
      </c>
      <c r="AA1267" s="58">
        <v>0</v>
      </c>
      <c r="AB1267">
        <v>0</v>
      </c>
      <c r="AC1267">
        <v>1</v>
      </c>
      <c r="AD1267" s="58">
        <v>1</v>
      </c>
      <c r="AE1267" s="58">
        <v>1</v>
      </c>
      <c r="AF1267" s="58">
        <v>11.11</v>
      </c>
      <c r="AG1267" s="58">
        <v>4.3499999999999996</v>
      </c>
      <c r="AH1267" s="59">
        <v>6723.95</v>
      </c>
      <c r="AI1267" s="61">
        <v>42261087</v>
      </c>
      <c r="AJ1267" s="61">
        <v>30732526</v>
      </c>
      <c r="AK1267" s="61">
        <v>1756371</v>
      </c>
      <c r="AL1267" s="60">
        <f t="shared" si="218"/>
        <v>1.7563709999999999</v>
      </c>
      <c r="AM1267" s="60">
        <f t="shared" si="223"/>
        <v>-2.9951380784612402E-2</v>
      </c>
      <c r="AN1267" s="59">
        <v>63.23</v>
      </c>
    </row>
    <row r="1268" spans="1:40" x14ac:dyDescent="0.3">
      <c r="A1268" s="58" t="s">
        <v>236</v>
      </c>
      <c r="B1268" s="59">
        <v>2014</v>
      </c>
      <c r="C1268" s="59">
        <v>79.47</v>
      </c>
      <c r="D1268" s="59">
        <v>79.47</v>
      </c>
      <c r="E1268" s="59">
        <v>100</v>
      </c>
      <c r="F1268" s="59">
        <v>81.95</v>
      </c>
      <c r="G1268" s="59">
        <v>90</v>
      </c>
      <c r="H1268" s="59">
        <v>61.58</v>
      </c>
      <c r="I1268" s="60">
        <f t="shared" si="224"/>
        <v>9.0172724796013419</v>
      </c>
      <c r="J1268" s="60">
        <f t="shared" si="217"/>
        <v>17.568637944123861</v>
      </c>
      <c r="K1268" s="60">
        <f t="shared" si="214"/>
        <v>17.219190355880016</v>
      </c>
      <c r="L1268" s="60">
        <f t="shared" si="222"/>
        <v>1.0380863286511062</v>
      </c>
      <c r="M1268" s="60">
        <f t="shared" si="215"/>
        <v>1.4182838554772115</v>
      </c>
      <c r="N1268" s="59">
        <v>4.29</v>
      </c>
      <c r="O1268" s="59">
        <v>0.38</v>
      </c>
      <c r="P1268" s="62">
        <v>5.9405577689243021</v>
      </c>
      <c r="Q1268" s="62">
        <v>6.9000390625000003</v>
      </c>
      <c r="R1268" s="12">
        <v>8.77</v>
      </c>
      <c r="S1268" s="59">
        <v>68.62</v>
      </c>
      <c r="T1268" s="58">
        <v>1</v>
      </c>
      <c r="U1268" s="59">
        <v>59.09</v>
      </c>
      <c r="V1268" s="58">
        <v>52.17</v>
      </c>
      <c r="W1268" s="58" t="s">
        <v>83</v>
      </c>
      <c r="X1268" s="58">
        <v>0</v>
      </c>
      <c r="Y1268" s="58">
        <v>0</v>
      </c>
      <c r="Z1268" s="58">
        <v>0</v>
      </c>
      <c r="AA1268" s="58">
        <v>0</v>
      </c>
      <c r="AB1268">
        <v>0</v>
      </c>
      <c r="AC1268">
        <v>1</v>
      </c>
      <c r="AD1268" s="58">
        <v>1</v>
      </c>
      <c r="AE1268" s="58">
        <v>1</v>
      </c>
      <c r="AF1268" s="58">
        <v>12.5</v>
      </c>
      <c r="AG1268" s="58">
        <v>4.55</v>
      </c>
      <c r="AH1268" s="59">
        <v>8244.26</v>
      </c>
      <c r="AI1268" s="61">
        <v>42654270</v>
      </c>
      <c r="AJ1268" s="61">
        <v>30074565</v>
      </c>
      <c r="AK1268" s="61">
        <v>1823808</v>
      </c>
      <c r="AL1268" s="60">
        <f t="shared" si="218"/>
        <v>1.8238080000000001</v>
      </c>
      <c r="AM1268" s="60">
        <f t="shared" si="223"/>
        <v>3.8395646477879672E-2</v>
      </c>
      <c r="AN1268" s="59">
        <v>61.43</v>
      </c>
    </row>
    <row r="1269" spans="1:40" x14ac:dyDescent="0.3">
      <c r="A1269" s="58" t="s">
        <v>236</v>
      </c>
      <c r="B1269" s="59">
        <v>2015</v>
      </c>
      <c r="C1269" s="59">
        <v>78.040000000000006</v>
      </c>
      <c r="D1269" s="59">
        <v>78.040000000000006</v>
      </c>
      <c r="E1269" s="59">
        <v>100</v>
      </c>
      <c r="F1269" s="59">
        <v>90.01</v>
      </c>
      <c r="G1269" s="59">
        <v>90.48</v>
      </c>
      <c r="H1269" s="59">
        <v>41.52</v>
      </c>
      <c r="I1269" s="60">
        <f t="shared" si="224"/>
        <v>9.2039540225894143</v>
      </c>
      <c r="J1269" s="60">
        <f t="shared" si="217"/>
        <v>17.559457267358276</v>
      </c>
      <c r="K1269" s="60">
        <f t="shared" si="214"/>
        <v>17.200935404588225</v>
      </c>
      <c r="L1269" s="60">
        <f t="shared" si="222"/>
        <v>0.98788033559841937</v>
      </c>
      <c r="M1269" s="60">
        <f t="shared" si="215"/>
        <v>1.4312123220519939</v>
      </c>
      <c r="N1269" s="59">
        <v>4.1500000000000004</v>
      </c>
      <c r="O1269" s="59">
        <v>0.37</v>
      </c>
      <c r="P1269" s="62">
        <v>7.6819367588932828</v>
      </c>
      <c r="Q1269" s="62">
        <v>8.2714785992217958</v>
      </c>
      <c r="R1269" s="12">
        <v>9.17</v>
      </c>
      <c r="S1269" s="59">
        <v>95.26</v>
      </c>
      <c r="T1269" s="58">
        <v>1</v>
      </c>
      <c r="U1269" s="59">
        <v>25</v>
      </c>
      <c r="V1269" s="58">
        <v>60.71</v>
      </c>
      <c r="W1269" s="58" t="s">
        <v>83</v>
      </c>
      <c r="X1269" s="58">
        <v>0</v>
      </c>
      <c r="Y1269" s="58">
        <v>0</v>
      </c>
      <c r="Z1269" s="58">
        <v>0</v>
      </c>
      <c r="AA1269" s="58">
        <v>0</v>
      </c>
      <c r="AB1269">
        <v>0</v>
      </c>
      <c r="AC1269">
        <v>1</v>
      </c>
      <c r="AD1269" s="58">
        <v>1</v>
      </c>
      <c r="AE1269" s="58">
        <v>1</v>
      </c>
      <c r="AF1269" s="58">
        <v>11.11</v>
      </c>
      <c r="AG1269" s="58">
        <v>4.76</v>
      </c>
      <c r="AH1269" s="59">
        <v>9936.34</v>
      </c>
      <c r="AI1269" s="61">
        <v>42264467</v>
      </c>
      <c r="AJ1269" s="61">
        <v>29530536</v>
      </c>
      <c r="AK1269" s="61">
        <v>1685536</v>
      </c>
      <c r="AL1269" s="60">
        <f t="shared" si="218"/>
        <v>1.6855359999999999</v>
      </c>
      <c r="AM1269" s="60">
        <f t="shared" si="223"/>
        <v>-7.5814998069972273E-2</v>
      </c>
      <c r="AN1269" s="59">
        <v>59.99</v>
      </c>
    </row>
    <row r="1270" spans="1:40" x14ac:dyDescent="0.3">
      <c r="A1270" s="58" t="s">
        <v>236</v>
      </c>
      <c r="B1270" s="59">
        <v>2016</v>
      </c>
      <c r="C1270" s="59">
        <v>83.3</v>
      </c>
      <c r="D1270" s="59">
        <v>83.3</v>
      </c>
      <c r="E1270" s="59">
        <v>100</v>
      </c>
      <c r="F1270" s="59">
        <v>87.91</v>
      </c>
      <c r="G1270" s="59">
        <v>91.34</v>
      </c>
      <c r="H1270" s="59">
        <v>65.03</v>
      </c>
      <c r="I1270" s="60">
        <f t="shared" si="224"/>
        <v>9.235460210365785</v>
      </c>
      <c r="J1270" s="60">
        <f t="shared" si="217"/>
        <v>17.580872559124668</v>
      </c>
      <c r="K1270" s="60">
        <f t="shared" si="214"/>
        <v>17.177542939587809</v>
      </c>
      <c r="L1270" s="60">
        <f t="shared" si="222"/>
        <v>1.0371421219793413</v>
      </c>
      <c r="M1270" s="60">
        <f t="shared" si="215"/>
        <v>1.4968001849432959</v>
      </c>
      <c r="N1270" s="59">
        <v>4.04</v>
      </c>
      <c r="O1270" s="59">
        <v>0.34</v>
      </c>
      <c r="P1270" s="62">
        <v>5.3497665369649798</v>
      </c>
      <c r="Q1270" s="62">
        <v>5.6182329317269106</v>
      </c>
      <c r="R1270" s="12">
        <v>8.7100000000000009</v>
      </c>
      <c r="S1270" s="59">
        <v>92.64</v>
      </c>
      <c r="T1270" s="58">
        <v>1</v>
      </c>
      <c r="U1270" s="59">
        <v>59.09</v>
      </c>
      <c r="V1270" s="58">
        <v>50</v>
      </c>
      <c r="W1270" s="58" t="s">
        <v>83</v>
      </c>
      <c r="X1270" s="58">
        <v>0</v>
      </c>
      <c r="Y1270" s="58">
        <v>0</v>
      </c>
      <c r="Z1270" s="58">
        <v>0</v>
      </c>
      <c r="AA1270" s="58">
        <v>0</v>
      </c>
      <c r="AB1270">
        <v>0</v>
      </c>
      <c r="AC1270">
        <v>1</v>
      </c>
      <c r="AD1270" s="58">
        <v>1</v>
      </c>
      <c r="AE1270" s="58">
        <v>1</v>
      </c>
      <c r="AF1270" s="58">
        <v>11.11</v>
      </c>
      <c r="AG1270" s="58">
        <v>4.55</v>
      </c>
      <c r="AH1270" s="59">
        <v>10254.379999999999</v>
      </c>
      <c r="AI1270" s="61">
        <v>43179334</v>
      </c>
      <c r="AJ1270" s="61">
        <v>28847761</v>
      </c>
      <c r="AK1270" s="61">
        <v>1821143</v>
      </c>
      <c r="AL1270" s="60">
        <f t="shared" si="218"/>
        <v>1.821143</v>
      </c>
      <c r="AM1270" s="60">
        <f t="shared" si="223"/>
        <v>8.0453339471835666E-2</v>
      </c>
      <c r="AN1270" s="59">
        <v>56.19</v>
      </c>
    </row>
    <row r="1271" spans="1:40" x14ac:dyDescent="0.3">
      <c r="A1271" s="58" t="s">
        <v>236</v>
      </c>
      <c r="B1271" s="59">
        <v>2017</v>
      </c>
      <c r="C1271" s="59">
        <v>76.84</v>
      </c>
      <c r="D1271" s="59">
        <v>76.84</v>
      </c>
      <c r="E1271" s="59">
        <v>85.29</v>
      </c>
      <c r="F1271" s="59">
        <v>82.62</v>
      </c>
      <c r="G1271" s="59">
        <v>87.72</v>
      </c>
      <c r="H1271" s="59">
        <v>52.85</v>
      </c>
      <c r="I1271" s="60">
        <f t="shared" si="224"/>
        <v>9.2748267042519394</v>
      </c>
      <c r="J1271" s="60">
        <f t="shared" si="217"/>
        <v>17.535562269282533</v>
      </c>
      <c r="K1271" s="60">
        <f t="shared" si="214"/>
        <v>17.122223618706759</v>
      </c>
      <c r="L1271" s="60">
        <f t="shared" si="222"/>
        <v>0.82237250285668684</v>
      </c>
      <c r="M1271" s="60">
        <f t="shared" si="215"/>
        <v>1.5118569304707117</v>
      </c>
      <c r="N1271" s="59">
        <v>4.47</v>
      </c>
      <c r="O1271" s="59">
        <v>0.38</v>
      </c>
      <c r="P1271" s="62">
        <v>5.8285490196078431</v>
      </c>
      <c r="Q1271" s="62">
        <v>6.2326050420168064</v>
      </c>
      <c r="R1271" s="12">
        <v>8.64</v>
      </c>
      <c r="S1271" s="59">
        <v>98.28</v>
      </c>
      <c r="T1271" s="58">
        <v>1</v>
      </c>
      <c r="U1271" s="59">
        <v>54.17</v>
      </c>
      <c r="V1271" s="58">
        <v>47.83</v>
      </c>
      <c r="W1271" s="58" t="s">
        <v>83</v>
      </c>
      <c r="X1271" s="58">
        <v>0</v>
      </c>
      <c r="Y1271" s="58">
        <v>0</v>
      </c>
      <c r="Z1271" s="58">
        <v>0</v>
      </c>
      <c r="AA1271" s="58">
        <v>0</v>
      </c>
      <c r="AB1271">
        <v>0</v>
      </c>
      <c r="AC1271">
        <v>1</v>
      </c>
      <c r="AD1271" s="58">
        <v>1</v>
      </c>
      <c r="AE1271" s="58">
        <v>1</v>
      </c>
      <c r="AF1271" s="58">
        <v>11.11</v>
      </c>
      <c r="AG1271" s="58">
        <v>4.55</v>
      </c>
      <c r="AH1271" s="59">
        <v>10666.11</v>
      </c>
      <c r="AI1271" s="61">
        <v>41266528</v>
      </c>
      <c r="AJ1271" s="61">
        <v>27295260</v>
      </c>
      <c r="AK1271" s="61">
        <v>1275893</v>
      </c>
      <c r="AL1271" s="60">
        <f t="shared" si="218"/>
        <v>1.2758929999999999</v>
      </c>
      <c r="AM1271" s="60">
        <f t="shared" si="223"/>
        <v>-0.29939988238155929</v>
      </c>
      <c r="AN1271" s="59">
        <v>55.43</v>
      </c>
    </row>
    <row r="1272" spans="1:40" x14ac:dyDescent="0.3">
      <c r="A1272" s="58" t="s">
        <v>236</v>
      </c>
      <c r="B1272" s="59">
        <v>2018</v>
      </c>
      <c r="C1272" s="59">
        <v>78.22</v>
      </c>
      <c r="D1272" s="59">
        <v>78.22</v>
      </c>
      <c r="E1272" s="59">
        <v>94.74</v>
      </c>
      <c r="F1272" s="59">
        <v>86.18</v>
      </c>
      <c r="G1272" s="59">
        <v>85.54</v>
      </c>
      <c r="H1272" s="59">
        <v>55.17</v>
      </c>
      <c r="I1272" s="60">
        <f t="shared" si="224"/>
        <v>9.2637967751561181</v>
      </c>
      <c r="J1272" s="60">
        <f t="shared" si="217"/>
        <v>17.516189251457998</v>
      </c>
      <c r="K1272" s="60">
        <f t="shared" si="214"/>
        <v>17.111007921899851</v>
      </c>
      <c r="L1272" s="60">
        <f t="shared" si="222"/>
        <v>0.70759973740411564</v>
      </c>
      <c r="M1272" s="60">
        <f t="shared" si="215"/>
        <v>1.4995743925669585</v>
      </c>
      <c r="N1272" s="59">
        <v>2.72</v>
      </c>
      <c r="O1272" s="59">
        <v>0.38</v>
      </c>
      <c r="P1272" s="62">
        <v>15.665081300813005</v>
      </c>
      <c r="Q1272" s="62">
        <v>17.575252918287951</v>
      </c>
      <c r="R1272" s="12">
        <v>28</v>
      </c>
      <c r="S1272" s="59">
        <v>98.45</v>
      </c>
      <c r="T1272" s="58">
        <v>1</v>
      </c>
      <c r="U1272" s="59">
        <v>63.33</v>
      </c>
      <c r="V1272" s="58">
        <v>50</v>
      </c>
      <c r="W1272" s="58" t="s">
        <v>83</v>
      </c>
      <c r="X1272" s="58">
        <v>0</v>
      </c>
      <c r="Y1272" s="58">
        <v>0</v>
      </c>
      <c r="Z1272" s="58">
        <v>0</v>
      </c>
      <c r="AA1272" s="58">
        <v>0</v>
      </c>
      <c r="AB1272">
        <v>0</v>
      </c>
      <c r="AC1272">
        <v>1</v>
      </c>
      <c r="AD1272" s="58">
        <v>1</v>
      </c>
      <c r="AE1272" s="58">
        <v>1</v>
      </c>
      <c r="AF1272" s="58">
        <v>22.22</v>
      </c>
      <c r="AG1272" s="58">
        <v>5</v>
      </c>
      <c r="AH1272" s="59">
        <v>10549.11</v>
      </c>
      <c r="AI1272" s="61">
        <v>40474765</v>
      </c>
      <c r="AJ1272" s="61">
        <v>26990835</v>
      </c>
      <c r="AK1272" s="61">
        <v>1029115</v>
      </c>
      <c r="AL1272" s="60">
        <f t="shared" si="218"/>
        <v>1.029115</v>
      </c>
      <c r="AM1272" s="60">
        <f t="shared" si="223"/>
        <v>-0.19341590556574886</v>
      </c>
      <c r="AN1272" s="59">
        <v>55.02</v>
      </c>
    </row>
    <row r="1273" spans="1:40" x14ac:dyDescent="0.3">
      <c r="A1273" s="58" t="s">
        <v>236</v>
      </c>
      <c r="B1273" s="59">
        <v>2019</v>
      </c>
      <c r="C1273" s="59">
        <v>78.05</v>
      </c>
      <c r="D1273" s="59">
        <v>78.05</v>
      </c>
      <c r="E1273" s="59">
        <v>91.18</v>
      </c>
      <c r="F1273" s="59">
        <v>83.09</v>
      </c>
      <c r="G1273" s="59">
        <v>94</v>
      </c>
      <c r="H1273" s="59">
        <v>48.73</v>
      </c>
      <c r="I1273" s="60">
        <f t="shared" si="224"/>
        <v>9.3190853538614249</v>
      </c>
      <c r="J1273" s="60">
        <f t="shared" si="217"/>
        <v>17.535830537912528</v>
      </c>
      <c r="K1273" s="60">
        <f t="shared" si="214"/>
        <v>17.150537403031365</v>
      </c>
      <c r="L1273" s="60">
        <f t="shared" si="222"/>
        <v>0.91293310133625882</v>
      </c>
      <c r="M1273" s="60">
        <f t="shared" si="215"/>
        <v>1.4700451798073424</v>
      </c>
      <c r="N1273" s="59">
        <v>2.63</v>
      </c>
      <c r="O1273" s="59">
        <v>0.35</v>
      </c>
      <c r="P1273" s="62">
        <v>24.825120000000009</v>
      </c>
      <c r="Q1273" s="62">
        <v>26.61542635658914</v>
      </c>
      <c r="R1273" s="12">
        <v>31.91</v>
      </c>
      <c r="S1273" s="59">
        <v>98.03</v>
      </c>
      <c r="T1273" s="58">
        <v>1</v>
      </c>
      <c r="U1273" s="59">
        <v>36.67</v>
      </c>
      <c r="V1273" s="58">
        <v>50</v>
      </c>
      <c r="W1273" s="58" t="s">
        <v>83</v>
      </c>
      <c r="X1273" s="58">
        <v>0</v>
      </c>
      <c r="Y1273" s="58">
        <v>0</v>
      </c>
      <c r="Z1273" s="58">
        <v>0</v>
      </c>
      <c r="AA1273" s="58">
        <v>0</v>
      </c>
      <c r="AB1273">
        <v>0</v>
      </c>
      <c r="AC1273">
        <v>1</v>
      </c>
      <c r="AD1273" s="58">
        <v>1</v>
      </c>
      <c r="AE1273" s="58">
        <v>1</v>
      </c>
      <c r="AF1273" s="58">
        <v>22.22</v>
      </c>
      <c r="AG1273" s="58">
        <v>4.76</v>
      </c>
      <c r="AH1273" s="59">
        <v>11148.78</v>
      </c>
      <c r="AI1273" s="61">
        <v>41277600</v>
      </c>
      <c r="AJ1273" s="61">
        <v>28079137</v>
      </c>
      <c r="AK1273" s="61">
        <v>1491620</v>
      </c>
      <c r="AL1273" s="60">
        <f t="shared" si="218"/>
        <v>1.4916199999999999</v>
      </c>
      <c r="AM1273" s="60">
        <f t="shared" si="223"/>
        <v>0.44942013283257942</v>
      </c>
      <c r="AN1273" s="59">
        <v>56.85</v>
      </c>
    </row>
    <row r="1274" spans="1:40" x14ac:dyDescent="0.3">
      <c r="A1274" s="58" t="s">
        <v>236</v>
      </c>
      <c r="B1274" s="59">
        <v>2020</v>
      </c>
      <c r="C1274" s="59">
        <v>79.95</v>
      </c>
      <c r="D1274" s="59">
        <v>79.95</v>
      </c>
      <c r="E1274" s="59">
        <v>83.33</v>
      </c>
      <c r="F1274" s="59">
        <v>90.7</v>
      </c>
      <c r="G1274" s="59">
        <v>93.86</v>
      </c>
      <c r="H1274" s="59">
        <v>43.59</v>
      </c>
      <c r="I1274" s="60">
        <f t="shared" si="224"/>
        <v>9.5559747930182954</v>
      </c>
      <c r="J1274" s="60">
        <f t="shared" si="217"/>
        <v>17.548580088238229</v>
      </c>
      <c r="K1274" s="60">
        <f t="shared" si="214"/>
        <v>17.155308380123333</v>
      </c>
      <c r="L1274" s="60">
        <f t="shared" si="222"/>
        <v>0.77008322138356833</v>
      </c>
      <c r="M1274" s="60">
        <f t="shared" si="215"/>
        <v>1.481820957415233</v>
      </c>
      <c r="N1274" s="59">
        <v>2.93</v>
      </c>
      <c r="O1274" s="59">
        <v>0.3</v>
      </c>
      <c r="P1274" s="62">
        <v>24.792209302325578</v>
      </c>
      <c r="Q1274" s="62">
        <v>26.392868217054275</v>
      </c>
      <c r="R1274" s="12">
        <v>35.049999999999997</v>
      </c>
      <c r="S1274" s="59">
        <v>98.76</v>
      </c>
      <c r="T1274" s="58">
        <v>1</v>
      </c>
      <c r="U1274" s="59">
        <v>36.67</v>
      </c>
      <c r="V1274" s="58">
        <v>52.38</v>
      </c>
      <c r="W1274" s="58" t="s">
        <v>83</v>
      </c>
      <c r="X1274" s="58">
        <v>0</v>
      </c>
      <c r="Y1274" s="58">
        <v>0</v>
      </c>
      <c r="Z1274" s="58">
        <v>0</v>
      </c>
      <c r="AA1274" s="58">
        <v>0</v>
      </c>
      <c r="AB1274">
        <v>0</v>
      </c>
      <c r="AC1274">
        <v>1</v>
      </c>
      <c r="AD1274" s="58">
        <v>1</v>
      </c>
      <c r="AE1274" s="58">
        <v>1</v>
      </c>
      <c r="AF1274" s="58">
        <v>28.57</v>
      </c>
      <c r="AG1274" s="58">
        <v>4.76</v>
      </c>
      <c r="AH1274" s="59">
        <v>14128.86</v>
      </c>
      <c r="AI1274" s="61">
        <v>41807240</v>
      </c>
      <c r="AJ1274" s="61">
        <v>28213422</v>
      </c>
      <c r="AK1274" s="61">
        <v>1159946</v>
      </c>
      <c r="AL1274" s="60">
        <f t="shared" si="218"/>
        <v>1.1599459999999999</v>
      </c>
      <c r="AM1274" s="60">
        <f t="shared" si="223"/>
        <v>-0.22235824137514917</v>
      </c>
      <c r="AN1274" s="59">
        <v>56.31</v>
      </c>
    </row>
    <row r="1275" spans="1:40" x14ac:dyDescent="0.3">
      <c r="A1275" s="58" t="s">
        <v>236</v>
      </c>
      <c r="B1275" s="59">
        <v>2021</v>
      </c>
      <c r="C1275" s="59">
        <v>87.78</v>
      </c>
      <c r="D1275" s="59">
        <v>60.07</v>
      </c>
      <c r="E1275" s="59">
        <v>32.35</v>
      </c>
      <c r="F1275" s="59">
        <v>94.39</v>
      </c>
      <c r="G1275" s="59">
        <v>92.89</v>
      </c>
      <c r="H1275" s="59">
        <v>69.900000000000006</v>
      </c>
      <c r="I1275" s="60">
        <f t="shared" si="224"/>
        <v>9.9255938967865696</v>
      </c>
      <c r="J1275" s="60">
        <f t="shared" si="217"/>
        <v>17.717181363800826</v>
      </c>
      <c r="K1275" s="60">
        <f t="shared" si="214"/>
        <v>17.376148176476406</v>
      </c>
      <c r="L1275" s="60">
        <f t="shared" si="222"/>
        <v>0.59905625716034983</v>
      </c>
      <c r="M1275" s="60">
        <f t="shared" si="215"/>
        <v>1.4063999147379078</v>
      </c>
      <c r="N1275" s="59">
        <v>2.34</v>
      </c>
      <c r="O1275" s="59">
        <v>0.3</v>
      </c>
      <c r="P1275" s="62">
        <v>53.43942307692307</v>
      </c>
      <c r="Q1275" s="62">
        <v>56.638499999999958</v>
      </c>
      <c r="R1275" s="12">
        <v>93.21</v>
      </c>
      <c r="S1275" s="59">
        <v>99.32</v>
      </c>
      <c r="T1275" s="58">
        <v>1</v>
      </c>
      <c r="U1275" s="59">
        <v>70</v>
      </c>
      <c r="V1275" s="58">
        <v>59.26</v>
      </c>
      <c r="W1275" s="58" t="s">
        <v>83</v>
      </c>
      <c r="X1275" s="58">
        <v>0</v>
      </c>
      <c r="Y1275" s="58">
        <v>0</v>
      </c>
      <c r="Z1275" s="58">
        <v>0</v>
      </c>
      <c r="AA1275" s="58">
        <v>0</v>
      </c>
      <c r="AB1275">
        <v>0</v>
      </c>
      <c r="AC1275">
        <v>1</v>
      </c>
      <c r="AD1275" s="58">
        <v>1</v>
      </c>
      <c r="AE1275" s="58">
        <v>1</v>
      </c>
      <c r="AF1275" s="58">
        <v>40</v>
      </c>
      <c r="AG1275" s="58">
        <v>5.88</v>
      </c>
      <c r="AH1275" s="59">
        <v>20447.05</v>
      </c>
      <c r="AI1275" s="61">
        <v>49485060</v>
      </c>
      <c r="AJ1275" s="61">
        <v>35185625</v>
      </c>
      <c r="AK1275" s="61">
        <v>820400</v>
      </c>
      <c r="AL1275" s="60">
        <f t="shared" si="218"/>
        <v>0.82040000000000002</v>
      </c>
      <c r="AM1275" s="60">
        <f t="shared" si="223"/>
        <v>-0.2927256958513586</v>
      </c>
      <c r="AN1275" s="59">
        <v>55.75</v>
      </c>
    </row>
    <row r="1276" spans="1:40" x14ac:dyDescent="0.3">
      <c r="A1276" s="58" t="s">
        <v>294</v>
      </c>
      <c r="B1276" s="59">
        <v>2008</v>
      </c>
      <c r="C1276" s="59">
        <v>69.959999999999994</v>
      </c>
      <c r="D1276" s="59">
        <v>69.959999999999994</v>
      </c>
      <c r="E1276" s="59">
        <v>100</v>
      </c>
      <c r="F1276" s="59">
        <v>82.68</v>
      </c>
      <c r="G1276" s="59">
        <v>84.73</v>
      </c>
      <c r="H1276" s="59">
        <v>34.1</v>
      </c>
      <c r="I1276" s="60">
        <f t="shared" si="224"/>
        <v>8.4705815525364443</v>
      </c>
      <c r="J1276" s="60">
        <f t="shared" si="217"/>
        <v>15.363834478860108</v>
      </c>
      <c r="K1276" s="60">
        <f t="shared" si="214"/>
        <v>14.998223157243505</v>
      </c>
      <c r="L1276" s="60">
        <f t="shared" si="222"/>
        <v>0.34344643171568984</v>
      </c>
      <c r="M1276" s="60">
        <f t="shared" si="215"/>
        <v>1.4413948947264874</v>
      </c>
      <c r="N1276" s="59">
        <v>7.29</v>
      </c>
      <c r="O1276" s="59">
        <v>0.18</v>
      </c>
      <c r="P1276" s="62">
        <v>19.974545454545453</v>
      </c>
      <c r="Q1276" s="62">
        <v>25.786875000000009</v>
      </c>
      <c r="R1276" s="12">
        <v>34.380000000000003</v>
      </c>
      <c r="S1276" s="59">
        <v>0</v>
      </c>
      <c r="T1276" s="58">
        <v>1</v>
      </c>
      <c r="U1276" s="59">
        <v>39.36</v>
      </c>
      <c r="V1276" s="58">
        <v>60</v>
      </c>
      <c r="W1276" s="58" t="s">
        <v>83</v>
      </c>
      <c r="X1276" s="58">
        <v>0</v>
      </c>
      <c r="Y1276" s="58">
        <v>0</v>
      </c>
      <c r="Z1276" s="58">
        <v>0</v>
      </c>
      <c r="AA1276" s="58">
        <v>0</v>
      </c>
      <c r="AB1276">
        <v>0</v>
      </c>
      <c r="AC1276">
        <v>1</v>
      </c>
      <c r="AD1276" s="58">
        <v>1</v>
      </c>
      <c r="AE1276" s="58"/>
      <c r="AF1276" s="58">
        <v>0</v>
      </c>
      <c r="AG1276" s="58"/>
      <c r="AH1276" s="59">
        <v>4772.29</v>
      </c>
      <c r="AI1276" s="61">
        <v>4703580</v>
      </c>
      <c r="AJ1276" s="61">
        <v>3263214</v>
      </c>
      <c r="AK1276" s="61">
        <v>409798</v>
      </c>
      <c r="AL1276" s="60">
        <f t="shared" si="218"/>
        <v>0.409798</v>
      </c>
      <c r="AM1276" s="60"/>
      <c r="AN1276" s="59">
        <v>64.97</v>
      </c>
    </row>
    <row r="1277" spans="1:40" x14ac:dyDescent="0.3">
      <c r="A1277" s="58" t="s">
        <v>294</v>
      </c>
      <c r="B1277" s="59">
        <v>2009</v>
      </c>
      <c r="C1277" s="59">
        <v>64.98</v>
      </c>
      <c r="D1277" s="59">
        <v>64.98</v>
      </c>
      <c r="E1277" s="59">
        <v>100</v>
      </c>
      <c r="F1277" s="59">
        <v>82.22</v>
      </c>
      <c r="G1277" s="59">
        <v>86.67</v>
      </c>
      <c r="H1277" s="59">
        <v>14.02</v>
      </c>
      <c r="I1277" s="60">
        <f t="shared" si="224"/>
        <v>8.2200532001898932</v>
      </c>
      <c r="J1277" s="60">
        <f t="shared" si="217"/>
        <v>15.55990637007773</v>
      </c>
      <c r="K1277" s="60">
        <f t="shared" si="214"/>
        <v>15.236493261159088</v>
      </c>
      <c r="L1277" s="60">
        <f t="shared" si="222"/>
        <v>0.38218829280365818</v>
      </c>
      <c r="M1277" s="60">
        <f t="shared" si="215"/>
        <v>1.3818360818199995</v>
      </c>
      <c r="N1277" s="59">
        <v>6.7</v>
      </c>
      <c r="O1277" s="59">
        <v>0.15</v>
      </c>
      <c r="P1277" s="62">
        <v>16.568333333333328</v>
      </c>
      <c r="Q1277" s="62">
        <v>16.611240310077516</v>
      </c>
      <c r="R1277" s="12">
        <v>19.829999999999998</v>
      </c>
      <c r="S1277" s="59">
        <v>0</v>
      </c>
      <c r="T1277" s="58">
        <v>1</v>
      </c>
      <c r="U1277" s="59">
        <v>16.3</v>
      </c>
      <c r="V1277" s="58">
        <v>53.33</v>
      </c>
      <c r="W1277" s="58" t="s">
        <v>83</v>
      </c>
      <c r="X1277" s="58">
        <v>0</v>
      </c>
      <c r="Y1277" s="58">
        <v>0</v>
      </c>
      <c r="Z1277" s="58">
        <v>0</v>
      </c>
      <c r="AA1277" s="58">
        <v>0</v>
      </c>
      <c r="AB1277">
        <v>0</v>
      </c>
      <c r="AC1277">
        <v>1</v>
      </c>
      <c r="AD1277" s="58">
        <v>1</v>
      </c>
      <c r="AE1277" s="58"/>
      <c r="AF1277" s="58">
        <v>0</v>
      </c>
      <c r="AG1277" s="58"/>
      <c r="AH1277" s="59">
        <v>3714.7</v>
      </c>
      <c r="AI1277" s="61">
        <v>5722443</v>
      </c>
      <c r="AJ1277" s="61">
        <v>4141188</v>
      </c>
      <c r="AK1277" s="61">
        <v>465488</v>
      </c>
      <c r="AL1277" s="60">
        <f t="shared" si="218"/>
        <v>0.46548800000000001</v>
      </c>
      <c r="AM1277" s="60">
        <f t="shared" ref="AM1277:AM1289" si="225">(AK1277-AK1276)/AK1276</f>
        <v>0.13589622204110319</v>
      </c>
      <c r="AN1277" s="59">
        <v>69.349999999999994</v>
      </c>
    </row>
    <row r="1278" spans="1:40" x14ac:dyDescent="0.3">
      <c r="A1278" s="58" t="s">
        <v>294</v>
      </c>
      <c r="B1278" s="59">
        <v>2010</v>
      </c>
      <c r="C1278" s="59">
        <v>71.95</v>
      </c>
      <c r="D1278" s="59">
        <v>71.95</v>
      </c>
      <c r="E1278" s="59">
        <v>100</v>
      </c>
      <c r="F1278" s="59">
        <v>75.540000000000006</v>
      </c>
      <c r="G1278" s="59">
        <v>89.4</v>
      </c>
      <c r="H1278" s="59">
        <v>42.95</v>
      </c>
      <c r="I1278" s="60">
        <f t="shared" si="224"/>
        <v>8.2113390016640899</v>
      </c>
      <c r="J1278" s="60">
        <f t="shared" si="217"/>
        <v>15.731509508408021</v>
      </c>
      <c r="K1278" s="60">
        <f t="shared" si="214"/>
        <v>15.436378300312263</v>
      </c>
      <c r="L1278" s="60">
        <f t="shared" si="222"/>
        <v>0.41390737170624925</v>
      </c>
      <c r="M1278" s="60">
        <f t="shared" si="215"/>
        <v>1.3433025993000067</v>
      </c>
      <c r="N1278" s="59">
        <v>6.16</v>
      </c>
      <c r="O1278" s="59">
        <v>0.14000000000000001</v>
      </c>
      <c r="P1278" s="62">
        <v>16.501712062256811</v>
      </c>
      <c r="Q1278" s="62">
        <v>17.427003891050575</v>
      </c>
      <c r="R1278" s="12">
        <v>19.920000000000002</v>
      </c>
      <c r="S1278" s="59">
        <v>0</v>
      </c>
      <c r="T1278" s="58">
        <v>0</v>
      </c>
      <c r="U1278" s="59">
        <v>54.26</v>
      </c>
      <c r="V1278" s="58">
        <v>42.11</v>
      </c>
      <c r="W1278" s="58" t="s">
        <v>83</v>
      </c>
      <c r="X1278" s="58">
        <v>0</v>
      </c>
      <c r="Y1278" s="58">
        <v>0</v>
      </c>
      <c r="Z1278" s="58">
        <v>0</v>
      </c>
      <c r="AA1278" s="58">
        <v>0</v>
      </c>
      <c r="AB1278">
        <v>0</v>
      </c>
      <c r="AC1278">
        <v>1</v>
      </c>
      <c r="AD1278" s="58">
        <v>1</v>
      </c>
      <c r="AE1278" s="58"/>
      <c r="AF1278" s="58">
        <v>10.53</v>
      </c>
      <c r="AG1278" s="58"/>
      <c r="AH1278" s="59">
        <v>3682.47</v>
      </c>
      <c r="AI1278" s="61">
        <v>6793722</v>
      </c>
      <c r="AJ1278" s="61">
        <v>5057477</v>
      </c>
      <c r="AK1278" s="61">
        <v>512717</v>
      </c>
      <c r="AL1278" s="60">
        <f t="shared" si="218"/>
        <v>0.51271699999999998</v>
      </c>
      <c r="AM1278" s="60">
        <f t="shared" si="225"/>
        <v>0.10146126215928231</v>
      </c>
      <c r="AN1278" s="59">
        <v>71.739999999999995</v>
      </c>
    </row>
    <row r="1279" spans="1:40" x14ac:dyDescent="0.3">
      <c r="A1279" s="58" t="s">
        <v>294</v>
      </c>
      <c r="B1279" s="59">
        <v>2011</v>
      </c>
      <c r="C1279" s="59">
        <v>64.489999999999995</v>
      </c>
      <c r="D1279" s="59">
        <v>64.489999999999995</v>
      </c>
      <c r="E1279" s="59">
        <v>100</v>
      </c>
      <c r="F1279" s="59">
        <v>68.17</v>
      </c>
      <c r="G1279" s="59">
        <v>85.26</v>
      </c>
      <c r="H1279" s="59">
        <v>30.65</v>
      </c>
      <c r="I1279" s="60">
        <f t="shared" si="224"/>
        <v>8.1611551874453134</v>
      </c>
      <c r="J1279" s="60">
        <f t="shared" si="217"/>
        <v>15.855170449194917</v>
      </c>
      <c r="K1279" s="60">
        <f t="shared" si="214"/>
        <v>15.577909528620646</v>
      </c>
      <c r="L1279" s="60">
        <f t="shared" si="222"/>
        <v>0.43800070507011224</v>
      </c>
      <c r="M1279" s="60">
        <f t="shared" si="215"/>
        <v>1.3195106135900774</v>
      </c>
      <c r="N1279" s="59">
        <v>5.98</v>
      </c>
      <c r="O1279" s="59">
        <v>0.15</v>
      </c>
      <c r="P1279" s="62">
        <v>14.778235294117646</v>
      </c>
      <c r="Q1279" s="62">
        <v>16.565686274509794</v>
      </c>
      <c r="R1279" s="12">
        <v>21.87</v>
      </c>
      <c r="S1279" s="59">
        <v>0</v>
      </c>
      <c r="T1279" s="58">
        <v>0</v>
      </c>
      <c r="U1279" s="59">
        <v>37.229999999999997</v>
      </c>
      <c r="V1279" s="58">
        <v>41.18</v>
      </c>
      <c r="W1279" s="58" t="s">
        <v>83</v>
      </c>
      <c r="X1279" s="58">
        <v>0</v>
      </c>
      <c r="Y1279" s="58">
        <v>0</v>
      </c>
      <c r="Z1279" s="58">
        <v>0</v>
      </c>
      <c r="AA1279" s="58">
        <v>0</v>
      </c>
      <c r="AB1279">
        <v>0</v>
      </c>
      <c r="AC1279">
        <v>1</v>
      </c>
      <c r="AD1279" s="58">
        <v>1</v>
      </c>
      <c r="AE1279" s="58">
        <v>1</v>
      </c>
      <c r="AF1279" s="58">
        <v>11.76</v>
      </c>
      <c r="AG1279" s="58"/>
      <c r="AH1279" s="59">
        <v>3502.23</v>
      </c>
      <c r="AI1279" s="61">
        <v>7687994</v>
      </c>
      <c r="AJ1279" s="61">
        <v>5826398</v>
      </c>
      <c r="AK1279" s="61">
        <v>549606</v>
      </c>
      <c r="AL1279" s="60">
        <f t="shared" si="218"/>
        <v>0.54960600000000004</v>
      </c>
      <c r="AM1279" s="60">
        <f t="shared" si="225"/>
        <v>7.1948072718478223E-2</v>
      </c>
      <c r="AN1279" s="59">
        <v>72.55</v>
      </c>
    </row>
    <row r="1280" spans="1:40" x14ac:dyDescent="0.3">
      <c r="A1280" s="58" t="s">
        <v>294</v>
      </c>
      <c r="B1280" s="59">
        <v>2012</v>
      </c>
      <c r="C1280" s="59">
        <v>73.52</v>
      </c>
      <c r="D1280" s="59">
        <v>73.52</v>
      </c>
      <c r="E1280" s="59">
        <v>100</v>
      </c>
      <c r="F1280" s="59">
        <v>78.41</v>
      </c>
      <c r="G1280" s="59">
        <v>90.4</v>
      </c>
      <c r="H1280" s="59">
        <v>43.82</v>
      </c>
      <c r="I1280" s="60">
        <f t="shared" si="224"/>
        <v>8.147082678804086</v>
      </c>
      <c r="J1280" s="60">
        <f t="shared" si="217"/>
        <v>15.900123703816568</v>
      </c>
      <c r="K1280" s="60">
        <f t="shared" si="214"/>
        <v>15.613367400373496</v>
      </c>
      <c r="L1280" s="60">
        <f t="shared" si="222"/>
        <v>0.47005550290027437</v>
      </c>
      <c r="M1280" s="60">
        <f t="shared" si="215"/>
        <v>1.332099545844283</v>
      </c>
      <c r="N1280" s="59">
        <v>5.73</v>
      </c>
      <c r="O1280" s="59">
        <v>0.15</v>
      </c>
      <c r="P1280" s="62">
        <v>7.9368359374999926</v>
      </c>
      <c r="Q1280" s="62">
        <v>9.5380468750000045</v>
      </c>
      <c r="R1280" s="12">
        <v>13.01</v>
      </c>
      <c r="S1280" s="59">
        <v>0</v>
      </c>
      <c r="T1280" s="58">
        <v>0</v>
      </c>
      <c r="U1280" s="59">
        <v>52.22</v>
      </c>
      <c r="V1280" s="58">
        <v>38.89</v>
      </c>
      <c r="W1280" s="58" t="s">
        <v>83</v>
      </c>
      <c r="X1280" s="58">
        <v>0</v>
      </c>
      <c r="Y1280" s="58">
        <v>0</v>
      </c>
      <c r="Z1280" s="58">
        <v>0</v>
      </c>
      <c r="AA1280" s="58">
        <v>0</v>
      </c>
      <c r="AB1280">
        <v>0</v>
      </c>
      <c r="AC1280">
        <v>1</v>
      </c>
      <c r="AD1280" s="58">
        <v>0</v>
      </c>
      <c r="AE1280" s="58">
        <v>1</v>
      </c>
      <c r="AF1280" s="58">
        <v>11.76</v>
      </c>
      <c r="AG1280" s="58"/>
      <c r="AH1280" s="59">
        <v>3453.29</v>
      </c>
      <c r="AI1280" s="61">
        <v>8041480</v>
      </c>
      <c r="AJ1280" s="61">
        <v>6036696</v>
      </c>
      <c r="AK1280" s="61">
        <v>600083</v>
      </c>
      <c r="AL1280" s="60">
        <f t="shared" si="218"/>
        <v>0.60008300000000003</v>
      </c>
      <c r="AM1280" s="60">
        <f t="shared" si="225"/>
        <v>9.1842156017219609E-2</v>
      </c>
      <c r="AN1280" s="59">
        <v>71.739999999999995</v>
      </c>
    </row>
    <row r="1281" spans="1:40" x14ac:dyDescent="0.3">
      <c r="A1281" s="58" t="s">
        <v>294</v>
      </c>
      <c r="B1281" s="59">
        <v>2013</v>
      </c>
      <c r="C1281" s="59">
        <v>76.319999999999993</v>
      </c>
      <c r="D1281" s="59">
        <v>76.319999999999993</v>
      </c>
      <c r="E1281" s="59">
        <v>100</v>
      </c>
      <c r="F1281" s="59">
        <v>77.319999999999993</v>
      </c>
      <c r="G1281" s="59">
        <v>83.35</v>
      </c>
      <c r="H1281" s="59">
        <v>65.16</v>
      </c>
      <c r="I1281" s="60">
        <f t="shared" si="224"/>
        <v>8.2566514651166294</v>
      </c>
      <c r="J1281" s="60">
        <f t="shared" si="217"/>
        <v>15.781022333724344</v>
      </c>
      <c r="K1281" s="60">
        <f t="shared" si="214"/>
        <v>15.424786457274957</v>
      </c>
      <c r="L1281" s="60">
        <f t="shared" si="222"/>
        <v>0.50469728379175738</v>
      </c>
      <c r="M1281" s="60">
        <f t="shared" si="215"/>
        <v>1.4279443269809708</v>
      </c>
      <c r="N1281" s="59">
        <v>6.48</v>
      </c>
      <c r="O1281" s="59">
        <v>0.18</v>
      </c>
      <c r="P1281" s="62">
        <v>4.5099606299212596</v>
      </c>
      <c r="Q1281" s="62">
        <v>5.3667968749999986</v>
      </c>
      <c r="R1281" s="12">
        <v>8.0399999999999991</v>
      </c>
      <c r="S1281" s="59">
        <v>0</v>
      </c>
      <c r="T1281" s="58">
        <v>0</v>
      </c>
      <c r="U1281" s="59">
        <v>83.7</v>
      </c>
      <c r="V1281" s="58">
        <v>53.33</v>
      </c>
      <c r="W1281" s="58" t="s">
        <v>83</v>
      </c>
      <c r="X1281" s="58">
        <v>0</v>
      </c>
      <c r="Y1281" s="58">
        <v>0</v>
      </c>
      <c r="Z1281" s="58">
        <v>0</v>
      </c>
      <c r="AA1281" s="58">
        <v>0</v>
      </c>
      <c r="AB1281">
        <v>0</v>
      </c>
      <c r="AC1281">
        <v>1</v>
      </c>
      <c r="AD1281" s="58">
        <v>0</v>
      </c>
      <c r="AE1281" s="58">
        <v>1</v>
      </c>
      <c r="AF1281" s="58">
        <v>14.29</v>
      </c>
      <c r="AG1281" s="58"/>
      <c r="AH1281" s="59">
        <v>3853.17</v>
      </c>
      <c r="AI1281" s="61">
        <v>7138565</v>
      </c>
      <c r="AJ1281" s="61">
        <v>4999190</v>
      </c>
      <c r="AK1281" s="61">
        <v>656484</v>
      </c>
      <c r="AL1281" s="60">
        <f t="shared" si="218"/>
        <v>0.65648399999999996</v>
      </c>
      <c r="AM1281" s="60">
        <f t="shared" si="225"/>
        <v>9.3988664901355309E-2</v>
      </c>
      <c r="AN1281" s="59">
        <v>65.8</v>
      </c>
    </row>
    <row r="1282" spans="1:40" x14ac:dyDescent="0.3">
      <c r="A1282" s="58" t="s">
        <v>294</v>
      </c>
      <c r="B1282" s="59">
        <v>2014</v>
      </c>
      <c r="C1282" s="59">
        <v>74.41</v>
      </c>
      <c r="D1282" s="59">
        <v>74.41</v>
      </c>
      <c r="E1282" s="59">
        <v>100</v>
      </c>
      <c r="F1282" s="59">
        <v>75.12</v>
      </c>
      <c r="G1282" s="59">
        <v>82.13</v>
      </c>
      <c r="H1282" s="59">
        <v>62.58</v>
      </c>
      <c r="I1282" s="60">
        <f t="shared" si="224"/>
        <v>8.419525234238078</v>
      </c>
      <c r="J1282" s="60">
        <f t="shared" si="217"/>
        <v>15.848835645424497</v>
      </c>
      <c r="K1282" s="60">
        <f t="shared" ref="K1282:K1345" si="226">LN(AJ1282)</f>
        <v>15.498037209024314</v>
      </c>
      <c r="L1282" s="60">
        <f t="shared" si="222"/>
        <v>0.47237207226894118</v>
      </c>
      <c r="M1282" s="60">
        <f t="shared" ref="M1282:M1345" si="227">AI1282/AJ1282</f>
        <v>1.4202010362270479</v>
      </c>
      <c r="N1282" s="59">
        <v>6.97</v>
      </c>
      <c r="O1282" s="59">
        <v>0.16</v>
      </c>
      <c r="P1282" s="62">
        <v>5.9405577689243021</v>
      </c>
      <c r="Q1282" s="62">
        <v>6.9000390625000003</v>
      </c>
      <c r="R1282" s="12">
        <v>8.77</v>
      </c>
      <c r="S1282" s="59">
        <v>0</v>
      </c>
      <c r="T1282" s="58">
        <v>0</v>
      </c>
      <c r="U1282" s="59">
        <v>78.13</v>
      </c>
      <c r="V1282" s="58">
        <v>61.9</v>
      </c>
      <c r="W1282" s="58" t="s">
        <v>83</v>
      </c>
      <c r="X1282" s="58">
        <v>0</v>
      </c>
      <c r="Y1282" s="58">
        <v>0</v>
      </c>
      <c r="Z1282" s="58">
        <v>0</v>
      </c>
      <c r="AA1282" s="58">
        <v>0</v>
      </c>
      <c r="AB1282">
        <v>0</v>
      </c>
      <c r="AC1282">
        <v>1</v>
      </c>
      <c r="AD1282" s="58">
        <v>0</v>
      </c>
      <c r="AE1282" s="58">
        <v>1</v>
      </c>
      <c r="AF1282" s="58">
        <v>16.670000000000002</v>
      </c>
      <c r="AG1282" s="58"/>
      <c r="AH1282" s="59">
        <v>4534.75</v>
      </c>
      <c r="AI1282" s="61">
        <v>7639446</v>
      </c>
      <c r="AJ1282" s="61">
        <v>5379130</v>
      </c>
      <c r="AK1282" s="61">
        <v>603794</v>
      </c>
      <c r="AL1282" s="60">
        <f t="shared" si="218"/>
        <v>0.60379400000000005</v>
      </c>
      <c r="AM1282" s="60">
        <f t="shared" si="225"/>
        <v>-8.0260905063946716E-2</v>
      </c>
      <c r="AN1282" s="59">
        <v>67.13</v>
      </c>
    </row>
    <row r="1283" spans="1:40" x14ac:dyDescent="0.3">
      <c r="A1283" s="58" t="s">
        <v>294</v>
      </c>
      <c r="B1283" s="59">
        <v>2015</v>
      </c>
      <c r="C1283" s="59">
        <v>79.319999999999993</v>
      </c>
      <c r="D1283" s="59">
        <v>79.319999999999993</v>
      </c>
      <c r="E1283" s="59">
        <v>100</v>
      </c>
      <c r="F1283" s="59">
        <v>78.709999999999994</v>
      </c>
      <c r="G1283" s="59">
        <v>86.01</v>
      </c>
      <c r="H1283" s="59">
        <v>70.53</v>
      </c>
      <c r="I1283" s="60">
        <f t="shared" si="224"/>
        <v>8.740536722733113</v>
      </c>
      <c r="J1283" s="60">
        <f t="shared" si="217"/>
        <v>15.85393255957135</v>
      </c>
      <c r="K1283" s="60">
        <f t="shared" si="226"/>
        <v>15.480744701332755</v>
      </c>
      <c r="L1283" s="60">
        <f t="shared" si="222"/>
        <v>0.46079258755098218</v>
      </c>
      <c r="M1283" s="60">
        <f t="shared" si="227"/>
        <v>1.4523571514633025</v>
      </c>
      <c r="N1283" s="59">
        <v>6.41</v>
      </c>
      <c r="O1283" s="59">
        <v>0.16</v>
      </c>
      <c r="P1283" s="62">
        <v>7.6819367588932828</v>
      </c>
      <c r="Q1283" s="62">
        <v>8.2714785992217958</v>
      </c>
      <c r="R1283" s="12">
        <v>9.17</v>
      </c>
      <c r="S1283" s="59">
        <v>0</v>
      </c>
      <c r="T1283" s="58">
        <v>1</v>
      </c>
      <c r="U1283" s="59">
        <v>87</v>
      </c>
      <c r="V1283" s="58">
        <v>53.33</v>
      </c>
      <c r="W1283" s="58" t="s">
        <v>83</v>
      </c>
      <c r="X1283" s="58">
        <v>0</v>
      </c>
      <c r="Y1283" s="58">
        <v>0</v>
      </c>
      <c r="Z1283" s="58">
        <v>0</v>
      </c>
      <c r="AA1283" s="58">
        <v>0</v>
      </c>
      <c r="AB1283">
        <v>0</v>
      </c>
      <c r="AC1283">
        <v>1</v>
      </c>
      <c r="AD1283" s="58">
        <v>1</v>
      </c>
      <c r="AE1283" s="58">
        <v>1</v>
      </c>
      <c r="AF1283" s="58">
        <v>16.670000000000002</v>
      </c>
      <c r="AG1283" s="58"/>
      <c r="AH1283" s="59">
        <v>6251.25</v>
      </c>
      <c r="AI1283" s="61">
        <v>7678483</v>
      </c>
      <c r="AJ1283" s="61">
        <v>5286911</v>
      </c>
      <c r="AK1283" s="61">
        <v>585330</v>
      </c>
      <c r="AL1283" s="60">
        <f t="shared" si="218"/>
        <v>0.58533000000000002</v>
      </c>
      <c r="AM1283" s="60">
        <f t="shared" si="225"/>
        <v>-3.057996601489912E-2</v>
      </c>
      <c r="AN1283" s="59">
        <v>65.25</v>
      </c>
    </row>
    <row r="1284" spans="1:40" x14ac:dyDescent="0.3">
      <c r="A1284" s="58" t="s">
        <v>294</v>
      </c>
      <c r="B1284" s="59">
        <v>2016</v>
      </c>
      <c r="C1284" s="59">
        <v>75.52</v>
      </c>
      <c r="D1284" s="59">
        <v>75.52</v>
      </c>
      <c r="E1284" s="59">
        <v>100</v>
      </c>
      <c r="F1284" s="59">
        <v>74.819999999999993</v>
      </c>
      <c r="G1284" s="59">
        <v>83.13</v>
      </c>
      <c r="H1284" s="59">
        <v>65.5</v>
      </c>
      <c r="I1284" s="60">
        <f t="shared" si="224"/>
        <v>8.7334474660668704</v>
      </c>
      <c r="J1284" s="60">
        <f t="shared" si="217"/>
        <v>16.032360949580553</v>
      </c>
      <c r="K1284" s="60">
        <f t="shared" si="226"/>
        <v>15.719920059647524</v>
      </c>
      <c r="L1284" s="60">
        <f t="shared" si="222"/>
        <v>0.45834404470039769</v>
      </c>
      <c r="M1284" s="60">
        <f t="shared" si="227"/>
        <v>1.3667571496793733</v>
      </c>
      <c r="N1284" s="59">
        <v>5.88</v>
      </c>
      <c r="O1284" s="59">
        <v>0.13</v>
      </c>
      <c r="P1284" s="62">
        <v>5.3497665369649798</v>
      </c>
      <c r="Q1284" s="62">
        <v>5.6182329317269106</v>
      </c>
      <c r="R1284" s="12">
        <v>8.7100000000000009</v>
      </c>
      <c r="S1284" s="59">
        <v>0</v>
      </c>
      <c r="T1284" s="58">
        <v>1</v>
      </c>
      <c r="U1284" s="59">
        <v>77</v>
      </c>
      <c r="V1284" s="58">
        <v>53.85</v>
      </c>
      <c r="W1284" s="58" t="s">
        <v>83</v>
      </c>
      <c r="X1284" s="58">
        <v>0</v>
      </c>
      <c r="Y1284" s="58">
        <v>0</v>
      </c>
      <c r="Z1284" s="58">
        <v>0</v>
      </c>
      <c r="AA1284" s="58">
        <v>0</v>
      </c>
      <c r="AB1284">
        <v>0</v>
      </c>
      <c r="AC1284">
        <v>1</v>
      </c>
      <c r="AD1284" s="58">
        <v>1</v>
      </c>
      <c r="AE1284" s="58">
        <v>1</v>
      </c>
      <c r="AF1284" s="58">
        <v>16.670000000000002</v>
      </c>
      <c r="AG1284" s="58"/>
      <c r="AH1284" s="59">
        <v>6207.09</v>
      </c>
      <c r="AI1284" s="61">
        <v>9178377</v>
      </c>
      <c r="AJ1284" s="61">
        <v>6715441</v>
      </c>
      <c r="AK1284" s="61">
        <v>581453</v>
      </c>
      <c r="AL1284" s="60">
        <f t="shared" si="218"/>
        <v>0.581453</v>
      </c>
      <c r="AM1284" s="60">
        <f t="shared" si="225"/>
        <v>-6.6236140296926519E-3</v>
      </c>
      <c r="AN1284" s="59">
        <v>69.709999999999994</v>
      </c>
    </row>
    <row r="1285" spans="1:40" x14ac:dyDescent="0.3">
      <c r="A1285" s="58" t="s">
        <v>294</v>
      </c>
      <c r="B1285" s="59">
        <v>2017</v>
      </c>
      <c r="C1285" s="59">
        <v>75.040000000000006</v>
      </c>
      <c r="D1285" s="59">
        <v>56.97</v>
      </c>
      <c r="E1285" s="59">
        <v>38.89</v>
      </c>
      <c r="F1285" s="59">
        <v>78.849999999999994</v>
      </c>
      <c r="G1285" s="59">
        <v>85.02</v>
      </c>
      <c r="H1285" s="59">
        <v>56.41</v>
      </c>
      <c r="I1285" s="60">
        <f t="shared" si="224"/>
        <v>8.6725939467163276</v>
      </c>
      <c r="J1285" s="60">
        <f t="shared" si="217"/>
        <v>16.072336907387065</v>
      </c>
      <c r="K1285" s="60">
        <f t="shared" si="226"/>
        <v>15.704312039841414</v>
      </c>
      <c r="L1285" s="60">
        <f t="shared" si="222"/>
        <v>0.51259545668735318</v>
      </c>
      <c r="M1285" s="60">
        <f t="shared" si="227"/>
        <v>1.4448779690959912</v>
      </c>
      <c r="N1285" s="59">
        <v>6.51</v>
      </c>
      <c r="O1285" s="59">
        <v>0.14000000000000001</v>
      </c>
      <c r="P1285" s="62">
        <v>5.8285490196078431</v>
      </c>
      <c r="Q1285" s="62">
        <v>6.2326050420168064</v>
      </c>
      <c r="R1285" s="12">
        <v>8.64</v>
      </c>
      <c r="S1285" s="59">
        <v>0</v>
      </c>
      <c r="T1285" s="58">
        <v>1</v>
      </c>
      <c r="U1285" s="59">
        <v>68.27</v>
      </c>
      <c r="V1285" s="58">
        <v>53.33</v>
      </c>
      <c r="W1285" s="58" t="s">
        <v>83</v>
      </c>
      <c r="X1285" s="58">
        <v>0</v>
      </c>
      <c r="Y1285" s="58">
        <v>0</v>
      </c>
      <c r="Z1285" s="58">
        <v>0</v>
      </c>
      <c r="AA1285" s="58">
        <v>0</v>
      </c>
      <c r="AB1285">
        <v>0</v>
      </c>
      <c r="AC1285">
        <v>1</v>
      </c>
      <c r="AD1285" s="58">
        <v>1</v>
      </c>
      <c r="AE1285" s="58">
        <v>1</v>
      </c>
      <c r="AF1285" s="58">
        <v>16.670000000000002</v>
      </c>
      <c r="AG1285" s="58"/>
      <c r="AH1285" s="59">
        <v>5840.63</v>
      </c>
      <c r="AI1285" s="61">
        <v>9552724</v>
      </c>
      <c r="AJ1285" s="61">
        <v>6611440</v>
      </c>
      <c r="AK1285" s="61">
        <v>669619</v>
      </c>
      <c r="AL1285" s="60">
        <f t="shared" si="218"/>
        <v>0.66961899999999996</v>
      </c>
      <c r="AM1285" s="60">
        <f t="shared" si="225"/>
        <v>0.15163048432117471</v>
      </c>
      <c r="AN1285" s="59">
        <v>65.7</v>
      </c>
    </row>
    <row r="1286" spans="1:40" x14ac:dyDescent="0.3">
      <c r="A1286" s="58" t="s">
        <v>294</v>
      </c>
      <c r="B1286" s="59">
        <v>2018</v>
      </c>
      <c r="C1286" s="59">
        <v>79.97</v>
      </c>
      <c r="D1286" s="59">
        <v>79.97</v>
      </c>
      <c r="E1286" s="59">
        <v>100</v>
      </c>
      <c r="F1286" s="59">
        <v>83.76</v>
      </c>
      <c r="G1286" s="59">
        <v>88.42</v>
      </c>
      <c r="H1286" s="59">
        <v>63.54</v>
      </c>
      <c r="I1286" s="60">
        <f t="shared" si="224"/>
        <v>8.6479722999793829</v>
      </c>
      <c r="J1286" s="60">
        <f t="shared" si="217"/>
        <v>16.06846098029364</v>
      </c>
      <c r="K1286" s="60">
        <f t="shared" si="226"/>
        <v>15.683675203987953</v>
      </c>
      <c r="L1286" s="60">
        <f t="shared" si="222"/>
        <v>0.47693331342691841</v>
      </c>
      <c r="M1286" s="60">
        <f t="shared" si="227"/>
        <v>1.4692995289511965</v>
      </c>
      <c r="N1286" s="59">
        <v>5.76</v>
      </c>
      <c r="O1286" s="59">
        <v>0.14000000000000001</v>
      </c>
      <c r="P1286" s="62">
        <v>15.665081300813005</v>
      </c>
      <c r="Q1286" s="62">
        <v>17.575252918287951</v>
      </c>
      <c r="R1286" s="12">
        <v>28</v>
      </c>
      <c r="S1286" s="59">
        <v>0</v>
      </c>
      <c r="T1286" s="58">
        <v>1</v>
      </c>
      <c r="U1286" s="59">
        <v>71.709999999999994</v>
      </c>
      <c r="V1286" s="58">
        <v>53.33</v>
      </c>
      <c r="W1286" s="58" t="s">
        <v>83</v>
      </c>
      <c r="X1286" s="58">
        <v>0</v>
      </c>
      <c r="Y1286" s="58">
        <v>0</v>
      </c>
      <c r="Z1286" s="58">
        <v>0</v>
      </c>
      <c r="AA1286" s="58">
        <v>0</v>
      </c>
      <c r="AB1286">
        <v>0</v>
      </c>
      <c r="AC1286">
        <v>1</v>
      </c>
      <c r="AD1286" s="58">
        <v>1</v>
      </c>
      <c r="AE1286" s="58">
        <v>1</v>
      </c>
      <c r="AF1286" s="58">
        <v>25</v>
      </c>
      <c r="AG1286" s="58"/>
      <c r="AH1286" s="59">
        <v>5698.58</v>
      </c>
      <c r="AI1286" s="61">
        <v>9515770</v>
      </c>
      <c r="AJ1286" s="61">
        <v>6476399</v>
      </c>
      <c r="AK1286" s="61">
        <v>611126</v>
      </c>
      <c r="AL1286" s="60">
        <f t="shared" si="218"/>
        <v>0.61112599999999995</v>
      </c>
      <c r="AM1286" s="60">
        <f t="shared" si="225"/>
        <v>-8.7352658750722428E-2</v>
      </c>
      <c r="AN1286" s="59">
        <v>64.209999999999994</v>
      </c>
    </row>
    <row r="1287" spans="1:40" x14ac:dyDescent="0.3">
      <c r="A1287" s="58" t="s">
        <v>294</v>
      </c>
      <c r="B1287" s="59">
        <v>2019</v>
      </c>
      <c r="C1287" s="59">
        <v>79</v>
      </c>
      <c r="D1287" s="59">
        <v>79</v>
      </c>
      <c r="E1287" s="59">
        <v>100</v>
      </c>
      <c r="F1287" s="59">
        <v>85.01</v>
      </c>
      <c r="G1287" s="59">
        <v>86.94</v>
      </c>
      <c r="H1287" s="59">
        <v>60.7</v>
      </c>
      <c r="I1287" s="60">
        <f t="shared" si="224"/>
        <v>8.637020358633638</v>
      </c>
      <c r="J1287" s="60">
        <f t="shared" si="217"/>
        <v>15.994949346151607</v>
      </c>
      <c r="K1287" s="60">
        <f t="shared" si="226"/>
        <v>15.55113943790089</v>
      </c>
      <c r="L1287" s="60">
        <f t="shared" si="222"/>
        <v>0.44153020651668529</v>
      </c>
      <c r="M1287" s="60">
        <f t="shared" si="227"/>
        <v>1.558634173962987</v>
      </c>
      <c r="N1287" s="59">
        <v>5.58</v>
      </c>
      <c r="O1287" s="59">
        <v>0.13</v>
      </c>
      <c r="P1287" s="62">
        <v>24.825120000000009</v>
      </c>
      <c r="Q1287" s="62">
        <v>26.61542635658914</v>
      </c>
      <c r="R1287" s="12">
        <v>31.91</v>
      </c>
      <c r="S1287" s="59">
        <v>0</v>
      </c>
      <c r="T1287" s="58">
        <v>1</v>
      </c>
      <c r="U1287" s="59">
        <v>75.319999999999993</v>
      </c>
      <c r="V1287" s="58">
        <v>57.14</v>
      </c>
      <c r="W1287" s="58" t="s">
        <v>83</v>
      </c>
      <c r="X1287" s="58">
        <v>0</v>
      </c>
      <c r="Y1287" s="58">
        <v>0</v>
      </c>
      <c r="Z1287" s="58">
        <v>0</v>
      </c>
      <c r="AA1287" s="58">
        <v>0</v>
      </c>
      <c r="AB1287">
        <v>0</v>
      </c>
      <c r="AC1287">
        <v>1</v>
      </c>
      <c r="AD1287" s="58">
        <v>1</v>
      </c>
      <c r="AE1287" s="58">
        <v>1</v>
      </c>
      <c r="AF1287" s="58">
        <v>33.33</v>
      </c>
      <c r="AG1287" s="58"/>
      <c r="AH1287" s="59">
        <v>5636.51</v>
      </c>
      <c r="AI1287" s="61">
        <v>8841343</v>
      </c>
      <c r="AJ1287" s="61">
        <v>5672494</v>
      </c>
      <c r="AK1287" s="61">
        <v>555085</v>
      </c>
      <c r="AL1287" s="60">
        <f t="shared" si="218"/>
        <v>0.55508500000000005</v>
      </c>
      <c r="AM1287" s="60">
        <f t="shared" si="225"/>
        <v>-9.1701220370267345E-2</v>
      </c>
      <c r="AN1287" s="59">
        <v>58.9</v>
      </c>
    </row>
    <row r="1288" spans="1:40" x14ac:dyDescent="0.3">
      <c r="A1288" s="58" t="s">
        <v>294</v>
      </c>
      <c r="B1288" s="59">
        <v>2020</v>
      </c>
      <c r="C1288" s="59">
        <v>81.84</v>
      </c>
      <c r="D1288" s="59">
        <v>81.84</v>
      </c>
      <c r="E1288" s="59">
        <v>100</v>
      </c>
      <c r="F1288" s="59">
        <v>83.95</v>
      </c>
      <c r="G1288" s="59">
        <v>87.6</v>
      </c>
      <c r="H1288" s="59">
        <v>71.180000000000007</v>
      </c>
      <c r="I1288" s="60">
        <f t="shared" si="224"/>
        <v>8.69243138700255</v>
      </c>
      <c r="J1288" s="60">
        <f t="shared" si="217"/>
        <v>16.013574449644313</v>
      </c>
      <c r="K1288" s="60">
        <f t="shared" si="226"/>
        <v>15.607365522632495</v>
      </c>
      <c r="L1288" s="60">
        <f t="shared" si="222"/>
        <v>0.38386482599834104</v>
      </c>
      <c r="M1288" s="60">
        <f t="shared" si="227"/>
        <v>1.5011161434083045</v>
      </c>
      <c r="N1288" s="59">
        <v>5.83</v>
      </c>
      <c r="O1288" s="59">
        <v>0.12</v>
      </c>
      <c r="P1288" s="62">
        <v>24.792209302325578</v>
      </c>
      <c r="Q1288" s="62">
        <v>26.392868217054275</v>
      </c>
      <c r="R1288" s="12">
        <v>35.049999999999997</v>
      </c>
      <c r="S1288" s="59">
        <v>0</v>
      </c>
      <c r="T1288" s="58">
        <v>1</v>
      </c>
      <c r="U1288" s="59">
        <v>92.95</v>
      </c>
      <c r="V1288" s="58">
        <v>68.75</v>
      </c>
      <c r="W1288" s="58" t="s">
        <v>83</v>
      </c>
      <c r="X1288" s="58">
        <v>0</v>
      </c>
      <c r="Y1288" s="58">
        <v>0</v>
      </c>
      <c r="Z1288" s="58">
        <v>0</v>
      </c>
      <c r="AA1288" s="58">
        <v>0</v>
      </c>
      <c r="AB1288">
        <v>0</v>
      </c>
      <c r="AC1288">
        <v>1</v>
      </c>
      <c r="AD1288" s="58">
        <v>1</v>
      </c>
      <c r="AE1288" s="58">
        <v>1</v>
      </c>
      <c r="AF1288" s="58">
        <v>25</v>
      </c>
      <c r="AG1288" s="58"/>
      <c r="AH1288" s="59">
        <v>5957.65</v>
      </c>
      <c r="AI1288" s="61">
        <v>9007557</v>
      </c>
      <c r="AJ1288" s="61">
        <v>6000573</v>
      </c>
      <c r="AK1288" s="61">
        <v>467947</v>
      </c>
      <c r="AL1288" s="60">
        <f t="shared" si="218"/>
        <v>0.467947</v>
      </c>
      <c r="AM1288" s="60">
        <f t="shared" si="225"/>
        <v>-0.15698136321464282</v>
      </c>
      <c r="AN1288" s="59">
        <v>61.74</v>
      </c>
    </row>
    <row r="1289" spans="1:40" x14ac:dyDescent="0.3">
      <c r="A1289" s="58" t="s">
        <v>294</v>
      </c>
      <c r="B1289" s="59">
        <v>2021</v>
      </c>
      <c r="C1289" s="59">
        <v>79.83</v>
      </c>
      <c r="D1289" s="59">
        <v>79.83</v>
      </c>
      <c r="E1289" s="59">
        <v>100</v>
      </c>
      <c r="F1289" s="59">
        <v>82.19</v>
      </c>
      <c r="G1289" s="59">
        <v>84.78</v>
      </c>
      <c r="H1289" s="59">
        <v>70.03</v>
      </c>
      <c r="I1289" s="60">
        <f t="shared" si="224"/>
        <v>8.4567295566406937</v>
      </c>
      <c r="J1289" s="60">
        <f t="shared" si="217"/>
        <v>16.105254251992218</v>
      </c>
      <c r="K1289" s="60">
        <f t="shared" si="226"/>
        <v>15.728123455476416</v>
      </c>
      <c r="L1289" s="60">
        <f t="shared" si="222"/>
        <v>0.33606501085891338</v>
      </c>
      <c r="M1289" s="60">
        <f t="shared" si="227"/>
        <v>1.45809501064652</v>
      </c>
      <c r="N1289" s="59">
        <v>5</v>
      </c>
      <c r="O1289" s="59">
        <v>0.1</v>
      </c>
      <c r="P1289" s="62">
        <v>53.43942307692307</v>
      </c>
      <c r="Q1289" s="62">
        <v>56.638499999999958</v>
      </c>
      <c r="R1289" s="12">
        <v>93.21</v>
      </c>
      <c r="S1289" s="59">
        <v>0</v>
      </c>
      <c r="T1289" s="58">
        <v>1</v>
      </c>
      <c r="U1289" s="59">
        <v>89.1</v>
      </c>
      <c r="V1289" s="58">
        <v>72.22</v>
      </c>
      <c r="W1289" s="58" t="s">
        <v>83</v>
      </c>
      <c r="X1289" s="58">
        <v>0</v>
      </c>
      <c r="Y1289" s="58">
        <v>0</v>
      </c>
      <c r="Z1289" s="58">
        <v>0</v>
      </c>
      <c r="AA1289" s="58">
        <v>0</v>
      </c>
      <c r="AB1289">
        <v>0</v>
      </c>
      <c r="AC1289">
        <v>1</v>
      </c>
      <c r="AD1289" s="58">
        <v>1</v>
      </c>
      <c r="AE1289" s="58">
        <v>1</v>
      </c>
      <c r="AF1289" s="58">
        <v>30.77</v>
      </c>
      <c r="AG1289" s="58"/>
      <c r="AH1289" s="59">
        <v>4706.6400000000003</v>
      </c>
      <c r="AI1289" s="61">
        <v>9872407</v>
      </c>
      <c r="AJ1289" s="61">
        <v>6770757</v>
      </c>
      <c r="AK1289" s="61">
        <v>399430</v>
      </c>
      <c r="AL1289" s="60">
        <f t="shared" si="218"/>
        <v>0.39943000000000001</v>
      </c>
      <c r="AM1289" s="60">
        <f t="shared" si="225"/>
        <v>-0.14642042795444785</v>
      </c>
      <c r="AN1289" s="59">
        <v>64.92</v>
      </c>
    </row>
    <row r="1290" spans="1:40" x14ac:dyDescent="0.3">
      <c r="A1290" s="58" t="s">
        <v>320</v>
      </c>
      <c r="B1290" s="59">
        <v>2008</v>
      </c>
      <c r="C1290" s="59">
        <v>90.88</v>
      </c>
      <c r="D1290" s="59">
        <v>89.76</v>
      </c>
      <c r="E1290" s="59">
        <v>90</v>
      </c>
      <c r="F1290" s="59">
        <v>96.83</v>
      </c>
      <c r="G1290" s="59">
        <v>87.39</v>
      </c>
      <c r="H1290" s="59">
        <v>85.32</v>
      </c>
      <c r="I1290" s="60">
        <f t="shared" si="224"/>
        <v>10.558039944011446</v>
      </c>
      <c r="J1290" s="60">
        <f t="shared" si="217"/>
        <v>17.847766927872954</v>
      </c>
      <c r="K1290" s="60">
        <f t="shared" si="226"/>
        <v>17.288284138115653</v>
      </c>
      <c r="L1290" s="60">
        <f t="shared" si="222"/>
        <v>1.6442257379197642</v>
      </c>
      <c r="M1290" s="60">
        <f t="shared" si="227"/>
        <v>1.7497672686650532</v>
      </c>
      <c r="N1290" s="59">
        <v>14.43</v>
      </c>
      <c r="O1290" s="59">
        <v>0.39</v>
      </c>
      <c r="P1290" s="62">
        <v>19.974545454545453</v>
      </c>
      <c r="Q1290" s="62">
        <v>25.786875000000009</v>
      </c>
      <c r="R1290" s="12">
        <v>34.380000000000003</v>
      </c>
      <c r="S1290" s="59">
        <v>99.09</v>
      </c>
      <c r="T1290" s="58">
        <v>1</v>
      </c>
      <c r="U1290" s="59">
        <v>90.43</v>
      </c>
      <c r="V1290" s="58"/>
      <c r="W1290" s="58" t="s">
        <v>83</v>
      </c>
      <c r="X1290" s="58">
        <v>0</v>
      </c>
      <c r="Y1290" s="58">
        <v>0</v>
      </c>
      <c r="Z1290" s="58">
        <v>0</v>
      </c>
      <c r="AA1290" s="58">
        <v>0</v>
      </c>
      <c r="AB1290">
        <v>0</v>
      </c>
      <c r="AC1290">
        <v>1</v>
      </c>
      <c r="AD1290" s="58">
        <v>1</v>
      </c>
      <c r="AE1290" s="58"/>
      <c r="AF1290" s="58">
        <v>0</v>
      </c>
      <c r="AG1290" s="58">
        <v>30</v>
      </c>
      <c r="AH1290" s="59">
        <v>38485.620000000003</v>
      </c>
      <c r="AI1290" s="61">
        <v>56388000</v>
      </c>
      <c r="AJ1290" s="61">
        <v>32226000</v>
      </c>
      <c r="AK1290" s="61">
        <v>4177000</v>
      </c>
      <c r="AL1290" s="60">
        <f t="shared" si="218"/>
        <v>4.1769999999999996</v>
      </c>
      <c r="AM1290" s="60"/>
      <c r="AN1290" s="59">
        <v>43.85</v>
      </c>
    </row>
    <row r="1291" spans="1:40" x14ac:dyDescent="0.3">
      <c r="A1291" s="58" t="s">
        <v>320</v>
      </c>
      <c r="B1291" s="59">
        <v>2009</v>
      </c>
      <c r="C1291" s="59">
        <v>93.16</v>
      </c>
      <c r="D1291" s="59">
        <v>93.16</v>
      </c>
      <c r="E1291" s="59">
        <v>100</v>
      </c>
      <c r="F1291" s="59">
        <v>98.2</v>
      </c>
      <c r="G1291" s="59">
        <v>91.49</v>
      </c>
      <c r="H1291" s="59">
        <v>86.78</v>
      </c>
      <c r="I1291" s="60">
        <f t="shared" si="224"/>
        <v>10.318252615032028</v>
      </c>
      <c r="J1291" s="60">
        <f t="shared" si="217"/>
        <v>17.878553633685641</v>
      </c>
      <c r="K1291" s="60">
        <f t="shared" si="226"/>
        <v>17.378713403990208</v>
      </c>
      <c r="L1291" s="60">
        <f t="shared" si="222"/>
        <v>1.6266882658406279</v>
      </c>
      <c r="M1291" s="60">
        <f t="shared" si="227"/>
        <v>1.6484578750425218</v>
      </c>
      <c r="N1291" s="59">
        <v>7.29</v>
      </c>
      <c r="O1291" s="59">
        <v>0.42</v>
      </c>
      <c r="P1291" s="62">
        <v>16.568333333333328</v>
      </c>
      <c r="Q1291" s="62">
        <v>16.611240310077516</v>
      </c>
      <c r="R1291" s="12">
        <v>19.829999999999998</v>
      </c>
      <c r="S1291" s="59">
        <v>97.66</v>
      </c>
      <c r="T1291" s="58">
        <v>1</v>
      </c>
      <c r="U1291" s="59">
        <v>94.57</v>
      </c>
      <c r="V1291" s="58">
        <v>33.33</v>
      </c>
      <c r="W1291" s="58" t="s">
        <v>83</v>
      </c>
      <c r="X1291" s="58">
        <v>0</v>
      </c>
      <c r="Y1291" s="58">
        <v>0</v>
      </c>
      <c r="Z1291" s="58">
        <v>0</v>
      </c>
      <c r="AA1291" s="58">
        <v>0</v>
      </c>
      <c r="AB1291">
        <v>0</v>
      </c>
      <c r="AC1291">
        <v>1</v>
      </c>
      <c r="AD1291" s="58">
        <v>1</v>
      </c>
      <c r="AE1291" s="58"/>
      <c r="AF1291" s="58">
        <v>0</v>
      </c>
      <c r="AG1291" s="58">
        <v>54.55</v>
      </c>
      <c r="AH1291" s="59">
        <v>30280.3</v>
      </c>
      <c r="AI1291" s="61">
        <v>58151000</v>
      </c>
      <c r="AJ1291" s="61">
        <v>35276000</v>
      </c>
      <c r="AK1291" s="61">
        <v>4087000</v>
      </c>
      <c r="AL1291" s="60">
        <f t="shared" si="218"/>
        <v>4.0869999999999997</v>
      </c>
      <c r="AM1291" s="60">
        <f t="shared" ref="AM1291:AM1303" si="228">(AK1291-AK1290)/AK1290</f>
        <v>-2.1546564519990423E-2</v>
      </c>
      <c r="AN1291" s="59">
        <v>47.17</v>
      </c>
    </row>
    <row r="1292" spans="1:40" x14ac:dyDescent="0.3">
      <c r="A1292" s="58" t="s">
        <v>320</v>
      </c>
      <c r="B1292" s="59">
        <v>2010</v>
      </c>
      <c r="C1292" s="59">
        <v>90.49</v>
      </c>
      <c r="D1292" s="59">
        <v>88.99</v>
      </c>
      <c r="E1292" s="59">
        <v>88.89</v>
      </c>
      <c r="F1292" s="59">
        <v>95.57</v>
      </c>
      <c r="G1292" s="59">
        <v>89.35</v>
      </c>
      <c r="H1292" s="59">
        <v>83.32</v>
      </c>
      <c r="I1292" s="60">
        <f t="shared" si="224"/>
        <v>10.140606195762915</v>
      </c>
      <c r="J1292" s="60">
        <f t="shared" ref="J1292:J1355" si="229">LN(AI1292)</f>
        <v>17.918186980305912</v>
      </c>
      <c r="K1292" s="60">
        <f t="shared" si="226"/>
        <v>17.3241263363937</v>
      </c>
      <c r="L1292" s="60">
        <f t="shared" si="222"/>
        <v>1.5195132049061133</v>
      </c>
      <c r="M1292" s="60">
        <f t="shared" si="227"/>
        <v>1.8113286629543142</v>
      </c>
      <c r="N1292" s="59">
        <v>8.01</v>
      </c>
      <c r="O1292" s="59">
        <v>0.49</v>
      </c>
      <c r="P1292" s="62">
        <v>16.501712062256811</v>
      </c>
      <c r="Q1292" s="62">
        <v>17.427003891050575</v>
      </c>
      <c r="R1292" s="12">
        <v>19.920000000000002</v>
      </c>
      <c r="S1292" s="59">
        <v>93.29</v>
      </c>
      <c r="T1292" s="58">
        <v>1</v>
      </c>
      <c r="U1292" s="59">
        <v>90.43</v>
      </c>
      <c r="V1292" s="58">
        <v>45.45</v>
      </c>
      <c r="W1292" s="58" t="s">
        <v>83</v>
      </c>
      <c r="X1292" s="58">
        <v>0</v>
      </c>
      <c r="Y1292" s="58">
        <v>0</v>
      </c>
      <c r="Z1292" s="58">
        <v>0</v>
      </c>
      <c r="AA1292" s="58">
        <v>0</v>
      </c>
      <c r="AB1292">
        <v>0</v>
      </c>
      <c r="AC1292">
        <v>1</v>
      </c>
      <c r="AD1292" s="58">
        <v>1</v>
      </c>
      <c r="AE1292" s="58"/>
      <c r="AF1292" s="58">
        <v>0</v>
      </c>
      <c r="AG1292" s="58">
        <v>54.55</v>
      </c>
      <c r="AH1292" s="59">
        <v>25351.83</v>
      </c>
      <c r="AI1292" s="61">
        <v>60502000</v>
      </c>
      <c r="AJ1292" s="61">
        <v>33402000</v>
      </c>
      <c r="AK1292" s="61">
        <v>3570000</v>
      </c>
      <c r="AL1292" s="60">
        <f t="shared" si="218"/>
        <v>3.57</v>
      </c>
      <c r="AM1292" s="60">
        <f t="shared" si="228"/>
        <v>-0.12649865426963544</v>
      </c>
      <c r="AN1292" s="59">
        <v>37.93</v>
      </c>
    </row>
    <row r="1293" spans="1:40" x14ac:dyDescent="0.3">
      <c r="A1293" s="58" t="s">
        <v>320</v>
      </c>
      <c r="B1293" s="59">
        <v>2011</v>
      </c>
      <c r="C1293" s="59">
        <v>82.74</v>
      </c>
      <c r="D1293" s="59">
        <v>81.55</v>
      </c>
      <c r="E1293" s="59">
        <v>84.48</v>
      </c>
      <c r="F1293" s="59">
        <v>81.400000000000006</v>
      </c>
      <c r="G1293" s="59">
        <v>89.15</v>
      </c>
      <c r="H1293" s="59">
        <v>76.69</v>
      </c>
      <c r="I1293" s="60">
        <f t="shared" si="224"/>
        <v>9.8882769557109853</v>
      </c>
      <c r="J1293" s="60">
        <f t="shared" si="229"/>
        <v>17.856419181097049</v>
      </c>
      <c r="K1293" s="60">
        <f t="shared" si="226"/>
        <v>17.150211948338065</v>
      </c>
      <c r="L1293" s="60">
        <f t="shared" ref="L1293:L1324" si="230">LN(1+AL1293)</f>
        <v>1.4548871525855023</v>
      </c>
      <c r="M1293" s="60">
        <f t="shared" si="227"/>
        <v>2.0262914143213395</v>
      </c>
      <c r="N1293" s="59">
        <v>4.7300000000000004</v>
      </c>
      <c r="O1293" s="59">
        <v>0.54</v>
      </c>
      <c r="P1293" s="62">
        <v>14.778235294117646</v>
      </c>
      <c r="Q1293" s="62">
        <v>16.565686274509794</v>
      </c>
      <c r="R1293" s="12">
        <v>21.87</v>
      </c>
      <c r="S1293" s="59">
        <v>58.13</v>
      </c>
      <c r="T1293" s="58">
        <v>1</v>
      </c>
      <c r="U1293" s="59">
        <v>75.53</v>
      </c>
      <c r="V1293" s="58">
        <v>45.45</v>
      </c>
      <c r="W1293" s="58" t="s">
        <v>83</v>
      </c>
      <c r="X1293" s="58">
        <v>0</v>
      </c>
      <c r="Y1293" s="58">
        <v>0</v>
      </c>
      <c r="Z1293" s="58">
        <v>0</v>
      </c>
      <c r="AA1293" s="58">
        <v>0</v>
      </c>
      <c r="AB1293">
        <v>0</v>
      </c>
      <c r="AC1293">
        <v>1</v>
      </c>
      <c r="AD1293" s="58">
        <v>1</v>
      </c>
      <c r="AE1293" s="58">
        <v>1</v>
      </c>
      <c r="AF1293" s="58">
        <v>0</v>
      </c>
      <c r="AG1293" s="58">
        <v>60</v>
      </c>
      <c r="AH1293" s="59">
        <v>19698.09</v>
      </c>
      <c r="AI1293" s="61">
        <v>56878000</v>
      </c>
      <c r="AJ1293" s="61">
        <v>28070000</v>
      </c>
      <c r="AK1293" s="61">
        <v>3284000</v>
      </c>
      <c r="AL1293" s="60">
        <f t="shared" ref="AL1293:AL1356" si="231">AK1293/10^6</f>
        <v>3.2839999999999998</v>
      </c>
      <c r="AM1293" s="60">
        <f t="shared" si="228"/>
        <v>-8.0112044817927178E-2</v>
      </c>
      <c r="AN1293" s="59">
        <v>31.87</v>
      </c>
    </row>
    <row r="1294" spans="1:40" x14ac:dyDescent="0.3">
      <c r="A1294" s="58" t="s">
        <v>320</v>
      </c>
      <c r="B1294" s="59">
        <v>2012</v>
      </c>
      <c r="C1294" s="59">
        <v>72.040000000000006</v>
      </c>
      <c r="D1294" s="59">
        <v>49.91</v>
      </c>
      <c r="E1294" s="59">
        <v>31.48</v>
      </c>
      <c r="F1294" s="59">
        <v>64.989999999999995</v>
      </c>
      <c r="G1294" s="59">
        <v>82.69</v>
      </c>
      <c r="H1294" s="59">
        <v>70.19</v>
      </c>
      <c r="I1294" s="60">
        <f t="shared" si="224"/>
        <v>9.7572379104751228</v>
      </c>
      <c r="J1294" s="60">
        <f t="shared" si="229"/>
        <v>17.854941244308918</v>
      </c>
      <c r="K1294" s="60">
        <f t="shared" si="226"/>
        <v>17.072799077318887</v>
      </c>
      <c r="L1294" s="60">
        <f t="shared" si="230"/>
        <v>1.404625317804614</v>
      </c>
      <c r="M1294" s="60">
        <f t="shared" si="227"/>
        <v>2.1861503522075521</v>
      </c>
      <c r="N1294" s="59">
        <v>4.4400000000000004</v>
      </c>
      <c r="O1294" s="59">
        <v>0.56999999999999995</v>
      </c>
      <c r="P1294" s="62">
        <v>7.9368359374999926</v>
      </c>
      <c r="Q1294" s="62">
        <v>9.5380468750000045</v>
      </c>
      <c r="R1294" s="12">
        <v>13.01</v>
      </c>
      <c r="S1294" s="59">
        <v>2.94</v>
      </c>
      <c r="T1294" s="58">
        <v>1</v>
      </c>
      <c r="U1294" s="59">
        <v>74.44</v>
      </c>
      <c r="V1294" s="58">
        <v>33.33</v>
      </c>
      <c r="W1294" s="58" t="s">
        <v>83</v>
      </c>
      <c r="X1294" s="58">
        <v>0</v>
      </c>
      <c r="Y1294" s="58">
        <v>0</v>
      </c>
      <c r="Z1294" s="58">
        <v>0</v>
      </c>
      <c r="AA1294" s="58">
        <v>0</v>
      </c>
      <c r="AB1294">
        <v>0</v>
      </c>
      <c r="AC1294">
        <v>1</v>
      </c>
      <c r="AD1294" s="58">
        <v>1</v>
      </c>
      <c r="AE1294" s="58">
        <v>1</v>
      </c>
      <c r="AF1294" s="58">
        <v>0</v>
      </c>
      <c r="AG1294" s="58">
        <v>54.55</v>
      </c>
      <c r="AH1294" s="59">
        <v>17278.84</v>
      </c>
      <c r="AI1294" s="61">
        <v>56794000</v>
      </c>
      <c r="AJ1294" s="61">
        <v>25979000</v>
      </c>
      <c r="AK1294" s="61">
        <v>3074000</v>
      </c>
      <c r="AL1294" s="60">
        <f t="shared" si="231"/>
        <v>3.0739999999999998</v>
      </c>
      <c r="AM1294" s="60">
        <f t="shared" si="228"/>
        <v>-6.3946406820950055E-2</v>
      </c>
      <c r="AN1294" s="59">
        <v>25.28</v>
      </c>
    </row>
    <row r="1295" spans="1:40" x14ac:dyDescent="0.3">
      <c r="A1295" s="58" t="s">
        <v>320</v>
      </c>
      <c r="B1295" s="59">
        <v>2013</v>
      </c>
      <c r="C1295" s="59">
        <v>74.28</v>
      </c>
      <c r="D1295" s="59">
        <v>74.28</v>
      </c>
      <c r="E1295" s="59">
        <v>100</v>
      </c>
      <c r="F1295" s="59">
        <v>65.2</v>
      </c>
      <c r="G1295" s="59">
        <v>88.04</v>
      </c>
      <c r="H1295" s="59">
        <v>71.83</v>
      </c>
      <c r="I1295" s="60">
        <f t="shared" si="224"/>
        <v>9.7903832420552117</v>
      </c>
      <c r="J1295" s="60">
        <f t="shared" si="229"/>
        <v>17.814536607013995</v>
      </c>
      <c r="K1295" s="60">
        <f t="shared" si="226"/>
        <v>17.139682896442213</v>
      </c>
      <c r="L1295" s="60">
        <f t="shared" si="230"/>
        <v>1.692307390256395</v>
      </c>
      <c r="M1295" s="60">
        <f t="shared" si="227"/>
        <v>1.9637456797235022</v>
      </c>
      <c r="N1295" s="59">
        <v>4.09</v>
      </c>
      <c r="O1295" s="59">
        <v>0.56999999999999995</v>
      </c>
      <c r="P1295" s="62">
        <v>4.5099606299212596</v>
      </c>
      <c r="Q1295" s="62">
        <v>5.3667968749999986</v>
      </c>
      <c r="R1295" s="12">
        <v>8.0399999999999991</v>
      </c>
      <c r="S1295" s="59">
        <v>3.89</v>
      </c>
      <c r="T1295" s="58">
        <v>1</v>
      </c>
      <c r="U1295" s="59">
        <v>79.349999999999994</v>
      </c>
      <c r="V1295" s="58">
        <v>36.36</v>
      </c>
      <c r="W1295" s="58" t="s">
        <v>83</v>
      </c>
      <c r="X1295" s="58">
        <v>0</v>
      </c>
      <c r="Y1295" s="58">
        <v>0</v>
      </c>
      <c r="Z1295" s="58">
        <v>0</v>
      </c>
      <c r="AA1295" s="58">
        <v>0</v>
      </c>
      <c r="AB1295">
        <v>0</v>
      </c>
      <c r="AC1295">
        <v>1</v>
      </c>
      <c r="AD1295" s="58">
        <v>1</v>
      </c>
      <c r="AE1295" s="58">
        <v>1</v>
      </c>
      <c r="AF1295" s="58">
        <v>0</v>
      </c>
      <c r="AG1295" s="58">
        <v>54.55</v>
      </c>
      <c r="AH1295" s="59">
        <v>17861.150000000001</v>
      </c>
      <c r="AI1295" s="61">
        <v>54545000</v>
      </c>
      <c r="AJ1295" s="61">
        <v>27776000</v>
      </c>
      <c r="AK1295" s="61">
        <v>4432000</v>
      </c>
      <c r="AL1295" s="60">
        <f t="shared" si="231"/>
        <v>4.4320000000000004</v>
      </c>
      <c r="AM1295" s="60">
        <f t="shared" si="228"/>
        <v>0.44176968119713728</v>
      </c>
      <c r="AN1295" s="59">
        <v>24.67</v>
      </c>
    </row>
    <row r="1296" spans="1:40" x14ac:dyDescent="0.3">
      <c r="A1296" s="58" t="s">
        <v>320</v>
      </c>
      <c r="B1296" s="59">
        <v>2014</v>
      </c>
      <c r="C1296" s="59">
        <v>72.12</v>
      </c>
      <c r="D1296" s="59">
        <v>72.12</v>
      </c>
      <c r="E1296" s="59">
        <v>100</v>
      </c>
      <c r="F1296" s="59">
        <v>72.22</v>
      </c>
      <c r="G1296" s="59">
        <v>89.89</v>
      </c>
      <c r="H1296" s="59">
        <v>48.83</v>
      </c>
      <c r="I1296" s="60">
        <f t="shared" si="224"/>
        <v>10.113299836065559</v>
      </c>
      <c r="J1296" s="60">
        <f t="shared" si="229"/>
        <v>17.197219263042566</v>
      </c>
      <c r="K1296" s="60">
        <f t="shared" si="226"/>
        <v>16.852672641281405</v>
      </c>
      <c r="L1296" s="60">
        <f t="shared" si="230"/>
        <v>0.96049898653847543</v>
      </c>
      <c r="M1296" s="60">
        <f t="shared" si="227"/>
        <v>1.4113498992612492</v>
      </c>
      <c r="N1296" s="59">
        <v>8.23</v>
      </c>
      <c r="O1296" s="59">
        <v>0.73</v>
      </c>
      <c r="P1296" s="62">
        <v>5.9405577689243021</v>
      </c>
      <c r="Q1296" s="62">
        <v>6.9000390625000003</v>
      </c>
      <c r="R1296" s="12">
        <v>8.77</v>
      </c>
      <c r="S1296" s="59">
        <v>30.32</v>
      </c>
      <c r="T1296" s="58">
        <v>1</v>
      </c>
      <c r="U1296" s="59">
        <v>53.13</v>
      </c>
      <c r="V1296" s="58">
        <v>25</v>
      </c>
      <c r="W1296" s="58" t="s">
        <v>83</v>
      </c>
      <c r="X1296" s="58">
        <v>0</v>
      </c>
      <c r="Y1296" s="58">
        <v>0</v>
      </c>
      <c r="Z1296" s="58">
        <v>0</v>
      </c>
      <c r="AA1296" s="58">
        <v>0</v>
      </c>
      <c r="AB1296">
        <v>0</v>
      </c>
      <c r="AC1296">
        <v>1</v>
      </c>
      <c r="AD1296" s="58">
        <v>1</v>
      </c>
      <c r="AE1296" s="58">
        <v>1</v>
      </c>
      <c r="AF1296" s="58">
        <v>0</v>
      </c>
      <c r="AG1296" s="58">
        <v>60</v>
      </c>
      <c r="AH1296" s="59">
        <v>24668.93</v>
      </c>
      <c r="AI1296" s="61">
        <v>29421000</v>
      </c>
      <c r="AJ1296" s="61">
        <v>20846000</v>
      </c>
      <c r="AK1296" s="61">
        <v>1613000</v>
      </c>
      <c r="AL1296" s="60">
        <f t="shared" si="231"/>
        <v>1.613</v>
      </c>
      <c r="AM1296" s="60">
        <f t="shared" si="228"/>
        <v>-0.63605595667870041</v>
      </c>
      <c r="AN1296" s="59">
        <v>41.5</v>
      </c>
    </row>
    <row r="1297" spans="1:40" x14ac:dyDescent="0.3">
      <c r="A1297" s="58" t="s">
        <v>320</v>
      </c>
      <c r="B1297" s="59">
        <v>2015</v>
      </c>
      <c r="C1297" s="59">
        <v>74.55</v>
      </c>
      <c r="D1297" s="59">
        <v>74.55</v>
      </c>
      <c r="E1297" s="59">
        <v>100</v>
      </c>
      <c r="F1297" s="59">
        <v>72.27</v>
      </c>
      <c r="G1297" s="59">
        <v>90.57</v>
      </c>
      <c r="H1297" s="59">
        <v>57.6</v>
      </c>
      <c r="I1297" s="60">
        <f t="shared" si="224"/>
        <v>9.7712319172156565</v>
      </c>
      <c r="J1297" s="60">
        <f t="shared" si="229"/>
        <v>17.146249709311174</v>
      </c>
      <c r="K1297" s="60">
        <f t="shared" si="226"/>
        <v>16.755730121588005</v>
      </c>
      <c r="L1297" s="60">
        <f t="shared" si="230"/>
        <v>0.71000429762636807</v>
      </c>
      <c r="M1297" s="60">
        <f t="shared" si="227"/>
        <v>1.4777484143763213</v>
      </c>
      <c r="N1297" s="59">
        <v>4.22</v>
      </c>
      <c r="O1297" s="59">
        <v>0.7</v>
      </c>
      <c r="P1297" s="62">
        <v>7.6819367588932828</v>
      </c>
      <c r="Q1297" s="62">
        <v>8.2714785992217958</v>
      </c>
      <c r="R1297" s="12">
        <v>9.17</v>
      </c>
      <c r="S1297" s="59">
        <v>26.29</v>
      </c>
      <c r="T1297" s="58">
        <v>1</v>
      </c>
      <c r="U1297" s="59">
        <v>67</v>
      </c>
      <c r="V1297" s="58">
        <v>50</v>
      </c>
      <c r="W1297" s="58" t="s">
        <v>83</v>
      </c>
      <c r="X1297" s="58">
        <v>0</v>
      </c>
      <c r="Y1297" s="58">
        <v>0</v>
      </c>
      <c r="Z1297" s="58">
        <v>0</v>
      </c>
      <c r="AA1297" s="58">
        <v>0</v>
      </c>
      <c r="AB1297">
        <v>0</v>
      </c>
      <c r="AC1297">
        <v>1</v>
      </c>
      <c r="AD1297" s="58">
        <v>1</v>
      </c>
      <c r="AE1297" s="58">
        <v>1</v>
      </c>
      <c r="AF1297" s="58">
        <v>4.55</v>
      </c>
      <c r="AG1297" s="58">
        <v>50</v>
      </c>
      <c r="AH1297" s="59">
        <v>17522.34</v>
      </c>
      <c r="AI1297" s="61">
        <v>27959000</v>
      </c>
      <c r="AJ1297" s="61">
        <v>18920000</v>
      </c>
      <c r="AK1297" s="61">
        <v>1034000</v>
      </c>
      <c r="AL1297" s="60">
        <f t="shared" si="231"/>
        <v>1.034</v>
      </c>
      <c r="AM1297" s="60">
        <f t="shared" si="228"/>
        <v>-0.35895846249225044</v>
      </c>
      <c r="AN1297" s="59">
        <v>34.11</v>
      </c>
    </row>
    <row r="1298" spans="1:40" x14ac:dyDescent="0.3">
      <c r="A1298" s="58" t="s">
        <v>320</v>
      </c>
      <c r="B1298" s="59">
        <v>2016</v>
      </c>
      <c r="C1298" s="59">
        <v>75.44</v>
      </c>
      <c r="D1298" s="59">
        <v>75.44</v>
      </c>
      <c r="E1298" s="59">
        <v>100</v>
      </c>
      <c r="F1298" s="59">
        <v>74.2</v>
      </c>
      <c r="G1298" s="59">
        <v>93.32</v>
      </c>
      <c r="H1298" s="59">
        <v>54.31</v>
      </c>
      <c r="I1298" s="60">
        <f t="shared" si="224"/>
        <v>9.8839667555220636</v>
      </c>
      <c r="J1298" s="60">
        <f t="shared" si="229"/>
        <v>17.208003498996284</v>
      </c>
      <c r="K1298" s="60">
        <f t="shared" si="226"/>
        <v>16.843322724981675</v>
      </c>
      <c r="L1298" s="60">
        <f t="shared" si="230"/>
        <v>0.97757396029105359</v>
      </c>
      <c r="M1298" s="60">
        <f t="shared" si="227"/>
        <v>1.4400542320356382</v>
      </c>
      <c r="N1298" s="59">
        <v>5.25</v>
      </c>
      <c r="O1298" s="59">
        <v>0.63</v>
      </c>
      <c r="P1298" s="62">
        <v>5.3497665369649798</v>
      </c>
      <c r="Q1298" s="62">
        <v>5.6182329317269106</v>
      </c>
      <c r="R1298" s="12">
        <v>8.7100000000000009</v>
      </c>
      <c r="S1298" s="59">
        <v>25.19</v>
      </c>
      <c r="T1298" s="58">
        <v>1</v>
      </c>
      <c r="U1298" s="59">
        <v>59</v>
      </c>
      <c r="V1298" s="58">
        <v>50</v>
      </c>
      <c r="W1298" s="58" t="s">
        <v>83</v>
      </c>
      <c r="X1298" s="58">
        <v>0</v>
      </c>
      <c r="Y1298" s="58">
        <v>0</v>
      </c>
      <c r="Z1298" s="58">
        <v>0</v>
      </c>
      <c r="AA1298" s="58">
        <v>0</v>
      </c>
      <c r="AB1298">
        <v>0</v>
      </c>
      <c r="AC1298">
        <v>1</v>
      </c>
      <c r="AD1298" s="58">
        <v>1</v>
      </c>
      <c r="AE1298" s="58">
        <v>1</v>
      </c>
      <c r="AF1298" s="58">
        <v>5</v>
      </c>
      <c r="AG1298" s="58">
        <v>50</v>
      </c>
      <c r="AH1298" s="59">
        <v>19613.37</v>
      </c>
      <c r="AI1298" s="61">
        <v>29740000</v>
      </c>
      <c r="AJ1298" s="61">
        <v>20652000</v>
      </c>
      <c r="AK1298" s="61">
        <v>1658000</v>
      </c>
      <c r="AL1298" s="60">
        <f t="shared" si="231"/>
        <v>1.6579999999999999</v>
      </c>
      <c r="AM1298" s="60">
        <f t="shared" si="228"/>
        <v>0.60348162475822054</v>
      </c>
      <c r="AN1298" s="59">
        <v>37.049999999999997</v>
      </c>
    </row>
    <row r="1299" spans="1:40" x14ac:dyDescent="0.3">
      <c r="A1299" s="58" t="s">
        <v>320</v>
      </c>
      <c r="B1299" s="59">
        <v>2017</v>
      </c>
      <c r="C1299" s="59">
        <v>77.099999999999994</v>
      </c>
      <c r="D1299" s="59">
        <v>77.099999999999994</v>
      </c>
      <c r="E1299" s="59">
        <v>100</v>
      </c>
      <c r="F1299" s="59">
        <v>71.3</v>
      </c>
      <c r="G1299" s="59">
        <v>91.5</v>
      </c>
      <c r="H1299" s="59">
        <v>68.25</v>
      </c>
      <c r="I1299" s="60">
        <f t="shared" si="224"/>
        <v>9.9717656352891346</v>
      </c>
      <c r="J1299" s="60">
        <f t="shared" si="229"/>
        <v>17.213201800297142</v>
      </c>
      <c r="K1299" s="60">
        <f t="shared" si="226"/>
        <v>16.843806822391528</v>
      </c>
      <c r="L1299" s="60">
        <f t="shared" si="230"/>
        <v>1.0480205025520497</v>
      </c>
      <c r="M1299" s="60">
        <f t="shared" si="227"/>
        <v>1.4468589681540993</v>
      </c>
      <c r="N1299" s="59">
        <v>5.23</v>
      </c>
      <c r="O1299" s="59">
        <v>0.67</v>
      </c>
      <c r="P1299" s="62">
        <v>5.8285490196078431</v>
      </c>
      <c r="Q1299" s="62">
        <v>6.2326050420168064</v>
      </c>
      <c r="R1299" s="12">
        <v>8.64</v>
      </c>
      <c r="S1299" s="59">
        <v>19.66</v>
      </c>
      <c r="T1299" s="58">
        <v>1</v>
      </c>
      <c r="U1299" s="59">
        <v>79.81</v>
      </c>
      <c r="V1299" s="58">
        <v>46.15</v>
      </c>
      <c r="W1299" s="58" t="s">
        <v>83</v>
      </c>
      <c r="X1299" s="58">
        <v>0</v>
      </c>
      <c r="Y1299" s="58">
        <v>0</v>
      </c>
      <c r="Z1299" s="58">
        <v>0</v>
      </c>
      <c r="AA1299" s="58">
        <v>0</v>
      </c>
      <c r="AB1299">
        <v>0</v>
      </c>
      <c r="AC1299">
        <v>1</v>
      </c>
      <c r="AD1299" s="58">
        <v>1</v>
      </c>
      <c r="AE1299" s="58">
        <v>1</v>
      </c>
      <c r="AF1299" s="58">
        <v>5</v>
      </c>
      <c r="AG1299" s="58">
        <v>50</v>
      </c>
      <c r="AH1299" s="59">
        <v>21413.26</v>
      </c>
      <c r="AI1299" s="61">
        <v>29895000</v>
      </c>
      <c r="AJ1299" s="61">
        <v>20662000</v>
      </c>
      <c r="AK1299" s="61">
        <v>1852000</v>
      </c>
      <c r="AL1299" s="60">
        <f t="shared" si="231"/>
        <v>1.8520000000000001</v>
      </c>
      <c r="AM1299" s="60">
        <f t="shared" si="228"/>
        <v>0.11700844390832328</v>
      </c>
      <c r="AN1299" s="59">
        <v>36.82</v>
      </c>
    </row>
    <row r="1300" spans="1:40" x14ac:dyDescent="0.3">
      <c r="A1300" s="58" t="s">
        <v>320</v>
      </c>
      <c r="B1300" s="59">
        <v>2018</v>
      </c>
      <c r="C1300" s="59">
        <v>83.85</v>
      </c>
      <c r="D1300" s="59">
        <v>83.85</v>
      </c>
      <c r="E1300" s="59">
        <v>100</v>
      </c>
      <c r="F1300" s="59">
        <v>85.03</v>
      </c>
      <c r="G1300" s="59">
        <v>89.86</v>
      </c>
      <c r="H1300" s="59">
        <v>74.05</v>
      </c>
      <c r="I1300" s="60">
        <f t="shared" si="224"/>
        <v>9.8471293478551782</v>
      </c>
      <c r="J1300" s="60">
        <f t="shared" si="229"/>
        <v>17.233171665657096</v>
      </c>
      <c r="K1300" s="60">
        <f t="shared" si="226"/>
        <v>16.875015434415332</v>
      </c>
      <c r="L1300" s="60">
        <f t="shared" si="230"/>
        <v>1.0199297666336409</v>
      </c>
      <c r="M1300" s="60">
        <f t="shared" si="227"/>
        <v>1.4306891213585402</v>
      </c>
      <c r="N1300" s="59">
        <v>5.0199999999999996</v>
      </c>
      <c r="O1300" s="59">
        <v>0.65</v>
      </c>
      <c r="P1300" s="62">
        <v>15.665081300813005</v>
      </c>
      <c r="Q1300" s="62">
        <v>17.575252918287951</v>
      </c>
      <c r="R1300" s="12">
        <v>28</v>
      </c>
      <c r="S1300" s="59">
        <v>62.42</v>
      </c>
      <c r="T1300" s="58">
        <v>1</v>
      </c>
      <c r="U1300" s="59">
        <v>78.290000000000006</v>
      </c>
      <c r="V1300" s="58">
        <v>50</v>
      </c>
      <c r="W1300" s="58" t="s">
        <v>83</v>
      </c>
      <c r="X1300" s="58">
        <v>0</v>
      </c>
      <c r="Y1300" s="58">
        <v>0</v>
      </c>
      <c r="Z1300" s="58">
        <v>0</v>
      </c>
      <c r="AA1300" s="58">
        <v>0</v>
      </c>
      <c r="AB1300">
        <v>0</v>
      </c>
      <c r="AC1300">
        <v>1</v>
      </c>
      <c r="AD1300" s="58">
        <v>1</v>
      </c>
      <c r="AE1300" s="58">
        <v>1</v>
      </c>
      <c r="AF1300" s="58">
        <v>5</v>
      </c>
      <c r="AG1300" s="58">
        <v>50</v>
      </c>
      <c r="AH1300" s="59">
        <v>18904.009999999998</v>
      </c>
      <c r="AI1300" s="61">
        <v>30498000</v>
      </c>
      <c r="AJ1300" s="61">
        <v>21317000</v>
      </c>
      <c r="AK1300" s="61">
        <v>1773000</v>
      </c>
      <c r="AL1300" s="60">
        <f t="shared" si="231"/>
        <v>1.7729999999999999</v>
      </c>
      <c r="AM1300" s="60">
        <f t="shared" si="228"/>
        <v>-4.2656587473002161E-2</v>
      </c>
      <c r="AN1300" s="59">
        <v>39.58</v>
      </c>
    </row>
    <row r="1301" spans="1:40" x14ac:dyDescent="0.3">
      <c r="A1301" s="58" t="s">
        <v>320</v>
      </c>
      <c r="B1301" s="59">
        <v>2019</v>
      </c>
      <c r="C1301" s="59">
        <v>83.36</v>
      </c>
      <c r="D1301" s="59">
        <v>83.36</v>
      </c>
      <c r="E1301" s="59">
        <v>100</v>
      </c>
      <c r="F1301" s="59">
        <v>81.03</v>
      </c>
      <c r="G1301" s="59">
        <v>89.68</v>
      </c>
      <c r="H1301" s="59">
        <v>79.09</v>
      </c>
      <c r="I1301" s="60">
        <f t="shared" si="224"/>
        <v>9.967057479738008</v>
      </c>
      <c r="J1301" s="60">
        <f t="shared" si="229"/>
        <v>17.232154688615456</v>
      </c>
      <c r="K1301" s="60">
        <f t="shared" si="226"/>
        <v>16.934787017609722</v>
      </c>
      <c r="L1301" s="60">
        <f t="shared" si="230"/>
        <v>0.95935022133460213</v>
      </c>
      <c r="M1301" s="60">
        <f t="shared" si="227"/>
        <v>1.3463102076889086</v>
      </c>
      <c r="N1301" s="59">
        <v>0.88</v>
      </c>
      <c r="O1301" s="59">
        <v>0.64</v>
      </c>
      <c r="P1301" s="62">
        <v>24.825120000000009</v>
      </c>
      <c r="Q1301" s="62">
        <v>26.61542635658914</v>
      </c>
      <c r="R1301" s="12">
        <v>31.91</v>
      </c>
      <c r="S1301" s="59">
        <v>60.39</v>
      </c>
      <c r="T1301" s="58">
        <v>1</v>
      </c>
      <c r="U1301" s="59">
        <v>93.04</v>
      </c>
      <c r="V1301" s="58">
        <v>46.15</v>
      </c>
      <c r="W1301" s="58" t="s">
        <v>83</v>
      </c>
      <c r="X1301" s="58">
        <v>0</v>
      </c>
      <c r="Y1301" s="58">
        <v>0</v>
      </c>
      <c r="Z1301" s="58">
        <v>0</v>
      </c>
      <c r="AA1301" s="58">
        <v>0</v>
      </c>
      <c r="AB1301">
        <v>0</v>
      </c>
      <c r="AC1301">
        <v>1</v>
      </c>
      <c r="AD1301" s="58">
        <v>1</v>
      </c>
      <c r="AE1301" s="58">
        <v>1</v>
      </c>
      <c r="AF1301" s="58">
        <v>10.53</v>
      </c>
      <c r="AG1301" s="58">
        <v>54.55</v>
      </c>
      <c r="AH1301" s="59">
        <v>21312.68</v>
      </c>
      <c r="AI1301" s="61">
        <v>30467000</v>
      </c>
      <c r="AJ1301" s="61">
        <v>22630000</v>
      </c>
      <c r="AK1301" s="61">
        <v>1610000</v>
      </c>
      <c r="AL1301" s="60">
        <f t="shared" si="231"/>
        <v>1.61</v>
      </c>
      <c r="AM1301" s="60">
        <f t="shared" si="228"/>
        <v>-9.193457416807671E-2</v>
      </c>
      <c r="AN1301" s="59">
        <v>45.66</v>
      </c>
    </row>
    <row r="1302" spans="1:40" x14ac:dyDescent="0.3">
      <c r="A1302" s="58" t="s">
        <v>320</v>
      </c>
      <c r="B1302" s="59">
        <v>2020</v>
      </c>
      <c r="C1302" s="59">
        <v>86.45</v>
      </c>
      <c r="D1302" s="59">
        <v>64.650000000000006</v>
      </c>
      <c r="E1302" s="59">
        <v>42.86</v>
      </c>
      <c r="F1302" s="59">
        <v>80.98</v>
      </c>
      <c r="G1302" s="59">
        <v>90.87</v>
      </c>
      <c r="H1302" s="59">
        <v>89.99</v>
      </c>
      <c r="I1302" s="60">
        <f t="shared" si="224"/>
        <v>10.134111059104164</v>
      </c>
      <c r="J1302" s="60">
        <f t="shared" si="229"/>
        <v>17.238828140710513</v>
      </c>
      <c r="K1302" s="60">
        <f t="shared" si="226"/>
        <v>16.959921423889629</v>
      </c>
      <c r="L1302" s="60">
        <f t="shared" si="230"/>
        <v>1.0057657383017578</v>
      </c>
      <c r="M1302" s="60">
        <f t="shared" si="227"/>
        <v>1.3216840472291649</v>
      </c>
      <c r="N1302" s="59">
        <v>4.9000000000000004</v>
      </c>
      <c r="O1302" s="59">
        <v>0.56000000000000005</v>
      </c>
      <c r="P1302" s="62">
        <v>24.792209302325578</v>
      </c>
      <c r="Q1302" s="62">
        <v>26.392868217054275</v>
      </c>
      <c r="R1302" s="12">
        <v>35.049999999999997</v>
      </c>
      <c r="S1302" s="59">
        <v>64.430000000000007</v>
      </c>
      <c r="T1302" s="58">
        <v>1</v>
      </c>
      <c r="U1302" s="59">
        <v>98.08</v>
      </c>
      <c r="V1302" s="58">
        <v>64.290000000000006</v>
      </c>
      <c r="W1302" s="58" t="s">
        <v>83</v>
      </c>
      <c r="X1302" s="58">
        <v>0</v>
      </c>
      <c r="Y1302" s="58">
        <v>0</v>
      </c>
      <c r="Z1302" s="58">
        <v>0</v>
      </c>
      <c r="AA1302" s="58">
        <v>0</v>
      </c>
      <c r="AB1302">
        <v>0</v>
      </c>
      <c r="AC1302">
        <v>1</v>
      </c>
      <c r="AD1302" s="58">
        <v>1</v>
      </c>
      <c r="AE1302" s="58">
        <v>1</v>
      </c>
      <c r="AF1302" s="58">
        <v>12.5</v>
      </c>
      <c r="AG1302" s="58">
        <v>38.46</v>
      </c>
      <c r="AH1302" s="59">
        <v>25187.7</v>
      </c>
      <c r="AI1302" s="61">
        <v>30671000</v>
      </c>
      <c r="AJ1302" s="61">
        <v>23206000</v>
      </c>
      <c r="AK1302" s="61">
        <v>1734000</v>
      </c>
      <c r="AL1302" s="60">
        <f t="shared" si="231"/>
        <v>1.734</v>
      </c>
      <c r="AM1302" s="60">
        <f t="shared" si="228"/>
        <v>7.7018633540372666E-2</v>
      </c>
      <c r="AN1302" s="59">
        <v>49.35</v>
      </c>
    </row>
    <row r="1303" spans="1:40" x14ac:dyDescent="0.3">
      <c r="A1303" s="58" t="s">
        <v>320</v>
      </c>
      <c r="B1303" s="59">
        <v>2021</v>
      </c>
      <c r="C1303" s="59">
        <v>87.21</v>
      </c>
      <c r="D1303" s="59">
        <v>87.21</v>
      </c>
      <c r="E1303" s="59">
        <v>100</v>
      </c>
      <c r="F1303" s="59">
        <v>82</v>
      </c>
      <c r="G1303" s="59">
        <v>89.42</v>
      </c>
      <c r="H1303" s="59">
        <v>93.18</v>
      </c>
      <c r="I1303" s="60">
        <f t="shared" si="224"/>
        <v>10.071672574371778</v>
      </c>
      <c r="J1303" s="60">
        <f t="shared" si="229"/>
        <v>17.442674170097558</v>
      </c>
      <c r="K1303" s="60">
        <f t="shared" si="226"/>
        <v>17.283182086231754</v>
      </c>
      <c r="L1303" s="60">
        <f t="shared" si="230"/>
        <v>1.11382925447297</v>
      </c>
      <c r="M1303" s="60">
        <f t="shared" si="227"/>
        <v>1.1729149772316136</v>
      </c>
      <c r="N1303" s="59">
        <v>4.51</v>
      </c>
      <c r="O1303" s="59">
        <v>0.56000000000000005</v>
      </c>
      <c r="P1303" s="62">
        <v>53.43942307692307</v>
      </c>
      <c r="Q1303" s="62">
        <v>56.638499999999958</v>
      </c>
      <c r="R1303" s="12">
        <v>93.21</v>
      </c>
      <c r="S1303" s="59">
        <v>67.790000000000006</v>
      </c>
      <c r="T1303" s="58">
        <v>1</v>
      </c>
      <c r="U1303" s="59">
        <v>99.36</v>
      </c>
      <c r="V1303" s="58">
        <v>61.54</v>
      </c>
      <c r="W1303" s="58" t="s">
        <v>83</v>
      </c>
      <c r="X1303" s="58">
        <v>0</v>
      </c>
      <c r="Y1303" s="58">
        <v>0</v>
      </c>
      <c r="Z1303" s="58">
        <v>0</v>
      </c>
      <c r="AA1303" s="58">
        <v>0</v>
      </c>
      <c r="AB1303">
        <v>0</v>
      </c>
      <c r="AC1303">
        <v>1</v>
      </c>
      <c r="AD1303" s="58">
        <v>1</v>
      </c>
      <c r="AE1303" s="58">
        <v>1</v>
      </c>
      <c r="AF1303" s="58">
        <v>11.76</v>
      </c>
      <c r="AG1303" s="58">
        <v>45.45</v>
      </c>
      <c r="AH1303" s="59">
        <v>23663.11</v>
      </c>
      <c r="AI1303" s="61">
        <v>37606000</v>
      </c>
      <c r="AJ1303" s="61">
        <v>32062000</v>
      </c>
      <c r="AK1303" s="61">
        <v>2046000</v>
      </c>
      <c r="AL1303" s="60">
        <f t="shared" si="231"/>
        <v>2.0459999999999998</v>
      </c>
      <c r="AM1303" s="60">
        <f t="shared" si="228"/>
        <v>0.17993079584775087</v>
      </c>
      <c r="AN1303" s="59">
        <v>65.180000000000007</v>
      </c>
    </row>
    <row r="1304" spans="1:40" x14ac:dyDescent="0.3">
      <c r="A1304" s="58" t="s">
        <v>693</v>
      </c>
      <c r="B1304" s="59">
        <v>2008</v>
      </c>
      <c r="C1304" s="59">
        <v>70.39</v>
      </c>
      <c r="D1304" s="59">
        <v>70.39</v>
      </c>
      <c r="E1304" s="59">
        <v>100</v>
      </c>
      <c r="F1304" s="59">
        <v>71.599999999999994</v>
      </c>
      <c r="G1304" s="59">
        <v>66.87</v>
      </c>
      <c r="H1304" s="59">
        <v>72.900000000000006</v>
      </c>
      <c r="I1304" s="60">
        <f t="shared" si="224"/>
        <v>10.825942446864163</v>
      </c>
      <c r="J1304" s="60">
        <f t="shared" si="229"/>
        <v>18.662261284621241</v>
      </c>
      <c r="K1304" s="60">
        <f t="shared" si="226"/>
        <v>18.430937958405014</v>
      </c>
      <c r="L1304" s="60">
        <f t="shared" si="230"/>
        <v>2.1921003598187738</v>
      </c>
      <c r="M1304" s="60">
        <f t="shared" si="227"/>
        <v>1.2602666508299434</v>
      </c>
      <c r="N1304" s="59">
        <v>6.49</v>
      </c>
      <c r="O1304" s="59">
        <v>0.47</v>
      </c>
      <c r="P1304" s="62">
        <v>19.974545454545453</v>
      </c>
      <c r="Q1304" s="62">
        <v>25.786875000000009</v>
      </c>
      <c r="R1304" s="12">
        <v>34.380000000000003</v>
      </c>
      <c r="S1304" s="59">
        <v>47.27</v>
      </c>
      <c r="T1304" s="58">
        <v>1</v>
      </c>
      <c r="U1304" s="59">
        <v>92.71</v>
      </c>
      <c r="V1304" s="58">
        <v>63.64</v>
      </c>
      <c r="W1304" s="58" t="s">
        <v>83</v>
      </c>
      <c r="X1304" s="58">
        <v>0</v>
      </c>
      <c r="Y1304" s="58">
        <v>0</v>
      </c>
      <c r="Z1304" s="58">
        <v>0</v>
      </c>
      <c r="AA1304" s="58">
        <v>0</v>
      </c>
      <c r="AB1304">
        <v>0</v>
      </c>
      <c r="AC1304">
        <v>1</v>
      </c>
      <c r="AD1304" s="58">
        <v>1</v>
      </c>
      <c r="AE1304" s="58"/>
      <c r="AF1304" s="58">
        <v>0</v>
      </c>
      <c r="AG1304" s="58"/>
      <c r="AH1304" s="59">
        <v>50309.16</v>
      </c>
      <c r="AI1304" s="61">
        <v>127326000</v>
      </c>
      <c r="AJ1304" s="61">
        <v>101031000</v>
      </c>
      <c r="AK1304" s="61">
        <v>7954000</v>
      </c>
      <c r="AL1304" s="60">
        <f t="shared" si="231"/>
        <v>7.9539999999999997</v>
      </c>
      <c r="AM1304" s="60"/>
      <c r="AN1304" s="59">
        <v>69.39</v>
      </c>
    </row>
    <row r="1305" spans="1:40" x14ac:dyDescent="0.3">
      <c r="A1305" s="58" t="s">
        <v>693</v>
      </c>
      <c r="B1305" s="59">
        <v>2009</v>
      </c>
      <c r="C1305" s="59">
        <v>84.18</v>
      </c>
      <c r="D1305" s="59">
        <v>84.18</v>
      </c>
      <c r="E1305" s="59">
        <v>100</v>
      </c>
      <c r="F1305" s="59">
        <v>87.7</v>
      </c>
      <c r="G1305" s="59">
        <v>90.68</v>
      </c>
      <c r="H1305" s="59">
        <v>69.75</v>
      </c>
      <c r="I1305" s="60">
        <f t="shared" si="224"/>
        <v>10.239175910576217</v>
      </c>
      <c r="J1305" s="60">
        <f t="shared" si="229"/>
        <v>18.853884228104778</v>
      </c>
      <c r="K1305" s="60">
        <f t="shared" si="226"/>
        <v>18.514771999351908</v>
      </c>
      <c r="L1305" s="60">
        <f t="shared" si="230"/>
        <v>2.2647793782581469</v>
      </c>
      <c r="M1305" s="60">
        <f t="shared" si="227"/>
        <v>1.4037008719713104</v>
      </c>
      <c r="N1305" s="59">
        <v>5.07</v>
      </c>
      <c r="O1305" s="59">
        <v>0.4</v>
      </c>
      <c r="P1305" s="62">
        <v>16.568333333333328</v>
      </c>
      <c r="Q1305" s="62">
        <v>16.611240310077516</v>
      </c>
      <c r="R1305" s="12">
        <v>19.829999999999998</v>
      </c>
      <c r="S1305" s="59">
        <v>69.53</v>
      </c>
      <c r="T1305" s="58">
        <v>1</v>
      </c>
      <c r="U1305" s="59">
        <v>88.04</v>
      </c>
      <c r="V1305" s="58">
        <v>50</v>
      </c>
      <c r="W1305" s="58" t="s">
        <v>83</v>
      </c>
      <c r="X1305" s="58">
        <v>0</v>
      </c>
      <c r="Y1305" s="58">
        <v>0</v>
      </c>
      <c r="Z1305" s="58">
        <v>0</v>
      </c>
      <c r="AA1305" s="58">
        <v>0</v>
      </c>
      <c r="AB1305">
        <v>0</v>
      </c>
      <c r="AC1305">
        <v>1</v>
      </c>
      <c r="AD1305" s="58">
        <v>1</v>
      </c>
      <c r="AE1305" s="58"/>
      <c r="AF1305" s="58">
        <v>10.53</v>
      </c>
      <c r="AG1305" s="58"/>
      <c r="AH1305" s="59">
        <v>27978.06</v>
      </c>
      <c r="AI1305" s="61">
        <v>154219000</v>
      </c>
      <c r="AJ1305" s="61">
        <v>109866000</v>
      </c>
      <c r="AK1305" s="61">
        <v>8629000</v>
      </c>
      <c r="AL1305" s="60">
        <f t="shared" si="231"/>
        <v>8.6289999999999996</v>
      </c>
      <c r="AM1305" s="60">
        <f t="shared" ref="AM1305:AM1317" si="232">(AK1305-AK1304)/AK1304</f>
        <v>8.4862962031682171E-2</v>
      </c>
      <c r="AN1305" s="59">
        <v>59.92</v>
      </c>
    </row>
    <row r="1306" spans="1:40" x14ac:dyDescent="0.3">
      <c r="A1306" s="58" t="s">
        <v>693</v>
      </c>
      <c r="B1306" s="59">
        <v>2010</v>
      </c>
      <c r="C1306" s="59">
        <v>82.09</v>
      </c>
      <c r="D1306" s="59">
        <v>82.09</v>
      </c>
      <c r="E1306" s="59">
        <v>88.89</v>
      </c>
      <c r="F1306" s="59">
        <v>85.44</v>
      </c>
      <c r="G1306" s="59">
        <v>87.73</v>
      </c>
      <c r="H1306" s="59">
        <v>69.08</v>
      </c>
      <c r="I1306" s="60">
        <f t="shared" si="224"/>
        <v>10.54692124279223</v>
      </c>
      <c r="J1306" s="60">
        <f t="shared" si="229"/>
        <v>18.903322919244069</v>
      </c>
      <c r="K1306" s="60">
        <f t="shared" si="226"/>
        <v>18.502168560798633</v>
      </c>
      <c r="L1306" s="60">
        <f t="shared" si="230"/>
        <v>2.3776925654808512</v>
      </c>
      <c r="M1306" s="60">
        <f t="shared" si="227"/>
        <v>1.4935477924232647</v>
      </c>
      <c r="N1306" s="59">
        <v>3.94</v>
      </c>
      <c r="O1306" s="59">
        <v>0.44</v>
      </c>
      <c r="P1306" s="62">
        <v>16.501712062256811</v>
      </c>
      <c r="Q1306" s="62">
        <v>17.427003891050575</v>
      </c>
      <c r="R1306" s="12">
        <v>19.920000000000002</v>
      </c>
      <c r="S1306" s="59">
        <v>64.02</v>
      </c>
      <c r="T1306" s="58">
        <v>1</v>
      </c>
      <c r="U1306" s="59">
        <v>88.3</v>
      </c>
      <c r="V1306" s="58">
        <v>50</v>
      </c>
      <c r="W1306" s="58" t="s">
        <v>83</v>
      </c>
      <c r="X1306" s="58">
        <v>0</v>
      </c>
      <c r="Y1306" s="58">
        <v>0</v>
      </c>
      <c r="Z1306" s="58">
        <v>0</v>
      </c>
      <c r="AA1306" s="58">
        <v>0</v>
      </c>
      <c r="AB1306">
        <v>0</v>
      </c>
      <c r="AC1306">
        <v>1</v>
      </c>
      <c r="AD1306" s="58">
        <v>1</v>
      </c>
      <c r="AE1306" s="58"/>
      <c r="AF1306" s="58">
        <v>10</v>
      </c>
      <c r="AG1306" s="58"/>
      <c r="AH1306" s="59">
        <v>38060.080000000002</v>
      </c>
      <c r="AI1306" s="61">
        <v>162035000</v>
      </c>
      <c r="AJ1306" s="61">
        <v>108490000</v>
      </c>
      <c r="AK1306" s="61">
        <v>9780000</v>
      </c>
      <c r="AL1306" s="60">
        <f t="shared" si="231"/>
        <v>9.7799999999999994</v>
      </c>
      <c r="AM1306" s="60">
        <f t="shared" si="232"/>
        <v>0.13338741453239078</v>
      </c>
      <c r="AN1306" s="59">
        <v>54.31</v>
      </c>
    </row>
    <row r="1307" spans="1:40" x14ac:dyDescent="0.3">
      <c r="A1307" s="58" t="s">
        <v>693</v>
      </c>
      <c r="B1307" s="59">
        <v>2011</v>
      </c>
      <c r="C1307" s="59">
        <v>84.75</v>
      </c>
      <c r="D1307" s="59">
        <v>82.55</v>
      </c>
      <c r="E1307" s="59">
        <v>84.48</v>
      </c>
      <c r="F1307" s="59">
        <v>97.52</v>
      </c>
      <c r="G1307" s="59">
        <v>82.31</v>
      </c>
      <c r="H1307" s="59">
        <v>66.209999999999994</v>
      </c>
      <c r="I1307" s="60">
        <f t="shared" si="224"/>
        <v>10.477222057798027</v>
      </c>
      <c r="J1307" s="60">
        <f t="shared" si="229"/>
        <v>18.914120098675717</v>
      </c>
      <c r="K1307" s="60">
        <f t="shared" si="226"/>
        <v>18.510100884207692</v>
      </c>
      <c r="L1307" s="60">
        <f t="shared" si="230"/>
        <v>2.3700568081090583</v>
      </c>
      <c r="M1307" s="60">
        <f t="shared" si="227"/>
        <v>1.497832726740677</v>
      </c>
      <c r="N1307" s="59">
        <v>3.61</v>
      </c>
      <c r="O1307" s="59">
        <v>0.47</v>
      </c>
      <c r="P1307" s="62">
        <v>14.778235294117646</v>
      </c>
      <c r="Q1307" s="62">
        <v>16.565686274509794</v>
      </c>
      <c r="R1307" s="12">
        <v>21.87</v>
      </c>
      <c r="S1307" s="59">
        <v>96.88</v>
      </c>
      <c r="T1307" s="58">
        <v>1</v>
      </c>
      <c r="U1307" s="59">
        <v>80.209999999999994</v>
      </c>
      <c r="V1307" s="58">
        <v>64.290000000000006</v>
      </c>
      <c r="W1307" s="58" t="s">
        <v>83</v>
      </c>
      <c r="X1307" s="58">
        <v>0</v>
      </c>
      <c r="Y1307" s="58">
        <v>0</v>
      </c>
      <c r="Z1307" s="58">
        <v>0</v>
      </c>
      <c r="AA1307" s="58">
        <v>0</v>
      </c>
      <c r="AB1307">
        <v>0</v>
      </c>
      <c r="AC1307">
        <v>1</v>
      </c>
      <c r="AD1307" s="58">
        <v>1</v>
      </c>
      <c r="AE1307" s="58"/>
      <c r="AF1307" s="58">
        <v>10</v>
      </c>
      <c r="AG1307" s="58"/>
      <c r="AH1307" s="59">
        <v>35497.660000000003</v>
      </c>
      <c r="AI1307" s="61">
        <v>163794000</v>
      </c>
      <c r="AJ1307" s="61">
        <v>109354000</v>
      </c>
      <c r="AK1307" s="61">
        <v>9698000</v>
      </c>
      <c r="AL1307" s="60">
        <f t="shared" si="231"/>
        <v>9.6980000000000004</v>
      </c>
      <c r="AM1307" s="60">
        <f t="shared" si="232"/>
        <v>-8.3844580777096122E-3</v>
      </c>
      <c r="AN1307" s="59">
        <v>53.71</v>
      </c>
    </row>
    <row r="1308" spans="1:40" x14ac:dyDescent="0.3">
      <c r="A1308" s="58" t="s">
        <v>693</v>
      </c>
      <c r="B1308" s="59">
        <v>2012</v>
      </c>
      <c r="C1308" s="59">
        <v>81.239999999999995</v>
      </c>
      <c r="D1308" s="59">
        <v>81.239999999999995</v>
      </c>
      <c r="E1308" s="59">
        <v>81.48</v>
      </c>
      <c r="F1308" s="59">
        <v>95.97</v>
      </c>
      <c r="G1308" s="59">
        <v>81.290000000000006</v>
      </c>
      <c r="H1308" s="59">
        <v>56.14</v>
      </c>
      <c r="I1308" s="60">
        <f t="shared" si="224"/>
        <v>10.320064692698873</v>
      </c>
      <c r="J1308" s="60">
        <f t="shared" si="229"/>
        <v>18.923581045151231</v>
      </c>
      <c r="K1308" s="60">
        <f t="shared" si="226"/>
        <v>18.535731160514821</v>
      </c>
      <c r="L1308" s="60">
        <f t="shared" si="230"/>
        <v>2.2328061983861294</v>
      </c>
      <c r="M1308" s="60">
        <f t="shared" si="227"/>
        <v>1.4738085263786511</v>
      </c>
      <c r="N1308" s="59">
        <v>1.29</v>
      </c>
      <c r="O1308" s="59">
        <v>0.5</v>
      </c>
      <c r="P1308" s="62">
        <v>7.9368359374999926</v>
      </c>
      <c r="Q1308" s="62">
        <v>9.5380468750000045</v>
      </c>
      <c r="R1308" s="12">
        <v>13.01</v>
      </c>
      <c r="S1308" s="59">
        <v>93.53</v>
      </c>
      <c r="T1308" s="58">
        <v>1</v>
      </c>
      <c r="U1308" s="59">
        <v>62.77</v>
      </c>
      <c r="V1308" s="58">
        <v>55.56</v>
      </c>
      <c r="W1308" s="58" t="s">
        <v>83</v>
      </c>
      <c r="X1308" s="58">
        <v>0</v>
      </c>
      <c r="Y1308" s="58">
        <v>0</v>
      </c>
      <c r="Z1308" s="58">
        <v>0</v>
      </c>
      <c r="AA1308" s="58">
        <v>0</v>
      </c>
      <c r="AB1308">
        <v>0</v>
      </c>
      <c r="AC1308">
        <v>1</v>
      </c>
      <c r="AD1308" s="58">
        <v>1</v>
      </c>
      <c r="AE1308" s="58"/>
      <c r="AF1308" s="58">
        <v>0</v>
      </c>
      <c r="AG1308" s="58"/>
      <c r="AH1308" s="59">
        <v>30335.22</v>
      </c>
      <c r="AI1308" s="61">
        <v>165351000</v>
      </c>
      <c r="AJ1308" s="61">
        <v>112193000</v>
      </c>
      <c r="AK1308" s="61">
        <v>8326000</v>
      </c>
      <c r="AL1308" s="60">
        <f t="shared" si="231"/>
        <v>8.3260000000000005</v>
      </c>
      <c r="AM1308" s="60">
        <f t="shared" si="232"/>
        <v>-0.14147246855021653</v>
      </c>
      <c r="AN1308" s="59">
        <v>54.35</v>
      </c>
    </row>
    <row r="1309" spans="1:40" x14ac:dyDescent="0.3">
      <c r="A1309" s="58" t="s">
        <v>693</v>
      </c>
      <c r="B1309" s="59">
        <v>2013</v>
      </c>
      <c r="C1309" s="59">
        <v>85.64</v>
      </c>
      <c r="D1309" s="59">
        <v>85.64</v>
      </c>
      <c r="E1309" s="59">
        <v>100</v>
      </c>
      <c r="F1309" s="59">
        <v>95.15</v>
      </c>
      <c r="G1309" s="59">
        <v>83.73</v>
      </c>
      <c r="H1309" s="59">
        <v>71.97</v>
      </c>
      <c r="I1309" s="60">
        <f t="shared" si="224"/>
        <v>10.292407203007023</v>
      </c>
      <c r="J1309" s="60">
        <f t="shared" si="229"/>
        <v>18.877529475701603</v>
      </c>
      <c r="K1309" s="60">
        <f t="shared" si="226"/>
        <v>18.47013735266496</v>
      </c>
      <c r="L1309" s="60">
        <f t="shared" si="230"/>
        <v>2.2724351160431624</v>
      </c>
      <c r="M1309" s="60">
        <f t="shared" si="227"/>
        <v>1.5028933092224233</v>
      </c>
      <c r="N1309" s="59">
        <v>3.18</v>
      </c>
      <c r="O1309" s="59">
        <v>0.49</v>
      </c>
      <c r="P1309" s="62">
        <v>4.5099606299212596</v>
      </c>
      <c r="Q1309" s="62">
        <v>5.3667968749999986</v>
      </c>
      <c r="R1309" s="12">
        <v>8.0399999999999991</v>
      </c>
      <c r="S1309" s="59">
        <v>89.44</v>
      </c>
      <c r="T1309" s="58">
        <v>1</v>
      </c>
      <c r="U1309" s="59">
        <v>88.04</v>
      </c>
      <c r="V1309" s="58">
        <v>66.67</v>
      </c>
      <c r="W1309" s="58" t="s">
        <v>83</v>
      </c>
      <c r="X1309" s="58">
        <v>0</v>
      </c>
      <c r="Y1309" s="58">
        <v>0</v>
      </c>
      <c r="Z1309" s="58">
        <v>0</v>
      </c>
      <c r="AA1309" s="58">
        <v>0</v>
      </c>
      <c r="AB1309">
        <v>0</v>
      </c>
      <c r="AC1309">
        <v>1</v>
      </c>
      <c r="AD1309" s="58">
        <v>1</v>
      </c>
      <c r="AE1309" s="58"/>
      <c r="AF1309" s="58">
        <v>0</v>
      </c>
      <c r="AG1309" s="58"/>
      <c r="AH1309" s="59">
        <v>29507.72</v>
      </c>
      <c r="AI1309" s="61">
        <v>157909000</v>
      </c>
      <c r="AJ1309" s="61">
        <v>105070000</v>
      </c>
      <c r="AK1309" s="61">
        <v>8703000</v>
      </c>
      <c r="AL1309" s="60">
        <f t="shared" si="231"/>
        <v>8.7029999999999994</v>
      </c>
      <c r="AM1309" s="60">
        <f t="shared" si="232"/>
        <v>4.5279846264712945E-2</v>
      </c>
      <c r="AN1309" s="59">
        <v>52.47</v>
      </c>
    </row>
    <row r="1310" spans="1:40" x14ac:dyDescent="0.3">
      <c r="A1310" s="58" t="s">
        <v>693</v>
      </c>
      <c r="B1310" s="59">
        <v>2014</v>
      </c>
      <c r="C1310" s="59">
        <v>87.84</v>
      </c>
      <c r="D1310" s="59">
        <v>87.84</v>
      </c>
      <c r="E1310" s="59">
        <v>100</v>
      </c>
      <c r="F1310" s="59">
        <v>96.83</v>
      </c>
      <c r="G1310" s="59">
        <v>84.32</v>
      </c>
      <c r="H1310" s="59">
        <v>77.14</v>
      </c>
      <c r="I1310" s="60">
        <f t="shared" si="224"/>
        <v>10.303814482788169</v>
      </c>
      <c r="J1310" s="60">
        <f t="shared" si="229"/>
        <v>18.887974454683462</v>
      </c>
      <c r="K1310" s="60">
        <f t="shared" si="226"/>
        <v>18.501541578407362</v>
      </c>
      <c r="L1310" s="60">
        <f t="shared" si="230"/>
        <v>1.742043876982122</v>
      </c>
      <c r="M1310" s="60">
        <f t="shared" si="227"/>
        <v>1.4717216063160614</v>
      </c>
      <c r="N1310" s="59">
        <v>2.19</v>
      </c>
      <c r="O1310" s="59">
        <v>0.46</v>
      </c>
      <c r="P1310" s="62">
        <v>5.9405577689243021</v>
      </c>
      <c r="Q1310" s="62">
        <v>6.9000390625000003</v>
      </c>
      <c r="R1310" s="12">
        <v>8.77</v>
      </c>
      <c r="S1310" s="59">
        <v>97.34</v>
      </c>
      <c r="T1310" s="58">
        <v>1</v>
      </c>
      <c r="U1310" s="59">
        <v>96.74</v>
      </c>
      <c r="V1310" s="58">
        <v>62.5</v>
      </c>
      <c r="W1310" s="58" t="s">
        <v>83</v>
      </c>
      <c r="X1310" s="58">
        <v>0</v>
      </c>
      <c r="Y1310" s="58">
        <v>0</v>
      </c>
      <c r="Z1310" s="58">
        <v>0</v>
      </c>
      <c r="AA1310" s="58">
        <v>0</v>
      </c>
      <c r="AB1310">
        <v>0</v>
      </c>
      <c r="AC1310">
        <v>1</v>
      </c>
      <c r="AD1310" s="58">
        <v>1</v>
      </c>
      <c r="AE1310" s="58"/>
      <c r="AF1310" s="58">
        <v>13.33</v>
      </c>
      <c r="AG1310" s="58"/>
      <c r="AH1310" s="59">
        <v>29846.25</v>
      </c>
      <c r="AI1310" s="61">
        <v>159567000</v>
      </c>
      <c r="AJ1310" s="61">
        <v>108422000</v>
      </c>
      <c r="AK1310" s="61">
        <v>4709000</v>
      </c>
      <c r="AL1310" s="60">
        <f t="shared" si="231"/>
        <v>4.7089999999999996</v>
      </c>
      <c r="AM1310" s="60">
        <f t="shared" si="232"/>
        <v>-0.45892221073193151</v>
      </c>
      <c r="AN1310" s="59">
        <v>53.06</v>
      </c>
    </row>
    <row r="1311" spans="1:40" x14ac:dyDescent="0.3">
      <c r="A1311" s="58" t="s">
        <v>693</v>
      </c>
      <c r="B1311" s="59">
        <v>2015</v>
      </c>
      <c r="C1311" s="59">
        <v>90.01</v>
      </c>
      <c r="D1311" s="59">
        <v>85.01</v>
      </c>
      <c r="E1311" s="59">
        <v>80</v>
      </c>
      <c r="F1311" s="59">
        <v>97.07</v>
      </c>
      <c r="G1311" s="59">
        <v>88.61</v>
      </c>
      <c r="H1311" s="59">
        <v>79.849999999999994</v>
      </c>
      <c r="I1311" s="60">
        <f t="shared" si="224"/>
        <v>10.456072970950341</v>
      </c>
      <c r="J1311" s="60">
        <f t="shared" si="229"/>
        <v>18.851118100345943</v>
      </c>
      <c r="K1311" s="60">
        <f t="shared" si="226"/>
        <v>18.440895051202606</v>
      </c>
      <c r="L1311" s="60">
        <f t="shared" si="230"/>
        <v>1.9882852226379728</v>
      </c>
      <c r="M1311" s="60">
        <f t="shared" si="227"/>
        <v>1.5071539170145627</v>
      </c>
      <c r="N1311" s="59">
        <v>2.5499999999999998</v>
      </c>
      <c r="O1311" s="59">
        <v>0.48</v>
      </c>
      <c r="P1311" s="62">
        <v>7.6819367588932828</v>
      </c>
      <c r="Q1311" s="62">
        <v>8.2714785992217958</v>
      </c>
      <c r="R1311" s="12">
        <v>9.17</v>
      </c>
      <c r="S1311" s="59">
        <v>96.98</v>
      </c>
      <c r="T1311" s="58">
        <v>1</v>
      </c>
      <c r="U1311" s="59">
        <v>98.96</v>
      </c>
      <c r="V1311" s="58">
        <v>77.78</v>
      </c>
      <c r="W1311" s="58" t="s">
        <v>83</v>
      </c>
      <c r="X1311" s="58">
        <v>0</v>
      </c>
      <c r="Y1311" s="58">
        <v>0</v>
      </c>
      <c r="Z1311" s="58">
        <v>0</v>
      </c>
      <c r="AA1311" s="58">
        <v>0</v>
      </c>
      <c r="AB1311">
        <v>0</v>
      </c>
      <c r="AC1311">
        <v>1</v>
      </c>
      <c r="AD1311" s="58">
        <v>1</v>
      </c>
      <c r="AE1311" s="58"/>
      <c r="AF1311" s="58">
        <v>14.29</v>
      </c>
      <c r="AG1311" s="58"/>
      <c r="AH1311" s="59">
        <v>34754.800000000003</v>
      </c>
      <c r="AI1311" s="61">
        <v>153793000</v>
      </c>
      <c r="AJ1311" s="61">
        <v>102042000</v>
      </c>
      <c r="AK1311" s="61">
        <v>6303000</v>
      </c>
      <c r="AL1311" s="60">
        <f t="shared" si="231"/>
        <v>6.3029999999999999</v>
      </c>
      <c r="AM1311" s="60">
        <f t="shared" si="232"/>
        <v>0.33850074325759183</v>
      </c>
      <c r="AN1311" s="59">
        <v>50.81</v>
      </c>
    </row>
    <row r="1312" spans="1:40" x14ac:dyDescent="0.3">
      <c r="A1312" s="58" t="s">
        <v>693</v>
      </c>
      <c r="B1312" s="59">
        <v>2016</v>
      </c>
      <c r="C1312" s="59">
        <v>91.03</v>
      </c>
      <c r="D1312" s="59">
        <v>91.03</v>
      </c>
      <c r="E1312" s="59">
        <v>100</v>
      </c>
      <c r="F1312" s="59">
        <v>94.85</v>
      </c>
      <c r="G1312" s="59">
        <v>95.02</v>
      </c>
      <c r="H1312" s="59">
        <v>79.36</v>
      </c>
      <c r="I1312" s="60">
        <f t="shared" si="224"/>
        <v>10.507745047734669</v>
      </c>
      <c r="J1312" s="60">
        <f t="shared" si="229"/>
        <v>18.818993669403397</v>
      </c>
      <c r="K1312" s="60">
        <f t="shared" si="226"/>
        <v>18.383560223848924</v>
      </c>
      <c r="L1312" s="60">
        <f t="shared" si="230"/>
        <v>2.1850395291390021</v>
      </c>
      <c r="M1312" s="60">
        <f t="shared" si="227"/>
        <v>1.5456328614720412</v>
      </c>
      <c r="N1312" s="59">
        <v>2.86</v>
      </c>
      <c r="O1312" s="59">
        <v>0.46</v>
      </c>
      <c r="P1312" s="62">
        <v>5.3497665369649798</v>
      </c>
      <c r="Q1312" s="62">
        <v>5.6182329317269106</v>
      </c>
      <c r="R1312" s="12">
        <v>8.7100000000000009</v>
      </c>
      <c r="S1312" s="59">
        <v>93.41</v>
      </c>
      <c r="T1312" s="58">
        <v>1</v>
      </c>
      <c r="U1312" s="59">
        <v>98.96</v>
      </c>
      <c r="V1312" s="58">
        <v>77.78</v>
      </c>
      <c r="W1312" s="58" t="s">
        <v>83</v>
      </c>
      <c r="X1312" s="58">
        <v>0</v>
      </c>
      <c r="Y1312" s="58">
        <v>0</v>
      </c>
      <c r="Z1312" s="58">
        <v>0</v>
      </c>
      <c r="AA1312" s="58">
        <v>0</v>
      </c>
      <c r="AB1312">
        <v>0</v>
      </c>
      <c r="AC1312">
        <v>1</v>
      </c>
      <c r="AD1312" s="58">
        <v>1</v>
      </c>
      <c r="AE1312" s="58">
        <v>1</v>
      </c>
      <c r="AF1312" s="58">
        <v>17.39</v>
      </c>
      <c r="AG1312" s="58"/>
      <c r="AH1312" s="59">
        <v>36597.86</v>
      </c>
      <c r="AI1312" s="61">
        <v>148931000</v>
      </c>
      <c r="AJ1312" s="61">
        <v>96356000</v>
      </c>
      <c r="AK1312" s="61">
        <v>7891000</v>
      </c>
      <c r="AL1312" s="60">
        <f t="shared" si="231"/>
        <v>7.891</v>
      </c>
      <c r="AM1312" s="60">
        <f t="shared" si="232"/>
        <v>0.25194351895922579</v>
      </c>
      <c r="AN1312" s="59">
        <v>49.61</v>
      </c>
    </row>
    <row r="1313" spans="1:40" x14ac:dyDescent="0.3">
      <c r="A1313" s="58" t="s">
        <v>693</v>
      </c>
      <c r="B1313" s="59">
        <v>2017</v>
      </c>
      <c r="C1313" s="59">
        <v>89.21</v>
      </c>
      <c r="D1313" s="59">
        <v>66.66</v>
      </c>
      <c r="E1313" s="59">
        <v>44.12</v>
      </c>
      <c r="F1313" s="59">
        <v>91.63</v>
      </c>
      <c r="G1313" s="59">
        <v>92.83</v>
      </c>
      <c r="H1313" s="59">
        <v>80.38</v>
      </c>
      <c r="I1313" s="60">
        <f t="shared" si="224"/>
        <v>10.667179399925585</v>
      </c>
      <c r="J1313" s="60">
        <f t="shared" si="229"/>
        <v>18.821381185710976</v>
      </c>
      <c r="K1313" s="60">
        <f t="shared" si="226"/>
        <v>18.39151966260938</v>
      </c>
      <c r="L1313" s="60">
        <f t="shared" si="230"/>
        <v>2.1247733516779195</v>
      </c>
      <c r="M1313" s="60">
        <f t="shared" si="227"/>
        <v>1.5370446636328068</v>
      </c>
      <c r="N1313" s="59">
        <v>3.74</v>
      </c>
      <c r="O1313" s="59">
        <v>0.49</v>
      </c>
      <c r="P1313" s="62">
        <v>5.8285490196078431</v>
      </c>
      <c r="Q1313" s="62">
        <v>6.2326050420168064</v>
      </c>
      <c r="R1313" s="12">
        <v>8.64</v>
      </c>
      <c r="S1313" s="59">
        <v>94.83</v>
      </c>
      <c r="T1313" s="58">
        <v>1</v>
      </c>
      <c r="U1313" s="59">
        <v>99.14</v>
      </c>
      <c r="V1313" s="58">
        <v>80</v>
      </c>
      <c r="W1313" s="58" t="s">
        <v>83</v>
      </c>
      <c r="X1313" s="58">
        <v>0</v>
      </c>
      <c r="Y1313" s="58">
        <v>0</v>
      </c>
      <c r="Z1313" s="58">
        <v>0</v>
      </c>
      <c r="AA1313" s="58">
        <v>0</v>
      </c>
      <c r="AB1313">
        <v>0</v>
      </c>
      <c r="AC1313">
        <v>1</v>
      </c>
      <c r="AD1313" s="58">
        <v>1</v>
      </c>
      <c r="AE1313" s="58">
        <v>1</v>
      </c>
      <c r="AF1313" s="58">
        <v>17.39</v>
      </c>
      <c r="AG1313" s="58"/>
      <c r="AH1313" s="59">
        <v>42923.7</v>
      </c>
      <c r="AI1313" s="61">
        <v>149287000</v>
      </c>
      <c r="AJ1313" s="61">
        <v>97126000</v>
      </c>
      <c r="AK1313" s="61">
        <v>7371000</v>
      </c>
      <c r="AL1313" s="60">
        <f t="shared" si="231"/>
        <v>7.3710000000000004</v>
      </c>
      <c r="AM1313" s="60">
        <f t="shared" si="232"/>
        <v>-6.589785831960461E-2</v>
      </c>
      <c r="AN1313" s="59">
        <v>49.91</v>
      </c>
    </row>
    <row r="1314" spans="1:40" x14ac:dyDescent="0.3">
      <c r="A1314" s="58" t="s">
        <v>693</v>
      </c>
      <c r="B1314" s="59">
        <v>2018</v>
      </c>
      <c r="C1314" s="59">
        <v>89.69</v>
      </c>
      <c r="D1314" s="59">
        <v>84.32</v>
      </c>
      <c r="E1314" s="59">
        <v>78.95</v>
      </c>
      <c r="F1314" s="59">
        <v>91.28</v>
      </c>
      <c r="G1314" s="59">
        <v>93.02</v>
      </c>
      <c r="H1314" s="59">
        <v>82.63</v>
      </c>
      <c r="I1314" s="60">
        <f t="shared" si="224"/>
        <v>10.861975716582339</v>
      </c>
      <c r="J1314" s="60">
        <f t="shared" si="229"/>
        <v>18.872514037988058</v>
      </c>
      <c r="K1314" s="60">
        <f t="shared" si="226"/>
        <v>18.509304986241876</v>
      </c>
      <c r="L1314" s="60">
        <f t="shared" si="230"/>
        <v>2.0903814817181705</v>
      </c>
      <c r="M1314" s="60">
        <f t="shared" si="227"/>
        <v>1.4379364309443838</v>
      </c>
      <c r="N1314" s="59">
        <v>4.38</v>
      </c>
      <c r="O1314" s="59">
        <v>0.47</v>
      </c>
      <c r="P1314" s="62">
        <v>15.665081300813005</v>
      </c>
      <c r="Q1314" s="62">
        <v>17.575252918287951</v>
      </c>
      <c r="R1314" s="12">
        <v>28</v>
      </c>
      <c r="S1314" s="59">
        <v>94.1</v>
      </c>
      <c r="T1314" s="58">
        <v>1</v>
      </c>
      <c r="U1314" s="59">
        <v>99.5</v>
      </c>
      <c r="V1314" s="58">
        <v>77.78</v>
      </c>
      <c r="W1314" s="58" t="s">
        <v>83</v>
      </c>
      <c r="X1314" s="58">
        <v>0</v>
      </c>
      <c r="Y1314" s="58">
        <v>0</v>
      </c>
      <c r="Z1314" s="58">
        <v>0</v>
      </c>
      <c r="AA1314" s="58">
        <v>0</v>
      </c>
      <c r="AB1314">
        <v>0</v>
      </c>
      <c r="AC1314">
        <v>1</v>
      </c>
      <c r="AD1314" s="58">
        <v>1</v>
      </c>
      <c r="AE1314" s="58">
        <v>1</v>
      </c>
      <c r="AF1314" s="58">
        <v>18.18</v>
      </c>
      <c r="AG1314" s="58"/>
      <c r="AH1314" s="59">
        <v>52155.02</v>
      </c>
      <c r="AI1314" s="61">
        <v>157119000</v>
      </c>
      <c r="AJ1314" s="61">
        <v>109267000</v>
      </c>
      <c r="AK1314" s="61">
        <v>7088000</v>
      </c>
      <c r="AL1314" s="60">
        <f t="shared" si="231"/>
        <v>7.0880000000000001</v>
      </c>
      <c r="AM1314" s="60">
        <f t="shared" si="232"/>
        <v>-3.8393705060371729E-2</v>
      </c>
      <c r="AN1314" s="59">
        <v>54.17</v>
      </c>
    </row>
    <row r="1315" spans="1:40" x14ac:dyDescent="0.3">
      <c r="A1315" s="58" t="s">
        <v>693</v>
      </c>
      <c r="B1315" s="59">
        <v>2019</v>
      </c>
      <c r="C1315" s="59">
        <v>87.98</v>
      </c>
      <c r="D1315" s="59">
        <v>52.81</v>
      </c>
      <c r="E1315" s="59">
        <v>17.649999999999999</v>
      </c>
      <c r="F1315" s="59">
        <v>89.58</v>
      </c>
      <c r="G1315" s="59">
        <v>93.56</v>
      </c>
      <c r="H1315" s="59">
        <v>78.010000000000005</v>
      </c>
      <c r="I1315" s="60">
        <f t="shared" si="224"/>
        <v>10.845069547042248</v>
      </c>
      <c r="J1315" s="60">
        <f t="shared" si="229"/>
        <v>18.905043288776962</v>
      </c>
      <c r="K1315" s="60">
        <f t="shared" si="226"/>
        <v>18.563706918138678</v>
      </c>
      <c r="L1315" s="60">
        <f t="shared" si="230"/>
        <v>2.2680971625353723</v>
      </c>
      <c r="M1315" s="60">
        <f t="shared" si="227"/>
        <v>1.4068263763694355</v>
      </c>
      <c r="N1315" s="59">
        <v>2.67</v>
      </c>
      <c r="O1315" s="59">
        <v>0.48</v>
      </c>
      <c r="P1315" s="62">
        <v>24.825120000000009</v>
      </c>
      <c r="Q1315" s="62">
        <v>26.61542635658914</v>
      </c>
      <c r="R1315" s="12">
        <v>31.91</v>
      </c>
      <c r="S1315" s="59">
        <v>95.22</v>
      </c>
      <c r="T1315" s="58">
        <v>1</v>
      </c>
      <c r="U1315" s="59">
        <v>99.52</v>
      </c>
      <c r="V1315" s="58">
        <v>77.78</v>
      </c>
      <c r="W1315" s="58" t="s">
        <v>83</v>
      </c>
      <c r="X1315" s="58">
        <v>0</v>
      </c>
      <c r="Y1315" s="58">
        <v>0</v>
      </c>
      <c r="Z1315" s="58">
        <v>0</v>
      </c>
      <c r="AA1315" s="58">
        <v>0</v>
      </c>
      <c r="AB1315">
        <v>0</v>
      </c>
      <c r="AC1315">
        <v>1</v>
      </c>
      <c r="AD1315" s="58">
        <v>1</v>
      </c>
      <c r="AE1315" s="58">
        <v>1</v>
      </c>
      <c r="AF1315" s="58">
        <v>15.79</v>
      </c>
      <c r="AG1315" s="58"/>
      <c r="AH1315" s="59">
        <v>51280.69</v>
      </c>
      <c r="AI1315" s="61">
        <v>162314000</v>
      </c>
      <c r="AJ1315" s="61">
        <v>115376000</v>
      </c>
      <c r="AK1315" s="61">
        <v>8661000</v>
      </c>
      <c r="AL1315" s="60">
        <f t="shared" si="231"/>
        <v>8.6609999999999996</v>
      </c>
      <c r="AM1315" s="60">
        <f t="shared" si="232"/>
        <v>0.22192437923250563</v>
      </c>
      <c r="AN1315" s="59">
        <v>56.71</v>
      </c>
    </row>
    <row r="1316" spans="1:40" x14ac:dyDescent="0.3">
      <c r="A1316" s="58" t="s">
        <v>693</v>
      </c>
      <c r="B1316" s="59">
        <v>2020</v>
      </c>
      <c r="C1316" s="59">
        <v>91.59</v>
      </c>
      <c r="D1316" s="59">
        <v>50.56</v>
      </c>
      <c r="E1316" s="59">
        <v>9.52</v>
      </c>
      <c r="F1316" s="59">
        <v>94.45</v>
      </c>
      <c r="G1316" s="59">
        <v>96.29</v>
      </c>
      <c r="H1316" s="59">
        <v>80.63</v>
      </c>
      <c r="I1316" s="60">
        <f t="shared" si="224"/>
        <v>11.183013323793505</v>
      </c>
      <c r="J1316" s="60">
        <f t="shared" si="229"/>
        <v>18.858128897913581</v>
      </c>
      <c r="K1316" s="60">
        <f t="shared" si="226"/>
        <v>18.538623766810115</v>
      </c>
      <c r="L1316" s="60">
        <f t="shared" si="230"/>
        <v>2.2233254120084136</v>
      </c>
      <c r="M1316" s="60">
        <f t="shared" si="227"/>
        <v>1.3764464352370287</v>
      </c>
      <c r="N1316" s="59">
        <v>2.62</v>
      </c>
      <c r="O1316" s="59">
        <v>0.4</v>
      </c>
      <c r="P1316" s="62">
        <v>24.792209302325578</v>
      </c>
      <c r="Q1316" s="62">
        <v>26.392868217054275</v>
      </c>
      <c r="R1316" s="12">
        <v>35.049999999999997</v>
      </c>
      <c r="S1316" s="59">
        <v>96.77</v>
      </c>
      <c r="T1316" s="58">
        <v>1</v>
      </c>
      <c r="U1316" s="59">
        <v>99.63</v>
      </c>
      <c r="V1316" s="58">
        <v>80</v>
      </c>
      <c r="W1316" s="58" t="s">
        <v>83</v>
      </c>
      <c r="X1316" s="58">
        <v>0</v>
      </c>
      <c r="Y1316" s="58">
        <v>0</v>
      </c>
      <c r="Z1316" s="58">
        <v>0</v>
      </c>
      <c r="AA1316" s="58">
        <v>0</v>
      </c>
      <c r="AB1316">
        <v>0</v>
      </c>
      <c r="AC1316">
        <v>1</v>
      </c>
      <c r="AD1316" s="58">
        <v>1</v>
      </c>
      <c r="AE1316" s="58">
        <v>1</v>
      </c>
      <c r="AF1316" s="58">
        <v>18.18</v>
      </c>
      <c r="AG1316" s="58">
        <v>11.11</v>
      </c>
      <c r="AH1316" s="59">
        <v>71898.69</v>
      </c>
      <c r="AI1316" s="61">
        <v>154875000</v>
      </c>
      <c r="AJ1316" s="61">
        <v>112518000</v>
      </c>
      <c r="AK1316" s="61">
        <v>8238000</v>
      </c>
      <c r="AL1316" s="60">
        <f t="shared" si="231"/>
        <v>8.2379999999999995</v>
      </c>
      <c r="AM1316" s="60">
        <f t="shared" si="232"/>
        <v>-4.8839625909248355E-2</v>
      </c>
      <c r="AN1316" s="59">
        <v>58.22</v>
      </c>
    </row>
    <row r="1317" spans="1:40" x14ac:dyDescent="0.3">
      <c r="A1317" s="58" t="s">
        <v>693</v>
      </c>
      <c r="B1317" s="59">
        <v>2021</v>
      </c>
      <c r="C1317" s="59">
        <v>91.07</v>
      </c>
      <c r="D1317" s="59">
        <v>80.09</v>
      </c>
      <c r="E1317" s="59">
        <v>69.12</v>
      </c>
      <c r="F1317" s="59">
        <v>95.01</v>
      </c>
      <c r="G1317" s="59">
        <v>94.97</v>
      </c>
      <c r="H1317" s="59">
        <v>79.290000000000006</v>
      </c>
      <c r="I1317" s="60">
        <f t="shared" si="224"/>
        <v>11.340229988446101</v>
      </c>
      <c r="J1317" s="60">
        <f t="shared" si="229"/>
        <v>19.093145510317107</v>
      </c>
      <c r="K1317" s="60">
        <f t="shared" si="226"/>
        <v>18.849627976207735</v>
      </c>
      <c r="L1317" s="60">
        <f t="shared" si="230"/>
        <v>1.6684612528835614</v>
      </c>
      <c r="M1317" s="60">
        <f t="shared" si="227"/>
        <v>1.2757286864108774</v>
      </c>
      <c r="N1317" s="59">
        <v>2.76</v>
      </c>
      <c r="O1317" s="59">
        <v>0.43</v>
      </c>
      <c r="P1317" s="62">
        <v>53.43942307692307</v>
      </c>
      <c r="Q1317" s="62">
        <v>56.638499999999958</v>
      </c>
      <c r="R1317" s="12">
        <v>93.21</v>
      </c>
      <c r="S1317" s="59">
        <v>96.17</v>
      </c>
      <c r="T1317" s="58">
        <v>1</v>
      </c>
      <c r="U1317" s="59">
        <v>99.64</v>
      </c>
      <c r="V1317" s="58">
        <v>77.78</v>
      </c>
      <c r="W1317" s="58" t="s">
        <v>83</v>
      </c>
      <c r="X1317" s="58">
        <v>0</v>
      </c>
      <c r="Y1317" s="58">
        <v>0</v>
      </c>
      <c r="Z1317" s="58">
        <v>0</v>
      </c>
      <c r="AA1317" s="58">
        <v>0</v>
      </c>
      <c r="AB1317">
        <v>0</v>
      </c>
      <c r="AC1317">
        <v>1</v>
      </c>
      <c r="AD1317" s="58">
        <v>1</v>
      </c>
      <c r="AE1317" s="58">
        <v>1</v>
      </c>
      <c r="AF1317" s="58">
        <v>19.05</v>
      </c>
      <c r="AG1317" s="58">
        <v>11.11</v>
      </c>
      <c r="AH1317" s="59">
        <v>84139.38</v>
      </c>
      <c r="AI1317" s="61">
        <v>195906000</v>
      </c>
      <c r="AJ1317" s="61">
        <v>153564000</v>
      </c>
      <c r="AK1317" s="61">
        <v>4304000</v>
      </c>
      <c r="AL1317" s="60">
        <f t="shared" si="231"/>
        <v>4.3040000000000003</v>
      </c>
      <c r="AM1317" s="60">
        <f t="shared" si="232"/>
        <v>-0.47754309298373393</v>
      </c>
      <c r="AN1317" s="59">
        <v>62.92</v>
      </c>
    </row>
    <row r="1318" spans="1:40" x14ac:dyDescent="0.3">
      <c r="A1318" s="58" t="s">
        <v>106</v>
      </c>
      <c r="B1318" s="59">
        <v>2008</v>
      </c>
      <c r="C1318" s="59">
        <v>54.69</v>
      </c>
      <c r="D1318" s="59">
        <v>54.69</v>
      </c>
      <c r="E1318" s="59">
        <v>80</v>
      </c>
      <c r="F1318" s="59">
        <v>75.989999999999995</v>
      </c>
      <c r="G1318" s="59">
        <v>45.72</v>
      </c>
      <c r="H1318" s="59">
        <v>29.2</v>
      </c>
      <c r="I1318" s="60">
        <f t="shared" si="224"/>
        <v>10.580375007305944</v>
      </c>
      <c r="J1318" s="60">
        <f t="shared" si="229"/>
        <v>18.931043860778509</v>
      </c>
      <c r="K1318" s="60">
        <f t="shared" si="226"/>
        <v>18.457699997208493</v>
      </c>
      <c r="L1318" s="60">
        <f t="shared" si="230"/>
        <v>1.9773395999872989</v>
      </c>
      <c r="M1318" s="60">
        <f t="shared" si="227"/>
        <v>1.6053533105974387</v>
      </c>
      <c r="N1318" s="59">
        <v>6.06</v>
      </c>
      <c r="O1318" s="59">
        <v>0.41</v>
      </c>
      <c r="P1318" s="62">
        <v>19.974545454545453</v>
      </c>
      <c r="Q1318" s="62">
        <v>25.786875000000009</v>
      </c>
      <c r="R1318" s="12">
        <v>34.380000000000003</v>
      </c>
      <c r="S1318" s="59">
        <v>85.29</v>
      </c>
      <c r="T1318" s="58">
        <v>1</v>
      </c>
      <c r="U1318" s="59">
        <v>13.07</v>
      </c>
      <c r="V1318" s="58"/>
      <c r="W1318" s="58" t="s">
        <v>83</v>
      </c>
      <c r="X1318" s="58">
        <v>0</v>
      </c>
      <c r="Y1318" s="58">
        <v>0</v>
      </c>
      <c r="Z1318" s="58">
        <v>0</v>
      </c>
      <c r="AA1318" s="58">
        <v>0</v>
      </c>
      <c r="AB1318">
        <v>0</v>
      </c>
      <c r="AC1318">
        <v>1</v>
      </c>
      <c r="AD1318" s="58">
        <v>1</v>
      </c>
      <c r="AE1318" s="58"/>
      <c r="AF1318" s="58">
        <v>5.56</v>
      </c>
      <c r="AG1318" s="58">
        <v>21.05</v>
      </c>
      <c r="AH1318" s="59">
        <v>39354.870000000003</v>
      </c>
      <c r="AI1318" s="61">
        <v>166589600</v>
      </c>
      <c r="AJ1318" s="61">
        <v>103771300</v>
      </c>
      <c r="AK1318" s="61">
        <v>6223500</v>
      </c>
      <c r="AL1318" s="60">
        <f t="shared" si="231"/>
        <v>6.2234999999999996</v>
      </c>
      <c r="AM1318" s="60"/>
      <c r="AN1318" s="59">
        <v>38.21</v>
      </c>
    </row>
    <row r="1319" spans="1:40" x14ac:dyDescent="0.3">
      <c r="A1319" s="58" t="s">
        <v>106</v>
      </c>
      <c r="B1319" s="59">
        <v>2009</v>
      </c>
      <c r="C1319" s="59">
        <v>63.36</v>
      </c>
      <c r="D1319" s="59">
        <v>34.799999999999997</v>
      </c>
      <c r="E1319" s="59">
        <v>6.25</v>
      </c>
      <c r="F1319" s="59">
        <v>73.209999999999994</v>
      </c>
      <c r="G1319" s="59">
        <v>58.75</v>
      </c>
      <c r="H1319" s="59">
        <v>52.22</v>
      </c>
      <c r="I1319" s="60">
        <f t="shared" si="224"/>
        <v>11.257554907422055</v>
      </c>
      <c r="J1319" s="60">
        <f t="shared" si="229"/>
        <v>18.951346641364726</v>
      </c>
      <c r="K1319" s="60">
        <f t="shared" si="226"/>
        <v>18.464504309248603</v>
      </c>
      <c r="L1319" s="60">
        <f t="shared" si="230"/>
        <v>2.2351089278691316</v>
      </c>
      <c r="M1319" s="60">
        <f t="shared" si="227"/>
        <v>1.6271700366960886</v>
      </c>
      <c r="N1319" s="59">
        <v>3.41</v>
      </c>
      <c r="O1319" s="59">
        <v>0.47</v>
      </c>
      <c r="P1319" s="62">
        <v>16.568333333333328</v>
      </c>
      <c r="Q1319" s="62">
        <v>16.611240310077516</v>
      </c>
      <c r="R1319" s="12">
        <v>19.829999999999998</v>
      </c>
      <c r="S1319" s="59">
        <v>91.18</v>
      </c>
      <c r="T1319" s="58">
        <v>1</v>
      </c>
      <c r="U1319" s="59">
        <v>46.63</v>
      </c>
      <c r="V1319" s="58">
        <v>42.31</v>
      </c>
      <c r="W1319" s="58" t="s">
        <v>83</v>
      </c>
      <c r="X1319" s="58">
        <v>0</v>
      </c>
      <c r="Y1319" s="58">
        <v>0</v>
      </c>
      <c r="Z1319" s="58">
        <v>0</v>
      </c>
      <c r="AA1319" s="58">
        <v>0</v>
      </c>
      <c r="AB1319">
        <v>0</v>
      </c>
      <c r="AC1319">
        <v>1</v>
      </c>
      <c r="AD1319" s="58">
        <v>1</v>
      </c>
      <c r="AE1319" s="58"/>
      <c r="AF1319" s="58">
        <v>5.88</v>
      </c>
      <c r="AG1319" s="58">
        <v>17.39</v>
      </c>
      <c r="AH1319" s="59">
        <v>77462.94</v>
      </c>
      <c r="AI1319" s="61">
        <v>170006400</v>
      </c>
      <c r="AJ1319" s="61">
        <v>104479800</v>
      </c>
      <c r="AK1319" s="61">
        <v>8347500</v>
      </c>
      <c r="AL1319" s="60">
        <f t="shared" si="231"/>
        <v>8.3475000000000001</v>
      </c>
      <c r="AM1319" s="60">
        <f t="shared" ref="AM1319:AM1331" si="233">(AK1319-AK1318)/AK1318</f>
        <v>0.34128705712219815</v>
      </c>
      <c r="AN1319" s="59">
        <v>39.21</v>
      </c>
    </row>
    <row r="1320" spans="1:40" x14ac:dyDescent="0.3">
      <c r="A1320" s="58" t="s">
        <v>106</v>
      </c>
      <c r="B1320" s="59">
        <v>2010</v>
      </c>
      <c r="C1320" s="59">
        <v>62.92</v>
      </c>
      <c r="D1320" s="59">
        <v>62.92</v>
      </c>
      <c r="E1320" s="59">
        <v>83.33</v>
      </c>
      <c r="F1320" s="59">
        <v>78.87</v>
      </c>
      <c r="G1320" s="59">
        <v>54.09</v>
      </c>
      <c r="H1320" s="59">
        <v>46.88</v>
      </c>
      <c r="I1320" s="60">
        <f t="shared" si="224"/>
        <v>11.133888925223575</v>
      </c>
      <c r="J1320" s="60">
        <f t="shared" si="229"/>
        <v>19.024931134885151</v>
      </c>
      <c r="K1320" s="60">
        <f t="shared" si="226"/>
        <v>18.53642614949425</v>
      </c>
      <c r="L1320" s="60">
        <f t="shared" si="230"/>
        <v>2.2818720513965043</v>
      </c>
      <c r="M1320" s="60">
        <f t="shared" si="227"/>
        <v>1.6298777066205876</v>
      </c>
      <c r="N1320" s="59">
        <v>3.34</v>
      </c>
      <c r="O1320" s="59">
        <v>0.46</v>
      </c>
      <c r="P1320" s="62">
        <v>16.501712062256811</v>
      </c>
      <c r="Q1320" s="62">
        <v>17.427003891050575</v>
      </c>
      <c r="R1320" s="12">
        <v>19.920000000000002</v>
      </c>
      <c r="S1320" s="59">
        <v>91.67</v>
      </c>
      <c r="T1320" s="58">
        <v>1</v>
      </c>
      <c r="U1320" s="59">
        <v>43.55</v>
      </c>
      <c r="V1320" s="58">
        <v>39.29</v>
      </c>
      <c r="W1320" s="58" t="s">
        <v>83</v>
      </c>
      <c r="X1320" s="58">
        <v>0</v>
      </c>
      <c r="Y1320" s="58">
        <v>0</v>
      </c>
      <c r="Z1320" s="58">
        <v>0</v>
      </c>
      <c r="AA1320" s="58">
        <v>0</v>
      </c>
      <c r="AB1320">
        <v>0</v>
      </c>
      <c r="AC1320">
        <v>1</v>
      </c>
      <c r="AD1320" s="58">
        <v>1</v>
      </c>
      <c r="AE1320" s="58"/>
      <c r="AF1320" s="58">
        <v>16.13</v>
      </c>
      <c r="AG1320" s="58">
        <v>8</v>
      </c>
      <c r="AH1320" s="59">
        <v>68452.06</v>
      </c>
      <c r="AI1320" s="61">
        <v>182988000</v>
      </c>
      <c r="AJ1320" s="61">
        <v>112271000</v>
      </c>
      <c r="AK1320" s="61">
        <v>8795000</v>
      </c>
      <c r="AL1320" s="60">
        <f t="shared" si="231"/>
        <v>8.7949999999999999</v>
      </c>
      <c r="AM1320" s="60">
        <f t="shared" si="233"/>
        <v>5.3608864929619644E-2</v>
      </c>
      <c r="AN1320" s="59">
        <v>40.020000000000003</v>
      </c>
    </row>
    <row r="1321" spans="1:40" x14ac:dyDescent="0.3">
      <c r="A1321" s="58" t="s">
        <v>106</v>
      </c>
      <c r="B1321" s="59">
        <v>2011</v>
      </c>
      <c r="C1321" s="59">
        <v>58.26</v>
      </c>
      <c r="D1321" s="59">
        <v>58.26</v>
      </c>
      <c r="E1321" s="59">
        <v>86.36</v>
      </c>
      <c r="F1321" s="59">
        <v>68.819999999999993</v>
      </c>
      <c r="G1321" s="59">
        <v>54.01</v>
      </c>
      <c r="H1321" s="59">
        <v>45.35</v>
      </c>
      <c r="I1321" s="60">
        <f t="shared" si="224"/>
        <v>11.025546963045763</v>
      </c>
      <c r="J1321" s="60">
        <f t="shared" si="229"/>
        <v>19.172243048361342</v>
      </c>
      <c r="K1321" s="60">
        <f t="shared" si="226"/>
        <v>18.696500233361629</v>
      </c>
      <c r="L1321" s="60">
        <f t="shared" si="230"/>
        <v>2.0620410269996685</v>
      </c>
      <c r="M1321" s="60">
        <f t="shared" si="227"/>
        <v>1.6092090982916036</v>
      </c>
      <c r="N1321" s="59">
        <v>2.79</v>
      </c>
      <c r="O1321" s="59">
        <v>0.43</v>
      </c>
      <c r="P1321" s="62">
        <v>14.778235294117646</v>
      </c>
      <c r="Q1321" s="62">
        <v>16.565686274509794</v>
      </c>
      <c r="R1321" s="12">
        <v>21.87</v>
      </c>
      <c r="S1321" s="59">
        <v>92.11</v>
      </c>
      <c r="T1321" s="58">
        <v>1</v>
      </c>
      <c r="U1321" s="59">
        <v>44.62</v>
      </c>
      <c r="V1321" s="58">
        <v>38.46</v>
      </c>
      <c r="W1321" s="58" t="s">
        <v>83</v>
      </c>
      <c r="X1321" s="58">
        <v>0</v>
      </c>
      <c r="Y1321" s="58">
        <v>0</v>
      </c>
      <c r="Z1321" s="58">
        <v>0</v>
      </c>
      <c r="AA1321" s="58">
        <v>0</v>
      </c>
      <c r="AB1321">
        <v>0</v>
      </c>
      <c r="AC1321">
        <v>1</v>
      </c>
      <c r="AD1321" s="58">
        <v>1</v>
      </c>
      <c r="AE1321" s="58">
        <v>1</v>
      </c>
      <c r="AF1321" s="58">
        <v>21.95</v>
      </c>
      <c r="AG1321" s="58">
        <v>7.69</v>
      </c>
      <c r="AH1321" s="59">
        <v>61423.45</v>
      </c>
      <c r="AI1321" s="61">
        <v>212031000</v>
      </c>
      <c r="AJ1321" s="61">
        <v>131761000</v>
      </c>
      <c r="AK1321" s="61">
        <v>6862000</v>
      </c>
      <c r="AL1321" s="60">
        <f t="shared" si="231"/>
        <v>6.8620000000000001</v>
      </c>
      <c r="AM1321" s="60">
        <f t="shared" si="233"/>
        <v>-0.21978396816372939</v>
      </c>
      <c r="AN1321" s="59">
        <v>41.23</v>
      </c>
    </row>
    <row r="1322" spans="1:40" x14ac:dyDescent="0.3">
      <c r="A1322" s="58" t="s">
        <v>106</v>
      </c>
      <c r="B1322" s="59">
        <v>2012</v>
      </c>
      <c r="C1322" s="59">
        <v>62.98</v>
      </c>
      <c r="D1322" s="59">
        <v>62.98</v>
      </c>
      <c r="E1322" s="59">
        <v>88.89</v>
      </c>
      <c r="F1322" s="59">
        <v>70.13</v>
      </c>
      <c r="G1322" s="59">
        <v>62.5</v>
      </c>
      <c r="H1322" s="59">
        <v>50.79</v>
      </c>
      <c r="I1322" s="60">
        <f t="shared" si="224"/>
        <v>10.80127922709744</v>
      </c>
      <c r="J1322" s="60">
        <f t="shared" si="229"/>
        <v>19.133439357061352</v>
      </c>
      <c r="K1322" s="60">
        <f t="shared" si="226"/>
        <v>18.704008349459109</v>
      </c>
      <c r="L1322" s="60">
        <f t="shared" si="230"/>
        <v>2.1193831487727839</v>
      </c>
      <c r="M1322" s="60">
        <f t="shared" si="227"/>
        <v>1.536383084502162</v>
      </c>
      <c r="N1322" s="59">
        <v>1.28</v>
      </c>
      <c r="O1322" s="59">
        <v>0.48</v>
      </c>
      <c r="P1322" s="62">
        <v>7.9368359374999926</v>
      </c>
      <c r="Q1322" s="62">
        <v>9.5380468750000045</v>
      </c>
      <c r="R1322" s="12">
        <v>13.01</v>
      </c>
      <c r="S1322" s="59">
        <v>89.13</v>
      </c>
      <c r="T1322" s="58">
        <v>1</v>
      </c>
      <c r="U1322" s="59">
        <v>51.08</v>
      </c>
      <c r="V1322" s="58">
        <v>39.29</v>
      </c>
      <c r="W1322" s="58" t="s">
        <v>83</v>
      </c>
      <c r="X1322" s="58">
        <v>0</v>
      </c>
      <c r="Y1322" s="58">
        <v>0</v>
      </c>
      <c r="Z1322" s="58">
        <v>0</v>
      </c>
      <c r="AA1322" s="58">
        <v>0</v>
      </c>
      <c r="AB1322">
        <v>0</v>
      </c>
      <c r="AC1322">
        <v>1</v>
      </c>
      <c r="AD1322" s="58">
        <v>1</v>
      </c>
      <c r="AE1322" s="58">
        <v>1</v>
      </c>
      <c r="AF1322" s="58">
        <v>23.08</v>
      </c>
      <c r="AG1322" s="58">
        <v>12.5</v>
      </c>
      <c r="AH1322" s="59">
        <v>49083.55</v>
      </c>
      <c r="AI1322" s="61">
        <v>203961000</v>
      </c>
      <c r="AJ1322" s="61">
        <v>132754000</v>
      </c>
      <c r="AK1322" s="61">
        <v>7326000</v>
      </c>
      <c r="AL1322" s="60">
        <f t="shared" si="231"/>
        <v>7.3259999999999996</v>
      </c>
      <c r="AM1322" s="60">
        <f t="shared" si="233"/>
        <v>6.7618770037889825E-2</v>
      </c>
      <c r="AN1322" s="59">
        <v>43.88</v>
      </c>
    </row>
    <row r="1323" spans="1:40" x14ac:dyDescent="0.3">
      <c r="A1323" s="58" t="s">
        <v>106</v>
      </c>
      <c r="B1323" s="59">
        <v>2013</v>
      </c>
      <c r="C1323" s="59">
        <v>63.88</v>
      </c>
      <c r="D1323" s="59">
        <v>63.88</v>
      </c>
      <c r="E1323" s="59">
        <v>100</v>
      </c>
      <c r="F1323" s="59">
        <v>71.19</v>
      </c>
      <c r="G1323" s="59">
        <v>63.63</v>
      </c>
      <c r="H1323" s="59">
        <v>51.08</v>
      </c>
      <c r="I1323" s="60">
        <f t="shared" si="224"/>
        <v>10.534220620470608</v>
      </c>
      <c r="J1323" s="60">
        <f t="shared" si="229"/>
        <v>18.884093954014727</v>
      </c>
      <c r="K1323" s="60">
        <f t="shared" si="226"/>
        <v>18.473832809753482</v>
      </c>
      <c r="L1323" s="60">
        <f t="shared" si="230"/>
        <v>1.9024059893151186</v>
      </c>
      <c r="M1323" s="60">
        <f t="shared" si="227"/>
        <v>1.5072113333143686</v>
      </c>
      <c r="N1323" s="59">
        <v>-4.2699999999999996</v>
      </c>
      <c r="O1323" s="59">
        <v>0.56000000000000005</v>
      </c>
      <c r="P1323" s="62">
        <v>4.5099606299212596</v>
      </c>
      <c r="Q1323" s="62">
        <v>5.3667968749999986</v>
      </c>
      <c r="R1323" s="12">
        <v>8.0399999999999991</v>
      </c>
      <c r="S1323" s="59">
        <v>89.58</v>
      </c>
      <c r="T1323" s="58">
        <v>1</v>
      </c>
      <c r="U1323" s="59">
        <v>42.47</v>
      </c>
      <c r="V1323" s="58">
        <v>42.86</v>
      </c>
      <c r="W1323" s="58" t="s">
        <v>83</v>
      </c>
      <c r="X1323" s="58">
        <v>0</v>
      </c>
      <c r="Y1323" s="58">
        <v>0</v>
      </c>
      <c r="Z1323" s="58">
        <v>0</v>
      </c>
      <c r="AA1323" s="58">
        <v>0</v>
      </c>
      <c r="AB1323">
        <v>0</v>
      </c>
      <c r="AC1323">
        <v>1</v>
      </c>
      <c r="AD1323" s="58">
        <v>1</v>
      </c>
      <c r="AE1323" s="58">
        <v>1</v>
      </c>
      <c r="AF1323" s="58">
        <v>18.18</v>
      </c>
      <c r="AG1323" s="58">
        <v>14.29</v>
      </c>
      <c r="AH1323" s="59">
        <v>37579.75</v>
      </c>
      <c r="AI1323" s="61">
        <v>158949000</v>
      </c>
      <c r="AJ1323" s="61">
        <v>105459000</v>
      </c>
      <c r="AK1323" s="61">
        <v>5702000</v>
      </c>
      <c r="AL1323" s="60">
        <f t="shared" si="231"/>
        <v>5.702</v>
      </c>
      <c r="AM1323" s="60">
        <f t="shared" si="233"/>
        <v>-0.22167622167622167</v>
      </c>
      <c r="AN1323" s="59">
        <v>42.73</v>
      </c>
    </row>
    <row r="1324" spans="1:40" x14ac:dyDescent="0.3">
      <c r="A1324" s="58" t="s">
        <v>106</v>
      </c>
      <c r="B1324" s="59">
        <v>2014</v>
      </c>
      <c r="C1324" s="59">
        <v>65.06</v>
      </c>
      <c r="D1324" s="59">
        <v>65.06</v>
      </c>
      <c r="E1324" s="59">
        <v>90</v>
      </c>
      <c r="F1324" s="59">
        <v>72.599999999999994</v>
      </c>
      <c r="G1324" s="59">
        <v>62.22</v>
      </c>
      <c r="H1324" s="59">
        <v>55.54</v>
      </c>
      <c r="I1324" s="60">
        <f t="shared" si="224"/>
        <v>10.627338510671079</v>
      </c>
      <c r="J1324" s="60">
        <f t="shared" si="229"/>
        <v>18.917356732113912</v>
      </c>
      <c r="K1324" s="60">
        <f t="shared" si="226"/>
        <v>18.533384233865451</v>
      </c>
      <c r="L1324" s="60">
        <f t="shared" si="230"/>
        <v>1.782718724575906</v>
      </c>
      <c r="M1324" s="60">
        <f t="shared" si="227"/>
        <v>1.4681050656660413</v>
      </c>
      <c r="N1324" s="59">
        <v>1.92</v>
      </c>
      <c r="O1324" s="59">
        <v>0.45</v>
      </c>
      <c r="P1324" s="62">
        <v>5.9405577689243021</v>
      </c>
      <c r="Q1324" s="62">
        <v>6.9000390625000003</v>
      </c>
      <c r="R1324" s="12">
        <v>8.77</v>
      </c>
      <c r="S1324" s="59">
        <v>98</v>
      </c>
      <c r="T1324" s="58">
        <v>1</v>
      </c>
      <c r="U1324" s="59">
        <v>53.16</v>
      </c>
      <c r="V1324" s="58">
        <v>32.14</v>
      </c>
      <c r="W1324" s="58" t="s">
        <v>83</v>
      </c>
      <c r="X1324" s="58">
        <v>0</v>
      </c>
      <c r="Y1324" s="58">
        <v>0</v>
      </c>
      <c r="Z1324" s="58">
        <v>0</v>
      </c>
      <c r="AA1324" s="58">
        <v>0</v>
      </c>
      <c r="AB1324">
        <v>0</v>
      </c>
      <c r="AC1324">
        <v>1</v>
      </c>
      <c r="AD1324" s="58">
        <v>1</v>
      </c>
      <c r="AE1324" s="58">
        <v>1</v>
      </c>
      <c r="AF1324" s="58">
        <v>27.59</v>
      </c>
      <c r="AG1324" s="58">
        <v>60</v>
      </c>
      <c r="AH1324" s="59">
        <v>41247.199999999997</v>
      </c>
      <c r="AI1324" s="61">
        <v>164325000</v>
      </c>
      <c r="AJ1324" s="61">
        <v>111930000</v>
      </c>
      <c r="AK1324" s="61">
        <v>4946000</v>
      </c>
      <c r="AL1324" s="60">
        <f t="shared" si="231"/>
        <v>4.9459999999999997</v>
      </c>
      <c r="AM1324" s="60">
        <f t="shared" si="233"/>
        <v>-0.13258505787443003</v>
      </c>
      <c r="AN1324" s="59">
        <v>44.43</v>
      </c>
    </row>
    <row r="1325" spans="1:40" x14ac:dyDescent="0.3">
      <c r="A1325" s="58" t="s">
        <v>106</v>
      </c>
      <c r="B1325" s="59">
        <v>2015</v>
      </c>
      <c r="C1325" s="59">
        <v>65.44</v>
      </c>
      <c r="D1325" s="59">
        <v>61.29</v>
      </c>
      <c r="E1325" s="59">
        <v>57.14</v>
      </c>
      <c r="F1325" s="59">
        <v>74.84</v>
      </c>
      <c r="G1325" s="59">
        <v>61.99</v>
      </c>
      <c r="H1325" s="59">
        <v>53.44</v>
      </c>
      <c r="I1325" s="60">
        <f t="shared" si="224"/>
        <v>10.764636752942069</v>
      </c>
      <c r="J1325" s="60">
        <f t="shared" si="229"/>
        <v>18.886789297229218</v>
      </c>
      <c r="K1325" s="60">
        <f t="shared" si="226"/>
        <v>18.552121202096188</v>
      </c>
      <c r="L1325" s="60">
        <f t="shared" ref="L1325:L1356" si="234">LN(1+AL1325)</f>
        <v>1.6540287957619755</v>
      </c>
      <c r="M1325" s="60">
        <f t="shared" si="227"/>
        <v>1.3974764789955019</v>
      </c>
      <c r="N1325" s="59">
        <v>-2.25</v>
      </c>
      <c r="O1325" s="59">
        <v>0.44</v>
      </c>
      <c r="P1325" s="62">
        <v>7.6819367588932828</v>
      </c>
      <c r="Q1325" s="62">
        <v>8.2714785992217958</v>
      </c>
      <c r="R1325" s="12">
        <v>9.17</v>
      </c>
      <c r="S1325" s="59">
        <v>98</v>
      </c>
      <c r="T1325" s="58">
        <v>1</v>
      </c>
      <c r="U1325" s="59">
        <v>54.12</v>
      </c>
      <c r="V1325" s="58">
        <v>32</v>
      </c>
      <c r="W1325" s="58" t="s">
        <v>83</v>
      </c>
      <c r="X1325" s="58">
        <v>0</v>
      </c>
      <c r="Y1325" s="58">
        <v>0</v>
      </c>
      <c r="Z1325" s="58">
        <v>0</v>
      </c>
      <c r="AA1325" s="58">
        <v>0</v>
      </c>
      <c r="AB1325">
        <v>0</v>
      </c>
      <c r="AC1325">
        <v>1</v>
      </c>
      <c r="AD1325" s="58">
        <v>1</v>
      </c>
      <c r="AE1325" s="58">
        <v>1</v>
      </c>
      <c r="AF1325" s="58">
        <v>30.43</v>
      </c>
      <c r="AG1325" s="58">
        <v>16.670000000000002</v>
      </c>
      <c r="AH1325" s="59">
        <v>47317.56</v>
      </c>
      <c r="AI1325" s="61">
        <v>159378000</v>
      </c>
      <c r="AJ1325" s="61">
        <v>114047000</v>
      </c>
      <c r="AK1325" s="61">
        <v>4228000</v>
      </c>
      <c r="AL1325" s="60">
        <f t="shared" si="231"/>
        <v>4.2279999999999998</v>
      </c>
      <c r="AM1325" s="60">
        <f t="shared" si="233"/>
        <v>-0.14516781237363527</v>
      </c>
      <c r="AN1325" s="59">
        <v>47.69</v>
      </c>
    </row>
    <row r="1326" spans="1:40" x14ac:dyDescent="0.3">
      <c r="A1326" s="58" t="s">
        <v>106</v>
      </c>
      <c r="B1326" s="59">
        <v>2016</v>
      </c>
      <c r="C1326" s="59">
        <v>63.87</v>
      </c>
      <c r="D1326" s="59">
        <v>63.87</v>
      </c>
      <c r="E1326" s="59">
        <v>66.67</v>
      </c>
      <c r="F1326" s="59">
        <v>78</v>
      </c>
      <c r="G1326" s="59">
        <v>56.71</v>
      </c>
      <c r="H1326" s="59">
        <v>48.69</v>
      </c>
      <c r="I1326" s="60">
        <f t="shared" si="224"/>
        <v>10.590516555156489</v>
      </c>
      <c r="J1326" s="60">
        <f t="shared" si="229"/>
        <v>18.873341094224127</v>
      </c>
      <c r="K1326" s="60">
        <f t="shared" si="226"/>
        <v>18.561094647667581</v>
      </c>
      <c r="L1326" s="60">
        <f t="shared" si="234"/>
        <v>1.608837732362068</v>
      </c>
      <c r="M1326" s="60">
        <f t="shared" si="227"/>
        <v>1.3664914186400174</v>
      </c>
      <c r="N1326" s="59">
        <v>0.31</v>
      </c>
      <c r="O1326" s="59">
        <v>0.42</v>
      </c>
      <c r="P1326" s="62">
        <v>5.3497665369649798</v>
      </c>
      <c r="Q1326" s="62">
        <v>5.6182329317269106</v>
      </c>
      <c r="R1326" s="12">
        <v>8.7100000000000009</v>
      </c>
      <c r="S1326" s="59">
        <v>77.59</v>
      </c>
      <c r="T1326" s="58">
        <v>1</v>
      </c>
      <c r="U1326" s="59">
        <v>43.81</v>
      </c>
      <c r="V1326" s="58">
        <v>35.71</v>
      </c>
      <c r="W1326" s="58" t="s">
        <v>83</v>
      </c>
      <c r="X1326" s="58">
        <v>0</v>
      </c>
      <c r="Y1326" s="58">
        <v>0</v>
      </c>
      <c r="Z1326" s="58">
        <v>0</v>
      </c>
      <c r="AA1326" s="58">
        <v>0</v>
      </c>
      <c r="AB1326">
        <v>0</v>
      </c>
      <c r="AC1326">
        <v>1</v>
      </c>
      <c r="AD1326" s="58">
        <v>1</v>
      </c>
      <c r="AE1326" s="58">
        <v>1</v>
      </c>
      <c r="AF1326" s="58">
        <v>26.32</v>
      </c>
      <c r="AG1326" s="58">
        <v>19.05</v>
      </c>
      <c r="AH1326" s="59">
        <v>39756.019999999997</v>
      </c>
      <c r="AI1326" s="61">
        <v>157249000</v>
      </c>
      <c r="AJ1326" s="61">
        <v>115075000</v>
      </c>
      <c r="AK1326" s="61">
        <v>3997000</v>
      </c>
      <c r="AL1326" s="60">
        <f t="shared" si="231"/>
        <v>3.9969999999999999</v>
      </c>
      <c r="AM1326" s="60">
        <f t="shared" si="233"/>
        <v>-5.4635761589403975E-2</v>
      </c>
      <c r="AN1326" s="59">
        <v>48.06</v>
      </c>
    </row>
    <row r="1327" spans="1:40" x14ac:dyDescent="0.3">
      <c r="A1327" s="58" t="s">
        <v>106</v>
      </c>
      <c r="B1327" s="59">
        <v>2017</v>
      </c>
      <c r="C1327" s="59">
        <v>65.650000000000006</v>
      </c>
      <c r="D1327" s="59">
        <v>65.650000000000006</v>
      </c>
      <c r="E1327" s="59">
        <v>72.73</v>
      </c>
      <c r="F1327" s="59">
        <v>79.180000000000007</v>
      </c>
      <c r="G1327" s="59">
        <v>55.65</v>
      </c>
      <c r="H1327" s="59">
        <v>55.61</v>
      </c>
      <c r="I1327" s="60">
        <f t="shared" si="224"/>
        <v>10.301710835143327</v>
      </c>
      <c r="J1327" s="60">
        <f t="shared" si="229"/>
        <v>18.823000911916452</v>
      </c>
      <c r="K1327" s="60">
        <f t="shared" si="226"/>
        <v>18.516727016410371</v>
      </c>
      <c r="L1327" s="60">
        <f t="shared" si="234"/>
        <v>1.436512077280508</v>
      </c>
      <c r="M1327" s="60">
        <f t="shared" si="227"/>
        <v>1.358354302740709</v>
      </c>
      <c r="N1327" s="59">
        <v>1.46</v>
      </c>
      <c r="O1327" s="59">
        <v>0.43</v>
      </c>
      <c r="P1327" s="62">
        <v>5.8285490196078431</v>
      </c>
      <c r="Q1327" s="62">
        <v>6.2326050420168064</v>
      </c>
      <c r="R1327" s="12">
        <v>8.64</v>
      </c>
      <c r="S1327" s="59">
        <v>87.5</v>
      </c>
      <c r="T1327" s="58">
        <v>1</v>
      </c>
      <c r="U1327" s="59">
        <v>56.02</v>
      </c>
      <c r="V1327" s="58">
        <v>38.1</v>
      </c>
      <c r="W1327" s="58" t="s">
        <v>83</v>
      </c>
      <c r="X1327" s="58">
        <v>0</v>
      </c>
      <c r="Y1327" s="58">
        <v>0</v>
      </c>
      <c r="Z1327" s="58">
        <v>0</v>
      </c>
      <c r="AA1327" s="58">
        <v>0</v>
      </c>
      <c r="AB1327">
        <v>0</v>
      </c>
      <c r="AC1327">
        <v>1</v>
      </c>
      <c r="AD1327" s="58">
        <v>1</v>
      </c>
      <c r="AE1327" s="58">
        <v>1</v>
      </c>
      <c r="AF1327" s="58">
        <v>23.81</v>
      </c>
      <c r="AG1327" s="58">
        <v>21.05</v>
      </c>
      <c r="AH1327" s="59">
        <v>29783.53</v>
      </c>
      <c r="AI1327" s="61">
        <v>149529000</v>
      </c>
      <c r="AJ1327" s="61">
        <v>110081000</v>
      </c>
      <c r="AK1327" s="61">
        <v>3206000</v>
      </c>
      <c r="AL1327" s="60">
        <f t="shared" si="231"/>
        <v>3.206</v>
      </c>
      <c r="AM1327" s="60">
        <f t="shared" si="233"/>
        <v>-0.19789842381786341</v>
      </c>
      <c r="AN1327" s="59">
        <v>47.59</v>
      </c>
    </row>
    <row r="1328" spans="1:40" x14ac:dyDescent="0.3">
      <c r="A1328" s="58" t="s">
        <v>106</v>
      </c>
      <c r="B1328" s="59">
        <v>2018</v>
      </c>
      <c r="C1328" s="59">
        <v>78.06</v>
      </c>
      <c r="D1328" s="59">
        <v>54.94</v>
      </c>
      <c r="E1328" s="59">
        <v>31.82</v>
      </c>
      <c r="F1328" s="59">
        <v>80.290000000000006</v>
      </c>
      <c r="G1328" s="59">
        <v>71.47</v>
      </c>
      <c r="H1328" s="59">
        <v>83.5</v>
      </c>
      <c r="I1328" s="60">
        <f t="shared" si="224"/>
        <v>10.46052315751767</v>
      </c>
      <c r="J1328" s="60">
        <f t="shared" si="229"/>
        <v>18.843566559870148</v>
      </c>
      <c r="K1328" s="60">
        <f t="shared" si="226"/>
        <v>18.56430478403524</v>
      </c>
      <c r="L1328" s="60">
        <f t="shared" si="234"/>
        <v>1.4377001491797907</v>
      </c>
      <c r="M1328" s="60">
        <f t="shared" si="227"/>
        <v>1.3221534063839924</v>
      </c>
      <c r="N1328" s="59">
        <v>0.63</v>
      </c>
      <c r="O1328" s="59">
        <v>0.4</v>
      </c>
      <c r="P1328" s="62">
        <v>15.665081300813005</v>
      </c>
      <c r="Q1328" s="62">
        <v>17.575252918287951</v>
      </c>
      <c r="R1328" s="12">
        <v>28</v>
      </c>
      <c r="S1328" s="59">
        <v>85.14</v>
      </c>
      <c r="T1328" s="58">
        <v>1</v>
      </c>
      <c r="U1328" s="59">
        <v>95.1</v>
      </c>
      <c r="V1328" s="58">
        <v>45.45</v>
      </c>
      <c r="W1328" s="58" t="s">
        <v>83</v>
      </c>
      <c r="X1328" s="58">
        <v>0</v>
      </c>
      <c r="Y1328" s="58">
        <v>0</v>
      </c>
      <c r="Z1328" s="58">
        <v>0</v>
      </c>
      <c r="AA1328" s="58">
        <v>0</v>
      </c>
      <c r="AB1328">
        <v>0</v>
      </c>
      <c r="AC1328">
        <v>1</v>
      </c>
      <c r="AD1328" s="58">
        <v>1</v>
      </c>
      <c r="AE1328" s="58">
        <v>1</v>
      </c>
      <c r="AF1328" s="58">
        <v>27.78</v>
      </c>
      <c r="AG1328" s="58">
        <v>22.22</v>
      </c>
      <c r="AH1328" s="59">
        <v>34909.81</v>
      </c>
      <c r="AI1328" s="61">
        <v>152636000</v>
      </c>
      <c r="AJ1328" s="61">
        <v>115445000</v>
      </c>
      <c r="AK1328" s="61">
        <v>3211000</v>
      </c>
      <c r="AL1328" s="60">
        <f t="shared" si="231"/>
        <v>3.2109999999999999</v>
      </c>
      <c r="AM1328" s="60">
        <f t="shared" si="233"/>
        <v>1.5595757953836558E-3</v>
      </c>
      <c r="AN1328" s="59">
        <v>48.61</v>
      </c>
    </row>
    <row r="1329" spans="1:40" x14ac:dyDescent="0.3">
      <c r="A1329" s="58" t="s">
        <v>106</v>
      </c>
      <c r="B1329" s="59">
        <v>2019</v>
      </c>
      <c r="C1329" s="59">
        <v>76.790000000000006</v>
      </c>
      <c r="D1329" s="59">
        <v>44.65</v>
      </c>
      <c r="E1329" s="59">
        <v>12.5</v>
      </c>
      <c r="F1329" s="59">
        <v>79.2</v>
      </c>
      <c r="G1329" s="59">
        <v>78.010000000000005</v>
      </c>
      <c r="H1329" s="59">
        <v>70.709999999999994</v>
      </c>
      <c r="I1329" s="60">
        <f t="shared" si="224"/>
        <v>10.325545567130069</v>
      </c>
      <c r="J1329" s="60">
        <f t="shared" si="229"/>
        <v>18.88399328772967</v>
      </c>
      <c r="K1329" s="60">
        <f t="shared" si="226"/>
        <v>18.642295126684026</v>
      </c>
      <c r="L1329" s="60">
        <f t="shared" si="234"/>
        <v>1.4182774069729414</v>
      </c>
      <c r="M1329" s="60">
        <f t="shared" si="227"/>
        <v>1.2734097701287568</v>
      </c>
      <c r="N1329" s="59">
        <v>0.92</v>
      </c>
      <c r="O1329" s="59">
        <v>0.38</v>
      </c>
      <c r="P1329" s="62">
        <v>24.825120000000009</v>
      </c>
      <c r="Q1329" s="62">
        <v>26.61542635658914</v>
      </c>
      <c r="R1329" s="12">
        <v>31.91</v>
      </c>
      <c r="S1329" s="59">
        <v>85.14</v>
      </c>
      <c r="T1329" s="58">
        <v>1</v>
      </c>
      <c r="U1329" s="59">
        <v>79.06</v>
      </c>
      <c r="V1329" s="58">
        <v>52.63</v>
      </c>
      <c r="W1329" s="58" t="s">
        <v>83</v>
      </c>
      <c r="X1329" s="58">
        <v>0</v>
      </c>
      <c r="Y1329" s="58">
        <v>0</v>
      </c>
      <c r="Z1329" s="58">
        <v>0</v>
      </c>
      <c r="AA1329" s="58">
        <v>0</v>
      </c>
      <c r="AB1329">
        <v>0</v>
      </c>
      <c r="AC1329">
        <v>1</v>
      </c>
      <c r="AD1329" s="58">
        <v>1</v>
      </c>
      <c r="AE1329" s="58">
        <v>1</v>
      </c>
      <c r="AF1329" s="58">
        <v>30</v>
      </c>
      <c r="AG1329" s="58">
        <v>14.29</v>
      </c>
      <c r="AH1329" s="59">
        <v>30501.94</v>
      </c>
      <c r="AI1329" s="61">
        <v>158933000</v>
      </c>
      <c r="AJ1329" s="61">
        <v>124809000</v>
      </c>
      <c r="AK1329" s="61">
        <v>3130000</v>
      </c>
      <c r="AL1329" s="60">
        <f t="shared" si="231"/>
        <v>3.13</v>
      </c>
      <c r="AM1329" s="60">
        <f t="shared" si="233"/>
        <v>-2.5225786359389598E-2</v>
      </c>
      <c r="AN1329" s="59">
        <v>55.44</v>
      </c>
    </row>
    <row r="1330" spans="1:40" x14ac:dyDescent="0.3">
      <c r="A1330" s="58" t="s">
        <v>106</v>
      </c>
      <c r="B1330" s="59">
        <v>2020</v>
      </c>
      <c r="C1330" s="59">
        <v>73.11</v>
      </c>
      <c r="D1330" s="59">
        <v>54.05</v>
      </c>
      <c r="E1330" s="59">
        <v>35</v>
      </c>
      <c r="F1330" s="59">
        <v>74.739999999999995</v>
      </c>
      <c r="G1330" s="59">
        <v>74.900000000000006</v>
      </c>
      <c r="H1330" s="59">
        <v>67.59</v>
      </c>
      <c r="I1330" s="60">
        <f t="shared" si="224"/>
        <v>10.465047164307011</v>
      </c>
      <c r="J1330" s="60">
        <f t="shared" si="229"/>
        <v>18.84137594975553</v>
      </c>
      <c r="K1330" s="60">
        <f t="shared" si="226"/>
        <v>18.622469904608153</v>
      </c>
      <c r="L1330" s="60">
        <f t="shared" si="234"/>
        <v>1.3817842056420047</v>
      </c>
      <c r="M1330" s="60">
        <f t="shared" si="227"/>
        <v>1.2447143242425975</v>
      </c>
      <c r="N1330" s="59">
        <v>-0.44</v>
      </c>
      <c r="O1330" s="59">
        <v>0.37</v>
      </c>
      <c r="P1330" s="62">
        <v>24.792209302325578</v>
      </c>
      <c r="Q1330" s="62">
        <v>26.392868217054275</v>
      </c>
      <c r="R1330" s="12">
        <v>35.049999999999997</v>
      </c>
      <c r="S1330" s="59">
        <v>85.14</v>
      </c>
      <c r="T1330" s="58">
        <v>1</v>
      </c>
      <c r="U1330" s="59">
        <v>74.180000000000007</v>
      </c>
      <c r="V1330" s="58">
        <v>42.86</v>
      </c>
      <c r="W1330" s="58" t="s">
        <v>83</v>
      </c>
      <c r="X1330" s="58">
        <v>0</v>
      </c>
      <c r="Y1330" s="58">
        <v>0</v>
      </c>
      <c r="Z1330" s="58">
        <v>0</v>
      </c>
      <c r="AA1330" s="58">
        <v>0</v>
      </c>
      <c r="AB1330">
        <v>0</v>
      </c>
      <c r="AC1330">
        <v>1</v>
      </c>
      <c r="AD1330" s="58">
        <v>1</v>
      </c>
      <c r="AE1330" s="58">
        <v>1</v>
      </c>
      <c r="AF1330" s="58">
        <v>29.41</v>
      </c>
      <c r="AG1330" s="58">
        <v>15.38</v>
      </c>
      <c r="AH1330" s="59">
        <v>35068.1</v>
      </c>
      <c r="AI1330" s="61">
        <v>152302000</v>
      </c>
      <c r="AJ1330" s="61">
        <v>122359000</v>
      </c>
      <c r="AK1330" s="61">
        <v>2982000</v>
      </c>
      <c r="AL1330" s="60">
        <f t="shared" si="231"/>
        <v>2.9820000000000002</v>
      </c>
      <c r="AM1330" s="60">
        <f t="shared" si="233"/>
        <v>-4.7284345047923323E-2</v>
      </c>
      <c r="AN1330" s="59">
        <v>58.29</v>
      </c>
    </row>
    <row r="1331" spans="1:40" x14ac:dyDescent="0.3">
      <c r="A1331" s="58" t="s">
        <v>106</v>
      </c>
      <c r="B1331" s="59">
        <v>2021</v>
      </c>
      <c r="C1331" s="59">
        <v>78.61</v>
      </c>
      <c r="D1331" s="59">
        <v>78.61</v>
      </c>
      <c r="E1331" s="59">
        <v>100</v>
      </c>
      <c r="F1331" s="59">
        <v>73.19</v>
      </c>
      <c r="G1331" s="59">
        <v>82.83</v>
      </c>
      <c r="H1331" s="59">
        <v>82.32</v>
      </c>
      <c r="I1331" s="60">
        <f t="shared" ref="I1331:I1394" si="235">LN(AH1331)</f>
        <v>10.325146496496977</v>
      </c>
      <c r="J1331" s="60">
        <f t="shared" si="229"/>
        <v>19.227834951122393</v>
      </c>
      <c r="K1331" s="60">
        <f t="shared" si="226"/>
        <v>19.040929220898573</v>
      </c>
      <c r="L1331" s="60">
        <f t="shared" si="234"/>
        <v>1.7907589688944714</v>
      </c>
      <c r="M1331" s="60">
        <f t="shared" si="227"/>
        <v>1.2055136361925147</v>
      </c>
      <c r="N1331" s="59">
        <v>2.2200000000000002</v>
      </c>
      <c r="O1331" s="59">
        <v>0.26</v>
      </c>
      <c r="P1331" s="62">
        <v>53.43942307692307</v>
      </c>
      <c r="Q1331" s="62">
        <v>56.638499999999958</v>
      </c>
      <c r="R1331" s="12">
        <v>93.21</v>
      </c>
      <c r="S1331" s="59">
        <v>79.73</v>
      </c>
      <c r="T1331" s="58">
        <v>1</v>
      </c>
      <c r="U1331" s="59">
        <v>95.18</v>
      </c>
      <c r="V1331" s="58">
        <v>37.5</v>
      </c>
      <c r="W1331" s="58" t="s">
        <v>83</v>
      </c>
      <c r="X1331" s="58">
        <v>0</v>
      </c>
      <c r="Y1331" s="58">
        <v>0</v>
      </c>
      <c r="Z1331" s="58">
        <v>0</v>
      </c>
      <c r="AA1331" s="58">
        <v>0</v>
      </c>
      <c r="AB1331">
        <v>0</v>
      </c>
      <c r="AC1331">
        <v>1</v>
      </c>
      <c r="AD1331" s="58">
        <v>1</v>
      </c>
      <c r="AE1331" s="58">
        <v>1</v>
      </c>
      <c r="AF1331" s="58">
        <v>33.33</v>
      </c>
      <c r="AG1331" s="58">
        <v>14.29</v>
      </c>
      <c r="AH1331" s="59">
        <v>30489.77</v>
      </c>
      <c r="AI1331" s="61">
        <v>224152000</v>
      </c>
      <c r="AJ1331" s="61">
        <v>185939000</v>
      </c>
      <c r="AK1331" s="61">
        <v>4994000</v>
      </c>
      <c r="AL1331" s="60">
        <f t="shared" si="231"/>
        <v>4.9939999999999998</v>
      </c>
      <c r="AM1331" s="60">
        <f t="shared" si="233"/>
        <v>0.67471495640509727</v>
      </c>
      <c r="AN1331" s="59">
        <v>53.98</v>
      </c>
    </row>
    <row r="1332" spans="1:40" x14ac:dyDescent="0.3">
      <c r="A1332" s="58" t="s">
        <v>298</v>
      </c>
      <c r="B1332" s="59">
        <v>2008</v>
      </c>
      <c r="C1332" s="59">
        <v>62.58</v>
      </c>
      <c r="D1332" s="59">
        <v>62.58</v>
      </c>
      <c r="E1332" s="59">
        <v>100</v>
      </c>
      <c r="F1332" s="59">
        <v>83.1</v>
      </c>
      <c r="G1332" s="59">
        <v>61.74</v>
      </c>
      <c r="H1332" s="59">
        <v>28.79</v>
      </c>
      <c r="I1332" s="60">
        <f t="shared" si="235"/>
        <v>10.215326728365154</v>
      </c>
      <c r="J1332" s="60">
        <f t="shared" si="229"/>
        <v>16.824948478574377</v>
      </c>
      <c r="K1332" s="60">
        <f t="shared" si="226"/>
        <v>16.289103447852</v>
      </c>
      <c r="L1332" s="60">
        <f t="shared" si="234"/>
        <v>0.98095424519987717</v>
      </c>
      <c r="M1332" s="60">
        <f t="shared" si="227"/>
        <v>1.7088916982722293</v>
      </c>
      <c r="N1332" s="59">
        <v>9.7200000000000006</v>
      </c>
      <c r="O1332" s="59">
        <v>0.28000000000000003</v>
      </c>
      <c r="P1332" s="62">
        <v>19.974545454545453</v>
      </c>
      <c r="Q1332" s="62">
        <v>25.786875000000009</v>
      </c>
      <c r="R1332" s="12">
        <v>34.380000000000003</v>
      </c>
      <c r="S1332" s="59">
        <v>97.27</v>
      </c>
      <c r="T1332" s="58">
        <v>0</v>
      </c>
      <c r="U1332" s="59">
        <v>25</v>
      </c>
      <c r="V1332" s="58"/>
      <c r="W1332" s="58" t="s">
        <v>83</v>
      </c>
      <c r="X1332" s="58">
        <v>0</v>
      </c>
      <c r="Y1332" s="58">
        <v>0</v>
      </c>
      <c r="Z1332" s="58">
        <v>0</v>
      </c>
      <c r="AA1332" s="58">
        <v>0</v>
      </c>
      <c r="AB1332">
        <v>0</v>
      </c>
      <c r="AC1332">
        <v>1</v>
      </c>
      <c r="AD1332" s="58">
        <v>1</v>
      </c>
      <c r="AE1332" s="58"/>
      <c r="AF1332" s="58">
        <v>25</v>
      </c>
      <c r="AG1332" s="58"/>
      <c r="AH1332" s="59">
        <v>27318.7</v>
      </c>
      <c r="AI1332" s="61">
        <v>20276000</v>
      </c>
      <c r="AJ1332" s="61">
        <v>11865000</v>
      </c>
      <c r="AK1332" s="61">
        <v>1667000</v>
      </c>
      <c r="AL1332" s="60">
        <f t="shared" si="231"/>
        <v>1.667</v>
      </c>
      <c r="AM1332" s="60"/>
      <c r="AN1332" s="59">
        <v>47.14</v>
      </c>
    </row>
    <row r="1333" spans="1:40" x14ac:dyDescent="0.3">
      <c r="A1333" s="58" t="s">
        <v>298</v>
      </c>
      <c r="B1333" s="59">
        <v>2009</v>
      </c>
      <c r="C1333" s="59">
        <v>58.48</v>
      </c>
      <c r="D1333" s="59">
        <v>58.48</v>
      </c>
      <c r="E1333" s="59">
        <v>100</v>
      </c>
      <c r="F1333" s="59">
        <v>79.22</v>
      </c>
      <c r="G1333" s="59">
        <v>58.03</v>
      </c>
      <c r="H1333" s="59">
        <v>23.8</v>
      </c>
      <c r="I1333" s="60">
        <f t="shared" si="235"/>
        <v>9.5118306705588225</v>
      </c>
      <c r="J1333" s="60">
        <f t="shared" si="229"/>
        <v>16.800889419438775</v>
      </c>
      <c r="K1333" s="60">
        <f t="shared" si="226"/>
        <v>16.240578735172868</v>
      </c>
      <c r="L1333" s="60">
        <f t="shared" si="234"/>
        <v>1.0370914320198592</v>
      </c>
      <c r="M1333" s="60">
        <f t="shared" si="227"/>
        <v>1.7512164911970274</v>
      </c>
      <c r="N1333" s="59">
        <v>7.54</v>
      </c>
      <c r="O1333" s="59">
        <v>0.27</v>
      </c>
      <c r="P1333" s="62">
        <v>16.568333333333328</v>
      </c>
      <c r="Q1333" s="62">
        <v>16.611240310077516</v>
      </c>
      <c r="R1333" s="12">
        <v>19.829999999999998</v>
      </c>
      <c r="S1333" s="59">
        <v>88.28</v>
      </c>
      <c r="T1333" s="58">
        <v>1</v>
      </c>
      <c r="U1333" s="59">
        <v>5.56</v>
      </c>
      <c r="V1333" s="58"/>
      <c r="W1333" s="58" t="s">
        <v>83</v>
      </c>
      <c r="X1333" s="58">
        <v>0</v>
      </c>
      <c r="Y1333" s="58">
        <v>0</v>
      </c>
      <c r="Z1333" s="58">
        <v>0</v>
      </c>
      <c r="AA1333" s="58">
        <v>0</v>
      </c>
      <c r="AB1333">
        <v>0</v>
      </c>
      <c r="AC1333">
        <v>1</v>
      </c>
      <c r="AD1333" s="58">
        <v>1</v>
      </c>
      <c r="AE1333" s="58"/>
      <c r="AF1333" s="58">
        <v>22.22</v>
      </c>
      <c r="AG1333" s="58"/>
      <c r="AH1333" s="59">
        <v>13518.72</v>
      </c>
      <c r="AI1333" s="61">
        <v>19794000</v>
      </c>
      <c r="AJ1333" s="61">
        <v>11303000</v>
      </c>
      <c r="AK1333" s="61">
        <v>1821000</v>
      </c>
      <c r="AL1333" s="60">
        <f t="shared" si="231"/>
        <v>1.821</v>
      </c>
      <c r="AM1333" s="60">
        <f t="shared" ref="AM1333:AM1345" si="236">(AK1333-AK1332)/AK1332</f>
        <v>9.2381523695260953E-2</v>
      </c>
      <c r="AN1333" s="59">
        <v>44.68</v>
      </c>
    </row>
    <row r="1334" spans="1:40" x14ac:dyDescent="0.3">
      <c r="A1334" s="58" t="s">
        <v>298</v>
      </c>
      <c r="B1334" s="59">
        <v>2010</v>
      </c>
      <c r="C1334" s="59">
        <v>69.790000000000006</v>
      </c>
      <c r="D1334" s="59">
        <v>69.790000000000006</v>
      </c>
      <c r="E1334" s="59">
        <v>100</v>
      </c>
      <c r="F1334" s="59">
        <v>78.27</v>
      </c>
      <c r="G1334" s="59">
        <v>63.05</v>
      </c>
      <c r="H1334" s="59">
        <v>64.150000000000006</v>
      </c>
      <c r="I1334" s="60">
        <f t="shared" si="235"/>
        <v>9.7322424249817541</v>
      </c>
      <c r="J1334" s="60">
        <f t="shared" si="229"/>
        <v>16.898475017461138</v>
      </c>
      <c r="K1334" s="60">
        <f t="shared" si="226"/>
        <v>16.386671353670366</v>
      </c>
      <c r="L1334" s="60">
        <f t="shared" si="234"/>
        <v>1.0061314358739446</v>
      </c>
      <c r="M1334" s="60">
        <f t="shared" si="227"/>
        <v>1.6682975307698189</v>
      </c>
      <c r="N1334" s="59">
        <v>7.04</v>
      </c>
      <c r="O1334" s="59">
        <v>0.28999999999999998</v>
      </c>
      <c r="P1334" s="62">
        <v>16.501712062256811</v>
      </c>
      <c r="Q1334" s="62">
        <v>17.427003891050575</v>
      </c>
      <c r="R1334" s="12">
        <v>19.920000000000002</v>
      </c>
      <c r="S1334" s="59">
        <v>95.73</v>
      </c>
      <c r="T1334" s="58">
        <v>1</v>
      </c>
      <c r="U1334" s="59">
        <v>69.64</v>
      </c>
      <c r="V1334" s="58">
        <v>94.44</v>
      </c>
      <c r="W1334" s="58" t="s">
        <v>83</v>
      </c>
      <c r="X1334" s="58">
        <v>0</v>
      </c>
      <c r="Y1334" s="58">
        <v>0</v>
      </c>
      <c r="Z1334" s="58">
        <v>0</v>
      </c>
      <c r="AA1334" s="58">
        <v>0</v>
      </c>
      <c r="AB1334">
        <v>0</v>
      </c>
      <c r="AC1334">
        <v>1</v>
      </c>
      <c r="AD1334" s="58">
        <v>1</v>
      </c>
      <c r="AE1334" s="58"/>
      <c r="AF1334" s="58">
        <v>22.22</v>
      </c>
      <c r="AG1334" s="58">
        <v>5.88</v>
      </c>
      <c r="AH1334" s="59">
        <v>16852.3</v>
      </c>
      <c r="AI1334" s="61">
        <v>21823000</v>
      </c>
      <c r="AJ1334" s="61">
        <v>13081000</v>
      </c>
      <c r="AK1334" s="61">
        <v>1735000</v>
      </c>
      <c r="AL1334" s="60">
        <f t="shared" si="231"/>
        <v>1.7350000000000001</v>
      </c>
      <c r="AM1334" s="60">
        <f t="shared" si="236"/>
        <v>-4.7226798462383306E-2</v>
      </c>
      <c r="AN1334" s="59">
        <v>45.78</v>
      </c>
    </row>
    <row r="1335" spans="1:40" x14ac:dyDescent="0.3">
      <c r="A1335" s="58" t="s">
        <v>298</v>
      </c>
      <c r="B1335" s="59">
        <v>2011</v>
      </c>
      <c r="C1335" s="59">
        <v>65.94</v>
      </c>
      <c r="D1335" s="59">
        <v>65.94</v>
      </c>
      <c r="E1335" s="59">
        <v>100</v>
      </c>
      <c r="F1335" s="59">
        <v>73.260000000000005</v>
      </c>
      <c r="G1335" s="59">
        <v>54.56</v>
      </c>
      <c r="H1335" s="59">
        <v>68.290000000000006</v>
      </c>
      <c r="I1335" s="60">
        <f t="shared" si="235"/>
        <v>9.8962106399137522</v>
      </c>
      <c r="J1335" s="60">
        <f t="shared" si="229"/>
        <v>16.944374144121447</v>
      </c>
      <c r="K1335" s="60">
        <f t="shared" si="226"/>
        <v>16.356088405122737</v>
      </c>
      <c r="L1335" s="60">
        <f t="shared" si="234"/>
        <v>0.99805503367679471</v>
      </c>
      <c r="M1335" s="60">
        <f t="shared" si="227"/>
        <v>1.8008985575786238</v>
      </c>
      <c r="N1335" s="59">
        <v>8.98</v>
      </c>
      <c r="O1335" s="59">
        <v>0.27</v>
      </c>
      <c r="P1335" s="62">
        <v>14.778235294117646</v>
      </c>
      <c r="Q1335" s="62">
        <v>16.565686274509794</v>
      </c>
      <c r="R1335" s="12">
        <v>21.87</v>
      </c>
      <c r="S1335" s="59">
        <v>59.38</v>
      </c>
      <c r="T1335" s="58">
        <v>0</v>
      </c>
      <c r="U1335" s="59">
        <v>76.790000000000006</v>
      </c>
      <c r="V1335" s="58">
        <v>100</v>
      </c>
      <c r="W1335" s="58" t="s">
        <v>83</v>
      </c>
      <c r="X1335" s="58">
        <v>0</v>
      </c>
      <c r="Y1335" s="58">
        <v>0</v>
      </c>
      <c r="Z1335" s="58">
        <v>0</v>
      </c>
      <c r="AA1335" s="58">
        <v>0</v>
      </c>
      <c r="AB1335">
        <v>0</v>
      </c>
      <c r="AC1335">
        <v>1</v>
      </c>
      <c r="AD1335" s="58">
        <v>1</v>
      </c>
      <c r="AE1335" s="58">
        <v>1</v>
      </c>
      <c r="AF1335" s="58">
        <v>22.22</v>
      </c>
      <c r="AG1335" s="58">
        <v>42.86</v>
      </c>
      <c r="AH1335" s="59">
        <v>19854.990000000002</v>
      </c>
      <c r="AI1335" s="61">
        <v>22848000</v>
      </c>
      <c r="AJ1335" s="61">
        <v>12687000</v>
      </c>
      <c r="AK1335" s="61">
        <v>1713000</v>
      </c>
      <c r="AL1335" s="60">
        <f t="shared" si="231"/>
        <v>1.7130000000000001</v>
      </c>
      <c r="AM1335" s="60">
        <f t="shared" si="236"/>
        <v>-1.2680115273775217E-2</v>
      </c>
      <c r="AN1335" s="59">
        <v>43.33</v>
      </c>
    </row>
    <row r="1336" spans="1:40" x14ac:dyDescent="0.3">
      <c r="A1336" s="58" t="s">
        <v>298</v>
      </c>
      <c r="B1336" s="59">
        <v>2012</v>
      </c>
      <c r="C1336" s="59">
        <v>69.89</v>
      </c>
      <c r="D1336" s="59">
        <v>69.89</v>
      </c>
      <c r="E1336" s="59">
        <v>100</v>
      </c>
      <c r="F1336" s="59">
        <v>78.760000000000005</v>
      </c>
      <c r="G1336" s="59">
        <v>55.46</v>
      </c>
      <c r="H1336" s="59">
        <v>73.569999999999993</v>
      </c>
      <c r="I1336" s="60">
        <f t="shared" si="235"/>
        <v>9.6225983561719381</v>
      </c>
      <c r="J1336" s="60">
        <f t="shared" si="229"/>
        <v>17.013367015608399</v>
      </c>
      <c r="K1336" s="60">
        <f t="shared" si="226"/>
        <v>16.42990920298503</v>
      </c>
      <c r="L1336" s="60">
        <f t="shared" si="234"/>
        <v>0.96698384618967315</v>
      </c>
      <c r="M1336" s="60">
        <f t="shared" si="227"/>
        <v>1.7922249066549527</v>
      </c>
      <c r="N1336" s="59">
        <v>7.16</v>
      </c>
      <c r="O1336" s="59">
        <v>0.25</v>
      </c>
      <c r="P1336" s="62">
        <v>7.9368359374999926</v>
      </c>
      <c r="Q1336" s="62">
        <v>9.5380468750000045</v>
      </c>
      <c r="R1336" s="12">
        <v>13.01</v>
      </c>
      <c r="S1336" s="59">
        <v>82.94</v>
      </c>
      <c r="T1336" s="58">
        <v>0</v>
      </c>
      <c r="U1336" s="59">
        <v>76.790000000000006</v>
      </c>
      <c r="V1336" s="58">
        <v>100</v>
      </c>
      <c r="W1336" s="58" t="s">
        <v>83</v>
      </c>
      <c r="X1336" s="58">
        <v>0</v>
      </c>
      <c r="Y1336" s="58">
        <v>0</v>
      </c>
      <c r="Z1336" s="58">
        <v>0</v>
      </c>
      <c r="AA1336" s="58">
        <v>0</v>
      </c>
      <c r="AB1336">
        <v>0</v>
      </c>
      <c r="AC1336">
        <v>1</v>
      </c>
      <c r="AD1336" s="58">
        <v>1</v>
      </c>
      <c r="AE1336" s="58">
        <v>1</v>
      </c>
      <c r="AF1336" s="58">
        <v>12.5</v>
      </c>
      <c r="AG1336" s="58">
        <v>42.86</v>
      </c>
      <c r="AH1336" s="59">
        <v>15102.24</v>
      </c>
      <c r="AI1336" s="61">
        <v>24480000</v>
      </c>
      <c r="AJ1336" s="61">
        <v>13659000</v>
      </c>
      <c r="AK1336" s="61">
        <v>1630000</v>
      </c>
      <c r="AL1336" s="60">
        <f t="shared" si="231"/>
        <v>1.63</v>
      </c>
      <c r="AM1336" s="60">
        <f t="shared" si="236"/>
        <v>-4.8453006421482779E-2</v>
      </c>
      <c r="AN1336" s="59">
        <v>44.79</v>
      </c>
    </row>
    <row r="1337" spans="1:40" x14ac:dyDescent="0.3">
      <c r="A1337" s="58" t="s">
        <v>298</v>
      </c>
      <c r="B1337" s="59">
        <v>2013</v>
      </c>
      <c r="C1337" s="59">
        <v>72.150000000000006</v>
      </c>
      <c r="D1337" s="59">
        <v>72.150000000000006</v>
      </c>
      <c r="E1337" s="59">
        <v>100</v>
      </c>
      <c r="F1337" s="59">
        <v>83.83</v>
      </c>
      <c r="G1337" s="59">
        <v>49.95</v>
      </c>
      <c r="H1337" s="59">
        <v>81.16</v>
      </c>
      <c r="I1337" s="60">
        <f t="shared" si="235"/>
        <v>9.4390993273559722</v>
      </c>
      <c r="J1337" s="60">
        <f t="shared" si="229"/>
        <v>17.005575300978354</v>
      </c>
      <c r="K1337" s="60">
        <f t="shared" si="226"/>
        <v>16.427637057762993</v>
      </c>
      <c r="L1337" s="60">
        <f t="shared" si="234"/>
        <v>0.92147725856145513</v>
      </c>
      <c r="M1337" s="60">
        <f t="shared" si="227"/>
        <v>1.7823598473730555</v>
      </c>
      <c r="N1337" s="59">
        <v>5.98</v>
      </c>
      <c r="O1337" s="59">
        <v>0.25</v>
      </c>
      <c r="P1337" s="62">
        <v>4.5099606299212596</v>
      </c>
      <c r="Q1337" s="62">
        <v>5.3667968749999986</v>
      </c>
      <c r="R1337" s="12">
        <v>8.0399999999999991</v>
      </c>
      <c r="S1337" s="59">
        <v>86.11</v>
      </c>
      <c r="T1337" s="58"/>
      <c r="U1337" s="59">
        <v>91.38</v>
      </c>
      <c r="V1337" s="58">
        <v>100</v>
      </c>
      <c r="W1337" s="58" t="s">
        <v>83</v>
      </c>
      <c r="X1337" s="58">
        <v>0</v>
      </c>
      <c r="Y1337" s="58">
        <v>0</v>
      </c>
      <c r="Z1337" s="58">
        <v>0</v>
      </c>
      <c r="AA1337" s="58">
        <v>0</v>
      </c>
      <c r="AB1337">
        <v>0</v>
      </c>
      <c r="AC1337">
        <v>1</v>
      </c>
      <c r="AD1337" s="58">
        <v>1</v>
      </c>
      <c r="AE1337" s="58">
        <v>1</v>
      </c>
      <c r="AF1337" s="58">
        <v>22.22</v>
      </c>
      <c r="AG1337" s="58">
        <v>42.86</v>
      </c>
      <c r="AH1337" s="59">
        <v>12570.39</v>
      </c>
      <c r="AI1337" s="61">
        <v>24290000</v>
      </c>
      <c r="AJ1337" s="61">
        <v>13628000</v>
      </c>
      <c r="AK1337" s="61">
        <v>1513000</v>
      </c>
      <c r="AL1337" s="60">
        <f t="shared" si="231"/>
        <v>1.5129999999999999</v>
      </c>
      <c r="AM1337" s="60">
        <f t="shared" si="236"/>
        <v>-7.177914110429448E-2</v>
      </c>
      <c r="AN1337" s="59">
        <v>46.04</v>
      </c>
    </row>
    <row r="1338" spans="1:40" x14ac:dyDescent="0.3">
      <c r="A1338" s="58" t="s">
        <v>298</v>
      </c>
      <c r="B1338" s="59">
        <v>2014</v>
      </c>
      <c r="C1338" s="59">
        <v>79.650000000000006</v>
      </c>
      <c r="D1338" s="59">
        <v>79.650000000000006</v>
      </c>
      <c r="E1338" s="59">
        <v>100</v>
      </c>
      <c r="F1338" s="59">
        <v>87.99</v>
      </c>
      <c r="G1338" s="59">
        <v>60.49</v>
      </c>
      <c r="H1338" s="59">
        <v>90.39</v>
      </c>
      <c r="I1338" s="60">
        <f t="shared" si="235"/>
        <v>9.600592344938816</v>
      </c>
      <c r="J1338" s="60">
        <f t="shared" si="229"/>
        <v>16.873137235055854</v>
      </c>
      <c r="K1338" s="60">
        <f t="shared" si="226"/>
        <v>16.151723831938305</v>
      </c>
      <c r="L1338" s="60">
        <f t="shared" si="234"/>
        <v>0.82198005240291372</v>
      </c>
      <c r="M1338" s="60">
        <f t="shared" si="227"/>
        <v>2.0573390059949719</v>
      </c>
      <c r="N1338" s="59">
        <v>15.26</v>
      </c>
      <c r="O1338" s="59">
        <v>0.22</v>
      </c>
      <c r="P1338" s="62">
        <v>5.9405577689243021</v>
      </c>
      <c r="Q1338" s="62">
        <v>6.9000390625000003</v>
      </c>
      <c r="R1338" s="12">
        <v>8.77</v>
      </c>
      <c r="S1338" s="59">
        <v>96.28</v>
      </c>
      <c r="T1338" s="58">
        <v>1</v>
      </c>
      <c r="U1338" s="59">
        <v>98.15</v>
      </c>
      <c r="V1338" s="58">
        <v>100</v>
      </c>
      <c r="W1338" s="58" t="s">
        <v>83</v>
      </c>
      <c r="X1338" s="58">
        <v>0</v>
      </c>
      <c r="Y1338" s="58">
        <v>0</v>
      </c>
      <c r="Z1338" s="58">
        <v>0</v>
      </c>
      <c r="AA1338" s="58">
        <v>0</v>
      </c>
      <c r="AB1338">
        <v>0</v>
      </c>
      <c r="AC1338">
        <v>1</v>
      </c>
      <c r="AD1338" s="58">
        <v>1</v>
      </c>
      <c r="AE1338" s="58">
        <v>1</v>
      </c>
      <c r="AF1338" s="58">
        <v>26.67</v>
      </c>
      <c r="AG1338" s="58">
        <v>100</v>
      </c>
      <c r="AH1338" s="59">
        <v>14773.53</v>
      </c>
      <c r="AI1338" s="61">
        <v>21277000</v>
      </c>
      <c r="AJ1338" s="61">
        <v>10342000</v>
      </c>
      <c r="AK1338" s="61">
        <v>1275000</v>
      </c>
      <c r="AL1338" s="60">
        <f t="shared" si="231"/>
        <v>1.2749999999999999</v>
      </c>
      <c r="AM1338" s="60">
        <f t="shared" si="236"/>
        <v>-0.15730337078651685</v>
      </c>
      <c r="AN1338" s="59">
        <v>38.979999999999997</v>
      </c>
    </row>
    <row r="1339" spans="1:40" x14ac:dyDescent="0.3">
      <c r="A1339" s="58" t="s">
        <v>298</v>
      </c>
      <c r="B1339" s="59">
        <v>2015</v>
      </c>
      <c r="C1339" s="59">
        <v>77.58</v>
      </c>
      <c r="D1339" s="59">
        <v>77.58</v>
      </c>
      <c r="E1339" s="59">
        <v>100</v>
      </c>
      <c r="F1339" s="59">
        <v>81.31</v>
      </c>
      <c r="G1339" s="59">
        <v>63.99</v>
      </c>
      <c r="H1339" s="59">
        <v>88.92</v>
      </c>
      <c r="I1339" s="60">
        <f t="shared" si="235"/>
        <v>9.6780883341166142</v>
      </c>
      <c r="J1339" s="60">
        <f t="shared" si="229"/>
        <v>16.937302631178998</v>
      </c>
      <c r="K1339" s="60">
        <f t="shared" si="226"/>
        <v>15.992985839915475</v>
      </c>
      <c r="L1339" s="60">
        <f t="shared" si="234"/>
        <v>0.5709795465857378</v>
      </c>
      <c r="M1339" s="60">
        <f t="shared" si="227"/>
        <v>2.5710562103354486</v>
      </c>
      <c r="N1339" s="59">
        <v>19.75</v>
      </c>
      <c r="O1339" s="59">
        <v>0.15</v>
      </c>
      <c r="P1339" s="62">
        <v>7.6819367588932828</v>
      </c>
      <c r="Q1339" s="62">
        <v>8.2714785992217958</v>
      </c>
      <c r="R1339" s="12">
        <v>9.17</v>
      </c>
      <c r="S1339" s="59">
        <v>97.84</v>
      </c>
      <c r="T1339" s="58">
        <v>1</v>
      </c>
      <c r="U1339" s="59">
        <v>98.08</v>
      </c>
      <c r="V1339" s="58">
        <v>90</v>
      </c>
      <c r="W1339" s="58" t="s">
        <v>83</v>
      </c>
      <c r="X1339" s="58">
        <v>0</v>
      </c>
      <c r="Y1339" s="58">
        <v>0</v>
      </c>
      <c r="Z1339" s="58">
        <v>0</v>
      </c>
      <c r="AA1339" s="58">
        <v>0</v>
      </c>
      <c r="AB1339">
        <v>0</v>
      </c>
      <c r="AC1339">
        <v>1</v>
      </c>
      <c r="AD1339" s="58">
        <v>1</v>
      </c>
      <c r="AE1339" s="58">
        <v>1</v>
      </c>
      <c r="AF1339" s="58">
        <v>26.67</v>
      </c>
      <c r="AG1339" s="58">
        <v>100</v>
      </c>
      <c r="AH1339" s="59">
        <v>15963.95</v>
      </c>
      <c r="AI1339" s="61">
        <v>22687000</v>
      </c>
      <c r="AJ1339" s="61">
        <v>8824000</v>
      </c>
      <c r="AK1339" s="61">
        <v>770000</v>
      </c>
      <c r="AL1339" s="60">
        <f t="shared" si="231"/>
        <v>0.77</v>
      </c>
      <c r="AM1339" s="60">
        <f t="shared" si="236"/>
        <v>-0.396078431372549</v>
      </c>
      <c r="AN1339" s="59">
        <v>30.23</v>
      </c>
    </row>
    <row r="1340" spans="1:40" x14ac:dyDescent="0.3">
      <c r="A1340" s="58" t="s">
        <v>298</v>
      </c>
      <c r="B1340" s="59">
        <v>2016</v>
      </c>
      <c r="C1340" s="59">
        <v>72.66</v>
      </c>
      <c r="D1340" s="59">
        <v>72.66</v>
      </c>
      <c r="E1340" s="59">
        <v>100</v>
      </c>
      <c r="F1340" s="59">
        <v>81.349999999999994</v>
      </c>
      <c r="G1340" s="59">
        <v>60.21</v>
      </c>
      <c r="H1340" s="59">
        <v>74.06</v>
      </c>
      <c r="I1340" s="60">
        <f t="shared" si="235"/>
        <v>9.4227117107850091</v>
      </c>
      <c r="J1340" s="60">
        <f t="shared" si="229"/>
        <v>16.901905866415508</v>
      </c>
      <c r="K1340" s="60">
        <f t="shared" si="226"/>
        <v>15.938490401658594</v>
      </c>
      <c r="L1340" s="60">
        <f t="shared" si="234"/>
        <v>0.47623417899637155</v>
      </c>
      <c r="M1340" s="60">
        <f t="shared" si="227"/>
        <v>2.6206318812829106</v>
      </c>
      <c r="N1340" s="59">
        <v>2.87</v>
      </c>
      <c r="O1340" s="59">
        <v>0.17</v>
      </c>
      <c r="P1340" s="62">
        <v>5.3497665369649798</v>
      </c>
      <c r="Q1340" s="62">
        <v>5.6182329317269106</v>
      </c>
      <c r="R1340" s="12">
        <v>8.7100000000000009</v>
      </c>
      <c r="S1340" s="59">
        <v>97.29</v>
      </c>
      <c r="T1340" s="58">
        <v>1</v>
      </c>
      <c r="U1340" s="59">
        <v>78.849999999999994</v>
      </c>
      <c r="V1340" s="58">
        <v>88.89</v>
      </c>
      <c r="W1340" s="58" t="s">
        <v>83</v>
      </c>
      <c r="X1340" s="58">
        <v>0</v>
      </c>
      <c r="Y1340" s="58">
        <v>0</v>
      </c>
      <c r="Z1340" s="58">
        <v>0</v>
      </c>
      <c r="AA1340" s="58">
        <v>0</v>
      </c>
      <c r="AB1340">
        <v>0</v>
      </c>
      <c r="AC1340">
        <v>1</v>
      </c>
      <c r="AD1340" s="58">
        <v>1</v>
      </c>
      <c r="AE1340" s="58">
        <v>1</v>
      </c>
      <c r="AF1340" s="58">
        <v>23.08</v>
      </c>
      <c r="AG1340" s="58">
        <v>37.5</v>
      </c>
      <c r="AH1340" s="59">
        <v>12366.07</v>
      </c>
      <c r="AI1340" s="61">
        <v>21898000</v>
      </c>
      <c r="AJ1340" s="61">
        <v>8356000</v>
      </c>
      <c r="AK1340" s="61">
        <v>610000</v>
      </c>
      <c r="AL1340" s="60">
        <f t="shared" si="231"/>
        <v>0.61</v>
      </c>
      <c r="AM1340" s="60">
        <f t="shared" si="236"/>
        <v>-0.20779220779220781</v>
      </c>
      <c r="AN1340" s="59">
        <v>27.38</v>
      </c>
    </row>
    <row r="1341" spans="1:40" x14ac:dyDescent="0.3">
      <c r="A1341" s="58" t="s">
        <v>298</v>
      </c>
      <c r="B1341" s="59">
        <v>2017</v>
      </c>
      <c r="C1341" s="59">
        <v>72.17</v>
      </c>
      <c r="D1341" s="59">
        <v>72.17</v>
      </c>
      <c r="E1341" s="59">
        <v>100</v>
      </c>
      <c r="F1341" s="59">
        <v>83.33</v>
      </c>
      <c r="G1341" s="59">
        <v>59.25</v>
      </c>
      <c r="H1341" s="59">
        <v>69.98</v>
      </c>
      <c r="I1341" s="60">
        <f t="shared" si="235"/>
        <v>9.4914169259478403</v>
      </c>
      <c r="J1341" s="60">
        <f t="shared" si="229"/>
        <v>16.891900734535721</v>
      </c>
      <c r="K1341" s="60">
        <f t="shared" si="226"/>
        <v>15.942908583064964</v>
      </c>
      <c r="L1341" s="60">
        <f t="shared" si="234"/>
        <v>0.56303849521292493</v>
      </c>
      <c r="M1341" s="60">
        <f t="shared" si="227"/>
        <v>2.5831049684260692</v>
      </c>
      <c r="N1341" s="59">
        <v>4.57</v>
      </c>
      <c r="O1341" s="59">
        <v>0.21</v>
      </c>
      <c r="P1341" s="62">
        <v>5.8285490196078431</v>
      </c>
      <c r="Q1341" s="62">
        <v>6.2326050420168064</v>
      </c>
      <c r="R1341" s="12">
        <v>8.64</v>
      </c>
      <c r="S1341" s="59">
        <v>97.59</v>
      </c>
      <c r="T1341" s="58">
        <v>1</v>
      </c>
      <c r="U1341" s="59">
        <v>78.33</v>
      </c>
      <c r="V1341" s="58">
        <v>90</v>
      </c>
      <c r="W1341" s="58" t="s">
        <v>83</v>
      </c>
      <c r="X1341" s="58">
        <v>0</v>
      </c>
      <c r="Y1341" s="58">
        <v>0</v>
      </c>
      <c r="Z1341" s="58">
        <v>0</v>
      </c>
      <c r="AA1341" s="58">
        <v>0</v>
      </c>
      <c r="AB1341">
        <v>0</v>
      </c>
      <c r="AC1341">
        <v>1</v>
      </c>
      <c r="AD1341" s="58">
        <v>1</v>
      </c>
      <c r="AE1341" s="58">
        <v>1</v>
      </c>
      <c r="AF1341" s="58">
        <v>23.08</v>
      </c>
      <c r="AG1341" s="58">
        <v>28.57</v>
      </c>
      <c r="AH1341" s="59">
        <v>13245.55</v>
      </c>
      <c r="AI1341" s="61">
        <v>21680000</v>
      </c>
      <c r="AJ1341" s="61">
        <v>8393000</v>
      </c>
      <c r="AK1341" s="61">
        <v>756000</v>
      </c>
      <c r="AL1341" s="60">
        <f t="shared" si="231"/>
        <v>0.75600000000000001</v>
      </c>
      <c r="AM1341" s="60">
        <f t="shared" si="236"/>
        <v>0.23934426229508196</v>
      </c>
      <c r="AN1341" s="59">
        <v>26.88</v>
      </c>
    </row>
    <row r="1342" spans="1:40" x14ac:dyDescent="0.3">
      <c r="A1342" s="58" t="s">
        <v>298</v>
      </c>
      <c r="B1342" s="59">
        <v>2018</v>
      </c>
      <c r="C1342" s="59">
        <v>74.48</v>
      </c>
      <c r="D1342" s="59">
        <v>74.48</v>
      </c>
      <c r="E1342" s="59">
        <v>100</v>
      </c>
      <c r="F1342" s="59">
        <v>87.63</v>
      </c>
      <c r="G1342" s="59">
        <v>52.98</v>
      </c>
      <c r="H1342" s="59">
        <v>80.08</v>
      </c>
      <c r="I1342" s="60">
        <f t="shared" si="235"/>
        <v>9.5927449515865408</v>
      </c>
      <c r="J1342" s="60">
        <f t="shared" si="229"/>
        <v>16.92184458784606</v>
      </c>
      <c r="K1342" s="60">
        <f t="shared" si="226"/>
        <v>16.143958310484049</v>
      </c>
      <c r="L1342" s="60">
        <f t="shared" si="234"/>
        <v>0.61896228237056872</v>
      </c>
      <c r="M1342" s="60">
        <f t="shared" si="227"/>
        <v>2.1768661079711555</v>
      </c>
      <c r="N1342" s="59">
        <v>4.3899999999999997</v>
      </c>
      <c r="O1342" s="59">
        <v>0.23</v>
      </c>
      <c r="P1342" s="62">
        <v>15.665081300813005</v>
      </c>
      <c r="Q1342" s="62">
        <v>17.575252918287951</v>
      </c>
      <c r="R1342" s="12">
        <v>28</v>
      </c>
      <c r="S1342" s="59">
        <v>96.58</v>
      </c>
      <c r="T1342" s="58">
        <v>1</v>
      </c>
      <c r="U1342" s="59">
        <v>78.75</v>
      </c>
      <c r="V1342" s="58">
        <v>100</v>
      </c>
      <c r="W1342" s="58" t="s">
        <v>83</v>
      </c>
      <c r="X1342" s="58">
        <v>0</v>
      </c>
      <c r="Y1342" s="58">
        <v>0</v>
      </c>
      <c r="Z1342" s="58">
        <v>0</v>
      </c>
      <c r="AA1342" s="58">
        <v>0</v>
      </c>
      <c r="AB1342">
        <v>0</v>
      </c>
      <c r="AC1342">
        <v>1</v>
      </c>
      <c r="AD1342" s="58">
        <v>1</v>
      </c>
      <c r="AE1342" s="58">
        <v>1</v>
      </c>
      <c r="AF1342" s="58">
        <v>16.670000000000002</v>
      </c>
      <c r="AG1342" s="58">
        <v>37.5</v>
      </c>
      <c r="AH1342" s="59">
        <v>14658.05</v>
      </c>
      <c r="AI1342" s="61">
        <v>22339000</v>
      </c>
      <c r="AJ1342" s="61">
        <v>10262000</v>
      </c>
      <c r="AK1342" s="61">
        <v>857000</v>
      </c>
      <c r="AL1342" s="60">
        <f t="shared" si="231"/>
        <v>0.85699999999999998</v>
      </c>
      <c r="AM1342" s="60">
        <f t="shared" si="236"/>
        <v>0.1335978835978836</v>
      </c>
      <c r="AN1342" s="59">
        <v>33.53</v>
      </c>
    </row>
    <row r="1343" spans="1:40" x14ac:dyDescent="0.3">
      <c r="A1343" s="58" t="s">
        <v>298</v>
      </c>
      <c r="B1343" s="59">
        <v>2019</v>
      </c>
      <c r="C1343" s="59">
        <v>75.47</v>
      </c>
      <c r="D1343" s="59">
        <v>75.47</v>
      </c>
      <c r="E1343" s="59">
        <v>100</v>
      </c>
      <c r="F1343" s="59">
        <v>87.24</v>
      </c>
      <c r="G1343" s="59">
        <v>52.94</v>
      </c>
      <c r="H1343" s="59">
        <v>84.76</v>
      </c>
      <c r="I1343" s="60">
        <f t="shared" si="235"/>
        <v>9.7389919648537671</v>
      </c>
      <c r="J1343" s="60">
        <f t="shared" si="229"/>
        <v>16.963405822915373</v>
      </c>
      <c r="K1343" s="60">
        <f t="shared" si="226"/>
        <v>16.123282177645621</v>
      </c>
      <c r="L1343" s="60">
        <f t="shared" si="234"/>
        <v>0.73284854741149741</v>
      </c>
      <c r="M1343" s="60">
        <f t="shared" si="227"/>
        <v>2.3166534023079985</v>
      </c>
      <c r="N1343" s="59">
        <v>7.13</v>
      </c>
      <c r="O1343" s="59">
        <v>0.23</v>
      </c>
      <c r="P1343" s="62">
        <v>24.825120000000009</v>
      </c>
      <c r="Q1343" s="62">
        <v>26.61542635658914</v>
      </c>
      <c r="R1343" s="12">
        <v>31.91</v>
      </c>
      <c r="S1343" s="59">
        <v>98.6</v>
      </c>
      <c r="T1343" s="58">
        <v>1</v>
      </c>
      <c r="U1343" s="59">
        <v>88.78</v>
      </c>
      <c r="V1343" s="58">
        <v>100</v>
      </c>
      <c r="W1343" s="58" t="s">
        <v>83</v>
      </c>
      <c r="X1343" s="58">
        <v>0</v>
      </c>
      <c r="Y1343" s="58">
        <v>0</v>
      </c>
      <c r="Z1343" s="58">
        <v>0</v>
      </c>
      <c r="AA1343" s="58">
        <v>0</v>
      </c>
      <c r="AB1343">
        <v>0</v>
      </c>
      <c r="AC1343">
        <v>1</v>
      </c>
      <c r="AD1343" s="58">
        <v>1</v>
      </c>
      <c r="AE1343" s="58">
        <v>1</v>
      </c>
      <c r="AF1343" s="58">
        <v>16.670000000000002</v>
      </c>
      <c r="AG1343" s="58">
        <v>37.5</v>
      </c>
      <c r="AH1343" s="59">
        <v>16966.43</v>
      </c>
      <c r="AI1343" s="61">
        <v>23287000</v>
      </c>
      <c r="AJ1343" s="61">
        <v>10052000</v>
      </c>
      <c r="AK1343" s="61">
        <v>1081000</v>
      </c>
      <c r="AL1343" s="60">
        <f t="shared" si="231"/>
        <v>1.081</v>
      </c>
      <c r="AM1343" s="60">
        <f t="shared" si="236"/>
        <v>0.26137689614935822</v>
      </c>
      <c r="AN1343" s="59">
        <v>33.57</v>
      </c>
    </row>
    <row r="1344" spans="1:40" x14ac:dyDescent="0.3">
      <c r="A1344" s="58" t="s">
        <v>298</v>
      </c>
      <c r="B1344" s="59">
        <v>2020</v>
      </c>
      <c r="C1344" s="59">
        <v>79.040000000000006</v>
      </c>
      <c r="D1344" s="59">
        <v>79.040000000000006</v>
      </c>
      <c r="E1344" s="59">
        <v>100</v>
      </c>
      <c r="F1344" s="59">
        <v>90.74</v>
      </c>
      <c r="G1344" s="59">
        <v>54.55</v>
      </c>
      <c r="H1344" s="59">
        <v>90.99</v>
      </c>
      <c r="I1344" s="60">
        <f t="shared" si="235"/>
        <v>9.8803458366834462</v>
      </c>
      <c r="J1344" s="60">
        <f t="shared" si="229"/>
        <v>17.853655070498174</v>
      </c>
      <c r="K1344" s="60">
        <f t="shared" si="226"/>
        <v>17.53258866643689</v>
      </c>
      <c r="L1344" s="60">
        <f t="shared" si="234"/>
        <v>0.87588531723911611</v>
      </c>
      <c r="M1344" s="60">
        <f t="shared" si="227"/>
        <v>1.3785971223021583</v>
      </c>
      <c r="N1344" s="59">
        <v>4.92</v>
      </c>
      <c r="O1344" s="59">
        <v>0.86</v>
      </c>
      <c r="P1344" s="62">
        <v>24.792209302325578</v>
      </c>
      <c r="Q1344" s="62">
        <v>26.392868217054275</v>
      </c>
      <c r="R1344" s="12">
        <v>35.049999999999997</v>
      </c>
      <c r="S1344" s="59">
        <v>98.26</v>
      </c>
      <c r="T1344" s="58">
        <v>1</v>
      </c>
      <c r="U1344" s="59">
        <v>94.64</v>
      </c>
      <c r="V1344" s="58">
        <v>100</v>
      </c>
      <c r="W1344" s="58" t="s">
        <v>83</v>
      </c>
      <c r="X1344" s="58">
        <v>0</v>
      </c>
      <c r="Y1344" s="58">
        <v>0</v>
      </c>
      <c r="Z1344" s="58">
        <v>0</v>
      </c>
      <c r="AA1344" s="58">
        <v>0</v>
      </c>
      <c r="AB1344">
        <v>0</v>
      </c>
      <c r="AC1344">
        <v>1</v>
      </c>
      <c r="AD1344" s="58">
        <v>1</v>
      </c>
      <c r="AE1344" s="58">
        <v>1</v>
      </c>
      <c r="AF1344" s="58">
        <v>18.18</v>
      </c>
      <c r="AG1344" s="58">
        <v>37.5</v>
      </c>
      <c r="AH1344" s="59">
        <v>19542.48</v>
      </c>
      <c r="AI1344" s="61">
        <v>56721000</v>
      </c>
      <c r="AJ1344" s="61">
        <v>41144000</v>
      </c>
      <c r="AK1344" s="61">
        <v>1401000</v>
      </c>
      <c r="AL1344" s="60">
        <f t="shared" si="231"/>
        <v>1.401</v>
      </c>
      <c r="AM1344" s="60">
        <f t="shared" si="236"/>
        <v>0.29602220166512488</v>
      </c>
      <c r="AN1344" s="59">
        <v>41.37</v>
      </c>
    </row>
    <row r="1345" spans="1:40" x14ac:dyDescent="0.3">
      <c r="A1345" s="58" t="s">
        <v>298</v>
      </c>
      <c r="B1345" s="59">
        <v>2021</v>
      </c>
      <c r="C1345" s="59">
        <v>71.48</v>
      </c>
      <c r="D1345" s="59">
        <v>71.48</v>
      </c>
      <c r="E1345" s="59">
        <v>100</v>
      </c>
      <c r="F1345" s="59">
        <v>83.01</v>
      </c>
      <c r="G1345" s="59">
        <v>46.42</v>
      </c>
      <c r="H1345" s="59">
        <v>84.46</v>
      </c>
      <c r="I1345" s="60">
        <f t="shared" si="235"/>
        <v>9.7699213021612241</v>
      </c>
      <c r="J1345" s="60">
        <f t="shared" si="229"/>
        <v>18.809420086367137</v>
      </c>
      <c r="K1345" s="60">
        <f t="shared" si="226"/>
        <v>18.71220791453041</v>
      </c>
      <c r="L1345" s="60">
        <f t="shared" si="234"/>
        <v>1.413909528152864</v>
      </c>
      <c r="M1345" s="60">
        <f t="shared" si="227"/>
        <v>1.1020941821632162</v>
      </c>
      <c r="N1345" s="59">
        <v>0.92</v>
      </c>
      <c r="O1345" s="59">
        <v>0.76</v>
      </c>
      <c r="P1345" s="62">
        <v>53.43942307692307</v>
      </c>
      <c r="Q1345" s="62">
        <v>56.638499999999958</v>
      </c>
      <c r="R1345" s="12">
        <v>93.21</v>
      </c>
      <c r="S1345" s="59">
        <v>98.87</v>
      </c>
      <c r="T1345" s="58">
        <v>1</v>
      </c>
      <c r="U1345" s="59">
        <v>88.55</v>
      </c>
      <c r="V1345" s="58">
        <v>100</v>
      </c>
      <c r="W1345" s="58" t="s">
        <v>83</v>
      </c>
      <c r="X1345" s="58">
        <v>0</v>
      </c>
      <c r="Y1345" s="58">
        <v>0</v>
      </c>
      <c r="Z1345" s="58">
        <v>0</v>
      </c>
      <c r="AA1345" s="58">
        <v>0</v>
      </c>
      <c r="AB1345">
        <v>0</v>
      </c>
      <c r="AC1345">
        <v>1</v>
      </c>
      <c r="AD1345" s="58">
        <v>1</v>
      </c>
      <c r="AE1345" s="58">
        <v>1</v>
      </c>
      <c r="AF1345" s="58">
        <v>18.18</v>
      </c>
      <c r="AG1345" s="58">
        <v>37.5</v>
      </c>
      <c r="AH1345" s="59">
        <v>17499.39</v>
      </c>
      <c r="AI1345" s="61">
        <v>147512000</v>
      </c>
      <c r="AJ1345" s="61">
        <v>133847000</v>
      </c>
      <c r="AK1345" s="61">
        <v>3112000</v>
      </c>
      <c r="AL1345" s="60">
        <f t="shared" si="231"/>
        <v>3.1120000000000001</v>
      </c>
      <c r="AM1345" s="60">
        <f t="shared" si="236"/>
        <v>1.2212705210563883</v>
      </c>
      <c r="AN1345" s="59">
        <v>57.12</v>
      </c>
    </row>
    <row r="1346" spans="1:40" x14ac:dyDescent="0.3">
      <c r="A1346" s="58" t="s">
        <v>287</v>
      </c>
      <c r="B1346" s="59">
        <v>2008</v>
      </c>
      <c r="C1346" s="59">
        <v>61.4</v>
      </c>
      <c r="D1346" s="59">
        <v>61.4</v>
      </c>
      <c r="E1346" s="59">
        <v>100</v>
      </c>
      <c r="F1346" s="59">
        <v>52.71</v>
      </c>
      <c r="G1346" s="59">
        <v>90.73</v>
      </c>
      <c r="H1346" s="59">
        <v>28.86</v>
      </c>
      <c r="I1346" s="60">
        <f t="shared" si="235"/>
        <v>9.8830128694610444</v>
      </c>
      <c r="J1346" s="60">
        <f t="shared" si="229"/>
        <v>16.732740603363307</v>
      </c>
      <c r="K1346" s="60">
        <f t="shared" ref="K1346:K1409" si="237">LN(AJ1346)</f>
        <v>16.257335718049823</v>
      </c>
      <c r="L1346" s="60">
        <f t="shared" si="234"/>
        <v>0.99288133403586754</v>
      </c>
      <c r="M1346" s="60">
        <f t="shared" ref="M1346:M1409" si="238">AI1346/AJ1346</f>
        <v>1.6086653906385942</v>
      </c>
      <c r="N1346" s="59">
        <v>7.74</v>
      </c>
      <c r="O1346" s="59">
        <v>0.73</v>
      </c>
      <c r="P1346" s="62">
        <v>19.974545454545453</v>
      </c>
      <c r="Q1346" s="62">
        <v>25.786875000000009</v>
      </c>
      <c r="R1346" s="12">
        <v>34.380000000000003</v>
      </c>
      <c r="S1346" s="59">
        <v>0</v>
      </c>
      <c r="T1346" s="58">
        <v>1</v>
      </c>
      <c r="U1346" s="59">
        <v>22.34</v>
      </c>
      <c r="V1346" s="58">
        <v>31.58</v>
      </c>
      <c r="W1346" s="58" t="s">
        <v>83</v>
      </c>
      <c r="X1346" s="58">
        <v>0</v>
      </c>
      <c r="Y1346" s="58">
        <v>0</v>
      </c>
      <c r="Z1346" s="58">
        <v>0</v>
      </c>
      <c r="AA1346" s="58">
        <v>0</v>
      </c>
      <c r="AB1346">
        <v>0</v>
      </c>
      <c r="AC1346">
        <v>1</v>
      </c>
      <c r="AD1346" s="58">
        <v>1</v>
      </c>
      <c r="AE1346" s="58"/>
      <c r="AF1346" s="58">
        <v>0</v>
      </c>
      <c r="AG1346" s="58"/>
      <c r="AH1346" s="59">
        <v>19594.669999999998</v>
      </c>
      <c r="AI1346" s="61">
        <v>18490000</v>
      </c>
      <c r="AJ1346" s="61">
        <v>11494000</v>
      </c>
      <c r="AK1346" s="61">
        <v>1699000</v>
      </c>
      <c r="AL1346" s="60">
        <f t="shared" si="231"/>
        <v>1.6990000000000001</v>
      </c>
      <c r="AM1346" s="60"/>
      <c r="AN1346" s="59">
        <v>44.8</v>
      </c>
    </row>
    <row r="1347" spans="1:40" x14ac:dyDescent="0.3">
      <c r="A1347" s="58" t="s">
        <v>287</v>
      </c>
      <c r="B1347" s="59">
        <v>2009</v>
      </c>
      <c r="C1347" s="59">
        <v>58.16</v>
      </c>
      <c r="D1347" s="59">
        <v>58.16</v>
      </c>
      <c r="E1347" s="59">
        <v>100</v>
      </c>
      <c r="F1347" s="59">
        <v>57.24</v>
      </c>
      <c r="G1347" s="59">
        <v>86.57</v>
      </c>
      <c r="H1347" s="59">
        <v>15.91</v>
      </c>
      <c r="I1347" s="60">
        <f t="shared" si="235"/>
        <v>9.6698737539856481</v>
      </c>
      <c r="J1347" s="60">
        <f t="shared" si="229"/>
        <v>17.608997744465796</v>
      </c>
      <c r="K1347" s="60">
        <f t="shared" si="237"/>
        <v>17.277520779022943</v>
      </c>
      <c r="L1347" s="60">
        <f t="shared" si="234"/>
        <v>1.1718627504077024</v>
      </c>
      <c r="M1347" s="60">
        <f t="shared" si="238"/>
        <v>1.3930240582164926</v>
      </c>
      <c r="N1347" s="59">
        <v>5.74</v>
      </c>
      <c r="O1347" s="59">
        <v>0.34</v>
      </c>
      <c r="P1347" s="62">
        <v>16.568333333333328</v>
      </c>
      <c r="Q1347" s="62">
        <v>16.611240310077516</v>
      </c>
      <c r="R1347" s="12">
        <v>19.829999999999998</v>
      </c>
      <c r="S1347" s="59">
        <v>10</v>
      </c>
      <c r="T1347" s="58">
        <v>1</v>
      </c>
      <c r="U1347" s="59">
        <v>3.26</v>
      </c>
      <c r="V1347" s="58">
        <v>33.33</v>
      </c>
      <c r="W1347" s="58" t="s">
        <v>83</v>
      </c>
      <c r="X1347" s="58">
        <v>0</v>
      </c>
      <c r="Y1347" s="58">
        <v>0</v>
      </c>
      <c r="Z1347" s="58">
        <v>0</v>
      </c>
      <c r="AA1347" s="58">
        <v>0</v>
      </c>
      <c r="AB1347">
        <v>0</v>
      </c>
      <c r="AC1347">
        <v>1</v>
      </c>
      <c r="AD1347" s="58">
        <v>1</v>
      </c>
      <c r="AE1347" s="58"/>
      <c r="AF1347" s="58">
        <v>0</v>
      </c>
      <c r="AG1347" s="58"/>
      <c r="AH1347" s="59">
        <v>15833.35</v>
      </c>
      <c r="AI1347" s="61">
        <v>44411000</v>
      </c>
      <c r="AJ1347" s="61">
        <v>31881000</v>
      </c>
      <c r="AK1347" s="61">
        <v>2228000</v>
      </c>
      <c r="AL1347" s="60">
        <f t="shared" si="231"/>
        <v>2.2280000000000002</v>
      </c>
      <c r="AM1347" s="60">
        <f t="shared" ref="AM1347:AM1359" si="239">(AK1347-AK1346)/AK1346</f>
        <v>0.31135962330782813</v>
      </c>
      <c r="AN1347" s="59">
        <v>63.66</v>
      </c>
    </row>
    <row r="1348" spans="1:40" x14ac:dyDescent="0.3">
      <c r="A1348" s="58" t="s">
        <v>287</v>
      </c>
      <c r="B1348" s="59">
        <v>2010</v>
      </c>
      <c r="C1348" s="59">
        <v>68.319999999999993</v>
      </c>
      <c r="D1348" s="59">
        <v>68.319999999999993</v>
      </c>
      <c r="E1348" s="59">
        <v>100</v>
      </c>
      <c r="F1348" s="59">
        <v>66.34</v>
      </c>
      <c r="G1348" s="59">
        <v>93.33</v>
      </c>
      <c r="H1348" s="59">
        <v>32.82</v>
      </c>
      <c r="I1348" s="60">
        <f t="shared" si="235"/>
        <v>9.4865407816843774</v>
      </c>
      <c r="J1348" s="60">
        <f t="shared" si="229"/>
        <v>17.608434662364811</v>
      </c>
      <c r="K1348" s="60">
        <f t="shared" si="237"/>
        <v>17.256537441789046</v>
      </c>
      <c r="L1348" s="60">
        <f t="shared" si="234"/>
        <v>1.1832597627283945</v>
      </c>
      <c r="M1348" s="60">
        <f t="shared" si="238"/>
        <v>1.4217623882891828</v>
      </c>
      <c r="N1348" s="59">
        <v>4.28</v>
      </c>
      <c r="O1348" s="59">
        <v>0.44</v>
      </c>
      <c r="P1348" s="62">
        <v>16.501712062256811</v>
      </c>
      <c r="Q1348" s="62">
        <v>17.427003891050575</v>
      </c>
      <c r="R1348" s="12">
        <v>19.920000000000002</v>
      </c>
      <c r="S1348" s="59">
        <v>8.33</v>
      </c>
      <c r="T1348" s="58">
        <v>1</v>
      </c>
      <c r="U1348" s="59">
        <v>22.34</v>
      </c>
      <c r="V1348" s="58">
        <v>36.36</v>
      </c>
      <c r="W1348" s="58" t="s">
        <v>83</v>
      </c>
      <c r="X1348" s="58">
        <v>0</v>
      </c>
      <c r="Y1348" s="58">
        <v>0</v>
      </c>
      <c r="Z1348" s="58">
        <v>0</v>
      </c>
      <c r="AA1348" s="58">
        <v>0</v>
      </c>
      <c r="AB1348">
        <v>0</v>
      </c>
      <c r="AC1348">
        <v>1</v>
      </c>
      <c r="AD1348" s="58">
        <v>1</v>
      </c>
      <c r="AE1348" s="58"/>
      <c r="AF1348" s="58">
        <v>0</v>
      </c>
      <c r="AG1348" s="58"/>
      <c r="AH1348" s="59">
        <v>13181.12</v>
      </c>
      <c r="AI1348" s="61">
        <v>44386000</v>
      </c>
      <c r="AJ1348" s="61">
        <v>31219000</v>
      </c>
      <c r="AK1348" s="61">
        <v>2265000</v>
      </c>
      <c r="AL1348" s="60">
        <f t="shared" si="231"/>
        <v>2.2650000000000001</v>
      </c>
      <c r="AM1348" s="60">
        <f t="shared" si="239"/>
        <v>1.660682226211849E-2</v>
      </c>
      <c r="AN1348" s="59">
        <v>61.31</v>
      </c>
    </row>
    <row r="1349" spans="1:40" x14ac:dyDescent="0.3">
      <c r="A1349" s="58" t="s">
        <v>287</v>
      </c>
      <c r="B1349" s="59">
        <v>2011</v>
      </c>
      <c r="C1349" s="59">
        <v>74.180000000000007</v>
      </c>
      <c r="D1349" s="59">
        <v>74.180000000000007</v>
      </c>
      <c r="E1349" s="59">
        <v>100</v>
      </c>
      <c r="F1349" s="59">
        <v>74.64</v>
      </c>
      <c r="G1349" s="59">
        <v>90.44</v>
      </c>
      <c r="H1349" s="59">
        <v>48.6</v>
      </c>
      <c r="I1349" s="60">
        <f t="shared" si="235"/>
        <v>9.3028192747684475</v>
      </c>
      <c r="J1349" s="60">
        <f t="shared" si="229"/>
        <v>17.633816114518513</v>
      </c>
      <c r="K1349" s="60">
        <f t="shared" si="237"/>
        <v>17.243187572430809</v>
      </c>
      <c r="L1349" s="60">
        <f t="shared" si="234"/>
        <v>1.2181715237257489</v>
      </c>
      <c r="M1349" s="60">
        <f t="shared" si="238"/>
        <v>1.477909430287291</v>
      </c>
      <c r="N1349" s="59">
        <v>4.4400000000000004</v>
      </c>
      <c r="O1349" s="59">
        <v>0.46</v>
      </c>
      <c r="P1349" s="62">
        <v>14.778235294117646</v>
      </c>
      <c r="Q1349" s="62">
        <v>16.565686274509794</v>
      </c>
      <c r="R1349" s="12">
        <v>21.87</v>
      </c>
      <c r="S1349" s="59">
        <v>45</v>
      </c>
      <c r="T1349" s="58">
        <v>1</v>
      </c>
      <c r="U1349" s="59">
        <v>30.85</v>
      </c>
      <c r="V1349" s="58">
        <v>30</v>
      </c>
      <c r="W1349" s="58" t="s">
        <v>83</v>
      </c>
      <c r="X1349" s="58">
        <v>0</v>
      </c>
      <c r="Y1349" s="58">
        <v>0</v>
      </c>
      <c r="Z1349" s="58">
        <v>0</v>
      </c>
      <c r="AA1349" s="58">
        <v>0</v>
      </c>
      <c r="AB1349">
        <v>0</v>
      </c>
      <c r="AC1349">
        <v>1</v>
      </c>
      <c r="AD1349" s="58">
        <v>1</v>
      </c>
      <c r="AE1349" s="58">
        <v>1</v>
      </c>
      <c r="AF1349" s="58">
        <v>0</v>
      </c>
      <c r="AG1349" s="58"/>
      <c r="AH1349" s="59">
        <v>10968.9</v>
      </c>
      <c r="AI1349" s="61">
        <v>45527000</v>
      </c>
      <c r="AJ1349" s="61">
        <v>30805000</v>
      </c>
      <c r="AK1349" s="61">
        <v>2381000</v>
      </c>
      <c r="AL1349" s="60">
        <f t="shared" si="231"/>
        <v>2.3809999999999998</v>
      </c>
      <c r="AM1349" s="60">
        <f t="shared" si="239"/>
        <v>5.1214128035320092E-2</v>
      </c>
      <c r="AN1349" s="59">
        <v>58.71</v>
      </c>
    </row>
    <row r="1350" spans="1:40" x14ac:dyDescent="0.3">
      <c r="A1350" s="58" t="s">
        <v>287</v>
      </c>
      <c r="B1350" s="59">
        <v>2012</v>
      </c>
      <c r="C1350" s="59">
        <v>76.7</v>
      </c>
      <c r="D1350" s="59">
        <v>76.7</v>
      </c>
      <c r="E1350" s="59">
        <v>100</v>
      </c>
      <c r="F1350" s="59">
        <v>85.02</v>
      </c>
      <c r="G1350" s="59">
        <v>91.44</v>
      </c>
      <c r="H1350" s="59">
        <v>42.19</v>
      </c>
      <c r="I1350" s="60">
        <f t="shared" si="235"/>
        <v>9.4273813403516549</v>
      </c>
      <c r="J1350" s="60">
        <f t="shared" si="229"/>
        <v>17.640907566679726</v>
      </c>
      <c r="K1350" s="60">
        <f t="shared" si="237"/>
        <v>17.239023746109844</v>
      </c>
      <c r="L1350" s="60">
        <f t="shared" si="234"/>
        <v>1.3252165116113002</v>
      </c>
      <c r="M1350" s="60">
        <f t="shared" si="238"/>
        <v>1.4946376764351144</v>
      </c>
      <c r="N1350" s="59">
        <v>4.58</v>
      </c>
      <c r="O1350" s="59">
        <v>0.54</v>
      </c>
      <c r="P1350" s="62">
        <v>7.9368359374999926</v>
      </c>
      <c r="Q1350" s="62">
        <v>9.5380468750000045</v>
      </c>
      <c r="R1350" s="12">
        <v>13.01</v>
      </c>
      <c r="S1350" s="59">
        <v>86.36</v>
      </c>
      <c r="T1350" s="58">
        <v>1</v>
      </c>
      <c r="U1350" s="59">
        <v>27.78</v>
      </c>
      <c r="V1350" s="58">
        <v>40</v>
      </c>
      <c r="W1350" s="58" t="s">
        <v>83</v>
      </c>
      <c r="X1350" s="58">
        <v>0</v>
      </c>
      <c r="Y1350" s="58">
        <v>0</v>
      </c>
      <c r="Z1350" s="58">
        <v>0</v>
      </c>
      <c r="AA1350" s="58">
        <v>0</v>
      </c>
      <c r="AB1350">
        <v>0</v>
      </c>
      <c r="AC1350">
        <v>1</v>
      </c>
      <c r="AD1350" s="58">
        <v>1</v>
      </c>
      <c r="AE1350" s="58">
        <v>1</v>
      </c>
      <c r="AF1350" s="58">
        <v>0</v>
      </c>
      <c r="AG1350" s="58"/>
      <c r="AH1350" s="59">
        <v>12423.95</v>
      </c>
      <c r="AI1350" s="61">
        <v>45851000</v>
      </c>
      <c r="AJ1350" s="61">
        <v>30677000</v>
      </c>
      <c r="AK1350" s="61">
        <v>2763000</v>
      </c>
      <c r="AL1350" s="60">
        <f t="shared" si="231"/>
        <v>2.7629999999999999</v>
      </c>
      <c r="AM1350" s="60">
        <f t="shared" si="239"/>
        <v>0.16043679126417471</v>
      </c>
      <c r="AN1350" s="59">
        <v>58</v>
      </c>
    </row>
    <row r="1351" spans="1:40" x14ac:dyDescent="0.3">
      <c r="A1351" s="58" t="s">
        <v>287</v>
      </c>
      <c r="B1351" s="59">
        <v>2013</v>
      </c>
      <c r="C1351" s="59">
        <v>77.42</v>
      </c>
      <c r="D1351" s="59">
        <v>77.42</v>
      </c>
      <c r="E1351" s="59">
        <v>100</v>
      </c>
      <c r="F1351" s="59">
        <v>87.15</v>
      </c>
      <c r="G1351" s="59">
        <v>92.96</v>
      </c>
      <c r="H1351" s="59">
        <v>39.65</v>
      </c>
      <c r="I1351" s="60">
        <f t="shared" si="235"/>
        <v>9.5085379620676385</v>
      </c>
      <c r="J1351" s="60">
        <f t="shared" si="229"/>
        <v>17.597288194444943</v>
      </c>
      <c r="K1351" s="60">
        <f t="shared" si="237"/>
        <v>17.17879836655321</v>
      </c>
      <c r="L1351" s="60">
        <f t="shared" si="234"/>
        <v>1.3310458868894122</v>
      </c>
      <c r="M1351" s="60">
        <f t="shared" si="238"/>
        <v>1.5196648663619998</v>
      </c>
      <c r="N1351" s="59">
        <v>4.75</v>
      </c>
      <c r="O1351" s="59">
        <v>0.56999999999999995</v>
      </c>
      <c r="P1351" s="62">
        <v>4.5099606299212596</v>
      </c>
      <c r="Q1351" s="62">
        <v>5.3667968749999986</v>
      </c>
      <c r="R1351" s="12">
        <v>8.0399999999999991</v>
      </c>
      <c r="S1351" s="59">
        <v>87.5</v>
      </c>
      <c r="T1351" s="58">
        <v>1</v>
      </c>
      <c r="U1351" s="59">
        <v>20.65</v>
      </c>
      <c r="V1351" s="58">
        <v>36.840000000000003</v>
      </c>
      <c r="W1351" s="58" t="s">
        <v>83</v>
      </c>
      <c r="X1351" s="58">
        <v>0</v>
      </c>
      <c r="Y1351" s="58">
        <v>0</v>
      </c>
      <c r="Z1351" s="58">
        <v>0</v>
      </c>
      <c r="AA1351" s="58">
        <v>0</v>
      </c>
      <c r="AB1351">
        <v>0</v>
      </c>
      <c r="AC1351">
        <v>1</v>
      </c>
      <c r="AD1351" s="58">
        <v>1</v>
      </c>
      <c r="AE1351" s="58">
        <v>1</v>
      </c>
      <c r="AF1351" s="58">
        <v>0</v>
      </c>
      <c r="AG1351" s="58"/>
      <c r="AH1351" s="59">
        <v>13474.28</v>
      </c>
      <c r="AI1351" s="61">
        <v>43894000</v>
      </c>
      <c r="AJ1351" s="61">
        <v>28884000</v>
      </c>
      <c r="AK1351" s="61">
        <v>2785000</v>
      </c>
      <c r="AL1351" s="60">
        <f t="shared" si="231"/>
        <v>2.7850000000000001</v>
      </c>
      <c r="AM1351" s="60">
        <f t="shared" si="239"/>
        <v>7.9623597538906986E-3</v>
      </c>
      <c r="AN1351" s="59">
        <v>56.42</v>
      </c>
    </row>
    <row r="1352" spans="1:40" x14ac:dyDescent="0.3">
      <c r="A1352" s="58" t="s">
        <v>287</v>
      </c>
      <c r="B1352" s="59">
        <v>2014</v>
      </c>
      <c r="C1352" s="59">
        <v>77.84</v>
      </c>
      <c r="D1352" s="59">
        <v>77.84</v>
      </c>
      <c r="E1352" s="59">
        <v>100</v>
      </c>
      <c r="F1352" s="59">
        <v>85.1</v>
      </c>
      <c r="G1352" s="59">
        <v>90.01</v>
      </c>
      <c r="H1352" s="59">
        <v>48.75</v>
      </c>
      <c r="I1352" s="60">
        <f t="shared" si="235"/>
        <v>9.8289132408938169</v>
      </c>
      <c r="J1352" s="60">
        <f t="shared" si="229"/>
        <v>17.711282222806371</v>
      </c>
      <c r="K1352" s="60">
        <f t="shared" si="237"/>
        <v>17.255094972031134</v>
      </c>
      <c r="L1352" s="60">
        <f t="shared" si="234"/>
        <v>1.2897834607390468</v>
      </c>
      <c r="M1352" s="60">
        <f t="shared" si="238"/>
        <v>1.5780458074036057</v>
      </c>
      <c r="N1352" s="59">
        <v>4.6900000000000004</v>
      </c>
      <c r="O1352" s="59">
        <v>0.5</v>
      </c>
      <c r="P1352" s="62">
        <v>5.9405577689243021</v>
      </c>
      <c r="Q1352" s="62">
        <v>6.9000390625000003</v>
      </c>
      <c r="R1352" s="12">
        <v>8.77</v>
      </c>
      <c r="S1352" s="59">
        <v>87.5</v>
      </c>
      <c r="T1352" s="58">
        <v>1</v>
      </c>
      <c r="U1352" s="59">
        <v>34.380000000000003</v>
      </c>
      <c r="V1352" s="58">
        <v>36.840000000000003</v>
      </c>
      <c r="W1352" s="58" t="s">
        <v>83</v>
      </c>
      <c r="X1352" s="58">
        <v>0</v>
      </c>
      <c r="Y1352" s="58">
        <v>0</v>
      </c>
      <c r="Z1352" s="58">
        <v>0</v>
      </c>
      <c r="AA1352" s="58">
        <v>0</v>
      </c>
      <c r="AB1352">
        <v>0</v>
      </c>
      <c r="AC1352">
        <v>1</v>
      </c>
      <c r="AD1352" s="58">
        <v>1</v>
      </c>
      <c r="AE1352" s="58">
        <v>1</v>
      </c>
      <c r="AF1352" s="58">
        <v>0</v>
      </c>
      <c r="AG1352" s="58"/>
      <c r="AH1352" s="59">
        <v>18562.77</v>
      </c>
      <c r="AI1352" s="61">
        <v>49194000</v>
      </c>
      <c r="AJ1352" s="61">
        <v>31174000</v>
      </c>
      <c r="AK1352" s="61">
        <v>2632000</v>
      </c>
      <c r="AL1352" s="60">
        <f t="shared" si="231"/>
        <v>2.6320000000000001</v>
      </c>
      <c r="AM1352" s="60">
        <f t="shared" si="239"/>
        <v>-5.4937163375224418E-2</v>
      </c>
      <c r="AN1352" s="59">
        <v>53.91</v>
      </c>
    </row>
    <row r="1353" spans="1:40" x14ac:dyDescent="0.3">
      <c r="A1353" s="58" t="s">
        <v>287</v>
      </c>
      <c r="B1353" s="59">
        <v>2015</v>
      </c>
      <c r="C1353" s="59">
        <v>78.92</v>
      </c>
      <c r="D1353" s="59">
        <v>78.92</v>
      </c>
      <c r="E1353" s="59">
        <v>100</v>
      </c>
      <c r="F1353" s="59">
        <v>88.59</v>
      </c>
      <c r="G1353" s="59">
        <v>93.22</v>
      </c>
      <c r="H1353" s="59">
        <v>43.14</v>
      </c>
      <c r="I1353" s="60">
        <f t="shared" si="235"/>
        <v>9.9510603092991214</v>
      </c>
      <c r="J1353" s="60">
        <f t="shared" si="229"/>
        <v>17.666976439297962</v>
      </c>
      <c r="K1353" s="60">
        <f t="shared" si="237"/>
        <v>17.166957314361873</v>
      </c>
      <c r="L1353" s="60">
        <f t="shared" si="234"/>
        <v>1.3699108818693666</v>
      </c>
      <c r="M1353" s="60">
        <f t="shared" si="238"/>
        <v>1.6487528026905829</v>
      </c>
      <c r="N1353" s="59">
        <v>4.45</v>
      </c>
      <c r="O1353" s="59">
        <v>0.55000000000000004</v>
      </c>
      <c r="P1353" s="62">
        <v>7.6819367588932828</v>
      </c>
      <c r="Q1353" s="62">
        <v>8.2714785992217958</v>
      </c>
      <c r="R1353" s="12">
        <v>9.17</v>
      </c>
      <c r="S1353" s="59">
        <v>89.29</v>
      </c>
      <c r="T1353" s="58">
        <v>1</v>
      </c>
      <c r="U1353" s="59">
        <v>35</v>
      </c>
      <c r="V1353" s="58">
        <v>36.36</v>
      </c>
      <c r="W1353" s="58" t="s">
        <v>83</v>
      </c>
      <c r="X1353" s="58">
        <v>0</v>
      </c>
      <c r="Y1353" s="58">
        <v>0</v>
      </c>
      <c r="Z1353" s="58">
        <v>0</v>
      </c>
      <c r="AA1353" s="58">
        <v>0</v>
      </c>
      <c r="AB1353">
        <v>0</v>
      </c>
      <c r="AC1353">
        <v>1</v>
      </c>
      <c r="AD1353" s="58">
        <v>1</v>
      </c>
      <c r="AE1353" s="58">
        <v>1</v>
      </c>
      <c r="AF1353" s="58">
        <v>6.25</v>
      </c>
      <c r="AG1353" s="58"/>
      <c r="AH1353" s="59">
        <v>20974.45</v>
      </c>
      <c r="AI1353" s="61">
        <v>47062000</v>
      </c>
      <c r="AJ1353" s="61">
        <v>28544000</v>
      </c>
      <c r="AK1353" s="61">
        <v>2935000</v>
      </c>
      <c r="AL1353" s="60">
        <f t="shared" si="231"/>
        <v>2.9350000000000001</v>
      </c>
      <c r="AM1353" s="60">
        <f t="shared" si="239"/>
        <v>0.11512158054711247</v>
      </c>
      <c r="AN1353" s="59">
        <v>50.26</v>
      </c>
    </row>
    <row r="1354" spans="1:40" x14ac:dyDescent="0.3">
      <c r="A1354" s="58" t="s">
        <v>287</v>
      </c>
      <c r="B1354" s="59">
        <v>2016</v>
      </c>
      <c r="C1354" s="59">
        <v>78.7</v>
      </c>
      <c r="D1354" s="59">
        <v>78.7</v>
      </c>
      <c r="E1354" s="59">
        <v>100</v>
      </c>
      <c r="F1354" s="59">
        <v>95.05</v>
      </c>
      <c r="G1354" s="59">
        <v>91.4</v>
      </c>
      <c r="H1354" s="59">
        <v>35.79</v>
      </c>
      <c r="I1354" s="60">
        <f t="shared" si="235"/>
        <v>9.8486638229633687</v>
      </c>
      <c r="J1354" s="60">
        <f t="shared" si="229"/>
        <v>17.649399033988185</v>
      </c>
      <c r="K1354" s="60">
        <f t="shared" si="237"/>
        <v>17.120086901022002</v>
      </c>
      <c r="L1354" s="60">
        <f t="shared" si="234"/>
        <v>1.259880436264232</v>
      </c>
      <c r="M1354" s="60">
        <f t="shared" si="238"/>
        <v>1.697764070932922</v>
      </c>
      <c r="N1354" s="59">
        <v>4.24</v>
      </c>
      <c r="O1354" s="59">
        <v>0.5</v>
      </c>
      <c r="P1354" s="62">
        <v>5.3497665369649798</v>
      </c>
      <c r="Q1354" s="62">
        <v>5.6182329317269106</v>
      </c>
      <c r="R1354" s="12">
        <v>8.7100000000000009</v>
      </c>
      <c r="S1354" s="59">
        <v>97.22</v>
      </c>
      <c r="T1354" s="58">
        <v>1</v>
      </c>
      <c r="U1354" s="59">
        <v>25</v>
      </c>
      <c r="V1354" s="58">
        <v>37.93</v>
      </c>
      <c r="W1354" s="58" t="s">
        <v>83</v>
      </c>
      <c r="X1354" s="58">
        <v>0</v>
      </c>
      <c r="Y1354" s="58">
        <v>0</v>
      </c>
      <c r="Z1354" s="58">
        <v>0</v>
      </c>
      <c r="AA1354" s="58">
        <v>0</v>
      </c>
      <c r="AB1354">
        <v>0</v>
      </c>
      <c r="AC1354">
        <v>1</v>
      </c>
      <c r="AD1354" s="58">
        <v>1</v>
      </c>
      <c r="AE1354" s="58">
        <v>1</v>
      </c>
      <c r="AF1354" s="58">
        <v>6.25</v>
      </c>
      <c r="AG1354" s="58"/>
      <c r="AH1354" s="59">
        <v>18933.04</v>
      </c>
      <c r="AI1354" s="61">
        <v>46242000</v>
      </c>
      <c r="AJ1354" s="61">
        <v>27237000</v>
      </c>
      <c r="AK1354" s="61">
        <v>2525000</v>
      </c>
      <c r="AL1354" s="60">
        <f t="shared" si="231"/>
        <v>2.5249999999999999</v>
      </c>
      <c r="AM1354" s="60">
        <f t="shared" si="239"/>
        <v>-0.13969335604770017</v>
      </c>
      <c r="AN1354" s="59">
        <v>49.45</v>
      </c>
    </row>
    <row r="1355" spans="1:40" x14ac:dyDescent="0.3">
      <c r="A1355" s="58" t="s">
        <v>287</v>
      </c>
      <c r="B1355" s="59">
        <v>2017</v>
      </c>
      <c r="C1355" s="59">
        <v>81.31</v>
      </c>
      <c r="D1355" s="59">
        <v>81.31</v>
      </c>
      <c r="E1355" s="59">
        <v>100</v>
      </c>
      <c r="F1355" s="59">
        <v>97.25</v>
      </c>
      <c r="G1355" s="59">
        <v>96.47</v>
      </c>
      <c r="H1355" s="59">
        <v>35.200000000000003</v>
      </c>
      <c r="I1355" s="60">
        <f t="shared" si="235"/>
        <v>9.7907275055237211</v>
      </c>
      <c r="J1355" s="60">
        <f t="shared" si="229"/>
        <v>17.65438205675661</v>
      </c>
      <c r="K1355" s="60">
        <f t="shared" si="237"/>
        <v>17.153697139817027</v>
      </c>
      <c r="L1355" s="60">
        <f t="shared" si="234"/>
        <v>1.0328285481221067</v>
      </c>
      <c r="M1355" s="60">
        <f t="shared" si="238"/>
        <v>1.6498508946322068</v>
      </c>
      <c r="N1355" s="59">
        <v>4.1100000000000003</v>
      </c>
      <c r="O1355" s="59">
        <v>0.5</v>
      </c>
      <c r="P1355" s="62">
        <v>5.8285490196078431</v>
      </c>
      <c r="Q1355" s="62">
        <v>6.2326050420168064</v>
      </c>
      <c r="R1355" s="12">
        <v>8.64</v>
      </c>
      <c r="S1355" s="59">
        <v>97.83</v>
      </c>
      <c r="T1355" s="58">
        <v>1</v>
      </c>
      <c r="U1355" s="59">
        <v>24.04</v>
      </c>
      <c r="V1355" s="58">
        <v>33.33</v>
      </c>
      <c r="W1355" s="58" t="s">
        <v>83</v>
      </c>
      <c r="X1355" s="58">
        <v>0</v>
      </c>
      <c r="Y1355" s="58">
        <v>0</v>
      </c>
      <c r="Z1355" s="58">
        <v>0</v>
      </c>
      <c r="AA1355" s="58">
        <v>0</v>
      </c>
      <c r="AB1355">
        <v>0</v>
      </c>
      <c r="AC1355">
        <v>1</v>
      </c>
      <c r="AD1355" s="58">
        <v>1</v>
      </c>
      <c r="AE1355" s="58">
        <v>1</v>
      </c>
      <c r="AF1355" s="58">
        <v>6.25</v>
      </c>
      <c r="AG1355" s="58"/>
      <c r="AH1355" s="59">
        <v>17867.3</v>
      </c>
      <c r="AI1355" s="61">
        <v>46473000</v>
      </c>
      <c r="AJ1355" s="61">
        <v>28168000</v>
      </c>
      <c r="AK1355" s="61">
        <v>1809000</v>
      </c>
      <c r="AL1355" s="60">
        <f t="shared" si="231"/>
        <v>1.8089999999999999</v>
      </c>
      <c r="AM1355" s="60">
        <f t="shared" si="239"/>
        <v>-0.28356435643564354</v>
      </c>
      <c r="AN1355" s="59">
        <v>51.38</v>
      </c>
    </row>
    <row r="1356" spans="1:40" x14ac:dyDescent="0.3">
      <c r="A1356" s="58" t="s">
        <v>287</v>
      </c>
      <c r="B1356" s="59">
        <v>2018</v>
      </c>
      <c r="C1356" s="59">
        <v>78.930000000000007</v>
      </c>
      <c r="D1356" s="59">
        <v>78.930000000000007</v>
      </c>
      <c r="E1356" s="59">
        <v>100</v>
      </c>
      <c r="F1356" s="59">
        <v>92.87</v>
      </c>
      <c r="G1356" s="59">
        <v>96.5</v>
      </c>
      <c r="H1356" s="59">
        <v>32.01</v>
      </c>
      <c r="I1356" s="60">
        <f t="shared" si="235"/>
        <v>9.8478707145631681</v>
      </c>
      <c r="J1356" s="60">
        <f t="shared" ref="J1356:J1419" si="240">LN(AI1356)</f>
        <v>17.477583917657704</v>
      </c>
      <c r="K1356" s="60">
        <f t="shared" si="237"/>
        <v>17.007919196617305</v>
      </c>
      <c r="L1356" s="60">
        <f t="shared" si="234"/>
        <v>1.0557047876568333</v>
      </c>
      <c r="M1356" s="60">
        <f t="shared" si="238"/>
        <v>1.5994578387481004</v>
      </c>
      <c r="N1356" s="59">
        <v>-5.3</v>
      </c>
      <c r="O1356" s="59">
        <v>0.63</v>
      </c>
      <c r="P1356" s="62">
        <v>15.665081300813005</v>
      </c>
      <c r="Q1356" s="62">
        <v>17.575252918287951</v>
      </c>
      <c r="R1356" s="12">
        <v>28</v>
      </c>
      <c r="S1356" s="59">
        <v>98.08</v>
      </c>
      <c r="T1356" s="58">
        <v>1</v>
      </c>
      <c r="U1356" s="59">
        <v>21.71</v>
      </c>
      <c r="V1356" s="58">
        <v>32</v>
      </c>
      <c r="W1356" s="58" t="s">
        <v>83</v>
      </c>
      <c r="X1356" s="58">
        <v>0</v>
      </c>
      <c r="Y1356" s="58">
        <v>0</v>
      </c>
      <c r="Z1356" s="58">
        <v>0</v>
      </c>
      <c r="AA1356" s="58">
        <v>0</v>
      </c>
      <c r="AB1356">
        <v>0</v>
      </c>
      <c r="AC1356">
        <v>1</v>
      </c>
      <c r="AD1356" s="58">
        <v>1</v>
      </c>
      <c r="AE1356" s="58">
        <v>1</v>
      </c>
      <c r="AF1356" s="58">
        <v>6.25</v>
      </c>
      <c r="AG1356" s="58"/>
      <c r="AH1356" s="59">
        <v>18918.03</v>
      </c>
      <c r="AI1356" s="61">
        <v>38942000</v>
      </c>
      <c r="AJ1356" s="61">
        <v>24347000</v>
      </c>
      <c r="AK1356" s="61">
        <v>1874000</v>
      </c>
      <c r="AL1356" s="60">
        <f t="shared" si="231"/>
        <v>1.8740000000000001</v>
      </c>
      <c r="AM1356" s="60">
        <f t="shared" si="239"/>
        <v>3.5931453841901606E-2</v>
      </c>
      <c r="AN1356" s="59">
        <v>53.31</v>
      </c>
    </row>
    <row r="1357" spans="1:40" x14ac:dyDescent="0.3">
      <c r="A1357" s="58" t="s">
        <v>287</v>
      </c>
      <c r="B1357" s="59">
        <v>2019</v>
      </c>
      <c r="C1357" s="59">
        <v>79.86</v>
      </c>
      <c r="D1357" s="59">
        <v>79.86</v>
      </c>
      <c r="E1357" s="59">
        <v>100</v>
      </c>
      <c r="F1357" s="59">
        <v>92.48</v>
      </c>
      <c r="G1357" s="59">
        <v>96.02</v>
      </c>
      <c r="H1357" s="59">
        <v>36.979999999999997</v>
      </c>
      <c r="I1357" s="60">
        <f t="shared" si="235"/>
        <v>9.8478707145631681</v>
      </c>
      <c r="J1357" s="60">
        <f t="shared" si="240"/>
        <v>17.494667905179973</v>
      </c>
      <c r="K1357" s="60">
        <f t="shared" si="237"/>
        <v>17.059547178490973</v>
      </c>
      <c r="L1357" s="60">
        <f t="shared" ref="L1357:L1388" si="241">LN(1+AL1357)</f>
        <v>1.2725655957915476</v>
      </c>
      <c r="M1357" s="60">
        <f t="shared" si="238"/>
        <v>1.5451495884853923</v>
      </c>
      <c r="N1357" s="59">
        <v>4.87</v>
      </c>
      <c r="O1357" s="59">
        <v>0.57999999999999996</v>
      </c>
      <c r="P1357" s="62">
        <v>24.825120000000009</v>
      </c>
      <c r="Q1357" s="62">
        <v>26.61542635658914</v>
      </c>
      <c r="R1357" s="12">
        <v>31.91</v>
      </c>
      <c r="S1357" s="59">
        <v>98.39</v>
      </c>
      <c r="T1357" s="58">
        <v>1</v>
      </c>
      <c r="U1357" s="59">
        <v>23.42</v>
      </c>
      <c r="V1357" s="58">
        <v>38.46</v>
      </c>
      <c r="W1357" s="58" t="s">
        <v>83</v>
      </c>
      <c r="X1357" s="58">
        <v>0</v>
      </c>
      <c r="Y1357" s="58">
        <v>0</v>
      </c>
      <c r="Z1357" s="58">
        <v>0</v>
      </c>
      <c r="AA1357" s="58">
        <v>0</v>
      </c>
      <c r="AB1357">
        <v>0</v>
      </c>
      <c r="AC1357">
        <v>1</v>
      </c>
      <c r="AD1357" s="58">
        <v>1</v>
      </c>
      <c r="AE1357" s="58">
        <v>1</v>
      </c>
      <c r="AF1357" s="58">
        <v>7.14</v>
      </c>
      <c r="AG1357" s="58"/>
      <c r="AH1357" s="59">
        <v>18918.03</v>
      </c>
      <c r="AI1357" s="61">
        <v>39613000</v>
      </c>
      <c r="AJ1357" s="61">
        <v>25637000</v>
      </c>
      <c r="AK1357" s="61">
        <v>2570000</v>
      </c>
      <c r="AL1357" s="60">
        <f t="shared" ref="AL1357:AL1420" si="242">AK1357/10^6</f>
        <v>2.57</v>
      </c>
      <c r="AM1357" s="60">
        <f t="shared" si="239"/>
        <v>0.37139807897545357</v>
      </c>
      <c r="AN1357" s="59">
        <v>56.1</v>
      </c>
    </row>
    <row r="1358" spans="1:40" x14ac:dyDescent="0.3">
      <c r="A1358" s="58" t="s">
        <v>287</v>
      </c>
      <c r="B1358" s="59">
        <v>2020</v>
      </c>
      <c r="C1358" s="59">
        <v>80.28</v>
      </c>
      <c r="D1358" s="59">
        <v>80.28</v>
      </c>
      <c r="E1358" s="59">
        <v>100</v>
      </c>
      <c r="F1358" s="59">
        <v>93.19</v>
      </c>
      <c r="G1358" s="59">
        <v>92.98</v>
      </c>
      <c r="H1358" s="59">
        <v>42.29</v>
      </c>
      <c r="I1358" s="60">
        <f t="shared" si="235"/>
        <v>9.8478707145631681</v>
      </c>
      <c r="J1358" s="60">
        <f t="shared" si="240"/>
        <v>17.450725487492516</v>
      </c>
      <c r="K1358" s="60">
        <f t="shared" si="237"/>
        <v>17.098112073713018</v>
      </c>
      <c r="L1358" s="60">
        <f t="shared" si="241"/>
        <v>0.95435693268061139</v>
      </c>
      <c r="M1358" s="60">
        <f t="shared" si="238"/>
        <v>1.4227810095702758</v>
      </c>
      <c r="N1358" s="59">
        <v>0.43</v>
      </c>
      <c r="O1358" s="59">
        <v>0.4</v>
      </c>
      <c r="P1358" s="62">
        <v>24.792209302325578</v>
      </c>
      <c r="Q1358" s="62">
        <v>26.392868217054275</v>
      </c>
      <c r="R1358" s="12">
        <v>35.049999999999997</v>
      </c>
      <c r="S1358" s="59">
        <v>98.53</v>
      </c>
      <c r="T1358" s="58">
        <v>1</v>
      </c>
      <c r="U1358" s="59">
        <v>28.85</v>
      </c>
      <c r="V1358" s="58">
        <v>35.71</v>
      </c>
      <c r="W1358" s="58" t="s">
        <v>83</v>
      </c>
      <c r="X1358" s="58">
        <v>0</v>
      </c>
      <c r="Y1358" s="58">
        <v>0</v>
      </c>
      <c r="Z1358" s="58">
        <v>0</v>
      </c>
      <c r="AA1358" s="58">
        <v>0</v>
      </c>
      <c r="AB1358">
        <v>0</v>
      </c>
      <c r="AC1358">
        <v>1</v>
      </c>
      <c r="AD1358" s="58">
        <v>1</v>
      </c>
      <c r="AE1358" s="58">
        <v>1</v>
      </c>
      <c r="AF1358" s="58">
        <v>0</v>
      </c>
      <c r="AG1358" s="58"/>
      <c r="AH1358" s="59">
        <v>18918.03</v>
      </c>
      <c r="AI1358" s="61">
        <v>37910000</v>
      </c>
      <c r="AJ1358" s="61">
        <v>26645000</v>
      </c>
      <c r="AK1358" s="61">
        <v>1597000</v>
      </c>
      <c r="AL1358" s="60">
        <f t="shared" si="242"/>
        <v>1.597</v>
      </c>
      <c r="AM1358" s="60">
        <f t="shared" si="239"/>
        <v>-0.37859922178988326</v>
      </c>
      <c r="AN1358" s="59">
        <v>60.64</v>
      </c>
    </row>
    <row r="1359" spans="1:40" x14ac:dyDescent="0.3">
      <c r="A1359" s="58" t="s">
        <v>287</v>
      </c>
      <c r="B1359" s="59">
        <v>2021</v>
      </c>
      <c r="C1359" s="59">
        <v>79.150000000000006</v>
      </c>
      <c r="D1359" s="59">
        <v>79.150000000000006</v>
      </c>
      <c r="E1359" s="59">
        <v>100</v>
      </c>
      <c r="F1359" s="59">
        <v>88.03</v>
      </c>
      <c r="G1359" s="59">
        <v>91.92</v>
      </c>
      <c r="H1359" s="59">
        <v>46.83</v>
      </c>
      <c r="I1359" s="60">
        <f t="shared" si="235"/>
        <v>9.8478707145631681</v>
      </c>
      <c r="J1359" s="60">
        <f t="shared" si="240"/>
        <v>17.3985293713787</v>
      </c>
      <c r="K1359" s="60">
        <f t="shared" si="237"/>
        <v>17.11537633403686</v>
      </c>
      <c r="L1359" s="60">
        <f t="shared" si="241"/>
        <v>1.0338959739484186</v>
      </c>
      <c r="M1359" s="60">
        <f t="shared" si="238"/>
        <v>1.3273082740049431</v>
      </c>
      <c r="N1359" s="59">
        <v>4.38</v>
      </c>
      <c r="O1359" s="59">
        <v>0.62</v>
      </c>
      <c r="P1359" s="62">
        <v>53.43942307692307</v>
      </c>
      <c r="Q1359" s="62">
        <v>56.638499999999958</v>
      </c>
      <c r="R1359" s="12">
        <v>93.21</v>
      </c>
      <c r="S1359" s="59">
        <v>98.68</v>
      </c>
      <c r="T1359" s="58">
        <v>1</v>
      </c>
      <c r="U1359" s="59">
        <v>31.41</v>
      </c>
      <c r="V1359" s="58">
        <v>38.46</v>
      </c>
      <c r="W1359" s="58" t="s">
        <v>83</v>
      </c>
      <c r="X1359" s="58">
        <v>0</v>
      </c>
      <c r="Y1359" s="58">
        <v>0</v>
      </c>
      <c r="Z1359" s="58">
        <v>0</v>
      </c>
      <c r="AA1359" s="58">
        <v>0</v>
      </c>
      <c r="AB1359">
        <v>0</v>
      </c>
      <c r="AC1359">
        <v>1</v>
      </c>
      <c r="AD1359" s="58">
        <v>1</v>
      </c>
      <c r="AE1359" s="58">
        <v>1</v>
      </c>
      <c r="AF1359" s="58">
        <v>0</v>
      </c>
      <c r="AG1359" s="58"/>
      <c r="AH1359" s="59">
        <v>18918.03</v>
      </c>
      <c r="AI1359" s="61">
        <v>35982000</v>
      </c>
      <c r="AJ1359" s="61">
        <v>27109000</v>
      </c>
      <c r="AK1359" s="61">
        <v>1812000</v>
      </c>
      <c r="AL1359" s="60">
        <f t="shared" si="242"/>
        <v>1.8120000000000001</v>
      </c>
      <c r="AM1359" s="60">
        <f t="shared" si="239"/>
        <v>0.13462742642454603</v>
      </c>
      <c r="AN1359" s="59">
        <v>65.31</v>
      </c>
    </row>
    <row r="1360" spans="1:40" x14ac:dyDescent="0.3">
      <c r="A1360" s="58" t="s">
        <v>47</v>
      </c>
      <c r="B1360" s="59">
        <v>2008</v>
      </c>
      <c r="C1360" s="59">
        <v>86.46</v>
      </c>
      <c r="D1360" s="59">
        <v>58</v>
      </c>
      <c r="E1360" s="59">
        <v>38</v>
      </c>
      <c r="F1360" s="59">
        <v>89.31</v>
      </c>
      <c r="G1360" s="59">
        <v>84.39</v>
      </c>
      <c r="H1360" s="59">
        <v>84.32</v>
      </c>
      <c r="I1360" s="60">
        <f t="shared" si="235"/>
        <v>10.857745519980989</v>
      </c>
      <c r="J1360" s="60">
        <f t="shared" si="240"/>
        <v>18.229449194805436</v>
      </c>
      <c r="K1360" s="60">
        <f t="shared" si="237"/>
        <v>17.856560350498544</v>
      </c>
      <c r="L1360" s="60">
        <f t="shared" si="241"/>
        <v>1.4841413205761855</v>
      </c>
      <c r="M1360" s="60">
        <f t="shared" si="238"/>
        <v>1.4519229413618775</v>
      </c>
      <c r="N1360" s="59">
        <v>5.19</v>
      </c>
      <c r="O1360" s="59">
        <v>0.31</v>
      </c>
      <c r="P1360" s="62">
        <v>19.974545454545453</v>
      </c>
      <c r="Q1360" s="62">
        <v>25.786875000000009</v>
      </c>
      <c r="R1360" s="12">
        <v>34.380000000000003</v>
      </c>
      <c r="S1360" s="59">
        <v>79.09</v>
      </c>
      <c r="T1360" s="58">
        <v>1</v>
      </c>
      <c r="U1360" s="59">
        <v>88.3</v>
      </c>
      <c r="V1360" s="58"/>
      <c r="W1360" s="58" t="s">
        <v>83</v>
      </c>
      <c r="X1360" s="58">
        <v>0</v>
      </c>
      <c r="Y1360" s="58">
        <v>0</v>
      </c>
      <c r="Z1360" s="58">
        <v>0</v>
      </c>
      <c r="AA1360" s="58">
        <v>0</v>
      </c>
      <c r="AB1360">
        <v>0</v>
      </c>
      <c r="AC1360">
        <v>1</v>
      </c>
      <c r="AD1360" s="58">
        <v>1</v>
      </c>
      <c r="AE1360" s="58"/>
      <c r="AF1360" s="58">
        <v>0</v>
      </c>
      <c r="AG1360" s="58">
        <v>13.33</v>
      </c>
      <c r="AH1360" s="59">
        <v>51934.86</v>
      </c>
      <c r="AI1360" s="61">
        <v>82594132</v>
      </c>
      <c r="AJ1360" s="61">
        <v>56886030</v>
      </c>
      <c r="AK1360" s="61">
        <v>3411176</v>
      </c>
      <c r="AL1360" s="60">
        <f t="shared" si="242"/>
        <v>3.4111760000000002</v>
      </c>
      <c r="AM1360" s="60"/>
      <c r="AN1360" s="59">
        <v>55.87</v>
      </c>
    </row>
    <row r="1361" spans="1:40" x14ac:dyDescent="0.3">
      <c r="A1361" s="58" t="s">
        <v>47</v>
      </c>
      <c r="B1361" s="59">
        <v>2009</v>
      </c>
      <c r="C1361" s="59">
        <v>90.31</v>
      </c>
      <c r="D1361" s="59">
        <v>89.8</v>
      </c>
      <c r="E1361" s="59">
        <v>90.63</v>
      </c>
      <c r="F1361" s="59">
        <v>95.35</v>
      </c>
      <c r="G1361" s="59">
        <v>88.22</v>
      </c>
      <c r="H1361" s="59">
        <v>84.46</v>
      </c>
      <c r="I1361" s="60">
        <f t="shared" si="235"/>
        <v>10.395594469351977</v>
      </c>
      <c r="J1361" s="60">
        <f t="shared" si="240"/>
        <v>18.249004852448174</v>
      </c>
      <c r="K1361" s="60">
        <f t="shared" si="237"/>
        <v>17.826391678188944</v>
      </c>
      <c r="L1361" s="60">
        <f t="shared" si="241"/>
        <v>1.567301304187751</v>
      </c>
      <c r="M1361" s="60">
        <f t="shared" si="238"/>
        <v>1.5259439074027126</v>
      </c>
      <c r="N1361" s="59">
        <v>4.51</v>
      </c>
      <c r="O1361" s="59">
        <v>0.28999999999999998</v>
      </c>
      <c r="P1361" s="62">
        <v>16.568333333333328</v>
      </c>
      <c r="Q1361" s="62">
        <v>16.611240310077516</v>
      </c>
      <c r="R1361" s="12">
        <v>19.829999999999998</v>
      </c>
      <c r="S1361" s="59">
        <v>99.22</v>
      </c>
      <c r="T1361" s="58">
        <v>1</v>
      </c>
      <c r="U1361" s="59">
        <v>92.39</v>
      </c>
      <c r="V1361" s="58">
        <v>80</v>
      </c>
      <c r="W1361" s="58" t="s">
        <v>83</v>
      </c>
      <c r="X1361" s="58">
        <v>0</v>
      </c>
      <c r="Y1361" s="58">
        <v>0</v>
      </c>
      <c r="Z1361" s="58">
        <v>0</v>
      </c>
      <c r="AA1361" s="58">
        <v>0</v>
      </c>
      <c r="AB1361">
        <v>0</v>
      </c>
      <c r="AC1361">
        <v>1</v>
      </c>
      <c r="AD1361" s="58">
        <v>1</v>
      </c>
      <c r="AE1361" s="58"/>
      <c r="AF1361" s="58">
        <v>12.5</v>
      </c>
      <c r="AG1361" s="58">
        <v>13.33</v>
      </c>
      <c r="AH1361" s="59">
        <v>32715.18</v>
      </c>
      <c r="AI1361" s="61">
        <v>84225211</v>
      </c>
      <c r="AJ1361" s="61">
        <v>55195483</v>
      </c>
      <c r="AK1361" s="61">
        <v>3793694</v>
      </c>
      <c r="AL1361" s="60">
        <f t="shared" si="242"/>
        <v>3.7936939999999999</v>
      </c>
      <c r="AM1361" s="60">
        <f t="shared" ref="AM1361:AM1373" si="243">(AK1361-AK1360)/AK1360</f>
        <v>0.11213669420751084</v>
      </c>
      <c r="AN1361" s="59">
        <v>51.2</v>
      </c>
    </row>
    <row r="1362" spans="1:40" x14ac:dyDescent="0.3">
      <c r="A1362" s="58" t="s">
        <v>47</v>
      </c>
      <c r="B1362" s="59">
        <v>2010</v>
      </c>
      <c r="C1362" s="59">
        <v>83.71</v>
      </c>
      <c r="D1362" s="59">
        <v>60.6</v>
      </c>
      <c r="E1362" s="59">
        <v>44.44</v>
      </c>
      <c r="F1362" s="59">
        <v>93.19</v>
      </c>
      <c r="G1362" s="59">
        <v>86.67</v>
      </c>
      <c r="H1362" s="59">
        <v>63.75</v>
      </c>
      <c r="I1362" s="60">
        <f t="shared" si="235"/>
        <v>10.464045467958616</v>
      </c>
      <c r="J1362" s="60">
        <f t="shared" si="240"/>
        <v>18.31768653748642</v>
      </c>
      <c r="K1362" s="60">
        <f t="shared" si="237"/>
        <v>17.885394209917614</v>
      </c>
      <c r="L1362" s="60">
        <f t="shared" si="241"/>
        <v>1.632199686545259</v>
      </c>
      <c r="M1362" s="60">
        <f t="shared" si="238"/>
        <v>1.5407854634018872</v>
      </c>
      <c r="N1362" s="59">
        <v>4.63</v>
      </c>
      <c r="O1362" s="59">
        <v>0.34</v>
      </c>
      <c r="P1362" s="62">
        <v>16.501712062256811</v>
      </c>
      <c r="Q1362" s="62">
        <v>17.427003891050575</v>
      </c>
      <c r="R1362" s="12">
        <v>19.920000000000002</v>
      </c>
      <c r="S1362" s="59">
        <v>98.17</v>
      </c>
      <c r="T1362" s="58">
        <v>1</v>
      </c>
      <c r="U1362" s="59">
        <v>64.89</v>
      </c>
      <c r="V1362" s="58">
        <v>73.680000000000007</v>
      </c>
      <c r="W1362" s="58" t="s">
        <v>83</v>
      </c>
      <c r="X1362" s="58">
        <v>0</v>
      </c>
      <c r="Y1362" s="58">
        <v>0</v>
      </c>
      <c r="Z1362" s="58">
        <v>0</v>
      </c>
      <c r="AA1362" s="58">
        <v>0</v>
      </c>
      <c r="AB1362">
        <v>0</v>
      </c>
      <c r="AC1362">
        <v>1</v>
      </c>
      <c r="AD1362" s="58">
        <v>1</v>
      </c>
      <c r="AE1362" s="58"/>
      <c r="AF1362" s="58">
        <v>5.88</v>
      </c>
      <c r="AG1362" s="58">
        <v>13.33</v>
      </c>
      <c r="AH1362" s="59">
        <v>35032.99</v>
      </c>
      <c r="AI1362" s="61">
        <v>90213220</v>
      </c>
      <c r="AJ1362" s="61">
        <v>58550150</v>
      </c>
      <c r="AK1362" s="61">
        <v>4115114</v>
      </c>
      <c r="AL1362" s="60">
        <f t="shared" si="242"/>
        <v>4.1151140000000002</v>
      </c>
      <c r="AM1362" s="60">
        <f t="shared" si="243"/>
        <v>8.4724809117445954E-2</v>
      </c>
      <c r="AN1362" s="59">
        <v>49.74</v>
      </c>
    </row>
    <row r="1363" spans="1:40" x14ac:dyDescent="0.3">
      <c r="A1363" s="58" t="s">
        <v>47</v>
      </c>
      <c r="B1363" s="59">
        <v>2011</v>
      </c>
      <c r="C1363" s="59">
        <v>86.89</v>
      </c>
      <c r="D1363" s="59">
        <v>83.62</v>
      </c>
      <c r="E1363" s="59">
        <v>84.48</v>
      </c>
      <c r="F1363" s="59">
        <v>93.81</v>
      </c>
      <c r="G1363" s="59">
        <v>86.02</v>
      </c>
      <c r="H1363" s="59">
        <v>76.260000000000005</v>
      </c>
      <c r="I1363" s="60">
        <f t="shared" si="235"/>
        <v>10.360845625193745</v>
      </c>
      <c r="J1363" s="60">
        <f t="shared" si="240"/>
        <v>18.341199637717882</v>
      </c>
      <c r="K1363" s="60">
        <f t="shared" si="237"/>
        <v>17.895616683032824</v>
      </c>
      <c r="L1363" s="60">
        <f t="shared" si="241"/>
        <v>1.5659933152291843</v>
      </c>
      <c r="M1363" s="60">
        <f t="shared" si="238"/>
        <v>1.5614001561103512</v>
      </c>
      <c r="N1363" s="59">
        <v>4.5599999999999996</v>
      </c>
      <c r="O1363" s="59">
        <v>0.34</v>
      </c>
      <c r="P1363" s="62">
        <v>14.778235294117646</v>
      </c>
      <c r="Q1363" s="62">
        <v>16.565686274509794</v>
      </c>
      <c r="R1363" s="12">
        <v>21.87</v>
      </c>
      <c r="S1363" s="59">
        <v>95.63</v>
      </c>
      <c r="T1363" s="58">
        <v>1</v>
      </c>
      <c r="U1363" s="59">
        <v>94.68</v>
      </c>
      <c r="V1363" s="58">
        <v>81.25</v>
      </c>
      <c r="W1363" s="58" t="s">
        <v>83</v>
      </c>
      <c r="X1363" s="58">
        <v>0</v>
      </c>
      <c r="Y1363" s="58">
        <v>0</v>
      </c>
      <c r="Z1363" s="58">
        <v>0</v>
      </c>
      <c r="AA1363" s="58">
        <v>0</v>
      </c>
      <c r="AB1363">
        <v>0</v>
      </c>
      <c r="AC1363">
        <v>1</v>
      </c>
      <c r="AD1363" s="58">
        <v>1</v>
      </c>
      <c r="AE1363" s="58">
        <v>1</v>
      </c>
      <c r="AF1363" s="58">
        <v>5.88</v>
      </c>
      <c r="AG1363" s="58">
        <v>12.5</v>
      </c>
      <c r="AH1363" s="59">
        <v>31597.89</v>
      </c>
      <c r="AI1363" s="61">
        <v>92359547</v>
      </c>
      <c r="AJ1363" s="61">
        <v>59151747</v>
      </c>
      <c r="AK1363" s="61">
        <v>3787428</v>
      </c>
      <c r="AL1363" s="60">
        <f t="shared" si="242"/>
        <v>3.7874279999999998</v>
      </c>
      <c r="AM1363" s="60">
        <f t="shared" si="243"/>
        <v>-7.9629871736238658E-2</v>
      </c>
      <c r="AN1363" s="59">
        <v>49.59</v>
      </c>
    </row>
    <row r="1364" spans="1:40" x14ac:dyDescent="0.3">
      <c r="A1364" s="58" t="s">
        <v>47</v>
      </c>
      <c r="B1364" s="59">
        <v>2012</v>
      </c>
      <c r="C1364" s="59">
        <v>83.97</v>
      </c>
      <c r="D1364" s="59">
        <v>83.97</v>
      </c>
      <c r="E1364" s="59">
        <v>100</v>
      </c>
      <c r="F1364" s="59">
        <v>92.95</v>
      </c>
      <c r="G1364" s="59">
        <v>79.760000000000005</v>
      </c>
      <c r="H1364" s="59">
        <v>74.19</v>
      </c>
      <c r="I1364" s="60">
        <f t="shared" si="235"/>
        <v>10.281745890206077</v>
      </c>
      <c r="J1364" s="60">
        <f t="shared" si="240"/>
        <v>18.3405701273064</v>
      </c>
      <c r="K1364" s="60">
        <f t="shared" si="237"/>
        <v>17.879681490477154</v>
      </c>
      <c r="L1364" s="60">
        <f t="shared" si="241"/>
        <v>1.5616517241122123</v>
      </c>
      <c r="M1364" s="60">
        <f t="shared" si="238"/>
        <v>1.5854822771152495</v>
      </c>
      <c r="N1364" s="59">
        <v>4.72</v>
      </c>
      <c r="O1364" s="59">
        <v>0.37</v>
      </c>
      <c r="P1364" s="62">
        <v>7.9368359374999926</v>
      </c>
      <c r="Q1364" s="62">
        <v>9.5380468750000045</v>
      </c>
      <c r="R1364" s="12">
        <v>13.01</v>
      </c>
      <c r="S1364" s="59">
        <v>88.82</v>
      </c>
      <c r="T1364" s="58">
        <v>1</v>
      </c>
      <c r="U1364" s="59">
        <v>87.78</v>
      </c>
      <c r="V1364" s="58">
        <v>63.16</v>
      </c>
      <c r="W1364" s="58" t="s">
        <v>83</v>
      </c>
      <c r="X1364" s="58">
        <v>0</v>
      </c>
      <c r="Y1364" s="58">
        <v>0</v>
      </c>
      <c r="Z1364" s="58">
        <v>0</v>
      </c>
      <c r="AA1364" s="58">
        <v>0</v>
      </c>
      <c r="AB1364">
        <v>0</v>
      </c>
      <c r="AC1364">
        <v>1</v>
      </c>
      <c r="AD1364" s="58">
        <v>1</v>
      </c>
      <c r="AE1364" s="58">
        <v>1</v>
      </c>
      <c r="AF1364" s="58">
        <v>10.53</v>
      </c>
      <c r="AG1364" s="58">
        <v>13.33</v>
      </c>
      <c r="AH1364" s="59">
        <v>29194.799999999999</v>
      </c>
      <c r="AI1364" s="61">
        <v>92301424</v>
      </c>
      <c r="AJ1364" s="61">
        <v>58216623</v>
      </c>
      <c r="AK1364" s="61">
        <v>3766688</v>
      </c>
      <c r="AL1364" s="60">
        <f t="shared" si="242"/>
        <v>3.7666879999999998</v>
      </c>
      <c r="AM1364" s="60">
        <f t="shared" si="243"/>
        <v>-5.4760116891991086E-3</v>
      </c>
      <c r="AN1364" s="59">
        <v>48.81</v>
      </c>
    </row>
    <row r="1365" spans="1:40" x14ac:dyDescent="0.3">
      <c r="A1365" s="58" t="s">
        <v>47</v>
      </c>
      <c r="B1365" s="59">
        <v>2013</v>
      </c>
      <c r="C1365" s="59">
        <v>84.53</v>
      </c>
      <c r="D1365" s="59">
        <v>70.39</v>
      </c>
      <c r="E1365" s="59">
        <v>56.25</v>
      </c>
      <c r="F1365" s="59">
        <v>93.66</v>
      </c>
      <c r="G1365" s="59">
        <v>83.05</v>
      </c>
      <c r="H1365" s="59">
        <v>70.959999999999994</v>
      </c>
      <c r="I1365" s="60">
        <f t="shared" si="235"/>
        <v>10.17539460099754</v>
      </c>
      <c r="J1365" s="60">
        <f t="shared" si="240"/>
        <v>18.267536778884381</v>
      </c>
      <c r="K1365" s="60">
        <f t="shared" si="237"/>
        <v>17.747158037565374</v>
      </c>
      <c r="L1365" s="60">
        <f t="shared" si="241"/>
        <v>1.5838835636557296</v>
      </c>
      <c r="M1365" s="60">
        <f t="shared" si="238"/>
        <v>1.6826648237239907</v>
      </c>
      <c r="N1365" s="59">
        <v>4.4800000000000004</v>
      </c>
      <c r="O1365" s="59">
        <v>0.38</v>
      </c>
      <c r="P1365" s="62">
        <v>4.5099606299212596</v>
      </c>
      <c r="Q1365" s="62">
        <v>5.3667968749999986</v>
      </c>
      <c r="R1365" s="12">
        <v>8.0399999999999991</v>
      </c>
      <c r="S1365" s="59">
        <v>88.33</v>
      </c>
      <c r="T1365" s="58">
        <v>1</v>
      </c>
      <c r="U1365" s="59">
        <v>85.87</v>
      </c>
      <c r="V1365" s="58">
        <v>75</v>
      </c>
      <c r="W1365" s="58" t="s">
        <v>83</v>
      </c>
      <c r="X1365" s="58">
        <v>0</v>
      </c>
      <c r="Y1365" s="58">
        <v>0</v>
      </c>
      <c r="Z1365" s="58">
        <v>0</v>
      </c>
      <c r="AA1365" s="58">
        <v>0</v>
      </c>
      <c r="AB1365">
        <v>0</v>
      </c>
      <c r="AC1365">
        <v>1</v>
      </c>
      <c r="AD1365" s="58">
        <v>1</v>
      </c>
      <c r="AE1365" s="58">
        <v>1</v>
      </c>
      <c r="AF1365" s="58">
        <v>11.11</v>
      </c>
      <c r="AG1365" s="58">
        <v>20</v>
      </c>
      <c r="AH1365" s="59">
        <v>26249.3</v>
      </c>
      <c r="AI1365" s="61">
        <v>85800619</v>
      </c>
      <c r="AJ1365" s="61">
        <v>50990915</v>
      </c>
      <c r="AK1365" s="61">
        <v>3873847</v>
      </c>
      <c r="AL1365" s="60">
        <f t="shared" si="242"/>
        <v>3.873847</v>
      </c>
      <c r="AM1365" s="60">
        <f t="shared" si="243"/>
        <v>2.8449130907577162E-2</v>
      </c>
      <c r="AN1365" s="59">
        <v>46.41</v>
      </c>
    </row>
    <row r="1366" spans="1:40" x14ac:dyDescent="0.3">
      <c r="A1366" s="58" t="s">
        <v>47</v>
      </c>
      <c r="B1366" s="59">
        <v>2014</v>
      </c>
      <c r="C1366" s="59">
        <v>87.25</v>
      </c>
      <c r="D1366" s="59">
        <v>71</v>
      </c>
      <c r="E1366" s="59">
        <v>59.52</v>
      </c>
      <c r="F1366" s="59">
        <v>89.54</v>
      </c>
      <c r="G1366" s="59">
        <v>88.9</v>
      </c>
      <c r="H1366" s="59">
        <v>81.19</v>
      </c>
      <c r="I1366" s="60">
        <f t="shared" si="235"/>
        <v>10.272367165585143</v>
      </c>
      <c r="J1366" s="60">
        <f t="shared" si="240"/>
        <v>18.292098489827154</v>
      </c>
      <c r="K1366" s="60">
        <f t="shared" si="237"/>
        <v>17.780027564642889</v>
      </c>
      <c r="L1366" s="60">
        <f t="shared" si="241"/>
        <v>1.5737732211339528</v>
      </c>
      <c r="M1366" s="60">
        <f t="shared" si="238"/>
        <v>1.6687434618800803</v>
      </c>
      <c r="N1366" s="59">
        <v>3.72</v>
      </c>
      <c r="O1366" s="59">
        <v>0.34</v>
      </c>
      <c r="P1366" s="62">
        <v>5.9405577689243021</v>
      </c>
      <c r="Q1366" s="62">
        <v>6.9000390625000003</v>
      </c>
      <c r="R1366" s="12">
        <v>8.77</v>
      </c>
      <c r="S1366" s="59">
        <v>84.57</v>
      </c>
      <c r="T1366" s="58">
        <v>1</v>
      </c>
      <c r="U1366" s="59">
        <v>94.79</v>
      </c>
      <c r="V1366" s="58">
        <v>73.33</v>
      </c>
      <c r="W1366" s="58" t="s">
        <v>83</v>
      </c>
      <c r="X1366" s="58">
        <v>0</v>
      </c>
      <c r="Y1366" s="58">
        <v>0</v>
      </c>
      <c r="Z1366" s="58">
        <v>0</v>
      </c>
      <c r="AA1366" s="58">
        <v>0</v>
      </c>
      <c r="AB1366">
        <v>0</v>
      </c>
      <c r="AC1366">
        <v>1</v>
      </c>
      <c r="AD1366" s="58">
        <v>1</v>
      </c>
      <c r="AE1366" s="58">
        <v>1</v>
      </c>
      <c r="AF1366" s="58">
        <v>5.88</v>
      </c>
      <c r="AG1366" s="58">
        <v>28.57</v>
      </c>
      <c r="AH1366" s="59">
        <v>28922.27</v>
      </c>
      <c r="AI1366" s="61">
        <v>87934123</v>
      </c>
      <c r="AJ1366" s="61">
        <v>52694812</v>
      </c>
      <c r="AK1366" s="61">
        <v>3824819</v>
      </c>
      <c r="AL1366" s="60">
        <f t="shared" si="242"/>
        <v>3.8248190000000002</v>
      </c>
      <c r="AM1366" s="60">
        <f t="shared" si="243"/>
        <v>-1.2656152914660801E-2</v>
      </c>
      <c r="AN1366" s="59">
        <v>43.86</v>
      </c>
    </row>
    <row r="1367" spans="1:40" x14ac:dyDescent="0.3">
      <c r="A1367" s="58" t="s">
        <v>47</v>
      </c>
      <c r="B1367" s="59">
        <v>2015</v>
      </c>
      <c r="C1367" s="59">
        <v>90.19</v>
      </c>
      <c r="D1367" s="59">
        <v>90.19</v>
      </c>
      <c r="E1367" s="59">
        <v>100</v>
      </c>
      <c r="F1367" s="59">
        <v>94.31</v>
      </c>
      <c r="G1367" s="59">
        <v>89.98</v>
      </c>
      <c r="H1367" s="59">
        <v>83.46</v>
      </c>
      <c r="I1367" s="60">
        <f t="shared" si="235"/>
        <v>10.484482875056147</v>
      </c>
      <c r="J1367" s="60">
        <f t="shared" si="240"/>
        <v>18.40083179038314</v>
      </c>
      <c r="K1367" s="60">
        <f t="shared" si="237"/>
        <v>17.869549120989856</v>
      </c>
      <c r="L1367" s="60">
        <f t="shared" si="241"/>
        <v>1.5399864358038837</v>
      </c>
      <c r="M1367" s="60">
        <f t="shared" si="238"/>
        <v>1.7011128752661668</v>
      </c>
      <c r="N1367" s="59">
        <v>3.52</v>
      </c>
      <c r="O1367" s="59">
        <v>0.32</v>
      </c>
      <c r="P1367" s="62">
        <v>7.6819367588932828</v>
      </c>
      <c r="Q1367" s="62">
        <v>8.2714785992217958</v>
      </c>
      <c r="R1367" s="12">
        <v>9.17</v>
      </c>
      <c r="S1367" s="59">
        <v>88.36</v>
      </c>
      <c r="T1367" s="58">
        <v>1</v>
      </c>
      <c r="U1367" s="59">
        <v>95</v>
      </c>
      <c r="V1367" s="58">
        <v>81.25</v>
      </c>
      <c r="W1367" s="58" t="s">
        <v>83</v>
      </c>
      <c r="X1367" s="58">
        <v>0</v>
      </c>
      <c r="Y1367" s="58">
        <v>0</v>
      </c>
      <c r="Z1367" s="58">
        <v>0</v>
      </c>
      <c r="AA1367" s="58">
        <v>0</v>
      </c>
      <c r="AB1367">
        <v>0</v>
      </c>
      <c r="AC1367">
        <v>1</v>
      </c>
      <c r="AD1367" s="58">
        <v>1</v>
      </c>
      <c r="AE1367" s="58">
        <v>1</v>
      </c>
      <c r="AF1367" s="58">
        <v>12.5</v>
      </c>
      <c r="AG1367" s="58">
        <v>35.71</v>
      </c>
      <c r="AH1367" s="59">
        <v>35756.339999999997</v>
      </c>
      <c r="AI1367" s="61">
        <v>98034674</v>
      </c>
      <c r="AJ1367" s="61">
        <v>57629729</v>
      </c>
      <c r="AK1367" s="61">
        <v>3664527</v>
      </c>
      <c r="AL1367" s="60">
        <f t="shared" si="242"/>
        <v>3.6645270000000001</v>
      </c>
      <c r="AM1367" s="60">
        <f t="shared" si="243"/>
        <v>-4.1908388344651083E-2</v>
      </c>
      <c r="AN1367" s="59">
        <v>42.54</v>
      </c>
    </row>
    <row r="1368" spans="1:40" x14ac:dyDescent="0.3">
      <c r="A1368" s="58" t="s">
        <v>47</v>
      </c>
      <c r="B1368" s="59">
        <v>2016</v>
      </c>
      <c r="C1368" s="59">
        <v>84.95</v>
      </c>
      <c r="D1368" s="59">
        <v>60.89</v>
      </c>
      <c r="E1368" s="59">
        <v>40</v>
      </c>
      <c r="F1368" s="59">
        <v>87.81</v>
      </c>
      <c r="G1368" s="59">
        <v>90.72</v>
      </c>
      <c r="H1368" s="59">
        <v>72.569999999999993</v>
      </c>
      <c r="I1368" s="60">
        <f t="shared" si="235"/>
        <v>10.633605320460163</v>
      </c>
      <c r="J1368" s="60">
        <f t="shared" si="240"/>
        <v>18.418158225075111</v>
      </c>
      <c r="K1368" s="60">
        <f t="shared" si="237"/>
        <v>17.903354084170125</v>
      </c>
      <c r="L1368" s="60">
        <f t="shared" si="241"/>
        <v>1.6076751596979935</v>
      </c>
      <c r="M1368" s="60">
        <f t="shared" si="238"/>
        <v>1.6733107365741302</v>
      </c>
      <c r="N1368" s="59">
        <v>3.46</v>
      </c>
      <c r="O1368" s="59">
        <v>0.28999999999999998</v>
      </c>
      <c r="P1368" s="62">
        <v>5.3497665369649798</v>
      </c>
      <c r="Q1368" s="62">
        <v>5.6182329317269106</v>
      </c>
      <c r="R1368" s="12">
        <v>8.7100000000000009</v>
      </c>
      <c r="S1368" s="59">
        <v>73.260000000000005</v>
      </c>
      <c r="T1368" s="58">
        <v>1</v>
      </c>
      <c r="U1368" s="59">
        <v>87</v>
      </c>
      <c r="V1368" s="58">
        <v>80</v>
      </c>
      <c r="W1368" s="58" t="s">
        <v>83</v>
      </c>
      <c r="X1368" s="58">
        <v>0</v>
      </c>
      <c r="Y1368" s="58">
        <v>0</v>
      </c>
      <c r="Z1368" s="58">
        <v>0</v>
      </c>
      <c r="AA1368" s="58">
        <v>0</v>
      </c>
      <c r="AB1368">
        <v>0</v>
      </c>
      <c r="AC1368">
        <v>1</v>
      </c>
      <c r="AD1368" s="58">
        <v>1</v>
      </c>
      <c r="AE1368" s="58">
        <v>1</v>
      </c>
      <c r="AF1368" s="58">
        <v>13.33</v>
      </c>
      <c r="AG1368" s="58">
        <v>28.57</v>
      </c>
      <c r="AH1368" s="59">
        <v>41506.5</v>
      </c>
      <c r="AI1368" s="61">
        <v>99748066</v>
      </c>
      <c r="AJ1368" s="61">
        <v>59611203</v>
      </c>
      <c r="AK1368" s="61">
        <v>3991194</v>
      </c>
      <c r="AL1368" s="60">
        <f t="shared" si="242"/>
        <v>3.9911940000000001</v>
      </c>
      <c r="AM1368" s="60">
        <f t="shared" si="243"/>
        <v>8.9143019003543975E-2</v>
      </c>
      <c r="AN1368" s="59">
        <v>43.96</v>
      </c>
    </row>
    <row r="1369" spans="1:40" x14ac:dyDescent="0.3">
      <c r="A1369" s="58" t="s">
        <v>47</v>
      </c>
      <c r="B1369" s="59">
        <v>2017</v>
      </c>
      <c r="C1369" s="59">
        <v>89.77</v>
      </c>
      <c r="D1369" s="59">
        <v>87.53</v>
      </c>
      <c r="E1369" s="59">
        <v>85.29</v>
      </c>
      <c r="F1369" s="59">
        <v>94.73</v>
      </c>
      <c r="G1369" s="59">
        <v>92.3</v>
      </c>
      <c r="H1369" s="59">
        <v>78.08</v>
      </c>
      <c r="I1369" s="60">
        <f t="shared" si="235"/>
        <v>10.589410954319252</v>
      </c>
      <c r="J1369" s="60">
        <f t="shared" si="240"/>
        <v>18.472382721817446</v>
      </c>
      <c r="K1369" s="60">
        <f t="shared" si="237"/>
        <v>17.976353376038841</v>
      </c>
      <c r="L1369" s="60">
        <f t="shared" si="241"/>
        <v>1.4833069546316873</v>
      </c>
      <c r="M1369" s="60">
        <f t="shared" si="238"/>
        <v>1.6421877483896978</v>
      </c>
      <c r="N1369" s="59">
        <v>3.67</v>
      </c>
      <c r="O1369" s="59">
        <v>0.3</v>
      </c>
      <c r="P1369" s="62">
        <v>5.8285490196078431</v>
      </c>
      <c r="Q1369" s="62">
        <v>6.2326050420168064</v>
      </c>
      <c r="R1369" s="12">
        <v>8.64</v>
      </c>
      <c r="S1369" s="59">
        <v>93.45</v>
      </c>
      <c r="T1369" s="58">
        <v>1</v>
      </c>
      <c r="U1369" s="59">
        <v>87.5</v>
      </c>
      <c r="V1369" s="58">
        <v>76.47</v>
      </c>
      <c r="W1369" s="58" t="s">
        <v>83</v>
      </c>
      <c r="X1369" s="58">
        <v>0</v>
      </c>
      <c r="Y1369" s="58">
        <v>0</v>
      </c>
      <c r="Z1369" s="58">
        <v>0</v>
      </c>
      <c r="AA1369" s="58">
        <v>0</v>
      </c>
      <c r="AB1369">
        <v>0</v>
      </c>
      <c r="AC1369">
        <v>1</v>
      </c>
      <c r="AD1369" s="58">
        <v>1</v>
      </c>
      <c r="AE1369" s="58">
        <v>1</v>
      </c>
      <c r="AF1369" s="58">
        <v>12.5</v>
      </c>
      <c r="AG1369" s="58"/>
      <c r="AH1369" s="59">
        <v>39712.089999999997</v>
      </c>
      <c r="AI1369" s="61">
        <v>105306186</v>
      </c>
      <c r="AJ1369" s="61">
        <v>64125546</v>
      </c>
      <c r="AK1369" s="61">
        <v>3407497</v>
      </c>
      <c r="AL1369" s="60">
        <f t="shared" si="242"/>
        <v>3.4074970000000002</v>
      </c>
      <c r="AM1369" s="60">
        <f t="shared" si="243"/>
        <v>-0.14624621103359045</v>
      </c>
      <c r="AN1369" s="59">
        <v>47.91</v>
      </c>
    </row>
    <row r="1370" spans="1:40" x14ac:dyDescent="0.3">
      <c r="A1370" s="58" t="s">
        <v>47</v>
      </c>
      <c r="B1370" s="59">
        <v>2018</v>
      </c>
      <c r="C1370" s="59">
        <v>85.58</v>
      </c>
      <c r="D1370" s="59">
        <v>82.26</v>
      </c>
      <c r="E1370" s="59">
        <v>78.95</v>
      </c>
      <c r="F1370" s="59">
        <v>94.31</v>
      </c>
      <c r="G1370" s="59">
        <v>90.04</v>
      </c>
      <c r="H1370" s="59">
        <v>64.95</v>
      </c>
      <c r="I1370" s="60">
        <f t="shared" si="235"/>
        <v>10.616710362339516</v>
      </c>
      <c r="J1370" s="60">
        <f t="shared" si="240"/>
        <v>18.493484302871789</v>
      </c>
      <c r="K1370" s="60">
        <f t="shared" si="237"/>
        <v>17.971624090907337</v>
      </c>
      <c r="L1370" s="60">
        <f t="shared" si="241"/>
        <v>1.7864421908597932</v>
      </c>
      <c r="M1370" s="60">
        <f t="shared" si="238"/>
        <v>1.6851594896973965</v>
      </c>
      <c r="N1370" s="59">
        <v>3.6</v>
      </c>
      <c r="O1370" s="59">
        <v>0.33</v>
      </c>
      <c r="P1370" s="62">
        <v>15.665081300813005</v>
      </c>
      <c r="Q1370" s="62">
        <v>17.575252918287951</v>
      </c>
      <c r="R1370" s="12">
        <v>28</v>
      </c>
      <c r="S1370" s="59">
        <v>91.61</v>
      </c>
      <c r="T1370" s="58">
        <v>1</v>
      </c>
      <c r="U1370" s="59">
        <v>80.92</v>
      </c>
      <c r="V1370" s="58">
        <v>80</v>
      </c>
      <c r="W1370" s="58" t="s">
        <v>83</v>
      </c>
      <c r="X1370" s="58">
        <v>0</v>
      </c>
      <c r="Y1370" s="58">
        <v>0</v>
      </c>
      <c r="Z1370" s="58">
        <v>0</v>
      </c>
      <c r="AA1370" s="58">
        <v>0</v>
      </c>
      <c r="AB1370">
        <v>0</v>
      </c>
      <c r="AC1370">
        <v>1</v>
      </c>
      <c r="AD1370" s="58">
        <v>1</v>
      </c>
      <c r="AE1370" s="58">
        <v>1</v>
      </c>
      <c r="AF1370" s="58">
        <v>8.33</v>
      </c>
      <c r="AG1370" s="58"/>
      <c r="AH1370" s="59">
        <v>40811.14</v>
      </c>
      <c r="AI1370" s="61">
        <v>107551924</v>
      </c>
      <c r="AJ1370" s="61">
        <v>63822994</v>
      </c>
      <c r="AK1370" s="61">
        <v>4968181</v>
      </c>
      <c r="AL1370" s="60">
        <f t="shared" si="242"/>
        <v>4.9681810000000004</v>
      </c>
      <c r="AM1370" s="60">
        <f t="shared" si="243"/>
        <v>0.45801478328520906</v>
      </c>
      <c r="AN1370" s="59">
        <v>47.03</v>
      </c>
    </row>
    <row r="1371" spans="1:40" x14ac:dyDescent="0.3">
      <c r="A1371" s="58" t="s">
        <v>47</v>
      </c>
      <c r="B1371" s="59">
        <v>2019</v>
      </c>
      <c r="C1371" s="59">
        <v>86.01</v>
      </c>
      <c r="D1371" s="59">
        <v>86.01</v>
      </c>
      <c r="E1371" s="59">
        <v>91.18</v>
      </c>
      <c r="F1371" s="59">
        <v>91.84</v>
      </c>
      <c r="G1371" s="59">
        <v>91.81</v>
      </c>
      <c r="H1371" s="59">
        <v>68.55</v>
      </c>
      <c r="I1371" s="60">
        <f t="shared" si="235"/>
        <v>10.712159888324482</v>
      </c>
      <c r="J1371" s="60">
        <f t="shared" si="240"/>
        <v>18.569176634122329</v>
      </c>
      <c r="K1371" s="60">
        <f t="shared" si="237"/>
        <v>18.026387225607529</v>
      </c>
      <c r="L1371" s="60">
        <f t="shared" si="241"/>
        <v>1.8255810177035656</v>
      </c>
      <c r="M1371" s="60">
        <f t="shared" si="238"/>
        <v>1.7208001885023225</v>
      </c>
      <c r="N1371" s="59">
        <v>3.82</v>
      </c>
      <c r="O1371" s="59">
        <v>0.31</v>
      </c>
      <c r="P1371" s="62">
        <v>24.825120000000009</v>
      </c>
      <c r="Q1371" s="62">
        <v>26.61542635658914</v>
      </c>
      <c r="R1371" s="12">
        <v>31.91</v>
      </c>
      <c r="S1371" s="59">
        <v>90.17</v>
      </c>
      <c r="T1371" s="58">
        <v>1</v>
      </c>
      <c r="U1371" s="59">
        <v>82.91</v>
      </c>
      <c r="V1371" s="58">
        <v>73.33</v>
      </c>
      <c r="W1371" s="58" t="s">
        <v>83</v>
      </c>
      <c r="X1371" s="58">
        <v>0</v>
      </c>
      <c r="Y1371" s="58">
        <v>0</v>
      </c>
      <c r="Z1371" s="58">
        <v>0</v>
      </c>
      <c r="AA1371" s="58">
        <v>0</v>
      </c>
      <c r="AB1371">
        <v>0</v>
      </c>
      <c r="AC1371">
        <v>1</v>
      </c>
      <c r="AD1371" s="58">
        <v>1</v>
      </c>
      <c r="AE1371" s="58">
        <v>1</v>
      </c>
      <c r="AF1371" s="58">
        <v>20</v>
      </c>
      <c r="AG1371" s="58">
        <v>33.33</v>
      </c>
      <c r="AH1371" s="59">
        <v>44898.51</v>
      </c>
      <c r="AI1371" s="61">
        <v>116008803</v>
      </c>
      <c r="AJ1371" s="61">
        <v>67415615</v>
      </c>
      <c r="AK1371" s="61">
        <v>5206400</v>
      </c>
      <c r="AL1371" s="60">
        <f t="shared" si="242"/>
        <v>5.2064000000000004</v>
      </c>
      <c r="AM1371" s="60">
        <f t="shared" si="243"/>
        <v>4.7948937448132424E-2</v>
      </c>
      <c r="AN1371" s="59">
        <v>45.47</v>
      </c>
    </row>
    <row r="1372" spans="1:40" x14ac:dyDescent="0.3">
      <c r="A1372" s="58" t="s">
        <v>47</v>
      </c>
      <c r="B1372" s="59">
        <v>2020</v>
      </c>
      <c r="C1372" s="59">
        <v>84.89</v>
      </c>
      <c r="D1372" s="59">
        <v>63.87</v>
      </c>
      <c r="E1372" s="59">
        <v>42.86</v>
      </c>
      <c r="F1372" s="59">
        <v>95.33</v>
      </c>
      <c r="G1372" s="59">
        <v>91.18</v>
      </c>
      <c r="H1372" s="59">
        <v>58.96</v>
      </c>
      <c r="I1372" s="60">
        <f t="shared" si="235"/>
        <v>10.975136235192606</v>
      </c>
      <c r="J1372" s="60">
        <f t="shared" si="240"/>
        <v>18.567979430973246</v>
      </c>
      <c r="K1372" s="60">
        <f t="shared" si="237"/>
        <v>18.026333601578049</v>
      </c>
      <c r="L1372" s="60">
        <f t="shared" si="241"/>
        <v>1.7783364488959144</v>
      </c>
      <c r="M1372" s="60">
        <f t="shared" si="238"/>
        <v>1.7188334421171305</v>
      </c>
      <c r="N1372" s="59">
        <v>3.8</v>
      </c>
      <c r="O1372" s="59">
        <v>0.28999999999999998</v>
      </c>
      <c r="P1372" s="62">
        <v>24.792209302325578</v>
      </c>
      <c r="Q1372" s="62">
        <v>26.392868217054275</v>
      </c>
      <c r="R1372" s="12">
        <v>35.049999999999997</v>
      </c>
      <c r="S1372" s="59">
        <v>94.28</v>
      </c>
      <c r="T1372" s="58">
        <v>1</v>
      </c>
      <c r="U1372" s="59">
        <v>71.150000000000006</v>
      </c>
      <c r="V1372" s="58">
        <v>76.47</v>
      </c>
      <c r="W1372" s="58" t="s">
        <v>83</v>
      </c>
      <c r="X1372" s="58">
        <v>0</v>
      </c>
      <c r="Y1372" s="58">
        <v>0</v>
      </c>
      <c r="Z1372" s="58">
        <v>0</v>
      </c>
      <c r="AA1372" s="58">
        <v>0</v>
      </c>
      <c r="AB1372">
        <v>0</v>
      </c>
      <c r="AC1372">
        <v>1</v>
      </c>
      <c r="AD1372" s="58">
        <v>1</v>
      </c>
      <c r="AE1372" s="58">
        <v>1</v>
      </c>
      <c r="AF1372" s="58">
        <v>13.33</v>
      </c>
      <c r="AG1372" s="58">
        <v>35.71</v>
      </c>
      <c r="AH1372" s="59">
        <v>58403.8</v>
      </c>
      <c r="AI1372" s="61">
        <v>115870000</v>
      </c>
      <c r="AJ1372" s="61">
        <v>67412000</v>
      </c>
      <c r="AK1372" s="61">
        <v>4920000</v>
      </c>
      <c r="AL1372" s="60">
        <f t="shared" si="242"/>
        <v>4.92</v>
      </c>
      <c r="AM1372" s="60">
        <f t="shared" si="243"/>
        <v>-5.5009219422249539E-2</v>
      </c>
      <c r="AN1372" s="59">
        <v>45.32</v>
      </c>
    </row>
    <row r="1373" spans="1:40" x14ac:dyDescent="0.3">
      <c r="A1373" s="58" t="s">
        <v>47</v>
      </c>
      <c r="B1373" s="59">
        <v>2021</v>
      </c>
      <c r="C1373" s="59">
        <v>83.73</v>
      </c>
      <c r="D1373" s="59">
        <v>76.42</v>
      </c>
      <c r="E1373" s="59">
        <v>69.12</v>
      </c>
      <c r="F1373" s="59">
        <v>95.17</v>
      </c>
      <c r="G1373" s="59">
        <v>93.94</v>
      </c>
      <c r="H1373" s="59">
        <v>51.02</v>
      </c>
      <c r="I1373" s="60">
        <f t="shared" si="235"/>
        <v>11.215807413363763</v>
      </c>
      <c r="J1373" s="60">
        <f t="shared" si="240"/>
        <v>18.721570213491265</v>
      </c>
      <c r="K1373" s="60">
        <f t="shared" si="237"/>
        <v>18.168610315689758</v>
      </c>
      <c r="L1373" s="60">
        <f t="shared" si="241"/>
        <v>1.9991800600770284</v>
      </c>
      <c r="M1373" s="60">
        <f t="shared" si="238"/>
        <v>1.7383908696715089</v>
      </c>
      <c r="N1373" s="59">
        <v>3.74</v>
      </c>
      <c r="O1373" s="59">
        <v>0.28999999999999998</v>
      </c>
      <c r="P1373" s="62">
        <v>53.43942307692307</v>
      </c>
      <c r="Q1373" s="62">
        <v>56.638499999999958</v>
      </c>
      <c r="R1373" s="12">
        <v>93.21</v>
      </c>
      <c r="S1373" s="59">
        <v>93.92</v>
      </c>
      <c r="T1373" s="58">
        <v>1</v>
      </c>
      <c r="U1373" s="59">
        <v>59.62</v>
      </c>
      <c r="V1373" s="58">
        <v>75</v>
      </c>
      <c r="W1373" s="58" t="s">
        <v>83</v>
      </c>
      <c r="X1373" s="58">
        <v>0</v>
      </c>
      <c r="Y1373" s="58">
        <v>0</v>
      </c>
      <c r="Z1373" s="58">
        <v>0</v>
      </c>
      <c r="AA1373" s="58">
        <v>0</v>
      </c>
      <c r="AB1373">
        <v>0</v>
      </c>
      <c r="AC1373">
        <v>1</v>
      </c>
      <c r="AD1373" s="58">
        <v>1</v>
      </c>
      <c r="AE1373" s="58">
        <v>1</v>
      </c>
      <c r="AF1373" s="58">
        <v>23.53</v>
      </c>
      <c r="AG1373" s="58">
        <v>28.57</v>
      </c>
      <c r="AH1373" s="59">
        <v>74295.63</v>
      </c>
      <c r="AI1373" s="61">
        <v>135106000</v>
      </c>
      <c r="AJ1373" s="61">
        <v>77719000</v>
      </c>
      <c r="AK1373" s="61">
        <v>6383000</v>
      </c>
      <c r="AL1373" s="60">
        <f t="shared" si="242"/>
        <v>6.383</v>
      </c>
      <c r="AM1373" s="60">
        <f t="shared" si="243"/>
        <v>0.29735772357723578</v>
      </c>
      <c r="AN1373" s="59">
        <v>43.33</v>
      </c>
    </row>
    <row r="1374" spans="1:40" x14ac:dyDescent="0.3">
      <c r="A1374" s="58" t="s">
        <v>31</v>
      </c>
      <c r="B1374" s="59">
        <v>2008</v>
      </c>
      <c r="C1374" s="59">
        <v>53.86</v>
      </c>
      <c r="D1374" s="59">
        <v>53.86</v>
      </c>
      <c r="E1374" s="59">
        <v>80</v>
      </c>
      <c r="F1374" s="59">
        <v>41.51</v>
      </c>
      <c r="G1374" s="59">
        <v>54.22</v>
      </c>
      <c r="H1374" s="59">
        <v>75.58</v>
      </c>
      <c r="I1374" s="60">
        <f t="shared" si="235"/>
        <v>9.9646809537433629</v>
      </c>
      <c r="J1374" s="60">
        <f t="shared" si="240"/>
        <v>17.448401501869355</v>
      </c>
      <c r="K1374" s="60">
        <f t="shared" si="237"/>
        <v>17.294964437592196</v>
      </c>
      <c r="L1374" s="60">
        <f t="shared" si="241"/>
        <v>1.2584609896100056</v>
      </c>
      <c r="M1374" s="60">
        <f t="shared" si="238"/>
        <v>1.1658344121817397</v>
      </c>
      <c r="N1374" s="59">
        <v>11.8</v>
      </c>
      <c r="O1374" s="59">
        <v>0.28999999999999998</v>
      </c>
      <c r="P1374" s="62">
        <v>19.974545454545453</v>
      </c>
      <c r="Q1374" s="62">
        <v>25.786875000000009</v>
      </c>
      <c r="R1374" s="12">
        <v>34.380000000000003</v>
      </c>
      <c r="S1374" s="59">
        <v>0</v>
      </c>
      <c r="T1374" s="58">
        <v>0</v>
      </c>
      <c r="U1374" s="59">
        <v>76.260000000000005</v>
      </c>
      <c r="V1374" s="58">
        <v>53.33</v>
      </c>
      <c r="W1374" s="58" t="s">
        <v>83</v>
      </c>
      <c r="X1374" s="58">
        <v>0</v>
      </c>
      <c r="Y1374" s="58">
        <v>0</v>
      </c>
      <c r="Z1374" s="58">
        <v>0</v>
      </c>
      <c r="AA1374" s="58">
        <v>0</v>
      </c>
      <c r="AB1374">
        <v>0</v>
      </c>
      <c r="AC1374">
        <v>1</v>
      </c>
      <c r="AD1374" s="58">
        <v>1</v>
      </c>
      <c r="AE1374" s="58"/>
      <c r="AF1374" s="58">
        <v>0</v>
      </c>
      <c r="AG1374" s="58"/>
      <c r="AH1374" s="59">
        <v>21262.09</v>
      </c>
      <c r="AI1374" s="61">
        <v>37822000</v>
      </c>
      <c r="AJ1374" s="61">
        <v>32442000</v>
      </c>
      <c r="AK1374" s="61">
        <v>2520000</v>
      </c>
      <c r="AL1374" s="60">
        <f t="shared" si="242"/>
        <v>2.52</v>
      </c>
      <c r="AM1374" s="60"/>
      <c r="AN1374" s="59">
        <v>79.61</v>
      </c>
    </row>
    <row r="1375" spans="1:40" x14ac:dyDescent="0.3">
      <c r="A1375" s="58" t="s">
        <v>31</v>
      </c>
      <c r="B1375" s="59">
        <v>2009</v>
      </c>
      <c r="C1375" s="59">
        <v>59.47</v>
      </c>
      <c r="D1375" s="59">
        <v>59.47</v>
      </c>
      <c r="E1375" s="59">
        <v>81.25</v>
      </c>
      <c r="F1375" s="59">
        <v>44.33</v>
      </c>
      <c r="G1375" s="59">
        <v>69.3</v>
      </c>
      <c r="H1375" s="59">
        <v>72.63</v>
      </c>
      <c r="I1375" s="60">
        <f t="shared" si="235"/>
        <v>9.7177234770684269</v>
      </c>
      <c r="J1375" s="60">
        <f t="shared" si="240"/>
        <v>17.607172206721238</v>
      </c>
      <c r="K1375" s="60">
        <f t="shared" si="237"/>
        <v>17.513002815176431</v>
      </c>
      <c r="L1375" s="60">
        <f t="shared" si="241"/>
        <v>1.3485924939358791</v>
      </c>
      <c r="M1375" s="60">
        <f t="shared" si="238"/>
        <v>1.0987458484112427</v>
      </c>
      <c r="N1375" s="59">
        <v>4.1500000000000004</v>
      </c>
      <c r="O1375" s="59">
        <v>0.35</v>
      </c>
      <c r="P1375" s="62">
        <v>16.568333333333328</v>
      </c>
      <c r="Q1375" s="62">
        <v>16.611240310077516</v>
      </c>
      <c r="R1375" s="12">
        <v>19.829999999999998</v>
      </c>
      <c r="S1375" s="59">
        <v>0</v>
      </c>
      <c r="T1375" s="58">
        <v>1</v>
      </c>
      <c r="U1375" s="59">
        <v>75.63</v>
      </c>
      <c r="V1375" s="58">
        <v>53.33</v>
      </c>
      <c r="W1375" s="58" t="s">
        <v>83</v>
      </c>
      <c r="X1375" s="58">
        <v>0</v>
      </c>
      <c r="Y1375" s="58">
        <v>0</v>
      </c>
      <c r="Z1375" s="58">
        <v>0</v>
      </c>
      <c r="AA1375" s="58">
        <v>0</v>
      </c>
      <c r="AB1375">
        <v>0</v>
      </c>
      <c r="AC1375">
        <v>1</v>
      </c>
      <c r="AD1375" s="58">
        <v>1</v>
      </c>
      <c r="AE1375" s="58"/>
      <c r="AF1375" s="58">
        <v>0</v>
      </c>
      <c r="AG1375" s="58"/>
      <c r="AH1375" s="59">
        <v>16609.39</v>
      </c>
      <c r="AI1375" s="61">
        <v>44330000</v>
      </c>
      <c r="AJ1375" s="61">
        <v>40346000</v>
      </c>
      <c r="AK1375" s="61">
        <v>2852000</v>
      </c>
      <c r="AL1375" s="60">
        <f t="shared" si="242"/>
        <v>2.8519999999999999</v>
      </c>
      <c r="AM1375" s="60">
        <f t="shared" ref="AM1375:AM1387" si="244">(AK1375-AK1374)/AK1374</f>
        <v>0.13174603174603175</v>
      </c>
      <c r="AN1375" s="59">
        <v>87.06</v>
      </c>
    </row>
    <row r="1376" spans="1:40" x14ac:dyDescent="0.3">
      <c r="A1376" s="58" t="s">
        <v>31</v>
      </c>
      <c r="B1376" s="59">
        <v>2010</v>
      </c>
      <c r="C1376" s="59">
        <v>58.15</v>
      </c>
      <c r="D1376" s="59">
        <v>58.15</v>
      </c>
      <c r="E1376" s="59">
        <v>100</v>
      </c>
      <c r="F1376" s="59">
        <v>34.69</v>
      </c>
      <c r="G1376" s="59">
        <v>73.430000000000007</v>
      </c>
      <c r="H1376" s="59">
        <v>78.45</v>
      </c>
      <c r="I1376" s="60">
        <f t="shared" si="235"/>
        <v>9.8107042774173063</v>
      </c>
      <c r="J1376" s="60">
        <f t="shared" si="240"/>
        <v>17.589489145227773</v>
      </c>
      <c r="K1376" s="60">
        <f t="shared" si="237"/>
        <v>17.48780320847381</v>
      </c>
      <c r="L1376" s="60">
        <f t="shared" si="241"/>
        <v>1.411474659650189</v>
      </c>
      <c r="M1376" s="60">
        <f t="shared" si="238"/>
        <v>1.1070357378882618</v>
      </c>
      <c r="N1376" s="59">
        <v>4.4800000000000004</v>
      </c>
      <c r="O1376" s="59">
        <v>0.31</v>
      </c>
      <c r="P1376" s="62">
        <v>16.501712062256811</v>
      </c>
      <c r="Q1376" s="62">
        <v>17.427003891050575</v>
      </c>
      <c r="R1376" s="12">
        <v>19.920000000000002</v>
      </c>
      <c r="S1376" s="59">
        <v>0</v>
      </c>
      <c r="T1376" s="58">
        <v>1</v>
      </c>
      <c r="U1376" s="59">
        <v>70.95</v>
      </c>
      <c r="V1376" s="58">
        <v>50</v>
      </c>
      <c r="W1376" s="58" t="s">
        <v>83</v>
      </c>
      <c r="X1376" s="58">
        <v>0</v>
      </c>
      <c r="Y1376" s="58">
        <v>0</v>
      </c>
      <c r="Z1376" s="58">
        <v>0</v>
      </c>
      <c r="AA1376" s="58">
        <v>0</v>
      </c>
      <c r="AB1376">
        <v>0</v>
      </c>
      <c r="AC1376">
        <v>1</v>
      </c>
      <c r="AD1376" s="58">
        <v>1</v>
      </c>
      <c r="AE1376" s="58"/>
      <c r="AF1376" s="58">
        <v>28.57</v>
      </c>
      <c r="AG1376" s="58">
        <v>30.77</v>
      </c>
      <c r="AH1376" s="59">
        <v>18227.82</v>
      </c>
      <c r="AI1376" s="61">
        <v>43553000</v>
      </c>
      <c r="AJ1376" s="61">
        <v>39342000</v>
      </c>
      <c r="AK1376" s="61">
        <v>3102000</v>
      </c>
      <c r="AL1376" s="60">
        <f t="shared" si="242"/>
        <v>3.1019999999999999</v>
      </c>
      <c r="AM1376" s="60">
        <f t="shared" si="244"/>
        <v>8.7657784011220194E-2</v>
      </c>
      <c r="AN1376" s="59">
        <v>85.65</v>
      </c>
    </row>
    <row r="1377" spans="1:40" x14ac:dyDescent="0.3">
      <c r="A1377" s="58" t="s">
        <v>31</v>
      </c>
      <c r="B1377" s="59">
        <v>2011</v>
      </c>
      <c r="C1377" s="59">
        <v>64.16</v>
      </c>
      <c r="D1377" s="59">
        <v>41.17</v>
      </c>
      <c r="E1377" s="59">
        <v>18.18</v>
      </c>
      <c r="F1377" s="59">
        <v>43.76</v>
      </c>
      <c r="G1377" s="59">
        <v>72.14</v>
      </c>
      <c r="H1377" s="59">
        <v>89.46</v>
      </c>
      <c r="I1377" s="60">
        <f t="shared" si="235"/>
        <v>9.9565466869101407</v>
      </c>
      <c r="J1377" s="60">
        <f t="shared" si="240"/>
        <v>17.652810017196483</v>
      </c>
      <c r="K1377" s="60">
        <f t="shared" si="237"/>
        <v>17.435334638638054</v>
      </c>
      <c r="L1377" s="60">
        <f t="shared" si="241"/>
        <v>1.5260563034950492</v>
      </c>
      <c r="M1377" s="60">
        <f t="shared" si="238"/>
        <v>1.2429348262837856</v>
      </c>
      <c r="N1377" s="59">
        <v>6.89</v>
      </c>
      <c r="O1377" s="59">
        <v>0.3</v>
      </c>
      <c r="P1377" s="62">
        <v>14.778235294117646</v>
      </c>
      <c r="Q1377" s="62">
        <v>16.565686274509794</v>
      </c>
      <c r="R1377" s="12">
        <v>21.87</v>
      </c>
      <c r="S1377" s="59">
        <v>13.16</v>
      </c>
      <c r="T1377" s="58">
        <v>1</v>
      </c>
      <c r="U1377" s="59">
        <v>92.15</v>
      </c>
      <c r="V1377" s="58">
        <v>50</v>
      </c>
      <c r="W1377" s="58" t="s">
        <v>83</v>
      </c>
      <c r="X1377" s="58">
        <v>0</v>
      </c>
      <c r="Y1377" s="58">
        <v>0</v>
      </c>
      <c r="Z1377" s="58">
        <v>0</v>
      </c>
      <c r="AA1377" s="58">
        <v>0</v>
      </c>
      <c r="AB1377">
        <v>0</v>
      </c>
      <c r="AC1377">
        <v>1</v>
      </c>
      <c r="AD1377" s="58">
        <v>1</v>
      </c>
      <c r="AE1377" s="58">
        <v>1</v>
      </c>
      <c r="AF1377" s="58">
        <v>28.57</v>
      </c>
      <c r="AG1377" s="58">
        <v>30.77</v>
      </c>
      <c r="AH1377" s="59">
        <v>21089.84</v>
      </c>
      <c r="AI1377" s="61">
        <v>46400000</v>
      </c>
      <c r="AJ1377" s="61">
        <v>37331000</v>
      </c>
      <c r="AK1377" s="61">
        <v>3600000</v>
      </c>
      <c r="AL1377" s="60">
        <f t="shared" si="242"/>
        <v>3.6</v>
      </c>
      <c r="AM1377" s="60">
        <f t="shared" si="244"/>
        <v>0.16054158607350097</v>
      </c>
      <c r="AN1377" s="59">
        <v>71.89</v>
      </c>
    </row>
    <row r="1378" spans="1:40" x14ac:dyDescent="0.3">
      <c r="A1378" s="58" t="s">
        <v>31</v>
      </c>
      <c r="B1378" s="59">
        <v>2012</v>
      </c>
      <c r="C1378" s="59">
        <v>72.23</v>
      </c>
      <c r="D1378" s="59">
        <v>72.23</v>
      </c>
      <c r="E1378" s="59">
        <v>100</v>
      </c>
      <c r="F1378" s="59">
        <v>57.16</v>
      </c>
      <c r="G1378" s="59">
        <v>82.22</v>
      </c>
      <c r="H1378" s="59">
        <v>85.03</v>
      </c>
      <c r="I1378" s="60">
        <f t="shared" si="235"/>
        <v>10.097051097383986</v>
      </c>
      <c r="J1378" s="60">
        <f t="shared" si="240"/>
        <v>17.672760537545127</v>
      </c>
      <c r="K1378" s="60">
        <f t="shared" si="237"/>
        <v>17.455436084500285</v>
      </c>
      <c r="L1378" s="60">
        <f t="shared" si="241"/>
        <v>1.5029656679235837</v>
      </c>
      <c r="M1378" s="60">
        <f t="shared" si="238"/>
        <v>1.242747249862165</v>
      </c>
      <c r="N1378" s="59">
        <v>6.15</v>
      </c>
      <c r="O1378" s="59">
        <v>0.28999999999999998</v>
      </c>
      <c r="P1378" s="62">
        <v>7.9368359374999926</v>
      </c>
      <c r="Q1378" s="62">
        <v>9.5380468750000045</v>
      </c>
      <c r="R1378" s="12">
        <v>13.01</v>
      </c>
      <c r="S1378" s="59">
        <v>32.61</v>
      </c>
      <c r="T1378" s="58">
        <v>1</v>
      </c>
      <c r="U1378" s="59">
        <v>97.34</v>
      </c>
      <c r="V1378" s="58">
        <v>60</v>
      </c>
      <c r="W1378" s="58" t="s">
        <v>83</v>
      </c>
      <c r="X1378" s="58">
        <v>0</v>
      </c>
      <c r="Y1378" s="58">
        <v>0</v>
      </c>
      <c r="Z1378" s="58">
        <v>0</v>
      </c>
      <c r="AA1378" s="58">
        <v>0</v>
      </c>
      <c r="AB1378">
        <v>0</v>
      </c>
      <c r="AC1378">
        <v>1</v>
      </c>
      <c r="AD1378" s="58">
        <v>0</v>
      </c>
      <c r="AE1378" s="58">
        <v>1</v>
      </c>
      <c r="AF1378" s="58">
        <v>30.77</v>
      </c>
      <c r="AG1378" s="58">
        <v>30.77</v>
      </c>
      <c r="AH1378" s="59">
        <v>24271.33</v>
      </c>
      <c r="AI1378" s="61">
        <v>47335000</v>
      </c>
      <c r="AJ1378" s="61">
        <v>38089000</v>
      </c>
      <c r="AK1378" s="61">
        <v>3495000</v>
      </c>
      <c r="AL1378" s="60">
        <f t="shared" si="242"/>
        <v>3.4950000000000001</v>
      </c>
      <c r="AM1378" s="60">
        <f t="shared" si="244"/>
        <v>-2.9166666666666667E-2</v>
      </c>
      <c r="AN1378" s="59">
        <v>72.569999999999993</v>
      </c>
    </row>
    <row r="1379" spans="1:40" x14ac:dyDescent="0.3">
      <c r="A1379" s="58" t="s">
        <v>31</v>
      </c>
      <c r="B1379" s="59">
        <v>2013</v>
      </c>
      <c r="C1379" s="59">
        <v>69.36</v>
      </c>
      <c r="D1379" s="59">
        <v>52.18</v>
      </c>
      <c r="E1379" s="59">
        <v>35</v>
      </c>
      <c r="F1379" s="59">
        <v>49.79</v>
      </c>
      <c r="G1379" s="59">
        <v>83.84</v>
      </c>
      <c r="H1379" s="59">
        <v>83.84</v>
      </c>
      <c r="I1379" s="60">
        <f t="shared" si="235"/>
        <v>10.236423544006087</v>
      </c>
      <c r="J1379" s="60">
        <f t="shared" si="240"/>
        <v>17.817465670893029</v>
      </c>
      <c r="K1379" s="60">
        <f t="shared" si="237"/>
        <v>17.610370335615443</v>
      </c>
      <c r="L1379" s="60">
        <f t="shared" si="241"/>
        <v>1.535576063835645</v>
      </c>
      <c r="M1379" s="60">
        <f t="shared" si="238"/>
        <v>1.2300998381003778</v>
      </c>
      <c r="N1379" s="59">
        <v>6.03</v>
      </c>
      <c r="O1379" s="59">
        <v>0.26</v>
      </c>
      <c r="P1379" s="62">
        <v>4.5099606299212596</v>
      </c>
      <c r="Q1379" s="62">
        <v>5.3667968749999986</v>
      </c>
      <c r="R1379" s="12">
        <v>8.0399999999999991</v>
      </c>
      <c r="S1379" s="59">
        <v>39.58</v>
      </c>
      <c r="T1379" s="58">
        <v>0</v>
      </c>
      <c r="U1379" s="59">
        <v>94.88</v>
      </c>
      <c r="V1379" s="58">
        <v>68.75</v>
      </c>
      <c r="W1379" s="58" t="s">
        <v>83</v>
      </c>
      <c r="X1379" s="58">
        <v>0</v>
      </c>
      <c r="Y1379" s="58">
        <v>0</v>
      </c>
      <c r="Z1379" s="58">
        <v>0</v>
      </c>
      <c r="AA1379" s="58">
        <v>0</v>
      </c>
      <c r="AB1379">
        <v>0</v>
      </c>
      <c r="AC1379">
        <v>1</v>
      </c>
      <c r="AD1379" s="58">
        <v>0</v>
      </c>
      <c r="AE1379" s="58">
        <v>1</v>
      </c>
      <c r="AF1379" s="58">
        <v>18.18</v>
      </c>
      <c r="AG1379" s="58">
        <v>28.57</v>
      </c>
      <c r="AH1379" s="59">
        <v>27901.16</v>
      </c>
      <c r="AI1379" s="61">
        <v>54705000</v>
      </c>
      <c r="AJ1379" s="61">
        <v>44472000</v>
      </c>
      <c r="AK1379" s="61">
        <v>3644000</v>
      </c>
      <c r="AL1379" s="60">
        <f t="shared" si="242"/>
        <v>3.6440000000000001</v>
      </c>
      <c r="AM1379" s="60">
        <f t="shared" si="244"/>
        <v>4.2632331902718167E-2</v>
      </c>
      <c r="AN1379" s="59">
        <v>74.42</v>
      </c>
    </row>
    <row r="1380" spans="1:40" x14ac:dyDescent="0.3">
      <c r="A1380" s="58" t="s">
        <v>31</v>
      </c>
      <c r="B1380" s="59">
        <v>2014</v>
      </c>
      <c r="C1380" s="59">
        <v>69.569999999999993</v>
      </c>
      <c r="D1380" s="59">
        <v>57.28</v>
      </c>
      <c r="E1380" s="59">
        <v>45</v>
      </c>
      <c r="F1380" s="59">
        <v>55.81</v>
      </c>
      <c r="G1380" s="59">
        <v>77.95</v>
      </c>
      <c r="H1380" s="59">
        <v>82.32</v>
      </c>
      <c r="I1380" s="60">
        <f t="shared" si="235"/>
        <v>10.375577753376485</v>
      </c>
      <c r="J1380" s="60">
        <f t="shared" si="240"/>
        <v>17.774111759152998</v>
      </c>
      <c r="K1380" s="60">
        <f t="shared" si="237"/>
        <v>17.515947960911941</v>
      </c>
      <c r="L1380" s="60">
        <f t="shared" si="241"/>
        <v>1.5549817266380415</v>
      </c>
      <c r="M1380" s="60">
        <f t="shared" si="238"/>
        <v>1.2945508464104782</v>
      </c>
      <c r="N1380" s="59">
        <v>6.33</v>
      </c>
      <c r="O1380" s="59">
        <v>0.28000000000000003</v>
      </c>
      <c r="P1380" s="62">
        <v>5.9405577689243021</v>
      </c>
      <c r="Q1380" s="62">
        <v>6.9000390625000003</v>
      </c>
      <c r="R1380" s="12">
        <v>8.77</v>
      </c>
      <c r="S1380" s="59">
        <v>38</v>
      </c>
      <c r="T1380" s="58">
        <v>0</v>
      </c>
      <c r="U1380" s="59">
        <v>90.62</v>
      </c>
      <c r="V1380" s="58">
        <v>73.33</v>
      </c>
      <c r="W1380" s="58" t="s">
        <v>83</v>
      </c>
      <c r="X1380" s="58">
        <v>0</v>
      </c>
      <c r="Y1380" s="58">
        <v>0</v>
      </c>
      <c r="Z1380" s="58">
        <v>0</v>
      </c>
      <c r="AA1380" s="58">
        <v>0</v>
      </c>
      <c r="AB1380">
        <v>0</v>
      </c>
      <c r="AC1380">
        <v>1</v>
      </c>
      <c r="AD1380" s="58">
        <v>0</v>
      </c>
      <c r="AE1380" s="58">
        <v>1</v>
      </c>
      <c r="AF1380" s="58">
        <v>25</v>
      </c>
      <c r="AG1380" s="58">
        <v>30.77</v>
      </c>
      <c r="AH1380" s="59">
        <v>32066.84</v>
      </c>
      <c r="AI1380" s="61">
        <v>52384000</v>
      </c>
      <c r="AJ1380" s="61">
        <v>40465000</v>
      </c>
      <c r="AK1380" s="61">
        <v>3735000</v>
      </c>
      <c r="AL1380" s="60">
        <f t="shared" si="242"/>
        <v>3.7349999999999999</v>
      </c>
      <c r="AM1380" s="60">
        <f t="shared" si="244"/>
        <v>2.4972557628979142E-2</v>
      </c>
      <c r="AN1380" s="59">
        <v>68.53</v>
      </c>
    </row>
    <row r="1381" spans="1:40" x14ac:dyDescent="0.3">
      <c r="A1381" s="58" t="s">
        <v>31</v>
      </c>
      <c r="B1381" s="59">
        <v>2015</v>
      </c>
      <c r="C1381" s="59">
        <v>64.02</v>
      </c>
      <c r="D1381" s="59">
        <v>64.02</v>
      </c>
      <c r="E1381" s="59">
        <v>100</v>
      </c>
      <c r="F1381" s="59">
        <v>49.39</v>
      </c>
      <c r="G1381" s="59">
        <v>78.180000000000007</v>
      </c>
      <c r="H1381" s="59">
        <v>70.08</v>
      </c>
      <c r="I1381" s="60">
        <f t="shared" si="235"/>
        <v>10.535724820588118</v>
      </c>
      <c r="J1381" s="60">
        <f t="shared" si="240"/>
        <v>17.824460617169425</v>
      </c>
      <c r="K1381" s="60">
        <f t="shared" si="237"/>
        <v>17.579381522368561</v>
      </c>
      <c r="L1381" s="60">
        <f t="shared" si="241"/>
        <v>1.5816555314216487</v>
      </c>
      <c r="M1381" s="60">
        <f t="shared" si="238"/>
        <v>1.2777223704047316</v>
      </c>
      <c r="N1381" s="59">
        <v>5.0999999999999996</v>
      </c>
      <c r="O1381" s="59">
        <v>0.28000000000000003</v>
      </c>
      <c r="P1381" s="62">
        <v>7.6819367588932828</v>
      </c>
      <c r="Q1381" s="62">
        <v>8.2714785992217958</v>
      </c>
      <c r="R1381" s="12">
        <v>9.17</v>
      </c>
      <c r="S1381" s="59">
        <v>36</v>
      </c>
      <c r="T1381" s="58">
        <v>0</v>
      </c>
      <c r="U1381" s="59">
        <v>77.260000000000005</v>
      </c>
      <c r="V1381" s="58">
        <v>64.290000000000006</v>
      </c>
      <c r="W1381" s="58" t="s">
        <v>83</v>
      </c>
      <c r="X1381" s="58">
        <v>0</v>
      </c>
      <c r="Y1381" s="58">
        <v>0</v>
      </c>
      <c r="Z1381" s="58">
        <v>0</v>
      </c>
      <c r="AA1381" s="58">
        <v>0</v>
      </c>
      <c r="AB1381">
        <v>0</v>
      </c>
      <c r="AC1381">
        <v>1</v>
      </c>
      <c r="AD1381" s="58">
        <v>0</v>
      </c>
      <c r="AE1381" s="58">
        <v>1</v>
      </c>
      <c r="AF1381" s="58">
        <v>27.27</v>
      </c>
      <c r="AG1381" s="58">
        <v>18.18</v>
      </c>
      <c r="AH1381" s="59">
        <v>37636.32</v>
      </c>
      <c r="AI1381" s="61">
        <v>55089000</v>
      </c>
      <c r="AJ1381" s="61">
        <v>43115000</v>
      </c>
      <c r="AK1381" s="61">
        <v>3863000</v>
      </c>
      <c r="AL1381" s="60">
        <f t="shared" si="242"/>
        <v>3.863</v>
      </c>
      <c r="AM1381" s="60">
        <f t="shared" si="244"/>
        <v>3.4270414993306561E-2</v>
      </c>
      <c r="AN1381" s="59">
        <v>68.39</v>
      </c>
    </row>
    <row r="1382" spans="1:40" x14ac:dyDescent="0.3">
      <c r="A1382" s="58" t="s">
        <v>31</v>
      </c>
      <c r="B1382" s="59">
        <v>2016</v>
      </c>
      <c r="C1382" s="59">
        <v>70.61</v>
      </c>
      <c r="D1382" s="59">
        <v>70.61</v>
      </c>
      <c r="E1382" s="59">
        <v>100</v>
      </c>
      <c r="F1382" s="59">
        <v>64.42</v>
      </c>
      <c r="G1382" s="59">
        <v>80.64</v>
      </c>
      <c r="H1382" s="59">
        <v>67.37</v>
      </c>
      <c r="I1382" s="60">
        <f t="shared" si="235"/>
        <v>10.552905130159735</v>
      </c>
      <c r="J1382" s="60">
        <f t="shared" si="240"/>
        <v>17.891928731652918</v>
      </c>
      <c r="K1382" s="60">
        <f t="shared" si="237"/>
        <v>17.630339610400988</v>
      </c>
      <c r="L1382" s="60">
        <f t="shared" si="241"/>
        <v>1.6306121476655069</v>
      </c>
      <c r="M1382" s="60">
        <f t="shared" si="238"/>
        <v>1.2989927042694351</v>
      </c>
      <c r="N1382" s="59">
        <v>5.88</v>
      </c>
      <c r="O1382" s="59">
        <v>0.26</v>
      </c>
      <c r="P1382" s="62">
        <v>5.3497665369649798</v>
      </c>
      <c r="Q1382" s="62">
        <v>5.6182329317269106</v>
      </c>
      <c r="R1382" s="12">
        <v>8.7100000000000009</v>
      </c>
      <c r="S1382" s="59">
        <v>39.659999999999997</v>
      </c>
      <c r="T1382" s="58">
        <v>1</v>
      </c>
      <c r="U1382" s="59">
        <v>77.400000000000006</v>
      </c>
      <c r="V1382" s="58">
        <v>63.64</v>
      </c>
      <c r="W1382" s="58" t="s">
        <v>83</v>
      </c>
      <c r="X1382" s="58">
        <v>0</v>
      </c>
      <c r="Y1382" s="58">
        <v>0</v>
      </c>
      <c r="Z1382" s="58">
        <v>0</v>
      </c>
      <c r="AA1382" s="58">
        <v>0</v>
      </c>
      <c r="AB1382">
        <v>0</v>
      </c>
      <c r="AC1382">
        <v>1</v>
      </c>
      <c r="AD1382" s="58">
        <v>0</v>
      </c>
      <c r="AE1382" s="58">
        <v>1</v>
      </c>
      <c r="AF1382" s="58">
        <v>30</v>
      </c>
      <c r="AG1382" s="58">
        <v>9.09</v>
      </c>
      <c r="AH1382" s="59">
        <v>38288.51</v>
      </c>
      <c r="AI1382" s="61">
        <v>58934000</v>
      </c>
      <c r="AJ1382" s="61">
        <v>45369000</v>
      </c>
      <c r="AK1382" s="61">
        <v>4107000</v>
      </c>
      <c r="AL1382" s="60">
        <f t="shared" si="242"/>
        <v>4.1070000000000002</v>
      </c>
      <c r="AM1382" s="60">
        <f t="shared" si="244"/>
        <v>6.3163344550867195E-2</v>
      </c>
      <c r="AN1382" s="59">
        <v>67.63</v>
      </c>
    </row>
    <row r="1383" spans="1:40" x14ac:dyDescent="0.3">
      <c r="A1383" s="58" t="s">
        <v>31</v>
      </c>
      <c r="B1383" s="59">
        <v>2017</v>
      </c>
      <c r="C1383" s="59">
        <v>60.61</v>
      </c>
      <c r="D1383" s="59">
        <v>60.61</v>
      </c>
      <c r="E1383" s="59">
        <v>100</v>
      </c>
      <c r="F1383" s="59">
        <v>50.12</v>
      </c>
      <c r="G1383" s="59">
        <v>74.88</v>
      </c>
      <c r="H1383" s="59">
        <v>59.05</v>
      </c>
      <c r="I1383" s="60">
        <f t="shared" si="235"/>
        <v>10.570943778578197</v>
      </c>
      <c r="J1383" s="60">
        <f t="shared" si="240"/>
        <v>18.002738114333088</v>
      </c>
      <c r="K1383" s="60">
        <f t="shared" si="237"/>
        <v>17.632255383076107</v>
      </c>
      <c r="L1383" s="60">
        <f t="shared" si="241"/>
        <v>1.5629750380237595</v>
      </c>
      <c r="M1383" s="60">
        <f t="shared" si="238"/>
        <v>1.448433650123196</v>
      </c>
      <c r="N1383" s="59">
        <v>13.66</v>
      </c>
      <c r="O1383" s="59">
        <v>0.23</v>
      </c>
      <c r="P1383" s="62">
        <v>5.8285490196078431</v>
      </c>
      <c r="Q1383" s="62">
        <v>6.2326050420168064</v>
      </c>
      <c r="R1383" s="12">
        <v>8.64</v>
      </c>
      <c r="S1383" s="59">
        <v>26.39</v>
      </c>
      <c r="T1383" s="58">
        <v>0</v>
      </c>
      <c r="U1383" s="59">
        <v>66.03</v>
      </c>
      <c r="V1383" s="58">
        <v>61.54</v>
      </c>
      <c r="W1383" s="58" t="s">
        <v>83</v>
      </c>
      <c r="X1383" s="58">
        <v>0</v>
      </c>
      <c r="Y1383" s="58">
        <v>0</v>
      </c>
      <c r="Z1383" s="58">
        <v>0</v>
      </c>
      <c r="AA1383" s="58">
        <v>0</v>
      </c>
      <c r="AB1383">
        <v>0</v>
      </c>
      <c r="AC1383">
        <v>1</v>
      </c>
      <c r="AD1383" s="58">
        <v>0</v>
      </c>
      <c r="AE1383" s="58">
        <v>1</v>
      </c>
      <c r="AF1383" s="58">
        <v>40</v>
      </c>
      <c r="AG1383" s="58">
        <v>16.670000000000002</v>
      </c>
      <c r="AH1383" s="59">
        <v>38985.449999999997</v>
      </c>
      <c r="AI1383" s="61">
        <v>65840000</v>
      </c>
      <c r="AJ1383" s="61">
        <v>45456000</v>
      </c>
      <c r="AK1383" s="61">
        <v>3773000</v>
      </c>
      <c r="AL1383" s="60">
        <f t="shared" si="242"/>
        <v>3.7730000000000001</v>
      </c>
      <c r="AM1383" s="60">
        <f t="shared" si="244"/>
        <v>-8.1324567811054294E-2</v>
      </c>
      <c r="AN1383" s="59">
        <v>58.42</v>
      </c>
    </row>
    <row r="1384" spans="1:40" x14ac:dyDescent="0.3">
      <c r="A1384" s="58" t="s">
        <v>31</v>
      </c>
      <c r="B1384" s="59">
        <v>2018</v>
      </c>
      <c r="C1384" s="59">
        <v>65.430000000000007</v>
      </c>
      <c r="D1384" s="59">
        <v>65.430000000000007</v>
      </c>
      <c r="E1384" s="59">
        <v>100</v>
      </c>
      <c r="F1384" s="59">
        <v>52.89</v>
      </c>
      <c r="G1384" s="59">
        <v>75.5</v>
      </c>
      <c r="H1384" s="59">
        <v>73.55</v>
      </c>
      <c r="I1384" s="60">
        <f t="shared" si="235"/>
        <v>10.293141994856692</v>
      </c>
      <c r="J1384" s="60">
        <f t="shared" si="240"/>
        <v>17.888563384718754</v>
      </c>
      <c r="K1384" s="60">
        <f t="shared" si="237"/>
        <v>17.501586084745476</v>
      </c>
      <c r="L1384" s="60">
        <f t="shared" si="241"/>
        <v>1.4944758939644187</v>
      </c>
      <c r="M1384" s="60">
        <f t="shared" si="238"/>
        <v>1.4725230645808263</v>
      </c>
      <c r="N1384" s="59" t="s">
        <v>634</v>
      </c>
      <c r="O1384" s="59">
        <v>0.26</v>
      </c>
      <c r="P1384" s="62">
        <v>15.665081300813005</v>
      </c>
      <c r="Q1384" s="62">
        <v>17.575252918287951</v>
      </c>
      <c r="R1384" s="12">
        <v>28</v>
      </c>
      <c r="S1384" s="59">
        <v>21.62</v>
      </c>
      <c r="T1384" s="58">
        <v>0</v>
      </c>
      <c r="U1384" s="59">
        <v>68</v>
      </c>
      <c r="V1384" s="58">
        <v>66.67</v>
      </c>
      <c r="W1384" s="58" t="s">
        <v>83</v>
      </c>
      <c r="X1384" s="58">
        <v>0</v>
      </c>
      <c r="Y1384" s="58">
        <v>0</v>
      </c>
      <c r="Z1384" s="58">
        <v>0</v>
      </c>
      <c r="AA1384" s="58">
        <v>0</v>
      </c>
      <c r="AB1384">
        <v>0</v>
      </c>
      <c r="AC1384">
        <v>1</v>
      </c>
      <c r="AD1384" s="58">
        <v>1</v>
      </c>
      <c r="AE1384" s="58">
        <v>1</v>
      </c>
      <c r="AF1384" s="58">
        <v>33.33</v>
      </c>
      <c r="AG1384" s="58">
        <v>18.18</v>
      </c>
      <c r="AH1384" s="59">
        <v>29529.41</v>
      </c>
      <c r="AI1384" s="61">
        <v>58736000</v>
      </c>
      <c r="AJ1384" s="61">
        <v>39888000</v>
      </c>
      <c r="AK1384" s="61">
        <v>3457000</v>
      </c>
      <c r="AL1384" s="60">
        <f t="shared" si="242"/>
        <v>3.4569999999999999</v>
      </c>
      <c r="AM1384" s="60">
        <f t="shared" si="244"/>
        <v>-8.3752981712165386E-2</v>
      </c>
      <c r="AN1384" s="59">
        <v>58.55</v>
      </c>
    </row>
    <row r="1385" spans="1:40" x14ac:dyDescent="0.3">
      <c r="A1385" s="58" t="s">
        <v>31</v>
      </c>
      <c r="B1385" s="59">
        <v>2019</v>
      </c>
      <c r="C1385" s="59">
        <v>66.34</v>
      </c>
      <c r="D1385" s="59">
        <v>66.34</v>
      </c>
      <c r="E1385" s="59">
        <v>100</v>
      </c>
      <c r="F1385" s="59">
        <v>52.37</v>
      </c>
      <c r="G1385" s="59">
        <v>71.66</v>
      </c>
      <c r="H1385" s="59">
        <v>83.86</v>
      </c>
      <c r="I1385" s="60">
        <f t="shared" si="235"/>
        <v>10.164811275828372</v>
      </c>
      <c r="J1385" s="60">
        <f t="shared" si="240"/>
        <v>17.958057810239374</v>
      </c>
      <c r="K1385" s="60">
        <f t="shared" si="237"/>
        <v>17.590430084170595</v>
      </c>
      <c r="L1385" s="60">
        <f t="shared" si="241"/>
        <v>1.4911047254722358</v>
      </c>
      <c r="M1385" s="60">
        <f t="shared" si="238"/>
        <v>1.4443042620544111</v>
      </c>
      <c r="N1385" s="59">
        <v>3.72</v>
      </c>
      <c r="O1385" s="59">
        <v>0.24</v>
      </c>
      <c r="P1385" s="62">
        <v>24.825120000000009</v>
      </c>
      <c r="Q1385" s="62">
        <v>26.61542635658914</v>
      </c>
      <c r="R1385" s="12">
        <v>31.91</v>
      </c>
      <c r="S1385" s="59">
        <v>20.27</v>
      </c>
      <c r="T1385" s="58">
        <v>0</v>
      </c>
      <c r="U1385" s="59">
        <v>87.8</v>
      </c>
      <c r="V1385" s="58">
        <v>64.290000000000006</v>
      </c>
      <c r="W1385" s="58" t="s">
        <v>83</v>
      </c>
      <c r="X1385" s="58">
        <v>0</v>
      </c>
      <c r="Y1385" s="58">
        <v>0</v>
      </c>
      <c r="Z1385" s="58">
        <v>0</v>
      </c>
      <c r="AA1385" s="58">
        <v>0</v>
      </c>
      <c r="AB1385">
        <v>0</v>
      </c>
      <c r="AC1385">
        <v>1</v>
      </c>
      <c r="AD1385" s="58">
        <v>1</v>
      </c>
      <c r="AE1385" s="58">
        <v>1</v>
      </c>
      <c r="AF1385" s="58">
        <v>27.27</v>
      </c>
      <c r="AG1385" s="58">
        <v>16.670000000000002</v>
      </c>
      <c r="AH1385" s="59">
        <v>25972.959999999999</v>
      </c>
      <c r="AI1385" s="61">
        <v>62963000</v>
      </c>
      <c r="AJ1385" s="61">
        <v>43594000</v>
      </c>
      <c r="AK1385" s="61">
        <v>3442000</v>
      </c>
      <c r="AL1385" s="60">
        <f t="shared" si="242"/>
        <v>3.4420000000000002</v>
      </c>
      <c r="AM1385" s="60">
        <f t="shared" si="244"/>
        <v>-4.339022273647671E-3</v>
      </c>
      <c r="AN1385" s="59">
        <v>59.73</v>
      </c>
    </row>
    <row r="1386" spans="1:40" x14ac:dyDescent="0.3">
      <c r="A1386" s="58" t="s">
        <v>31</v>
      </c>
      <c r="B1386" s="59">
        <v>2020</v>
      </c>
      <c r="C1386" s="59">
        <v>62.17</v>
      </c>
      <c r="D1386" s="59">
        <v>62.17</v>
      </c>
      <c r="E1386" s="59">
        <v>70</v>
      </c>
      <c r="F1386" s="59">
        <v>41.1</v>
      </c>
      <c r="G1386" s="59">
        <v>73.13</v>
      </c>
      <c r="H1386" s="59">
        <v>84.41</v>
      </c>
      <c r="I1386" s="60">
        <f t="shared" si="235"/>
        <v>10.400329965308702</v>
      </c>
      <c r="J1386" s="60">
        <f t="shared" si="240"/>
        <v>18.021530654076965</v>
      </c>
      <c r="K1386" s="60">
        <f t="shared" si="237"/>
        <v>17.676345526622988</v>
      </c>
      <c r="L1386" s="60">
        <f t="shared" si="241"/>
        <v>1.4870442642200337</v>
      </c>
      <c r="M1386" s="60">
        <f t="shared" si="238"/>
        <v>1.4122513419640037</v>
      </c>
      <c r="N1386" s="59">
        <v>3.03</v>
      </c>
      <c r="O1386" s="59">
        <v>0.22</v>
      </c>
      <c r="P1386" s="62">
        <v>24.792209302325578</v>
      </c>
      <c r="Q1386" s="62">
        <v>26.392868217054275</v>
      </c>
      <c r="R1386" s="12">
        <v>35.049999999999997</v>
      </c>
      <c r="S1386" s="59">
        <v>16.22</v>
      </c>
      <c r="T1386" s="58">
        <v>0</v>
      </c>
      <c r="U1386" s="59">
        <v>86.33</v>
      </c>
      <c r="V1386" s="58">
        <v>71.430000000000007</v>
      </c>
      <c r="W1386" s="58" t="s">
        <v>83</v>
      </c>
      <c r="X1386" s="58">
        <v>0</v>
      </c>
      <c r="Y1386" s="58">
        <v>0</v>
      </c>
      <c r="Z1386" s="58">
        <v>0</v>
      </c>
      <c r="AA1386" s="58">
        <v>0</v>
      </c>
      <c r="AB1386">
        <v>0</v>
      </c>
      <c r="AC1386">
        <v>1</v>
      </c>
      <c r="AD1386" s="58">
        <v>1</v>
      </c>
      <c r="AE1386" s="58">
        <v>1</v>
      </c>
      <c r="AF1386" s="58">
        <v>33.33</v>
      </c>
      <c r="AG1386" s="58">
        <v>8.33</v>
      </c>
      <c r="AH1386" s="59">
        <v>32870.47</v>
      </c>
      <c r="AI1386" s="61">
        <v>67089000</v>
      </c>
      <c r="AJ1386" s="61">
        <v>47505000</v>
      </c>
      <c r="AK1386" s="61">
        <v>3424000</v>
      </c>
      <c r="AL1386" s="60">
        <f t="shared" si="242"/>
        <v>3.4239999999999999</v>
      </c>
      <c r="AM1386" s="60">
        <f t="shared" si="244"/>
        <v>-5.2295177222545031E-3</v>
      </c>
      <c r="AN1386" s="59">
        <v>61.13</v>
      </c>
    </row>
    <row r="1387" spans="1:40" x14ac:dyDescent="0.3">
      <c r="A1387" s="58" t="s">
        <v>31</v>
      </c>
      <c r="B1387" s="59">
        <v>2021</v>
      </c>
      <c r="C1387" s="59">
        <v>68.67</v>
      </c>
      <c r="D1387" s="59">
        <v>68.67</v>
      </c>
      <c r="E1387" s="59">
        <v>100</v>
      </c>
      <c r="F1387" s="59">
        <v>50.83</v>
      </c>
      <c r="G1387" s="59">
        <v>81.91</v>
      </c>
      <c r="H1387" s="59">
        <v>81.819999999999993</v>
      </c>
      <c r="I1387" s="60">
        <f t="shared" si="235"/>
        <v>10.323887905876663</v>
      </c>
      <c r="J1387" s="60">
        <f t="shared" si="240"/>
        <v>18.0234218723913</v>
      </c>
      <c r="K1387" s="60">
        <f t="shared" si="237"/>
        <v>17.673204085513664</v>
      </c>
      <c r="L1387" s="60">
        <f t="shared" si="241"/>
        <v>1.3867942361615415</v>
      </c>
      <c r="M1387" s="60">
        <f t="shared" si="238"/>
        <v>1.4193766365402483</v>
      </c>
      <c r="N1387" s="59">
        <v>3.4</v>
      </c>
      <c r="O1387" s="59">
        <v>0.22</v>
      </c>
      <c r="P1387" s="62">
        <v>53.43942307692307</v>
      </c>
      <c r="Q1387" s="62">
        <v>56.638499999999958</v>
      </c>
      <c r="R1387" s="12">
        <v>93.21</v>
      </c>
      <c r="S1387" s="59">
        <v>16.22</v>
      </c>
      <c r="T1387" s="58">
        <v>0</v>
      </c>
      <c r="U1387" s="59">
        <v>86.06</v>
      </c>
      <c r="V1387" s="58">
        <v>69.23</v>
      </c>
      <c r="W1387" s="58" t="s">
        <v>83</v>
      </c>
      <c r="X1387" s="58">
        <v>0</v>
      </c>
      <c r="Y1387" s="58">
        <v>0</v>
      </c>
      <c r="Z1387" s="58">
        <v>0</v>
      </c>
      <c r="AA1387" s="58">
        <v>0</v>
      </c>
      <c r="AB1387">
        <v>0</v>
      </c>
      <c r="AC1387">
        <v>1</v>
      </c>
      <c r="AD1387" s="58">
        <v>1</v>
      </c>
      <c r="AE1387" s="58">
        <v>1</v>
      </c>
      <c r="AF1387" s="58">
        <v>50</v>
      </c>
      <c r="AG1387" s="58">
        <v>15.38</v>
      </c>
      <c r="AH1387" s="59">
        <v>30451.42</v>
      </c>
      <c r="AI1387" s="61">
        <v>67216000</v>
      </c>
      <c r="AJ1387" s="61">
        <v>47356000</v>
      </c>
      <c r="AK1387" s="61">
        <v>3002000</v>
      </c>
      <c r="AL1387" s="60">
        <f t="shared" si="242"/>
        <v>3.0019999999999998</v>
      </c>
      <c r="AM1387" s="60">
        <f t="shared" si="244"/>
        <v>-0.12324766355140188</v>
      </c>
      <c r="AN1387" s="59">
        <v>61.12</v>
      </c>
    </row>
    <row r="1388" spans="1:40" x14ac:dyDescent="0.3">
      <c r="A1388" s="58" t="s">
        <v>694</v>
      </c>
      <c r="B1388" s="59">
        <v>2008</v>
      </c>
      <c r="C1388" s="59">
        <v>33.67</v>
      </c>
      <c r="D1388" s="59">
        <v>33.67</v>
      </c>
      <c r="E1388" s="59">
        <v>100</v>
      </c>
      <c r="F1388" s="59">
        <v>40.76</v>
      </c>
      <c r="G1388" s="59">
        <v>16.73</v>
      </c>
      <c r="H1388" s="59">
        <v>42.03</v>
      </c>
      <c r="I1388" s="60">
        <f t="shared" si="235"/>
        <v>7.7630043020711792</v>
      </c>
      <c r="J1388" s="60">
        <f t="shared" si="240"/>
        <v>15.057703575109908</v>
      </c>
      <c r="K1388" s="60">
        <f t="shared" si="237"/>
        <v>14.85327528329967</v>
      </c>
      <c r="L1388" s="60">
        <f t="shared" si="241"/>
        <v>0.21575633288019194</v>
      </c>
      <c r="M1388" s="60">
        <f t="shared" si="238"/>
        <v>1.2268234794006163</v>
      </c>
      <c r="N1388" s="59">
        <v>7.04</v>
      </c>
      <c r="O1388" s="59">
        <v>0.25</v>
      </c>
      <c r="P1388" s="62">
        <v>19.974545454545453</v>
      </c>
      <c r="Q1388" s="62">
        <v>25.786875000000009</v>
      </c>
      <c r="R1388" s="12">
        <v>34.380000000000003</v>
      </c>
      <c r="S1388" s="59">
        <v>35.71</v>
      </c>
      <c r="T1388" s="58">
        <v>0</v>
      </c>
      <c r="U1388" s="59">
        <v>49.33</v>
      </c>
      <c r="V1388" s="58">
        <v>42.86</v>
      </c>
      <c r="W1388" s="58" t="s">
        <v>83</v>
      </c>
      <c r="X1388" s="58">
        <v>0</v>
      </c>
      <c r="Y1388" s="58">
        <v>0</v>
      </c>
      <c r="Z1388" s="58">
        <v>0</v>
      </c>
      <c r="AA1388" s="58">
        <v>0</v>
      </c>
      <c r="AB1388">
        <v>0</v>
      </c>
      <c r="AC1388">
        <v>1</v>
      </c>
      <c r="AD1388" s="58">
        <v>0</v>
      </c>
      <c r="AE1388" s="58"/>
      <c r="AF1388" s="58">
        <v>0</v>
      </c>
      <c r="AG1388" s="58"/>
      <c r="AH1388" s="59">
        <v>2351.96</v>
      </c>
      <c r="AI1388" s="61">
        <v>3463200</v>
      </c>
      <c r="AJ1388" s="61">
        <v>2822900</v>
      </c>
      <c r="AK1388" s="61">
        <v>240800</v>
      </c>
      <c r="AL1388" s="60">
        <f t="shared" si="242"/>
        <v>0.24079999999999999</v>
      </c>
      <c r="AM1388" s="60"/>
      <c r="AN1388" s="59">
        <v>76.81</v>
      </c>
    </row>
    <row r="1389" spans="1:40" x14ac:dyDescent="0.3">
      <c r="A1389" s="58" t="s">
        <v>694</v>
      </c>
      <c r="B1389" s="59">
        <v>2009</v>
      </c>
      <c r="C1389" s="59">
        <v>33.950000000000003</v>
      </c>
      <c r="D1389" s="59">
        <v>33.950000000000003</v>
      </c>
      <c r="E1389" s="59">
        <v>100</v>
      </c>
      <c r="F1389" s="59">
        <v>49.39</v>
      </c>
      <c r="G1389" s="59">
        <v>22.73</v>
      </c>
      <c r="H1389" s="59">
        <v>21.21</v>
      </c>
      <c r="I1389" s="60">
        <f t="shared" si="235"/>
        <v>7.4611287670978914</v>
      </c>
      <c r="J1389" s="60">
        <f t="shared" si="240"/>
        <v>15.087095280700229</v>
      </c>
      <c r="K1389" s="60">
        <f t="shared" si="237"/>
        <v>14.903870470168032</v>
      </c>
      <c r="L1389" s="60">
        <f t="shared" ref="L1389:L1412" si="245">LN(1+AL1389)</f>
        <v>0.22769318601278116</v>
      </c>
      <c r="M1389" s="60">
        <f t="shared" si="238"/>
        <v>1.2010843941537011</v>
      </c>
      <c r="N1389" s="59">
        <v>4.29</v>
      </c>
      <c r="O1389" s="59">
        <v>0.27</v>
      </c>
      <c r="P1389" s="62">
        <v>16.568333333333328</v>
      </c>
      <c r="Q1389" s="62">
        <v>16.611240310077516</v>
      </c>
      <c r="R1389" s="12">
        <v>19.829999999999998</v>
      </c>
      <c r="S1389" s="59">
        <v>43.75</v>
      </c>
      <c r="T1389" s="58">
        <v>0</v>
      </c>
      <c r="U1389" s="59">
        <v>19.34</v>
      </c>
      <c r="V1389" s="58">
        <v>62.5</v>
      </c>
      <c r="W1389" s="58" t="s">
        <v>83</v>
      </c>
      <c r="X1389" s="58">
        <v>0</v>
      </c>
      <c r="Y1389" s="58">
        <v>0</v>
      </c>
      <c r="Z1389" s="58">
        <v>0</v>
      </c>
      <c r="AA1389" s="58">
        <v>0</v>
      </c>
      <c r="AB1389">
        <v>0</v>
      </c>
      <c r="AC1389">
        <v>1</v>
      </c>
      <c r="AD1389" s="58">
        <v>1</v>
      </c>
      <c r="AE1389" s="58"/>
      <c r="AF1389" s="58">
        <v>0</v>
      </c>
      <c r="AG1389" s="58"/>
      <c r="AH1389" s="59">
        <v>1739.11</v>
      </c>
      <c r="AI1389" s="61">
        <v>3566500</v>
      </c>
      <c r="AJ1389" s="61">
        <v>2969400</v>
      </c>
      <c r="AK1389" s="61">
        <v>255700</v>
      </c>
      <c r="AL1389" s="60">
        <f t="shared" si="242"/>
        <v>0.25569999999999998</v>
      </c>
      <c r="AM1389" s="60">
        <f t="shared" ref="AM1389:AM1401" si="246">(AK1389-AK1388)/AK1388</f>
        <v>6.1877076411960136E-2</v>
      </c>
      <c r="AN1389" s="59">
        <v>78.989999999999995</v>
      </c>
    </row>
    <row r="1390" spans="1:40" x14ac:dyDescent="0.3">
      <c r="A1390" s="58" t="s">
        <v>694</v>
      </c>
      <c r="B1390" s="59">
        <v>2010</v>
      </c>
      <c r="C1390" s="59">
        <v>47.05</v>
      </c>
      <c r="D1390" s="59">
        <v>47.05</v>
      </c>
      <c r="E1390" s="59">
        <v>100</v>
      </c>
      <c r="F1390" s="59">
        <v>55.69</v>
      </c>
      <c r="G1390" s="59">
        <v>26.99</v>
      </c>
      <c r="H1390" s="59">
        <v>56.55</v>
      </c>
      <c r="I1390" s="60">
        <f t="shared" si="235"/>
        <v>7.9509006635771557</v>
      </c>
      <c r="J1390" s="60">
        <f t="shared" si="240"/>
        <v>15.171861042711093</v>
      </c>
      <c r="K1390" s="60">
        <f t="shared" si="237"/>
        <v>14.985233474090336</v>
      </c>
      <c r="L1390" s="60">
        <f t="shared" si="245"/>
        <v>0.23562532881626566</v>
      </c>
      <c r="M1390" s="60">
        <f t="shared" si="238"/>
        <v>1.2051783552202664</v>
      </c>
      <c r="N1390" s="59">
        <v>5.52</v>
      </c>
      <c r="O1390" s="59">
        <v>0.28000000000000003</v>
      </c>
      <c r="P1390" s="62">
        <v>16.501712062256811</v>
      </c>
      <c r="Q1390" s="62">
        <v>17.427003891050575</v>
      </c>
      <c r="R1390" s="12">
        <v>19.920000000000002</v>
      </c>
      <c r="S1390" s="59">
        <v>33.33</v>
      </c>
      <c r="T1390" s="58">
        <v>1</v>
      </c>
      <c r="U1390" s="59">
        <v>68.099999999999994</v>
      </c>
      <c r="V1390" s="58">
        <v>57.14</v>
      </c>
      <c r="W1390" s="58" t="s">
        <v>83</v>
      </c>
      <c r="X1390" s="58">
        <v>0</v>
      </c>
      <c r="Y1390" s="58">
        <v>0</v>
      </c>
      <c r="Z1390" s="58">
        <v>0</v>
      </c>
      <c r="AA1390" s="58">
        <v>0</v>
      </c>
      <c r="AB1390">
        <v>0</v>
      </c>
      <c r="AC1390">
        <v>1</v>
      </c>
      <c r="AD1390" s="58">
        <v>1</v>
      </c>
      <c r="AE1390" s="58"/>
      <c r="AF1390" s="58">
        <v>11.11</v>
      </c>
      <c r="AG1390" s="58"/>
      <c r="AH1390" s="59">
        <v>2838.13</v>
      </c>
      <c r="AI1390" s="61">
        <v>3882000</v>
      </c>
      <c r="AJ1390" s="61">
        <v>3221100</v>
      </c>
      <c r="AK1390" s="61">
        <v>265700</v>
      </c>
      <c r="AL1390" s="60">
        <f t="shared" si="242"/>
        <v>0.26569999999999999</v>
      </c>
      <c r="AM1390" s="60">
        <f t="shared" si="246"/>
        <v>3.9108330074305829E-2</v>
      </c>
      <c r="AN1390" s="59">
        <v>78.33</v>
      </c>
    </row>
    <row r="1391" spans="1:40" x14ac:dyDescent="0.3">
      <c r="A1391" s="58" t="s">
        <v>694</v>
      </c>
      <c r="B1391" s="59">
        <v>2011</v>
      </c>
      <c r="C1391" s="59">
        <v>42.84</v>
      </c>
      <c r="D1391" s="59">
        <v>42.84</v>
      </c>
      <c r="E1391" s="59">
        <v>100</v>
      </c>
      <c r="F1391" s="59">
        <v>43.82</v>
      </c>
      <c r="G1391" s="59">
        <v>25.43</v>
      </c>
      <c r="H1391" s="59">
        <v>62.14</v>
      </c>
      <c r="I1391" s="60">
        <f t="shared" si="235"/>
        <v>8.1393267132393294</v>
      </c>
      <c r="J1391" s="60">
        <f t="shared" si="240"/>
        <v>15.235167158690565</v>
      </c>
      <c r="K1391" s="60">
        <f t="shared" si="237"/>
        <v>15.026319939549198</v>
      </c>
      <c r="L1391" s="60">
        <f t="shared" si="245"/>
        <v>0.22999999211069611</v>
      </c>
      <c r="M1391" s="60">
        <f t="shared" si="238"/>
        <v>1.2322567189082891</v>
      </c>
      <c r="N1391" s="59">
        <v>6.23</v>
      </c>
      <c r="O1391" s="59">
        <v>0.28000000000000003</v>
      </c>
      <c r="P1391" s="62">
        <v>14.778235294117646</v>
      </c>
      <c r="Q1391" s="62">
        <v>16.565686274509794</v>
      </c>
      <c r="R1391" s="12">
        <v>21.87</v>
      </c>
      <c r="S1391" s="59">
        <v>35</v>
      </c>
      <c r="T1391" s="58">
        <v>1</v>
      </c>
      <c r="U1391" s="59">
        <v>78</v>
      </c>
      <c r="V1391" s="58">
        <v>42.86</v>
      </c>
      <c r="W1391" s="58" t="s">
        <v>83</v>
      </c>
      <c r="X1391" s="58">
        <v>0</v>
      </c>
      <c r="Y1391" s="58">
        <v>0</v>
      </c>
      <c r="Z1391" s="58">
        <v>0</v>
      </c>
      <c r="AA1391" s="58">
        <v>0</v>
      </c>
      <c r="AB1391">
        <v>0</v>
      </c>
      <c r="AC1391">
        <v>1</v>
      </c>
      <c r="AD1391" s="58">
        <v>1</v>
      </c>
      <c r="AE1391" s="58">
        <v>1</v>
      </c>
      <c r="AF1391" s="58">
        <v>11.11</v>
      </c>
      <c r="AG1391" s="58"/>
      <c r="AH1391" s="59">
        <v>3426.61</v>
      </c>
      <c r="AI1391" s="61">
        <v>4135700</v>
      </c>
      <c r="AJ1391" s="61">
        <v>3356200</v>
      </c>
      <c r="AK1391" s="61">
        <v>258600</v>
      </c>
      <c r="AL1391" s="60">
        <f t="shared" si="242"/>
        <v>0.2586</v>
      </c>
      <c r="AM1391" s="60">
        <f t="shared" si="246"/>
        <v>-2.6721866767030485E-2</v>
      </c>
      <c r="AN1391" s="59">
        <v>76.150000000000006</v>
      </c>
    </row>
    <row r="1392" spans="1:40" x14ac:dyDescent="0.3">
      <c r="A1392" s="58" t="s">
        <v>694</v>
      </c>
      <c r="B1392" s="59">
        <v>2012</v>
      </c>
      <c r="C1392" s="59">
        <v>44</v>
      </c>
      <c r="D1392" s="59">
        <v>44</v>
      </c>
      <c r="E1392" s="59">
        <v>100</v>
      </c>
      <c r="F1392" s="59">
        <v>47.01</v>
      </c>
      <c r="G1392" s="59">
        <v>26.22</v>
      </c>
      <c r="H1392" s="59">
        <v>60.32</v>
      </c>
      <c r="I1392" s="60">
        <f t="shared" si="235"/>
        <v>8.2588627800126453</v>
      </c>
      <c r="J1392" s="60">
        <f t="shared" si="240"/>
        <v>15.267288306195256</v>
      </c>
      <c r="K1392" s="60">
        <f t="shared" si="237"/>
        <v>15.053478909548168</v>
      </c>
      <c r="L1392" s="60">
        <f t="shared" si="245"/>
        <v>0.23704645648320125</v>
      </c>
      <c r="M1392" s="60">
        <f t="shared" si="238"/>
        <v>1.238386591660384</v>
      </c>
      <c r="N1392" s="59">
        <v>5.91</v>
      </c>
      <c r="O1392" s="59">
        <v>0.28999999999999998</v>
      </c>
      <c r="P1392" s="62">
        <v>7.9368359374999926</v>
      </c>
      <c r="Q1392" s="62">
        <v>9.5380468750000045</v>
      </c>
      <c r="R1392" s="12">
        <v>13.01</v>
      </c>
      <c r="S1392" s="59">
        <v>0</v>
      </c>
      <c r="T1392" s="58">
        <v>1</v>
      </c>
      <c r="U1392" s="59">
        <v>75.08</v>
      </c>
      <c r="V1392" s="58">
        <v>42.86</v>
      </c>
      <c r="W1392" s="58" t="s">
        <v>83</v>
      </c>
      <c r="X1392" s="58">
        <v>0</v>
      </c>
      <c r="Y1392" s="58">
        <v>0</v>
      </c>
      <c r="Z1392" s="58">
        <v>0</v>
      </c>
      <c r="AA1392" s="58">
        <v>0</v>
      </c>
      <c r="AB1392">
        <v>0</v>
      </c>
      <c r="AC1392">
        <v>1</v>
      </c>
      <c r="AD1392" s="58">
        <v>1</v>
      </c>
      <c r="AE1392" s="58">
        <v>1</v>
      </c>
      <c r="AF1392" s="58">
        <v>11.11</v>
      </c>
      <c r="AG1392" s="58"/>
      <c r="AH1392" s="59">
        <v>3861.7</v>
      </c>
      <c r="AI1392" s="61">
        <v>4270700</v>
      </c>
      <c r="AJ1392" s="61">
        <v>3448600</v>
      </c>
      <c r="AK1392" s="61">
        <v>267500</v>
      </c>
      <c r="AL1392" s="60">
        <f t="shared" si="242"/>
        <v>0.26750000000000002</v>
      </c>
      <c r="AM1392" s="60">
        <f t="shared" si="246"/>
        <v>3.4416086620262958E-2</v>
      </c>
      <c r="AN1392" s="59">
        <v>75.47</v>
      </c>
    </row>
    <row r="1393" spans="1:40" x14ac:dyDescent="0.3">
      <c r="A1393" s="58" t="s">
        <v>694</v>
      </c>
      <c r="B1393" s="59">
        <v>2013</v>
      </c>
      <c r="C1393" s="59">
        <v>50.42</v>
      </c>
      <c r="D1393" s="59">
        <v>50.42</v>
      </c>
      <c r="E1393" s="59">
        <v>100</v>
      </c>
      <c r="F1393" s="59">
        <v>51.34</v>
      </c>
      <c r="G1393" s="59">
        <v>32.49</v>
      </c>
      <c r="H1393" s="59">
        <v>70.48</v>
      </c>
      <c r="I1393" s="60">
        <f t="shared" si="235"/>
        <v>8.1369337350030815</v>
      </c>
      <c r="J1393" s="60">
        <f t="shared" si="240"/>
        <v>15.377835898284182</v>
      </c>
      <c r="K1393" s="60">
        <f t="shared" si="237"/>
        <v>15.201904914084498</v>
      </c>
      <c r="L1393" s="60">
        <f t="shared" si="245"/>
        <v>0.21873384282550959</v>
      </c>
      <c r="M1393" s="60">
        <f t="shared" si="238"/>
        <v>1.1923557644235576</v>
      </c>
      <c r="N1393" s="59">
        <v>2.36</v>
      </c>
      <c r="O1393" s="59">
        <v>0.25</v>
      </c>
      <c r="P1393" s="62">
        <v>4.5099606299212596</v>
      </c>
      <c r="Q1393" s="62">
        <v>5.3667968749999986</v>
      </c>
      <c r="R1393" s="12">
        <v>8.0399999999999991</v>
      </c>
      <c r="S1393" s="59">
        <v>0</v>
      </c>
      <c r="T1393" s="58">
        <v>1</v>
      </c>
      <c r="U1393" s="59">
        <v>89.6</v>
      </c>
      <c r="V1393" s="58">
        <v>62.5</v>
      </c>
      <c r="W1393" s="58" t="s">
        <v>83</v>
      </c>
      <c r="X1393" s="58">
        <v>0</v>
      </c>
      <c r="Y1393" s="58">
        <v>0</v>
      </c>
      <c r="Z1393" s="58">
        <v>0</v>
      </c>
      <c r="AA1393" s="58">
        <v>0</v>
      </c>
      <c r="AB1393">
        <v>0</v>
      </c>
      <c r="AC1393">
        <v>1</v>
      </c>
      <c r="AD1393" s="58">
        <v>1</v>
      </c>
      <c r="AE1393" s="58">
        <v>1</v>
      </c>
      <c r="AF1393" s="58">
        <v>11.11</v>
      </c>
      <c r="AG1393" s="58"/>
      <c r="AH1393" s="59">
        <v>3418.42</v>
      </c>
      <c r="AI1393" s="61">
        <v>4769900</v>
      </c>
      <c r="AJ1393" s="61">
        <v>4000400</v>
      </c>
      <c r="AK1393" s="61">
        <v>244500</v>
      </c>
      <c r="AL1393" s="60">
        <f t="shared" si="242"/>
        <v>0.2445</v>
      </c>
      <c r="AM1393" s="60">
        <f t="shared" si="246"/>
        <v>-8.5981308411214957E-2</v>
      </c>
      <c r="AN1393" s="59">
        <v>79.239999999999995</v>
      </c>
    </row>
    <row r="1394" spans="1:40" x14ac:dyDescent="0.3">
      <c r="A1394" s="58" t="s">
        <v>694</v>
      </c>
      <c r="B1394" s="59">
        <v>2014</v>
      </c>
      <c r="C1394" s="59">
        <v>51.21</v>
      </c>
      <c r="D1394" s="59">
        <v>51.21</v>
      </c>
      <c r="E1394" s="59">
        <v>16.670000000000002</v>
      </c>
      <c r="F1394" s="59">
        <v>56.47</v>
      </c>
      <c r="G1394" s="59">
        <v>34.58</v>
      </c>
      <c r="H1394" s="59">
        <v>62.3</v>
      </c>
      <c r="I1394" s="60">
        <f t="shared" si="235"/>
        <v>8.2051938359291352</v>
      </c>
      <c r="J1394" s="60">
        <f t="shared" si="240"/>
        <v>15.421542677263542</v>
      </c>
      <c r="K1394" s="60">
        <f t="shared" si="237"/>
        <v>15.221656564786766</v>
      </c>
      <c r="L1394" s="60">
        <f t="shared" si="245"/>
        <v>0.22912562299175726</v>
      </c>
      <c r="M1394" s="60">
        <f t="shared" si="238"/>
        <v>1.2212636635459047</v>
      </c>
      <c r="N1394" s="59">
        <v>3.87</v>
      </c>
      <c r="O1394" s="59">
        <v>0.27</v>
      </c>
      <c r="P1394" s="62">
        <v>5.9405577689243021</v>
      </c>
      <c r="Q1394" s="62">
        <v>6.9000390625000003</v>
      </c>
      <c r="R1394" s="12">
        <v>8.77</v>
      </c>
      <c r="S1394" s="59">
        <v>0</v>
      </c>
      <c r="T1394" s="58">
        <v>1</v>
      </c>
      <c r="U1394" s="59">
        <v>76.459999999999994</v>
      </c>
      <c r="V1394" s="58">
        <v>55.56</v>
      </c>
      <c r="W1394" s="58" t="s">
        <v>83</v>
      </c>
      <c r="X1394" s="58">
        <v>0</v>
      </c>
      <c r="Y1394" s="58">
        <v>0</v>
      </c>
      <c r="Z1394" s="58">
        <v>0</v>
      </c>
      <c r="AA1394" s="58">
        <v>0</v>
      </c>
      <c r="AB1394">
        <v>0</v>
      </c>
      <c r="AC1394">
        <v>1</v>
      </c>
      <c r="AD1394" s="58">
        <v>1</v>
      </c>
      <c r="AE1394" s="58">
        <v>1</v>
      </c>
      <c r="AF1394" s="58">
        <v>11.11</v>
      </c>
      <c r="AG1394" s="58"/>
      <c r="AH1394" s="59">
        <v>3659.91</v>
      </c>
      <c r="AI1394" s="61">
        <v>4983000</v>
      </c>
      <c r="AJ1394" s="61">
        <v>4080200</v>
      </c>
      <c r="AK1394" s="61">
        <v>257500</v>
      </c>
      <c r="AL1394" s="60">
        <f t="shared" si="242"/>
        <v>0.25750000000000001</v>
      </c>
      <c r="AM1394" s="60">
        <f t="shared" si="246"/>
        <v>5.3169734151329244E-2</v>
      </c>
      <c r="AN1394" s="59">
        <v>77.459999999999994</v>
      </c>
    </row>
    <row r="1395" spans="1:40" x14ac:dyDescent="0.3">
      <c r="A1395" s="58" t="s">
        <v>694</v>
      </c>
      <c r="B1395" s="59">
        <v>2015</v>
      </c>
      <c r="C1395" s="59">
        <v>57.28</v>
      </c>
      <c r="D1395" s="59">
        <v>53.64</v>
      </c>
      <c r="E1395" s="59">
        <v>50</v>
      </c>
      <c r="F1395" s="59">
        <v>51.58</v>
      </c>
      <c r="G1395" s="59">
        <v>36.15</v>
      </c>
      <c r="H1395" s="59">
        <v>92.44</v>
      </c>
      <c r="I1395" s="60">
        <f t="shared" ref="I1395:I1457" si="247">LN(AH1395)</f>
        <v>8.6122997141202262</v>
      </c>
      <c r="J1395" s="60">
        <f t="shared" si="240"/>
        <v>15.503352913772556</v>
      </c>
      <c r="K1395" s="60">
        <f t="shared" si="237"/>
        <v>15.285341516011957</v>
      </c>
      <c r="L1395" s="60">
        <f t="shared" si="245"/>
        <v>0.22041984539261311</v>
      </c>
      <c r="M1395" s="60">
        <f t="shared" si="238"/>
        <v>1.2436012418075197</v>
      </c>
      <c r="N1395" s="59">
        <v>3.02</v>
      </c>
      <c r="O1395" s="59">
        <v>0.25</v>
      </c>
      <c r="P1395" s="62">
        <v>7.6819367588932828</v>
      </c>
      <c r="Q1395" s="62">
        <v>8.2714785992217958</v>
      </c>
      <c r="R1395" s="12">
        <v>9.17</v>
      </c>
      <c r="S1395" s="59">
        <v>0</v>
      </c>
      <c r="T1395" s="58">
        <v>1</v>
      </c>
      <c r="U1395" s="59">
        <v>98.12</v>
      </c>
      <c r="V1395" s="58">
        <v>55.56</v>
      </c>
      <c r="W1395" s="58" t="s">
        <v>83</v>
      </c>
      <c r="X1395" s="58">
        <v>0</v>
      </c>
      <c r="Y1395" s="58">
        <v>0</v>
      </c>
      <c r="Z1395" s="58">
        <v>0</v>
      </c>
      <c r="AA1395" s="58">
        <v>0</v>
      </c>
      <c r="AB1395">
        <v>0</v>
      </c>
      <c r="AC1395">
        <v>1</v>
      </c>
      <c r="AD1395" s="58">
        <v>1</v>
      </c>
      <c r="AE1395" s="58">
        <v>1</v>
      </c>
      <c r="AF1395" s="58">
        <v>22.22</v>
      </c>
      <c r="AG1395" s="58"/>
      <c r="AH1395" s="59">
        <v>5498.88</v>
      </c>
      <c r="AI1395" s="61">
        <v>5407800</v>
      </c>
      <c r="AJ1395" s="61">
        <v>4348500</v>
      </c>
      <c r="AK1395" s="61">
        <v>246600</v>
      </c>
      <c r="AL1395" s="60">
        <f t="shared" si="242"/>
        <v>0.24660000000000001</v>
      </c>
      <c r="AM1395" s="60">
        <f t="shared" si="246"/>
        <v>-4.2330097087378643E-2</v>
      </c>
      <c r="AN1395" s="59">
        <v>75.489999999999995</v>
      </c>
    </row>
    <row r="1396" spans="1:40" x14ac:dyDescent="0.3">
      <c r="A1396" s="58" t="s">
        <v>694</v>
      </c>
      <c r="B1396" s="59">
        <v>2016</v>
      </c>
      <c r="C1396" s="59">
        <v>59.55</v>
      </c>
      <c r="D1396" s="59">
        <v>59.55</v>
      </c>
      <c r="E1396" s="59">
        <v>100</v>
      </c>
      <c r="F1396" s="59">
        <v>53.02</v>
      </c>
      <c r="G1396" s="59">
        <v>45.35</v>
      </c>
      <c r="H1396" s="59">
        <v>87.76</v>
      </c>
      <c r="I1396" s="60">
        <f t="shared" si="247"/>
        <v>8.5801416991521968</v>
      </c>
      <c r="J1396" s="60">
        <f t="shared" si="240"/>
        <v>15.549376048773427</v>
      </c>
      <c r="K1396" s="60">
        <f t="shared" si="237"/>
        <v>15.312831850243541</v>
      </c>
      <c r="L1396" s="60">
        <f t="shared" si="245"/>
        <v>0.23253927295457208</v>
      </c>
      <c r="M1396" s="60">
        <f t="shared" si="238"/>
        <v>1.2668635478891201</v>
      </c>
      <c r="N1396" s="59">
        <v>3.82</v>
      </c>
      <c r="O1396" s="59">
        <v>0.24</v>
      </c>
      <c r="P1396" s="62">
        <v>5.3497665369649798</v>
      </c>
      <c r="Q1396" s="62">
        <v>5.6182329317269106</v>
      </c>
      <c r="R1396" s="12">
        <v>8.7100000000000009</v>
      </c>
      <c r="S1396" s="59">
        <v>9.09</v>
      </c>
      <c r="T1396" s="58">
        <v>1</v>
      </c>
      <c r="U1396" s="59">
        <v>94.57</v>
      </c>
      <c r="V1396" s="58">
        <v>55.56</v>
      </c>
      <c r="W1396" s="58" t="s">
        <v>83</v>
      </c>
      <c r="X1396" s="58">
        <v>0</v>
      </c>
      <c r="Y1396" s="58">
        <v>0</v>
      </c>
      <c r="Z1396" s="58">
        <v>0</v>
      </c>
      <c r="AA1396" s="58">
        <v>0</v>
      </c>
      <c r="AB1396">
        <v>0</v>
      </c>
      <c r="AC1396">
        <v>1</v>
      </c>
      <c r="AD1396" s="58">
        <v>1</v>
      </c>
      <c r="AE1396" s="58">
        <v>1</v>
      </c>
      <c r="AF1396" s="58">
        <v>30</v>
      </c>
      <c r="AG1396" s="58"/>
      <c r="AH1396" s="59">
        <v>5324.86</v>
      </c>
      <c r="AI1396" s="61">
        <v>5662500</v>
      </c>
      <c r="AJ1396" s="61">
        <v>4469700</v>
      </c>
      <c r="AK1396" s="61">
        <v>261800</v>
      </c>
      <c r="AL1396" s="60">
        <f t="shared" si="242"/>
        <v>0.26179999999999998</v>
      </c>
      <c r="AM1396" s="60">
        <f t="shared" si="246"/>
        <v>6.163828061638281E-2</v>
      </c>
      <c r="AN1396" s="59">
        <v>74.09</v>
      </c>
    </row>
    <row r="1397" spans="1:40" x14ac:dyDescent="0.3">
      <c r="A1397" s="58" t="s">
        <v>694</v>
      </c>
      <c r="B1397" s="59">
        <v>2017</v>
      </c>
      <c r="C1397" s="59">
        <v>62</v>
      </c>
      <c r="D1397" s="59">
        <v>62</v>
      </c>
      <c r="E1397" s="59">
        <v>100</v>
      </c>
      <c r="F1397" s="59">
        <v>41.66</v>
      </c>
      <c r="G1397" s="59">
        <v>74.41</v>
      </c>
      <c r="H1397" s="59">
        <v>81.62</v>
      </c>
      <c r="I1397" s="60">
        <f t="shared" si="247"/>
        <v>8.5436208832515153</v>
      </c>
      <c r="J1397" s="60">
        <f t="shared" si="240"/>
        <v>15.592376331352325</v>
      </c>
      <c r="K1397" s="60">
        <f t="shared" si="237"/>
        <v>15.362413274597268</v>
      </c>
      <c r="L1397" s="60">
        <f t="shared" si="245"/>
        <v>0.2601310033644903</v>
      </c>
      <c r="M1397" s="60">
        <f t="shared" si="238"/>
        <v>1.2585535140198854</v>
      </c>
      <c r="N1397" s="59">
        <v>3.85</v>
      </c>
      <c r="O1397" s="59">
        <v>0.23</v>
      </c>
      <c r="P1397" s="62">
        <v>5.8285490196078431</v>
      </c>
      <c r="Q1397" s="62">
        <v>6.2326050420168064</v>
      </c>
      <c r="R1397" s="12">
        <v>8.64</v>
      </c>
      <c r="S1397" s="59">
        <v>0</v>
      </c>
      <c r="T1397" s="58">
        <v>1</v>
      </c>
      <c r="U1397" s="59">
        <v>87.15</v>
      </c>
      <c r="V1397" s="58">
        <v>42.86</v>
      </c>
      <c r="W1397" s="58" t="s">
        <v>83</v>
      </c>
      <c r="X1397" s="58">
        <v>0</v>
      </c>
      <c r="Y1397" s="58">
        <v>0</v>
      </c>
      <c r="Z1397" s="58">
        <v>0</v>
      </c>
      <c r="AA1397" s="58">
        <v>0</v>
      </c>
      <c r="AB1397">
        <v>0</v>
      </c>
      <c r="AC1397">
        <v>1</v>
      </c>
      <c r="AD1397" s="58">
        <v>1</v>
      </c>
      <c r="AE1397" s="58">
        <v>1</v>
      </c>
      <c r="AF1397" s="58">
        <v>30</v>
      </c>
      <c r="AG1397" s="58"/>
      <c r="AH1397" s="59">
        <v>5133.8999999999996</v>
      </c>
      <c r="AI1397" s="61">
        <v>5911300</v>
      </c>
      <c r="AJ1397" s="61">
        <v>4696900</v>
      </c>
      <c r="AK1397" s="61">
        <v>297100</v>
      </c>
      <c r="AL1397" s="60">
        <f t="shared" si="242"/>
        <v>0.29709999999999998</v>
      </c>
      <c r="AM1397" s="60">
        <f t="shared" si="246"/>
        <v>0.13483575248281129</v>
      </c>
      <c r="AN1397" s="59">
        <v>74.55</v>
      </c>
    </row>
    <row r="1398" spans="1:40" x14ac:dyDescent="0.3">
      <c r="A1398" s="58" t="s">
        <v>694</v>
      </c>
      <c r="B1398" s="59">
        <v>2018</v>
      </c>
      <c r="C1398" s="59">
        <v>61.79</v>
      </c>
      <c r="D1398" s="59">
        <v>61.79</v>
      </c>
      <c r="E1398" s="59">
        <v>100</v>
      </c>
      <c r="F1398" s="59">
        <v>49.09</v>
      </c>
      <c r="G1398" s="59">
        <v>73.91</v>
      </c>
      <c r="H1398" s="59">
        <v>68.77</v>
      </c>
      <c r="I1398" s="60">
        <f t="shared" si="247"/>
        <v>8.0974567302705012</v>
      </c>
      <c r="J1398" s="60">
        <f t="shared" si="240"/>
        <v>15.634204028432411</v>
      </c>
      <c r="K1398" s="60">
        <f t="shared" si="237"/>
        <v>15.388574900284015</v>
      </c>
      <c r="L1398" s="60">
        <f t="shared" si="245"/>
        <v>0.28111052706874201</v>
      </c>
      <c r="M1398" s="60">
        <f t="shared" si="238"/>
        <v>1.2784253536317252</v>
      </c>
      <c r="N1398" s="59">
        <v>4.22</v>
      </c>
      <c r="O1398" s="59">
        <v>0.23</v>
      </c>
      <c r="P1398" s="62">
        <v>15.665081300813005</v>
      </c>
      <c r="Q1398" s="62">
        <v>17.575252918287951</v>
      </c>
      <c r="R1398" s="12">
        <v>28</v>
      </c>
      <c r="S1398" s="59">
        <v>3.33</v>
      </c>
      <c r="T1398" s="58">
        <v>1</v>
      </c>
      <c r="U1398" s="59">
        <v>70.05</v>
      </c>
      <c r="V1398" s="58">
        <v>50</v>
      </c>
      <c r="W1398" s="58" t="s">
        <v>83</v>
      </c>
      <c r="X1398" s="58">
        <v>0</v>
      </c>
      <c r="Y1398" s="58">
        <v>0</v>
      </c>
      <c r="Z1398" s="58">
        <v>0</v>
      </c>
      <c r="AA1398" s="58">
        <v>0</v>
      </c>
      <c r="AB1398">
        <v>0</v>
      </c>
      <c r="AC1398">
        <v>1</v>
      </c>
      <c r="AD1398" s="58">
        <v>1</v>
      </c>
      <c r="AE1398" s="58">
        <v>1</v>
      </c>
      <c r="AF1398" s="58">
        <v>36.36</v>
      </c>
      <c r="AG1398" s="58"/>
      <c r="AH1398" s="59">
        <v>3286.1</v>
      </c>
      <c r="AI1398" s="61">
        <v>6163800</v>
      </c>
      <c r="AJ1398" s="61">
        <v>4821400</v>
      </c>
      <c r="AK1398" s="61">
        <v>324600</v>
      </c>
      <c r="AL1398" s="60">
        <f t="shared" si="242"/>
        <v>0.3246</v>
      </c>
      <c r="AM1398" s="60">
        <f t="shared" si="246"/>
        <v>9.2561427128912827E-2</v>
      </c>
      <c r="AN1398" s="59">
        <v>73.290000000000006</v>
      </c>
    </row>
    <row r="1399" spans="1:40" x14ac:dyDescent="0.3">
      <c r="A1399" s="58" t="s">
        <v>694</v>
      </c>
      <c r="B1399" s="59">
        <v>2019</v>
      </c>
      <c r="C1399" s="59">
        <v>57.35</v>
      </c>
      <c r="D1399" s="59">
        <v>57.35</v>
      </c>
      <c r="E1399" s="59">
        <v>100</v>
      </c>
      <c r="F1399" s="59">
        <v>54.39</v>
      </c>
      <c r="G1399" s="59">
        <v>71.319999999999993</v>
      </c>
      <c r="H1399" s="59">
        <v>45.55</v>
      </c>
      <c r="I1399" s="60">
        <f t="shared" si="247"/>
        <v>8.3823306274618865</v>
      </c>
      <c r="J1399" s="60">
        <f t="shared" si="240"/>
        <v>15.681062473382493</v>
      </c>
      <c r="K1399" s="60">
        <f t="shared" si="237"/>
        <v>15.440112906918147</v>
      </c>
      <c r="L1399" s="60">
        <f t="shared" si="245"/>
        <v>0.29795413372238522</v>
      </c>
      <c r="M1399" s="60">
        <f t="shared" si="238"/>
        <v>1.272456859191553</v>
      </c>
      <c r="N1399" s="59">
        <v>4.63</v>
      </c>
      <c r="O1399" s="59">
        <v>0.23</v>
      </c>
      <c r="P1399" s="62">
        <v>24.825120000000009</v>
      </c>
      <c r="Q1399" s="62">
        <v>26.61542635658914</v>
      </c>
      <c r="R1399" s="12">
        <v>31.91</v>
      </c>
      <c r="S1399" s="59">
        <v>2.5</v>
      </c>
      <c r="T1399" s="58">
        <v>1</v>
      </c>
      <c r="U1399" s="59">
        <v>38.39</v>
      </c>
      <c r="V1399" s="58">
        <v>62.5</v>
      </c>
      <c r="W1399" s="58" t="s">
        <v>83</v>
      </c>
      <c r="X1399" s="58">
        <v>0</v>
      </c>
      <c r="Y1399" s="58">
        <v>0</v>
      </c>
      <c r="Z1399" s="58">
        <v>0</v>
      </c>
      <c r="AA1399" s="58">
        <v>0</v>
      </c>
      <c r="AB1399">
        <v>0</v>
      </c>
      <c r="AC1399">
        <v>1</v>
      </c>
      <c r="AD1399" s="58">
        <v>1</v>
      </c>
      <c r="AE1399" s="58">
        <v>1</v>
      </c>
      <c r="AF1399" s="58">
        <v>30</v>
      </c>
      <c r="AG1399" s="58"/>
      <c r="AH1399" s="59">
        <v>4369.18</v>
      </c>
      <c r="AI1399" s="61">
        <v>6459500</v>
      </c>
      <c r="AJ1399" s="61">
        <v>5076400</v>
      </c>
      <c r="AK1399" s="61">
        <v>347100</v>
      </c>
      <c r="AL1399" s="60">
        <f t="shared" si="242"/>
        <v>0.34710000000000002</v>
      </c>
      <c r="AM1399" s="60">
        <f t="shared" si="246"/>
        <v>6.9316081330868765E-2</v>
      </c>
      <c r="AN1399" s="59">
        <v>74.05</v>
      </c>
    </row>
    <row r="1400" spans="1:40" x14ac:dyDescent="0.3">
      <c r="A1400" s="58" t="s">
        <v>694</v>
      </c>
      <c r="B1400" s="59">
        <v>2020</v>
      </c>
      <c r="C1400" s="59">
        <v>60.29</v>
      </c>
      <c r="D1400" s="59">
        <v>60.29</v>
      </c>
      <c r="E1400" s="59">
        <v>100</v>
      </c>
      <c r="F1400" s="59">
        <v>50.53</v>
      </c>
      <c r="G1400" s="59">
        <v>65.959999999999994</v>
      </c>
      <c r="H1400" s="59">
        <v>70.040000000000006</v>
      </c>
      <c r="I1400" s="60">
        <f t="shared" si="247"/>
        <v>8.7753625155659751</v>
      </c>
      <c r="J1400" s="60">
        <f t="shared" si="240"/>
        <v>15.726903202136874</v>
      </c>
      <c r="K1400" s="60">
        <f t="shared" si="237"/>
        <v>15.492064915831918</v>
      </c>
      <c r="L1400" s="60">
        <f t="shared" si="245"/>
        <v>0.21921584797622987</v>
      </c>
      <c r="M1400" s="60">
        <f t="shared" si="238"/>
        <v>1.2647042322006321</v>
      </c>
      <c r="N1400" s="59">
        <v>3.64</v>
      </c>
      <c r="O1400" s="59">
        <v>0.09</v>
      </c>
      <c r="P1400" s="62">
        <v>24.792209302325578</v>
      </c>
      <c r="Q1400" s="62">
        <v>26.392868217054275</v>
      </c>
      <c r="R1400" s="12">
        <v>35.049999999999997</v>
      </c>
      <c r="S1400" s="59">
        <v>15.22</v>
      </c>
      <c r="T1400" s="58">
        <v>1</v>
      </c>
      <c r="U1400" s="59">
        <v>74.010000000000005</v>
      </c>
      <c r="V1400" s="58">
        <v>57.14</v>
      </c>
      <c r="W1400" s="58" t="s">
        <v>83</v>
      </c>
      <c r="X1400" s="58">
        <v>0</v>
      </c>
      <c r="Y1400" s="58">
        <v>0</v>
      </c>
      <c r="Z1400" s="58">
        <v>0</v>
      </c>
      <c r="AA1400" s="58">
        <v>0</v>
      </c>
      <c r="AB1400">
        <v>0</v>
      </c>
      <c r="AC1400">
        <v>1</v>
      </c>
      <c r="AD1400" s="58">
        <v>1</v>
      </c>
      <c r="AE1400" s="58">
        <v>1</v>
      </c>
      <c r="AF1400" s="58">
        <v>40</v>
      </c>
      <c r="AG1400" s="58"/>
      <c r="AH1400" s="59">
        <v>6472.79</v>
      </c>
      <c r="AI1400" s="61">
        <v>6762500</v>
      </c>
      <c r="AJ1400" s="61">
        <v>5347100</v>
      </c>
      <c r="AK1400" s="61">
        <v>245100</v>
      </c>
      <c r="AL1400" s="60">
        <f t="shared" si="242"/>
        <v>0.24510000000000001</v>
      </c>
      <c r="AM1400" s="60">
        <f t="shared" si="246"/>
        <v>-0.29386343993085567</v>
      </c>
      <c r="AN1400" s="59">
        <v>73.92</v>
      </c>
    </row>
    <row r="1401" spans="1:40" x14ac:dyDescent="0.3">
      <c r="A1401" s="58" t="s">
        <v>694</v>
      </c>
      <c r="B1401" s="59">
        <v>2021</v>
      </c>
      <c r="C1401" s="59">
        <v>71.33</v>
      </c>
      <c r="D1401" s="59">
        <v>71.33</v>
      </c>
      <c r="E1401" s="59">
        <v>100</v>
      </c>
      <c r="F1401" s="59">
        <v>67.33</v>
      </c>
      <c r="G1401" s="59">
        <v>76.48</v>
      </c>
      <c r="H1401" s="59">
        <v>71.930000000000007</v>
      </c>
      <c r="I1401" s="60">
        <f t="shared" si="247"/>
        <v>8.7015975776142973</v>
      </c>
      <c r="J1401" s="60">
        <f t="shared" si="240"/>
        <v>15.674928675666145</v>
      </c>
      <c r="K1401" s="60">
        <f t="shared" si="237"/>
        <v>15.049585706106654</v>
      </c>
      <c r="L1401" s="60">
        <f t="shared" si="245"/>
        <v>0.17789510784104112</v>
      </c>
      <c r="M1401" s="60">
        <f t="shared" si="238"/>
        <v>1.8688868188169538</v>
      </c>
      <c r="N1401" s="59">
        <v>27.45</v>
      </c>
      <c r="O1401" s="59">
        <v>0.1</v>
      </c>
      <c r="P1401" s="62">
        <v>53.43942307692307</v>
      </c>
      <c r="Q1401" s="62">
        <v>56.638499999999958</v>
      </c>
      <c r="R1401" s="12">
        <v>93.21</v>
      </c>
      <c r="S1401" s="59">
        <v>27.08</v>
      </c>
      <c r="T1401" s="58">
        <v>1</v>
      </c>
      <c r="U1401" s="59">
        <v>84.14</v>
      </c>
      <c r="V1401" s="58">
        <v>55.56</v>
      </c>
      <c r="W1401" s="58" t="s">
        <v>83</v>
      </c>
      <c r="X1401" s="58">
        <v>0</v>
      </c>
      <c r="Y1401" s="58">
        <v>0</v>
      </c>
      <c r="Z1401" s="58">
        <v>0</v>
      </c>
      <c r="AA1401" s="58">
        <v>0</v>
      </c>
      <c r="AB1401">
        <v>0</v>
      </c>
      <c r="AC1401">
        <v>1</v>
      </c>
      <c r="AD1401" s="58">
        <v>1</v>
      </c>
      <c r="AE1401" s="58">
        <v>1</v>
      </c>
      <c r="AF1401" s="58">
        <v>50</v>
      </c>
      <c r="AG1401" s="58"/>
      <c r="AH1401" s="59">
        <v>6012.51</v>
      </c>
      <c r="AI1401" s="61">
        <v>6420000</v>
      </c>
      <c r="AJ1401" s="61">
        <v>3435200</v>
      </c>
      <c r="AK1401" s="61">
        <v>194700</v>
      </c>
      <c r="AL1401" s="60">
        <f t="shared" si="242"/>
        <v>0.19470000000000001</v>
      </c>
      <c r="AM1401" s="60">
        <f t="shared" si="246"/>
        <v>-0.20563035495716034</v>
      </c>
      <c r="AN1401" s="59">
        <v>48.89</v>
      </c>
    </row>
    <row r="1402" spans="1:40" x14ac:dyDescent="0.3">
      <c r="A1402" s="58" t="s">
        <v>327</v>
      </c>
      <c r="B1402" s="59">
        <v>2008</v>
      </c>
      <c r="C1402" s="59">
        <v>83.67</v>
      </c>
      <c r="D1402" s="59">
        <v>47.39</v>
      </c>
      <c r="E1402" s="59">
        <v>10</v>
      </c>
      <c r="F1402" s="59">
        <v>94.77</v>
      </c>
      <c r="G1402" s="59">
        <v>77.09</v>
      </c>
      <c r="H1402" s="59">
        <v>73.11</v>
      </c>
      <c r="I1402" s="60">
        <f t="shared" si="247"/>
        <v>10.829379643488794</v>
      </c>
      <c r="J1402" s="60">
        <f t="shared" si="240"/>
        <v>18.335351587599494</v>
      </c>
      <c r="K1402" s="60">
        <f t="shared" si="237"/>
        <v>18.180912261114582</v>
      </c>
      <c r="L1402" s="60">
        <f t="shared" si="245"/>
        <v>1.8438774234901616</v>
      </c>
      <c r="M1402" s="60">
        <f t="shared" si="238"/>
        <v>1.1670034697067908</v>
      </c>
      <c r="N1402" s="59">
        <v>3.75</v>
      </c>
      <c r="O1402" s="59">
        <v>0.52</v>
      </c>
      <c r="P1402" s="62">
        <v>19.974545454545453</v>
      </c>
      <c r="Q1402" s="62">
        <v>25.786875000000009</v>
      </c>
      <c r="R1402" s="12">
        <v>34.380000000000003</v>
      </c>
      <c r="S1402" s="59">
        <v>97.06</v>
      </c>
      <c r="T1402" s="58">
        <v>1</v>
      </c>
      <c r="U1402" s="59">
        <v>62.66</v>
      </c>
      <c r="V1402" s="58"/>
      <c r="W1402" s="58" t="s">
        <v>83</v>
      </c>
      <c r="X1402" s="58">
        <v>0</v>
      </c>
      <c r="Y1402" s="58">
        <v>0</v>
      </c>
      <c r="Z1402" s="58">
        <v>0</v>
      </c>
      <c r="AA1402" s="58">
        <v>0</v>
      </c>
      <c r="AB1402">
        <v>0</v>
      </c>
      <c r="AC1402">
        <v>1</v>
      </c>
      <c r="AD1402" s="58">
        <v>0</v>
      </c>
      <c r="AE1402" s="58"/>
      <c r="AF1402" s="58">
        <v>0</v>
      </c>
      <c r="AG1402" s="58">
        <v>5</v>
      </c>
      <c r="AH1402" s="59">
        <v>50482.38</v>
      </c>
      <c r="AI1402" s="61">
        <v>91821000</v>
      </c>
      <c r="AJ1402" s="61">
        <v>78681000</v>
      </c>
      <c r="AK1402" s="61">
        <v>5321000</v>
      </c>
      <c r="AL1402" s="60">
        <f t="shared" si="242"/>
        <v>5.3209999999999997</v>
      </c>
      <c r="AM1402" s="60"/>
      <c r="AN1402" s="59">
        <v>50.64</v>
      </c>
    </row>
    <row r="1403" spans="1:40" x14ac:dyDescent="0.3">
      <c r="A1403" s="58" t="s">
        <v>327</v>
      </c>
      <c r="B1403" s="59">
        <v>2009</v>
      </c>
      <c r="C1403" s="59">
        <v>78.650000000000006</v>
      </c>
      <c r="D1403" s="59">
        <v>61.2</v>
      </c>
      <c r="E1403" s="59">
        <v>50</v>
      </c>
      <c r="F1403" s="59">
        <v>96.34</v>
      </c>
      <c r="G1403" s="59">
        <v>74.89</v>
      </c>
      <c r="H1403" s="59">
        <v>52.21</v>
      </c>
      <c r="I1403" s="60">
        <f t="shared" si="247"/>
        <v>10.408714432545036</v>
      </c>
      <c r="J1403" s="60">
        <f t="shared" si="240"/>
        <v>18.332526896409899</v>
      </c>
      <c r="K1403" s="60">
        <f t="shared" si="237"/>
        <v>18.170230228105911</v>
      </c>
      <c r="L1403" s="60">
        <f t="shared" si="245"/>
        <v>2.0404408043301032</v>
      </c>
      <c r="M1403" s="60">
        <f t="shared" si="238"/>
        <v>1.1762091335345879</v>
      </c>
      <c r="N1403" s="59">
        <v>4.79</v>
      </c>
      <c r="O1403" s="59">
        <v>0.5</v>
      </c>
      <c r="P1403" s="62">
        <v>16.568333333333328</v>
      </c>
      <c r="Q1403" s="62">
        <v>16.611240310077516</v>
      </c>
      <c r="R1403" s="12">
        <v>19.829999999999998</v>
      </c>
      <c r="S1403" s="59">
        <v>97.06</v>
      </c>
      <c r="T1403" s="58">
        <v>1</v>
      </c>
      <c r="U1403" s="59">
        <v>31.82</v>
      </c>
      <c r="V1403" s="58"/>
      <c r="W1403" s="58" t="s">
        <v>83</v>
      </c>
      <c r="X1403" s="58">
        <v>0</v>
      </c>
      <c r="Y1403" s="58">
        <v>0</v>
      </c>
      <c r="Z1403" s="58">
        <v>0</v>
      </c>
      <c r="AA1403" s="58">
        <v>0</v>
      </c>
      <c r="AB1403">
        <v>0</v>
      </c>
      <c r="AC1403">
        <v>1</v>
      </c>
      <c r="AD1403" s="58">
        <v>1</v>
      </c>
      <c r="AE1403" s="58"/>
      <c r="AF1403" s="58">
        <v>0</v>
      </c>
      <c r="AG1403" s="58">
        <v>4.55</v>
      </c>
      <c r="AH1403" s="59">
        <v>33147.230000000003</v>
      </c>
      <c r="AI1403" s="61">
        <v>91562000</v>
      </c>
      <c r="AJ1403" s="61">
        <v>77845000</v>
      </c>
      <c r="AK1403" s="61">
        <v>6694000</v>
      </c>
      <c r="AL1403" s="60">
        <f t="shared" si="242"/>
        <v>6.694</v>
      </c>
      <c r="AM1403" s="60">
        <f t="shared" ref="AM1403:AM1415" si="248">(AK1403-AK1402)/AK1402</f>
        <v>0.25803420409697425</v>
      </c>
      <c r="AN1403" s="59">
        <v>59.49</v>
      </c>
    </row>
    <row r="1404" spans="1:40" x14ac:dyDescent="0.3">
      <c r="A1404" s="58" t="s">
        <v>327</v>
      </c>
      <c r="B1404" s="59">
        <v>2010</v>
      </c>
      <c r="C1404" s="59">
        <v>85.23</v>
      </c>
      <c r="D1404" s="59">
        <v>85.23</v>
      </c>
      <c r="E1404" s="59">
        <v>100</v>
      </c>
      <c r="F1404" s="59">
        <v>94.17</v>
      </c>
      <c r="G1404" s="59">
        <v>81.39</v>
      </c>
      <c r="H1404" s="59">
        <v>74.66</v>
      </c>
      <c r="I1404" s="60">
        <f t="shared" si="247"/>
        <v>10.483239805595105</v>
      </c>
      <c r="J1404" s="60">
        <f t="shared" si="240"/>
        <v>18.322913548154865</v>
      </c>
      <c r="K1404" s="60">
        <f t="shared" si="237"/>
        <v>18.133371935162369</v>
      </c>
      <c r="L1404" s="60">
        <f t="shared" si="245"/>
        <v>1.9375899174395945</v>
      </c>
      <c r="M1404" s="60">
        <f t="shared" si="238"/>
        <v>1.2086954203763929</v>
      </c>
      <c r="N1404" s="59">
        <v>4.63</v>
      </c>
      <c r="O1404" s="59">
        <v>0.56000000000000005</v>
      </c>
      <c r="P1404" s="62">
        <v>16.501712062256811</v>
      </c>
      <c r="Q1404" s="62">
        <v>17.427003891050575</v>
      </c>
      <c r="R1404" s="12">
        <v>19.920000000000002</v>
      </c>
      <c r="S1404" s="59">
        <v>97.22</v>
      </c>
      <c r="T1404" s="58">
        <v>1</v>
      </c>
      <c r="U1404" s="59">
        <v>70.63</v>
      </c>
      <c r="V1404" s="58">
        <v>9.09</v>
      </c>
      <c r="W1404" s="58" t="s">
        <v>83</v>
      </c>
      <c r="X1404" s="58">
        <v>0</v>
      </c>
      <c r="Y1404" s="58">
        <v>0</v>
      </c>
      <c r="Z1404" s="58">
        <v>0</v>
      </c>
      <c r="AA1404" s="58">
        <v>0</v>
      </c>
      <c r="AB1404">
        <v>0</v>
      </c>
      <c r="AC1404">
        <v>1</v>
      </c>
      <c r="AD1404" s="58">
        <v>1</v>
      </c>
      <c r="AE1404" s="58"/>
      <c r="AF1404" s="58">
        <v>0</v>
      </c>
      <c r="AG1404" s="58">
        <v>5</v>
      </c>
      <c r="AH1404" s="59">
        <v>35711.919999999998</v>
      </c>
      <c r="AI1404" s="61">
        <v>90686000</v>
      </c>
      <c r="AJ1404" s="61">
        <v>75028000</v>
      </c>
      <c r="AK1404" s="61">
        <v>5942000</v>
      </c>
      <c r="AL1404" s="60">
        <f t="shared" si="242"/>
        <v>5.9420000000000002</v>
      </c>
      <c r="AM1404" s="60">
        <f t="shared" si="248"/>
        <v>-0.11233940842545563</v>
      </c>
      <c r="AN1404" s="59">
        <v>57.94</v>
      </c>
    </row>
    <row r="1405" spans="1:40" x14ac:dyDescent="0.3">
      <c r="A1405" s="58" t="s">
        <v>327</v>
      </c>
      <c r="B1405" s="59">
        <v>2011</v>
      </c>
      <c r="C1405" s="59">
        <v>78.209999999999994</v>
      </c>
      <c r="D1405" s="59">
        <v>55.01</v>
      </c>
      <c r="E1405" s="59">
        <v>31.82</v>
      </c>
      <c r="F1405" s="59">
        <v>94.15</v>
      </c>
      <c r="G1405" s="59">
        <v>68.17</v>
      </c>
      <c r="H1405" s="59">
        <v>63.92</v>
      </c>
      <c r="I1405" s="60">
        <f t="shared" si="247"/>
        <v>10.18687278176488</v>
      </c>
      <c r="J1405" s="60">
        <f t="shared" si="240"/>
        <v>18.315709041585745</v>
      </c>
      <c r="K1405" s="60">
        <f t="shared" si="237"/>
        <v>18.12915127977169</v>
      </c>
      <c r="L1405" s="60">
        <f t="shared" si="245"/>
        <v>1.8012146279988102</v>
      </c>
      <c r="M1405" s="60">
        <f t="shared" si="238"/>
        <v>1.2050942285041224</v>
      </c>
      <c r="N1405" s="59">
        <v>2.88</v>
      </c>
      <c r="O1405" s="59">
        <v>0.55000000000000004</v>
      </c>
      <c r="P1405" s="62">
        <v>14.778235294117646</v>
      </c>
      <c r="Q1405" s="62">
        <v>16.565686274509794</v>
      </c>
      <c r="R1405" s="12">
        <v>21.87</v>
      </c>
      <c r="S1405" s="59">
        <v>97.37</v>
      </c>
      <c r="T1405" s="58">
        <v>1</v>
      </c>
      <c r="U1405" s="59">
        <v>57.56</v>
      </c>
      <c r="V1405" s="58">
        <v>12.5</v>
      </c>
      <c r="W1405" s="58" t="s">
        <v>83</v>
      </c>
      <c r="X1405" s="58">
        <v>0</v>
      </c>
      <c r="Y1405" s="58">
        <v>0</v>
      </c>
      <c r="Z1405" s="58">
        <v>0</v>
      </c>
      <c r="AA1405" s="58">
        <v>0</v>
      </c>
      <c r="AB1405">
        <v>0</v>
      </c>
      <c r="AC1405">
        <v>1</v>
      </c>
      <c r="AD1405" s="58">
        <v>1</v>
      </c>
      <c r="AE1405" s="58">
        <v>1</v>
      </c>
      <c r="AF1405" s="58">
        <v>0</v>
      </c>
      <c r="AG1405" s="58">
        <v>4.76</v>
      </c>
      <c r="AH1405" s="59">
        <v>26552.33</v>
      </c>
      <c r="AI1405" s="61">
        <v>90035000</v>
      </c>
      <c r="AJ1405" s="61">
        <v>74712000</v>
      </c>
      <c r="AK1405" s="61">
        <v>5057000</v>
      </c>
      <c r="AL1405" s="60">
        <f t="shared" si="242"/>
        <v>5.0570000000000004</v>
      </c>
      <c r="AM1405" s="60">
        <f t="shared" si="248"/>
        <v>-0.14893975092561426</v>
      </c>
      <c r="AN1405" s="59">
        <v>60.72</v>
      </c>
    </row>
    <row r="1406" spans="1:40" x14ac:dyDescent="0.3">
      <c r="A1406" s="58" t="s">
        <v>327</v>
      </c>
      <c r="B1406" s="59">
        <v>2012</v>
      </c>
      <c r="C1406" s="59">
        <v>74.48</v>
      </c>
      <c r="D1406" s="59">
        <v>68.489999999999995</v>
      </c>
      <c r="E1406" s="59">
        <v>66.67</v>
      </c>
      <c r="F1406" s="59">
        <v>89.64</v>
      </c>
      <c r="G1406" s="59">
        <v>55.72</v>
      </c>
      <c r="H1406" s="59">
        <v>74.08</v>
      </c>
      <c r="I1406" s="60">
        <f t="shared" si="247"/>
        <v>9.7022302406037308</v>
      </c>
      <c r="J1406" s="60">
        <f t="shared" si="240"/>
        <v>18.253421183635069</v>
      </c>
      <c r="K1406" s="60">
        <f t="shared" si="237"/>
        <v>18.076258993507956</v>
      </c>
      <c r="L1406" s="60">
        <f t="shared" si="245"/>
        <v>2.1051092884284137</v>
      </c>
      <c r="M1406" s="60">
        <f t="shared" si="238"/>
        <v>1.1938247040063221</v>
      </c>
      <c r="N1406" s="59">
        <v>2.66</v>
      </c>
      <c r="O1406" s="59">
        <v>0.6</v>
      </c>
      <c r="P1406" s="62">
        <v>7.9368359374999926</v>
      </c>
      <c r="Q1406" s="62">
        <v>9.5380468750000045</v>
      </c>
      <c r="R1406" s="12">
        <v>13.01</v>
      </c>
      <c r="S1406" s="59">
        <v>97.83</v>
      </c>
      <c r="T1406" s="58">
        <v>1</v>
      </c>
      <c r="U1406" s="59">
        <v>66.47</v>
      </c>
      <c r="V1406" s="58">
        <v>13.64</v>
      </c>
      <c r="W1406" s="58" t="s">
        <v>83</v>
      </c>
      <c r="X1406" s="58">
        <v>0</v>
      </c>
      <c r="Y1406" s="58">
        <v>0</v>
      </c>
      <c r="Z1406" s="58">
        <v>0</v>
      </c>
      <c r="AA1406" s="58">
        <v>0</v>
      </c>
      <c r="AB1406">
        <v>0</v>
      </c>
      <c r="AC1406">
        <v>1</v>
      </c>
      <c r="AD1406" s="58">
        <v>1</v>
      </c>
      <c r="AE1406" s="58">
        <v>1</v>
      </c>
      <c r="AF1406" s="58">
        <v>0</v>
      </c>
      <c r="AG1406" s="58">
        <v>4.76</v>
      </c>
      <c r="AH1406" s="59">
        <v>16354.04</v>
      </c>
      <c r="AI1406" s="61">
        <v>84598000</v>
      </c>
      <c r="AJ1406" s="61">
        <v>70863000</v>
      </c>
      <c r="AK1406" s="61">
        <v>7208000</v>
      </c>
      <c r="AL1406" s="60">
        <f t="shared" si="242"/>
        <v>7.2080000000000002</v>
      </c>
      <c r="AM1406" s="60">
        <f t="shared" si="248"/>
        <v>0.42535099861578013</v>
      </c>
      <c r="AN1406" s="59">
        <v>62.25</v>
      </c>
    </row>
    <row r="1407" spans="1:40" x14ac:dyDescent="0.3">
      <c r="A1407" s="58" t="s">
        <v>327</v>
      </c>
      <c r="B1407" s="59">
        <v>2013</v>
      </c>
      <c r="C1407" s="59">
        <v>74.290000000000006</v>
      </c>
      <c r="D1407" s="59">
        <v>74.290000000000006</v>
      </c>
      <c r="E1407" s="59">
        <v>85</v>
      </c>
      <c r="F1407" s="59">
        <v>94.66</v>
      </c>
      <c r="G1407" s="59">
        <v>60.85</v>
      </c>
      <c r="H1407" s="59">
        <v>56.9</v>
      </c>
      <c r="I1407" s="60">
        <f t="shared" si="247"/>
        <v>9.7960832831690663</v>
      </c>
      <c r="J1407" s="60">
        <f t="shared" si="240"/>
        <v>18.170435743629479</v>
      </c>
      <c r="K1407" s="60">
        <f t="shared" si="237"/>
        <v>18.000974713553859</v>
      </c>
      <c r="L1407" s="60">
        <f t="shared" si="245"/>
        <v>1.5171033012313044</v>
      </c>
      <c r="M1407" s="60">
        <f t="shared" si="238"/>
        <v>1.1846661797821192</v>
      </c>
      <c r="N1407" s="59">
        <v>-2.0699999999999998</v>
      </c>
      <c r="O1407" s="59">
        <v>0.66</v>
      </c>
      <c r="P1407" s="62">
        <v>4.5099606299212596</v>
      </c>
      <c r="Q1407" s="62">
        <v>5.3667968749999986</v>
      </c>
      <c r="R1407" s="12">
        <v>8.0399999999999991</v>
      </c>
      <c r="S1407" s="59">
        <v>97.92</v>
      </c>
      <c r="T1407" s="58">
        <v>1</v>
      </c>
      <c r="U1407" s="59">
        <v>41.07</v>
      </c>
      <c r="V1407" s="58">
        <v>17.39</v>
      </c>
      <c r="W1407" s="58" t="s">
        <v>83</v>
      </c>
      <c r="X1407" s="58">
        <v>0</v>
      </c>
      <c r="Y1407" s="58">
        <v>0</v>
      </c>
      <c r="Z1407" s="58">
        <v>0</v>
      </c>
      <c r="AA1407" s="58">
        <v>0</v>
      </c>
      <c r="AB1407">
        <v>0</v>
      </c>
      <c r="AC1407">
        <v>1</v>
      </c>
      <c r="AD1407" s="58">
        <v>1</v>
      </c>
      <c r="AE1407" s="58">
        <v>1</v>
      </c>
      <c r="AF1407" s="58">
        <v>0</v>
      </c>
      <c r="AG1407" s="58">
        <v>4.76</v>
      </c>
      <c r="AH1407" s="59">
        <v>17963.25</v>
      </c>
      <c r="AI1407" s="61">
        <v>77861000</v>
      </c>
      <c r="AJ1407" s="61">
        <v>65724000</v>
      </c>
      <c r="AK1407" s="61">
        <v>3559000</v>
      </c>
      <c r="AL1407" s="60">
        <f t="shared" si="242"/>
        <v>3.5590000000000002</v>
      </c>
      <c r="AM1407" s="60">
        <f t="shared" si="248"/>
        <v>-0.50624306326304103</v>
      </c>
      <c r="AN1407" s="59">
        <v>59.44</v>
      </c>
    </row>
    <row r="1408" spans="1:40" x14ac:dyDescent="0.3">
      <c r="A1408" s="58" t="s">
        <v>327</v>
      </c>
      <c r="B1408" s="59">
        <v>2014</v>
      </c>
      <c r="C1408" s="59">
        <v>72.819999999999993</v>
      </c>
      <c r="D1408" s="59">
        <v>58.91</v>
      </c>
      <c r="E1408" s="59">
        <v>45</v>
      </c>
      <c r="F1408" s="59">
        <v>90.63</v>
      </c>
      <c r="G1408" s="59">
        <v>59.67</v>
      </c>
      <c r="H1408" s="59">
        <v>59.59</v>
      </c>
      <c r="I1408" s="60">
        <f t="shared" si="247"/>
        <v>9.6399535541966461</v>
      </c>
      <c r="J1408" s="60">
        <f t="shared" si="240"/>
        <v>18.228066397672979</v>
      </c>
      <c r="K1408" s="60">
        <f t="shared" si="237"/>
        <v>18.074069278637911</v>
      </c>
      <c r="L1408" s="60">
        <f t="shared" si="245"/>
        <v>1.3161401011966838</v>
      </c>
      <c r="M1408" s="60">
        <f t="shared" si="238"/>
        <v>1.1664875261639418</v>
      </c>
      <c r="N1408" s="59">
        <v>3.14</v>
      </c>
      <c r="O1408" s="59">
        <v>0.56000000000000005</v>
      </c>
      <c r="P1408" s="62">
        <v>5.9405577689243021</v>
      </c>
      <c r="Q1408" s="62">
        <v>6.9000390625000003</v>
      </c>
      <c r="R1408" s="12">
        <v>8.77</v>
      </c>
      <c r="S1408" s="59">
        <v>94</v>
      </c>
      <c r="T1408" s="58">
        <v>1</v>
      </c>
      <c r="U1408" s="59">
        <v>43.1</v>
      </c>
      <c r="V1408" s="58">
        <v>17.39</v>
      </c>
      <c r="W1408" s="58" t="s">
        <v>83</v>
      </c>
      <c r="X1408" s="58">
        <v>0</v>
      </c>
      <c r="Y1408" s="58">
        <v>0</v>
      </c>
      <c r="Z1408" s="58">
        <v>0</v>
      </c>
      <c r="AA1408" s="58">
        <v>0</v>
      </c>
      <c r="AB1408">
        <v>0</v>
      </c>
      <c r="AC1408">
        <v>1</v>
      </c>
      <c r="AD1408" s="58">
        <v>1</v>
      </c>
      <c r="AE1408" s="58">
        <v>1</v>
      </c>
      <c r="AF1408" s="58">
        <v>0</v>
      </c>
      <c r="AG1408" s="58">
        <v>4.76</v>
      </c>
      <c r="AH1408" s="59">
        <v>15366.63</v>
      </c>
      <c r="AI1408" s="61">
        <v>82480000</v>
      </c>
      <c r="AJ1408" s="61">
        <v>70708000</v>
      </c>
      <c r="AK1408" s="61">
        <v>2729000</v>
      </c>
      <c r="AL1408" s="60">
        <f t="shared" si="242"/>
        <v>2.7290000000000001</v>
      </c>
      <c r="AM1408" s="60">
        <f t="shared" si="248"/>
        <v>-0.23321157628547345</v>
      </c>
      <c r="AN1408" s="59">
        <v>58.25</v>
      </c>
    </row>
    <row r="1409" spans="1:40" x14ac:dyDescent="0.3">
      <c r="A1409" s="58" t="s">
        <v>327</v>
      </c>
      <c r="B1409" s="59">
        <v>2015</v>
      </c>
      <c r="C1409" s="59">
        <v>70.92</v>
      </c>
      <c r="D1409" s="59">
        <v>42.6</v>
      </c>
      <c r="E1409" s="59">
        <v>14.29</v>
      </c>
      <c r="F1409" s="59">
        <v>89.89</v>
      </c>
      <c r="G1409" s="59">
        <v>65.489999999999995</v>
      </c>
      <c r="H1409" s="59">
        <v>44.54</v>
      </c>
      <c r="I1409" s="60">
        <f t="shared" si="247"/>
        <v>9.6015334507974295</v>
      </c>
      <c r="J1409" s="60">
        <f t="shared" si="240"/>
        <v>18.157600223034454</v>
      </c>
      <c r="K1409" s="60">
        <f t="shared" si="237"/>
        <v>18.03463583708368</v>
      </c>
      <c r="L1409" s="60">
        <f t="shared" si="245"/>
        <v>0.99065581382946188</v>
      </c>
      <c r="M1409" s="60">
        <f t="shared" si="238"/>
        <v>1.1308441462912291</v>
      </c>
      <c r="N1409" s="59">
        <v>1.1299999999999999</v>
      </c>
      <c r="O1409" s="59">
        <v>0.6</v>
      </c>
      <c r="P1409" s="62">
        <v>7.6819367588932828</v>
      </c>
      <c r="Q1409" s="62">
        <v>8.2714785992217958</v>
      </c>
      <c r="R1409" s="12">
        <v>9.17</v>
      </c>
      <c r="S1409" s="59">
        <v>94</v>
      </c>
      <c r="T1409" s="58">
        <v>1</v>
      </c>
      <c r="U1409" s="59">
        <v>21.43</v>
      </c>
      <c r="V1409" s="58">
        <v>19.05</v>
      </c>
      <c r="W1409" s="58" t="s">
        <v>83</v>
      </c>
      <c r="X1409" s="58">
        <v>0</v>
      </c>
      <c r="Y1409" s="58">
        <v>0</v>
      </c>
      <c r="Z1409" s="58">
        <v>0</v>
      </c>
      <c r="AA1409" s="58">
        <v>0</v>
      </c>
      <c r="AB1409">
        <v>0</v>
      </c>
      <c r="AC1409">
        <v>1</v>
      </c>
      <c r="AD1409" s="58">
        <v>1</v>
      </c>
      <c r="AE1409" s="58">
        <v>1</v>
      </c>
      <c r="AF1409" s="58">
        <v>0</v>
      </c>
      <c r="AG1409" s="58">
        <v>4.76</v>
      </c>
      <c r="AH1409" s="59">
        <v>14787.44</v>
      </c>
      <c r="AI1409" s="61">
        <v>76868000</v>
      </c>
      <c r="AJ1409" s="61">
        <v>67974000</v>
      </c>
      <c r="AK1409" s="61">
        <v>1693000</v>
      </c>
      <c r="AL1409" s="60">
        <f t="shared" si="242"/>
        <v>1.6930000000000001</v>
      </c>
      <c r="AM1409" s="60">
        <f t="shared" si="248"/>
        <v>-0.37962623671674606</v>
      </c>
      <c r="AN1409" s="59">
        <v>66</v>
      </c>
    </row>
    <row r="1410" spans="1:40" x14ac:dyDescent="0.3">
      <c r="A1410" s="58" t="s">
        <v>327</v>
      </c>
      <c r="B1410" s="59">
        <v>2016</v>
      </c>
      <c r="C1410" s="59">
        <v>72.22</v>
      </c>
      <c r="D1410" s="59">
        <v>39.24</v>
      </c>
      <c r="E1410" s="59">
        <v>5.56</v>
      </c>
      <c r="F1410" s="59">
        <v>90.44</v>
      </c>
      <c r="G1410" s="59">
        <v>63.81</v>
      </c>
      <c r="H1410" s="59">
        <v>51.49</v>
      </c>
      <c r="I1410" s="60">
        <f t="shared" si="247"/>
        <v>8.8169614310099984</v>
      </c>
      <c r="J1410" s="60">
        <f t="shared" si="240"/>
        <v>18.113040832159637</v>
      </c>
      <c r="K1410" s="60">
        <f t="shared" ref="K1410:K1470" si="249">LN(AJ1410)</f>
        <v>17.997988090177575</v>
      </c>
      <c r="L1410" s="60">
        <f t="shared" si="245"/>
        <v>-0.916290731874155</v>
      </c>
      <c r="M1410" s="60">
        <f t="shared" ref="M1410:M1470" si="250">AI1410/AJ1410</f>
        <v>1.1219326089610548</v>
      </c>
      <c r="N1410" s="59">
        <v>-6.38</v>
      </c>
      <c r="O1410" s="59">
        <v>0.59</v>
      </c>
      <c r="P1410" s="62">
        <v>5.3497665369649798</v>
      </c>
      <c r="Q1410" s="62">
        <v>5.6182329317269106</v>
      </c>
      <c r="R1410" s="12">
        <v>8.7100000000000009</v>
      </c>
      <c r="S1410" s="59">
        <v>98.28</v>
      </c>
      <c r="T1410" s="58">
        <v>1</v>
      </c>
      <c r="U1410" s="59">
        <v>32.450000000000003</v>
      </c>
      <c r="V1410" s="58">
        <v>29.03</v>
      </c>
      <c r="W1410" s="58" t="s">
        <v>83</v>
      </c>
      <c r="X1410" s="58">
        <v>0</v>
      </c>
      <c r="Y1410" s="58">
        <v>0</v>
      </c>
      <c r="Z1410" s="58">
        <v>0</v>
      </c>
      <c r="AA1410" s="58">
        <v>0</v>
      </c>
      <c r="AB1410">
        <v>0</v>
      </c>
      <c r="AC1410">
        <v>1</v>
      </c>
      <c r="AD1410" s="58">
        <v>1</v>
      </c>
      <c r="AE1410" s="58">
        <v>1</v>
      </c>
      <c r="AF1410" s="58">
        <v>0</v>
      </c>
      <c r="AG1410" s="58">
        <v>9.52</v>
      </c>
      <c r="AH1410" s="59">
        <v>6747.73</v>
      </c>
      <c r="AI1410" s="61">
        <v>73518000</v>
      </c>
      <c r="AJ1410" s="61">
        <v>65528000</v>
      </c>
      <c r="AK1410" s="61">
        <v>-600000</v>
      </c>
      <c r="AL1410" s="60">
        <f t="shared" si="242"/>
        <v>-0.6</v>
      </c>
      <c r="AM1410" s="60">
        <f t="shared" si="248"/>
        <v>-1.3544004725339633</v>
      </c>
      <c r="AN1410" s="59">
        <v>66.930000000000007</v>
      </c>
    </row>
    <row r="1411" spans="1:40" x14ac:dyDescent="0.3">
      <c r="A1411" s="58" t="s">
        <v>327</v>
      </c>
      <c r="B1411" s="59">
        <v>2017</v>
      </c>
      <c r="C1411" s="59">
        <v>70.31</v>
      </c>
      <c r="D1411" s="59">
        <v>70.31</v>
      </c>
      <c r="E1411" s="59">
        <v>72.73</v>
      </c>
      <c r="F1411" s="59">
        <v>84.32</v>
      </c>
      <c r="G1411" s="59">
        <v>71.28</v>
      </c>
      <c r="H1411" s="59">
        <v>43.68</v>
      </c>
      <c r="I1411" s="60">
        <f t="shared" si="247"/>
        <v>8.8490347228527551</v>
      </c>
      <c r="J1411" s="60">
        <f t="shared" si="240"/>
        <v>18.011689426067644</v>
      </c>
      <c r="K1411" s="60">
        <f t="shared" si="249"/>
        <v>17.812628104425272</v>
      </c>
      <c r="L1411" s="60">
        <f t="shared" si="245"/>
        <v>0.80289804451906455</v>
      </c>
      <c r="M1411" s="60">
        <f t="shared" si="250"/>
        <v>1.220256791756213</v>
      </c>
      <c r="N1411" s="59">
        <v>3.7</v>
      </c>
      <c r="O1411" s="59">
        <v>0.64</v>
      </c>
      <c r="P1411" s="62">
        <v>5.8285490196078431</v>
      </c>
      <c r="Q1411" s="62">
        <v>6.2326050420168064</v>
      </c>
      <c r="R1411" s="12">
        <v>8.64</v>
      </c>
      <c r="S1411" s="59">
        <v>95.83</v>
      </c>
      <c r="T1411" s="58">
        <v>1</v>
      </c>
      <c r="U1411" s="59">
        <v>24.34</v>
      </c>
      <c r="V1411" s="58">
        <v>43.48</v>
      </c>
      <c r="W1411" s="58" t="s">
        <v>83</v>
      </c>
      <c r="X1411" s="58">
        <v>0</v>
      </c>
      <c r="Y1411" s="58">
        <v>0</v>
      </c>
      <c r="Z1411" s="58">
        <v>0</v>
      </c>
      <c r="AA1411" s="58">
        <v>0</v>
      </c>
      <c r="AB1411">
        <v>0</v>
      </c>
      <c r="AC1411">
        <v>1</v>
      </c>
      <c r="AD1411" s="58">
        <v>1</v>
      </c>
      <c r="AE1411" s="58">
        <v>1</v>
      </c>
      <c r="AF1411" s="58">
        <v>0</v>
      </c>
      <c r="AG1411" s="58">
        <v>10</v>
      </c>
      <c r="AH1411" s="59">
        <v>6967.66</v>
      </c>
      <c r="AI1411" s="61">
        <v>66432000</v>
      </c>
      <c r="AJ1411" s="61">
        <v>54441000</v>
      </c>
      <c r="AK1411" s="61">
        <v>1232000</v>
      </c>
      <c r="AL1411" s="60">
        <f t="shared" si="242"/>
        <v>1.232</v>
      </c>
      <c r="AM1411" s="60">
        <f t="shared" si="248"/>
        <v>-3.0533333333333332</v>
      </c>
      <c r="AN1411" s="59">
        <v>56.14</v>
      </c>
    </row>
    <row r="1412" spans="1:40" x14ac:dyDescent="0.3">
      <c r="A1412" s="58" t="s">
        <v>327</v>
      </c>
      <c r="B1412" s="59">
        <v>2018</v>
      </c>
      <c r="C1412" s="59">
        <v>71.64</v>
      </c>
      <c r="D1412" s="59">
        <v>71.64</v>
      </c>
      <c r="E1412" s="59">
        <v>72.73</v>
      </c>
      <c r="F1412" s="59">
        <v>87.87</v>
      </c>
      <c r="G1412" s="59">
        <v>66.28</v>
      </c>
      <c r="H1412" s="59">
        <v>50.1</v>
      </c>
      <c r="I1412" s="60">
        <f t="shared" si="247"/>
        <v>9.1889961971058529</v>
      </c>
      <c r="J1412" s="60">
        <f t="shared" si="240"/>
        <v>18.188546900800024</v>
      </c>
      <c r="K1412" s="60">
        <f t="shared" si="249"/>
        <v>17.99031312622699</v>
      </c>
      <c r="L1412" s="60">
        <f t="shared" si="245"/>
        <v>-0.49265831981054176</v>
      </c>
      <c r="M1412" s="60">
        <f t="shared" si="250"/>
        <v>1.2192473895458809</v>
      </c>
      <c r="N1412" s="59">
        <v>0.71</v>
      </c>
      <c r="O1412" s="59">
        <v>0.17</v>
      </c>
      <c r="P1412" s="62">
        <v>15.665081300813005</v>
      </c>
      <c r="Q1412" s="62">
        <v>17.575252918287951</v>
      </c>
      <c r="R1412" s="12">
        <v>28</v>
      </c>
      <c r="S1412" s="59">
        <v>98.65</v>
      </c>
      <c r="T1412" s="58">
        <v>1</v>
      </c>
      <c r="U1412" s="59">
        <v>35.92</v>
      </c>
      <c r="V1412" s="58">
        <v>45.45</v>
      </c>
      <c r="W1412" s="58" t="s">
        <v>83</v>
      </c>
      <c r="X1412" s="58">
        <v>0</v>
      </c>
      <c r="Y1412" s="58">
        <v>0</v>
      </c>
      <c r="Z1412" s="58">
        <v>0</v>
      </c>
      <c r="AA1412" s="58">
        <v>0</v>
      </c>
      <c r="AB1412">
        <v>0</v>
      </c>
      <c r="AC1412">
        <v>1</v>
      </c>
      <c r="AD1412" s="58">
        <v>1</v>
      </c>
      <c r="AE1412" s="58">
        <v>1</v>
      </c>
      <c r="AF1412" s="58">
        <v>0</v>
      </c>
      <c r="AG1412" s="58">
        <v>10</v>
      </c>
      <c r="AH1412" s="59">
        <v>9788.82</v>
      </c>
      <c r="AI1412" s="61">
        <v>79284000</v>
      </c>
      <c r="AJ1412" s="61">
        <v>65027000</v>
      </c>
      <c r="AK1412" s="61">
        <v>-389000</v>
      </c>
      <c r="AL1412" s="60">
        <f t="shared" si="242"/>
        <v>-0.38900000000000001</v>
      </c>
      <c r="AM1412" s="60">
        <f t="shared" si="248"/>
        <v>-1.3157467532467533</v>
      </c>
      <c r="AN1412" s="59">
        <v>11.75</v>
      </c>
    </row>
    <row r="1413" spans="1:40" x14ac:dyDescent="0.3">
      <c r="A1413" s="58" t="s">
        <v>327</v>
      </c>
      <c r="B1413" s="59">
        <v>2019</v>
      </c>
      <c r="C1413" s="59">
        <v>69.03</v>
      </c>
      <c r="D1413" s="59">
        <v>69.03</v>
      </c>
      <c r="E1413" s="59">
        <v>83.33</v>
      </c>
      <c r="F1413" s="59">
        <v>82.56</v>
      </c>
      <c r="G1413" s="59">
        <v>68.13</v>
      </c>
      <c r="H1413" s="59">
        <v>45.99</v>
      </c>
      <c r="I1413" s="60">
        <f t="shared" si="247"/>
        <v>9.2884581512401354</v>
      </c>
      <c r="J1413" s="60">
        <f t="shared" si="240"/>
        <v>17.966329967114355</v>
      </c>
      <c r="K1413" s="60">
        <f t="shared" si="249"/>
        <v>17.644977700387859</v>
      </c>
      <c r="L1413" s="60"/>
      <c r="M1413" s="60">
        <f t="shared" si="250"/>
        <v>1.378991268082888</v>
      </c>
      <c r="N1413" s="59">
        <v>12.27</v>
      </c>
      <c r="O1413" s="59">
        <v>0.21</v>
      </c>
      <c r="P1413" s="62">
        <v>24.825120000000009</v>
      </c>
      <c r="Q1413" s="62">
        <v>26.61542635658914</v>
      </c>
      <c r="R1413" s="12">
        <v>31.91</v>
      </c>
      <c r="S1413" s="59">
        <v>95.95</v>
      </c>
      <c r="T1413" s="58">
        <v>1</v>
      </c>
      <c r="U1413" s="59">
        <v>32.229999999999997</v>
      </c>
      <c r="V1413" s="58">
        <v>45.45</v>
      </c>
      <c r="W1413" s="58" t="s">
        <v>83</v>
      </c>
      <c r="X1413" s="58">
        <v>0</v>
      </c>
      <c r="Y1413" s="58">
        <v>0</v>
      </c>
      <c r="Z1413" s="58">
        <v>0</v>
      </c>
      <c r="AA1413" s="58">
        <v>0</v>
      </c>
      <c r="AB1413">
        <v>0</v>
      </c>
      <c r="AC1413">
        <v>1</v>
      </c>
      <c r="AD1413" s="58">
        <v>1</v>
      </c>
      <c r="AE1413" s="58">
        <v>1</v>
      </c>
      <c r="AF1413" s="58">
        <v>0</v>
      </c>
      <c r="AG1413" s="58">
        <v>10</v>
      </c>
      <c r="AH1413" s="59">
        <v>10812.5</v>
      </c>
      <c r="AI1413" s="61">
        <v>63486000</v>
      </c>
      <c r="AJ1413" s="61">
        <v>46038000</v>
      </c>
      <c r="AK1413" s="61">
        <v>-2729000</v>
      </c>
      <c r="AL1413" s="60">
        <f t="shared" si="242"/>
        <v>-2.7290000000000001</v>
      </c>
      <c r="AM1413" s="60">
        <f t="shared" si="248"/>
        <v>6.015424164524422</v>
      </c>
      <c r="AN1413" s="59">
        <v>17.010000000000002</v>
      </c>
    </row>
    <row r="1414" spans="1:40" x14ac:dyDescent="0.3">
      <c r="A1414" s="58" t="s">
        <v>327</v>
      </c>
      <c r="B1414" s="59">
        <v>2020</v>
      </c>
      <c r="C1414" s="59">
        <v>67.5</v>
      </c>
      <c r="D1414" s="59">
        <v>67.5</v>
      </c>
      <c r="E1414" s="59">
        <v>70</v>
      </c>
      <c r="F1414" s="59">
        <v>76.47</v>
      </c>
      <c r="G1414" s="59">
        <v>60.18</v>
      </c>
      <c r="H1414" s="59">
        <v>61.84</v>
      </c>
      <c r="I1414" s="60">
        <f t="shared" si="247"/>
        <v>9.72772781980796</v>
      </c>
      <c r="J1414" s="60">
        <f t="shared" si="240"/>
        <v>17.930817205769888</v>
      </c>
      <c r="K1414" s="60">
        <f t="shared" si="249"/>
        <v>17.583663192972718</v>
      </c>
      <c r="L1414" s="60"/>
      <c r="M1414" s="60">
        <f t="shared" si="250"/>
        <v>1.4150346420323325</v>
      </c>
      <c r="N1414" s="59">
        <v>1.93</v>
      </c>
      <c r="O1414" s="59">
        <v>0.22</v>
      </c>
      <c r="P1414" s="62">
        <v>24.792209302325578</v>
      </c>
      <c r="Q1414" s="62">
        <v>26.392868217054275</v>
      </c>
      <c r="R1414" s="12">
        <v>35.049999999999997</v>
      </c>
      <c r="S1414" s="59">
        <v>93.24</v>
      </c>
      <c r="T1414" s="58">
        <v>1</v>
      </c>
      <c r="U1414" s="59">
        <v>55.98</v>
      </c>
      <c r="V1414" s="58">
        <v>50</v>
      </c>
      <c r="W1414" s="58" t="s">
        <v>83</v>
      </c>
      <c r="X1414" s="58">
        <v>0</v>
      </c>
      <c r="Y1414" s="58">
        <v>0</v>
      </c>
      <c r="Z1414" s="58">
        <v>0</v>
      </c>
      <c r="AA1414" s="58">
        <v>0</v>
      </c>
      <c r="AB1414">
        <v>0</v>
      </c>
      <c r="AC1414">
        <v>1</v>
      </c>
      <c r="AD1414" s="58">
        <v>1</v>
      </c>
      <c r="AE1414" s="58">
        <v>1</v>
      </c>
      <c r="AF1414" s="58">
        <v>25</v>
      </c>
      <c r="AG1414" s="58">
        <v>10</v>
      </c>
      <c r="AH1414" s="59">
        <v>16776.39</v>
      </c>
      <c r="AI1414" s="61">
        <v>61271000</v>
      </c>
      <c r="AJ1414" s="61">
        <v>43300000</v>
      </c>
      <c r="AK1414" s="61">
        <v>-1221000</v>
      </c>
      <c r="AL1414" s="60">
        <f t="shared" si="242"/>
        <v>-1.2210000000000001</v>
      </c>
      <c r="AM1414" s="60">
        <f t="shared" si="248"/>
        <v>-0.55258336386954932</v>
      </c>
      <c r="AN1414" s="59">
        <v>16.170000000000002</v>
      </c>
    </row>
    <row r="1415" spans="1:40" x14ac:dyDescent="0.3">
      <c r="A1415" s="58" t="s">
        <v>327</v>
      </c>
      <c r="B1415" s="59">
        <v>2021</v>
      </c>
      <c r="C1415" s="59">
        <v>64.3</v>
      </c>
      <c r="D1415" s="59">
        <v>64.3</v>
      </c>
      <c r="E1415" s="59">
        <v>66.67</v>
      </c>
      <c r="F1415" s="59">
        <v>70.180000000000007</v>
      </c>
      <c r="G1415" s="59">
        <v>57.71</v>
      </c>
      <c r="H1415" s="59">
        <v>63.17</v>
      </c>
      <c r="I1415" s="60">
        <f t="shared" si="247"/>
        <v>10.059504917593353</v>
      </c>
      <c r="J1415" s="60">
        <f t="shared" si="240"/>
        <v>18.768841545225776</v>
      </c>
      <c r="K1415" s="60">
        <f t="shared" si="249"/>
        <v>18.641020367933841</v>
      </c>
      <c r="L1415" s="60">
        <f t="shared" ref="L1415:L1446" si="251">LN(1+AL1415)</f>
        <v>0.73572762809506353</v>
      </c>
      <c r="M1415" s="60">
        <f t="shared" si="250"/>
        <v>1.1363497793822703</v>
      </c>
      <c r="N1415" s="59">
        <v>0.89</v>
      </c>
      <c r="O1415" s="59">
        <v>0.17</v>
      </c>
      <c r="P1415" s="62">
        <v>53.43942307692307</v>
      </c>
      <c r="Q1415" s="62">
        <v>56.638499999999958</v>
      </c>
      <c r="R1415" s="12">
        <v>93.21</v>
      </c>
      <c r="S1415" s="59">
        <v>95.95</v>
      </c>
      <c r="T1415" s="58">
        <v>1</v>
      </c>
      <c r="U1415" s="59">
        <v>52.87</v>
      </c>
      <c r="V1415" s="58">
        <v>50</v>
      </c>
      <c r="W1415" s="58" t="s">
        <v>83</v>
      </c>
      <c r="X1415" s="58">
        <v>0</v>
      </c>
      <c r="Y1415" s="58">
        <v>0</v>
      </c>
      <c r="Z1415" s="58">
        <v>0</v>
      </c>
      <c r="AA1415" s="58">
        <v>0</v>
      </c>
      <c r="AB1415">
        <v>0</v>
      </c>
      <c r="AC1415">
        <v>1</v>
      </c>
      <c r="AD1415" s="58">
        <v>1</v>
      </c>
      <c r="AE1415" s="58">
        <v>1</v>
      </c>
      <c r="AF1415" s="58">
        <v>33.33</v>
      </c>
      <c r="AG1415" s="58">
        <v>4.55</v>
      </c>
      <c r="AH1415" s="59">
        <v>23376.93</v>
      </c>
      <c r="AI1415" s="61">
        <v>141646000</v>
      </c>
      <c r="AJ1415" s="61">
        <v>124650000</v>
      </c>
      <c r="AK1415" s="61">
        <v>1087000</v>
      </c>
      <c r="AL1415" s="60">
        <f t="shared" si="242"/>
        <v>1.087</v>
      </c>
      <c r="AM1415" s="60">
        <f t="shared" si="248"/>
        <v>-1.8902538902538903</v>
      </c>
      <c r="AN1415" s="59">
        <v>41.63</v>
      </c>
    </row>
    <row r="1416" spans="1:40" x14ac:dyDescent="0.3">
      <c r="A1416" s="58" t="s">
        <v>277</v>
      </c>
      <c r="B1416" s="59">
        <v>2008</v>
      </c>
      <c r="C1416" s="59">
        <v>49.13</v>
      </c>
      <c r="D1416" s="59">
        <v>49.13</v>
      </c>
      <c r="E1416" s="59">
        <v>50</v>
      </c>
      <c r="F1416" s="59">
        <v>50.84</v>
      </c>
      <c r="G1416" s="59">
        <v>62.18</v>
      </c>
      <c r="H1416" s="59">
        <v>30.48</v>
      </c>
      <c r="I1416" s="60">
        <f t="shared" si="247"/>
        <v>8.1828107696100982</v>
      </c>
      <c r="J1416" s="60">
        <f t="shared" si="240"/>
        <v>15.77035213141078</v>
      </c>
      <c r="K1416" s="60">
        <f t="shared" si="249"/>
        <v>15.583250521348109</v>
      </c>
      <c r="L1416" s="60">
        <f t="shared" si="251"/>
        <v>0.38035240729308917</v>
      </c>
      <c r="M1416" s="60">
        <f t="shared" si="250"/>
        <v>1.2057497951379406</v>
      </c>
      <c r="N1416" s="59">
        <v>6.33</v>
      </c>
      <c r="O1416" s="59">
        <v>0.22</v>
      </c>
      <c r="P1416" s="62">
        <v>19.974545454545453</v>
      </c>
      <c r="Q1416" s="62">
        <v>25.786875000000009</v>
      </c>
      <c r="R1416" s="12">
        <v>34.380000000000003</v>
      </c>
      <c r="S1416" s="59">
        <v>35.71</v>
      </c>
      <c r="T1416" s="58">
        <v>0</v>
      </c>
      <c r="U1416" s="59">
        <v>5.22</v>
      </c>
      <c r="V1416" s="58">
        <v>63.64</v>
      </c>
      <c r="W1416" s="58" t="s">
        <v>83</v>
      </c>
      <c r="X1416" s="58">
        <v>0</v>
      </c>
      <c r="Y1416" s="58">
        <v>0</v>
      </c>
      <c r="Z1416" s="58">
        <v>0</v>
      </c>
      <c r="AA1416" s="58">
        <v>0</v>
      </c>
      <c r="AB1416">
        <v>0</v>
      </c>
      <c r="AC1416">
        <v>1</v>
      </c>
      <c r="AD1416" s="58">
        <v>1</v>
      </c>
      <c r="AE1416" s="58"/>
      <c r="AF1416" s="58">
        <v>0</v>
      </c>
      <c r="AG1416" s="58"/>
      <c r="AH1416" s="59">
        <v>3578.9</v>
      </c>
      <c r="AI1416" s="61">
        <v>7062800</v>
      </c>
      <c r="AJ1416" s="61">
        <v>5857600</v>
      </c>
      <c r="AK1416" s="61">
        <v>462800</v>
      </c>
      <c r="AL1416" s="60">
        <f t="shared" si="242"/>
        <v>0.46279999999999999</v>
      </c>
      <c r="AM1416" s="60"/>
      <c r="AN1416" s="59">
        <v>77.23</v>
      </c>
    </row>
    <row r="1417" spans="1:40" x14ac:dyDescent="0.3">
      <c r="A1417" s="58" t="s">
        <v>277</v>
      </c>
      <c r="B1417" s="59">
        <v>2009</v>
      </c>
      <c r="C1417" s="59">
        <v>62.81</v>
      </c>
      <c r="D1417" s="59">
        <v>48.07</v>
      </c>
      <c r="E1417" s="59">
        <v>33.33</v>
      </c>
      <c r="F1417" s="59">
        <v>50.86</v>
      </c>
      <c r="G1417" s="59">
        <v>76.2</v>
      </c>
      <c r="H1417" s="59">
        <v>66.97</v>
      </c>
      <c r="I1417" s="60">
        <f t="shared" si="247"/>
        <v>7.9466989470523242</v>
      </c>
      <c r="J1417" s="60">
        <f t="shared" si="240"/>
        <v>15.837786332835952</v>
      </c>
      <c r="K1417" s="60">
        <f t="shared" si="249"/>
        <v>15.703095225866816</v>
      </c>
      <c r="L1417" s="60">
        <f t="shared" si="251"/>
        <v>0.37871037079934472</v>
      </c>
      <c r="M1417" s="60">
        <f t="shared" si="250"/>
        <v>1.1441832995123724</v>
      </c>
      <c r="N1417" s="59">
        <v>2.23</v>
      </c>
      <c r="O1417" s="59">
        <v>0.22</v>
      </c>
      <c r="P1417" s="62">
        <v>16.568333333333328</v>
      </c>
      <c r="Q1417" s="62">
        <v>16.611240310077516</v>
      </c>
      <c r="R1417" s="12">
        <v>19.829999999999998</v>
      </c>
      <c r="S1417" s="59">
        <v>43.75</v>
      </c>
      <c r="T1417" s="58">
        <v>0</v>
      </c>
      <c r="U1417" s="59">
        <v>60.22</v>
      </c>
      <c r="V1417" s="58">
        <v>54.55</v>
      </c>
      <c r="W1417" s="58" t="s">
        <v>83</v>
      </c>
      <c r="X1417" s="58">
        <v>0</v>
      </c>
      <c r="Y1417" s="58">
        <v>0</v>
      </c>
      <c r="Z1417" s="58">
        <v>0</v>
      </c>
      <c r="AA1417" s="58">
        <v>0</v>
      </c>
      <c r="AB1417">
        <v>0</v>
      </c>
      <c r="AC1417">
        <v>1</v>
      </c>
      <c r="AD1417" s="58">
        <v>1</v>
      </c>
      <c r="AE1417" s="58"/>
      <c r="AF1417" s="58">
        <v>0</v>
      </c>
      <c r="AG1417" s="58"/>
      <c r="AH1417" s="59">
        <v>2826.23</v>
      </c>
      <c r="AI1417" s="61">
        <v>7555500</v>
      </c>
      <c r="AJ1417" s="61">
        <v>6603400</v>
      </c>
      <c r="AK1417" s="61">
        <v>460400</v>
      </c>
      <c r="AL1417" s="60">
        <f t="shared" si="242"/>
        <v>0.46039999999999998</v>
      </c>
      <c r="AM1417" s="60">
        <f t="shared" ref="AM1417:AM1429" si="252">(AK1417-AK1416)/AK1416</f>
        <v>-5.1858254105445114E-3</v>
      </c>
      <c r="AN1417" s="59">
        <v>82.36</v>
      </c>
    </row>
    <row r="1418" spans="1:40" x14ac:dyDescent="0.3">
      <c r="A1418" s="58" t="s">
        <v>277</v>
      </c>
      <c r="B1418" s="59">
        <v>2010</v>
      </c>
      <c r="C1418" s="59">
        <v>57.44</v>
      </c>
      <c r="D1418" s="59">
        <v>57.44</v>
      </c>
      <c r="E1418" s="59">
        <v>100</v>
      </c>
      <c r="F1418" s="59">
        <v>59.61</v>
      </c>
      <c r="G1418" s="59">
        <v>54.92</v>
      </c>
      <c r="H1418" s="59">
        <v>56.8</v>
      </c>
      <c r="I1418" s="60">
        <f t="shared" si="247"/>
        <v>7.8513537376382452</v>
      </c>
      <c r="J1418" s="60">
        <f t="shared" si="240"/>
        <v>15.818125049530783</v>
      </c>
      <c r="K1418" s="60">
        <f t="shared" si="249"/>
        <v>15.681356570545027</v>
      </c>
      <c r="L1418" s="60">
        <f t="shared" si="251"/>
        <v>0.43508863317423552</v>
      </c>
      <c r="M1418" s="60">
        <f t="shared" si="250"/>
        <v>1.1465626644380476</v>
      </c>
      <c r="N1418" s="59">
        <v>5.47</v>
      </c>
      <c r="O1418" s="59">
        <v>0.23</v>
      </c>
      <c r="P1418" s="62">
        <v>16.501712062256811</v>
      </c>
      <c r="Q1418" s="62">
        <v>17.427003891050575</v>
      </c>
      <c r="R1418" s="12">
        <v>19.920000000000002</v>
      </c>
      <c r="S1418" s="59">
        <v>33.33</v>
      </c>
      <c r="T1418" s="58">
        <v>1</v>
      </c>
      <c r="U1418" s="59">
        <v>53.49</v>
      </c>
      <c r="V1418" s="58">
        <v>60</v>
      </c>
      <c r="W1418" s="58" t="s">
        <v>83</v>
      </c>
      <c r="X1418" s="58">
        <v>0</v>
      </c>
      <c r="Y1418" s="58">
        <v>0</v>
      </c>
      <c r="Z1418" s="58">
        <v>0</v>
      </c>
      <c r="AA1418" s="58">
        <v>0</v>
      </c>
      <c r="AB1418">
        <v>0</v>
      </c>
      <c r="AC1418">
        <v>1</v>
      </c>
      <c r="AD1418" s="58">
        <v>1</v>
      </c>
      <c r="AE1418" s="58"/>
      <c r="AF1418" s="58">
        <v>12.5</v>
      </c>
      <c r="AG1418" s="58">
        <v>10</v>
      </c>
      <c r="AH1418" s="59">
        <v>2569.21</v>
      </c>
      <c r="AI1418" s="61">
        <v>7408400</v>
      </c>
      <c r="AJ1418" s="61">
        <v>6461400</v>
      </c>
      <c r="AK1418" s="61">
        <v>545100</v>
      </c>
      <c r="AL1418" s="60">
        <f t="shared" si="242"/>
        <v>0.54510000000000003</v>
      </c>
      <c r="AM1418" s="60">
        <f t="shared" si="252"/>
        <v>0.18397046046915724</v>
      </c>
      <c r="AN1418" s="59">
        <v>81.52</v>
      </c>
    </row>
    <row r="1419" spans="1:40" x14ac:dyDescent="0.3">
      <c r="A1419" s="58" t="s">
        <v>277</v>
      </c>
      <c r="B1419" s="59">
        <v>2011</v>
      </c>
      <c r="C1419" s="59">
        <v>57.57</v>
      </c>
      <c r="D1419" s="59">
        <v>57.57</v>
      </c>
      <c r="E1419" s="59">
        <v>100</v>
      </c>
      <c r="F1419" s="59">
        <v>64.040000000000006</v>
      </c>
      <c r="G1419" s="59">
        <v>60.69</v>
      </c>
      <c r="H1419" s="59">
        <v>42.81</v>
      </c>
      <c r="I1419" s="60">
        <f t="shared" si="247"/>
        <v>8.1617945754814247</v>
      </c>
      <c r="J1419" s="60">
        <f t="shared" si="240"/>
        <v>15.850020108145458</v>
      </c>
      <c r="K1419" s="60">
        <f t="shared" si="249"/>
        <v>15.693814628592515</v>
      </c>
      <c r="L1419" s="60">
        <f t="shared" si="251"/>
        <v>0.41025362483996164</v>
      </c>
      <c r="M1419" s="60">
        <f t="shared" si="250"/>
        <v>1.1690663976522377</v>
      </c>
      <c r="N1419" s="59">
        <v>6.69</v>
      </c>
      <c r="O1419" s="59">
        <v>0.22</v>
      </c>
      <c r="P1419" s="62">
        <v>14.778235294117646</v>
      </c>
      <c r="Q1419" s="62">
        <v>16.565686274509794</v>
      </c>
      <c r="R1419" s="12">
        <v>21.87</v>
      </c>
      <c r="S1419" s="59">
        <v>35</v>
      </c>
      <c r="T1419" s="58">
        <v>1</v>
      </c>
      <c r="U1419" s="59">
        <v>29.08</v>
      </c>
      <c r="V1419" s="58">
        <v>60</v>
      </c>
      <c r="W1419" s="58" t="s">
        <v>83</v>
      </c>
      <c r="X1419" s="58">
        <v>0</v>
      </c>
      <c r="Y1419" s="58">
        <v>0</v>
      </c>
      <c r="Z1419" s="58">
        <v>0</v>
      </c>
      <c r="AA1419" s="58">
        <v>0</v>
      </c>
      <c r="AB1419">
        <v>0</v>
      </c>
      <c r="AC1419">
        <v>1</v>
      </c>
      <c r="AD1419" s="58">
        <v>1</v>
      </c>
      <c r="AE1419" s="58"/>
      <c r="AF1419" s="58">
        <v>6.67</v>
      </c>
      <c r="AG1419" s="58">
        <v>10</v>
      </c>
      <c r="AH1419" s="59">
        <v>3504.47</v>
      </c>
      <c r="AI1419" s="61">
        <v>7648500</v>
      </c>
      <c r="AJ1419" s="61">
        <v>6542400</v>
      </c>
      <c r="AK1419" s="61">
        <v>507200</v>
      </c>
      <c r="AL1419" s="60">
        <f t="shared" si="242"/>
        <v>0.50719999999999998</v>
      </c>
      <c r="AM1419" s="60">
        <f t="shared" si="252"/>
        <v>-6.9528526875802604E-2</v>
      </c>
      <c r="AN1419" s="59">
        <v>79.709999999999994</v>
      </c>
    </row>
    <row r="1420" spans="1:40" x14ac:dyDescent="0.3">
      <c r="A1420" s="58" t="s">
        <v>277</v>
      </c>
      <c r="B1420" s="59">
        <v>2012</v>
      </c>
      <c r="C1420" s="59">
        <v>53.83</v>
      </c>
      <c r="D1420" s="59">
        <v>53.83</v>
      </c>
      <c r="E1420" s="59">
        <v>100</v>
      </c>
      <c r="F1420" s="59">
        <v>55.5</v>
      </c>
      <c r="G1420" s="59">
        <v>61.05</v>
      </c>
      <c r="H1420" s="59">
        <v>42.3</v>
      </c>
      <c r="I1420" s="60">
        <f t="shared" si="247"/>
        <v>8.1759021630449435</v>
      </c>
      <c r="J1420" s="60">
        <f t="shared" ref="J1420:J1457" si="253">LN(AI1420)</f>
        <v>15.858690005458195</v>
      </c>
      <c r="K1420" s="60">
        <f t="shared" si="249"/>
        <v>15.722635327666223</v>
      </c>
      <c r="L1420" s="60">
        <f t="shared" si="251"/>
        <v>0.39958116494918972</v>
      </c>
      <c r="M1420" s="60">
        <f t="shared" si="250"/>
        <v>1.1457445386637362</v>
      </c>
      <c r="N1420" s="59">
        <v>4.62</v>
      </c>
      <c r="O1420" s="59">
        <v>0.23</v>
      </c>
      <c r="P1420" s="62">
        <v>7.9368359374999926</v>
      </c>
      <c r="Q1420" s="62">
        <v>9.5380468750000045</v>
      </c>
      <c r="R1420" s="12">
        <v>13.01</v>
      </c>
      <c r="S1420" s="59">
        <v>27.78</v>
      </c>
      <c r="T1420" s="58">
        <v>1</v>
      </c>
      <c r="U1420" s="59">
        <v>24.92</v>
      </c>
      <c r="V1420" s="58">
        <v>66.67</v>
      </c>
      <c r="W1420" s="58" t="s">
        <v>83</v>
      </c>
      <c r="X1420" s="58">
        <v>0</v>
      </c>
      <c r="Y1420" s="58">
        <v>0</v>
      </c>
      <c r="Z1420" s="58">
        <v>0</v>
      </c>
      <c r="AA1420" s="58">
        <v>0</v>
      </c>
      <c r="AB1420">
        <v>0</v>
      </c>
      <c r="AC1420">
        <v>1</v>
      </c>
      <c r="AD1420" s="58">
        <v>1</v>
      </c>
      <c r="AE1420" s="58">
        <v>1</v>
      </c>
      <c r="AF1420" s="58">
        <v>7.14</v>
      </c>
      <c r="AG1420" s="58">
        <v>10</v>
      </c>
      <c r="AH1420" s="59">
        <v>3554.26</v>
      </c>
      <c r="AI1420" s="61">
        <v>7715100</v>
      </c>
      <c r="AJ1420" s="61">
        <v>6733700</v>
      </c>
      <c r="AK1420" s="61">
        <v>491200</v>
      </c>
      <c r="AL1420" s="60">
        <f t="shared" si="242"/>
        <v>0.49120000000000003</v>
      </c>
      <c r="AM1420" s="60">
        <f t="shared" si="252"/>
        <v>-3.1545741324921134E-2</v>
      </c>
      <c r="AN1420" s="59">
        <v>81.760000000000005</v>
      </c>
    </row>
    <row r="1421" spans="1:40" x14ac:dyDescent="0.3">
      <c r="A1421" s="58" t="s">
        <v>277</v>
      </c>
      <c r="B1421" s="59">
        <v>2013</v>
      </c>
      <c r="C1421" s="59">
        <v>61.86</v>
      </c>
      <c r="D1421" s="59">
        <v>61.86</v>
      </c>
      <c r="E1421" s="59">
        <v>50</v>
      </c>
      <c r="F1421" s="59">
        <v>56.95</v>
      </c>
      <c r="G1421" s="59">
        <v>80.290000000000006</v>
      </c>
      <c r="H1421" s="59">
        <v>47.97</v>
      </c>
      <c r="I1421" s="60">
        <f t="shared" si="247"/>
        <v>8.2299563531663313</v>
      </c>
      <c r="J1421" s="60">
        <f t="shared" si="253"/>
        <v>15.897374164076487</v>
      </c>
      <c r="K1421" s="60">
        <f t="shared" si="249"/>
        <v>15.786169067184954</v>
      </c>
      <c r="L1421" s="60">
        <f t="shared" si="251"/>
        <v>0.40586502812949127</v>
      </c>
      <c r="M1421" s="60">
        <f t="shared" si="250"/>
        <v>1.1176241045795356</v>
      </c>
      <c r="N1421" s="59">
        <v>5.79</v>
      </c>
      <c r="O1421" s="59">
        <v>0.23</v>
      </c>
      <c r="P1421" s="62">
        <v>4.5099606299212596</v>
      </c>
      <c r="Q1421" s="62">
        <v>5.3667968749999986</v>
      </c>
      <c r="R1421" s="12">
        <v>8.0399999999999991</v>
      </c>
      <c r="S1421" s="59">
        <v>30</v>
      </c>
      <c r="T1421" s="58">
        <v>1</v>
      </c>
      <c r="U1421" s="59">
        <v>31.52</v>
      </c>
      <c r="V1421" s="58">
        <v>70</v>
      </c>
      <c r="W1421" s="58" t="s">
        <v>83</v>
      </c>
      <c r="X1421" s="58">
        <v>0</v>
      </c>
      <c r="Y1421" s="58">
        <v>0</v>
      </c>
      <c r="Z1421" s="58">
        <v>0</v>
      </c>
      <c r="AA1421" s="58">
        <v>0</v>
      </c>
      <c r="AB1421">
        <v>0</v>
      </c>
      <c r="AC1421">
        <v>1</v>
      </c>
      <c r="AD1421" s="58">
        <v>0</v>
      </c>
      <c r="AE1421" s="58">
        <v>1</v>
      </c>
      <c r="AF1421" s="58">
        <v>6.67</v>
      </c>
      <c r="AG1421" s="58">
        <v>11.11</v>
      </c>
      <c r="AH1421" s="59">
        <v>3751.67</v>
      </c>
      <c r="AI1421" s="61">
        <v>8019400</v>
      </c>
      <c r="AJ1421" s="61">
        <v>7175400</v>
      </c>
      <c r="AK1421" s="61">
        <v>500600</v>
      </c>
      <c r="AL1421" s="60">
        <f t="shared" ref="AL1421:AL1484" si="254">AK1421/10^6</f>
        <v>0.50060000000000004</v>
      </c>
      <c r="AM1421" s="60">
        <f t="shared" si="252"/>
        <v>1.9136807817589578E-2</v>
      </c>
      <c r="AN1421" s="59">
        <v>85.05</v>
      </c>
    </row>
    <row r="1422" spans="1:40" x14ac:dyDescent="0.3">
      <c r="A1422" s="58" t="s">
        <v>277</v>
      </c>
      <c r="B1422" s="59">
        <v>2014</v>
      </c>
      <c r="C1422" s="59">
        <v>55.29</v>
      </c>
      <c r="D1422" s="59">
        <v>52.64</v>
      </c>
      <c r="E1422" s="59">
        <v>66.67</v>
      </c>
      <c r="F1422" s="59">
        <v>58.46</v>
      </c>
      <c r="G1422" s="59">
        <v>73.14</v>
      </c>
      <c r="H1422" s="59">
        <v>28.38</v>
      </c>
      <c r="I1422" s="60">
        <f t="shared" si="247"/>
        <v>8.312346231935118</v>
      </c>
      <c r="J1422" s="60">
        <f t="shared" si="253"/>
        <v>15.881005293511485</v>
      </c>
      <c r="K1422" s="60">
        <f t="shared" si="249"/>
        <v>15.732300808445736</v>
      </c>
      <c r="L1422" s="60">
        <f t="shared" si="251"/>
        <v>0.41680061777191008</v>
      </c>
      <c r="M1422" s="60">
        <f t="shared" si="250"/>
        <v>1.1603300436822521</v>
      </c>
      <c r="N1422" s="59">
        <v>8.4</v>
      </c>
      <c r="O1422" s="59">
        <v>0.24</v>
      </c>
      <c r="P1422" s="62">
        <v>5.9405577689243021</v>
      </c>
      <c r="Q1422" s="62">
        <v>6.9000390625000003</v>
      </c>
      <c r="R1422" s="12">
        <v>8.77</v>
      </c>
      <c r="S1422" s="59">
        <v>18.75</v>
      </c>
      <c r="T1422" s="58">
        <v>1</v>
      </c>
      <c r="U1422" s="59">
        <v>9.69</v>
      </c>
      <c r="V1422" s="58">
        <v>70</v>
      </c>
      <c r="W1422" s="58" t="s">
        <v>83</v>
      </c>
      <c r="X1422" s="58">
        <v>0</v>
      </c>
      <c r="Y1422" s="58">
        <v>0</v>
      </c>
      <c r="Z1422" s="58">
        <v>0</v>
      </c>
      <c r="AA1422" s="58">
        <v>0</v>
      </c>
      <c r="AB1422">
        <v>0</v>
      </c>
      <c r="AC1422">
        <v>1</v>
      </c>
      <c r="AD1422" s="58">
        <v>0</v>
      </c>
      <c r="AE1422" s="58">
        <v>1</v>
      </c>
      <c r="AF1422" s="58">
        <v>12.5</v>
      </c>
      <c r="AG1422" s="58">
        <v>11.11</v>
      </c>
      <c r="AH1422" s="59">
        <v>4073.86</v>
      </c>
      <c r="AI1422" s="61">
        <v>7889200</v>
      </c>
      <c r="AJ1422" s="61">
        <v>6799100</v>
      </c>
      <c r="AK1422" s="61">
        <v>517100</v>
      </c>
      <c r="AL1422" s="60">
        <f t="shared" si="254"/>
        <v>0.5171</v>
      </c>
      <c r="AM1422" s="60">
        <f t="shared" si="252"/>
        <v>3.296044746304435E-2</v>
      </c>
      <c r="AN1422" s="59">
        <v>80.92</v>
      </c>
    </row>
    <row r="1423" spans="1:40" x14ac:dyDescent="0.3">
      <c r="A1423" s="58" t="s">
        <v>277</v>
      </c>
      <c r="B1423" s="59">
        <v>2015</v>
      </c>
      <c r="C1423" s="59">
        <v>53.75</v>
      </c>
      <c r="D1423" s="59">
        <v>53.75</v>
      </c>
      <c r="E1423" s="59">
        <v>100</v>
      </c>
      <c r="F1423" s="59">
        <v>52.14</v>
      </c>
      <c r="G1423" s="59">
        <v>65.83</v>
      </c>
      <c r="H1423" s="59">
        <v>41.93</v>
      </c>
      <c r="I1423" s="60">
        <f t="shared" si="247"/>
        <v>8.4778243072861788</v>
      </c>
      <c r="J1423" s="60">
        <f t="shared" si="253"/>
        <v>15.914387012282717</v>
      </c>
      <c r="K1423" s="60">
        <f t="shared" si="249"/>
        <v>15.807990721404522</v>
      </c>
      <c r="L1423" s="60">
        <f t="shared" si="251"/>
        <v>0.43132776763389169</v>
      </c>
      <c r="M1423" s="60">
        <f t="shared" si="250"/>
        <v>1.1122625686897474</v>
      </c>
      <c r="N1423" s="59">
        <v>3.68</v>
      </c>
      <c r="O1423" s="59">
        <v>0.22</v>
      </c>
      <c r="P1423" s="62">
        <v>7.6819367588932828</v>
      </c>
      <c r="Q1423" s="62">
        <v>8.2714785992217958</v>
      </c>
      <c r="R1423" s="12">
        <v>9.17</v>
      </c>
      <c r="S1423" s="59">
        <v>11.11</v>
      </c>
      <c r="T1423" s="58">
        <v>1</v>
      </c>
      <c r="U1423" s="59">
        <v>30.53</v>
      </c>
      <c r="V1423" s="58">
        <v>80</v>
      </c>
      <c r="W1423" s="58" t="s">
        <v>83</v>
      </c>
      <c r="X1423" s="58">
        <v>0</v>
      </c>
      <c r="Y1423" s="58">
        <v>0</v>
      </c>
      <c r="Z1423" s="58">
        <v>0</v>
      </c>
      <c r="AA1423" s="58">
        <v>0</v>
      </c>
      <c r="AB1423">
        <v>0</v>
      </c>
      <c r="AC1423">
        <v>1</v>
      </c>
      <c r="AD1423" s="58">
        <v>0</v>
      </c>
      <c r="AE1423" s="58">
        <v>1</v>
      </c>
      <c r="AF1423" s="58">
        <v>12.5</v>
      </c>
      <c r="AG1423" s="58"/>
      <c r="AH1423" s="59">
        <v>4806.9799999999996</v>
      </c>
      <c r="AI1423" s="61">
        <v>8157000</v>
      </c>
      <c r="AJ1423" s="61">
        <v>7333700</v>
      </c>
      <c r="AK1423" s="61">
        <v>539300</v>
      </c>
      <c r="AL1423" s="60">
        <f t="shared" si="254"/>
        <v>0.5393</v>
      </c>
      <c r="AM1423" s="60">
        <f t="shared" si="252"/>
        <v>4.2931734674144267E-2</v>
      </c>
      <c r="AN1423" s="59">
        <v>85.68</v>
      </c>
    </row>
    <row r="1424" spans="1:40" x14ac:dyDescent="0.3">
      <c r="A1424" s="58" t="s">
        <v>277</v>
      </c>
      <c r="B1424" s="59">
        <v>2016</v>
      </c>
      <c r="C1424" s="59">
        <v>59.19</v>
      </c>
      <c r="D1424" s="59">
        <v>59.19</v>
      </c>
      <c r="E1424" s="59">
        <v>100</v>
      </c>
      <c r="F1424" s="59">
        <v>53.22</v>
      </c>
      <c r="G1424" s="59">
        <v>73.180000000000007</v>
      </c>
      <c r="H1424" s="59">
        <v>52.45</v>
      </c>
      <c r="I1424" s="60">
        <f t="shared" si="247"/>
        <v>8.5433247682008631</v>
      </c>
      <c r="J1424" s="60">
        <f t="shared" si="253"/>
        <v>15.949025899840112</v>
      </c>
      <c r="K1424" s="60">
        <f t="shared" si="249"/>
        <v>15.820497913719162</v>
      </c>
      <c r="L1424" s="60">
        <f t="shared" si="251"/>
        <v>0.42028803699980266</v>
      </c>
      <c r="M1424" s="60">
        <f t="shared" si="250"/>
        <v>1.1371532453541611</v>
      </c>
      <c r="N1424" s="59">
        <v>6.27</v>
      </c>
      <c r="O1424" s="59">
        <v>0.21</v>
      </c>
      <c r="P1424" s="62">
        <v>5.3497665369649798</v>
      </c>
      <c r="Q1424" s="62">
        <v>5.6182329317269106</v>
      </c>
      <c r="R1424" s="12">
        <v>8.7100000000000009</v>
      </c>
      <c r="S1424" s="59">
        <v>22.73</v>
      </c>
      <c r="T1424" s="58">
        <v>1</v>
      </c>
      <c r="U1424" s="59">
        <v>50.88</v>
      </c>
      <c r="V1424" s="58">
        <v>80</v>
      </c>
      <c r="W1424" s="58" t="s">
        <v>83</v>
      </c>
      <c r="X1424" s="58">
        <v>0</v>
      </c>
      <c r="Y1424" s="58">
        <v>0</v>
      </c>
      <c r="Z1424" s="58">
        <v>0</v>
      </c>
      <c r="AA1424" s="58">
        <v>0</v>
      </c>
      <c r="AB1424">
        <v>0</v>
      </c>
      <c r="AC1424">
        <v>1</v>
      </c>
      <c r="AD1424" s="58"/>
      <c r="AE1424" s="58">
        <v>1</v>
      </c>
      <c r="AF1424" s="58">
        <v>12.5</v>
      </c>
      <c r="AG1424" s="58"/>
      <c r="AH1424" s="59">
        <v>5132.38</v>
      </c>
      <c r="AI1424" s="61">
        <v>8444500</v>
      </c>
      <c r="AJ1424" s="61">
        <v>7426000</v>
      </c>
      <c r="AK1424" s="61">
        <v>522400</v>
      </c>
      <c r="AL1424" s="60">
        <f t="shared" si="254"/>
        <v>0.52239999999999998</v>
      </c>
      <c r="AM1424" s="60">
        <f t="shared" si="252"/>
        <v>-3.1336918227331728E-2</v>
      </c>
      <c r="AN1424" s="59">
        <v>82.81</v>
      </c>
    </row>
    <row r="1425" spans="1:40" x14ac:dyDescent="0.3">
      <c r="A1425" s="58" t="s">
        <v>277</v>
      </c>
      <c r="B1425" s="59">
        <v>2017</v>
      </c>
      <c r="C1425" s="59">
        <v>58.89</v>
      </c>
      <c r="D1425" s="59">
        <v>58.89</v>
      </c>
      <c r="E1425" s="59">
        <v>100</v>
      </c>
      <c r="F1425" s="59">
        <v>41.75</v>
      </c>
      <c r="G1425" s="59">
        <v>76.03</v>
      </c>
      <c r="H1425" s="59">
        <v>67.38</v>
      </c>
      <c r="I1425" s="60">
        <f t="shared" si="247"/>
        <v>8.5635766522734063</v>
      </c>
      <c r="J1425" s="60">
        <f t="shared" si="253"/>
        <v>16.016782489257832</v>
      </c>
      <c r="K1425" s="60">
        <f t="shared" si="249"/>
        <v>15.909002922866769</v>
      </c>
      <c r="L1425" s="60">
        <f t="shared" si="251"/>
        <v>0.41673470036639515</v>
      </c>
      <c r="M1425" s="60">
        <f t="shared" si="250"/>
        <v>1.1138021988857665</v>
      </c>
      <c r="N1425" s="59">
        <v>6.1</v>
      </c>
      <c r="O1425" s="59">
        <v>0.2</v>
      </c>
      <c r="P1425" s="62">
        <v>5.8285490196078431</v>
      </c>
      <c r="Q1425" s="62">
        <v>6.2326050420168064</v>
      </c>
      <c r="R1425" s="12">
        <v>8.64</v>
      </c>
      <c r="S1425" s="59">
        <v>0</v>
      </c>
      <c r="T1425" s="58">
        <v>1</v>
      </c>
      <c r="U1425" s="59">
        <v>72.900000000000006</v>
      </c>
      <c r="V1425" s="58">
        <v>66.67</v>
      </c>
      <c r="W1425" s="58" t="s">
        <v>83</v>
      </c>
      <c r="X1425" s="58">
        <v>0</v>
      </c>
      <c r="Y1425" s="58">
        <v>0</v>
      </c>
      <c r="Z1425" s="58">
        <v>0</v>
      </c>
      <c r="AA1425" s="58">
        <v>0</v>
      </c>
      <c r="AB1425">
        <v>0</v>
      </c>
      <c r="AC1425">
        <v>1</v>
      </c>
      <c r="AD1425" s="58">
        <v>1</v>
      </c>
      <c r="AE1425" s="58">
        <v>1</v>
      </c>
      <c r="AF1425" s="58">
        <v>16.670000000000002</v>
      </c>
      <c r="AG1425" s="58"/>
      <c r="AH1425" s="59">
        <v>5237.38</v>
      </c>
      <c r="AI1425" s="61">
        <v>9036500</v>
      </c>
      <c r="AJ1425" s="61">
        <v>8113200</v>
      </c>
      <c r="AK1425" s="61">
        <v>517000</v>
      </c>
      <c r="AL1425" s="60">
        <f t="shared" si="254"/>
        <v>0.51700000000000002</v>
      </c>
      <c r="AM1425" s="60">
        <f t="shared" si="252"/>
        <v>-1.0336906584992343E-2</v>
      </c>
      <c r="AN1425" s="59">
        <v>85.11</v>
      </c>
    </row>
    <row r="1426" spans="1:40" x14ac:dyDescent="0.3">
      <c r="A1426" s="58" t="s">
        <v>277</v>
      </c>
      <c r="B1426" s="59">
        <v>2018</v>
      </c>
      <c r="C1426" s="59">
        <v>53.34</v>
      </c>
      <c r="D1426" s="59">
        <v>53.34</v>
      </c>
      <c r="E1426" s="59">
        <v>100</v>
      </c>
      <c r="F1426" s="59">
        <v>40.630000000000003</v>
      </c>
      <c r="G1426" s="59">
        <v>74.41</v>
      </c>
      <c r="H1426" s="59">
        <v>49.54</v>
      </c>
      <c r="I1426" s="60">
        <f t="shared" si="247"/>
        <v>8.5385769210522664</v>
      </c>
      <c r="J1426" s="60">
        <f t="shared" si="253"/>
        <v>16.058536711101102</v>
      </c>
      <c r="K1426" s="60">
        <f t="shared" si="249"/>
        <v>15.947081919047026</v>
      </c>
      <c r="L1426" s="60">
        <f t="shared" si="251"/>
        <v>0.4264435144933561</v>
      </c>
      <c r="M1426" s="60">
        <f t="shared" si="250"/>
        <v>1.1179032047555202</v>
      </c>
      <c r="N1426" s="59">
        <v>4.53</v>
      </c>
      <c r="O1426" s="59">
        <v>0.18</v>
      </c>
      <c r="P1426" s="62">
        <v>15.665081300813005</v>
      </c>
      <c r="Q1426" s="62">
        <v>17.575252918287951</v>
      </c>
      <c r="R1426" s="12">
        <v>28</v>
      </c>
      <c r="S1426" s="59">
        <v>0</v>
      </c>
      <c r="T1426" s="58">
        <v>1</v>
      </c>
      <c r="U1426" s="59">
        <v>46.13</v>
      </c>
      <c r="V1426" s="58">
        <v>60</v>
      </c>
      <c r="W1426" s="58" t="s">
        <v>83</v>
      </c>
      <c r="X1426" s="58">
        <v>0</v>
      </c>
      <c r="Y1426" s="58">
        <v>0</v>
      </c>
      <c r="Z1426" s="58">
        <v>0</v>
      </c>
      <c r="AA1426" s="58">
        <v>0</v>
      </c>
      <c r="AB1426">
        <v>0</v>
      </c>
      <c r="AC1426">
        <v>1</v>
      </c>
      <c r="AD1426" s="58">
        <v>1</v>
      </c>
      <c r="AE1426" s="58">
        <v>1</v>
      </c>
      <c r="AF1426" s="58">
        <v>16.670000000000002</v>
      </c>
      <c r="AG1426" s="58"/>
      <c r="AH1426" s="59">
        <v>5108.07</v>
      </c>
      <c r="AI1426" s="61">
        <v>9421800</v>
      </c>
      <c r="AJ1426" s="61">
        <v>8428100</v>
      </c>
      <c r="AK1426" s="61">
        <v>531800</v>
      </c>
      <c r="AL1426" s="60">
        <f t="shared" si="254"/>
        <v>0.53180000000000005</v>
      </c>
      <c r="AM1426" s="60">
        <f t="shared" si="252"/>
        <v>2.862669245647969E-2</v>
      </c>
      <c r="AN1426" s="59">
        <v>84.86</v>
      </c>
    </row>
    <row r="1427" spans="1:40" x14ac:dyDescent="0.3">
      <c r="A1427" s="58" t="s">
        <v>277</v>
      </c>
      <c r="B1427" s="59">
        <v>2019</v>
      </c>
      <c r="C1427" s="59">
        <v>58.23</v>
      </c>
      <c r="D1427" s="59">
        <v>58.23</v>
      </c>
      <c r="E1427" s="59">
        <v>100</v>
      </c>
      <c r="F1427" s="59">
        <v>53.51</v>
      </c>
      <c r="G1427" s="59">
        <v>77.33</v>
      </c>
      <c r="H1427" s="59">
        <v>43.24</v>
      </c>
      <c r="I1427" s="60">
        <f t="shared" si="247"/>
        <v>8.3676903602533894</v>
      </c>
      <c r="J1427" s="60">
        <f t="shared" si="253"/>
        <v>16.13830015827422</v>
      </c>
      <c r="K1427" s="60">
        <f t="shared" si="249"/>
        <v>16.017169732368359</v>
      </c>
      <c r="L1427" s="60">
        <f t="shared" si="251"/>
        <v>0.43851296215436475</v>
      </c>
      <c r="M1427" s="60">
        <f t="shared" si="250"/>
        <v>1.1287721238938053</v>
      </c>
      <c r="N1427" s="59">
        <v>4.71</v>
      </c>
      <c r="O1427" s="59">
        <v>0.17</v>
      </c>
      <c r="P1427" s="62">
        <v>24.825120000000009</v>
      </c>
      <c r="Q1427" s="62">
        <v>26.61542635658914</v>
      </c>
      <c r="R1427" s="12">
        <v>31.91</v>
      </c>
      <c r="S1427" s="59">
        <v>17.5</v>
      </c>
      <c r="T1427" s="58">
        <v>1</v>
      </c>
      <c r="U1427" s="59">
        <v>38.590000000000003</v>
      </c>
      <c r="V1427" s="58">
        <v>66.67</v>
      </c>
      <c r="W1427" s="58" t="s">
        <v>83</v>
      </c>
      <c r="X1427" s="58">
        <v>0</v>
      </c>
      <c r="Y1427" s="58">
        <v>0</v>
      </c>
      <c r="Z1427" s="58">
        <v>0</v>
      </c>
      <c r="AA1427" s="58">
        <v>0</v>
      </c>
      <c r="AB1427">
        <v>0</v>
      </c>
      <c r="AC1427">
        <v>1</v>
      </c>
      <c r="AD1427" s="58">
        <v>1</v>
      </c>
      <c r="AE1427" s="58">
        <v>1</v>
      </c>
      <c r="AF1427" s="58">
        <v>20</v>
      </c>
      <c r="AG1427" s="58"/>
      <c r="AH1427" s="59">
        <v>4305.68</v>
      </c>
      <c r="AI1427" s="61">
        <v>10204100</v>
      </c>
      <c r="AJ1427" s="61">
        <v>9040000</v>
      </c>
      <c r="AK1427" s="61">
        <v>550400</v>
      </c>
      <c r="AL1427" s="60">
        <f t="shared" si="254"/>
        <v>0.5504</v>
      </c>
      <c r="AM1427" s="60">
        <f t="shared" si="252"/>
        <v>3.4975554719819481E-2</v>
      </c>
      <c r="AN1427" s="59">
        <v>83.87</v>
      </c>
    </row>
    <row r="1428" spans="1:40" x14ac:dyDescent="0.3">
      <c r="A1428" s="58" t="s">
        <v>277</v>
      </c>
      <c r="B1428" s="59">
        <v>2020</v>
      </c>
      <c r="C1428" s="59">
        <v>70.37</v>
      </c>
      <c r="D1428" s="59">
        <v>70.37</v>
      </c>
      <c r="E1428" s="59">
        <v>100</v>
      </c>
      <c r="F1428" s="59">
        <v>61.81</v>
      </c>
      <c r="G1428" s="59">
        <v>78.09</v>
      </c>
      <c r="H1428" s="59">
        <v>75.63</v>
      </c>
      <c r="I1428" s="60">
        <f t="shared" si="247"/>
        <v>8.7118533140674153</v>
      </c>
      <c r="J1428" s="60">
        <f t="shared" si="253"/>
        <v>16.195214087114611</v>
      </c>
      <c r="K1428" s="60">
        <f t="shared" si="249"/>
        <v>16.072889058120239</v>
      </c>
      <c r="L1428" s="60">
        <f t="shared" si="251"/>
        <v>0.47355979857350206</v>
      </c>
      <c r="M1428" s="60">
        <f t="shared" si="250"/>
        <v>1.1301213643021553</v>
      </c>
      <c r="N1428" s="59">
        <v>2.48</v>
      </c>
      <c r="O1428" s="59">
        <v>0.17</v>
      </c>
      <c r="P1428" s="62">
        <v>24.792209302325578</v>
      </c>
      <c r="Q1428" s="62">
        <v>26.392868217054275</v>
      </c>
      <c r="R1428" s="12">
        <v>35.049999999999997</v>
      </c>
      <c r="S1428" s="59">
        <v>23.91</v>
      </c>
      <c r="T1428" s="58">
        <v>1</v>
      </c>
      <c r="U1428" s="59">
        <v>85.07</v>
      </c>
      <c r="V1428" s="58">
        <v>60</v>
      </c>
      <c r="W1428" s="58" t="s">
        <v>83</v>
      </c>
      <c r="X1428" s="58">
        <v>0</v>
      </c>
      <c r="Y1428" s="58">
        <v>0</v>
      </c>
      <c r="Z1428" s="58">
        <v>0</v>
      </c>
      <c r="AA1428" s="58">
        <v>0</v>
      </c>
      <c r="AB1428">
        <v>0</v>
      </c>
      <c r="AC1428">
        <v>1</v>
      </c>
      <c r="AD1428" s="58">
        <v>1</v>
      </c>
      <c r="AE1428" s="58">
        <v>1</v>
      </c>
      <c r="AF1428" s="58">
        <v>25</v>
      </c>
      <c r="AG1428" s="58"/>
      <c r="AH1428" s="59">
        <v>6074.49</v>
      </c>
      <c r="AI1428" s="61">
        <v>10801700</v>
      </c>
      <c r="AJ1428" s="61">
        <v>9558000</v>
      </c>
      <c r="AK1428" s="61">
        <v>605700</v>
      </c>
      <c r="AL1428" s="60">
        <f t="shared" si="254"/>
        <v>0.60570000000000002</v>
      </c>
      <c r="AM1428" s="60">
        <f t="shared" si="252"/>
        <v>0.10047238372093023</v>
      </c>
      <c r="AN1428" s="59">
        <v>83.8</v>
      </c>
    </row>
    <row r="1429" spans="1:40" x14ac:dyDescent="0.3">
      <c r="A1429" s="58" t="s">
        <v>277</v>
      </c>
      <c r="B1429" s="59">
        <v>2021</v>
      </c>
      <c r="C1429" s="59">
        <v>73.33</v>
      </c>
      <c r="D1429" s="59">
        <v>73.33</v>
      </c>
      <c r="E1429" s="59">
        <v>100</v>
      </c>
      <c r="F1429" s="59">
        <v>64.599999999999994</v>
      </c>
      <c r="G1429" s="59">
        <v>82.38</v>
      </c>
      <c r="H1429" s="59">
        <v>77.260000000000005</v>
      </c>
      <c r="I1429" s="60">
        <f t="shared" si="247"/>
        <v>8.6066371073824826</v>
      </c>
      <c r="J1429" s="60">
        <f t="shared" si="253"/>
        <v>16.21550362884479</v>
      </c>
      <c r="K1429" s="60">
        <f t="shared" si="249"/>
        <v>16.10646831471734</v>
      </c>
      <c r="L1429" s="60">
        <f t="shared" si="251"/>
        <v>0.38281041754335815</v>
      </c>
      <c r="M1429" s="60">
        <f t="shared" si="250"/>
        <v>1.1152017320221763</v>
      </c>
      <c r="N1429" s="59">
        <v>3.27</v>
      </c>
      <c r="O1429" s="59">
        <v>0.17</v>
      </c>
      <c r="P1429" s="62">
        <v>53.43942307692307</v>
      </c>
      <c r="Q1429" s="62">
        <v>56.638499999999958</v>
      </c>
      <c r="R1429" s="12">
        <v>93.21</v>
      </c>
      <c r="S1429" s="59">
        <v>14.58</v>
      </c>
      <c r="T1429" s="58">
        <v>1</v>
      </c>
      <c r="U1429" s="59">
        <v>89.6</v>
      </c>
      <c r="V1429" s="58">
        <v>50</v>
      </c>
      <c r="W1429" s="58" t="s">
        <v>83</v>
      </c>
      <c r="X1429" s="58">
        <v>0</v>
      </c>
      <c r="Y1429" s="58">
        <v>0</v>
      </c>
      <c r="Z1429" s="58">
        <v>0</v>
      </c>
      <c r="AA1429" s="58">
        <v>0</v>
      </c>
      <c r="AB1429">
        <v>0</v>
      </c>
      <c r="AC1429">
        <v>1</v>
      </c>
      <c r="AD1429" s="58">
        <v>1</v>
      </c>
      <c r="AE1429" s="58">
        <v>1</v>
      </c>
      <c r="AF1429" s="58">
        <v>25</v>
      </c>
      <c r="AG1429" s="58">
        <v>9.09</v>
      </c>
      <c r="AH1429" s="59">
        <v>5467.83</v>
      </c>
      <c r="AI1429" s="61">
        <v>11023100</v>
      </c>
      <c r="AJ1429" s="61">
        <v>9884400</v>
      </c>
      <c r="AK1429" s="61">
        <v>466400</v>
      </c>
      <c r="AL1429" s="60">
        <f t="shared" si="254"/>
        <v>0.46639999999999998</v>
      </c>
      <c r="AM1429" s="60">
        <f t="shared" si="252"/>
        <v>-0.22998183919432061</v>
      </c>
      <c r="AN1429" s="59">
        <v>85.32</v>
      </c>
    </row>
    <row r="1430" spans="1:40" x14ac:dyDescent="0.3">
      <c r="A1430" s="58" t="s">
        <v>183</v>
      </c>
      <c r="B1430" s="59">
        <v>2008</v>
      </c>
      <c r="C1430" s="59">
        <v>73.58</v>
      </c>
      <c r="D1430" s="59">
        <v>73.58</v>
      </c>
      <c r="E1430" s="59">
        <v>100</v>
      </c>
      <c r="F1430" s="59">
        <v>82.78</v>
      </c>
      <c r="G1430" s="59">
        <v>61.35</v>
      </c>
      <c r="H1430" s="59">
        <v>80.239999999999995</v>
      </c>
      <c r="I1430" s="60">
        <f t="shared" si="247"/>
        <v>9.0512907117162378</v>
      </c>
      <c r="J1430" s="60">
        <f t="shared" si="253"/>
        <v>16.233832149440918</v>
      </c>
      <c r="K1430" s="60">
        <f t="shared" si="249"/>
        <v>15.850738944967784</v>
      </c>
      <c r="L1430" s="60">
        <f t="shared" si="251"/>
        <v>0.70359243842148389</v>
      </c>
      <c r="M1430" s="60">
        <f t="shared" si="250"/>
        <v>1.4668147373922131</v>
      </c>
      <c r="N1430" s="59">
        <v>6.35</v>
      </c>
      <c r="O1430" s="59">
        <v>0.17</v>
      </c>
      <c r="P1430" s="62">
        <v>19.974545454545453</v>
      </c>
      <c r="Q1430" s="62">
        <v>25.786875000000009</v>
      </c>
      <c r="R1430" s="12">
        <v>34.380000000000003</v>
      </c>
      <c r="S1430" s="59">
        <v>0</v>
      </c>
      <c r="T1430" s="58">
        <v>1</v>
      </c>
      <c r="U1430" s="59">
        <v>84.38</v>
      </c>
      <c r="V1430" s="58">
        <v>53.85</v>
      </c>
      <c r="W1430" s="58" t="s">
        <v>83</v>
      </c>
      <c r="X1430" s="58">
        <v>0</v>
      </c>
      <c r="Y1430" s="58">
        <v>0</v>
      </c>
      <c r="Z1430" s="58">
        <v>0</v>
      </c>
      <c r="AA1430" s="58">
        <v>0</v>
      </c>
      <c r="AB1430">
        <v>0</v>
      </c>
      <c r="AC1430">
        <v>1</v>
      </c>
      <c r="AD1430" s="58">
        <v>0</v>
      </c>
      <c r="AE1430" s="58"/>
      <c r="AF1430" s="58">
        <v>0</v>
      </c>
      <c r="AG1430" s="58"/>
      <c r="AH1430" s="59">
        <v>8529.5400000000009</v>
      </c>
      <c r="AI1430" s="61">
        <v>11227000</v>
      </c>
      <c r="AJ1430" s="61">
        <v>7654000</v>
      </c>
      <c r="AK1430" s="61">
        <v>1021000</v>
      </c>
      <c r="AL1430" s="60">
        <f t="shared" si="254"/>
        <v>1.0209999999999999</v>
      </c>
      <c r="AM1430" s="60"/>
      <c r="AN1430" s="59">
        <v>63.58</v>
      </c>
    </row>
    <row r="1431" spans="1:40" x14ac:dyDescent="0.3">
      <c r="A1431" s="58" t="s">
        <v>183</v>
      </c>
      <c r="B1431" s="59">
        <v>2009</v>
      </c>
      <c r="C1431" s="59">
        <v>72.31</v>
      </c>
      <c r="D1431" s="59">
        <v>72.31</v>
      </c>
      <c r="E1431" s="59">
        <v>100</v>
      </c>
      <c r="F1431" s="59">
        <v>82.17</v>
      </c>
      <c r="G1431" s="59">
        <v>86.1</v>
      </c>
      <c r="H1431" s="59">
        <v>41.2</v>
      </c>
      <c r="I1431" s="60">
        <f t="shared" si="247"/>
        <v>9.1027640699425323</v>
      </c>
      <c r="J1431" s="60">
        <f t="shared" si="253"/>
        <v>16.758316625708861</v>
      </c>
      <c r="K1431" s="60">
        <f t="shared" si="249"/>
        <v>16.40071492906764</v>
      </c>
      <c r="L1431" s="60">
        <f t="shared" si="251"/>
        <v>0.80825998766044982</v>
      </c>
      <c r="M1431" s="60">
        <f t="shared" si="250"/>
        <v>1.4298959746720941</v>
      </c>
      <c r="N1431" s="59">
        <v>5.59</v>
      </c>
      <c r="O1431" s="59">
        <v>0.13</v>
      </c>
      <c r="P1431" s="62">
        <v>16.568333333333328</v>
      </c>
      <c r="Q1431" s="62">
        <v>16.611240310077516</v>
      </c>
      <c r="R1431" s="12">
        <v>19.829999999999998</v>
      </c>
      <c r="S1431" s="59">
        <v>0</v>
      </c>
      <c r="T1431" s="58">
        <v>1</v>
      </c>
      <c r="U1431" s="59">
        <v>25</v>
      </c>
      <c r="V1431" s="58">
        <v>54.55</v>
      </c>
      <c r="W1431" s="58" t="s">
        <v>83</v>
      </c>
      <c r="X1431" s="58">
        <v>0</v>
      </c>
      <c r="Y1431" s="58">
        <v>0</v>
      </c>
      <c r="Z1431" s="58">
        <v>0</v>
      </c>
      <c r="AA1431" s="58">
        <v>0</v>
      </c>
      <c r="AB1431">
        <v>0</v>
      </c>
      <c r="AC1431">
        <v>1</v>
      </c>
      <c r="AD1431" s="58">
        <v>0</v>
      </c>
      <c r="AE1431" s="58"/>
      <c r="AF1431" s="58">
        <v>9.09</v>
      </c>
      <c r="AG1431" s="58"/>
      <c r="AH1431" s="59">
        <v>8980.08</v>
      </c>
      <c r="AI1431" s="61">
        <v>18969000</v>
      </c>
      <c r="AJ1431" s="61">
        <v>13266000</v>
      </c>
      <c r="AK1431" s="61">
        <v>1244000</v>
      </c>
      <c r="AL1431" s="60">
        <f t="shared" si="254"/>
        <v>1.244</v>
      </c>
      <c r="AM1431" s="60">
        <f t="shared" ref="AM1431:AM1443" si="255">(AK1431-AK1430)/AK1430</f>
        <v>0.21841332027424093</v>
      </c>
      <c r="AN1431" s="59">
        <v>63.65</v>
      </c>
    </row>
    <row r="1432" spans="1:40" x14ac:dyDescent="0.3">
      <c r="A1432" s="58" t="s">
        <v>183</v>
      </c>
      <c r="B1432" s="59">
        <v>2010</v>
      </c>
      <c r="C1432" s="59">
        <v>80.430000000000007</v>
      </c>
      <c r="D1432" s="59">
        <v>80.430000000000007</v>
      </c>
      <c r="E1432" s="59">
        <v>89.13</v>
      </c>
      <c r="F1432" s="59">
        <v>81.040000000000006</v>
      </c>
      <c r="G1432" s="59">
        <v>83.62</v>
      </c>
      <c r="H1432" s="59">
        <v>75.180000000000007</v>
      </c>
      <c r="I1432" s="60">
        <f t="shared" si="247"/>
        <v>9.3653249896948427</v>
      </c>
      <c r="J1432" s="60">
        <f t="shared" si="253"/>
        <v>16.799575026650583</v>
      </c>
      <c r="K1432" s="60">
        <f t="shared" si="249"/>
        <v>16.443940184504449</v>
      </c>
      <c r="L1432" s="60">
        <f t="shared" si="251"/>
        <v>1.0476698099305348</v>
      </c>
      <c r="M1432" s="60">
        <f t="shared" si="250"/>
        <v>1.4270863413225527</v>
      </c>
      <c r="N1432" s="59">
        <v>6.37</v>
      </c>
      <c r="O1432" s="59">
        <v>0.18</v>
      </c>
      <c r="P1432" s="62">
        <v>16.501712062256811</v>
      </c>
      <c r="Q1432" s="62">
        <v>17.427003891050575</v>
      </c>
      <c r="R1432" s="12">
        <v>19.920000000000002</v>
      </c>
      <c r="S1432" s="59">
        <v>0</v>
      </c>
      <c r="T1432" s="58">
        <v>0</v>
      </c>
      <c r="U1432" s="59">
        <v>77.66</v>
      </c>
      <c r="V1432" s="58">
        <v>54.55</v>
      </c>
      <c r="W1432" s="58" t="s">
        <v>83</v>
      </c>
      <c r="X1432" s="58">
        <v>0</v>
      </c>
      <c r="Y1432" s="58">
        <v>0</v>
      </c>
      <c r="Z1432" s="58">
        <v>0</v>
      </c>
      <c r="AA1432" s="58">
        <v>0</v>
      </c>
      <c r="AB1432">
        <v>0</v>
      </c>
      <c r="AC1432">
        <v>1</v>
      </c>
      <c r="AD1432" s="58">
        <v>0</v>
      </c>
      <c r="AE1432" s="58"/>
      <c r="AF1432" s="58">
        <v>9.09</v>
      </c>
      <c r="AG1432" s="58"/>
      <c r="AH1432" s="59">
        <v>11676.4</v>
      </c>
      <c r="AI1432" s="61">
        <v>19768000</v>
      </c>
      <c r="AJ1432" s="61">
        <v>13852000</v>
      </c>
      <c r="AK1432" s="61">
        <v>1851000</v>
      </c>
      <c r="AL1432" s="60">
        <f t="shared" si="254"/>
        <v>1.851</v>
      </c>
      <c r="AM1432" s="60">
        <f t="shared" si="255"/>
        <v>0.48794212218649519</v>
      </c>
      <c r="AN1432" s="59">
        <v>63.63</v>
      </c>
    </row>
    <row r="1433" spans="1:40" x14ac:dyDescent="0.3">
      <c r="A1433" s="58" t="s">
        <v>183</v>
      </c>
      <c r="B1433" s="59">
        <v>2011</v>
      </c>
      <c r="C1433" s="59">
        <v>83.39</v>
      </c>
      <c r="D1433" s="59">
        <v>82.76</v>
      </c>
      <c r="E1433" s="59">
        <v>86.67</v>
      </c>
      <c r="F1433" s="59">
        <v>80.92</v>
      </c>
      <c r="G1433" s="59">
        <v>88.6</v>
      </c>
      <c r="H1433" s="59">
        <v>78.84</v>
      </c>
      <c r="I1433" s="60">
        <f t="shared" si="247"/>
        <v>9.5668477018684648</v>
      </c>
      <c r="J1433" s="60">
        <f t="shared" si="253"/>
        <v>16.867150463456561</v>
      </c>
      <c r="K1433" s="60">
        <f t="shared" si="249"/>
        <v>16.547147068872626</v>
      </c>
      <c r="L1433" s="60">
        <f t="shared" si="251"/>
        <v>1.0681530811834012</v>
      </c>
      <c r="M1433" s="60">
        <f t="shared" si="250"/>
        <v>1.3771324391196771</v>
      </c>
      <c r="N1433" s="59">
        <v>4.37</v>
      </c>
      <c r="O1433" s="59">
        <v>0.17</v>
      </c>
      <c r="P1433" s="62">
        <v>14.778235294117646</v>
      </c>
      <c r="Q1433" s="62">
        <v>16.565686274509794</v>
      </c>
      <c r="R1433" s="12">
        <v>21.87</v>
      </c>
      <c r="S1433" s="59">
        <v>0</v>
      </c>
      <c r="T1433" s="58">
        <v>0</v>
      </c>
      <c r="U1433" s="59">
        <v>82.29</v>
      </c>
      <c r="V1433" s="58">
        <v>58.33</v>
      </c>
      <c r="W1433" s="58" t="s">
        <v>83</v>
      </c>
      <c r="X1433" s="58">
        <v>0</v>
      </c>
      <c r="Y1433" s="58">
        <v>0</v>
      </c>
      <c r="Z1433" s="58">
        <v>0</v>
      </c>
      <c r="AA1433" s="58">
        <v>0</v>
      </c>
      <c r="AB1433">
        <v>0</v>
      </c>
      <c r="AC1433">
        <v>1</v>
      </c>
      <c r="AD1433" s="58">
        <v>1</v>
      </c>
      <c r="AE1433" s="58">
        <v>1</v>
      </c>
      <c r="AF1433" s="58">
        <v>10</v>
      </c>
      <c r="AG1433" s="58"/>
      <c r="AH1433" s="59">
        <v>14283.32</v>
      </c>
      <c r="AI1433" s="61">
        <v>21150000</v>
      </c>
      <c r="AJ1433" s="61">
        <v>15358000</v>
      </c>
      <c r="AK1433" s="61">
        <v>1910000</v>
      </c>
      <c r="AL1433" s="60">
        <f t="shared" si="254"/>
        <v>1.91</v>
      </c>
      <c r="AM1433" s="60">
        <f t="shared" si="255"/>
        <v>3.1874662344678555E-2</v>
      </c>
      <c r="AN1433" s="59">
        <v>65.91</v>
      </c>
    </row>
    <row r="1434" spans="1:40" x14ac:dyDescent="0.3">
      <c r="A1434" s="58" t="s">
        <v>183</v>
      </c>
      <c r="B1434" s="59">
        <v>2012</v>
      </c>
      <c r="C1434" s="59">
        <v>81.73</v>
      </c>
      <c r="D1434" s="59">
        <v>81.73</v>
      </c>
      <c r="E1434" s="59">
        <v>100</v>
      </c>
      <c r="F1434" s="59">
        <v>81.17</v>
      </c>
      <c r="G1434" s="59">
        <v>87.33</v>
      </c>
      <c r="H1434" s="59">
        <v>74.430000000000007</v>
      </c>
      <c r="I1434" s="60">
        <f t="shared" si="247"/>
        <v>9.6228545767216325</v>
      </c>
      <c r="J1434" s="60">
        <f t="shared" si="253"/>
        <v>16.932752248915463</v>
      </c>
      <c r="K1434" s="60">
        <f t="shared" si="249"/>
        <v>16.628160985777903</v>
      </c>
      <c r="L1434" s="60">
        <f t="shared" si="251"/>
        <v>1.1323693854662431</v>
      </c>
      <c r="M1434" s="60">
        <f t="shared" si="250"/>
        <v>1.3560706136663865</v>
      </c>
      <c r="N1434" s="59">
        <v>4.3899999999999997</v>
      </c>
      <c r="O1434" s="59">
        <v>0.17</v>
      </c>
      <c r="P1434" s="62">
        <v>7.9368359374999926</v>
      </c>
      <c r="Q1434" s="62">
        <v>9.5380468750000045</v>
      </c>
      <c r="R1434" s="12">
        <v>13.01</v>
      </c>
      <c r="S1434" s="59">
        <v>0</v>
      </c>
      <c r="T1434" s="58">
        <v>0</v>
      </c>
      <c r="U1434" s="59">
        <v>69.150000000000006</v>
      </c>
      <c r="V1434" s="58">
        <v>45.45</v>
      </c>
      <c r="W1434" s="58" t="s">
        <v>83</v>
      </c>
      <c r="X1434" s="58">
        <v>0</v>
      </c>
      <c r="Y1434" s="58">
        <v>0</v>
      </c>
      <c r="Z1434" s="58">
        <v>0</v>
      </c>
      <c r="AA1434" s="58">
        <v>0</v>
      </c>
      <c r="AB1434">
        <v>0</v>
      </c>
      <c r="AC1434">
        <v>1</v>
      </c>
      <c r="AD1434" s="58">
        <v>1</v>
      </c>
      <c r="AE1434" s="58">
        <v>1</v>
      </c>
      <c r="AF1434" s="58">
        <v>20</v>
      </c>
      <c r="AG1434" s="58"/>
      <c r="AH1434" s="59">
        <v>15106.11</v>
      </c>
      <c r="AI1434" s="61">
        <v>22584000</v>
      </c>
      <c r="AJ1434" s="61">
        <v>16654000</v>
      </c>
      <c r="AK1434" s="61">
        <v>2103000</v>
      </c>
      <c r="AL1434" s="60">
        <f t="shared" si="254"/>
        <v>2.1030000000000002</v>
      </c>
      <c r="AM1434" s="60">
        <f t="shared" si="255"/>
        <v>0.10104712041884817</v>
      </c>
      <c r="AN1434" s="59">
        <v>67.92</v>
      </c>
    </row>
    <row r="1435" spans="1:40" x14ac:dyDescent="0.3">
      <c r="A1435" s="58" t="s">
        <v>183</v>
      </c>
      <c r="B1435" s="59">
        <v>2013</v>
      </c>
      <c r="C1435" s="59">
        <v>80.14</v>
      </c>
      <c r="D1435" s="59">
        <v>80.14</v>
      </c>
      <c r="E1435" s="59">
        <v>100</v>
      </c>
      <c r="F1435" s="59">
        <v>79.97</v>
      </c>
      <c r="G1435" s="59">
        <v>84.29</v>
      </c>
      <c r="H1435" s="59">
        <v>74.44</v>
      </c>
      <c r="I1435" s="60">
        <f t="shared" si="247"/>
        <v>9.6228545767216325</v>
      </c>
      <c r="J1435" s="60">
        <f t="shared" si="253"/>
        <v>16.986707600849005</v>
      </c>
      <c r="K1435" s="60">
        <f t="shared" si="249"/>
        <v>16.697065786455866</v>
      </c>
      <c r="L1435" s="60">
        <f t="shared" si="251"/>
        <v>1.1141575000035719</v>
      </c>
      <c r="M1435" s="60">
        <f t="shared" si="250"/>
        <v>1.3359488846541867</v>
      </c>
      <c r="N1435" s="59">
        <v>5.15</v>
      </c>
      <c r="O1435" s="59">
        <v>0.16</v>
      </c>
      <c r="P1435" s="62">
        <v>4.5099606299212596</v>
      </c>
      <c r="Q1435" s="62">
        <v>5.3667968749999986</v>
      </c>
      <c r="R1435" s="12">
        <v>8.0399999999999991</v>
      </c>
      <c r="S1435" s="59">
        <v>0</v>
      </c>
      <c r="T1435" s="58">
        <v>0</v>
      </c>
      <c r="U1435" s="59">
        <v>72.83</v>
      </c>
      <c r="V1435" s="58">
        <v>45.45</v>
      </c>
      <c r="W1435" s="58" t="s">
        <v>83</v>
      </c>
      <c r="X1435" s="58">
        <v>0</v>
      </c>
      <c r="Y1435" s="58">
        <v>0</v>
      </c>
      <c r="Z1435" s="58">
        <v>0</v>
      </c>
      <c r="AA1435" s="58">
        <v>0</v>
      </c>
      <c r="AB1435">
        <v>0</v>
      </c>
      <c r="AC1435">
        <v>1</v>
      </c>
      <c r="AD1435" s="58">
        <v>1</v>
      </c>
      <c r="AE1435" s="58">
        <v>1</v>
      </c>
      <c r="AF1435" s="58">
        <v>27.27</v>
      </c>
      <c r="AG1435" s="58"/>
      <c r="AH1435" s="59">
        <v>15106.11</v>
      </c>
      <c r="AI1435" s="61">
        <v>23836000</v>
      </c>
      <c r="AJ1435" s="61">
        <v>17842000</v>
      </c>
      <c r="AK1435" s="61">
        <v>2047000</v>
      </c>
      <c r="AL1435" s="60">
        <f t="shared" si="254"/>
        <v>2.0470000000000002</v>
      </c>
      <c r="AM1435" s="60">
        <f t="shared" si="255"/>
        <v>-2.6628625772705659E-2</v>
      </c>
      <c r="AN1435" s="59">
        <v>68.98</v>
      </c>
    </row>
    <row r="1436" spans="1:40" x14ac:dyDescent="0.3">
      <c r="A1436" s="58" t="s">
        <v>183</v>
      </c>
      <c r="B1436" s="59">
        <v>2014</v>
      </c>
      <c r="C1436" s="59">
        <v>80.19</v>
      </c>
      <c r="D1436" s="59">
        <v>80.19</v>
      </c>
      <c r="E1436" s="59">
        <v>100</v>
      </c>
      <c r="F1436" s="59">
        <v>81.98</v>
      </c>
      <c r="G1436" s="59">
        <v>85.46</v>
      </c>
      <c r="H1436" s="59">
        <v>70.62</v>
      </c>
      <c r="I1436" s="60">
        <f t="shared" si="247"/>
        <v>9.6228545767216325</v>
      </c>
      <c r="J1436" s="60">
        <f t="shared" si="253"/>
        <v>17.030619296263232</v>
      </c>
      <c r="K1436" s="60">
        <f t="shared" si="249"/>
        <v>16.690994258922089</v>
      </c>
      <c r="L1436" s="60">
        <f t="shared" si="251"/>
        <v>1.098278899766872</v>
      </c>
      <c r="M1436" s="60">
        <f t="shared" si="250"/>
        <v>1.4044208864328409</v>
      </c>
      <c r="N1436" s="59">
        <v>5.92</v>
      </c>
      <c r="O1436" s="59">
        <v>0.16</v>
      </c>
      <c r="P1436" s="62">
        <v>5.9405577689243021</v>
      </c>
      <c r="Q1436" s="62">
        <v>6.9000390625000003</v>
      </c>
      <c r="R1436" s="12">
        <v>8.77</v>
      </c>
      <c r="S1436" s="59">
        <v>0</v>
      </c>
      <c r="T1436" s="58">
        <v>0</v>
      </c>
      <c r="U1436" s="59">
        <v>70.650000000000006</v>
      </c>
      <c r="V1436" s="58">
        <v>53.85</v>
      </c>
      <c r="W1436" s="58" t="s">
        <v>83</v>
      </c>
      <c r="X1436" s="58">
        <v>0</v>
      </c>
      <c r="Y1436" s="58">
        <v>0</v>
      </c>
      <c r="Z1436" s="58">
        <v>0</v>
      </c>
      <c r="AA1436" s="58">
        <v>0</v>
      </c>
      <c r="AB1436">
        <v>0</v>
      </c>
      <c r="AC1436">
        <v>1</v>
      </c>
      <c r="AD1436" s="58">
        <v>1</v>
      </c>
      <c r="AE1436" s="58">
        <v>1</v>
      </c>
      <c r="AF1436" s="58">
        <v>27.27</v>
      </c>
      <c r="AG1436" s="58"/>
      <c r="AH1436" s="59">
        <v>15106.11</v>
      </c>
      <c r="AI1436" s="61">
        <v>24906000</v>
      </c>
      <c r="AJ1436" s="61">
        <v>17734000</v>
      </c>
      <c r="AK1436" s="61">
        <v>1999000</v>
      </c>
      <c r="AL1436" s="60">
        <f t="shared" si="254"/>
        <v>1.9990000000000001</v>
      </c>
      <c r="AM1436" s="60">
        <f t="shared" si="255"/>
        <v>-2.3448949682462139E-2</v>
      </c>
      <c r="AN1436" s="59">
        <v>66.03</v>
      </c>
    </row>
    <row r="1437" spans="1:40" x14ac:dyDescent="0.3">
      <c r="A1437" s="58" t="s">
        <v>183</v>
      </c>
      <c r="B1437" s="59">
        <v>2015</v>
      </c>
      <c r="C1437" s="59">
        <v>79.06</v>
      </c>
      <c r="D1437" s="59">
        <v>79.06</v>
      </c>
      <c r="E1437" s="59">
        <v>100</v>
      </c>
      <c r="F1437" s="59">
        <v>82.25</v>
      </c>
      <c r="G1437" s="59">
        <v>83.31</v>
      </c>
      <c r="H1437" s="59">
        <v>69.290000000000006</v>
      </c>
      <c r="I1437" s="60">
        <f t="shared" si="247"/>
        <v>9.6228545767216325</v>
      </c>
      <c r="J1437" s="60">
        <f t="shared" si="253"/>
        <v>17.029574825835251</v>
      </c>
      <c r="K1437" s="60">
        <f t="shared" si="249"/>
        <v>16.665870178502512</v>
      </c>
      <c r="L1437" s="60">
        <f t="shared" si="251"/>
        <v>1.0935997468445655</v>
      </c>
      <c r="M1437" s="60">
        <f t="shared" si="250"/>
        <v>1.4386492425118538</v>
      </c>
      <c r="N1437" s="59">
        <v>5.99</v>
      </c>
      <c r="O1437" s="59">
        <v>0.16</v>
      </c>
      <c r="P1437" s="62">
        <v>7.6819367588932828</v>
      </c>
      <c r="Q1437" s="62">
        <v>8.2714785992217958</v>
      </c>
      <c r="R1437" s="12">
        <v>9.17</v>
      </c>
      <c r="S1437" s="59">
        <v>0</v>
      </c>
      <c r="T1437" s="58">
        <v>0</v>
      </c>
      <c r="U1437" s="59">
        <v>71.88</v>
      </c>
      <c r="V1437" s="58">
        <v>46.67</v>
      </c>
      <c r="W1437" s="58" t="s">
        <v>83</v>
      </c>
      <c r="X1437" s="58">
        <v>0</v>
      </c>
      <c r="Y1437" s="58">
        <v>0</v>
      </c>
      <c r="Z1437" s="58">
        <v>0</v>
      </c>
      <c r="AA1437" s="58">
        <v>0</v>
      </c>
      <c r="AB1437">
        <v>0</v>
      </c>
      <c r="AC1437">
        <v>1</v>
      </c>
      <c r="AD1437" s="58">
        <v>1</v>
      </c>
      <c r="AE1437" s="58">
        <v>1</v>
      </c>
      <c r="AF1437" s="58">
        <v>50</v>
      </c>
      <c r="AG1437" s="58"/>
      <c r="AH1437" s="59">
        <v>15106.11</v>
      </c>
      <c r="AI1437" s="61">
        <v>24880000</v>
      </c>
      <c r="AJ1437" s="61">
        <v>17294000</v>
      </c>
      <c r="AK1437" s="61">
        <v>1985000</v>
      </c>
      <c r="AL1437" s="60">
        <f t="shared" si="254"/>
        <v>1.9850000000000001</v>
      </c>
      <c r="AM1437" s="60">
        <f t="shared" si="255"/>
        <v>-7.0035017508754379E-3</v>
      </c>
      <c r="AN1437" s="59">
        <v>64.52</v>
      </c>
    </row>
    <row r="1438" spans="1:40" x14ac:dyDescent="0.3">
      <c r="A1438" s="58" t="s">
        <v>183</v>
      </c>
      <c r="B1438" s="59">
        <v>2016</v>
      </c>
      <c r="C1438" s="59">
        <v>81.5</v>
      </c>
      <c r="D1438" s="59">
        <v>81.5</v>
      </c>
      <c r="E1438" s="59">
        <v>100</v>
      </c>
      <c r="F1438" s="59">
        <v>82.27</v>
      </c>
      <c r="G1438" s="59">
        <v>85.6</v>
      </c>
      <c r="H1438" s="59">
        <v>74.78</v>
      </c>
      <c r="I1438" s="60">
        <f t="shared" si="247"/>
        <v>9.6228545767216325</v>
      </c>
      <c r="J1438" s="60">
        <f t="shared" si="253"/>
        <v>16.81767211928317</v>
      </c>
      <c r="K1438" s="60">
        <f t="shared" si="249"/>
        <v>16.427930528051235</v>
      </c>
      <c r="L1438" s="60">
        <f t="shared" si="251"/>
        <v>0.85398970567677579</v>
      </c>
      <c r="M1438" s="60">
        <f t="shared" si="250"/>
        <v>1.4765991784037558</v>
      </c>
      <c r="N1438" s="59">
        <v>5.61</v>
      </c>
      <c r="O1438" s="59">
        <v>0.12</v>
      </c>
      <c r="P1438" s="62">
        <v>5.3497665369649798</v>
      </c>
      <c r="Q1438" s="62">
        <v>5.6182329317269106</v>
      </c>
      <c r="R1438" s="12">
        <v>8.7100000000000009</v>
      </c>
      <c r="S1438" s="59">
        <v>0</v>
      </c>
      <c r="T1438" s="58">
        <v>0</v>
      </c>
      <c r="U1438" s="59">
        <v>73.959999999999994</v>
      </c>
      <c r="V1438" s="58">
        <v>55.56</v>
      </c>
      <c r="W1438" s="58" t="s">
        <v>83</v>
      </c>
      <c r="X1438" s="58">
        <v>0</v>
      </c>
      <c r="Y1438" s="58">
        <v>0</v>
      </c>
      <c r="Z1438" s="58">
        <v>0</v>
      </c>
      <c r="AA1438" s="58">
        <v>0</v>
      </c>
      <c r="AB1438">
        <v>0</v>
      </c>
      <c r="AC1438">
        <v>1</v>
      </c>
      <c r="AD1438" s="58">
        <v>1</v>
      </c>
      <c r="AE1438" s="58">
        <v>1</v>
      </c>
      <c r="AF1438" s="58">
        <v>60</v>
      </c>
      <c r="AG1438" s="58"/>
      <c r="AH1438" s="59">
        <v>15106.11</v>
      </c>
      <c r="AI1438" s="61">
        <v>20129000</v>
      </c>
      <c r="AJ1438" s="61">
        <v>13632000</v>
      </c>
      <c r="AK1438" s="61">
        <v>1349000</v>
      </c>
      <c r="AL1438" s="60">
        <f t="shared" si="254"/>
        <v>1.349</v>
      </c>
      <c r="AM1438" s="60">
        <f t="shared" si="255"/>
        <v>-0.32040302267002518</v>
      </c>
      <c r="AN1438" s="59">
        <v>63.06</v>
      </c>
    </row>
    <row r="1439" spans="1:40" x14ac:dyDescent="0.3">
      <c r="A1439" s="58" t="s">
        <v>183</v>
      </c>
      <c r="B1439" s="59">
        <v>2017</v>
      </c>
      <c r="C1439" s="59">
        <v>85.21</v>
      </c>
      <c r="D1439" s="59">
        <v>85.21</v>
      </c>
      <c r="E1439" s="59">
        <v>100</v>
      </c>
      <c r="F1439" s="59">
        <v>83.23</v>
      </c>
      <c r="G1439" s="59">
        <v>86.77</v>
      </c>
      <c r="H1439" s="59">
        <v>85.28</v>
      </c>
      <c r="I1439" s="60">
        <f t="shared" si="247"/>
        <v>9.6228545767216325</v>
      </c>
      <c r="J1439" s="60">
        <f t="shared" si="253"/>
        <v>16.898154203507563</v>
      </c>
      <c r="K1439" s="60">
        <f t="shared" si="249"/>
        <v>16.564574735157098</v>
      </c>
      <c r="L1439" s="60">
        <f t="shared" si="251"/>
        <v>0.86120076555619507</v>
      </c>
      <c r="M1439" s="60">
        <f t="shared" si="250"/>
        <v>1.3959559764525211</v>
      </c>
      <c r="N1439" s="59">
        <v>5.21</v>
      </c>
      <c r="O1439" s="59">
        <v>0.12</v>
      </c>
      <c r="P1439" s="62">
        <v>5.8285490196078431</v>
      </c>
      <c r="Q1439" s="62">
        <v>6.2326050420168064</v>
      </c>
      <c r="R1439" s="12">
        <v>8.64</v>
      </c>
      <c r="S1439" s="59">
        <v>0</v>
      </c>
      <c r="T1439" s="58">
        <v>0</v>
      </c>
      <c r="U1439" s="59">
        <v>90.52</v>
      </c>
      <c r="V1439" s="58">
        <v>63.64</v>
      </c>
      <c r="W1439" s="58" t="s">
        <v>83</v>
      </c>
      <c r="X1439" s="58">
        <v>0</v>
      </c>
      <c r="Y1439" s="58">
        <v>0</v>
      </c>
      <c r="Z1439" s="58">
        <v>0</v>
      </c>
      <c r="AA1439" s="58">
        <v>0</v>
      </c>
      <c r="AB1439">
        <v>0</v>
      </c>
      <c r="AC1439">
        <v>1</v>
      </c>
      <c r="AD1439" s="58">
        <v>1</v>
      </c>
      <c r="AE1439" s="58">
        <v>1</v>
      </c>
      <c r="AF1439" s="58">
        <v>63.64</v>
      </c>
      <c r="AG1439" s="58">
        <v>11.11</v>
      </c>
      <c r="AH1439" s="59">
        <v>15106.11</v>
      </c>
      <c r="AI1439" s="61">
        <v>21816000</v>
      </c>
      <c r="AJ1439" s="61">
        <v>15628000</v>
      </c>
      <c r="AK1439" s="61">
        <v>1366000</v>
      </c>
      <c r="AL1439" s="60">
        <f t="shared" si="254"/>
        <v>1.3660000000000001</v>
      </c>
      <c r="AM1439" s="60">
        <f t="shared" si="255"/>
        <v>1.2601927353595256E-2</v>
      </c>
      <c r="AN1439" s="59">
        <v>67.099999999999994</v>
      </c>
    </row>
    <row r="1440" spans="1:40" x14ac:dyDescent="0.3">
      <c r="A1440" s="58" t="s">
        <v>183</v>
      </c>
      <c r="B1440" s="59">
        <v>2018</v>
      </c>
      <c r="C1440" s="59">
        <v>90.87</v>
      </c>
      <c r="D1440" s="59">
        <v>90.87</v>
      </c>
      <c r="E1440" s="59">
        <v>100</v>
      </c>
      <c r="F1440" s="59">
        <v>89.16</v>
      </c>
      <c r="G1440" s="59">
        <v>92.77</v>
      </c>
      <c r="H1440" s="59">
        <v>90.16</v>
      </c>
      <c r="I1440" s="60">
        <f t="shared" si="247"/>
        <v>9.6228545767216325</v>
      </c>
      <c r="J1440" s="60">
        <f t="shared" si="253"/>
        <v>16.932663686722606</v>
      </c>
      <c r="K1440" s="60">
        <f t="shared" si="249"/>
        <v>16.624732514102856</v>
      </c>
      <c r="L1440" s="60">
        <f t="shared" si="251"/>
        <v>0.88747965002003559</v>
      </c>
      <c r="M1440" s="60">
        <f t="shared" si="250"/>
        <v>1.3606073386756643</v>
      </c>
      <c r="N1440" s="59">
        <v>5.09</v>
      </c>
      <c r="O1440" s="59">
        <v>0.11</v>
      </c>
      <c r="P1440" s="62">
        <v>15.665081300813005</v>
      </c>
      <c r="Q1440" s="62">
        <v>17.575252918287951</v>
      </c>
      <c r="R1440" s="12">
        <v>28</v>
      </c>
      <c r="S1440" s="59">
        <v>37.5</v>
      </c>
      <c r="T1440" s="58">
        <v>0</v>
      </c>
      <c r="U1440" s="59">
        <v>93.56</v>
      </c>
      <c r="V1440" s="58">
        <v>55.56</v>
      </c>
      <c r="W1440" s="58" t="s">
        <v>83</v>
      </c>
      <c r="X1440" s="58">
        <v>0</v>
      </c>
      <c r="Y1440" s="58">
        <v>0</v>
      </c>
      <c r="Z1440" s="58">
        <v>0</v>
      </c>
      <c r="AA1440" s="58">
        <v>0</v>
      </c>
      <c r="AB1440">
        <v>0</v>
      </c>
      <c r="AC1440">
        <v>1</v>
      </c>
      <c r="AD1440" s="58">
        <v>1</v>
      </c>
      <c r="AE1440" s="58">
        <v>1</v>
      </c>
      <c r="AF1440" s="58">
        <v>45.45</v>
      </c>
      <c r="AG1440" s="58">
        <v>11.11</v>
      </c>
      <c r="AH1440" s="59">
        <v>15106.11</v>
      </c>
      <c r="AI1440" s="61">
        <v>22582000</v>
      </c>
      <c r="AJ1440" s="61">
        <v>16597000</v>
      </c>
      <c r="AK1440" s="61">
        <v>1429000</v>
      </c>
      <c r="AL1440" s="60">
        <f t="shared" si="254"/>
        <v>1.429</v>
      </c>
      <c r="AM1440" s="60">
        <f t="shared" si="255"/>
        <v>4.6120058565153735E-2</v>
      </c>
      <c r="AN1440" s="59">
        <v>69.16</v>
      </c>
    </row>
    <row r="1441" spans="1:40" x14ac:dyDescent="0.3">
      <c r="A1441" s="58" t="s">
        <v>183</v>
      </c>
      <c r="B1441" s="59">
        <v>2019</v>
      </c>
      <c r="C1441" s="59">
        <v>85.64</v>
      </c>
      <c r="D1441" s="59">
        <v>85.64</v>
      </c>
      <c r="E1441" s="59">
        <v>100</v>
      </c>
      <c r="F1441" s="59">
        <v>87.11</v>
      </c>
      <c r="G1441" s="59">
        <v>91.44</v>
      </c>
      <c r="H1441" s="59">
        <v>75.69</v>
      </c>
      <c r="I1441" s="60">
        <f t="shared" si="247"/>
        <v>9.6228545767216325</v>
      </c>
      <c r="J1441" s="60">
        <f t="shared" si="253"/>
        <v>16.995354451858717</v>
      </c>
      <c r="K1441" s="60">
        <f t="shared" si="249"/>
        <v>16.693865963364694</v>
      </c>
      <c r="L1441" s="60">
        <f t="shared" si="251"/>
        <v>0.92624106272732309</v>
      </c>
      <c r="M1441" s="60">
        <f t="shared" si="250"/>
        <v>1.3518695529940961</v>
      </c>
      <c r="N1441" s="59">
        <v>5.29</v>
      </c>
      <c r="O1441" s="59">
        <v>0.11</v>
      </c>
      <c r="P1441" s="62">
        <v>24.825120000000009</v>
      </c>
      <c r="Q1441" s="62">
        <v>26.61542635658914</v>
      </c>
      <c r="R1441" s="12">
        <v>31.91</v>
      </c>
      <c r="S1441" s="59">
        <v>39.19</v>
      </c>
      <c r="T1441" s="58">
        <v>0</v>
      </c>
      <c r="U1441" s="59">
        <v>73.81</v>
      </c>
      <c r="V1441" s="58">
        <v>55.56</v>
      </c>
      <c r="W1441" s="58" t="s">
        <v>83</v>
      </c>
      <c r="X1441" s="58">
        <v>0</v>
      </c>
      <c r="Y1441" s="58">
        <v>0</v>
      </c>
      <c r="Z1441" s="58">
        <v>0</v>
      </c>
      <c r="AA1441" s="58">
        <v>0</v>
      </c>
      <c r="AB1441">
        <v>0</v>
      </c>
      <c r="AC1441">
        <v>1</v>
      </c>
      <c r="AD1441" s="58">
        <v>1</v>
      </c>
      <c r="AE1441" s="58">
        <v>1</v>
      </c>
      <c r="AF1441" s="58">
        <v>36.36</v>
      </c>
      <c r="AG1441" s="58">
        <v>12.5</v>
      </c>
      <c r="AH1441" s="59">
        <v>15106.11</v>
      </c>
      <c r="AI1441" s="61">
        <v>24043000</v>
      </c>
      <c r="AJ1441" s="61">
        <v>17785000</v>
      </c>
      <c r="AK1441" s="61">
        <v>1525000</v>
      </c>
      <c r="AL1441" s="60">
        <f t="shared" si="254"/>
        <v>1.5249999999999999</v>
      </c>
      <c r="AM1441" s="60">
        <f t="shared" si="255"/>
        <v>6.717984604618614E-2</v>
      </c>
      <c r="AN1441" s="59">
        <v>70.25</v>
      </c>
    </row>
    <row r="1442" spans="1:40" x14ac:dyDescent="0.3">
      <c r="A1442" s="58" t="s">
        <v>183</v>
      </c>
      <c r="B1442" s="59">
        <v>2020</v>
      </c>
      <c r="C1442" s="59">
        <v>91.36</v>
      </c>
      <c r="D1442" s="59">
        <v>91.36</v>
      </c>
      <c r="E1442" s="59">
        <v>100</v>
      </c>
      <c r="F1442" s="59">
        <v>89.66</v>
      </c>
      <c r="G1442" s="59">
        <v>90.87</v>
      </c>
      <c r="H1442" s="59">
        <v>94.05</v>
      </c>
      <c r="I1442" s="60">
        <f t="shared" si="247"/>
        <v>9.6228545767216325</v>
      </c>
      <c r="J1442" s="60">
        <f t="shared" si="253"/>
        <v>17.06013209925089</v>
      </c>
      <c r="K1442" s="60">
        <f t="shared" si="249"/>
        <v>16.769378627419567</v>
      </c>
      <c r="L1442" s="60">
        <f t="shared" si="251"/>
        <v>0.87421795545224745</v>
      </c>
      <c r="M1442" s="60">
        <f t="shared" si="250"/>
        <v>1.3374348279457768</v>
      </c>
      <c r="N1442" s="59">
        <v>4.91</v>
      </c>
      <c r="O1442" s="59">
        <v>0.11</v>
      </c>
      <c r="P1442" s="62">
        <v>24.792209302325578</v>
      </c>
      <c r="Q1442" s="62">
        <v>26.392868217054275</v>
      </c>
      <c r="R1442" s="12">
        <v>35.049999999999997</v>
      </c>
      <c r="S1442" s="59">
        <v>38.1</v>
      </c>
      <c r="T1442" s="58">
        <v>1</v>
      </c>
      <c r="U1442" s="59">
        <v>98.89</v>
      </c>
      <c r="V1442" s="58">
        <v>66.67</v>
      </c>
      <c r="W1442" s="58" t="s">
        <v>83</v>
      </c>
      <c r="X1442" s="58">
        <v>0</v>
      </c>
      <c r="Y1442" s="58">
        <v>0</v>
      </c>
      <c r="Z1442" s="58">
        <v>0</v>
      </c>
      <c r="AA1442" s="58">
        <v>0</v>
      </c>
      <c r="AB1442">
        <v>0</v>
      </c>
      <c r="AC1442">
        <v>1</v>
      </c>
      <c r="AD1442" s="58">
        <v>1</v>
      </c>
      <c r="AE1442" s="58">
        <v>1</v>
      </c>
      <c r="AF1442" s="58">
        <v>36.36</v>
      </c>
      <c r="AG1442" s="58">
        <v>11.11</v>
      </c>
      <c r="AH1442" s="59">
        <v>15106.11</v>
      </c>
      <c r="AI1442" s="61">
        <v>25652000</v>
      </c>
      <c r="AJ1442" s="61">
        <v>19180000</v>
      </c>
      <c r="AK1442" s="61">
        <v>1397000</v>
      </c>
      <c r="AL1442" s="60">
        <f t="shared" si="254"/>
        <v>1.397</v>
      </c>
      <c r="AM1442" s="60">
        <f t="shared" si="255"/>
        <v>-8.3934426229508197E-2</v>
      </c>
      <c r="AN1442" s="59">
        <v>71.12</v>
      </c>
    </row>
    <row r="1443" spans="1:40" x14ac:dyDescent="0.3">
      <c r="A1443" s="58" t="s">
        <v>183</v>
      </c>
      <c r="B1443" s="59">
        <v>2021</v>
      </c>
      <c r="C1443" s="59">
        <v>91.85</v>
      </c>
      <c r="D1443" s="59">
        <v>91.85</v>
      </c>
      <c r="E1443" s="59">
        <v>100</v>
      </c>
      <c r="F1443" s="59">
        <v>96.21</v>
      </c>
      <c r="G1443" s="59">
        <v>88.72</v>
      </c>
      <c r="H1443" s="59">
        <v>91.22</v>
      </c>
      <c r="I1443" s="60">
        <f t="shared" si="247"/>
        <v>9.6228545767216325</v>
      </c>
      <c r="J1443" s="60">
        <f t="shared" si="253"/>
        <v>17.106111518284404</v>
      </c>
      <c r="K1443" s="60">
        <f t="shared" si="249"/>
        <v>16.792009042402967</v>
      </c>
      <c r="L1443" s="60">
        <f t="shared" si="251"/>
        <v>0.89894109353904206</v>
      </c>
      <c r="M1443" s="60">
        <f t="shared" si="250"/>
        <v>1.3690300219175289</v>
      </c>
      <c r="N1443" s="59">
        <v>6.1</v>
      </c>
      <c r="O1443" s="59">
        <v>0.12</v>
      </c>
      <c r="P1443" s="62">
        <v>53.43942307692307</v>
      </c>
      <c r="Q1443" s="62">
        <v>56.638499999999958</v>
      </c>
      <c r="R1443" s="12">
        <v>93.21</v>
      </c>
      <c r="S1443" s="59">
        <v>82.35</v>
      </c>
      <c r="T1443" s="58">
        <v>1</v>
      </c>
      <c r="U1443" s="59">
        <v>98.2</v>
      </c>
      <c r="V1443" s="58">
        <v>77.78</v>
      </c>
      <c r="W1443" s="58" t="s">
        <v>83</v>
      </c>
      <c r="X1443" s="58">
        <v>0</v>
      </c>
      <c r="Y1443" s="58">
        <v>0</v>
      </c>
      <c r="Z1443" s="58">
        <v>0</v>
      </c>
      <c r="AA1443" s="58">
        <v>0</v>
      </c>
      <c r="AB1443">
        <v>0</v>
      </c>
      <c r="AC1443">
        <v>1</v>
      </c>
      <c r="AD1443" s="58">
        <v>1</v>
      </c>
      <c r="AE1443" s="58">
        <v>1</v>
      </c>
      <c r="AF1443" s="58">
        <v>33.33</v>
      </c>
      <c r="AG1443" s="58">
        <v>11.11</v>
      </c>
      <c r="AH1443" s="59">
        <v>15106.11</v>
      </c>
      <c r="AI1443" s="61">
        <v>26859000</v>
      </c>
      <c r="AJ1443" s="61">
        <v>19619000</v>
      </c>
      <c r="AK1443" s="61">
        <v>1457000</v>
      </c>
      <c r="AL1443" s="60">
        <f t="shared" si="254"/>
        <v>1.4570000000000001</v>
      </c>
      <c r="AM1443" s="60">
        <f t="shared" si="255"/>
        <v>4.2949176807444527E-2</v>
      </c>
      <c r="AN1443" s="59">
        <v>67.959999999999994</v>
      </c>
    </row>
    <row r="1444" spans="1:40" x14ac:dyDescent="0.3">
      <c r="A1444" s="58" t="s">
        <v>695</v>
      </c>
      <c r="B1444" s="59">
        <v>2008</v>
      </c>
      <c r="C1444" s="59">
        <v>69.62</v>
      </c>
      <c r="D1444" s="59">
        <v>69.62</v>
      </c>
      <c r="E1444" s="59">
        <v>100</v>
      </c>
      <c r="F1444" s="59">
        <v>84.31</v>
      </c>
      <c r="G1444" s="59">
        <v>41.47</v>
      </c>
      <c r="H1444" s="59">
        <v>81.22</v>
      </c>
      <c r="I1444" s="60">
        <f t="shared" si="247"/>
        <v>9.5577539616628506</v>
      </c>
      <c r="J1444" s="60">
        <f t="shared" si="253"/>
        <v>16.449763507864777</v>
      </c>
      <c r="K1444" s="60">
        <f t="shared" si="249"/>
        <v>16.20908742896405</v>
      </c>
      <c r="L1444" s="60">
        <f t="shared" si="251"/>
        <v>0.72996115368266168</v>
      </c>
      <c r="M1444" s="60">
        <f t="shared" si="250"/>
        <v>1.272108905647974</v>
      </c>
      <c r="N1444" s="59">
        <v>8.2799999999999994</v>
      </c>
      <c r="O1444" s="59">
        <v>1.0900000000000001</v>
      </c>
      <c r="P1444" s="62">
        <v>19.974545454545453</v>
      </c>
      <c r="Q1444" s="62">
        <v>25.786875000000009</v>
      </c>
      <c r="R1444" s="12">
        <v>34.380000000000003</v>
      </c>
      <c r="S1444" s="59">
        <v>66.36</v>
      </c>
      <c r="T1444" s="58">
        <v>1</v>
      </c>
      <c r="U1444" s="59">
        <v>81.99</v>
      </c>
      <c r="V1444" s="58">
        <v>55.56</v>
      </c>
      <c r="W1444" s="58" t="s">
        <v>83</v>
      </c>
      <c r="X1444" s="58">
        <v>0</v>
      </c>
      <c r="Y1444" s="58">
        <v>0</v>
      </c>
      <c r="Z1444" s="58">
        <v>0</v>
      </c>
      <c r="AA1444" s="58">
        <v>0</v>
      </c>
      <c r="AB1444">
        <v>0</v>
      </c>
      <c r="AC1444">
        <v>1</v>
      </c>
      <c r="AD1444" s="58">
        <v>1</v>
      </c>
      <c r="AE1444" s="58"/>
      <c r="AF1444" s="58">
        <v>0</v>
      </c>
      <c r="AG1444" s="58"/>
      <c r="AH1444" s="59">
        <v>14154.02</v>
      </c>
      <c r="AI1444" s="61">
        <v>13932900</v>
      </c>
      <c r="AJ1444" s="61">
        <v>10952600</v>
      </c>
      <c r="AK1444" s="61">
        <v>1075000</v>
      </c>
      <c r="AL1444" s="60">
        <f t="shared" si="254"/>
        <v>1.075</v>
      </c>
      <c r="AM1444" s="60"/>
      <c r="AN1444" s="59">
        <v>56.82</v>
      </c>
    </row>
    <row r="1445" spans="1:40" x14ac:dyDescent="0.3">
      <c r="A1445" s="58" t="s">
        <v>695</v>
      </c>
      <c r="B1445" s="59">
        <v>2009</v>
      </c>
      <c r="C1445" s="59">
        <v>66.86</v>
      </c>
      <c r="D1445" s="59">
        <v>66.86</v>
      </c>
      <c r="E1445" s="59">
        <v>100</v>
      </c>
      <c r="F1445" s="59">
        <v>79.14</v>
      </c>
      <c r="G1445" s="59">
        <v>53.14</v>
      </c>
      <c r="H1445" s="59">
        <v>63.81</v>
      </c>
      <c r="I1445" s="60">
        <f t="shared" si="247"/>
        <v>9.274307167209642</v>
      </c>
      <c r="J1445" s="60">
        <f t="shared" si="253"/>
        <v>16.687333568794447</v>
      </c>
      <c r="K1445" s="60">
        <f t="shared" si="249"/>
        <v>16.50283410498902</v>
      </c>
      <c r="L1445" s="60">
        <f t="shared" si="251"/>
        <v>0.82999182828778917</v>
      </c>
      <c r="M1445" s="60">
        <f t="shared" si="250"/>
        <v>1.2026163364483438</v>
      </c>
      <c r="N1445" s="59">
        <v>2.23</v>
      </c>
      <c r="O1445" s="59">
        <v>1.44</v>
      </c>
      <c r="P1445" s="62">
        <v>16.568333333333328</v>
      </c>
      <c r="Q1445" s="62">
        <v>16.611240310077516</v>
      </c>
      <c r="R1445" s="12">
        <v>19.829999999999998</v>
      </c>
      <c r="S1445" s="59">
        <v>55.47</v>
      </c>
      <c r="T1445" s="58">
        <v>1</v>
      </c>
      <c r="U1445" s="59">
        <v>55.19</v>
      </c>
      <c r="V1445" s="58">
        <v>55.56</v>
      </c>
      <c r="W1445" s="58" t="s">
        <v>83</v>
      </c>
      <c r="X1445" s="58">
        <v>0</v>
      </c>
      <c r="Y1445" s="58">
        <v>0</v>
      </c>
      <c r="Z1445" s="58">
        <v>0</v>
      </c>
      <c r="AA1445" s="58">
        <v>0</v>
      </c>
      <c r="AB1445">
        <v>0</v>
      </c>
      <c r="AC1445">
        <v>1</v>
      </c>
      <c r="AD1445" s="58">
        <v>1</v>
      </c>
      <c r="AE1445" s="58"/>
      <c r="AF1445" s="58">
        <v>0</v>
      </c>
      <c r="AG1445" s="58"/>
      <c r="AH1445" s="59">
        <v>10660.57</v>
      </c>
      <c r="AI1445" s="61">
        <v>17669200</v>
      </c>
      <c r="AJ1445" s="61">
        <v>14692300</v>
      </c>
      <c r="AK1445" s="61">
        <v>1293300</v>
      </c>
      <c r="AL1445" s="60">
        <f t="shared" si="254"/>
        <v>1.2932999999999999</v>
      </c>
      <c r="AM1445" s="60">
        <f t="shared" ref="AM1445:AM1457" si="256">(AK1445-AK1444)/AK1444</f>
        <v>0.20306976744186048</v>
      </c>
      <c r="AN1445" s="59">
        <v>64.45</v>
      </c>
    </row>
    <row r="1446" spans="1:40" x14ac:dyDescent="0.3">
      <c r="A1446" s="58" t="s">
        <v>695</v>
      </c>
      <c r="B1446" s="59">
        <v>2010</v>
      </c>
      <c r="C1446" s="59">
        <v>69.31</v>
      </c>
      <c r="D1446" s="59">
        <v>69.31</v>
      </c>
      <c r="E1446" s="59">
        <v>100</v>
      </c>
      <c r="F1446" s="59">
        <v>79.27</v>
      </c>
      <c r="G1446" s="59">
        <v>65.77</v>
      </c>
      <c r="H1446" s="59">
        <v>56.98</v>
      </c>
      <c r="I1446" s="60">
        <f t="shared" si="247"/>
        <v>9.2795548189134802</v>
      </c>
      <c r="J1446" s="60">
        <f t="shared" si="253"/>
        <v>16.704242082524022</v>
      </c>
      <c r="K1446" s="60">
        <f t="shared" si="249"/>
        <v>16.513052405881144</v>
      </c>
      <c r="L1446" s="60">
        <f t="shared" si="251"/>
        <v>0.85620096699624326</v>
      </c>
      <c r="M1446" s="60">
        <f t="shared" si="250"/>
        <v>1.2106890697423736</v>
      </c>
      <c r="N1446" s="59">
        <v>8.19</v>
      </c>
      <c r="O1446" s="59">
        <v>1.2</v>
      </c>
      <c r="P1446" s="62">
        <v>16.501712062256811</v>
      </c>
      <c r="Q1446" s="62">
        <v>17.427003891050575</v>
      </c>
      <c r="R1446" s="12">
        <v>19.920000000000002</v>
      </c>
      <c r="S1446" s="59">
        <v>50.61</v>
      </c>
      <c r="T1446" s="58">
        <v>1</v>
      </c>
      <c r="U1446" s="59">
        <v>45.87</v>
      </c>
      <c r="V1446" s="58">
        <v>56.25</v>
      </c>
      <c r="W1446" s="58" t="s">
        <v>83</v>
      </c>
      <c r="X1446" s="58">
        <v>0</v>
      </c>
      <c r="Y1446" s="58">
        <v>0</v>
      </c>
      <c r="Z1446" s="58">
        <v>0</v>
      </c>
      <c r="AA1446" s="58">
        <v>0</v>
      </c>
      <c r="AB1446">
        <v>0</v>
      </c>
      <c r="AC1446">
        <v>1</v>
      </c>
      <c r="AD1446" s="58">
        <v>1</v>
      </c>
      <c r="AE1446" s="58"/>
      <c r="AF1446" s="58">
        <v>4.76</v>
      </c>
      <c r="AG1446" s="58"/>
      <c r="AH1446" s="59">
        <v>10716.66</v>
      </c>
      <c r="AI1446" s="61">
        <v>17970500</v>
      </c>
      <c r="AJ1446" s="61">
        <v>14843200</v>
      </c>
      <c r="AK1446" s="61">
        <v>1354200</v>
      </c>
      <c r="AL1446" s="60">
        <f t="shared" si="254"/>
        <v>1.3542000000000001</v>
      </c>
      <c r="AM1446" s="60">
        <f t="shared" si="256"/>
        <v>4.7088842495940614E-2</v>
      </c>
      <c r="AN1446" s="59">
        <v>65.91</v>
      </c>
    </row>
    <row r="1447" spans="1:40" x14ac:dyDescent="0.3">
      <c r="A1447" s="58" t="s">
        <v>695</v>
      </c>
      <c r="B1447" s="59">
        <v>2011</v>
      </c>
      <c r="C1447" s="59">
        <v>64.75</v>
      </c>
      <c r="D1447" s="59">
        <v>64.75</v>
      </c>
      <c r="E1447" s="59">
        <v>36.21</v>
      </c>
      <c r="F1447" s="59">
        <v>64.05</v>
      </c>
      <c r="G1447" s="59">
        <v>72.69</v>
      </c>
      <c r="H1447" s="59">
        <v>55.61</v>
      </c>
      <c r="I1447" s="60">
        <f t="shared" si="247"/>
        <v>9.3424575150210423</v>
      </c>
      <c r="J1447" s="60">
        <f t="shared" si="253"/>
        <v>16.873686973474097</v>
      </c>
      <c r="K1447" s="60">
        <f t="shared" si="249"/>
        <v>16.662957417342223</v>
      </c>
      <c r="L1447" s="60">
        <f t="shared" ref="L1447:L1478" si="257">LN(1+AL1447)</f>
        <v>1.05445139288234</v>
      </c>
      <c r="M1447" s="60">
        <f t="shared" si="250"/>
        <v>1.234578425743895</v>
      </c>
      <c r="N1447" s="59">
        <v>8.69</v>
      </c>
      <c r="O1447" s="59">
        <v>1.33</v>
      </c>
      <c r="P1447" s="62">
        <v>14.778235294117646</v>
      </c>
      <c r="Q1447" s="62">
        <v>16.565686274509794</v>
      </c>
      <c r="R1447" s="12">
        <v>21.87</v>
      </c>
      <c r="S1447" s="59">
        <v>23.75</v>
      </c>
      <c r="T1447" s="58">
        <v>1</v>
      </c>
      <c r="U1447" s="59">
        <v>50.62</v>
      </c>
      <c r="V1447" s="58">
        <v>58.33</v>
      </c>
      <c r="W1447" s="58" t="s">
        <v>83</v>
      </c>
      <c r="X1447" s="58">
        <v>0</v>
      </c>
      <c r="Y1447" s="58">
        <v>0</v>
      </c>
      <c r="Z1447" s="58">
        <v>0</v>
      </c>
      <c r="AA1447" s="58">
        <v>0</v>
      </c>
      <c r="AB1447">
        <v>0</v>
      </c>
      <c r="AC1447">
        <v>1</v>
      </c>
      <c r="AD1447" s="58">
        <v>1</v>
      </c>
      <c r="AE1447" s="58">
        <v>1</v>
      </c>
      <c r="AF1447" s="58">
        <v>5.26</v>
      </c>
      <c r="AG1447" s="58"/>
      <c r="AH1447" s="59">
        <v>11412.42</v>
      </c>
      <c r="AI1447" s="61">
        <v>21288700</v>
      </c>
      <c r="AJ1447" s="61">
        <v>17243700</v>
      </c>
      <c r="AK1447" s="61">
        <v>1870400</v>
      </c>
      <c r="AL1447" s="60">
        <f t="shared" si="254"/>
        <v>1.8704000000000001</v>
      </c>
      <c r="AM1447" s="60">
        <f t="shared" si="256"/>
        <v>0.38118446315167626</v>
      </c>
      <c r="AN1447" s="59">
        <v>62.59</v>
      </c>
    </row>
    <row r="1448" spans="1:40" x14ac:dyDescent="0.3">
      <c r="A1448" s="58" t="s">
        <v>695</v>
      </c>
      <c r="B1448" s="59">
        <v>2012</v>
      </c>
      <c r="C1448" s="59">
        <v>60.85</v>
      </c>
      <c r="D1448" s="59">
        <v>60.85</v>
      </c>
      <c r="E1448" s="59">
        <v>100</v>
      </c>
      <c r="F1448" s="59">
        <v>52.93</v>
      </c>
      <c r="G1448" s="59">
        <v>65.989999999999995</v>
      </c>
      <c r="H1448" s="59">
        <v>67.63</v>
      </c>
      <c r="I1448" s="60">
        <f t="shared" si="247"/>
        <v>9.4021624885244499</v>
      </c>
      <c r="J1448" s="60">
        <f t="shared" si="253"/>
        <v>16.784020647257446</v>
      </c>
      <c r="K1448" s="60">
        <f t="shared" si="249"/>
        <v>16.590296863747543</v>
      </c>
      <c r="L1448" s="60">
        <f t="shared" si="257"/>
        <v>0.86352266633549946</v>
      </c>
      <c r="M1448" s="60">
        <f t="shared" si="250"/>
        <v>1.2137609758531231</v>
      </c>
      <c r="N1448" s="59">
        <v>2.4700000000000002</v>
      </c>
      <c r="O1448" s="59">
        <v>1.63</v>
      </c>
      <c r="P1448" s="62">
        <v>7.9368359374999926</v>
      </c>
      <c r="Q1448" s="62">
        <v>9.5380468750000045</v>
      </c>
      <c r="R1448" s="12">
        <v>13.01</v>
      </c>
      <c r="S1448" s="59">
        <v>21.18</v>
      </c>
      <c r="T1448" s="58">
        <v>1</v>
      </c>
      <c r="U1448" s="59">
        <v>60.66</v>
      </c>
      <c r="V1448" s="58">
        <v>46.67</v>
      </c>
      <c r="W1448" s="58" t="s">
        <v>83</v>
      </c>
      <c r="X1448" s="58">
        <v>0</v>
      </c>
      <c r="Y1448" s="58">
        <v>0</v>
      </c>
      <c r="Z1448" s="58">
        <v>0</v>
      </c>
      <c r="AA1448" s="58">
        <v>0</v>
      </c>
      <c r="AB1448">
        <v>0</v>
      </c>
      <c r="AC1448">
        <v>1</v>
      </c>
      <c r="AD1448" s="58">
        <v>1</v>
      </c>
      <c r="AE1448" s="58">
        <v>1</v>
      </c>
      <c r="AF1448" s="58">
        <v>16.670000000000002</v>
      </c>
      <c r="AG1448" s="58"/>
      <c r="AH1448" s="59">
        <v>12114.55</v>
      </c>
      <c r="AI1448" s="61">
        <v>19462900</v>
      </c>
      <c r="AJ1448" s="61">
        <v>16035200</v>
      </c>
      <c r="AK1448" s="61">
        <v>1371500</v>
      </c>
      <c r="AL1448" s="60">
        <f t="shared" si="254"/>
        <v>1.3714999999999999</v>
      </c>
      <c r="AM1448" s="60">
        <f t="shared" si="256"/>
        <v>-0.2667343883661249</v>
      </c>
      <c r="AN1448" s="59">
        <v>68.36</v>
      </c>
    </row>
    <row r="1449" spans="1:40" x14ac:dyDescent="0.3">
      <c r="A1449" s="58" t="s">
        <v>695</v>
      </c>
      <c r="B1449" s="59">
        <v>2013</v>
      </c>
      <c r="C1449" s="59">
        <v>57.83</v>
      </c>
      <c r="D1449" s="59">
        <v>57.83</v>
      </c>
      <c r="E1449" s="59">
        <v>85.42</v>
      </c>
      <c r="F1449" s="59">
        <v>49.2</v>
      </c>
      <c r="G1449" s="59">
        <v>52.2</v>
      </c>
      <c r="H1449" s="59">
        <v>79.819999999999993</v>
      </c>
      <c r="I1449" s="60">
        <f t="shared" si="247"/>
        <v>9.517085827962557</v>
      </c>
      <c r="J1449" s="60">
        <f t="shared" si="253"/>
        <v>16.833048353641583</v>
      </c>
      <c r="K1449" s="60">
        <f t="shared" si="249"/>
        <v>16.653348486245275</v>
      </c>
      <c r="L1449" s="60">
        <f t="shared" si="257"/>
        <v>0.89828968076460247</v>
      </c>
      <c r="M1449" s="60">
        <f t="shared" si="250"/>
        <v>1.1968580930744548</v>
      </c>
      <c r="N1449" s="59">
        <v>3.38</v>
      </c>
      <c r="O1449" s="59">
        <v>1.38</v>
      </c>
      <c r="P1449" s="62">
        <v>4.5099606299212596</v>
      </c>
      <c r="Q1449" s="62">
        <v>5.3667968749999986</v>
      </c>
      <c r="R1449" s="12">
        <v>8.0399999999999991</v>
      </c>
      <c r="S1449" s="59">
        <v>25</v>
      </c>
      <c r="T1449" s="58">
        <v>1</v>
      </c>
      <c r="U1449" s="59">
        <v>79.97</v>
      </c>
      <c r="V1449" s="58">
        <v>68.75</v>
      </c>
      <c r="W1449" s="58" t="s">
        <v>83</v>
      </c>
      <c r="X1449" s="58">
        <v>0</v>
      </c>
      <c r="Y1449" s="58">
        <v>0</v>
      </c>
      <c r="Z1449" s="58">
        <v>0</v>
      </c>
      <c r="AA1449" s="58">
        <v>0</v>
      </c>
      <c r="AB1449">
        <v>0</v>
      </c>
      <c r="AC1449">
        <v>1</v>
      </c>
      <c r="AD1449" s="58">
        <v>1</v>
      </c>
      <c r="AE1449" s="58">
        <v>1</v>
      </c>
      <c r="AF1449" s="58">
        <v>16.670000000000002</v>
      </c>
      <c r="AG1449" s="58"/>
      <c r="AH1449" s="59">
        <v>13589.95</v>
      </c>
      <c r="AI1449" s="61">
        <v>20440900</v>
      </c>
      <c r="AJ1449" s="61">
        <v>17078800</v>
      </c>
      <c r="AK1449" s="61">
        <v>1455400</v>
      </c>
      <c r="AL1449" s="60">
        <f t="shared" si="254"/>
        <v>1.4554</v>
      </c>
      <c r="AM1449" s="60">
        <f t="shared" si="256"/>
        <v>6.1173897192854536E-2</v>
      </c>
      <c r="AN1449" s="59">
        <v>71.099999999999994</v>
      </c>
    </row>
    <row r="1450" spans="1:40" x14ac:dyDescent="0.3">
      <c r="A1450" s="58" t="s">
        <v>695</v>
      </c>
      <c r="B1450" s="59">
        <v>2014</v>
      </c>
      <c r="C1450" s="59">
        <v>60.97</v>
      </c>
      <c r="D1450" s="59">
        <v>36.44</v>
      </c>
      <c r="E1450" s="59">
        <v>11.9</v>
      </c>
      <c r="F1450" s="59">
        <v>55.11</v>
      </c>
      <c r="G1450" s="59">
        <v>49.54</v>
      </c>
      <c r="H1450" s="59">
        <v>85.79</v>
      </c>
      <c r="I1450" s="60">
        <f t="shared" si="247"/>
        <v>9.4908361850072946</v>
      </c>
      <c r="J1450" s="60">
        <f t="shared" si="253"/>
        <v>16.850800026516719</v>
      </c>
      <c r="K1450" s="60">
        <f t="shared" si="249"/>
        <v>16.698874484938379</v>
      </c>
      <c r="L1450" s="60">
        <f t="shared" si="257"/>
        <v>0.90409668577344904</v>
      </c>
      <c r="M1450" s="60">
        <f t="shared" si="250"/>
        <v>1.1640735581253532</v>
      </c>
      <c r="N1450" s="59">
        <v>2.72</v>
      </c>
      <c r="O1450" s="59">
        <v>1.47</v>
      </c>
      <c r="P1450" s="62">
        <v>5.9405577689243021</v>
      </c>
      <c r="Q1450" s="62">
        <v>6.9000390625000003</v>
      </c>
      <c r="R1450" s="12">
        <v>8.77</v>
      </c>
      <c r="S1450" s="59">
        <v>25</v>
      </c>
      <c r="T1450" s="58">
        <v>1</v>
      </c>
      <c r="U1450" s="59">
        <v>87.85</v>
      </c>
      <c r="V1450" s="58">
        <v>58.33</v>
      </c>
      <c r="W1450" s="58" t="s">
        <v>83</v>
      </c>
      <c r="X1450" s="58">
        <v>0</v>
      </c>
      <c r="Y1450" s="58">
        <v>0</v>
      </c>
      <c r="Z1450" s="58">
        <v>0</v>
      </c>
      <c r="AA1450" s="58">
        <v>0</v>
      </c>
      <c r="AB1450">
        <v>0</v>
      </c>
      <c r="AC1450">
        <v>1</v>
      </c>
      <c r="AD1450" s="58">
        <v>1</v>
      </c>
      <c r="AE1450" s="58">
        <v>1</v>
      </c>
      <c r="AF1450" s="58">
        <v>15.79</v>
      </c>
      <c r="AG1450" s="58"/>
      <c r="AH1450" s="59">
        <v>13237.86</v>
      </c>
      <c r="AI1450" s="61">
        <v>20807000</v>
      </c>
      <c r="AJ1450" s="61">
        <v>17874300</v>
      </c>
      <c r="AK1450" s="61">
        <v>1469700</v>
      </c>
      <c r="AL1450" s="60">
        <f t="shared" si="254"/>
        <v>1.4697</v>
      </c>
      <c r="AM1450" s="60">
        <f t="shared" si="256"/>
        <v>9.8254775319499797E-3</v>
      </c>
      <c r="AN1450" s="59">
        <v>74.31</v>
      </c>
    </row>
    <row r="1451" spans="1:40" x14ac:dyDescent="0.3">
      <c r="A1451" s="58" t="s">
        <v>695</v>
      </c>
      <c r="B1451" s="59">
        <v>2015</v>
      </c>
      <c r="C1451" s="59">
        <v>64.41</v>
      </c>
      <c r="D1451" s="59">
        <v>57.2</v>
      </c>
      <c r="E1451" s="59">
        <v>50</v>
      </c>
      <c r="F1451" s="59">
        <v>64.069999999999993</v>
      </c>
      <c r="G1451" s="59">
        <v>62.08</v>
      </c>
      <c r="H1451" s="59">
        <v>68.010000000000005</v>
      </c>
      <c r="I1451" s="60">
        <f t="shared" si="247"/>
        <v>9.68154702729578</v>
      </c>
      <c r="J1451" s="60">
        <f t="shared" si="253"/>
        <v>16.952108512376029</v>
      </c>
      <c r="K1451" s="60">
        <f t="shared" si="249"/>
        <v>16.826919310903271</v>
      </c>
      <c r="L1451" s="60">
        <f t="shared" si="257"/>
        <v>0.74683011747613015</v>
      </c>
      <c r="M1451" s="60">
        <f t="shared" si="250"/>
        <v>1.1333628667060445</v>
      </c>
      <c r="N1451" s="59">
        <v>3.55</v>
      </c>
      <c r="O1451" s="59">
        <v>1.37</v>
      </c>
      <c r="P1451" s="62">
        <v>7.6819367588932828</v>
      </c>
      <c r="Q1451" s="62">
        <v>8.2714785992217958</v>
      </c>
      <c r="R1451" s="12">
        <v>9.17</v>
      </c>
      <c r="S1451" s="59">
        <v>51.29</v>
      </c>
      <c r="T1451" s="58">
        <v>1</v>
      </c>
      <c r="U1451" s="59">
        <v>57.41</v>
      </c>
      <c r="V1451" s="58">
        <v>58.33</v>
      </c>
      <c r="W1451" s="58" t="s">
        <v>83</v>
      </c>
      <c r="X1451" s="58">
        <v>0</v>
      </c>
      <c r="Y1451" s="58">
        <v>0</v>
      </c>
      <c r="Z1451" s="58">
        <v>0</v>
      </c>
      <c r="AA1451" s="58">
        <v>0</v>
      </c>
      <c r="AB1451">
        <v>0</v>
      </c>
      <c r="AC1451">
        <v>1</v>
      </c>
      <c r="AD1451" s="58">
        <v>1</v>
      </c>
      <c r="AE1451" s="58">
        <v>1</v>
      </c>
      <c r="AF1451" s="58">
        <v>11.11</v>
      </c>
      <c r="AG1451" s="58">
        <v>9.09</v>
      </c>
      <c r="AH1451" s="59">
        <v>16019.26</v>
      </c>
      <c r="AI1451" s="61">
        <v>23025400</v>
      </c>
      <c r="AJ1451" s="61">
        <v>20316000</v>
      </c>
      <c r="AK1451" s="61">
        <v>1110300</v>
      </c>
      <c r="AL1451" s="60">
        <f t="shared" si="254"/>
        <v>1.1103000000000001</v>
      </c>
      <c r="AM1451" s="60">
        <f t="shared" si="256"/>
        <v>-0.24453970197999592</v>
      </c>
      <c r="AN1451" s="59">
        <v>77.760000000000005</v>
      </c>
    </row>
    <row r="1452" spans="1:40" x14ac:dyDescent="0.3">
      <c r="A1452" s="58" t="s">
        <v>695</v>
      </c>
      <c r="B1452" s="59">
        <v>2016</v>
      </c>
      <c r="C1452" s="59">
        <v>65.64</v>
      </c>
      <c r="D1452" s="59">
        <v>65.64</v>
      </c>
      <c r="E1452" s="59">
        <v>70</v>
      </c>
      <c r="F1452" s="59">
        <v>59.13</v>
      </c>
      <c r="G1452" s="59">
        <v>60.23</v>
      </c>
      <c r="H1452" s="59">
        <v>83.75</v>
      </c>
      <c r="I1452" s="60">
        <f t="shared" si="247"/>
        <v>9.6403621484753756</v>
      </c>
      <c r="J1452" s="60">
        <f t="shared" si="253"/>
        <v>16.891656239704645</v>
      </c>
      <c r="K1452" s="60">
        <f t="shared" si="249"/>
        <v>16.742289244973936</v>
      </c>
      <c r="L1452" s="60">
        <f t="shared" si="257"/>
        <v>0.90239462668204373</v>
      </c>
      <c r="M1452" s="60">
        <f t="shared" si="250"/>
        <v>1.1610990282524616</v>
      </c>
      <c r="N1452" s="59">
        <v>3.26</v>
      </c>
      <c r="O1452" s="59">
        <v>1.33</v>
      </c>
      <c r="P1452" s="62">
        <v>5.3497665369649798</v>
      </c>
      <c r="Q1452" s="62">
        <v>5.6182329317269106</v>
      </c>
      <c r="R1452" s="12">
        <v>8.7100000000000009</v>
      </c>
      <c r="S1452" s="59">
        <v>44.57</v>
      </c>
      <c r="T1452" s="58">
        <v>1</v>
      </c>
      <c r="U1452" s="59">
        <v>85.23</v>
      </c>
      <c r="V1452" s="58">
        <v>53.85</v>
      </c>
      <c r="W1452" s="58" t="s">
        <v>83</v>
      </c>
      <c r="X1452" s="58">
        <v>0</v>
      </c>
      <c r="Y1452" s="58">
        <v>0</v>
      </c>
      <c r="Z1452" s="58">
        <v>0</v>
      </c>
      <c r="AA1452" s="58">
        <v>0</v>
      </c>
      <c r="AB1452">
        <v>0</v>
      </c>
      <c r="AC1452">
        <v>1</v>
      </c>
      <c r="AD1452" s="58">
        <v>1</v>
      </c>
      <c r="AE1452" s="58">
        <v>1</v>
      </c>
      <c r="AF1452" s="58">
        <v>21.43</v>
      </c>
      <c r="AG1452" s="58">
        <v>11.11</v>
      </c>
      <c r="AH1452" s="59">
        <v>15372.91</v>
      </c>
      <c r="AI1452" s="61">
        <v>21674700</v>
      </c>
      <c r="AJ1452" s="61">
        <v>18667400</v>
      </c>
      <c r="AK1452" s="61">
        <v>1465500</v>
      </c>
      <c r="AL1452" s="60">
        <f t="shared" si="254"/>
        <v>1.4655</v>
      </c>
      <c r="AM1452" s="60">
        <f t="shared" si="256"/>
        <v>0.31991353688192381</v>
      </c>
      <c r="AN1452" s="59">
        <v>75.72</v>
      </c>
    </row>
    <row r="1453" spans="1:40" x14ac:dyDescent="0.3">
      <c r="A1453" s="58" t="s">
        <v>695</v>
      </c>
      <c r="B1453" s="59">
        <v>2017</v>
      </c>
      <c r="C1453" s="59">
        <v>60.21</v>
      </c>
      <c r="D1453" s="59">
        <v>52.16</v>
      </c>
      <c r="E1453" s="59">
        <v>44.12</v>
      </c>
      <c r="F1453" s="59">
        <v>55.42</v>
      </c>
      <c r="G1453" s="59">
        <v>66.48</v>
      </c>
      <c r="H1453" s="59">
        <v>60.21</v>
      </c>
      <c r="I1453" s="60">
        <f t="shared" si="247"/>
        <v>9.6625007530880431</v>
      </c>
      <c r="J1453" s="60">
        <f t="shared" si="253"/>
        <v>16.976507238740631</v>
      </c>
      <c r="K1453" s="60">
        <f t="shared" si="249"/>
        <v>16.787528864897673</v>
      </c>
      <c r="L1453" s="60">
        <f t="shared" si="257"/>
        <v>0.93479840342989473</v>
      </c>
      <c r="M1453" s="60">
        <f t="shared" si="250"/>
        <v>1.2080148274820417</v>
      </c>
      <c r="N1453" s="59">
        <v>8.31</v>
      </c>
      <c r="O1453" s="59">
        <v>1.23</v>
      </c>
      <c r="P1453" s="62">
        <v>5.8285490196078431</v>
      </c>
      <c r="Q1453" s="62">
        <v>6.2326050420168064</v>
      </c>
      <c r="R1453" s="12">
        <v>8.64</v>
      </c>
      <c r="S1453" s="59">
        <v>33.450000000000003</v>
      </c>
      <c r="T1453" s="58">
        <v>1</v>
      </c>
      <c r="U1453" s="59">
        <v>52.04</v>
      </c>
      <c r="V1453" s="58">
        <v>55.56</v>
      </c>
      <c r="W1453" s="58" t="s">
        <v>83</v>
      </c>
      <c r="X1453" s="58">
        <v>0</v>
      </c>
      <c r="Y1453" s="58">
        <v>0</v>
      </c>
      <c r="Z1453" s="58">
        <v>0</v>
      </c>
      <c r="AA1453" s="58">
        <v>0</v>
      </c>
      <c r="AB1453">
        <v>0</v>
      </c>
      <c r="AC1453">
        <v>1</v>
      </c>
      <c r="AD1453" s="58">
        <v>1</v>
      </c>
      <c r="AE1453" s="58">
        <v>1</v>
      </c>
      <c r="AF1453" s="58">
        <v>31.25</v>
      </c>
      <c r="AG1453" s="58">
        <v>11.11</v>
      </c>
      <c r="AH1453" s="59">
        <v>15717.04</v>
      </c>
      <c r="AI1453" s="61">
        <v>23594100</v>
      </c>
      <c r="AJ1453" s="61">
        <v>19531300</v>
      </c>
      <c r="AK1453" s="61">
        <v>1546700</v>
      </c>
      <c r="AL1453" s="60">
        <f t="shared" si="254"/>
        <v>1.5467</v>
      </c>
      <c r="AM1453" s="60">
        <f t="shared" si="256"/>
        <v>5.5407710678949167E-2</v>
      </c>
      <c r="AN1453" s="59">
        <v>71.7</v>
      </c>
    </row>
    <row r="1454" spans="1:40" x14ac:dyDescent="0.3">
      <c r="A1454" s="58" t="s">
        <v>695</v>
      </c>
      <c r="B1454" s="59">
        <v>2018</v>
      </c>
      <c r="C1454" s="59">
        <v>62.48</v>
      </c>
      <c r="D1454" s="59">
        <v>62.48</v>
      </c>
      <c r="E1454" s="59">
        <v>78.95</v>
      </c>
      <c r="F1454" s="59">
        <v>67.739999999999995</v>
      </c>
      <c r="G1454" s="59">
        <v>61.33</v>
      </c>
      <c r="H1454" s="59">
        <v>55.05</v>
      </c>
      <c r="I1454" s="60">
        <f t="shared" si="247"/>
        <v>9.502324676541285</v>
      </c>
      <c r="J1454" s="60">
        <f t="shared" si="253"/>
        <v>16.947533538730386</v>
      </c>
      <c r="K1454" s="60">
        <f t="shared" si="249"/>
        <v>16.752543230659487</v>
      </c>
      <c r="L1454" s="60">
        <f t="shared" si="257"/>
        <v>0.91525019069890767</v>
      </c>
      <c r="M1454" s="60">
        <f t="shared" si="250"/>
        <v>1.2152992078388953</v>
      </c>
      <c r="N1454" s="59">
        <v>4.7699999999999996</v>
      </c>
      <c r="O1454" s="59">
        <v>1.36</v>
      </c>
      <c r="P1454" s="62">
        <v>15.665081300813005</v>
      </c>
      <c r="Q1454" s="62">
        <v>17.575252918287951</v>
      </c>
      <c r="R1454" s="12">
        <v>28</v>
      </c>
      <c r="S1454" s="59">
        <v>66.77</v>
      </c>
      <c r="T1454" s="58">
        <v>1</v>
      </c>
      <c r="U1454" s="59">
        <v>43.39</v>
      </c>
      <c r="V1454" s="58">
        <v>55.56</v>
      </c>
      <c r="W1454" s="58" t="s">
        <v>83</v>
      </c>
      <c r="X1454" s="58">
        <v>0</v>
      </c>
      <c r="Y1454" s="58">
        <v>0</v>
      </c>
      <c r="Z1454" s="58">
        <v>0</v>
      </c>
      <c r="AA1454" s="58">
        <v>0</v>
      </c>
      <c r="AB1454">
        <v>0</v>
      </c>
      <c r="AC1454">
        <v>1</v>
      </c>
      <c r="AD1454" s="58">
        <v>1</v>
      </c>
      <c r="AE1454" s="58">
        <v>1</v>
      </c>
      <c r="AF1454" s="58">
        <v>29.41</v>
      </c>
      <c r="AG1454" s="58">
        <v>11.11</v>
      </c>
      <c r="AH1454" s="59">
        <v>13390.82</v>
      </c>
      <c r="AI1454" s="61">
        <v>22920300</v>
      </c>
      <c r="AJ1454" s="61">
        <v>18859800</v>
      </c>
      <c r="AK1454" s="61">
        <v>1497400</v>
      </c>
      <c r="AL1454" s="60">
        <f t="shared" si="254"/>
        <v>1.4974000000000001</v>
      </c>
      <c r="AM1454" s="60">
        <f t="shared" si="256"/>
        <v>-3.1874313053597982E-2</v>
      </c>
      <c r="AN1454" s="59">
        <v>70.66</v>
      </c>
    </row>
    <row r="1455" spans="1:40" x14ac:dyDescent="0.3">
      <c r="A1455" s="58" t="s">
        <v>695</v>
      </c>
      <c r="B1455" s="59">
        <v>2019</v>
      </c>
      <c r="C1455" s="59">
        <v>60.73</v>
      </c>
      <c r="D1455" s="59">
        <v>43.6</v>
      </c>
      <c r="E1455" s="59">
        <v>26.47</v>
      </c>
      <c r="F1455" s="59">
        <v>62.76</v>
      </c>
      <c r="G1455" s="59">
        <v>68.099999999999994</v>
      </c>
      <c r="H1455" s="59">
        <v>47.7</v>
      </c>
      <c r="I1455" s="60">
        <f t="shared" si="247"/>
        <v>9.3148805512501074</v>
      </c>
      <c r="J1455" s="60">
        <f t="shared" si="253"/>
        <v>17.035969129627684</v>
      </c>
      <c r="K1455" s="60">
        <f t="shared" si="249"/>
        <v>16.829475599779325</v>
      </c>
      <c r="L1455" s="60">
        <f t="shared" si="257"/>
        <v>0.59332684527773438</v>
      </c>
      <c r="M1455" s="60">
        <f t="shared" si="250"/>
        <v>1.2293597800471328</v>
      </c>
      <c r="N1455" s="59">
        <v>7.32</v>
      </c>
      <c r="O1455" s="59">
        <v>0.28999999999999998</v>
      </c>
      <c r="P1455" s="62">
        <v>24.825120000000009</v>
      </c>
      <c r="Q1455" s="62">
        <v>26.61542635658914</v>
      </c>
      <c r="R1455" s="12">
        <v>31.91</v>
      </c>
      <c r="S1455" s="59">
        <v>72.75</v>
      </c>
      <c r="T1455" s="58">
        <v>0</v>
      </c>
      <c r="U1455" s="59">
        <v>37.4</v>
      </c>
      <c r="V1455" s="58">
        <v>64.290000000000006</v>
      </c>
      <c r="W1455" s="58" t="s">
        <v>83</v>
      </c>
      <c r="X1455" s="58">
        <v>0</v>
      </c>
      <c r="Y1455" s="58">
        <v>0</v>
      </c>
      <c r="Z1455" s="58">
        <v>0</v>
      </c>
      <c r="AA1455" s="58">
        <v>0</v>
      </c>
      <c r="AB1455">
        <v>0</v>
      </c>
      <c r="AC1455">
        <v>1</v>
      </c>
      <c r="AD1455" s="58">
        <v>1</v>
      </c>
      <c r="AE1455" s="58">
        <v>1</v>
      </c>
      <c r="AF1455" s="58">
        <v>29.41</v>
      </c>
      <c r="AG1455" s="58">
        <v>11.11</v>
      </c>
      <c r="AH1455" s="59">
        <v>11102</v>
      </c>
      <c r="AI1455" s="61">
        <v>25039600</v>
      </c>
      <c r="AJ1455" s="61">
        <v>20368000</v>
      </c>
      <c r="AK1455" s="61">
        <v>810000</v>
      </c>
      <c r="AL1455" s="60">
        <f t="shared" si="254"/>
        <v>0.81</v>
      </c>
      <c r="AM1455" s="60">
        <f t="shared" si="256"/>
        <v>-0.45906237478295714</v>
      </c>
      <c r="AN1455" s="59">
        <v>69.180000000000007</v>
      </c>
    </row>
    <row r="1456" spans="1:40" x14ac:dyDescent="0.3">
      <c r="A1456" s="58" t="s">
        <v>695</v>
      </c>
      <c r="B1456" s="59">
        <v>2020</v>
      </c>
      <c r="C1456" s="59">
        <v>74.040000000000006</v>
      </c>
      <c r="D1456" s="59">
        <v>58.45</v>
      </c>
      <c r="E1456" s="59">
        <v>42.86</v>
      </c>
      <c r="F1456" s="59">
        <v>76.39</v>
      </c>
      <c r="G1456" s="59">
        <v>73.77</v>
      </c>
      <c r="H1456" s="59">
        <v>70.38</v>
      </c>
      <c r="I1456" s="60">
        <f t="shared" si="247"/>
        <v>9.6073276445775893</v>
      </c>
      <c r="J1456" s="60">
        <f t="shared" si="253"/>
        <v>16.861541381311422</v>
      </c>
      <c r="K1456" s="60">
        <f t="shared" si="249"/>
        <v>16.66513554999192</v>
      </c>
      <c r="L1456" s="60">
        <f t="shared" si="257"/>
        <v>0.71123264810633036</v>
      </c>
      <c r="M1456" s="60">
        <f t="shared" si="250"/>
        <v>1.217020710247493</v>
      </c>
      <c r="N1456" s="59">
        <v>1.06</v>
      </c>
      <c r="O1456" s="59">
        <v>0.32</v>
      </c>
      <c r="P1456" s="62">
        <v>24.792209302325578</v>
      </c>
      <c r="Q1456" s="62">
        <v>26.392868217054275</v>
      </c>
      <c r="R1456" s="12">
        <v>35.049999999999997</v>
      </c>
      <c r="S1456" s="59">
        <v>95.77</v>
      </c>
      <c r="T1456" s="58">
        <v>1</v>
      </c>
      <c r="U1456" s="59">
        <v>58.06</v>
      </c>
      <c r="V1456" s="58">
        <v>60</v>
      </c>
      <c r="W1456" s="58" t="s">
        <v>83</v>
      </c>
      <c r="X1456" s="58">
        <v>0</v>
      </c>
      <c r="Y1456" s="58">
        <v>0</v>
      </c>
      <c r="Z1456" s="58">
        <v>0</v>
      </c>
      <c r="AA1456" s="58">
        <v>0</v>
      </c>
      <c r="AB1456">
        <v>0</v>
      </c>
      <c r="AC1456">
        <v>1</v>
      </c>
      <c r="AD1456" s="58">
        <v>1</v>
      </c>
      <c r="AE1456" s="58">
        <v>1</v>
      </c>
      <c r="AF1456" s="58">
        <v>27.78</v>
      </c>
      <c r="AG1456" s="58">
        <v>11.11</v>
      </c>
      <c r="AH1456" s="59">
        <v>14873.37</v>
      </c>
      <c r="AI1456" s="61">
        <v>21031700</v>
      </c>
      <c r="AJ1456" s="61">
        <v>17281300</v>
      </c>
      <c r="AK1456" s="61">
        <v>1036500</v>
      </c>
      <c r="AL1456" s="60">
        <f t="shared" si="254"/>
        <v>1.0365</v>
      </c>
      <c r="AM1456" s="60">
        <f t="shared" si="256"/>
        <v>0.27962962962962962</v>
      </c>
      <c r="AN1456" s="59">
        <v>75.150000000000006</v>
      </c>
    </row>
    <row r="1457" spans="1:40" x14ac:dyDescent="0.3">
      <c r="A1457" s="58" t="s">
        <v>695</v>
      </c>
      <c r="B1457" s="59">
        <v>2021</v>
      </c>
      <c r="C1457" s="59">
        <v>82.48</v>
      </c>
      <c r="D1457" s="59">
        <v>82.48</v>
      </c>
      <c r="E1457" s="59">
        <v>100</v>
      </c>
      <c r="F1457" s="59">
        <v>90.62</v>
      </c>
      <c r="G1457" s="59">
        <v>90.17</v>
      </c>
      <c r="H1457" s="59">
        <v>58.65</v>
      </c>
      <c r="I1457" s="60">
        <f t="shared" si="247"/>
        <v>9.657033792046489</v>
      </c>
      <c r="J1457" s="60">
        <f t="shared" si="253"/>
        <v>16.887814908128611</v>
      </c>
      <c r="K1457" s="60">
        <f t="shared" si="249"/>
        <v>16.611748665895593</v>
      </c>
      <c r="L1457" s="60">
        <f t="shared" si="257"/>
        <v>0.63937713735011747</v>
      </c>
      <c r="M1457" s="60">
        <f t="shared" si="250"/>
        <v>1.3179351641040353</v>
      </c>
      <c r="N1457" s="59">
        <v>12.25</v>
      </c>
      <c r="O1457" s="59">
        <v>0.32</v>
      </c>
      <c r="P1457" s="62">
        <v>53.43942307692307</v>
      </c>
      <c r="Q1457" s="62">
        <v>56.638499999999958</v>
      </c>
      <c r="R1457" s="12">
        <v>93.21</v>
      </c>
      <c r="S1457" s="59">
        <v>97.07</v>
      </c>
      <c r="T1457" s="58">
        <v>1</v>
      </c>
      <c r="U1457" s="59">
        <v>41.08</v>
      </c>
      <c r="V1457" s="58">
        <v>66.67</v>
      </c>
      <c r="W1457" s="58" t="s">
        <v>83</v>
      </c>
      <c r="X1457" s="58">
        <v>0</v>
      </c>
      <c r="Y1457" s="58">
        <v>0</v>
      </c>
      <c r="Z1457" s="58">
        <v>0</v>
      </c>
      <c r="AA1457" s="58">
        <v>0</v>
      </c>
      <c r="AB1457">
        <v>0</v>
      </c>
      <c r="AC1457">
        <v>1</v>
      </c>
      <c r="AD1457" s="58">
        <v>1</v>
      </c>
      <c r="AE1457" s="58">
        <v>1</v>
      </c>
      <c r="AF1457" s="58">
        <v>33.33</v>
      </c>
      <c r="AG1457" s="58">
        <v>11.11</v>
      </c>
      <c r="AH1457" s="59">
        <v>15631.35</v>
      </c>
      <c r="AI1457" s="61">
        <v>21591600</v>
      </c>
      <c r="AJ1457" s="61">
        <v>16382900</v>
      </c>
      <c r="AK1457" s="61">
        <v>895300</v>
      </c>
      <c r="AL1457" s="60">
        <f t="shared" si="254"/>
        <v>0.89529999999999998</v>
      </c>
      <c r="AM1457" s="60">
        <f t="shared" si="256"/>
        <v>-0.13622768933912205</v>
      </c>
      <c r="AN1457" s="59">
        <v>67.63</v>
      </c>
    </row>
    <row r="1458" spans="1:40" x14ac:dyDescent="0.3">
      <c r="A1458" s="58" t="s">
        <v>331</v>
      </c>
      <c r="B1458" s="59">
        <v>2008</v>
      </c>
      <c r="C1458" s="59">
        <v>55.96</v>
      </c>
      <c r="D1458" s="59">
        <v>55.96</v>
      </c>
      <c r="E1458" s="59">
        <v>100</v>
      </c>
      <c r="F1458" s="59">
        <v>52.75</v>
      </c>
      <c r="G1458" s="59">
        <v>33.479999999999997</v>
      </c>
      <c r="H1458" s="59">
        <v>86.93</v>
      </c>
      <c r="I1458" s="59"/>
      <c r="J1458" s="61"/>
      <c r="K1458" s="60">
        <f t="shared" si="249"/>
        <v>16.526277066560713</v>
      </c>
      <c r="L1458" s="60">
        <f t="shared" si="257"/>
        <v>0.692897149304736</v>
      </c>
      <c r="M1458" s="60">
        <f t="shared" si="250"/>
        <v>1.2772458911760012</v>
      </c>
      <c r="N1458" s="59">
        <v>4.49</v>
      </c>
      <c r="O1458" s="59">
        <v>0.64</v>
      </c>
      <c r="P1458" s="62">
        <v>19.974545454545453</v>
      </c>
      <c r="Q1458" s="62">
        <v>25.786875000000009</v>
      </c>
      <c r="R1458" s="12">
        <v>34.380000000000003</v>
      </c>
      <c r="S1458" s="59">
        <v>0</v>
      </c>
      <c r="T1458" s="58">
        <v>1</v>
      </c>
      <c r="U1458" s="59">
        <v>88.07</v>
      </c>
      <c r="V1458" s="58">
        <v>22.22</v>
      </c>
      <c r="W1458" s="58" t="s">
        <v>83</v>
      </c>
      <c r="X1458" s="58">
        <v>0</v>
      </c>
      <c r="Y1458" s="58">
        <v>0</v>
      </c>
      <c r="Z1458" s="58">
        <v>0</v>
      </c>
      <c r="AA1458" s="58">
        <v>0</v>
      </c>
      <c r="AB1458">
        <v>0</v>
      </c>
      <c r="AC1458">
        <v>1</v>
      </c>
      <c r="AD1458" s="58">
        <v>1</v>
      </c>
      <c r="AE1458" s="58"/>
      <c r="AF1458" s="58">
        <v>16.670000000000002</v>
      </c>
      <c r="AG1458" s="58">
        <v>38.89</v>
      </c>
      <c r="AH1458" s="59"/>
      <c r="AI1458" s="61">
        <v>19210800</v>
      </c>
      <c r="AJ1458" s="61">
        <v>15040800</v>
      </c>
      <c r="AK1458" s="61">
        <v>999500</v>
      </c>
      <c r="AL1458" s="60">
        <f t="shared" si="254"/>
        <v>0.99950000000000006</v>
      </c>
      <c r="AM1458" s="60"/>
      <c r="AN1458" s="59">
        <v>64.989999999999995</v>
      </c>
    </row>
    <row r="1459" spans="1:40" x14ac:dyDescent="0.3">
      <c r="A1459" s="58" t="s">
        <v>331</v>
      </c>
      <c r="B1459" s="59">
        <v>2009</v>
      </c>
      <c r="C1459" s="59">
        <v>43.06</v>
      </c>
      <c r="D1459" s="59">
        <v>43.06</v>
      </c>
      <c r="E1459" s="59">
        <v>100</v>
      </c>
      <c r="F1459" s="59">
        <v>54.36</v>
      </c>
      <c r="G1459" s="59">
        <v>33.22</v>
      </c>
      <c r="H1459" s="59">
        <v>47.73</v>
      </c>
      <c r="I1459" s="59"/>
      <c r="J1459" s="61"/>
      <c r="K1459" s="60">
        <f t="shared" si="249"/>
        <v>16.682079029924086</v>
      </c>
      <c r="L1459" s="60">
        <f t="shared" si="257"/>
        <v>0.62213441331352581</v>
      </c>
      <c r="M1459" s="60">
        <f t="shared" si="250"/>
        <v>1.2513626071026251</v>
      </c>
      <c r="N1459" s="59">
        <v>3.19</v>
      </c>
      <c r="O1459" s="59">
        <v>0.56000000000000005</v>
      </c>
      <c r="P1459" s="62">
        <v>16.568333333333328</v>
      </c>
      <c r="Q1459" s="62">
        <v>16.611240310077516</v>
      </c>
      <c r="R1459" s="12">
        <v>19.829999999999998</v>
      </c>
      <c r="S1459" s="59">
        <v>0</v>
      </c>
      <c r="T1459" s="58">
        <v>1</v>
      </c>
      <c r="U1459" s="59">
        <v>33.15</v>
      </c>
      <c r="V1459" s="58">
        <v>21.05</v>
      </c>
      <c r="W1459" s="58" t="s">
        <v>83</v>
      </c>
      <c r="X1459" s="58">
        <v>0</v>
      </c>
      <c r="Y1459" s="58">
        <v>0</v>
      </c>
      <c r="Z1459" s="58">
        <v>0</v>
      </c>
      <c r="AA1459" s="58">
        <v>0</v>
      </c>
      <c r="AB1459">
        <v>0</v>
      </c>
      <c r="AC1459">
        <v>1</v>
      </c>
      <c r="AD1459" s="58">
        <v>1</v>
      </c>
      <c r="AE1459" s="58"/>
      <c r="AF1459" s="58">
        <v>14.29</v>
      </c>
      <c r="AG1459" s="58">
        <v>21.05</v>
      </c>
      <c r="AH1459" s="59">
        <v>6023.29</v>
      </c>
      <c r="AI1459" s="61">
        <v>21994700</v>
      </c>
      <c r="AJ1459" s="61">
        <v>17576600</v>
      </c>
      <c r="AK1459" s="61">
        <v>862900</v>
      </c>
      <c r="AL1459" s="60">
        <f t="shared" si="254"/>
        <v>0.8629</v>
      </c>
      <c r="AM1459" s="60">
        <f t="shared" ref="AM1459:AM1471" si="258">(AK1459-AK1458)/AK1458</f>
        <v>-0.13666833416708354</v>
      </c>
      <c r="AN1459" s="59">
        <v>69.53</v>
      </c>
    </row>
    <row r="1460" spans="1:40" x14ac:dyDescent="0.3">
      <c r="A1460" s="58" t="s">
        <v>331</v>
      </c>
      <c r="B1460" s="59">
        <v>2010</v>
      </c>
      <c r="C1460" s="59">
        <v>63.33</v>
      </c>
      <c r="D1460" s="59">
        <v>55.7</v>
      </c>
      <c r="E1460" s="59">
        <v>59.68</v>
      </c>
      <c r="F1460" s="59">
        <v>64.09</v>
      </c>
      <c r="G1460" s="59">
        <v>74.98</v>
      </c>
      <c r="H1460" s="59">
        <v>48.24</v>
      </c>
      <c r="I1460" s="59"/>
      <c r="J1460" s="61"/>
      <c r="K1460" s="60">
        <f t="shared" si="249"/>
        <v>16.734442777423027</v>
      </c>
      <c r="L1460" s="60">
        <f t="shared" si="257"/>
        <v>0.67177031480035987</v>
      </c>
      <c r="M1460" s="60">
        <f t="shared" si="250"/>
        <v>1.3577895958750641</v>
      </c>
      <c r="N1460" s="59">
        <v>3.8</v>
      </c>
      <c r="O1460" s="59">
        <v>0.55000000000000004</v>
      </c>
      <c r="P1460" s="62">
        <v>16.501712062256811</v>
      </c>
      <c r="Q1460" s="62">
        <v>17.427003891050575</v>
      </c>
      <c r="R1460" s="12">
        <v>19.920000000000002</v>
      </c>
      <c r="S1460" s="59">
        <v>33.75</v>
      </c>
      <c r="T1460" s="58">
        <v>1</v>
      </c>
      <c r="U1460" s="59">
        <v>34.950000000000003</v>
      </c>
      <c r="V1460" s="58">
        <v>20</v>
      </c>
      <c r="W1460" s="58" t="s">
        <v>83</v>
      </c>
      <c r="X1460" s="58">
        <v>0</v>
      </c>
      <c r="Y1460" s="58">
        <v>0</v>
      </c>
      <c r="Z1460" s="58">
        <v>0</v>
      </c>
      <c r="AA1460" s="58">
        <v>0</v>
      </c>
      <c r="AB1460">
        <v>0</v>
      </c>
      <c r="AC1460">
        <v>1</v>
      </c>
      <c r="AD1460" s="58">
        <v>1</v>
      </c>
      <c r="AE1460" s="58"/>
      <c r="AF1460" s="58">
        <v>14.29</v>
      </c>
      <c r="AG1460" s="58">
        <v>15.79</v>
      </c>
      <c r="AH1460" s="59">
        <v>6243.66</v>
      </c>
      <c r="AI1460" s="61">
        <v>25148300</v>
      </c>
      <c r="AJ1460" s="61">
        <v>18521500</v>
      </c>
      <c r="AK1460" s="61">
        <v>957700</v>
      </c>
      <c r="AL1460" s="60">
        <f t="shared" si="254"/>
        <v>0.9577</v>
      </c>
      <c r="AM1460" s="60">
        <f t="shared" si="258"/>
        <v>0.10986209294240352</v>
      </c>
      <c r="AN1460" s="59">
        <v>59.26</v>
      </c>
    </row>
    <row r="1461" spans="1:40" x14ac:dyDescent="0.3">
      <c r="A1461" s="58" t="s">
        <v>331</v>
      </c>
      <c r="B1461" s="59">
        <v>2011</v>
      </c>
      <c r="C1461" s="59">
        <v>65.790000000000006</v>
      </c>
      <c r="D1461" s="59">
        <v>65.790000000000006</v>
      </c>
      <c r="E1461" s="59">
        <v>70.45</v>
      </c>
      <c r="F1461" s="59">
        <v>63.38</v>
      </c>
      <c r="G1461" s="59">
        <v>68.069999999999993</v>
      </c>
      <c r="H1461" s="59">
        <v>64.849999999999994</v>
      </c>
      <c r="I1461" s="59"/>
      <c r="J1461" s="61"/>
      <c r="K1461" s="60">
        <f t="shared" si="249"/>
        <v>16.784390513442023</v>
      </c>
      <c r="L1461" s="60">
        <f t="shared" si="257"/>
        <v>0.58243905857552369</v>
      </c>
      <c r="M1461" s="60">
        <f t="shared" si="250"/>
        <v>1.3501368765440342</v>
      </c>
      <c r="N1461" s="59">
        <v>2.34</v>
      </c>
      <c r="O1461" s="59">
        <v>0.56000000000000005</v>
      </c>
      <c r="P1461" s="62">
        <v>14.778235294117646</v>
      </c>
      <c r="Q1461" s="62">
        <v>16.565686274509794</v>
      </c>
      <c r="R1461" s="12">
        <v>21.87</v>
      </c>
      <c r="S1461" s="59">
        <v>33.33</v>
      </c>
      <c r="T1461" s="58">
        <v>1</v>
      </c>
      <c r="U1461" s="59">
        <v>62.9</v>
      </c>
      <c r="V1461" s="58">
        <v>20</v>
      </c>
      <c r="W1461" s="58" t="s">
        <v>83</v>
      </c>
      <c r="X1461" s="58">
        <v>0</v>
      </c>
      <c r="Y1461" s="58">
        <v>0</v>
      </c>
      <c r="Z1461" s="58">
        <v>0</v>
      </c>
      <c r="AA1461" s="58">
        <v>0</v>
      </c>
      <c r="AB1461">
        <v>0</v>
      </c>
      <c r="AC1461">
        <v>1</v>
      </c>
      <c r="AD1461" s="58">
        <v>1</v>
      </c>
      <c r="AE1461" s="58">
        <v>1</v>
      </c>
      <c r="AF1461" s="58">
        <v>9.52</v>
      </c>
      <c r="AG1461" s="58">
        <v>15.79</v>
      </c>
      <c r="AH1461" s="59">
        <v>6243.66</v>
      </c>
      <c r="AI1461" s="61">
        <v>26287300</v>
      </c>
      <c r="AJ1461" s="61">
        <v>19470100</v>
      </c>
      <c r="AK1461" s="61">
        <v>790400</v>
      </c>
      <c r="AL1461" s="60">
        <f t="shared" si="254"/>
        <v>0.79039999999999999</v>
      </c>
      <c r="AM1461" s="60">
        <f t="shared" si="258"/>
        <v>-0.17468935992481988</v>
      </c>
      <c r="AN1461" s="59">
        <v>59.63</v>
      </c>
    </row>
    <row r="1462" spans="1:40" x14ac:dyDescent="0.3">
      <c r="A1462" s="58" t="s">
        <v>331</v>
      </c>
      <c r="B1462" s="59">
        <v>2012</v>
      </c>
      <c r="C1462" s="59">
        <v>63.83</v>
      </c>
      <c r="D1462" s="59">
        <v>55.66</v>
      </c>
      <c r="E1462" s="59">
        <v>47.37</v>
      </c>
      <c r="F1462" s="59">
        <v>82.91</v>
      </c>
      <c r="G1462" s="59">
        <v>63.91</v>
      </c>
      <c r="H1462" s="59">
        <v>50.36</v>
      </c>
      <c r="I1462" s="59"/>
      <c r="J1462" s="61"/>
      <c r="K1462" s="60">
        <f t="shared" si="249"/>
        <v>16.761117276110713</v>
      </c>
      <c r="L1462" s="60">
        <f t="shared" si="257"/>
        <v>0.63610052518066962</v>
      </c>
      <c r="M1462" s="60">
        <f t="shared" si="250"/>
        <v>1.3605892062958018</v>
      </c>
      <c r="N1462" s="59">
        <v>2.06</v>
      </c>
      <c r="O1462" s="59">
        <v>0.57999999999999996</v>
      </c>
      <c r="P1462" s="62">
        <v>7.9368359374999926</v>
      </c>
      <c r="Q1462" s="62">
        <v>9.5380468750000045</v>
      </c>
      <c r="R1462" s="12">
        <v>13.01</v>
      </c>
      <c r="S1462" s="59">
        <v>87.76</v>
      </c>
      <c r="T1462" s="58">
        <v>1</v>
      </c>
      <c r="U1462" s="59">
        <v>41.4</v>
      </c>
      <c r="V1462" s="58">
        <v>23.81</v>
      </c>
      <c r="W1462" s="58" t="s">
        <v>83</v>
      </c>
      <c r="X1462" s="58">
        <v>0</v>
      </c>
      <c r="Y1462" s="58">
        <v>0</v>
      </c>
      <c r="Z1462" s="58">
        <v>0</v>
      </c>
      <c r="AA1462" s="58">
        <v>0</v>
      </c>
      <c r="AB1462">
        <v>0</v>
      </c>
      <c r="AC1462">
        <v>1</v>
      </c>
      <c r="AD1462" s="58">
        <v>1</v>
      </c>
      <c r="AE1462" s="58">
        <v>1</v>
      </c>
      <c r="AF1462" s="58">
        <v>11.11</v>
      </c>
      <c r="AG1462" s="58">
        <v>10.53</v>
      </c>
      <c r="AH1462" s="59">
        <v>6243.66</v>
      </c>
      <c r="AI1462" s="61">
        <v>25881400</v>
      </c>
      <c r="AJ1462" s="61">
        <v>19022200</v>
      </c>
      <c r="AK1462" s="61">
        <v>889100</v>
      </c>
      <c r="AL1462" s="60">
        <f t="shared" si="254"/>
        <v>0.8891</v>
      </c>
      <c r="AM1462" s="60">
        <f t="shared" si="258"/>
        <v>0.12487348178137651</v>
      </c>
      <c r="AN1462" s="59">
        <v>59.12</v>
      </c>
    </row>
    <row r="1463" spans="1:40" x14ac:dyDescent="0.3">
      <c r="A1463" s="58" t="s">
        <v>331</v>
      </c>
      <c r="B1463" s="59">
        <v>2013</v>
      </c>
      <c r="C1463" s="59">
        <v>65.290000000000006</v>
      </c>
      <c r="D1463" s="59">
        <v>65.290000000000006</v>
      </c>
      <c r="E1463" s="59">
        <v>100</v>
      </c>
      <c r="F1463" s="59">
        <v>78.790000000000006</v>
      </c>
      <c r="G1463" s="59">
        <v>61.98</v>
      </c>
      <c r="H1463" s="59">
        <v>60.11</v>
      </c>
      <c r="I1463" s="59"/>
      <c r="J1463" s="61"/>
      <c r="K1463" s="60">
        <f t="shared" si="249"/>
        <v>16.801848845876396</v>
      </c>
      <c r="L1463" s="60">
        <f t="shared" si="257"/>
        <v>0.64809751200622112</v>
      </c>
      <c r="M1463" s="60">
        <f t="shared" si="250"/>
        <v>1.3111492454449098</v>
      </c>
      <c r="N1463" s="59">
        <v>2.38</v>
      </c>
      <c r="O1463" s="59">
        <v>0.56000000000000005</v>
      </c>
      <c r="P1463" s="62">
        <v>4.5099606299212596</v>
      </c>
      <c r="Q1463" s="62">
        <v>5.3667968749999986</v>
      </c>
      <c r="R1463" s="12">
        <v>8.0399999999999991</v>
      </c>
      <c r="S1463" s="59">
        <v>87.76</v>
      </c>
      <c r="T1463" s="58">
        <v>0</v>
      </c>
      <c r="U1463" s="59">
        <v>58.6</v>
      </c>
      <c r="V1463" s="58">
        <v>47.37</v>
      </c>
      <c r="W1463" s="58" t="s">
        <v>83</v>
      </c>
      <c r="X1463" s="58">
        <v>0</v>
      </c>
      <c r="Y1463" s="58">
        <v>0</v>
      </c>
      <c r="Z1463" s="58">
        <v>0</v>
      </c>
      <c r="AA1463" s="58">
        <v>0</v>
      </c>
      <c r="AB1463">
        <v>0</v>
      </c>
      <c r="AC1463">
        <v>1</v>
      </c>
      <c r="AD1463" s="58">
        <v>1</v>
      </c>
      <c r="AE1463" s="58">
        <v>1</v>
      </c>
      <c r="AF1463" s="58">
        <v>9.09</v>
      </c>
      <c r="AG1463" s="58">
        <v>10.53</v>
      </c>
      <c r="AH1463" s="59">
        <v>6243.66</v>
      </c>
      <c r="AI1463" s="61">
        <v>25977800</v>
      </c>
      <c r="AJ1463" s="61">
        <v>19813000</v>
      </c>
      <c r="AK1463" s="61">
        <v>911900</v>
      </c>
      <c r="AL1463" s="60">
        <f t="shared" si="254"/>
        <v>0.91190000000000004</v>
      </c>
      <c r="AM1463" s="60">
        <f t="shared" si="258"/>
        <v>2.5643909571476775E-2</v>
      </c>
      <c r="AN1463" s="59">
        <v>64.17</v>
      </c>
    </row>
    <row r="1464" spans="1:40" x14ac:dyDescent="0.3">
      <c r="A1464" s="58" t="s">
        <v>331</v>
      </c>
      <c r="B1464" s="59">
        <v>2014</v>
      </c>
      <c r="C1464" s="59">
        <v>58.67</v>
      </c>
      <c r="D1464" s="59">
        <v>58.67</v>
      </c>
      <c r="E1464" s="59">
        <v>100</v>
      </c>
      <c r="F1464" s="59">
        <v>82.73</v>
      </c>
      <c r="G1464" s="59">
        <v>57.19</v>
      </c>
      <c r="H1464" s="59">
        <v>43.75</v>
      </c>
      <c r="I1464" s="59"/>
      <c r="J1464" s="61"/>
      <c r="K1464" s="60">
        <f t="shared" si="249"/>
        <v>16.811542786527262</v>
      </c>
      <c r="L1464" s="60">
        <f t="shared" si="257"/>
        <v>0.57846558047633057</v>
      </c>
      <c r="M1464" s="60">
        <f t="shared" si="250"/>
        <v>1.302814155753274</v>
      </c>
      <c r="N1464" s="59">
        <v>2.56</v>
      </c>
      <c r="O1464" s="59">
        <v>0.55000000000000004</v>
      </c>
      <c r="P1464" s="62">
        <v>5.9405577689243021</v>
      </c>
      <c r="Q1464" s="62">
        <v>6.9000390625000003</v>
      </c>
      <c r="R1464" s="12">
        <v>8.77</v>
      </c>
      <c r="S1464" s="59">
        <v>88</v>
      </c>
      <c r="T1464" s="58">
        <v>0</v>
      </c>
      <c r="U1464" s="59">
        <v>27.89</v>
      </c>
      <c r="V1464" s="58">
        <v>21.74</v>
      </c>
      <c r="W1464" s="58" t="s">
        <v>83</v>
      </c>
      <c r="X1464" s="58">
        <v>0</v>
      </c>
      <c r="Y1464" s="58">
        <v>0</v>
      </c>
      <c r="Z1464" s="58">
        <v>0</v>
      </c>
      <c r="AA1464" s="58">
        <v>0</v>
      </c>
      <c r="AB1464">
        <v>0</v>
      </c>
      <c r="AC1464">
        <v>1</v>
      </c>
      <c r="AD1464" s="58">
        <v>1</v>
      </c>
      <c r="AE1464" s="58">
        <v>1</v>
      </c>
      <c r="AF1464" s="58">
        <v>30</v>
      </c>
      <c r="AG1464" s="58">
        <v>22.22</v>
      </c>
      <c r="AH1464" s="59">
        <v>6243.66</v>
      </c>
      <c r="AI1464" s="61">
        <v>26064100</v>
      </c>
      <c r="AJ1464" s="61">
        <v>20006000</v>
      </c>
      <c r="AK1464" s="61">
        <v>783300</v>
      </c>
      <c r="AL1464" s="60">
        <f t="shared" si="254"/>
        <v>0.7833</v>
      </c>
      <c r="AM1464" s="60">
        <f t="shared" si="258"/>
        <v>-0.14102423511349929</v>
      </c>
      <c r="AN1464" s="59">
        <v>64.08</v>
      </c>
    </row>
    <row r="1465" spans="1:40" x14ac:dyDescent="0.3">
      <c r="A1465" s="58" t="s">
        <v>331</v>
      </c>
      <c r="B1465" s="59">
        <v>2015</v>
      </c>
      <c r="C1465" s="59">
        <v>65.25</v>
      </c>
      <c r="D1465" s="59">
        <v>65.25</v>
      </c>
      <c r="E1465" s="59">
        <v>100</v>
      </c>
      <c r="F1465" s="59">
        <v>83.76</v>
      </c>
      <c r="G1465" s="59">
        <v>61.8</v>
      </c>
      <c r="H1465" s="59">
        <v>56.74</v>
      </c>
      <c r="I1465" s="59"/>
      <c r="J1465" s="61"/>
      <c r="K1465" s="60">
        <f t="shared" si="249"/>
        <v>16.858937157380925</v>
      </c>
      <c r="L1465" s="60">
        <f t="shared" si="257"/>
        <v>0.6318567121168378</v>
      </c>
      <c r="M1465" s="60">
        <f t="shared" si="250"/>
        <v>1.2775659055155646</v>
      </c>
      <c r="N1465" s="59">
        <v>2.5299999999999998</v>
      </c>
      <c r="O1465" s="59">
        <v>0.56000000000000005</v>
      </c>
      <c r="P1465" s="62">
        <v>7.6819367588932828</v>
      </c>
      <c r="Q1465" s="62">
        <v>8.2714785992217958</v>
      </c>
      <c r="R1465" s="12">
        <v>9.17</v>
      </c>
      <c r="S1465" s="59">
        <v>89.81</v>
      </c>
      <c r="T1465" s="58">
        <v>0</v>
      </c>
      <c r="U1465" s="59">
        <v>51.03</v>
      </c>
      <c r="V1465" s="58">
        <v>40</v>
      </c>
      <c r="W1465" s="58" t="s">
        <v>83</v>
      </c>
      <c r="X1465" s="58">
        <v>0</v>
      </c>
      <c r="Y1465" s="58">
        <v>0</v>
      </c>
      <c r="Z1465" s="58">
        <v>0</v>
      </c>
      <c r="AA1465" s="58">
        <v>0</v>
      </c>
      <c r="AB1465">
        <v>0</v>
      </c>
      <c r="AC1465">
        <v>1</v>
      </c>
      <c r="AD1465" s="58">
        <v>1</v>
      </c>
      <c r="AE1465" s="58">
        <v>1</v>
      </c>
      <c r="AF1465" s="58">
        <v>22.22</v>
      </c>
      <c r="AG1465" s="58">
        <v>26.32</v>
      </c>
      <c r="AH1465" s="59">
        <v>6243.66</v>
      </c>
      <c r="AI1465" s="61">
        <v>26799500</v>
      </c>
      <c r="AJ1465" s="61">
        <v>20977000</v>
      </c>
      <c r="AK1465" s="61">
        <v>881100</v>
      </c>
      <c r="AL1465" s="60">
        <f t="shared" si="254"/>
        <v>0.88109999999999999</v>
      </c>
      <c r="AM1465" s="60">
        <f t="shared" si="258"/>
        <v>0.12485637686710073</v>
      </c>
      <c r="AN1465" s="59">
        <v>65.81</v>
      </c>
    </row>
    <row r="1466" spans="1:40" x14ac:dyDescent="0.3">
      <c r="A1466" s="58" t="s">
        <v>331</v>
      </c>
      <c r="B1466" s="59">
        <v>2016</v>
      </c>
      <c r="C1466" s="59">
        <v>62.19</v>
      </c>
      <c r="D1466" s="59">
        <v>62.19</v>
      </c>
      <c r="E1466" s="59">
        <v>100</v>
      </c>
      <c r="F1466" s="59">
        <v>87.74</v>
      </c>
      <c r="G1466" s="59">
        <v>66.66</v>
      </c>
      <c r="H1466" s="59">
        <v>38.590000000000003</v>
      </c>
      <c r="I1466" s="59"/>
      <c r="J1466" s="61"/>
      <c r="K1466" s="60">
        <f t="shared" si="249"/>
        <v>16.911902314617443</v>
      </c>
      <c r="L1466" s="60">
        <f t="shared" si="257"/>
        <v>0.65102225425927418</v>
      </c>
      <c r="M1466" s="60">
        <f t="shared" si="250"/>
        <v>1.2885839587666155</v>
      </c>
      <c r="N1466" s="59">
        <v>2.41</v>
      </c>
      <c r="O1466" s="59">
        <v>0.54</v>
      </c>
      <c r="P1466" s="62">
        <v>5.3497665369649798</v>
      </c>
      <c r="Q1466" s="62">
        <v>5.6182329317269106</v>
      </c>
      <c r="R1466" s="12">
        <v>8.7100000000000009</v>
      </c>
      <c r="S1466" s="59">
        <v>89.06</v>
      </c>
      <c r="T1466" s="58">
        <v>0</v>
      </c>
      <c r="U1466" s="59">
        <v>25.26</v>
      </c>
      <c r="V1466" s="58">
        <v>42.86</v>
      </c>
      <c r="W1466" s="58" t="s">
        <v>83</v>
      </c>
      <c r="X1466" s="58">
        <v>0</v>
      </c>
      <c r="Y1466" s="58">
        <v>0</v>
      </c>
      <c r="Z1466" s="58">
        <v>0</v>
      </c>
      <c r="AA1466" s="58">
        <v>0</v>
      </c>
      <c r="AB1466">
        <v>0</v>
      </c>
      <c r="AC1466">
        <v>1</v>
      </c>
      <c r="AD1466" s="58">
        <v>1</v>
      </c>
      <c r="AE1466" s="58">
        <v>1</v>
      </c>
      <c r="AF1466" s="58">
        <v>25</v>
      </c>
      <c r="AG1466" s="58">
        <v>31.58</v>
      </c>
      <c r="AH1466" s="59">
        <v>6243.66</v>
      </c>
      <c r="AI1466" s="61">
        <v>28500900</v>
      </c>
      <c r="AJ1466" s="61">
        <v>22118000</v>
      </c>
      <c r="AK1466" s="61">
        <v>917500</v>
      </c>
      <c r="AL1466" s="60">
        <f t="shared" si="254"/>
        <v>0.91749999999999998</v>
      </c>
      <c r="AM1466" s="60">
        <f t="shared" si="258"/>
        <v>4.1311996368176146E-2</v>
      </c>
      <c r="AN1466" s="59">
        <v>65.33</v>
      </c>
    </row>
    <row r="1467" spans="1:40" x14ac:dyDescent="0.3">
      <c r="A1467" s="58" t="s">
        <v>331</v>
      </c>
      <c r="B1467" s="59">
        <v>2017</v>
      </c>
      <c r="C1467" s="59">
        <v>62.76</v>
      </c>
      <c r="D1467" s="59">
        <v>62.76</v>
      </c>
      <c r="E1467" s="59">
        <v>100</v>
      </c>
      <c r="F1467" s="59">
        <v>88.73</v>
      </c>
      <c r="G1467" s="59">
        <v>64.44</v>
      </c>
      <c r="H1467" s="59">
        <v>42.46</v>
      </c>
      <c r="I1467" s="59"/>
      <c r="J1467" s="61"/>
      <c r="K1467" s="60">
        <f t="shared" si="249"/>
        <v>17.001354797453939</v>
      </c>
      <c r="L1467" s="60">
        <f t="shared" si="257"/>
        <v>0.57824125205858767</v>
      </c>
      <c r="M1467" s="60">
        <f t="shared" si="250"/>
        <v>1.309471342872617</v>
      </c>
      <c r="N1467" s="59">
        <v>1.82</v>
      </c>
      <c r="O1467" s="59">
        <v>0.5</v>
      </c>
      <c r="P1467" s="62">
        <v>5.8285490196078431</v>
      </c>
      <c r="Q1467" s="62">
        <v>6.2326050420168064</v>
      </c>
      <c r="R1467" s="12">
        <v>8.64</v>
      </c>
      <c r="S1467" s="59">
        <v>85.92</v>
      </c>
      <c r="T1467" s="58">
        <v>0</v>
      </c>
      <c r="U1467" s="59">
        <v>31.02</v>
      </c>
      <c r="V1467" s="58">
        <v>45</v>
      </c>
      <c r="W1467" s="58" t="s">
        <v>83</v>
      </c>
      <c r="X1467" s="58">
        <v>0</v>
      </c>
      <c r="Y1467" s="58">
        <v>0</v>
      </c>
      <c r="Z1467" s="58">
        <v>0</v>
      </c>
      <c r="AA1467" s="58">
        <v>0</v>
      </c>
      <c r="AB1467">
        <v>0</v>
      </c>
      <c r="AC1467">
        <v>1</v>
      </c>
      <c r="AD1467" s="58">
        <v>1</v>
      </c>
      <c r="AE1467" s="58">
        <v>1</v>
      </c>
      <c r="AF1467" s="58">
        <v>33.33</v>
      </c>
      <c r="AG1467" s="58">
        <v>36.840000000000003</v>
      </c>
      <c r="AH1467" s="59">
        <v>6243.66</v>
      </c>
      <c r="AI1467" s="61">
        <v>31673100</v>
      </c>
      <c r="AJ1467" s="61">
        <v>24187700</v>
      </c>
      <c r="AK1467" s="61">
        <v>782900</v>
      </c>
      <c r="AL1467" s="60">
        <f t="shared" si="254"/>
        <v>0.78290000000000004</v>
      </c>
      <c r="AM1467" s="60">
        <f t="shared" si="258"/>
        <v>-0.14670299727520436</v>
      </c>
      <c r="AN1467" s="59">
        <v>63.94</v>
      </c>
    </row>
    <row r="1468" spans="1:40" x14ac:dyDescent="0.3">
      <c r="A1468" s="58" t="s">
        <v>331</v>
      </c>
      <c r="B1468" s="59">
        <v>2018</v>
      </c>
      <c r="C1468" s="59">
        <v>73.680000000000007</v>
      </c>
      <c r="D1468" s="59">
        <v>73.680000000000007</v>
      </c>
      <c r="E1468" s="59">
        <v>100</v>
      </c>
      <c r="F1468" s="59">
        <v>86.92</v>
      </c>
      <c r="G1468" s="59">
        <v>69.650000000000006</v>
      </c>
      <c r="H1468" s="59">
        <v>69.56</v>
      </c>
      <c r="I1468" s="59"/>
      <c r="J1468" s="61"/>
      <c r="K1468" s="60">
        <f t="shared" si="249"/>
        <v>17.057880228408209</v>
      </c>
      <c r="L1468" s="60">
        <f t="shared" si="257"/>
        <v>0.65086578830333919</v>
      </c>
      <c r="M1468" s="60">
        <f t="shared" si="250"/>
        <v>1.2895957302993244</v>
      </c>
      <c r="N1468" s="59">
        <v>1.86</v>
      </c>
      <c r="O1468" s="59">
        <v>0.53</v>
      </c>
      <c r="P1468" s="62">
        <v>15.665081300813005</v>
      </c>
      <c r="Q1468" s="62">
        <v>17.575252918287951</v>
      </c>
      <c r="R1468" s="12">
        <v>28</v>
      </c>
      <c r="S1468" s="59">
        <v>84.94</v>
      </c>
      <c r="T1468" s="58">
        <v>0</v>
      </c>
      <c r="U1468" s="59">
        <v>70.260000000000005</v>
      </c>
      <c r="V1468" s="58">
        <v>42.86</v>
      </c>
      <c r="W1468" s="58" t="s">
        <v>83</v>
      </c>
      <c r="X1468" s="58">
        <v>0</v>
      </c>
      <c r="Y1468" s="58">
        <v>0</v>
      </c>
      <c r="Z1468" s="58">
        <v>0</v>
      </c>
      <c r="AA1468" s="58">
        <v>0</v>
      </c>
      <c r="AB1468">
        <v>0</v>
      </c>
      <c r="AC1468">
        <v>1</v>
      </c>
      <c r="AD1468" s="58">
        <v>1</v>
      </c>
      <c r="AE1468" s="58">
        <v>1</v>
      </c>
      <c r="AF1468" s="58">
        <v>30</v>
      </c>
      <c r="AG1468" s="58">
        <v>31.58</v>
      </c>
      <c r="AH1468" s="59">
        <v>6243.66</v>
      </c>
      <c r="AI1468" s="61">
        <v>33006300</v>
      </c>
      <c r="AJ1468" s="61">
        <v>25594300</v>
      </c>
      <c r="AK1468" s="61">
        <v>917200</v>
      </c>
      <c r="AL1468" s="60">
        <f t="shared" si="254"/>
        <v>0.91720000000000002</v>
      </c>
      <c r="AM1468" s="60">
        <f t="shared" si="258"/>
        <v>0.17154170392131818</v>
      </c>
      <c r="AN1468" s="59">
        <v>65.5</v>
      </c>
    </row>
    <row r="1469" spans="1:40" x14ac:dyDescent="0.3">
      <c r="A1469" s="58" t="s">
        <v>331</v>
      </c>
      <c r="B1469" s="59">
        <v>2019</v>
      </c>
      <c r="C1469" s="59">
        <v>74.75</v>
      </c>
      <c r="D1469" s="59">
        <v>74.75</v>
      </c>
      <c r="E1469" s="59">
        <v>100</v>
      </c>
      <c r="F1469" s="59">
        <v>88.84</v>
      </c>
      <c r="G1469" s="59">
        <v>82.36</v>
      </c>
      <c r="H1469" s="59">
        <v>55.17</v>
      </c>
      <c r="I1469" s="59"/>
      <c r="J1469" s="61"/>
      <c r="K1469" s="60">
        <f t="shared" si="249"/>
        <v>17.130706961103215</v>
      </c>
      <c r="L1469" s="60">
        <f t="shared" si="257"/>
        <v>0.67889611479008505</v>
      </c>
      <c r="M1469" s="60">
        <f t="shared" si="250"/>
        <v>1.2747913018839137</v>
      </c>
      <c r="N1469" s="59">
        <v>1.74</v>
      </c>
      <c r="O1469" s="59">
        <v>0.51</v>
      </c>
      <c r="P1469" s="62">
        <v>24.825120000000009</v>
      </c>
      <c r="Q1469" s="62">
        <v>26.61542635658914</v>
      </c>
      <c r="R1469" s="12">
        <v>31.91</v>
      </c>
      <c r="S1469" s="59">
        <v>86.6</v>
      </c>
      <c r="T1469" s="58">
        <v>0</v>
      </c>
      <c r="U1469" s="59">
        <v>39.06</v>
      </c>
      <c r="V1469" s="58">
        <v>42.86</v>
      </c>
      <c r="W1469" s="58" t="s">
        <v>83</v>
      </c>
      <c r="X1469" s="58">
        <v>0</v>
      </c>
      <c r="Y1469" s="58">
        <v>0</v>
      </c>
      <c r="Z1469" s="58">
        <v>0</v>
      </c>
      <c r="AA1469" s="58">
        <v>0</v>
      </c>
      <c r="AB1469">
        <v>0</v>
      </c>
      <c r="AC1469">
        <v>1</v>
      </c>
      <c r="AD1469" s="58">
        <v>1</v>
      </c>
      <c r="AE1469" s="58">
        <v>1</v>
      </c>
      <c r="AF1469" s="58">
        <v>22.22</v>
      </c>
      <c r="AG1469" s="58">
        <v>26.32</v>
      </c>
      <c r="AH1469" s="59">
        <v>6243.66</v>
      </c>
      <c r="AI1469" s="61">
        <v>35092200</v>
      </c>
      <c r="AJ1469" s="61">
        <v>27527800</v>
      </c>
      <c r="AK1469" s="61">
        <v>971700</v>
      </c>
      <c r="AL1469" s="60">
        <f t="shared" si="254"/>
        <v>0.97170000000000001</v>
      </c>
      <c r="AM1469" s="60">
        <f t="shared" si="258"/>
        <v>5.9419973833406019E-2</v>
      </c>
      <c r="AN1469" s="59">
        <v>67.27</v>
      </c>
    </row>
    <row r="1470" spans="1:40" x14ac:dyDescent="0.3">
      <c r="A1470" s="58" t="s">
        <v>331</v>
      </c>
      <c r="B1470" s="59">
        <v>2020</v>
      </c>
      <c r="C1470" s="59">
        <v>78.599999999999994</v>
      </c>
      <c r="D1470" s="59">
        <v>78.599999999999994</v>
      </c>
      <c r="E1470" s="59">
        <v>95.31</v>
      </c>
      <c r="F1470" s="59">
        <v>87.33</v>
      </c>
      <c r="G1470" s="59">
        <v>81.88</v>
      </c>
      <c r="H1470" s="59">
        <v>68.28</v>
      </c>
      <c r="I1470" s="59"/>
      <c r="J1470" s="61"/>
      <c r="K1470" s="60">
        <f t="shared" si="249"/>
        <v>17.171651297182947</v>
      </c>
      <c r="L1470" s="60">
        <f t="shared" si="257"/>
        <v>0.33682931571802621</v>
      </c>
      <c r="M1470" s="60">
        <f t="shared" si="250"/>
        <v>1.2257281638032937</v>
      </c>
      <c r="N1470" s="59">
        <v>0.39</v>
      </c>
      <c r="O1470" s="59">
        <v>0.49</v>
      </c>
      <c r="P1470" s="62">
        <v>24.792209302325578</v>
      </c>
      <c r="Q1470" s="62">
        <v>26.392868217054275</v>
      </c>
      <c r="R1470" s="12">
        <v>35.049999999999997</v>
      </c>
      <c r="S1470" s="59">
        <v>87.37</v>
      </c>
      <c r="T1470" s="58">
        <v>0</v>
      </c>
      <c r="U1470" s="59">
        <v>61.68</v>
      </c>
      <c r="V1470" s="58">
        <v>47.83</v>
      </c>
      <c r="W1470" s="58" t="s">
        <v>83</v>
      </c>
      <c r="X1470" s="58">
        <v>0</v>
      </c>
      <c r="Y1470" s="58">
        <v>0</v>
      </c>
      <c r="Z1470" s="58">
        <v>0</v>
      </c>
      <c r="AA1470" s="58">
        <v>0</v>
      </c>
      <c r="AB1470">
        <v>0</v>
      </c>
      <c r="AC1470">
        <v>1</v>
      </c>
      <c r="AD1470" s="58">
        <v>1</v>
      </c>
      <c r="AE1470" s="58">
        <v>1</v>
      </c>
      <c r="AF1470" s="58">
        <v>44.44</v>
      </c>
      <c r="AG1470" s="58">
        <v>21.43</v>
      </c>
      <c r="AH1470" s="59">
        <v>6243.66</v>
      </c>
      <c r="AI1470" s="61">
        <v>35151800</v>
      </c>
      <c r="AJ1470" s="61">
        <v>28678300</v>
      </c>
      <c r="AK1470" s="61">
        <v>400500</v>
      </c>
      <c r="AL1470" s="60">
        <f t="shared" si="254"/>
        <v>0.40050000000000002</v>
      </c>
      <c r="AM1470" s="60">
        <f t="shared" si="258"/>
        <v>-0.58783575177523928</v>
      </c>
      <c r="AN1470" s="59">
        <v>71.91</v>
      </c>
    </row>
    <row r="1471" spans="1:40" x14ac:dyDescent="0.3">
      <c r="A1471" s="58" t="s">
        <v>331</v>
      </c>
      <c r="B1471" s="59">
        <v>2021</v>
      </c>
      <c r="C1471" s="59"/>
      <c r="D1471" s="59"/>
      <c r="E1471" s="59"/>
      <c r="F1471" s="59"/>
      <c r="G1471" s="59"/>
      <c r="H1471" s="59"/>
      <c r="I1471" s="59"/>
      <c r="J1471" s="61"/>
      <c r="K1471" s="61"/>
      <c r="L1471" s="60">
        <f t="shared" si="257"/>
        <v>0</v>
      </c>
      <c r="M1471" s="60"/>
      <c r="N1471" s="59"/>
      <c r="O1471" s="59"/>
      <c r="P1471" s="62">
        <v>53.43942307692307</v>
      </c>
      <c r="Q1471" s="62">
        <v>56.638499999999958</v>
      </c>
      <c r="R1471" s="12">
        <v>93.21</v>
      </c>
      <c r="S1471" s="59"/>
      <c r="T1471" s="58"/>
      <c r="U1471" s="59"/>
      <c r="V1471" s="58"/>
      <c r="W1471" s="58" t="s">
        <v>83</v>
      </c>
      <c r="X1471" s="58">
        <v>0</v>
      </c>
      <c r="Y1471" s="58">
        <v>0</v>
      </c>
      <c r="Z1471" s="58">
        <v>0</v>
      </c>
      <c r="AA1471" s="58">
        <v>0</v>
      </c>
      <c r="AB1471">
        <v>0</v>
      </c>
      <c r="AC1471">
        <v>1</v>
      </c>
      <c r="AD1471" s="58"/>
      <c r="AE1471" s="58"/>
      <c r="AF1471" s="58"/>
      <c r="AG1471" s="58"/>
      <c r="AH1471" s="59">
        <v>6243.66</v>
      </c>
      <c r="AI1471" s="61"/>
      <c r="AJ1471" s="61"/>
      <c r="AK1471" s="61"/>
      <c r="AL1471" s="60">
        <f t="shared" si="254"/>
        <v>0</v>
      </c>
      <c r="AM1471" s="60">
        <f t="shared" si="258"/>
        <v>-1</v>
      </c>
      <c r="AN1471" s="59"/>
    </row>
    <row r="1472" spans="1:40" x14ac:dyDescent="0.3">
      <c r="A1472" s="58" t="s">
        <v>696</v>
      </c>
      <c r="B1472" s="59">
        <v>2008</v>
      </c>
      <c r="C1472" s="59">
        <v>64.739999999999995</v>
      </c>
      <c r="D1472" s="59">
        <v>64.739999999999995</v>
      </c>
      <c r="E1472" s="59">
        <v>100</v>
      </c>
      <c r="F1472" s="59">
        <v>58.16</v>
      </c>
      <c r="G1472" s="59">
        <v>83.48</v>
      </c>
      <c r="H1472" s="59">
        <v>51.57</v>
      </c>
      <c r="I1472" s="59"/>
      <c r="J1472" s="61"/>
      <c r="K1472" s="61"/>
      <c r="L1472" s="60">
        <f t="shared" si="257"/>
        <v>0.50627528666717259</v>
      </c>
      <c r="M1472" s="60">
        <f t="shared" ref="M1472:M1513" si="259">AI1472/AJ1472</f>
        <v>1.3045748873873875</v>
      </c>
      <c r="N1472" s="59">
        <v>5.32</v>
      </c>
      <c r="O1472" s="59">
        <v>0.14000000000000001</v>
      </c>
      <c r="P1472" s="62">
        <v>19.974545454545453</v>
      </c>
      <c r="Q1472" s="62">
        <v>25.786875000000009</v>
      </c>
      <c r="R1472" s="12">
        <v>34.380000000000003</v>
      </c>
      <c r="S1472" s="59">
        <v>0</v>
      </c>
      <c r="T1472" s="58">
        <v>1</v>
      </c>
      <c r="U1472" s="59">
        <v>61.46</v>
      </c>
      <c r="V1472" s="58">
        <v>64.290000000000006</v>
      </c>
      <c r="W1472" s="58" t="s">
        <v>83</v>
      </c>
      <c r="X1472" s="58">
        <v>0</v>
      </c>
      <c r="Y1472" s="58">
        <v>0</v>
      </c>
      <c r="Z1472" s="58">
        <v>0</v>
      </c>
      <c r="AA1472" s="58">
        <v>0</v>
      </c>
      <c r="AB1472">
        <v>0</v>
      </c>
      <c r="AC1472">
        <v>1</v>
      </c>
      <c r="AD1472" s="58">
        <v>1</v>
      </c>
      <c r="AE1472" s="58"/>
      <c r="AF1472" s="58">
        <v>11.11</v>
      </c>
      <c r="AG1472" s="58"/>
      <c r="AH1472" s="59">
        <v>5516.31</v>
      </c>
      <c r="AI1472" s="61">
        <v>9267700</v>
      </c>
      <c r="AJ1472" s="61">
        <v>7104000</v>
      </c>
      <c r="AK1472" s="61">
        <v>659100</v>
      </c>
      <c r="AL1472" s="60">
        <f t="shared" si="254"/>
        <v>0.65910000000000002</v>
      </c>
      <c r="AM1472" s="60"/>
      <c r="AN1472" s="59">
        <v>66.5</v>
      </c>
    </row>
    <row r="1473" spans="1:40" x14ac:dyDescent="0.3">
      <c r="A1473" s="58" t="s">
        <v>696</v>
      </c>
      <c r="B1473" s="59">
        <v>2009</v>
      </c>
      <c r="C1473" s="59">
        <v>74.22</v>
      </c>
      <c r="D1473" s="59">
        <v>74.22</v>
      </c>
      <c r="E1473" s="59">
        <v>100</v>
      </c>
      <c r="F1473" s="59">
        <v>75.010000000000005</v>
      </c>
      <c r="G1473" s="59">
        <v>85.65</v>
      </c>
      <c r="H1473" s="59">
        <v>58.02</v>
      </c>
      <c r="I1473" s="59"/>
      <c r="J1473" s="61"/>
      <c r="K1473" s="61"/>
      <c r="L1473" s="60">
        <f t="shared" si="257"/>
        <v>0.50711876183466409</v>
      </c>
      <c r="M1473" s="60">
        <f t="shared" si="259"/>
        <v>1.3956452071821137</v>
      </c>
      <c r="N1473" s="59">
        <v>9.33</v>
      </c>
      <c r="O1473" s="59">
        <v>0.14000000000000001</v>
      </c>
      <c r="P1473" s="62">
        <v>16.568333333333328</v>
      </c>
      <c r="Q1473" s="62">
        <v>16.611240310077516</v>
      </c>
      <c r="R1473" s="12">
        <v>19.829999999999998</v>
      </c>
      <c r="S1473" s="59">
        <v>31.25</v>
      </c>
      <c r="T1473" s="58">
        <v>1</v>
      </c>
      <c r="U1473" s="59">
        <v>57.61</v>
      </c>
      <c r="V1473" s="58">
        <v>31.25</v>
      </c>
      <c r="W1473" s="58" t="s">
        <v>83</v>
      </c>
      <c r="X1473" s="58">
        <v>0</v>
      </c>
      <c r="Y1473" s="58">
        <v>0</v>
      </c>
      <c r="Z1473" s="58">
        <v>0</v>
      </c>
      <c r="AA1473" s="58">
        <v>0</v>
      </c>
      <c r="AB1473">
        <v>0</v>
      </c>
      <c r="AC1473">
        <v>1</v>
      </c>
      <c r="AD1473" s="58">
        <v>1</v>
      </c>
      <c r="AE1473" s="58"/>
      <c r="AF1473" s="58">
        <v>10.71</v>
      </c>
      <c r="AG1473" s="58"/>
      <c r="AH1473" s="59">
        <v>4672.12</v>
      </c>
      <c r="AI1473" s="61">
        <v>9319700</v>
      </c>
      <c r="AJ1473" s="61">
        <v>6677700</v>
      </c>
      <c r="AK1473" s="61">
        <v>660500</v>
      </c>
      <c r="AL1473" s="60">
        <f t="shared" si="254"/>
        <v>0.66049999999999998</v>
      </c>
      <c r="AM1473" s="60">
        <f t="shared" ref="AM1473:AM1485" si="260">(AK1473-AK1472)/AK1472</f>
        <v>2.1241086329843728E-3</v>
      </c>
      <c r="AN1473" s="59">
        <v>62.08</v>
      </c>
    </row>
    <row r="1474" spans="1:40" x14ac:dyDescent="0.3">
      <c r="A1474" s="58" t="s">
        <v>696</v>
      </c>
      <c r="B1474" s="59">
        <v>2010</v>
      </c>
      <c r="C1474" s="59">
        <v>69.22</v>
      </c>
      <c r="D1474" s="59">
        <v>69.22</v>
      </c>
      <c r="E1474" s="59">
        <v>100</v>
      </c>
      <c r="F1474" s="59">
        <v>70.56</v>
      </c>
      <c r="G1474" s="59">
        <v>81.37</v>
      </c>
      <c r="H1474" s="59">
        <v>51.16</v>
      </c>
      <c r="I1474" s="59"/>
      <c r="J1474" s="61"/>
      <c r="K1474" s="61"/>
      <c r="L1474" s="60">
        <f t="shared" si="257"/>
        <v>0.56627925195095752</v>
      </c>
      <c r="M1474" s="60">
        <f t="shared" si="259"/>
        <v>1.3683421807929694</v>
      </c>
      <c r="N1474" s="59">
        <v>6.79</v>
      </c>
      <c r="O1474" s="59">
        <v>0.14000000000000001</v>
      </c>
      <c r="P1474" s="62">
        <v>16.501712062256811</v>
      </c>
      <c r="Q1474" s="62">
        <v>17.427003891050575</v>
      </c>
      <c r="R1474" s="12">
        <v>19.920000000000002</v>
      </c>
      <c r="S1474" s="59">
        <v>30.49</v>
      </c>
      <c r="T1474" s="58">
        <v>1</v>
      </c>
      <c r="U1474" s="59">
        <v>54.26</v>
      </c>
      <c r="V1474" s="58">
        <v>31.25</v>
      </c>
      <c r="W1474" s="58" t="s">
        <v>83</v>
      </c>
      <c r="X1474" s="58">
        <v>0</v>
      </c>
      <c r="Y1474" s="58">
        <v>0</v>
      </c>
      <c r="Z1474" s="58">
        <v>0</v>
      </c>
      <c r="AA1474" s="58">
        <v>0</v>
      </c>
      <c r="AB1474">
        <v>0</v>
      </c>
      <c r="AC1474">
        <v>1</v>
      </c>
      <c r="AD1474" s="58">
        <v>1</v>
      </c>
      <c r="AE1474" s="58"/>
      <c r="AF1474" s="58">
        <v>14.29</v>
      </c>
      <c r="AG1474" s="58"/>
      <c r="AH1474" s="59">
        <v>6002.72</v>
      </c>
      <c r="AI1474" s="61">
        <v>10774600</v>
      </c>
      <c r="AJ1474" s="61">
        <v>7874200</v>
      </c>
      <c r="AK1474" s="61">
        <v>761700</v>
      </c>
      <c r="AL1474" s="60">
        <f t="shared" si="254"/>
        <v>0.76170000000000004</v>
      </c>
      <c r="AM1474" s="60">
        <f t="shared" si="260"/>
        <v>0.15321725965177896</v>
      </c>
      <c r="AN1474" s="59">
        <v>64.650000000000006</v>
      </c>
    </row>
    <row r="1475" spans="1:40" x14ac:dyDescent="0.3">
      <c r="A1475" s="58" t="s">
        <v>696</v>
      </c>
      <c r="B1475" s="59">
        <v>2011</v>
      </c>
      <c r="C1475" s="59">
        <v>67.56</v>
      </c>
      <c r="D1475" s="59">
        <v>67.56</v>
      </c>
      <c r="E1475" s="59">
        <v>100</v>
      </c>
      <c r="F1475" s="59">
        <v>74.34</v>
      </c>
      <c r="G1475" s="59">
        <v>73.930000000000007</v>
      </c>
      <c r="H1475" s="59">
        <v>47.76</v>
      </c>
      <c r="I1475" s="59"/>
      <c r="J1475" s="61"/>
      <c r="K1475" s="61"/>
      <c r="L1475" s="60">
        <f t="shared" si="257"/>
        <v>0.585227838340451</v>
      </c>
      <c r="M1475" s="60">
        <f t="shared" si="259"/>
        <v>1.293689963901862</v>
      </c>
      <c r="N1475" s="59">
        <v>4.34</v>
      </c>
      <c r="O1475" s="59">
        <v>0.13</v>
      </c>
      <c r="P1475" s="62">
        <v>14.778235294117646</v>
      </c>
      <c r="Q1475" s="62">
        <v>16.565686274509794</v>
      </c>
      <c r="R1475" s="12">
        <v>21.87</v>
      </c>
      <c r="S1475" s="59">
        <v>23.75</v>
      </c>
      <c r="T1475" s="58">
        <v>1</v>
      </c>
      <c r="U1475" s="59">
        <v>46.88</v>
      </c>
      <c r="V1475" s="58">
        <v>40</v>
      </c>
      <c r="W1475" s="58" t="s">
        <v>83</v>
      </c>
      <c r="X1475" s="58">
        <v>0</v>
      </c>
      <c r="Y1475" s="58">
        <v>0</v>
      </c>
      <c r="Z1475" s="58">
        <v>0</v>
      </c>
      <c r="AA1475" s="58">
        <v>0</v>
      </c>
      <c r="AB1475">
        <v>0</v>
      </c>
      <c r="AC1475">
        <v>1</v>
      </c>
      <c r="AD1475" s="58">
        <v>1</v>
      </c>
      <c r="AE1475" s="58">
        <v>1</v>
      </c>
      <c r="AF1475" s="58">
        <v>15</v>
      </c>
      <c r="AG1475" s="58"/>
      <c r="AH1475" s="59">
        <v>6393.7</v>
      </c>
      <c r="AI1475" s="61">
        <v>12686700</v>
      </c>
      <c r="AJ1475" s="61">
        <v>9806600</v>
      </c>
      <c r="AK1475" s="61">
        <v>795400</v>
      </c>
      <c r="AL1475" s="60">
        <f t="shared" si="254"/>
        <v>0.7954</v>
      </c>
      <c r="AM1475" s="60">
        <f t="shared" si="260"/>
        <v>4.4243140343967438E-2</v>
      </c>
      <c r="AN1475" s="59">
        <v>70.37</v>
      </c>
    </row>
    <row r="1476" spans="1:40" x14ac:dyDescent="0.3">
      <c r="A1476" s="58" t="s">
        <v>696</v>
      </c>
      <c r="B1476" s="59">
        <v>2012</v>
      </c>
      <c r="C1476" s="59">
        <v>62.88</v>
      </c>
      <c r="D1476" s="59">
        <v>62.88</v>
      </c>
      <c r="E1476" s="59">
        <v>100</v>
      </c>
      <c r="F1476" s="59">
        <v>67.790000000000006</v>
      </c>
      <c r="G1476" s="59">
        <v>72.459999999999994</v>
      </c>
      <c r="H1476" s="59">
        <v>42.1</v>
      </c>
      <c r="I1476" s="59"/>
      <c r="J1476" s="61"/>
      <c r="K1476" s="61"/>
      <c r="L1476" s="60">
        <f t="shared" si="257"/>
        <v>0.64001008214681665</v>
      </c>
      <c r="M1476" s="60">
        <f t="shared" si="259"/>
        <v>1.2261730353630602</v>
      </c>
      <c r="N1476" s="59">
        <v>4.0999999999999996</v>
      </c>
      <c r="O1476" s="59">
        <v>0.11</v>
      </c>
      <c r="P1476" s="62">
        <v>7.9368359374999926</v>
      </c>
      <c r="Q1476" s="62">
        <v>9.5380468750000045</v>
      </c>
      <c r="R1476" s="12">
        <v>13.01</v>
      </c>
      <c r="S1476" s="59">
        <v>21.18</v>
      </c>
      <c r="T1476" s="58">
        <v>1</v>
      </c>
      <c r="U1476" s="59">
        <v>43.62</v>
      </c>
      <c r="V1476" s="58">
        <v>43.75</v>
      </c>
      <c r="W1476" s="58" t="s">
        <v>83</v>
      </c>
      <c r="X1476" s="58">
        <v>0</v>
      </c>
      <c r="Y1476" s="58">
        <v>0</v>
      </c>
      <c r="Z1476" s="58">
        <v>0</v>
      </c>
      <c r="AA1476" s="58">
        <v>0</v>
      </c>
      <c r="AB1476">
        <v>0</v>
      </c>
      <c r="AC1476">
        <v>1</v>
      </c>
      <c r="AD1476" s="58">
        <v>1</v>
      </c>
      <c r="AE1476" s="58">
        <v>1</v>
      </c>
      <c r="AF1476" s="58">
        <v>15</v>
      </c>
      <c r="AG1476" s="58"/>
      <c r="AH1476" s="59">
        <v>5551.6</v>
      </c>
      <c r="AI1476" s="61">
        <v>15149000</v>
      </c>
      <c r="AJ1476" s="61">
        <v>12354700</v>
      </c>
      <c r="AK1476" s="61">
        <v>896500</v>
      </c>
      <c r="AL1476" s="60">
        <f t="shared" si="254"/>
        <v>0.89649999999999996</v>
      </c>
      <c r="AM1476" s="60">
        <f t="shared" si="260"/>
        <v>0.12710585868745286</v>
      </c>
      <c r="AN1476" s="59">
        <v>76.27</v>
      </c>
    </row>
    <row r="1477" spans="1:40" x14ac:dyDescent="0.3">
      <c r="A1477" s="58" t="s">
        <v>696</v>
      </c>
      <c r="B1477" s="59">
        <v>2013</v>
      </c>
      <c r="C1477" s="59">
        <v>61.62</v>
      </c>
      <c r="D1477" s="59">
        <v>61.62</v>
      </c>
      <c r="E1477" s="59">
        <v>100</v>
      </c>
      <c r="F1477" s="59">
        <v>69.150000000000006</v>
      </c>
      <c r="G1477" s="59">
        <v>72</v>
      </c>
      <c r="H1477" s="59">
        <v>35.33</v>
      </c>
      <c r="I1477" s="59"/>
      <c r="J1477" s="61"/>
      <c r="K1477" s="61"/>
      <c r="L1477" s="60">
        <f t="shared" si="257"/>
        <v>0.6881848887301304</v>
      </c>
      <c r="M1477" s="60">
        <f t="shared" si="259"/>
        <v>1.2493195981177667</v>
      </c>
      <c r="N1477" s="59">
        <v>4.01</v>
      </c>
      <c r="O1477" s="59">
        <v>0.13</v>
      </c>
      <c r="P1477" s="62">
        <v>4.5099606299212596</v>
      </c>
      <c r="Q1477" s="62">
        <v>5.3667968749999986</v>
      </c>
      <c r="R1477" s="12">
        <v>8.0399999999999991</v>
      </c>
      <c r="S1477" s="59">
        <v>25</v>
      </c>
      <c r="T1477" s="58">
        <v>1</v>
      </c>
      <c r="U1477" s="59">
        <v>31.52</v>
      </c>
      <c r="V1477" s="58">
        <v>47.06</v>
      </c>
      <c r="W1477" s="58" t="s">
        <v>83</v>
      </c>
      <c r="X1477" s="58">
        <v>0</v>
      </c>
      <c r="Y1477" s="58">
        <v>0</v>
      </c>
      <c r="Z1477" s="58">
        <v>0</v>
      </c>
      <c r="AA1477" s="58">
        <v>0</v>
      </c>
      <c r="AB1477">
        <v>0</v>
      </c>
      <c r="AC1477">
        <v>1</v>
      </c>
      <c r="AD1477" s="58">
        <v>1</v>
      </c>
      <c r="AE1477" s="58">
        <v>1</v>
      </c>
      <c r="AF1477" s="58">
        <v>15</v>
      </c>
      <c r="AG1477" s="58"/>
      <c r="AH1477" s="59">
        <v>6078.21</v>
      </c>
      <c r="AI1477" s="61">
        <v>14735100</v>
      </c>
      <c r="AJ1477" s="61">
        <v>11794500</v>
      </c>
      <c r="AK1477" s="61">
        <v>990100</v>
      </c>
      <c r="AL1477" s="60">
        <f t="shared" si="254"/>
        <v>0.99009999999999998</v>
      </c>
      <c r="AM1477" s="60">
        <f t="shared" si="260"/>
        <v>0.10440602342442833</v>
      </c>
      <c r="AN1477" s="59">
        <v>74.760000000000005</v>
      </c>
    </row>
    <row r="1478" spans="1:40" x14ac:dyDescent="0.3">
      <c r="A1478" s="58" t="s">
        <v>696</v>
      </c>
      <c r="B1478" s="59">
        <v>2014</v>
      </c>
      <c r="C1478" s="59">
        <v>69.510000000000005</v>
      </c>
      <c r="D1478" s="59">
        <v>69.510000000000005</v>
      </c>
      <c r="E1478" s="59">
        <v>100</v>
      </c>
      <c r="F1478" s="59">
        <v>65.86</v>
      </c>
      <c r="G1478" s="59">
        <v>79.58</v>
      </c>
      <c r="H1478" s="59">
        <v>62.63</v>
      </c>
      <c r="I1478" s="59"/>
      <c r="J1478" s="61"/>
      <c r="K1478" s="61"/>
      <c r="L1478" s="60">
        <f t="shared" si="257"/>
        <v>0.66572459498197312</v>
      </c>
      <c r="M1478" s="60">
        <f t="shared" si="259"/>
        <v>1.2584675296457553</v>
      </c>
      <c r="N1478" s="59">
        <v>4.2699999999999996</v>
      </c>
      <c r="O1478" s="59">
        <v>0.13</v>
      </c>
      <c r="P1478" s="62">
        <v>5.9405577689243021</v>
      </c>
      <c r="Q1478" s="62">
        <v>6.9000390625000003</v>
      </c>
      <c r="R1478" s="12">
        <v>8.77</v>
      </c>
      <c r="S1478" s="59">
        <v>25</v>
      </c>
      <c r="T1478" s="58">
        <v>1</v>
      </c>
      <c r="U1478" s="59">
        <v>72.83</v>
      </c>
      <c r="V1478" s="58">
        <v>82.35</v>
      </c>
      <c r="W1478" s="58" t="s">
        <v>83</v>
      </c>
      <c r="X1478" s="58">
        <v>0</v>
      </c>
      <c r="Y1478" s="58">
        <v>0</v>
      </c>
      <c r="Z1478" s="58">
        <v>0</v>
      </c>
      <c r="AA1478" s="58">
        <v>0</v>
      </c>
      <c r="AB1478">
        <v>0</v>
      </c>
      <c r="AC1478">
        <v>1</v>
      </c>
      <c r="AD1478" s="58">
        <v>1</v>
      </c>
      <c r="AE1478" s="58">
        <v>1</v>
      </c>
      <c r="AF1478" s="58">
        <v>15</v>
      </c>
      <c r="AG1478" s="58"/>
      <c r="AH1478" s="59">
        <v>7300.29</v>
      </c>
      <c r="AI1478" s="61">
        <v>15059200</v>
      </c>
      <c r="AJ1478" s="61">
        <v>11966300</v>
      </c>
      <c r="AK1478" s="61">
        <v>945900</v>
      </c>
      <c r="AL1478" s="60">
        <f t="shared" si="254"/>
        <v>0.94589999999999996</v>
      </c>
      <c r="AM1478" s="60">
        <f t="shared" si="260"/>
        <v>-4.464195535804464E-2</v>
      </c>
      <c r="AN1478" s="59">
        <v>74.099999999999994</v>
      </c>
    </row>
    <row r="1479" spans="1:40" x14ac:dyDescent="0.3">
      <c r="A1479" s="58" t="s">
        <v>696</v>
      </c>
      <c r="B1479" s="59">
        <v>2015</v>
      </c>
      <c r="C1479" s="59">
        <v>70.42</v>
      </c>
      <c r="D1479" s="59">
        <v>70.42</v>
      </c>
      <c r="E1479" s="59">
        <v>100</v>
      </c>
      <c r="F1479" s="59">
        <v>70.48</v>
      </c>
      <c r="G1479" s="59">
        <v>74.290000000000006</v>
      </c>
      <c r="H1479" s="59">
        <v>65.28</v>
      </c>
      <c r="I1479" s="59"/>
      <c r="J1479" s="61"/>
      <c r="K1479" s="61"/>
      <c r="L1479" s="60">
        <f t="shared" ref="L1479:L1513" si="261">LN(1+AL1479)</f>
        <v>0.6861225656229808</v>
      </c>
      <c r="M1479" s="60">
        <f t="shared" si="259"/>
        <v>1.2762544070413582</v>
      </c>
      <c r="N1479" s="59">
        <v>4.54</v>
      </c>
      <c r="O1479" s="59">
        <v>0.13</v>
      </c>
      <c r="P1479" s="62">
        <v>7.6819367588932828</v>
      </c>
      <c r="Q1479" s="62">
        <v>8.2714785992217958</v>
      </c>
      <c r="R1479" s="12">
        <v>9.17</v>
      </c>
      <c r="S1479" s="59">
        <v>51.29</v>
      </c>
      <c r="T1479" s="58">
        <v>1</v>
      </c>
      <c r="U1479" s="59">
        <v>78.13</v>
      </c>
      <c r="V1479" s="58">
        <v>75</v>
      </c>
      <c r="W1479" s="58" t="s">
        <v>83</v>
      </c>
      <c r="X1479" s="58">
        <v>0</v>
      </c>
      <c r="Y1479" s="58">
        <v>0</v>
      </c>
      <c r="Z1479" s="58">
        <v>0</v>
      </c>
      <c r="AA1479" s="58">
        <v>0</v>
      </c>
      <c r="AB1479">
        <v>0</v>
      </c>
      <c r="AC1479">
        <v>1</v>
      </c>
      <c r="AD1479" s="58">
        <v>1</v>
      </c>
      <c r="AE1479" s="58">
        <v>1</v>
      </c>
      <c r="AF1479" s="58">
        <v>12.5</v>
      </c>
      <c r="AG1479" s="58">
        <v>11.11</v>
      </c>
      <c r="AH1479" s="59">
        <v>7557.57</v>
      </c>
      <c r="AI1479" s="61">
        <v>15457100</v>
      </c>
      <c r="AJ1479" s="61">
        <v>12111300</v>
      </c>
      <c r="AK1479" s="61">
        <v>986000</v>
      </c>
      <c r="AL1479" s="60">
        <f t="shared" si="254"/>
        <v>0.98599999999999999</v>
      </c>
      <c r="AM1479" s="60">
        <f t="shared" si="260"/>
        <v>4.2393487683687496E-2</v>
      </c>
      <c r="AN1479" s="59">
        <v>73.02</v>
      </c>
    </row>
    <row r="1480" spans="1:40" x14ac:dyDescent="0.3">
      <c r="A1480" s="58" t="s">
        <v>696</v>
      </c>
      <c r="B1480" s="59">
        <v>2016</v>
      </c>
      <c r="C1480" s="59">
        <v>69.599999999999994</v>
      </c>
      <c r="D1480" s="59">
        <v>69.599999999999994</v>
      </c>
      <c r="E1480" s="59">
        <v>100</v>
      </c>
      <c r="F1480" s="59">
        <v>68.489999999999995</v>
      </c>
      <c r="G1480" s="59">
        <v>79.89</v>
      </c>
      <c r="H1480" s="59">
        <v>58.12</v>
      </c>
      <c r="I1480" s="59"/>
      <c r="J1480" s="61"/>
      <c r="K1480" s="61"/>
      <c r="L1480" s="60">
        <f t="shared" si="261"/>
        <v>0.68717940878015382</v>
      </c>
      <c r="M1480" s="60">
        <f t="shared" si="259"/>
        <v>1.2847349030914625</v>
      </c>
      <c r="N1480" s="59">
        <v>4.3899999999999997</v>
      </c>
      <c r="O1480" s="59">
        <v>0.13</v>
      </c>
      <c r="P1480" s="62">
        <v>5.3497665369649798</v>
      </c>
      <c r="Q1480" s="62">
        <v>5.6182329317269106</v>
      </c>
      <c r="R1480" s="12">
        <v>8.7100000000000009</v>
      </c>
      <c r="S1480" s="59">
        <v>44.57</v>
      </c>
      <c r="T1480" s="58">
        <v>1</v>
      </c>
      <c r="U1480" s="59">
        <v>67.709999999999994</v>
      </c>
      <c r="V1480" s="58">
        <v>77.78</v>
      </c>
      <c r="W1480" s="58" t="s">
        <v>83</v>
      </c>
      <c r="X1480" s="58">
        <v>0</v>
      </c>
      <c r="Y1480" s="58">
        <v>0</v>
      </c>
      <c r="Z1480" s="58">
        <v>0</v>
      </c>
      <c r="AA1480" s="58">
        <v>0</v>
      </c>
      <c r="AB1480">
        <v>0</v>
      </c>
      <c r="AC1480">
        <v>1</v>
      </c>
      <c r="AD1480" s="58">
        <v>1</v>
      </c>
      <c r="AE1480" s="58">
        <v>1</v>
      </c>
      <c r="AF1480" s="58">
        <v>12.5</v>
      </c>
      <c r="AG1480" s="58">
        <v>11.11</v>
      </c>
      <c r="AH1480" s="59">
        <v>9559.52</v>
      </c>
      <c r="AI1480" s="61">
        <v>16041200</v>
      </c>
      <c r="AJ1480" s="61">
        <v>12486000</v>
      </c>
      <c r="AK1480" s="61">
        <v>988100</v>
      </c>
      <c r="AL1480" s="60">
        <f t="shared" si="254"/>
        <v>0.98809999999999998</v>
      </c>
      <c r="AM1480" s="60">
        <f t="shared" si="260"/>
        <v>2.1298174442190669E-3</v>
      </c>
      <c r="AN1480" s="59">
        <v>72.41</v>
      </c>
    </row>
    <row r="1481" spans="1:40" x14ac:dyDescent="0.3">
      <c r="A1481" s="58" t="s">
        <v>696</v>
      </c>
      <c r="B1481" s="59">
        <v>2017</v>
      </c>
      <c r="C1481" s="59">
        <v>68.28</v>
      </c>
      <c r="D1481" s="59">
        <v>68.28</v>
      </c>
      <c r="E1481" s="59">
        <v>100</v>
      </c>
      <c r="F1481" s="59">
        <v>63.21</v>
      </c>
      <c r="G1481" s="59">
        <v>80.900000000000006</v>
      </c>
      <c r="H1481" s="59">
        <v>60.49</v>
      </c>
      <c r="I1481" s="59"/>
      <c r="J1481" s="61"/>
      <c r="K1481" s="61"/>
      <c r="L1481" s="60">
        <f t="shared" si="261"/>
        <v>0.71441931583548512</v>
      </c>
      <c r="M1481" s="60">
        <f t="shared" si="259"/>
        <v>1.2925625391586057</v>
      </c>
      <c r="N1481" s="59">
        <v>4.5199999999999996</v>
      </c>
      <c r="O1481" s="59">
        <v>0.13</v>
      </c>
      <c r="P1481" s="62">
        <v>5.8285490196078431</v>
      </c>
      <c r="Q1481" s="62">
        <v>6.2326050420168064</v>
      </c>
      <c r="R1481" s="12">
        <v>8.64</v>
      </c>
      <c r="S1481" s="59">
        <v>33.450000000000003</v>
      </c>
      <c r="T1481" s="58">
        <v>1</v>
      </c>
      <c r="U1481" s="59">
        <v>75</v>
      </c>
      <c r="V1481" s="58">
        <v>75</v>
      </c>
      <c r="W1481" s="58" t="s">
        <v>83</v>
      </c>
      <c r="X1481" s="58">
        <v>0</v>
      </c>
      <c r="Y1481" s="58">
        <v>0</v>
      </c>
      <c r="Z1481" s="58">
        <v>0</v>
      </c>
      <c r="AA1481" s="58">
        <v>0</v>
      </c>
      <c r="AB1481">
        <v>0</v>
      </c>
      <c r="AC1481">
        <v>1</v>
      </c>
      <c r="AD1481" s="58">
        <v>1</v>
      </c>
      <c r="AE1481" s="58">
        <v>1</v>
      </c>
      <c r="AF1481" s="58">
        <v>12.5</v>
      </c>
      <c r="AG1481" s="58">
        <v>22.22</v>
      </c>
      <c r="AH1481" s="59">
        <v>8908.2900000000009</v>
      </c>
      <c r="AI1481" s="61">
        <v>16916800</v>
      </c>
      <c r="AJ1481" s="61">
        <v>13087800</v>
      </c>
      <c r="AK1481" s="61">
        <v>1043000</v>
      </c>
      <c r="AL1481" s="60">
        <f t="shared" si="254"/>
        <v>1.0429999999999999</v>
      </c>
      <c r="AM1481" s="60">
        <f t="shared" si="260"/>
        <v>5.5561178018419186E-2</v>
      </c>
      <c r="AN1481" s="59">
        <v>71.64</v>
      </c>
    </row>
    <row r="1482" spans="1:40" x14ac:dyDescent="0.3">
      <c r="A1482" s="58" t="s">
        <v>696</v>
      </c>
      <c r="B1482" s="59">
        <v>2018</v>
      </c>
      <c r="C1482" s="59">
        <v>71.11</v>
      </c>
      <c r="D1482" s="59">
        <v>71.11</v>
      </c>
      <c r="E1482" s="59">
        <v>100</v>
      </c>
      <c r="F1482" s="59">
        <v>61.21</v>
      </c>
      <c r="G1482" s="59">
        <v>78.849999999999994</v>
      </c>
      <c r="H1482" s="59">
        <v>77.88</v>
      </c>
      <c r="I1482" s="59"/>
      <c r="J1482" s="61"/>
      <c r="K1482" s="61"/>
      <c r="L1482" s="60">
        <f t="shared" si="261"/>
        <v>0.72425817558499805</v>
      </c>
      <c r="M1482" s="60">
        <f t="shared" si="259"/>
        <v>1.3101200948519851</v>
      </c>
      <c r="N1482" s="59">
        <v>4.51</v>
      </c>
      <c r="O1482" s="59">
        <v>0.13</v>
      </c>
      <c r="P1482" s="62">
        <v>15.665081300813005</v>
      </c>
      <c r="Q1482" s="62">
        <v>17.575252918287951</v>
      </c>
      <c r="R1482" s="12">
        <v>28</v>
      </c>
      <c r="S1482" s="59">
        <v>29.5</v>
      </c>
      <c r="T1482" s="58">
        <v>1</v>
      </c>
      <c r="U1482" s="59">
        <v>96.53</v>
      </c>
      <c r="V1482" s="58">
        <v>77.78</v>
      </c>
      <c r="W1482" s="58" t="s">
        <v>83</v>
      </c>
      <c r="X1482" s="58">
        <v>0</v>
      </c>
      <c r="Y1482" s="58">
        <v>0</v>
      </c>
      <c r="Z1482" s="58">
        <v>0</v>
      </c>
      <c r="AA1482" s="58">
        <v>0</v>
      </c>
      <c r="AB1482">
        <v>0</v>
      </c>
      <c r="AC1482">
        <v>1</v>
      </c>
      <c r="AD1482" s="58">
        <v>1</v>
      </c>
      <c r="AE1482" s="58">
        <v>1</v>
      </c>
      <c r="AF1482" s="58">
        <v>5.88</v>
      </c>
      <c r="AG1482" s="58">
        <v>25</v>
      </c>
      <c r="AH1482" s="59">
        <v>9736.4</v>
      </c>
      <c r="AI1482" s="61">
        <v>17127200</v>
      </c>
      <c r="AJ1482" s="61">
        <v>13073000</v>
      </c>
      <c r="AK1482" s="61">
        <v>1063200</v>
      </c>
      <c r="AL1482" s="60">
        <f t="shared" si="254"/>
        <v>1.0631999999999999</v>
      </c>
      <c r="AM1482" s="60">
        <f t="shared" si="260"/>
        <v>1.9367209971236816E-2</v>
      </c>
      <c r="AN1482" s="59">
        <v>70.05</v>
      </c>
    </row>
    <row r="1483" spans="1:40" x14ac:dyDescent="0.3">
      <c r="A1483" s="58" t="s">
        <v>696</v>
      </c>
      <c r="B1483" s="59">
        <v>2019</v>
      </c>
      <c r="C1483" s="59">
        <v>77.19</v>
      </c>
      <c r="D1483" s="59">
        <v>77.19</v>
      </c>
      <c r="E1483" s="59">
        <v>100</v>
      </c>
      <c r="F1483" s="59">
        <v>70.13</v>
      </c>
      <c r="G1483" s="59">
        <v>87.3</v>
      </c>
      <c r="H1483" s="59">
        <v>76.040000000000006</v>
      </c>
      <c r="I1483" s="59"/>
      <c r="J1483" s="61"/>
      <c r="K1483" s="61"/>
      <c r="L1483" s="60">
        <f t="shared" si="261"/>
        <v>0.74441047449748687</v>
      </c>
      <c r="M1483" s="60">
        <f t="shared" si="259"/>
        <v>1.308722041465443</v>
      </c>
      <c r="N1483" s="59">
        <v>4.66</v>
      </c>
      <c r="O1483" s="59">
        <v>0.13</v>
      </c>
      <c r="P1483" s="62">
        <v>24.825120000000009</v>
      </c>
      <c r="Q1483" s="62">
        <v>26.61542635658914</v>
      </c>
      <c r="R1483" s="12">
        <v>31.91</v>
      </c>
      <c r="S1483" s="59">
        <v>34.270000000000003</v>
      </c>
      <c r="T1483" s="58">
        <v>1</v>
      </c>
      <c r="U1483" s="59">
        <v>95.71</v>
      </c>
      <c r="V1483" s="58">
        <v>70</v>
      </c>
      <c r="W1483" s="58" t="s">
        <v>83</v>
      </c>
      <c r="X1483" s="58">
        <v>0</v>
      </c>
      <c r="Y1483" s="58">
        <v>0</v>
      </c>
      <c r="Z1483" s="58">
        <v>0</v>
      </c>
      <c r="AA1483" s="58">
        <v>0</v>
      </c>
      <c r="AB1483">
        <v>0</v>
      </c>
      <c r="AC1483">
        <v>1</v>
      </c>
      <c r="AD1483" s="58">
        <v>1</v>
      </c>
      <c r="AE1483" s="58">
        <v>1</v>
      </c>
      <c r="AF1483" s="58">
        <v>0</v>
      </c>
      <c r="AG1483" s="58">
        <v>22.22</v>
      </c>
      <c r="AH1483" s="59">
        <v>9955.49</v>
      </c>
      <c r="AI1483" s="61">
        <v>17939700</v>
      </c>
      <c r="AJ1483" s="61">
        <v>13707800</v>
      </c>
      <c r="AK1483" s="61">
        <v>1105200</v>
      </c>
      <c r="AL1483" s="60">
        <f t="shared" si="254"/>
        <v>1.1052</v>
      </c>
      <c r="AM1483" s="60">
        <f t="shared" si="260"/>
        <v>3.9503386004514675E-2</v>
      </c>
      <c r="AN1483" s="59">
        <v>69.48</v>
      </c>
    </row>
    <row r="1484" spans="1:40" x14ac:dyDescent="0.3">
      <c r="A1484" s="58" t="s">
        <v>696</v>
      </c>
      <c r="B1484" s="59">
        <v>2020</v>
      </c>
      <c r="C1484" s="59">
        <v>78.11</v>
      </c>
      <c r="D1484" s="59">
        <v>78.11</v>
      </c>
      <c r="E1484" s="59">
        <v>100</v>
      </c>
      <c r="F1484" s="59">
        <v>66.06</v>
      </c>
      <c r="G1484" s="59">
        <v>87.67</v>
      </c>
      <c r="H1484" s="59">
        <v>86.15</v>
      </c>
      <c r="I1484" s="59"/>
      <c r="J1484" s="61"/>
      <c r="K1484" s="61"/>
      <c r="L1484" s="60">
        <f t="shared" si="261"/>
        <v>0.73773806388782037</v>
      </c>
      <c r="M1484" s="60">
        <f t="shared" si="259"/>
        <v>1.274227303495687</v>
      </c>
      <c r="N1484" s="59">
        <v>4.4400000000000004</v>
      </c>
      <c r="O1484" s="59">
        <v>0.12</v>
      </c>
      <c r="P1484" s="62">
        <v>24.792209302325578</v>
      </c>
      <c r="Q1484" s="62">
        <v>26.392868217054275</v>
      </c>
      <c r="R1484" s="12">
        <v>35.049999999999997</v>
      </c>
      <c r="S1484" s="59">
        <v>35.82</v>
      </c>
      <c r="T1484" s="58">
        <v>1</v>
      </c>
      <c r="U1484" s="59">
        <v>98.15</v>
      </c>
      <c r="V1484" s="58">
        <v>70.59</v>
      </c>
      <c r="W1484" s="58" t="s">
        <v>83</v>
      </c>
      <c r="X1484" s="58">
        <v>0</v>
      </c>
      <c r="Y1484" s="58">
        <v>0</v>
      </c>
      <c r="Z1484" s="58">
        <v>0</v>
      </c>
      <c r="AA1484" s="58">
        <v>0</v>
      </c>
      <c r="AB1484">
        <v>0</v>
      </c>
      <c r="AC1484">
        <v>1</v>
      </c>
      <c r="AD1484" s="58">
        <v>1</v>
      </c>
      <c r="AE1484" s="58">
        <v>1</v>
      </c>
      <c r="AF1484" s="58">
        <v>10</v>
      </c>
      <c r="AG1484" s="58">
        <v>15.38</v>
      </c>
      <c r="AH1484" s="59">
        <v>11967.5</v>
      </c>
      <c r="AI1484" s="61">
        <v>20518500</v>
      </c>
      <c r="AJ1484" s="61">
        <v>16102700</v>
      </c>
      <c r="AK1484" s="61">
        <v>1091200</v>
      </c>
      <c r="AL1484" s="60">
        <f t="shared" si="254"/>
        <v>1.0911999999999999</v>
      </c>
      <c r="AM1484" s="60">
        <f t="shared" si="260"/>
        <v>-1.2667390517553384E-2</v>
      </c>
      <c r="AN1484" s="59">
        <v>73.5</v>
      </c>
    </row>
    <row r="1485" spans="1:40" x14ac:dyDescent="0.3">
      <c r="A1485" s="58" t="s">
        <v>696</v>
      </c>
      <c r="B1485" s="59">
        <v>2021</v>
      </c>
      <c r="C1485" s="59">
        <v>82.08</v>
      </c>
      <c r="D1485" s="59">
        <v>82.08</v>
      </c>
      <c r="E1485" s="59">
        <v>100</v>
      </c>
      <c r="F1485" s="59">
        <v>73.040000000000006</v>
      </c>
      <c r="G1485" s="59">
        <v>90.34</v>
      </c>
      <c r="H1485" s="59">
        <v>86.71</v>
      </c>
      <c r="I1485" s="59"/>
      <c r="J1485" s="61"/>
      <c r="K1485" s="61"/>
      <c r="L1485" s="60">
        <f t="shared" si="261"/>
        <v>0.76509567987252936</v>
      </c>
      <c r="M1485" s="60">
        <f t="shared" si="259"/>
        <v>1.2693204416100941</v>
      </c>
      <c r="N1485" s="59">
        <v>4</v>
      </c>
      <c r="O1485" s="59">
        <v>0.11</v>
      </c>
      <c r="P1485" s="62">
        <v>53.43942307692307</v>
      </c>
      <c r="Q1485" s="62">
        <v>56.638499999999958</v>
      </c>
      <c r="R1485" s="12">
        <v>93.21</v>
      </c>
      <c r="S1485" s="59">
        <v>35.14</v>
      </c>
      <c r="T1485" s="58">
        <v>1</v>
      </c>
      <c r="U1485" s="59">
        <v>97.48</v>
      </c>
      <c r="V1485" s="58">
        <v>84.62</v>
      </c>
      <c r="W1485" s="58" t="s">
        <v>83</v>
      </c>
      <c r="X1485" s="58">
        <v>0</v>
      </c>
      <c r="Y1485" s="58">
        <v>0</v>
      </c>
      <c r="Z1485" s="58">
        <v>0</v>
      </c>
      <c r="AA1485" s="58">
        <v>0</v>
      </c>
      <c r="AB1485">
        <v>0</v>
      </c>
      <c r="AC1485">
        <v>1</v>
      </c>
      <c r="AD1485" s="58">
        <v>1</v>
      </c>
      <c r="AE1485" s="58">
        <v>1</v>
      </c>
      <c r="AF1485" s="58">
        <v>20</v>
      </c>
      <c r="AG1485" s="58">
        <v>15.38</v>
      </c>
      <c r="AH1485" s="59">
        <v>12562.45</v>
      </c>
      <c r="AI1485" s="61">
        <v>22212600</v>
      </c>
      <c r="AJ1485" s="61">
        <v>17499600</v>
      </c>
      <c r="AK1485" s="61">
        <v>1149200</v>
      </c>
      <c r="AL1485" s="60">
        <f t="shared" ref="AL1485:AL1513" si="262">AK1485/10^6</f>
        <v>1.1492</v>
      </c>
      <c r="AM1485" s="60">
        <f t="shared" si="260"/>
        <v>5.3152492668621702E-2</v>
      </c>
      <c r="AN1485" s="59">
        <v>72.489999999999995</v>
      </c>
    </row>
    <row r="1486" spans="1:40" x14ac:dyDescent="0.3">
      <c r="A1486" s="58" t="s">
        <v>697</v>
      </c>
      <c r="B1486" s="59">
        <v>2008</v>
      </c>
      <c r="C1486" s="59">
        <v>50.96</v>
      </c>
      <c r="D1486" s="59">
        <v>50.96</v>
      </c>
      <c r="E1486" s="59">
        <v>100</v>
      </c>
      <c r="F1486" s="59">
        <v>30.67</v>
      </c>
      <c r="G1486" s="59">
        <v>64.2</v>
      </c>
      <c r="H1486" s="59">
        <v>69.48</v>
      </c>
      <c r="I1486" s="59"/>
      <c r="J1486" s="61"/>
      <c r="K1486" s="61"/>
      <c r="L1486" s="60">
        <f t="shared" si="261"/>
        <v>0.49207084728234285</v>
      </c>
      <c r="M1486" s="60">
        <f t="shared" si="259"/>
        <v>1.4757220564510372</v>
      </c>
      <c r="N1486" s="59">
        <v>10.27</v>
      </c>
      <c r="O1486" s="59">
        <v>0.23</v>
      </c>
      <c r="P1486" s="62">
        <v>19.974545454545453</v>
      </c>
      <c r="Q1486" s="62">
        <v>25.786875000000009</v>
      </c>
      <c r="R1486" s="12">
        <v>34.380000000000003</v>
      </c>
      <c r="S1486" s="59">
        <v>35.71</v>
      </c>
      <c r="T1486" s="58">
        <v>0</v>
      </c>
      <c r="U1486" s="59">
        <v>65.150000000000006</v>
      </c>
      <c r="V1486" s="58">
        <v>61.54</v>
      </c>
      <c r="W1486" s="58" t="s">
        <v>83</v>
      </c>
      <c r="X1486" s="58">
        <v>0</v>
      </c>
      <c r="Y1486" s="58">
        <v>0</v>
      </c>
      <c r="Z1486" s="58">
        <v>0</v>
      </c>
      <c r="AA1486" s="58">
        <v>0</v>
      </c>
      <c r="AB1486">
        <v>0</v>
      </c>
      <c r="AC1486">
        <v>1</v>
      </c>
      <c r="AD1486" s="58">
        <v>0</v>
      </c>
      <c r="AE1486" s="58"/>
      <c r="AF1486" s="58">
        <v>25</v>
      </c>
      <c r="AG1486" s="58"/>
      <c r="AH1486" s="59">
        <v>6655.68</v>
      </c>
      <c r="AI1486" s="61">
        <v>10336400</v>
      </c>
      <c r="AJ1486" s="61">
        <v>7004300</v>
      </c>
      <c r="AK1486" s="61">
        <v>635700</v>
      </c>
      <c r="AL1486" s="60">
        <f t="shared" si="262"/>
        <v>0.63570000000000004</v>
      </c>
      <c r="AM1486" s="60"/>
      <c r="AN1486" s="59">
        <v>58.35</v>
      </c>
    </row>
    <row r="1487" spans="1:40" x14ac:dyDescent="0.3">
      <c r="A1487" s="58" t="s">
        <v>697</v>
      </c>
      <c r="B1487" s="59">
        <v>2009</v>
      </c>
      <c r="C1487" s="59">
        <v>67.34</v>
      </c>
      <c r="D1487" s="59">
        <v>50.34</v>
      </c>
      <c r="E1487" s="59">
        <v>33.33</v>
      </c>
      <c r="F1487" s="59">
        <v>67.52</v>
      </c>
      <c r="G1487" s="59">
        <v>62.2</v>
      </c>
      <c r="H1487" s="59">
        <v>73.23</v>
      </c>
      <c r="I1487" s="59"/>
      <c r="J1487" s="61"/>
      <c r="K1487" s="61"/>
      <c r="L1487" s="60">
        <f t="shared" si="261"/>
        <v>0.53666879372350895</v>
      </c>
      <c r="M1487" s="60">
        <f t="shared" si="259"/>
        <v>1.1931834875863083</v>
      </c>
      <c r="N1487" s="59">
        <v>2.62</v>
      </c>
      <c r="O1487" s="59">
        <v>0.25</v>
      </c>
      <c r="P1487" s="62">
        <v>16.568333333333328</v>
      </c>
      <c r="Q1487" s="62">
        <v>16.611240310077516</v>
      </c>
      <c r="R1487" s="12">
        <v>19.829999999999998</v>
      </c>
      <c r="S1487" s="59">
        <v>43.75</v>
      </c>
      <c r="T1487" s="58">
        <v>1</v>
      </c>
      <c r="U1487" s="59">
        <v>72.8</v>
      </c>
      <c r="V1487" s="58">
        <v>54.55</v>
      </c>
      <c r="W1487" s="58" t="s">
        <v>83</v>
      </c>
      <c r="X1487" s="58">
        <v>0</v>
      </c>
      <c r="Y1487" s="58">
        <v>0</v>
      </c>
      <c r="Z1487" s="58">
        <v>0</v>
      </c>
      <c r="AA1487" s="58">
        <v>0</v>
      </c>
      <c r="AB1487">
        <v>0</v>
      </c>
      <c r="AC1487">
        <v>1</v>
      </c>
      <c r="AD1487" s="58">
        <v>1</v>
      </c>
      <c r="AE1487" s="58"/>
      <c r="AF1487" s="58">
        <v>28.57</v>
      </c>
      <c r="AG1487" s="58"/>
      <c r="AH1487" s="59">
        <v>4269.5</v>
      </c>
      <c r="AI1487" s="61">
        <v>9746400</v>
      </c>
      <c r="AJ1487" s="61">
        <v>8168400</v>
      </c>
      <c r="AK1487" s="61">
        <v>710300</v>
      </c>
      <c r="AL1487" s="60">
        <f t="shared" si="262"/>
        <v>0.71030000000000004</v>
      </c>
      <c r="AM1487" s="60">
        <f t="shared" ref="AM1487:AM1499" si="263">(AK1487-AK1486)/AK1486</f>
        <v>0.11735095170677992</v>
      </c>
      <c r="AN1487" s="59">
        <v>78.260000000000005</v>
      </c>
    </row>
    <row r="1488" spans="1:40" x14ac:dyDescent="0.3">
      <c r="A1488" s="58" t="s">
        <v>697</v>
      </c>
      <c r="B1488" s="59">
        <v>2010</v>
      </c>
      <c r="C1488" s="59">
        <v>62.96</v>
      </c>
      <c r="D1488" s="59">
        <v>62.96</v>
      </c>
      <c r="E1488" s="59">
        <v>100</v>
      </c>
      <c r="F1488" s="59">
        <v>62.16</v>
      </c>
      <c r="G1488" s="59">
        <v>62.73</v>
      </c>
      <c r="H1488" s="59">
        <v>64.59</v>
      </c>
      <c r="I1488" s="59"/>
      <c r="J1488" s="61"/>
      <c r="K1488" s="61"/>
      <c r="L1488" s="60">
        <f t="shared" si="261"/>
        <v>0.5576137852647497</v>
      </c>
      <c r="M1488" s="60">
        <f t="shared" si="259"/>
        <v>1.2065454545454546</v>
      </c>
      <c r="N1488" s="59">
        <v>6.14</v>
      </c>
      <c r="O1488" s="59">
        <v>0.25</v>
      </c>
      <c r="P1488" s="62">
        <v>16.501712062256811</v>
      </c>
      <c r="Q1488" s="62">
        <v>17.427003891050575</v>
      </c>
      <c r="R1488" s="12">
        <v>19.920000000000002</v>
      </c>
      <c r="S1488" s="59">
        <v>33.33</v>
      </c>
      <c r="T1488" s="58">
        <v>1</v>
      </c>
      <c r="U1488" s="59">
        <v>65.56</v>
      </c>
      <c r="V1488" s="58">
        <v>55.56</v>
      </c>
      <c r="W1488" s="58" t="s">
        <v>83</v>
      </c>
      <c r="X1488" s="58">
        <v>0</v>
      </c>
      <c r="Y1488" s="58">
        <v>0</v>
      </c>
      <c r="Z1488" s="58">
        <v>0</v>
      </c>
      <c r="AA1488" s="58">
        <v>0</v>
      </c>
      <c r="AB1488">
        <v>0</v>
      </c>
      <c r="AC1488">
        <v>1</v>
      </c>
      <c r="AD1488" s="58">
        <v>1</v>
      </c>
      <c r="AE1488" s="58"/>
      <c r="AF1488" s="58">
        <v>22.22</v>
      </c>
      <c r="AG1488" s="58"/>
      <c r="AH1488" s="59">
        <v>3378.37</v>
      </c>
      <c r="AI1488" s="61">
        <v>9622200</v>
      </c>
      <c r="AJ1488" s="61">
        <v>7975000</v>
      </c>
      <c r="AK1488" s="61">
        <v>746500</v>
      </c>
      <c r="AL1488" s="60">
        <f t="shared" si="262"/>
        <v>0.74650000000000005</v>
      </c>
      <c r="AM1488" s="60">
        <f t="shared" si="263"/>
        <v>5.0964381247360267E-2</v>
      </c>
      <c r="AN1488" s="59">
        <v>76.88</v>
      </c>
    </row>
    <row r="1489" spans="1:40" x14ac:dyDescent="0.3">
      <c r="A1489" s="58" t="s">
        <v>697</v>
      </c>
      <c r="B1489" s="59">
        <v>2011</v>
      </c>
      <c r="C1489" s="59">
        <v>56.05</v>
      </c>
      <c r="D1489" s="59">
        <v>56.05</v>
      </c>
      <c r="E1489" s="59">
        <v>100</v>
      </c>
      <c r="F1489" s="59">
        <v>61.15</v>
      </c>
      <c r="G1489" s="59">
        <v>62.73</v>
      </c>
      <c r="H1489" s="59">
        <v>39.340000000000003</v>
      </c>
      <c r="I1489" s="59"/>
      <c r="J1489" s="61"/>
      <c r="K1489" s="61"/>
      <c r="L1489" s="60">
        <f t="shared" si="261"/>
        <v>0.46127817292737722</v>
      </c>
      <c r="M1489" s="60">
        <f t="shared" si="259"/>
        <v>1.2584878206510024</v>
      </c>
      <c r="N1489" s="59">
        <v>7.68</v>
      </c>
      <c r="O1489" s="59">
        <v>0.16</v>
      </c>
      <c r="P1489" s="62">
        <v>14.778235294117646</v>
      </c>
      <c r="Q1489" s="62">
        <v>16.565686274509794</v>
      </c>
      <c r="R1489" s="12">
        <v>21.87</v>
      </c>
      <c r="S1489" s="59">
        <v>35</v>
      </c>
      <c r="T1489" s="58">
        <v>1</v>
      </c>
      <c r="U1489" s="59">
        <v>31.54</v>
      </c>
      <c r="V1489" s="58">
        <v>45.45</v>
      </c>
      <c r="W1489" s="58" t="s">
        <v>83</v>
      </c>
      <c r="X1489" s="58">
        <v>0</v>
      </c>
      <c r="Y1489" s="58">
        <v>0</v>
      </c>
      <c r="Z1489" s="58">
        <v>0</v>
      </c>
      <c r="AA1489" s="58">
        <v>0</v>
      </c>
      <c r="AB1489">
        <v>0</v>
      </c>
      <c r="AC1489">
        <v>1</v>
      </c>
      <c r="AD1489" s="58">
        <v>1</v>
      </c>
      <c r="AE1489" s="58">
        <v>1</v>
      </c>
      <c r="AF1489" s="58">
        <v>0</v>
      </c>
      <c r="AG1489" s="58"/>
      <c r="AH1489" s="59">
        <v>4035.06</v>
      </c>
      <c r="AI1489" s="61">
        <v>9341000</v>
      </c>
      <c r="AJ1489" s="61">
        <v>7422400</v>
      </c>
      <c r="AK1489" s="61">
        <v>586100</v>
      </c>
      <c r="AL1489" s="60">
        <f t="shared" si="262"/>
        <v>0.58609999999999995</v>
      </c>
      <c r="AM1489" s="60">
        <f t="shared" si="263"/>
        <v>-0.21486939048894843</v>
      </c>
      <c r="AN1489" s="59">
        <v>73.47</v>
      </c>
    </row>
    <row r="1490" spans="1:40" x14ac:dyDescent="0.3">
      <c r="A1490" s="58" t="s">
        <v>697</v>
      </c>
      <c r="B1490" s="59">
        <v>2012</v>
      </c>
      <c r="C1490" s="59">
        <v>67.459999999999994</v>
      </c>
      <c r="D1490" s="59">
        <v>67.459999999999994</v>
      </c>
      <c r="E1490" s="59">
        <v>100</v>
      </c>
      <c r="F1490" s="59">
        <v>81.72</v>
      </c>
      <c r="G1490" s="59">
        <v>62.17</v>
      </c>
      <c r="H1490" s="59">
        <v>49.6</v>
      </c>
      <c r="I1490" s="59"/>
      <c r="J1490" s="61"/>
      <c r="K1490" s="61"/>
      <c r="L1490" s="60">
        <f t="shared" si="261"/>
        <v>0.46404843220706177</v>
      </c>
      <c r="M1490" s="60">
        <f t="shared" si="259"/>
        <v>1.26976973809132</v>
      </c>
      <c r="N1490" s="59">
        <v>6.04</v>
      </c>
      <c r="O1490" s="59">
        <v>0.16</v>
      </c>
      <c r="P1490" s="62">
        <v>7.9368359374999926</v>
      </c>
      <c r="Q1490" s="62">
        <v>9.5380468750000045</v>
      </c>
      <c r="R1490" s="12">
        <v>13.01</v>
      </c>
      <c r="S1490" s="59">
        <v>72.22</v>
      </c>
      <c r="T1490" s="58">
        <v>1</v>
      </c>
      <c r="U1490" s="59">
        <v>33.700000000000003</v>
      </c>
      <c r="V1490" s="58">
        <v>62.5</v>
      </c>
      <c r="W1490" s="58" t="s">
        <v>83</v>
      </c>
      <c r="X1490" s="58">
        <v>0</v>
      </c>
      <c r="Y1490" s="58">
        <v>0</v>
      </c>
      <c r="Z1490" s="58">
        <v>0</v>
      </c>
      <c r="AA1490" s="58">
        <v>0</v>
      </c>
      <c r="AB1490">
        <v>0</v>
      </c>
      <c r="AC1490">
        <v>1</v>
      </c>
      <c r="AD1490" s="58">
        <v>1</v>
      </c>
      <c r="AE1490" s="58">
        <v>1</v>
      </c>
      <c r="AF1490" s="58">
        <v>0</v>
      </c>
      <c r="AG1490" s="58"/>
      <c r="AH1490" s="59">
        <v>4131.71</v>
      </c>
      <c r="AI1490" s="61">
        <v>10030800</v>
      </c>
      <c r="AJ1490" s="61">
        <v>7899700</v>
      </c>
      <c r="AK1490" s="61">
        <v>590500</v>
      </c>
      <c r="AL1490" s="60">
        <f t="shared" si="262"/>
        <v>0.59050000000000002</v>
      </c>
      <c r="AM1490" s="60">
        <f t="shared" si="263"/>
        <v>7.5072513222999484E-3</v>
      </c>
      <c r="AN1490" s="59">
        <v>73.319999999999993</v>
      </c>
    </row>
    <row r="1491" spans="1:40" x14ac:dyDescent="0.3">
      <c r="A1491" s="58" t="s">
        <v>697</v>
      </c>
      <c r="B1491" s="59">
        <v>2013</v>
      </c>
      <c r="C1491" s="59">
        <v>68.69</v>
      </c>
      <c r="D1491" s="59">
        <v>68.69</v>
      </c>
      <c r="E1491" s="59">
        <v>100</v>
      </c>
      <c r="F1491" s="59">
        <v>83.02</v>
      </c>
      <c r="G1491" s="59">
        <v>60.4</v>
      </c>
      <c r="H1491" s="59">
        <v>54.33</v>
      </c>
      <c r="I1491" s="59"/>
      <c r="J1491" s="61"/>
      <c r="K1491" s="61"/>
      <c r="L1491" s="60">
        <f t="shared" si="261"/>
        <v>0.47418238606715235</v>
      </c>
      <c r="M1491" s="60">
        <f t="shared" si="259"/>
        <v>1.2808112132511291</v>
      </c>
      <c r="N1491" s="59">
        <v>5.16</v>
      </c>
      <c r="O1491" s="59">
        <v>0.16</v>
      </c>
      <c r="P1491" s="62">
        <v>4.5099606299212596</v>
      </c>
      <c r="Q1491" s="62">
        <v>5.3667968749999986</v>
      </c>
      <c r="R1491" s="12">
        <v>8.0399999999999991</v>
      </c>
      <c r="S1491" s="59">
        <v>75</v>
      </c>
      <c r="T1491" s="58">
        <v>1</v>
      </c>
      <c r="U1491" s="59">
        <v>38.35</v>
      </c>
      <c r="V1491" s="58">
        <v>66.67</v>
      </c>
      <c r="W1491" s="58" t="s">
        <v>83</v>
      </c>
      <c r="X1491" s="58">
        <v>0</v>
      </c>
      <c r="Y1491" s="58">
        <v>0</v>
      </c>
      <c r="Z1491" s="58">
        <v>0</v>
      </c>
      <c r="AA1491" s="58">
        <v>0</v>
      </c>
      <c r="AB1491">
        <v>0</v>
      </c>
      <c r="AC1491">
        <v>1</v>
      </c>
      <c r="AD1491" s="58">
        <v>1</v>
      </c>
      <c r="AE1491" s="58">
        <v>1</v>
      </c>
      <c r="AF1491" s="58">
        <v>0</v>
      </c>
      <c r="AG1491" s="58"/>
      <c r="AH1491" s="59">
        <v>4592.5200000000004</v>
      </c>
      <c r="AI1491" s="61">
        <v>10408000</v>
      </c>
      <c r="AJ1491" s="61">
        <v>8126100</v>
      </c>
      <c r="AK1491" s="61">
        <v>606700</v>
      </c>
      <c r="AL1491" s="60">
        <f t="shared" si="262"/>
        <v>0.60670000000000002</v>
      </c>
      <c r="AM1491" s="60">
        <f t="shared" si="263"/>
        <v>2.7434377646062658E-2</v>
      </c>
      <c r="AN1491" s="59">
        <v>73.010000000000005</v>
      </c>
    </row>
    <row r="1492" spans="1:40" x14ac:dyDescent="0.3">
      <c r="A1492" s="58" t="s">
        <v>697</v>
      </c>
      <c r="B1492" s="59">
        <v>2014</v>
      </c>
      <c r="C1492" s="59">
        <v>72.36</v>
      </c>
      <c r="D1492" s="59">
        <v>72.36</v>
      </c>
      <c r="E1492" s="59">
        <v>100</v>
      </c>
      <c r="F1492" s="59">
        <v>87.28</v>
      </c>
      <c r="G1492" s="59">
        <v>66.48</v>
      </c>
      <c r="H1492" s="59">
        <v>54.1</v>
      </c>
      <c r="I1492" s="59"/>
      <c r="J1492" s="61"/>
      <c r="K1492" s="61"/>
      <c r="L1492" s="60">
        <f t="shared" si="261"/>
        <v>0.4951229800386997</v>
      </c>
      <c r="M1492" s="60">
        <f t="shared" si="259"/>
        <v>1.2672270326330768</v>
      </c>
      <c r="N1492" s="59">
        <v>9.25</v>
      </c>
      <c r="O1492" s="59">
        <v>0.16</v>
      </c>
      <c r="P1492" s="62">
        <v>5.9405577689243021</v>
      </c>
      <c r="Q1492" s="62">
        <v>6.9000390625000003</v>
      </c>
      <c r="R1492" s="12">
        <v>8.77</v>
      </c>
      <c r="S1492" s="59">
        <v>68.75</v>
      </c>
      <c r="T1492" s="58">
        <v>1</v>
      </c>
      <c r="U1492" s="59">
        <v>41.08</v>
      </c>
      <c r="V1492" s="58">
        <v>77.78</v>
      </c>
      <c r="W1492" s="58" t="s">
        <v>83</v>
      </c>
      <c r="X1492" s="58">
        <v>0</v>
      </c>
      <c r="Y1492" s="58">
        <v>0</v>
      </c>
      <c r="Z1492" s="58">
        <v>0</v>
      </c>
      <c r="AA1492" s="58">
        <v>0</v>
      </c>
      <c r="AB1492">
        <v>0</v>
      </c>
      <c r="AC1492">
        <v>1</v>
      </c>
      <c r="AD1492" s="58">
        <v>1</v>
      </c>
      <c r="AE1492" s="58">
        <v>1</v>
      </c>
      <c r="AF1492" s="58">
        <v>0</v>
      </c>
      <c r="AG1492" s="58"/>
      <c r="AH1492" s="59">
        <v>4578.88</v>
      </c>
      <c r="AI1492" s="61">
        <v>10508100</v>
      </c>
      <c r="AJ1492" s="61">
        <v>8292200</v>
      </c>
      <c r="AK1492" s="61">
        <v>640700</v>
      </c>
      <c r="AL1492" s="60">
        <f t="shared" si="262"/>
        <v>0.64070000000000005</v>
      </c>
      <c r="AM1492" s="60">
        <f t="shared" si="263"/>
        <v>5.6040876874896985E-2</v>
      </c>
      <c r="AN1492" s="59">
        <v>73.25</v>
      </c>
    </row>
    <row r="1493" spans="1:40" x14ac:dyDescent="0.3">
      <c r="A1493" s="58" t="s">
        <v>697</v>
      </c>
      <c r="B1493" s="59">
        <v>2015</v>
      </c>
      <c r="C1493" s="59">
        <v>68.69</v>
      </c>
      <c r="D1493" s="59">
        <v>68.69</v>
      </c>
      <c r="E1493" s="59">
        <v>100</v>
      </c>
      <c r="F1493" s="59">
        <v>84.77</v>
      </c>
      <c r="G1493" s="59">
        <v>62.36</v>
      </c>
      <c r="H1493" s="59">
        <v>49</v>
      </c>
      <c r="I1493" s="59"/>
      <c r="J1493" s="61"/>
      <c r="K1493" s="61"/>
      <c r="L1493" s="60">
        <f t="shared" si="261"/>
        <v>0.50651635217789226</v>
      </c>
      <c r="M1493" s="60">
        <f t="shared" si="259"/>
        <v>1.274477968700672</v>
      </c>
      <c r="N1493" s="59">
        <v>3.99</v>
      </c>
      <c r="O1493" s="59">
        <v>0.15</v>
      </c>
      <c r="P1493" s="62">
        <v>7.6819367588932828</v>
      </c>
      <c r="Q1493" s="62">
        <v>8.2714785992217958</v>
      </c>
      <c r="R1493" s="12">
        <v>9.17</v>
      </c>
      <c r="S1493" s="59">
        <v>66.67</v>
      </c>
      <c r="T1493" s="58">
        <v>1</v>
      </c>
      <c r="U1493" s="59">
        <v>41.83</v>
      </c>
      <c r="V1493" s="58">
        <v>77.78</v>
      </c>
      <c r="W1493" s="58" t="s">
        <v>83</v>
      </c>
      <c r="X1493" s="58">
        <v>0</v>
      </c>
      <c r="Y1493" s="58">
        <v>0</v>
      </c>
      <c r="Z1493" s="58">
        <v>0</v>
      </c>
      <c r="AA1493" s="58">
        <v>0</v>
      </c>
      <c r="AB1493">
        <v>0</v>
      </c>
      <c r="AC1493">
        <v>1</v>
      </c>
      <c r="AD1493" s="58">
        <v>1</v>
      </c>
      <c r="AE1493" s="58">
        <v>1</v>
      </c>
      <c r="AF1493" s="58">
        <v>0</v>
      </c>
      <c r="AG1493" s="58"/>
      <c r="AH1493" s="59">
        <v>6246.1</v>
      </c>
      <c r="AI1493" s="61">
        <v>11303600</v>
      </c>
      <c r="AJ1493" s="61">
        <v>8869200</v>
      </c>
      <c r="AK1493" s="61">
        <v>659500</v>
      </c>
      <c r="AL1493" s="60">
        <f t="shared" si="262"/>
        <v>0.65949999999999998</v>
      </c>
      <c r="AM1493" s="60">
        <f t="shared" si="263"/>
        <v>2.9342906196347746E-2</v>
      </c>
      <c r="AN1493" s="59">
        <v>73.19</v>
      </c>
    </row>
    <row r="1494" spans="1:40" x14ac:dyDescent="0.3">
      <c r="A1494" s="58" t="s">
        <v>697</v>
      </c>
      <c r="B1494" s="59">
        <v>2016</v>
      </c>
      <c r="C1494" s="59">
        <v>65.989999999999995</v>
      </c>
      <c r="D1494" s="59">
        <v>65.989999999999995</v>
      </c>
      <c r="E1494" s="59">
        <v>100</v>
      </c>
      <c r="F1494" s="59">
        <v>80.459999999999994</v>
      </c>
      <c r="G1494" s="59">
        <v>66.87</v>
      </c>
      <c r="H1494" s="59">
        <v>40.35</v>
      </c>
      <c r="I1494" s="59"/>
      <c r="J1494" s="61"/>
      <c r="K1494" s="61"/>
      <c r="L1494" s="60">
        <f t="shared" si="261"/>
        <v>0.44992846481468457</v>
      </c>
      <c r="M1494" s="60">
        <f t="shared" si="259"/>
        <v>1.2940345385978069</v>
      </c>
      <c r="N1494" s="59">
        <v>5.13</v>
      </c>
      <c r="O1494" s="59">
        <v>0.15</v>
      </c>
      <c r="P1494" s="62">
        <v>5.3497665369649798</v>
      </c>
      <c r="Q1494" s="62">
        <v>5.6182329317269106</v>
      </c>
      <c r="R1494" s="12">
        <v>8.7100000000000009</v>
      </c>
      <c r="S1494" s="59">
        <v>54.55</v>
      </c>
      <c r="T1494" s="58">
        <v>1</v>
      </c>
      <c r="U1494" s="59">
        <v>29.67</v>
      </c>
      <c r="V1494" s="58">
        <v>75</v>
      </c>
      <c r="W1494" s="58" t="s">
        <v>83</v>
      </c>
      <c r="X1494" s="58">
        <v>0</v>
      </c>
      <c r="Y1494" s="58">
        <v>0</v>
      </c>
      <c r="Z1494" s="58">
        <v>0</v>
      </c>
      <c r="AA1494" s="58">
        <v>0</v>
      </c>
      <c r="AB1494">
        <v>0</v>
      </c>
      <c r="AC1494">
        <v>1</v>
      </c>
      <c r="AD1494" s="58">
        <v>1</v>
      </c>
      <c r="AE1494" s="58">
        <v>1</v>
      </c>
      <c r="AF1494" s="58">
        <v>0</v>
      </c>
      <c r="AG1494" s="58"/>
      <c r="AH1494" s="59">
        <v>6379.06</v>
      </c>
      <c r="AI1494" s="61">
        <v>11906800</v>
      </c>
      <c r="AJ1494" s="61">
        <v>9201300</v>
      </c>
      <c r="AK1494" s="61">
        <v>568200</v>
      </c>
      <c r="AL1494" s="60">
        <f t="shared" si="262"/>
        <v>0.56820000000000004</v>
      </c>
      <c r="AM1494" s="60">
        <f t="shared" si="263"/>
        <v>-0.13843821076573162</v>
      </c>
      <c r="AN1494" s="59">
        <v>72.06</v>
      </c>
    </row>
    <row r="1495" spans="1:40" x14ac:dyDescent="0.3">
      <c r="A1495" s="58" t="s">
        <v>697</v>
      </c>
      <c r="B1495" s="59">
        <v>2017</v>
      </c>
      <c r="C1495" s="59">
        <v>76.8</v>
      </c>
      <c r="D1495" s="59">
        <v>76.8</v>
      </c>
      <c r="E1495" s="59">
        <v>100</v>
      </c>
      <c r="F1495" s="59">
        <v>89.03</v>
      </c>
      <c r="G1495" s="59">
        <v>86.49</v>
      </c>
      <c r="H1495" s="59">
        <v>44.3</v>
      </c>
      <c r="I1495" s="59"/>
      <c r="J1495" s="61"/>
      <c r="K1495" s="61"/>
      <c r="L1495" s="60">
        <f t="shared" si="261"/>
        <v>0.47642049704181333</v>
      </c>
      <c r="M1495" s="60">
        <f t="shared" si="259"/>
        <v>1.3755119661714892</v>
      </c>
      <c r="N1495" s="59">
        <v>5.4</v>
      </c>
      <c r="O1495" s="59">
        <v>0.14000000000000001</v>
      </c>
      <c r="P1495" s="62">
        <v>5.8285490196078431</v>
      </c>
      <c r="Q1495" s="62">
        <v>6.2326050420168064</v>
      </c>
      <c r="R1495" s="12">
        <v>8.64</v>
      </c>
      <c r="S1495" s="59">
        <v>87.5</v>
      </c>
      <c r="T1495" s="58">
        <v>1</v>
      </c>
      <c r="U1495" s="59">
        <v>34.729999999999997</v>
      </c>
      <c r="V1495" s="58">
        <v>77.78</v>
      </c>
      <c r="W1495" s="58" t="s">
        <v>83</v>
      </c>
      <c r="X1495" s="58">
        <v>0</v>
      </c>
      <c r="Y1495" s="58">
        <v>0</v>
      </c>
      <c r="Z1495" s="58">
        <v>0</v>
      </c>
      <c r="AA1495" s="58">
        <v>0</v>
      </c>
      <c r="AB1495">
        <v>0</v>
      </c>
      <c r="AC1495">
        <v>1</v>
      </c>
      <c r="AD1495" s="58">
        <v>1</v>
      </c>
      <c r="AE1495" s="58">
        <v>1</v>
      </c>
      <c r="AF1495" s="58">
        <v>0</v>
      </c>
      <c r="AG1495" s="58"/>
      <c r="AH1495" s="59">
        <v>6143.81</v>
      </c>
      <c r="AI1495" s="61">
        <v>12426100</v>
      </c>
      <c r="AJ1495" s="61">
        <v>9033800</v>
      </c>
      <c r="AK1495" s="61">
        <v>610300</v>
      </c>
      <c r="AL1495" s="60">
        <f t="shared" si="262"/>
        <v>0.61029999999999995</v>
      </c>
      <c r="AM1495" s="60">
        <f t="shared" si="263"/>
        <v>7.4093629003871869E-2</v>
      </c>
      <c r="AN1495" s="59">
        <v>68.52</v>
      </c>
    </row>
    <row r="1496" spans="1:40" x14ac:dyDescent="0.3">
      <c r="A1496" s="58" t="s">
        <v>697</v>
      </c>
      <c r="B1496" s="59">
        <v>2018</v>
      </c>
      <c r="C1496" s="59">
        <v>71.67</v>
      </c>
      <c r="D1496" s="59">
        <v>60.84</v>
      </c>
      <c r="E1496" s="59">
        <v>50</v>
      </c>
      <c r="F1496" s="59">
        <v>80.53</v>
      </c>
      <c r="G1496" s="59">
        <v>80.72</v>
      </c>
      <c r="H1496" s="59">
        <v>45.71</v>
      </c>
      <c r="I1496" s="59"/>
      <c r="J1496" s="61"/>
      <c r="K1496" s="61"/>
      <c r="L1496" s="60">
        <f t="shared" si="261"/>
        <v>0.49846960155640646</v>
      </c>
      <c r="M1496" s="60">
        <f t="shared" si="259"/>
        <v>1.2935459483118794</v>
      </c>
      <c r="N1496" s="59">
        <v>4.51</v>
      </c>
      <c r="O1496" s="59">
        <v>0.13</v>
      </c>
      <c r="P1496" s="62">
        <v>15.665081300813005</v>
      </c>
      <c r="Q1496" s="62">
        <v>17.575252918287951</v>
      </c>
      <c r="R1496" s="12">
        <v>28</v>
      </c>
      <c r="S1496" s="59">
        <v>90</v>
      </c>
      <c r="T1496" s="58">
        <v>1</v>
      </c>
      <c r="U1496" s="59">
        <v>36.33</v>
      </c>
      <c r="V1496" s="58">
        <v>70</v>
      </c>
      <c r="W1496" s="58" t="s">
        <v>83</v>
      </c>
      <c r="X1496" s="58">
        <v>0</v>
      </c>
      <c r="Y1496" s="58">
        <v>0</v>
      </c>
      <c r="Z1496" s="58">
        <v>0</v>
      </c>
      <c r="AA1496" s="58">
        <v>0</v>
      </c>
      <c r="AB1496">
        <v>0</v>
      </c>
      <c r="AC1496">
        <v>1</v>
      </c>
      <c r="AD1496" s="58">
        <v>1</v>
      </c>
      <c r="AE1496" s="58">
        <v>1</v>
      </c>
      <c r="AF1496" s="58">
        <v>0</v>
      </c>
      <c r="AG1496" s="58"/>
      <c r="AH1496" s="59">
        <v>5656.26</v>
      </c>
      <c r="AI1496" s="61">
        <v>13003500</v>
      </c>
      <c r="AJ1496" s="61">
        <v>10052600</v>
      </c>
      <c r="AK1496" s="61">
        <v>646200</v>
      </c>
      <c r="AL1496" s="60">
        <f t="shared" si="262"/>
        <v>0.6462</v>
      </c>
      <c r="AM1496" s="60">
        <f t="shared" si="263"/>
        <v>5.8823529411764705E-2</v>
      </c>
      <c r="AN1496" s="59">
        <v>72.84</v>
      </c>
    </row>
    <row r="1497" spans="1:40" x14ac:dyDescent="0.3">
      <c r="A1497" s="58" t="s">
        <v>697</v>
      </c>
      <c r="B1497" s="59">
        <v>2019</v>
      </c>
      <c r="C1497" s="59">
        <v>72.81</v>
      </c>
      <c r="D1497" s="59">
        <v>72.81</v>
      </c>
      <c r="E1497" s="59">
        <v>100</v>
      </c>
      <c r="F1497" s="59">
        <v>84.89</v>
      </c>
      <c r="G1497" s="59">
        <v>76.45</v>
      </c>
      <c r="H1497" s="59">
        <v>47.88</v>
      </c>
      <c r="I1497" s="59"/>
      <c r="J1497" s="61"/>
      <c r="K1497" s="61"/>
      <c r="L1497" s="60">
        <f t="shared" si="261"/>
        <v>0.50349884837952985</v>
      </c>
      <c r="M1497" s="60">
        <f t="shared" si="259"/>
        <v>1.3087029870000992</v>
      </c>
      <c r="N1497" s="59">
        <v>4.25</v>
      </c>
      <c r="O1497" s="59">
        <v>0.14000000000000001</v>
      </c>
      <c r="P1497" s="62">
        <v>24.825120000000009</v>
      </c>
      <c r="Q1497" s="62">
        <v>26.61542635658914</v>
      </c>
      <c r="R1497" s="12">
        <v>31.91</v>
      </c>
      <c r="S1497" s="59">
        <v>82.5</v>
      </c>
      <c r="T1497" s="58">
        <v>1</v>
      </c>
      <c r="U1497" s="59">
        <v>40.58</v>
      </c>
      <c r="V1497" s="58">
        <v>70</v>
      </c>
      <c r="W1497" s="58" t="s">
        <v>83</v>
      </c>
      <c r="X1497" s="58">
        <v>0</v>
      </c>
      <c r="Y1497" s="58">
        <v>0</v>
      </c>
      <c r="Z1497" s="58">
        <v>0</v>
      </c>
      <c r="AA1497" s="58">
        <v>0</v>
      </c>
      <c r="AB1497">
        <v>0</v>
      </c>
      <c r="AC1497">
        <v>1</v>
      </c>
      <c r="AD1497" s="58">
        <v>1</v>
      </c>
      <c r="AE1497" s="58">
        <v>1</v>
      </c>
      <c r="AF1497" s="58">
        <v>0</v>
      </c>
      <c r="AG1497" s="58"/>
      <c r="AH1497" s="59">
        <v>5020.0600000000004</v>
      </c>
      <c r="AI1497" s="61">
        <v>13187800</v>
      </c>
      <c r="AJ1497" s="61">
        <v>10077000</v>
      </c>
      <c r="AK1497" s="61">
        <v>654500</v>
      </c>
      <c r="AL1497" s="60">
        <f t="shared" si="262"/>
        <v>0.65449999999999997</v>
      </c>
      <c r="AM1497" s="60">
        <f t="shared" si="263"/>
        <v>1.284432064376354E-2</v>
      </c>
      <c r="AN1497" s="59">
        <v>71.53</v>
      </c>
    </row>
    <row r="1498" spans="1:40" x14ac:dyDescent="0.3">
      <c r="A1498" s="58" t="s">
        <v>697</v>
      </c>
      <c r="B1498" s="59">
        <v>2020</v>
      </c>
      <c r="C1498" s="59">
        <v>72.36</v>
      </c>
      <c r="D1498" s="59">
        <v>72.36</v>
      </c>
      <c r="E1498" s="59">
        <v>100</v>
      </c>
      <c r="F1498" s="59">
        <v>85.37</v>
      </c>
      <c r="G1498" s="59">
        <v>71.84</v>
      </c>
      <c r="H1498" s="59">
        <v>50.88</v>
      </c>
      <c r="I1498" s="59"/>
      <c r="J1498" s="61"/>
      <c r="K1498" s="61"/>
      <c r="L1498" s="60">
        <f t="shared" si="261"/>
        <v>0.51414012473382054</v>
      </c>
      <c r="M1498" s="60">
        <f t="shared" si="259"/>
        <v>1.3575474616247147</v>
      </c>
      <c r="N1498" s="59">
        <v>1.39</v>
      </c>
      <c r="O1498" s="59">
        <v>0.13</v>
      </c>
      <c r="P1498" s="62">
        <v>24.792209302325578</v>
      </c>
      <c r="Q1498" s="62">
        <v>26.392868217054275</v>
      </c>
      <c r="R1498" s="12">
        <v>35.049999999999997</v>
      </c>
      <c r="S1498" s="59">
        <v>84.78</v>
      </c>
      <c r="T1498" s="58">
        <v>1</v>
      </c>
      <c r="U1498" s="59">
        <v>46.37</v>
      </c>
      <c r="V1498" s="58">
        <v>72.73</v>
      </c>
      <c r="W1498" s="58" t="s">
        <v>83</v>
      </c>
      <c r="X1498" s="58">
        <v>0</v>
      </c>
      <c r="Y1498" s="58">
        <v>0</v>
      </c>
      <c r="Z1498" s="58">
        <v>0</v>
      </c>
      <c r="AA1498" s="58">
        <v>0</v>
      </c>
      <c r="AB1498">
        <v>0</v>
      </c>
      <c r="AC1498">
        <v>1</v>
      </c>
      <c r="AD1498" s="58">
        <v>1</v>
      </c>
      <c r="AE1498" s="58">
        <v>1</v>
      </c>
      <c r="AF1498" s="58">
        <v>0</v>
      </c>
      <c r="AG1498" s="58"/>
      <c r="AH1498" s="59">
        <v>6432.93</v>
      </c>
      <c r="AI1498" s="61">
        <v>14044100</v>
      </c>
      <c r="AJ1498" s="61">
        <v>10345200</v>
      </c>
      <c r="AK1498" s="61">
        <v>672200</v>
      </c>
      <c r="AL1498" s="60">
        <f t="shared" si="262"/>
        <v>0.67220000000000002</v>
      </c>
      <c r="AM1498" s="60">
        <f t="shared" si="263"/>
        <v>2.7043544690603515E-2</v>
      </c>
      <c r="AN1498" s="59">
        <v>69.33</v>
      </c>
    </row>
    <row r="1499" spans="1:40" x14ac:dyDescent="0.3">
      <c r="A1499" s="58" t="s">
        <v>697</v>
      </c>
      <c r="B1499" s="59">
        <v>2021</v>
      </c>
      <c r="C1499" s="59">
        <v>72.599999999999994</v>
      </c>
      <c r="D1499" s="59">
        <v>72.599999999999994</v>
      </c>
      <c r="E1499" s="59">
        <v>100</v>
      </c>
      <c r="F1499" s="59">
        <v>83.18</v>
      </c>
      <c r="G1499" s="59">
        <v>68.42</v>
      </c>
      <c r="H1499" s="59">
        <v>59.67</v>
      </c>
      <c r="I1499" s="59"/>
      <c r="J1499" s="61"/>
      <c r="K1499" s="61"/>
      <c r="L1499" s="60">
        <f t="shared" si="261"/>
        <v>0.47852967896516962</v>
      </c>
      <c r="M1499" s="60">
        <f t="shared" si="259"/>
        <v>1.3676225199417422</v>
      </c>
      <c r="N1499" s="59">
        <v>4.28</v>
      </c>
      <c r="O1499" s="59">
        <v>0.13</v>
      </c>
      <c r="P1499" s="62">
        <v>53.43942307692307</v>
      </c>
      <c r="Q1499" s="62">
        <v>56.638499999999958</v>
      </c>
      <c r="R1499" s="12">
        <v>93.21</v>
      </c>
      <c r="S1499" s="59">
        <v>91.67</v>
      </c>
      <c r="T1499" s="58">
        <v>1</v>
      </c>
      <c r="U1499" s="59">
        <v>62.61</v>
      </c>
      <c r="V1499" s="58">
        <v>75</v>
      </c>
      <c r="W1499" s="58" t="s">
        <v>83</v>
      </c>
      <c r="X1499" s="58">
        <v>0</v>
      </c>
      <c r="Y1499" s="58">
        <v>0</v>
      </c>
      <c r="Z1499" s="58">
        <v>0</v>
      </c>
      <c r="AA1499" s="58">
        <v>0</v>
      </c>
      <c r="AB1499">
        <v>0</v>
      </c>
      <c r="AC1499">
        <v>1</v>
      </c>
      <c r="AD1499" s="58">
        <v>1</v>
      </c>
      <c r="AE1499" s="58">
        <v>1</v>
      </c>
      <c r="AF1499" s="58">
        <v>0</v>
      </c>
      <c r="AG1499" s="58"/>
      <c r="AH1499" s="59">
        <v>6102.9</v>
      </c>
      <c r="AI1499" s="61">
        <v>14179100</v>
      </c>
      <c r="AJ1499" s="61">
        <v>10367700</v>
      </c>
      <c r="AK1499" s="61">
        <v>613700</v>
      </c>
      <c r="AL1499" s="60">
        <f t="shared" si="262"/>
        <v>0.61370000000000002</v>
      </c>
      <c r="AM1499" s="60">
        <f t="shared" si="263"/>
        <v>-8.7027670336209464E-2</v>
      </c>
      <c r="AN1499" s="59">
        <v>68.92</v>
      </c>
    </row>
    <row r="1500" spans="1:40" x14ac:dyDescent="0.3">
      <c r="A1500" s="58" t="s">
        <v>698</v>
      </c>
      <c r="B1500" s="59">
        <v>2008</v>
      </c>
      <c r="C1500" s="59">
        <v>72.59</v>
      </c>
      <c r="D1500" s="59">
        <v>72.59</v>
      </c>
      <c r="E1500" s="59">
        <v>100</v>
      </c>
      <c r="F1500" s="59">
        <v>85.85</v>
      </c>
      <c r="G1500" s="59">
        <v>65.55</v>
      </c>
      <c r="H1500" s="59">
        <v>58.83</v>
      </c>
      <c r="I1500" s="59"/>
      <c r="J1500" s="61"/>
      <c r="K1500" s="61"/>
      <c r="L1500" s="60">
        <f t="shared" si="261"/>
        <v>1.1789626413217682</v>
      </c>
      <c r="M1500" s="60">
        <f t="shared" si="259"/>
        <v>1.2507358956619641</v>
      </c>
      <c r="N1500" s="59">
        <v>2.15</v>
      </c>
      <c r="O1500" s="59">
        <v>0.76</v>
      </c>
      <c r="P1500" s="62">
        <v>19.974545454545453</v>
      </c>
      <c r="Q1500" s="62">
        <v>25.786875000000009</v>
      </c>
      <c r="R1500" s="12">
        <v>34.380000000000003</v>
      </c>
      <c r="S1500" s="59">
        <v>85.71</v>
      </c>
      <c r="T1500" s="58">
        <v>1</v>
      </c>
      <c r="U1500" s="59">
        <v>41.48</v>
      </c>
      <c r="V1500" s="58">
        <v>78.569999999999993</v>
      </c>
      <c r="W1500" s="58" t="s">
        <v>83</v>
      </c>
      <c r="X1500" s="58">
        <v>0</v>
      </c>
      <c r="Y1500" s="58">
        <v>0</v>
      </c>
      <c r="Z1500" s="58">
        <v>0</v>
      </c>
      <c r="AA1500" s="58">
        <v>0</v>
      </c>
      <c r="AB1500">
        <v>0</v>
      </c>
      <c r="AC1500">
        <v>1</v>
      </c>
      <c r="AD1500" s="58">
        <v>1</v>
      </c>
      <c r="AE1500" s="58"/>
      <c r="AF1500" s="58">
        <v>12.5</v>
      </c>
      <c r="AG1500" s="58"/>
      <c r="AH1500" s="59">
        <v>29396.44</v>
      </c>
      <c r="AI1500" s="61">
        <v>47546600</v>
      </c>
      <c r="AJ1500" s="61">
        <v>38014900</v>
      </c>
      <c r="AK1500" s="61">
        <v>2251000</v>
      </c>
      <c r="AL1500" s="60">
        <f t="shared" si="262"/>
        <v>2.2509999999999999</v>
      </c>
      <c r="AM1500" s="60"/>
      <c r="AN1500" s="59">
        <v>68.52</v>
      </c>
    </row>
    <row r="1501" spans="1:40" x14ac:dyDescent="0.3">
      <c r="A1501" s="58" t="s">
        <v>698</v>
      </c>
      <c r="B1501" s="59">
        <v>2009</v>
      </c>
      <c r="C1501" s="59">
        <v>81.489999999999995</v>
      </c>
      <c r="D1501" s="59">
        <v>81.489999999999995</v>
      </c>
      <c r="E1501" s="59">
        <v>83.33</v>
      </c>
      <c r="F1501" s="59">
        <v>89.83</v>
      </c>
      <c r="G1501" s="59">
        <v>78.28</v>
      </c>
      <c r="H1501" s="59">
        <v>71.099999999999994</v>
      </c>
      <c r="I1501" s="59"/>
      <c r="J1501" s="61"/>
      <c r="K1501" s="61"/>
      <c r="L1501" s="60">
        <f t="shared" si="261"/>
        <v>0.89002888868522967</v>
      </c>
      <c r="M1501" s="60">
        <f t="shared" si="259"/>
        <v>1.2661442228626523</v>
      </c>
      <c r="N1501" s="59">
        <v>2.8</v>
      </c>
      <c r="O1501" s="59">
        <v>0.71</v>
      </c>
      <c r="P1501" s="62">
        <v>16.568333333333328</v>
      </c>
      <c r="Q1501" s="62">
        <v>16.611240310077516</v>
      </c>
      <c r="R1501" s="12">
        <v>19.829999999999998</v>
      </c>
      <c r="S1501" s="59">
        <v>93.75</v>
      </c>
      <c r="T1501" s="58">
        <v>1</v>
      </c>
      <c r="U1501" s="59">
        <v>60.11</v>
      </c>
      <c r="V1501" s="58">
        <v>75</v>
      </c>
      <c r="W1501" s="58" t="s">
        <v>83</v>
      </c>
      <c r="X1501" s="58">
        <v>0</v>
      </c>
      <c r="Y1501" s="58">
        <v>0</v>
      </c>
      <c r="Z1501" s="58">
        <v>0</v>
      </c>
      <c r="AA1501" s="58">
        <v>0</v>
      </c>
      <c r="AB1501">
        <v>0</v>
      </c>
      <c r="AC1501">
        <v>1</v>
      </c>
      <c r="AD1501" s="58">
        <v>1</v>
      </c>
      <c r="AE1501" s="58"/>
      <c r="AF1501" s="58">
        <v>17.86</v>
      </c>
      <c r="AG1501" s="58">
        <v>6.25</v>
      </c>
      <c r="AH1501" s="59">
        <v>10490.3</v>
      </c>
      <c r="AI1501" s="61">
        <v>48195400</v>
      </c>
      <c r="AJ1501" s="61">
        <v>38064700</v>
      </c>
      <c r="AK1501" s="61">
        <v>1435200</v>
      </c>
      <c r="AL1501" s="60">
        <f t="shared" si="262"/>
        <v>1.4352</v>
      </c>
      <c r="AM1501" s="60">
        <f t="shared" ref="AM1501:AM1513" si="264">(AK1501-AK1500)/AK1500</f>
        <v>-0.3624167036872501</v>
      </c>
      <c r="AN1501" s="59">
        <v>67.55</v>
      </c>
    </row>
    <row r="1502" spans="1:40" x14ac:dyDescent="0.3">
      <c r="A1502" s="58" t="s">
        <v>698</v>
      </c>
      <c r="B1502" s="59">
        <v>2010</v>
      </c>
      <c r="C1502" s="59">
        <v>76.61</v>
      </c>
      <c r="D1502" s="59">
        <v>75.8</v>
      </c>
      <c r="E1502" s="59">
        <v>20.83</v>
      </c>
      <c r="F1502" s="59">
        <v>83.73</v>
      </c>
      <c r="G1502" s="59">
        <v>77.69</v>
      </c>
      <c r="H1502" s="59">
        <v>62.22</v>
      </c>
      <c r="I1502" s="59"/>
      <c r="J1502" s="61"/>
      <c r="K1502" s="61"/>
      <c r="L1502" s="60">
        <f t="shared" si="261"/>
        <v>0.95277694044456518</v>
      </c>
      <c r="M1502" s="60">
        <f t="shared" si="259"/>
        <v>1.280566350167778</v>
      </c>
      <c r="N1502" s="59">
        <v>2.64</v>
      </c>
      <c r="O1502" s="59">
        <v>0.69</v>
      </c>
      <c r="P1502" s="62">
        <v>16.501712062256811</v>
      </c>
      <c r="Q1502" s="62">
        <v>17.427003891050575</v>
      </c>
      <c r="R1502" s="12">
        <v>19.920000000000002</v>
      </c>
      <c r="S1502" s="59">
        <v>83.33</v>
      </c>
      <c r="T1502" s="58">
        <v>1</v>
      </c>
      <c r="U1502" s="59">
        <v>47.85</v>
      </c>
      <c r="V1502" s="58">
        <v>73.680000000000007</v>
      </c>
      <c r="W1502" s="58" t="s">
        <v>83</v>
      </c>
      <c r="X1502" s="58">
        <v>0</v>
      </c>
      <c r="Y1502" s="58">
        <v>0</v>
      </c>
      <c r="Z1502" s="58">
        <v>0</v>
      </c>
      <c r="AA1502" s="58">
        <v>0</v>
      </c>
      <c r="AB1502">
        <v>0</v>
      </c>
      <c r="AC1502">
        <v>1</v>
      </c>
      <c r="AD1502" s="58">
        <v>1</v>
      </c>
      <c r="AE1502" s="58"/>
      <c r="AF1502" s="58">
        <v>11.11</v>
      </c>
      <c r="AG1502" s="58">
        <v>11.11</v>
      </c>
      <c r="AH1502" s="59">
        <v>11414.48</v>
      </c>
      <c r="AI1502" s="61">
        <v>49725800</v>
      </c>
      <c r="AJ1502" s="61">
        <v>38831100</v>
      </c>
      <c r="AK1502" s="61">
        <v>1592900</v>
      </c>
      <c r="AL1502" s="60">
        <f t="shared" si="262"/>
        <v>1.5929</v>
      </c>
      <c r="AM1502" s="60">
        <f t="shared" si="264"/>
        <v>0.10988015607580826</v>
      </c>
      <c r="AN1502" s="59">
        <v>65.959999999999994</v>
      </c>
    </row>
    <row r="1503" spans="1:40" x14ac:dyDescent="0.3">
      <c r="A1503" s="58" t="s">
        <v>698</v>
      </c>
      <c r="B1503" s="59">
        <v>2011</v>
      </c>
      <c r="C1503" s="59">
        <v>82.59</v>
      </c>
      <c r="D1503" s="59">
        <v>66.290000000000006</v>
      </c>
      <c r="E1503" s="59">
        <v>50</v>
      </c>
      <c r="F1503" s="59">
        <v>95.16</v>
      </c>
      <c r="G1503" s="59">
        <v>76.989999999999995</v>
      </c>
      <c r="H1503" s="59">
        <v>67.98</v>
      </c>
      <c r="I1503" s="59"/>
      <c r="J1503" s="61"/>
      <c r="K1503" s="61"/>
      <c r="L1503" s="60">
        <f t="shared" si="261"/>
        <v>0.87833961244558301</v>
      </c>
      <c r="M1503" s="60">
        <f t="shared" si="259"/>
        <v>1.2502149766197026</v>
      </c>
      <c r="N1503" s="59">
        <v>0.95</v>
      </c>
      <c r="O1503" s="59">
        <v>0.6</v>
      </c>
      <c r="P1503" s="62">
        <v>14.778235294117646</v>
      </c>
      <c r="Q1503" s="62">
        <v>16.565686274509794</v>
      </c>
      <c r="R1503" s="12">
        <v>21.87</v>
      </c>
      <c r="S1503" s="59">
        <v>95</v>
      </c>
      <c r="T1503" s="58">
        <v>1</v>
      </c>
      <c r="U1503" s="59">
        <v>55.38</v>
      </c>
      <c r="V1503" s="58">
        <v>72.22</v>
      </c>
      <c r="W1503" s="58" t="s">
        <v>83</v>
      </c>
      <c r="X1503" s="58">
        <v>0</v>
      </c>
      <c r="Y1503" s="58">
        <v>0</v>
      </c>
      <c r="Z1503" s="58">
        <v>0</v>
      </c>
      <c r="AA1503" s="58">
        <v>0</v>
      </c>
      <c r="AB1503">
        <v>0</v>
      </c>
      <c r="AC1503">
        <v>1</v>
      </c>
      <c r="AD1503" s="58">
        <v>1</v>
      </c>
      <c r="AE1503" s="58">
        <v>1</v>
      </c>
      <c r="AF1503" s="58">
        <v>12.5</v>
      </c>
      <c r="AG1503" s="58">
        <v>17.649999999999999</v>
      </c>
      <c r="AH1503" s="59">
        <v>11156.38</v>
      </c>
      <c r="AI1503" s="61">
        <v>49141700</v>
      </c>
      <c r="AJ1503" s="61">
        <v>39306600</v>
      </c>
      <c r="AK1503" s="61">
        <v>1406900</v>
      </c>
      <c r="AL1503" s="60">
        <f t="shared" si="262"/>
        <v>1.4069</v>
      </c>
      <c r="AM1503" s="60">
        <f t="shared" si="264"/>
        <v>-0.11676815870425011</v>
      </c>
      <c r="AN1503" s="59">
        <v>68.2</v>
      </c>
    </row>
    <row r="1504" spans="1:40" x14ac:dyDescent="0.3">
      <c r="A1504" s="58" t="s">
        <v>698</v>
      </c>
      <c r="B1504" s="59">
        <v>2012</v>
      </c>
      <c r="C1504" s="59">
        <v>77.67</v>
      </c>
      <c r="D1504" s="59">
        <v>51.34</v>
      </c>
      <c r="E1504" s="59">
        <v>5.56</v>
      </c>
      <c r="F1504" s="59">
        <v>94.99</v>
      </c>
      <c r="G1504" s="59">
        <v>77.84</v>
      </c>
      <c r="H1504" s="59">
        <v>46.27</v>
      </c>
      <c r="I1504" s="59"/>
      <c r="J1504" s="61"/>
      <c r="K1504" s="61"/>
      <c r="L1504" s="60">
        <f t="shared" si="261"/>
        <v>0.82977377809177022</v>
      </c>
      <c r="M1504" s="60">
        <f t="shared" si="259"/>
        <v>1.2664959276705223</v>
      </c>
      <c r="N1504" s="59">
        <v>1.62</v>
      </c>
      <c r="O1504" s="59">
        <v>0.68</v>
      </c>
      <c r="P1504" s="62">
        <v>7.9368359374999926</v>
      </c>
      <c r="Q1504" s="62">
        <v>9.5380468750000045</v>
      </c>
      <c r="R1504" s="12">
        <v>13.01</v>
      </c>
      <c r="S1504" s="59">
        <v>94.44</v>
      </c>
      <c r="T1504" s="58">
        <v>1</v>
      </c>
      <c r="U1504" s="59">
        <v>32.799999999999997</v>
      </c>
      <c r="V1504" s="58">
        <v>77.27</v>
      </c>
      <c r="W1504" s="58" t="s">
        <v>83</v>
      </c>
      <c r="X1504" s="58">
        <v>0</v>
      </c>
      <c r="Y1504" s="58">
        <v>0</v>
      </c>
      <c r="Z1504" s="58">
        <v>0</v>
      </c>
      <c r="AA1504" s="58">
        <v>0</v>
      </c>
      <c r="AB1504">
        <v>0</v>
      </c>
      <c r="AC1504">
        <v>1</v>
      </c>
      <c r="AD1504" s="58">
        <v>1</v>
      </c>
      <c r="AE1504" s="58">
        <v>1</v>
      </c>
      <c r="AF1504" s="58">
        <v>13.33</v>
      </c>
      <c r="AG1504" s="58">
        <v>16.670000000000002</v>
      </c>
      <c r="AH1504" s="59">
        <v>4643.09</v>
      </c>
      <c r="AI1504" s="61">
        <v>43369000</v>
      </c>
      <c r="AJ1504" s="61">
        <v>34243300</v>
      </c>
      <c r="AK1504" s="61">
        <v>1292800</v>
      </c>
      <c r="AL1504" s="60">
        <f t="shared" si="262"/>
        <v>1.2927999999999999</v>
      </c>
      <c r="AM1504" s="60">
        <f t="shared" si="264"/>
        <v>-8.1100291420854356E-2</v>
      </c>
      <c r="AN1504" s="59">
        <v>65.069999999999993</v>
      </c>
    </row>
    <row r="1505" spans="1:40" x14ac:dyDescent="0.3">
      <c r="A1505" s="58" t="s">
        <v>698</v>
      </c>
      <c r="B1505" s="59">
        <v>2013</v>
      </c>
      <c r="C1505" s="59">
        <v>78.900000000000006</v>
      </c>
      <c r="D1505" s="59">
        <v>78.900000000000006</v>
      </c>
      <c r="E1505" s="59">
        <v>100</v>
      </c>
      <c r="F1505" s="59">
        <v>95.31</v>
      </c>
      <c r="G1505" s="59">
        <v>81.209999999999994</v>
      </c>
      <c r="H1505" s="59">
        <v>46.06</v>
      </c>
      <c r="I1505" s="59"/>
      <c r="J1505" s="61"/>
      <c r="K1505" s="61"/>
      <c r="L1505" s="60">
        <f t="shared" si="261"/>
        <v>0.31990721974651781</v>
      </c>
      <c r="M1505" s="60">
        <f t="shared" si="259"/>
        <v>1.2937923697804179</v>
      </c>
      <c r="N1505" s="59">
        <v>1.3</v>
      </c>
      <c r="O1505" s="59">
        <v>0.62</v>
      </c>
      <c r="P1505" s="62">
        <v>4.5099606299212596</v>
      </c>
      <c r="Q1505" s="62">
        <v>5.3667968749999986</v>
      </c>
      <c r="R1505" s="12">
        <v>8.0399999999999991</v>
      </c>
      <c r="S1505" s="59">
        <v>95</v>
      </c>
      <c r="T1505" s="58">
        <v>1</v>
      </c>
      <c r="U1505" s="59">
        <v>29.57</v>
      </c>
      <c r="V1505" s="58">
        <v>77.78</v>
      </c>
      <c r="W1505" s="58" t="s">
        <v>83</v>
      </c>
      <c r="X1505" s="58">
        <v>0</v>
      </c>
      <c r="Y1505" s="58">
        <v>0</v>
      </c>
      <c r="Z1505" s="58">
        <v>0</v>
      </c>
      <c r="AA1505" s="58">
        <v>0</v>
      </c>
      <c r="AB1505">
        <v>0</v>
      </c>
      <c r="AC1505">
        <v>1</v>
      </c>
      <c r="AD1505" s="58">
        <v>1</v>
      </c>
      <c r="AE1505" s="58">
        <v>1</v>
      </c>
      <c r="AF1505" s="58">
        <v>14.71</v>
      </c>
      <c r="AG1505" s="58">
        <v>12.5</v>
      </c>
      <c r="AH1505" s="59">
        <v>4779.7</v>
      </c>
      <c r="AI1505" s="61">
        <v>36242100</v>
      </c>
      <c r="AJ1505" s="61">
        <v>28012300</v>
      </c>
      <c r="AK1505" s="61">
        <v>377000</v>
      </c>
      <c r="AL1505" s="60">
        <f t="shared" si="262"/>
        <v>0.377</v>
      </c>
      <c r="AM1505" s="60">
        <f t="shared" si="264"/>
        <v>-0.70838490099009899</v>
      </c>
      <c r="AN1505" s="59">
        <v>63.11</v>
      </c>
    </row>
    <row r="1506" spans="1:40" x14ac:dyDescent="0.3">
      <c r="A1506" s="58" t="s">
        <v>698</v>
      </c>
      <c r="B1506" s="59">
        <v>2014</v>
      </c>
      <c r="C1506" s="59">
        <v>71.75</v>
      </c>
      <c r="D1506" s="59">
        <v>48.38</v>
      </c>
      <c r="E1506" s="59">
        <v>25</v>
      </c>
      <c r="F1506" s="59">
        <v>79.19</v>
      </c>
      <c r="G1506" s="59">
        <v>90.27</v>
      </c>
      <c r="H1506" s="59">
        <v>31.82</v>
      </c>
      <c r="I1506" s="59"/>
      <c r="J1506" s="61"/>
      <c r="K1506" s="61"/>
      <c r="L1506" s="60">
        <f t="shared" si="261"/>
        <v>0.38838676657341326</v>
      </c>
      <c r="M1506" s="60">
        <f t="shared" si="259"/>
        <v>1.3164378353590425</v>
      </c>
      <c r="N1506" s="59">
        <v>1.68</v>
      </c>
      <c r="O1506" s="59">
        <v>0.71</v>
      </c>
      <c r="P1506" s="62">
        <v>5.9405577689243021</v>
      </c>
      <c r="Q1506" s="62">
        <v>6.9000390625000003</v>
      </c>
      <c r="R1506" s="12">
        <v>8.77</v>
      </c>
      <c r="S1506" s="59">
        <v>78</v>
      </c>
      <c r="T1506" s="58">
        <v>1</v>
      </c>
      <c r="U1506" s="59">
        <v>17.37</v>
      </c>
      <c r="V1506" s="58">
        <v>77.78</v>
      </c>
      <c r="W1506" s="58" t="s">
        <v>83</v>
      </c>
      <c r="X1506" s="58">
        <v>0</v>
      </c>
      <c r="Y1506" s="58">
        <v>0</v>
      </c>
      <c r="Z1506" s="58">
        <v>0</v>
      </c>
      <c r="AA1506" s="58">
        <v>0</v>
      </c>
      <c r="AB1506">
        <v>0</v>
      </c>
      <c r="AC1506">
        <v>1</v>
      </c>
      <c r="AD1506" s="58">
        <v>1</v>
      </c>
      <c r="AE1506" s="58">
        <v>1</v>
      </c>
      <c r="AF1506" s="58">
        <v>16.670000000000002</v>
      </c>
      <c r="AG1506" s="58">
        <v>100</v>
      </c>
      <c r="AH1506" s="59">
        <v>6506.92</v>
      </c>
      <c r="AI1506" s="61">
        <v>33587200</v>
      </c>
      <c r="AJ1506" s="61">
        <v>25513700</v>
      </c>
      <c r="AK1506" s="61">
        <v>474600</v>
      </c>
      <c r="AL1506" s="60">
        <f t="shared" si="262"/>
        <v>0.47460000000000002</v>
      </c>
      <c r="AM1506" s="60">
        <f t="shared" si="264"/>
        <v>0.25888594164456236</v>
      </c>
      <c r="AN1506" s="59">
        <v>61.56</v>
      </c>
    </row>
    <row r="1507" spans="1:40" x14ac:dyDescent="0.3">
      <c r="A1507" s="58" t="s">
        <v>698</v>
      </c>
      <c r="B1507" s="59">
        <v>2015</v>
      </c>
      <c r="C1507" s="59">
        <v>71.569999999999993</v>
      </c>
      <c r="D1507" s="59">
        <v>71.569999999999993</v>
      </c>
      <c r="E1507" s="59">
        <v>100</v>
      </c>
      <c r="F1507" s="59">
        <v>78.7</v>
      </c>
      <c r="G1507" s="59">
        <v>92.35</v>
      </c>
      <c r="H1507" s="59">
        <v>28.97</v>
      </c>
      <c r="I1507" s="59"/>
      <c r="J1507" s="61"/>
      <c r="K1507" s="61"/>
      <c r="L1507" s="60">
        <f t="shared" si="261"/>
        <v>0.9040561942058124</v>
      </c>
      <c r="M1507" s="60">
        <f t="shared" si="259"/>
        <v>1.3085037050431534</v>
      </c>
      <c r="N1507" s="59">
        <v>2.0499999999999998</v>
      </c>
      <c r="O1507" s="59">
        <v>0.72</v>
      </c>
      <c r="P1507" s="62">
        <v>7.6819367588932828</v>
      </c>
      <c r="Q1507" s="62">
        <v>8.2714785992217958</v>
      </c>
      <c r="R1507" s="12">
        <v>9.17</v>
      </c>
      <c r="S1507" s="59">
        <v>78</v>
      </c>
      <c r="T1507" s="58">
        <v>1</v>
      </c>
      <c r="U1507" s="59">
        <v>10.82</v>
      </c>
      <c r="V1507" s="58">
        <v>78.95</v>
      </c>
      <c r="W1507" s="58" t="s">
        <v>83</v>
      </c>
      <c r="X1507" s="58">
        <v>0</v>
      </c>
      <c r="Y1507" s="58">
        <v>0</v>
      </c>
      <c r="Z1507" s="58">
        <v>0</v>
      </c>
      <c r="AA1507" s="58">
        <v>0</v>
      </c>
      <c r="AB1507">
        <v>0</v>
      </c>
      <c r="AC1507">
        <v>1</v>
      </c>
      <c r="AD1507" s="58">
        <v>1</v>
      </c>
      <c r="AE1507" s="58">
        <v>1</v>
      </c>
      <c r="AF1507" s="58">
        <v>16.670000000000002</v>
      </c>
      <c r="AG1507" s="58">
        <v>16.670000000000002</v>
      </c>
      <c r="AH1507" s="59">
        <v>8296.76</v>
      </c>
      <c r="AI1507" s="61">
        <v>34734100</v>
      </c>
      <c r="AJ1507" s="61">
        <v>26544900</v>
      </c>
      <c r="AK1507" s="61">
        <v>1469600</v>
      </c>
      <c r="AL1507" s="60">
        <f t="shared" si="262"/>
        <v>1.4696</v>
      </c>
      <c r="AM1507" s="60">
        <f t="shared" si="264"/>
        <v>2.0965023177412556</v>
      </c>
      <c r="AN1507" s="59">
        <v>62.51</v>
      </c>
    </row>
    <row r="1508" spans="1:40" x14ac:dyDescent="0.3">
      <c r="A1508" s="58" t="s">
        <v>698</v>
      </c>
      <c r="B1508" s="59">
        <v>2016</v>
      </c>
      <c r="C1508" s="59">
        <v>69.8</v>
      </c>
      <c r="D1508" s="59">
        <v>50.53</v>
      </c>
      <c r="E1508" s="59">
        <v>27.78</v>
      </c>
      <c r="F1508" s="59">
        <v>78.45</v>
      </c>
      <c r="G1508" s="59">
        <v>88.47</v>
      </c>
      <c r="H1508" s="59">
        <v>27.49</v>
      </c>
      <c r="I1508" s="59"/>
      <c r="J1508" s="61"/>
      <c r="K1508" s="61"/>
      <c r="L1508" s="60">
        <f t="shared" si="261"/>
        <v>0.97111976815283318</v>
      </c>
      <c r="M1508" s="60">
        <f t="shared" si="259"/>
        <v>1.2614156466205428</v>
      </c>
      <c r="N1508" s="59">
        <v>1.66</v>
      </c>
      <c r="O1508" s="59">
        <v>0.66</v>
      </c>
      <c r="P1508" s="62">
        <v>5.3497665369649798</v>
      </c>
      <c r="Q1508" s="62">
        <v>5.6182329317269106</v>
      </c>
      <c r="R1508" s="12">
        <v>8.7100000000000009</v>
      </c>
      <c r="S1508" s="59">
        <v>87.93</v>
      </c>
      <c r="T1508" s="58">
        <v>1</v>
      </c>
      <c r="U1508" s="59">
        <v>12.89</v>
      </c>
      <c r="V1508" s="58">
        <v>80</v>
      </c>
      <c r="W1508" s="58" t="s">
        <v>83</v>
      </c>
      <c r="X1508" s="58">
        <v>0</v>
      </c>
      <c r="Y1508" s="58">
        <v>0</v>
      </c>
      <c r="Z1508" s="58">
        <v>0</v>
      </c>
      <c r="AA1508" s="58">
        <v>0</v>
      </c>
      <c r="AB1508">
        <v>0</v>
      </c>
      <c r="AC1508">
        <v>1</v>
      </c>
      <c r="AD1508" s="58">
        <v>1</v>
      </c>
      <c r="AE1508" s="58">
        <v>1</v>
      </c>
      <c r="AF1508" s="58">
        <v>16.670000000000002</v>
      </c>
      <c r="AG1508" s="58">
        <v>23.53</v>
      </c>
      <c r="AH1508" s="59">
        <v>12317.97</v>
      </c>
      <c r="AI1508" s="61">
        <v>36738100</v>
      </c>
      <c r="AJ1508" s="61">
        <v>29124500</v>
      </c>
      <c r="AK1508" s="61">
        <v>1640900</v>
      </c>
      <c r="AL1508" s="60">
        <f t="shared" si="262"/>
        <v>1.6409</v>
      </c>
      <c r="AM1508" s="60">
        <f t="shared" si="264"/>
        <v>0.11656232988568319</v>
      </c>
      <c r="AN1508" s="59">
        <v>65.75</v>
      </c>
    </row>
    <row r="1509" spans="1:40" x14ac:dyDescent="0.3">
      <c r="A1509" s="58" t="s">
        <v>698</v>
      </c>
      <c r="B1509" s="59">
        <v>2017</v>
      </c>
      <c r="C1509" s="59">
        <v>73.47</v>
      </c>
      <c r="D1509" s="59">
        <v>73.47</v>
      </c>
      <c r="E1509" s="59">
        <v>100</v>
      </c>
      <c r="F1509" s="59">
        <v>82.53</v>
      </c>
      <c r="G1509" s="59">
        <v>91.29</v>
      </c>
      <c r="H1509" s="59">
        <v>31.62</v>
      </c>
      <c r="I1509" s="59"/>
      <c r="J1509" s="61"/>
      <c r="K1509" s="61"/>
      <c r="L1509" s="60">
        <f t="shared" si="261"/>
        <v>0.98035414016348954</v>
      </c>
      <c r="M1509" s="60">
        <f t="shared" si="259"/>
        <v>1.2496303185616884</v>
      </c>
      <c r="N1509" s="59">
        <v>1.65</v>
      </c>
      <c r="O1509" s="59">
        <v>0.67</v>
      </c>
      <c r="P1509" s="62">
        <v>5.8285490196078431</v>
      </c>
      <c r="Q1509" s="62">
        <v>6.2326050420168064</v>
      </c>
      <c r="R1509" s="12">
        <v>8.64</v>
      </c>
      <c r="S1509" s="59">
        <v>90.28</v>
      </c>
      <c r="T1509" s="58">
        <v>1</v>
      </c>
      <c r="U1509" s="59">
        <v>18.98</v>
      </c>
      <c r="V1509" s="58">
        <v>83.33</v>
      </c>
      <c r="W1509" s="58" t="s">
        <v>83</v>
      </c>
      <c r="X1509" s="58">
        <v>0</v>
      </c>
      <c r="Y1509" s="58">
        <v>0</v>
      </c>
      <c r="Z1509" s="58">
        <v>0</v>
      </c>
      <c r="AA1509" s="58">
        <v>0</v>
      </c>
      <c r="AB1509">
        <v>0</v>
      </c>
      <c r="AC1509">
        <v>1</v>
      </c>
      <c r="AD1509" s="58">
        <v>1</v>
      </c>
      <c r="AE1509" s="58">
        <v>1</v>
      </c>
      <c r="AF1509" s="58">
        <v>10.71</v>
      </c>
      <c r="AG1509" s="58">
        <v>23.53</v>
      </c>
      <c r="AH1509" s="59">
        <v>9211.02</v>
      </c>
      <c r="AI1509" s="61">
        <v>37352200</v>
      </c>
      <c r="AJ1509" s="61">
        <v>29890600</v>
      </c>
      <c r="AK1509" s="61">
        <v>1665400</v>
      </c>
      <c r="AL1509" s="60">
        <f t="shared" si="262"/>
        <v>1.6654</v>
      </c>
      <c r="AM1509" s="60">
        <f t="shared" si="264"/>
        <v>1.4930830641721007E-2</v>
      </c>
      <c r="AN1509" s="59">
        <v>67.47</v>
      </c>
    </row>
    <row r="1510" spans="1:40" x14ac:dyDescent="0.3">
      <c r="A1510" s="58" t="s">
        <v>698</v>
      </c>
      <c r="B1510" s="59">
        <v>2018</v>
      </c>
      <c r="C1510" s="59">
        <v>68.650000000000006</v>
      </c>
      <c r="D1510" s="59">
        <v>68.650000000000006</v>
      </c>
      <c r="E1510" s="59">
        <v>72.73</v>
      </c>
      <c r="F1510" s="59">
        <v>74.73</v>
      </c>
      <c r="G1510" s="59">
        <v>73.83</v>
      </c>
      <c r="H1510" s="59">
        <v>50.26</v>
      </c>
      <c r="I1510" s="59"/>
      <c r="J1510" s="61"/>
      <c r="K1510" s="61"/>
      <c r="L1510" s="60">
        <f t="shared" si="261"/>
        <v>0.99414026707139858</v>
      </c>
      <c r="M1510" s="60">
        <f t="shared" si="259"/>
        <v>1.2420926764477085</v>
      </c>
      <c r="N1510" s="59">
        <v>1.79</v>
      </c>
      <c r="O1510" s="59">
        <v>0.71</v>
      </c>
      <c r="P1510" s="62">
        <v>15.665081300813005</v>
      </c>
      <c r="Q1510" s="62">
        <v>17.575252918287951</v>
      </c>
      <c r="R1510" s="12">
        <v>28</v>
      </c>
      <c r="S1510" s="59">
        <v>87.84</v>
      </c>
      <c r="T1510" s="58">
        <v>1</v>
      </c>
      <c r="U1510" s="59">
        <v>43.46</v>
      </c>
      <c r="V1510" s="58">
        <v>55.56</v>
      </c>
      <c r="W1510" s="58" t="s">
        <v>83</v>
      </c>
      <c r="X1510" s="58">
        <v>0</v>
      </c>
      <c r="Y1510" s="58">
        <v>0</v>
      </c>
      <c r="Z1510" s="58">
        <v>0</v>
      </c>
      <c r="AA1510" s="58">
        <v>0</v>
      </c>
      <c r="AB1510">
        <v>0</v>
      </c>
      <c r="AC1510">
        <v>1</v>
      </c>
      <c r="AD1510" s="58">
        <v>1</v>
      </c>
      <c r="AE1510" s="58">
        <v>1</v>
      </c>
      <c r="AF1510" s="58">
        <v>13.64</v>
      </c>
      <c r="AG1510" s="58">
        <v>20</v>
      </c>
      <c r="AH1510" s="59">
        <v>11985.58</v>
      </c>
      <c r="AI1510" s="61">
        <v>36564600</v>
      </c>
      <c r="AJ1510" s="61">
        <v>29437900</v>
      </c>
      <c r="AK1510" s="61">
        <v>1702400</v>
      </c>
      <c r="AL1510" s="60">
        <f t="shared" si="262"/>
        <v>1.7023999999999999</v>
      </c>
      <c r="AM1510" s="60">
        <f t="shared" si="264"/>
        <v>2.221688483247268E-2</v>
      </c>
      <c r="AN1510" s="59">
        <v>67.06</v>
      </c>
    </row>
    <row r="1511" spans="1:40" x14ac:dyDescent="0.3">
      <c r="A1511" s="58" t="s">
        <v>698</v>
      </c>
      <c r="B1511" s="59">
        <v>2019</v>
      </c>
      <c r="C1511" s="59">
        <v>74.16</v>
      </c>
      <c r="D1511" s="59">
        <v>74.16</v>
      </c>
      <c r="E1511" s="59">
        <v>100</v>
      </c>
      <c r="F1511" s="59">
        <v>80.180000000000007</v>
      </c>
      <c r="G1511" s="59">
        <v>81.02</v>
      </c>
      <c r="H1511" s="59">
        <v>53.49</v>
      </c>
      <c r="I1511" s="59"/>
      <c r="J1511" s="61"/>
      <c r="K1511" s="61"/>
      <c r="L1511" s="60">
        <f t="shared" si="261"/>
        <v>1.0087605179404175</v>
      </c>
      <c r="M1511" s="60">
        <f t="shared" si="259"/>
        <v>1.2145769483777287</v>
      </c>
      <c r="N1511" s="59">
        <v>2.34</v>
      </c>
      <c r="O1511" s="59">
        <v>0.68</v>
      </c>
      <c r="P1511" s="62">
        <v>24.825120000000009</v>
      </c>
      <c r="Q1511" s="62">
        <v>26.61542635658914</v>
      </c>
      <c r="R1511" s="12">
        <v>31.91</v>
      </c>
      <c r="S1511" s="59">
        <v>98.65</v>
      </c>
      <c r="T1511" s="58">
        <v>1</v>
      </c>
      <c r="U1511" s="59">
        <v>50.94</v>
      </c>
      <c r="V1511" s="58">
        <v>60</v>
      </c>
      <c r="W1511" s="58" t="s">
        <v>83</v>
      </c>
      <c r="X1511" s="58">
        <v>0</v>
      </c>
      <c r="Y1511" s="58">
        <v>0</v>
      </c>
      <c r="Z1511" s="58">
        <v>0</v>
      </c>
      <c r="AA1511" s="58">
        <v>0</v>
      </c>
      <c r="AB1511">
        <v>0</v>
      </c>
      <c r="AC1511">
        <v>1</v>
      </c>
      <c r="AD1511" s="58">
        <v>1</v>
      </c>
      <c r="AE1511" s="58">
        <v>1</v>
      </c>
      <c r="AF1511" s="58">
        <v>15</v>
      </c>
      <c r="AG1511" s="58">
        <v>23.08</v>
      </c>
      <c r="AH1511" s="59">
        <v>10155.23</v>
      </c>
      <c r="AI1511" s="61">
        <v>40066100</v>
      </c>
      <c r="AJ1511" s="61">
        <v>32987700</v>
      </c>
      <c r="AK1511" s="61">
        <v>1742200</v>
      </c>
      <c r="AL1511" s="60">
        <f t="shared" si="262"/>
        <v>1.7422</v>
      </c>
      <c r="AM1511" s="60">
        <f t="shared" si="264"/>
        <v>2.3378759398496242E-2</v>
      </c>
      <c r="AN1511" s="59">
        <v>70.599999999999994</v>
      </c>
    </row>
    <row r="1512" spans="1:40" x14ac:dyDescent="0.3">
      <c r="A1512" s="58" t="s">
        <v>698</v>
      </c>
      <c r="B1512" s="59">
        <v>2020</v>
      </c>
      <c r="C1512" s="59">
        <v>72.959999999999994</v>
      </c>
      <c r="D1512" s="59">
        <v>41.48</v>
      </c>
      <c r="E1512" s="59">
        <v>10</v>
      </c>
      <c r="F1512" s="59">
        <v>81.62</v>
      </c>
      <c r="G1512" s="59">
        <v>74.38</v>
      </c>
      <c r="H1512" s="59">
        <v>55.37</v>
      </c>
      <c r="I1512" s="59"/>
      <c r="J1512" s="61"/>
      <c r="K1512" s="61"/>
      <c r="L1512" s="60">
        <f t="shared" si="261"/>
        <v>0.8677725307194295</v>
      </c>
      <c r="M1512" s="60">
        <f t="shared" si="259"/>
        <v>1.1665166658771888</v>
      </c>
      <c r="N1512" s="59">
        <v>0.75</v>
      </c>
      <c r="O1512" s="59">
        <v>0.59</v>
      </c>
      <c r="P1512" s="62">
        <v>24.792209302325578</v>
      </c>
      <c r="Q1512" s="62">
        <v>26.392868217054275</v>
      </c>
      <c r="R1512" s="12">
        <v>35.049999999999997</v>
      </c>
      <c r="S1512" s="59">
        <v>87.84</v>
      </c>
      <c r="T1512" s="58">
        <v>1</v>
      </c>
      <c r="U1512" s="59">
        <v>51.36</v>
      </c>
      <c r="V1512" s="58">
        <v>57.14</v>
      </c>
      <c r="W1512" s="58" t="s">
        <v>83</v>
      </c>
      <c r="X1512" s="58">
        <v>0</v>
      </c>
      <c r="Y1512" s="58">
        <v>0</v>
      </c>
      <c r="Z1512" s="58">
        <v>0</v>
      </c>
      <c r="AA1512" s="58">
        <v>0</v>
      </c>
      <c r="AB1512">
        <v>0</v>
      </c>
      <c r="AC1512">
        <v>1</v>
      </c>
      <c r="AD1512" s="58">
        <v>1</v>
      </c>
      <c r="AE1512" s="58">
        <v>1</v>
      </c>
      <c r="AF1512" s="58">
        <v>11.76</v>
      </c>
      <c r="AG1512" s="58">
        <v>21.43</v>
      </c>
      <c r="AH1512" s="59">
        <v>13449.89</v>
      </c>
      <c r="AI1512" s="61">
        <v>44327400</v>
      </c>
      <c r="AJ1512" s="61">
        <v>37999800</v>
      </c>
      <c r="AK1512" s="61">
        <v>1381600</v>
      </c>
      <c r="AL1512" s="60">
        <f t="shared" si="262"/>
        <v>1.3815999999999999</v>
      </c>
      <c r="AM1512" s="60">
        <f t="shared" si="264"/>
        <v>-0.20697968086327631</v>
      </c>
      <c r="AN1512" s="59">
        <v>77.61</v>
      </c>
    </row>
    <row r="1513" spans="1:40" x14ac:dyDescent="0.3">
      <c r="A1513" s="58" t="s">
        <v>698</v>
      </c>
      <c r="B1513" s="59">
        <v>2021</v>
      </c>
      <c r="C1513" s="59">
        <v>70.55</v>
      </c>
      <c r="D1513" s="59">
        <v>47.77</v>
      </c>
      <c r="E1513" s="59">
        <v>25</v>
      </c>
      <c r="F1513" s="59">
        <v>82.38</v>
      </c>
      <c r="G1513" s="59">
        <v>70.06</v>
      </c>
      <c r="H1513" s="59">
        <v>49.96</v>
      </c>
      <c r="I1513" s="59"/>
      <c r="J1513" s="61"/>
      <c r="K1513" s="61"/>
      <c r="L1513" s="60">
        <f t="shared" si="261"/>
        <v>0.88797355849237436</v>
      </c>
      <c r="M1513" s="60">
        <f t="shared" si="259"/>
        <v>1.2471732584011048</v>
      </c>
      <c r="N1513" s="59">
        <v>1.25</v>
      </c>
      <c r="O1513" s="59">
        <v>0.55000000000000004</v>
      </c>
      <c r="P1513" s="62">
        <v>53.43942307692307</v>
      </c>
      <c r="Q1513" s="62">
        <v>56.638499999999958</v>
      </c>
      <c r="R1513" s="12">
        <v>93.21</v>
      </c>
      <c r="S1513" s="59">
        <v>93.24</v>
      </c>
      <c r="T1513" s="58">
        <v>1</v>
      </c>
      <c r="U1513" s="59">
        <v>40.86</v>
      </c>
      <c r="V1513" s="58">
        <v>64.290000000000006</v>
      </c>
      <c r="W1513" s="58" t="s">
        <v>83</v>
      </c>
      <c r="X1513" s="58">
        <v>0</v>
      </c>
      <c r="Y1513" s="58">
        <v>0</v>
      </c>
      <c r="Z1513" s="58">
        <v>0</v>
      </c>
      <c r="AA1513" s="58">
        <v>0</v>
      </c>
      <c r="AB1513">
        <v>0</v>
      </c>
      <c r="AC1513">
        <v>1</v>
      </c>
      <c r="AD1513" s="58">
        <v>1</v>
      </c>
      <c r="AE1513" s="58">
        <v>1</v>
      </c>
      <c r="AF1513" s="58">
        <v>6.25</v>
      </c>
      <c r="AG1513" s="58">
        <v>8.33</v>
      </c>
      <c r="AH1513" s="59">
        <v>11351</v>
      </c>
      <c r="AI1513" s="61">
        <v>52018100</v>
      </c>
      <c r="AJ1513" s="61">
        <v>41708800</v>
      </c>
      <c r="AK1513" s="61">
        <v>1430200</v>
      </c>
      <c r="AL1513" s="60">
        <f t="shared" si="262"/>
        <v>1.4301999999999999</v>
      </c>
      <c r="AM1513" s="60">
        <f t="shared" si="264"/>
        <v>3.5176606832657789E-2</v>
      </c>
      <c r="AN1513" s="59">
        <v>69.510000000000005</v>
      </c>
    </row>
    <row r="1514" spans="1:40" x14ac:dyDescent="0.3">
      <c r="Q1514" s="7"/>
      <c r="R1514" s="12"/>
    </row>
    <row r="1515" spans="1:40" x14ac:dyDescent="0.3">
      <c r="Q1515" s="7"/>
      <c r="R1515" s="12"/>
    </row>
    <row r="1516" spans="1:40" x14ac:dyDescent="0.3">
      <c r="Q1516" s="7"/>
      <c r="R1516" s="12"/>
    </row>
    <row r="1517" spans="1:40" x14ac:dyDescent="0.3">
      <c r="Q1517" s="7"/>
      <c r="R1517" s="12"/>
    </row>
    <row r="1518" spans="1:40" x14ac:dyDescent="0.3">
      <c r="Q1518" s="7"/>
      <c r="R1518" s="12"/>
    </row>
    <row r="1519" spans="1:40" x14ac:dyDescent="0.3">
      <c r="Q1519" s="7"/>
      <c r="R1519" s="12"/>
    </row>
    <row r="1520" spans="1:40" x14ac:dyDescent="0.3">
      <c r="Q1520" s="7"/>
      <c r="R1520" s="12"/>
    </row>
    <row r="1521" spans="17:18" x14ac:dyDescent="0.3">
      <c r="Q1521" s="7"/>
      <c r="R1521" s="12"/>
    </row>
    <row r="1522" spans="17:18" x14ac:dyDescent="0.3">
      <c r="Q1522" s="7"/>
      <c r="R1522" s="12"/>
    </row>
    <row r="1523" spans="17:18" x14ac:dyDescent="0.3">
      <c r="Q1523" s="7"/>
      <c r="R1523" s="12"/>
    </row>
    <row r="1524" spans="17:18" x14ac:dyDescent="0.3">
      <c r="Q1524" s="7"/>
      <c r="R1524" s="12"/>
    </row>
    <row r="1525" spans="17:18" x14ac:dyDescent="0.3">
      <c r="Q1525" s="7"/>
      <c r="R1525" s="12"/>
    </row>
    <row r="1526" spans="17:18" x14ac:dyDescent="0.3">
      <c r="Q1526" s="7"/>
      <c r="R1526" s="12"/>
    </row>
    <row r="1527" spans="17:18" x14ac:dyDescent="0.3">
      <c r="Q1527" s="7"/>
      <c r="R1527" s="12"/>
    </row>
    <row r="1528" spans="17:18" x14ac:dyDescent="0.3">
      <c r="Q1528" s="7"/>
      <c r="R1528" s="12"/>
    </row>
    <row r="1529" spans="17:18" x14ac:dyDescent="0.3">
      <c r="Q1529" s="7"/>
      <c r="R1529" s="12"/>
    </row>
    <row r="1530" spans="17:18" x14ac:dyDescent="0.3">
      <c r="Q1530" s="7"/>
      <c r="R1530" s="12"/>
    </row>
    <row r="1531" spans="17:18" x14ac:dyDescent="0.3">
      <c r="Q1531" s="7"/>
      <c r="R1531" s="12"/>
    </row>
    <row r="1532" spans="17:18" x14ac:dyDescent="0.3">
      <c r="Q1532" s="7"/>
      <c r="R1532" s="12"/>
    </row>
    <row r="1533" spans="17:18" x14ac:dyDescent="0.3">
      <c r="Q1533" s="7"/>
      <c r="R1533" s="12"/>
    </row>
    <row r="1534" spans="17:18" x14ac:dyDescent="0.3">
      <c r="Q1534" s="7"/>
      <c r="R1534" s="12"/>
    </row>
    <row r="1535" spans="17:18" x14ac:dyDescent="0.3">
      <c r="Q1535" s="7"/>
      <c r="R1535" s="12"/>
    </row>
    <row r="1536" spans="17:18" x14ac:dyDescent="0.3">
      <c r="Q1536" s="7"/>
      <c r="R1536" s="12"/>
    </row>
    <row r="1537" spans="17:18" x14ac:dyDescent="0.3">
      <c r="Q1537" s="7"/>
      <c r="R1537" s="12"/>
    </row>
    <row r="1538" spans="17:18" x14ac:dyDescent="0.3">
      <c r="Q1538" s="7"/>
      <c r="R1538" s="12"/>
    </row>
    <row r="1539" spans="17:18" x14ac:dyDescent="0.3">
      <c r="Q1539" s="7"/>
      <c r="R1539" s="12"/>
    </row>
    <row r="1540" spans="17:18" x14ac:dyDescent="0.3">
      <c r="Q1540" s="7"/>
      <c r="R1540" s="12"/>
    </row>
    <row r="1541" spans="17:18" x14ac:dyDescent="0.3">
      <c r="Q1541" s="7"/>
      <c r="R1541" s="12"/>
    </row>
    <row r="1542" spans="17:18" x14ac:dyDescent="0.3">
      <c r="Q1542" s="7"/>
      <c r="R1542" s="12"/>
    </row>
    <row r="1543" spans="17:18" x14ac:dyDescent="0.3">
      <c r="Q1543" s="7"/>
      <c r="R1543" s="12"/>
    </row>
    <row r="1544" spans="17:18" x14ac:dyDescent="0.3">
      <c r="Q1544" s="7"/>
      <c r="R1544" s="12"/>
    </row>
    <row r="1545" spans="17:18" x14ac:dyDescent="0.3">
      <c r="Q1545" s="7"/>
      <c r="R1545" s="12"/>
    </row>
    <row r="1546" spans="17:18" x14ac:dyDescent="0.3">
      <c r="Q1546" s="7"/>
      <c r="R1546" s="12"/>
    </row>
    <row r="1547" spans="17:18" x14ac:dyDescent="0.3">
      <c r="Q1547" s="7"/>
      <c r="R1547" s="12"/>
    </row>
    <row r="1548" spans="17:18" x14ac:dyDescent="0.3">
      <c r="Q1548" s="7"/>
      <c r="R1548" s="12"/>
    </row>
    <row r="1549" spans="17:18" x14ac:dyDescent="0.3">
      <c r="Q1549" s="7"/>
      <c r="R1549" s="12"/>
    </row>
    <row r="1550" spans="17:18" x14ac:dyDescent="0.3">
      <c r="Q1550" s="7"/>
      <c r="R1550" s="12"/>
    </row>
    <row r="1551" spans="17:18" x14ac:dyDescent="0.3">
      <c r="Q1551" s="7"/>
      <c r="R1551" s="12"/>
    </row>
    <row r="1552" spans="17:18" x14ac:dyDescent="0.3">
      <c r="Q1552" s="7"/>
      <c r="R1552" s="12"/>
    </row>
    <row r="1553" spans="17:18" x14ac:dyDescent="0.3">
      <c r="Q1553" s="7"/>
      <c r="R1553" s="12"/>
    </row>
    <row r="1554" spans="17:18" x14ac:dyDescent="0.3">
      <c r="Q1554" s="7"/>
      <c r="R1554" s="12"/>
    </row>
    <row r="1555" spans="17:18" x14ac:dyDescent="0.3">
      <c r="Q1555" s="7"/>
      <c r="R1555" s="12"/>
    </row>
    <row r="1556" spans="17:18" x14ac:dyDescent="0.3">
      <c r="Q1556" s="7"/>
      <c r="R1556" s="12"/>
    </row>
    <row r="1557" spans="17:18" x14ac:dyDescent="0.3">
      <c r="Q1557" s="7"/>
      <c r="R1557" s="12"/>
    </row>
    <row r="1558" spans="17:18" x14ac:dyDescent="0.3">
      <c r="Q1558" s="7"/>
      <c r="R1558" s="12"/>
    </row>
    <row r="1559" spans="17:18" x14ac:dyDescent="0.3">
      <c r="Q1559" s="7"/>
      <c r="R1559" s="12"/>
    </row>
    <row r="1560" spans="17:18" x14ac:dyDescent="0.3">
      <c r="Q1560" s="7"/>
      <c r="R1560" s="12"/>
    </row>
    <row r="1561" spans="17:18" x14ac:dyDescent="0.3">
      <c r="Q1561" s="7"/>
      <c r="R1561" s="12"/>
    </row>
    <row r="1562" spans="17:18" x14ac:dyDescent="0.3">
      <c r="Q1562" s="7"/>
      <c r="R1562" s="12"/>
    </row>
    <row r="1563" spans="17:18" x14ac:dyDescent="0.3">
      <c r="Q1563" s="7"/>
      <c r="R1563" s="12"/>
    </row>
    <row r="1564" spans="17:18" x14ac:dyDescent="0.3">
      <c r="Q1564" s="7"/>
      <c r="R1564" s="12"/>
    </row>
    <row r="1565" spans="17:18" x14ac:dyDescent="0.3">
      <c r="Q1565" s="7"/>
      <c r="R1565" s="12"/>
    </row>
    <row r="1566" spans="17:18" x14ac:dyDescent="0.3">
      <c r="Q1566" s="7"/>
      <c r="R1566" s="12"/>
    </row>
    <row r="1567" spans="17:18" x14ac:dyDescent="0.3">
      <c r="Q1567" s="7"/>
      <c r="R1567" s="12"/>
    </row>
    <row r="1568" spans="17:18" x14ac:dyDescent="0.3">
      <c r="Q1568" s="7"/>
      <c r="R1568" s="12"/>
    </row>
    <row r="1569" spans="17:18" x14ac:dyDescent="0.3">
      <c r="Q1569" s="7"/>
      <c r="R1569" s="12"/>
    </row>
    <row r="1570" spans="17:18" x14ac:dyDescent="0.3">
      <c r="Q1570" s="7"/>
      <c r="R1570" s="12"/>
    </row>
    <row r="1571" spans="17:18" x14ac:dyDescent="0.3">
      <c r="Q1571" s="7"/>
      <c r="R1571" s="12"/>
    </row>
    <row r="1572" spans="17:18" x14ac:dyDescent="0.3">
      <c r="Q1572" s="7"/>
      <c r="R1572" s="12"/>
    </row>
    <row r="1573" spans="17:18" x14ac:dyDescent="0.3">
      <c r="Q1573" s="7"/>
      <c r="R1573" s="12"/>
    </row>
    <row r="1574" spans="17:18" x14ac:dyDescent="0.3">
      <c r="Q1574" s="7"/>
      <c r="R1574" s="12"/>
    </row>
    <row r="1575" spans="17:18" x14ac:dyDescent="0.3">
      <c r="Q1575" s="7"/>
      <c r="R1575" s="12"/>
    </row>
    <row r="1576" spans="17:18" x14ac:dyDescent="0.3">
      <c r="Q1576" s="7"/>
      <c r="R1576" s="12"/>
    </row>
    <row r="1577" spans="17:18" x14ac:dyDescent="0.3">
      <c r="Q1577" s="7"/>
      <c r="R1577" s="12"/>
    </row>
    <row r="1578" spans="17:18" x14ac:dyDescent="0.3">
      <c r="Q1578" s="7"/>
      <c r="R1578" s="12"/>
    </row>
    <row r="1579" spans="17:18" x14ac:dyDescent="0.3">
      <c r="Q1579" s="7"/>
      <c r="R1579" s="12"/>
    </row>
    <row r="1580" spans="17:18" x14ac:dyDescent="0.3">
      <c r="Q1580" s="7"/>
      <c r="R1580" s="12"/>
    </row>
    <row r="1581" spans="17:18" x14ac:dyDescent="0.3">
      <c r="Q1581" s="7"/>
      <c r="R1581" s="12"/>
    </row>
    <row r="1582" spans="17:18" x14ac:dyDescent="0.3">
      <c r="Q1582" s="7"/>
      <c r="R1582" s="12"/>
    </row>
    <row r="1583" spans="17:18" x14ac:dyDescent="0.3">
      <c r="Q1583" s="7"/>
      <c r="R1583" s="12"/>
    </row>
    <row r="1584" spans="17:18" x14ac:dyDescent="0.3">
      <c r="Q1584" s="7"/>
      <c r="R1584" s="12"/>
    </row>
    <row r="1585" spans="17:18" x14ac:dyDescent="0.3">
      <c r="Q1585" s="7"/>
      <c r="R1585" s="12"/>
    </row>
    <row r="1586" spans="17:18" x14ac:dyDescent="0.3">
      <c r="Q1586" s="7"/>
      <c r="R1586" s="12"/>
    </row>
    <row r="1587" spans="17:18" x14ac:dyDescent="0.3">
      <c r="Q1587" s="7"/>
      <c r="R1587" s="12"/>
    </row>
    <row r="1588" spans="17:18" x14ac:dyDescent="0.3">
      <c r="Q1588" s="7"/>
      <c r="R1588" s="12"/>
    </row>
    <row r="1589" spans="17:18" x14ac:dyDescent="0.3">
      <c r="Q1589" s="7"/>
      <c r="R1589" s="12"/>
    </row>
    <row r="1590" spans="17:18" x14ac:dyDescent="0.3">
      <c r="Q1590" s="7"/>
      <c r="R1590" s="12"/>
    </row>
    <row r="1591" spans="17:18" x14ac:dyDescent="0.3">
      <c r="Q1591" s="7"/>
      <c r="R1591" s="12"/>
    </row>
    <row r="1592" spans="17:18" x14ac:dyDescent="0.3">
      <c r="Q1592" s="7"/>
      <c r="R1592" s="12"/>
    </row>
    <row r="1593" spans="17:18" x14ac:dyDescent="0.3">
      <c r="Q1593" s="7"/>
      <c r="R1593" s="12"/>
    </row>
    <row r="1594" spans="17:18" x14ac:dyDescent="0.3">
      <c r="Q1594" s="7"/>
      <c r="R1594" s="12"/>
    </row>
    <row r="1595" spans="17:18" x14ac:dyDescent="0.3">
      <c r="Q1595" s="7"/>
      <c r="R1595" s="12"/>
    </row>
    <row r="1596" spans="17:18" x14ac:dyDescent="0.3">
      <c r="Q1596" s="7"/>
      <c r="R1596" s="12"/>
    </row>
    <row r="1597" spans="17:18" x14ac:dyDescent="0.3">
      <c r="Q1597" s="7"/>
      <c r="R1597" s="12"/>
    </row>
    <row r="1598" spans="17:18" x14ac:dyDescent="0.3">
      <c r="Q1598" s="7"/>
      <c r="R1598" s="12"/>
    </row>
    <row r="1599" spans="17:18" x14ac:dyDescent="0.3">
      <c r="Q1599" s="7"/>
      <c r="R1599" s="12"/>
    </row>
    <row r="1600" spans="17:18" x14ac:dyDescent="0.3">
      <c r="Q1600" s="7"/>
      <c r="R1600" s="12"/>
    </row>
    <row r="1601" spans="17:18" x14ac:dyDescent="0.3">
      <c r="Q1601" s="7"/>
      <c r="R1601" s="12"/>
    </row>
    <row r="1602" spans="17:18" x14ac:dyDescent="0.3">
      <c r="Q1602" s="7"/>
      <c r="R1602" s="12"/>
    </row>
    <row r="1603" spans="17:18" x14ac:dyDescent="0.3">
      <c r="Q1603" s="7"/>
      <c r="R1603" s="12"/>
    </row>
    <row r="1604" spans="17:18" x14ac:dyDescent="0.3">
      <c r="Q1604" s="7"/>
      <c r="R1604" s="12"/>
    </row>
    <row r="1605" spans="17:18" x14ac:dyDescent="0.3">
      <c r="Q1605" s="7"/>
      <c r="R1605" s="12"/>
    </row>
    <row r="1606" spans="17:18" x14ac:dyDescent="0.3">
      <c r="Q1606" s="7"/>
      <c r="R1606" s="12"/>
    </row>
    <row r="1607" spans="17:18" x14ac:dyDescent="0.3">
      <c r="Q1607" s="7"/>
      <c r="R1607" s="12"/>
    </row>
    <row r="1608" spans="17:18" x14ac:dyDescent="0.3">
      <c r="Q1608" s="7"/>
      <c r="R1608" s="12"/>
    </row>
    <row r="1609" spans="17:18" x14ac:dyDescent="0.3">
      <c r="Q1609" s="7"/>
      <c r="R1609" s="12"/>
    </row>
    <row r="1610" spans="17:18" x14ac:dyDescent="0.3">
      <c r="Q1610" s="7"/>
      <c r="R1610" s="12"/>
    </row>
    <row r="1611" spans="17:18" x14ac:dyDescent="0.3">
      <c r="Q1611" s="7"/>
      <c r="R1611" s="12"/>
    </row>
    <row r="1612" spans="17:18" x14ac:dyDescent="0.3">
      <c r="Q1612" s="7"/>
      <c r="R1612" s="12"/>
    </row>
    <row r="1613" spans="17:18" x14ac:dyDescent="0.3">
      <c r="Q1613" s="7"/>
      <c r="R1613" s="12"/>
    </row>
    <row r="1614" spans="17:18" x14ac:dyDescent="0.3">
      <c r="Q1614" s="7"/>
      <c r="R1614" s="12"/>
    </row>
    <row r="1615" spans="17:18" x14ac:dyDescent="0.3">
      <c r="Q1615" s="7"/>
      <c r="R1615" s="12"/>
    </row>
    <row r="1616" spans="17:18" x14ac:dyDescent="0.3">
      <c r="Q1616" s="7"/>
      <c r="R1616" s="12"/>
    </row>
    <row r="1617" spans="17:18" x14ac:dyDescent="0.3">
      <c r="Q1617" s="7"/>
      <c r="R1617" s="12"/>
    </row>
    <row r="1618" spans="17:18" x14ac:dyDescent="0.3">
      <c r="Q1618" s="7"/>
      <c r="R1618" s="12"/>
    </row>
    <row r="1619" spans="17:18" x14ac:dyDescent="0.3">
      <c r="Q1619" s="7"/>
      <c r="R1619" s="12"/>
    </row>
    <row r="1620" spans="17:18" x14ac:dyDescent="0.3">
      <c r="Q1620" s="7"/>
      <c r="R1620" s="12"/>
    </row>
    <row r="1621" spans="17:18" x14ac:dyDescent="0.3">
      <c r="Q1621" s="7"/>
      <c r="R1621" s="12"/>
    </row>
    <row r="1622" spans="17:18" x14ac:dyDescent="0.3">
      <c r="Q1622" s="7"/>
      <c r="R1622" s="12"/>
    </row>
    <row r="1623" spans="17:18" x14ac:dyDescent="0.3">
      <c r="Q1623" s="7"/>
      <c r="R1623" s="12"/>
    </row>
    <row r="1624" spans="17:18" x14ac:dyDescent="0.3">
      <c r="Q1624" s="7"/>
      <c r="R1624" s="12"/>
    </row>
    <row r="1625" spans="17:18" x14ac:dyDescent="0.3">
      <c r="Q1625" s="7"/>
      <c r="R1625" s="12"/>
    </row>
    <row r="1626" spans="17:18" x14ac:dyDescent="0.3">
      <c r="Q1626" s="7"/>
      <c r="R1626" s="12"/>
    </row>
    <row r="1627" spans="17:18" x14ac:dyDescent="0.3">
      <c r="Q1627" s="7"/>
      <c r="R1627" s="12"/>
    </row>
    <row r="1628" spans="17:18" x14ac:dyDescent="0.3">
      <c r="Q1628" s="7"/>
      <c r="R1628" s="12"/>
    </row>
    <row r="1629" spans="17:18" x14ac:dyDescent="0.3">
      <c r="Q1629" s="7"/>
      <c r="R1629" s="12"/>
    </row>
    <row r="1630" spans="17:18" x14ac:dyDescent="0.3">
      <c r="Q1630" s="7"/>
      <c r="R1630" s="12"/>
    </row>
    <row r="1631" spans="17:18" x14ac:dyDescent="0.3">
      <c r="Q1631" s="7"/>
      <c r="R1631" s="12"/>
    </row>
    <row r="1632" spans="17:18" x14ac:dyDescent="0.3">
      <c r="Q1632" s="7"/>
      <c r="R1632" s="12"/>
    </row>
    <row r="1633" spans="17:18" x14ac:dyDescent="0.3">
      <c r="Q1633" s="7"/>
      <c r="R1633" s="12"/>
    </row>
    <row r="1634" spans="17:18" x14ac:dyDescent="0.3">
      <c r="Q1634" s="7"/>
      <c r="R1634" s="12"/>
    </row>
    <row r="1635" spans="17:18" x14ac:dyDescent="0.3">
      <c r="Q1635" s="7"/>
      <c r="R1635" s="12"/>
    </row>
    <row r="1636" spans="17:18" x14ac:dyDescent="0.3">
      <c r="Q1636" s="7"/>
      <c r="R1636" s="12"/>
    </row>
    <row r="1637" spans="17:18" x14ac:dyDescent="0.3">
      <c r="Q1637" s="7"/>
      <c r="R1637" s="12"/>
    </row>
    <row r="1638" spans="17:18" x14ac:dyDescent="0.3">
      <c r="Q1638" s="7"/>
      <c r="R1638" s="12"/>
    </row>
    <row r="1639" spans="17:18" x14ac:dyDescent="0.3">
      <c r="Q1639" s="7"/>
      <c r="R1639" s="12"/>
    </row>
    <row r="1640" spans="17:18" x14ac:dyDescent="0.3">
      <c r="Q1640" s="7"/>
      <c r="R1640" s="12"/>
    </row>
    <row r="1641" spans="17:18" x14ac:dyDescent="0.3">
      <c r="Q1641" s="7"/>
      <c r="R1641" s="12"/>
    </row>
    <row r="1642" spans="17:18" x14ac:dyDescent="0.3">
      <c r="Q1642" s="7"/>
      <c r="R1642" s="12"/>
    </row>
    <row r="1643" spans="17:18" x14ac:dyDescent="0.3">
      <c r="Q1643" s="7"/>
      <c r="R1643" s="12"/>
    </row>
    <row r="1644" spans="17:18" x14ac:dyDescent="0.3">
      <c r="Q1644" s="7"/>
      <c r="R1644" s="12"/>
    </row>
    <row r="1645" spans="17:18" x14ac:dyDescent="0.3">
      <c r="Q1645" s="7"/>
      <c r="R1645" s="12"/>
    </row>
    <row r="1646" spans="17:18" x14ac:dyDescent="0.3">
      <c r="Q1646" s="7"/>
      <c r="R1646" s="12"/>
    </row>
    <row r="1647" spans="17:18" x14ac:dyDescent="0.3">
      <c r="Q1647" s="7"/>
      <c r="R1647" s="12"/>
    </row>
    <row r="1648" spans="17:18" x14ac:dyDescent="0.3">
      <c r="Q1648" s="7"/>
      <c r="R1648" s="12"/>
    </row>
    <row r="1649" spans="17:18" x14ac:dyDescent="0.3">
      <c r="Q1649" s="7"/>
      <c r="R1649" s="12"/>
    </row>
    <row r="1650" spans="17:18" x14ac:dyDescent="0.3">
      <c r="Q1650" s="7"/>
      <c r="R1650" s="12"/>
    </row>
    <row r="1651" spans="17:18" x14ac:dyDescent="0.3">
      <c r="Q1651" s="7"/>
      <c r="R1651" s="12"/>
    </row>
    <row r="1652" spans="17:18" x14ac:dyDescent="0.3">
      <c r="Q1652" s="7"/>
      <c r="R1652" s="12"/>
    </row>
    <row r="1653" spans="17:18" x14ac:dyDescent="0.3">
      <c r="Q1653" s="7"/>
      <c r="R1653" s="12"/>
    </row>
    <row r="1654" spans="17:18" x14ac:dyDescent="0.3">
      <c r="Q1654" s="7"/>
      <c r="R1654" s="12"/>
    </row>
    <row r="1655" spans="17:18" x14ac:dyDescent="0.3">
      <c r="Q1655" s="7"/>
      <c r="R1655" s="12"/>
    </row>
    <row r="1656" spans="17:18" x14ac:dyDescent="0.3">
      <c r="Q1656" s="7"/>
      <c r="R1656" s="12"/>
    </row>
    <row r="1657" spans="17:18" x14ac:dyDescent="0.3">
      <c r="Q1657" s="7"/>
      <c r="R1657" s="12"/>
    </row>
    <row r="1658" spans="17:18" x14ac:dyDescent="0.3">
      <c r="Q1658" s="7"/>
      <c r="R1658" s="12"/>
    </row>
    <row r="1659" spans="17:18" x14ac:dyDescent="0.3">
      <c r="Q1659" s="7"/>
      <c r="R1659" s="12"/>
    </row>
    <row r="1660" spans="17:18" x14ac:dyDescent="0.3">
      <c r="Q1660" s="7"/>
      <c r="R1660" s="12"/>
    </row>
    <row r="1661" spans="17:18" x14ac:dyDescent="0.3">
      <c r="Q1661" s="7"/>
      <c r="R1661" s="12"/>
    </row>
    <row r="1662" spans="17:18" x14ac:dyDescent="0.3">
      <c r="Q1662" s="7"/>
      <c r="R1662" s="12"/>
    </row>
    <row r="1663" spans="17:18" x14ac:dyDescent="0.3">
      <c r="Q1663" s="7"/>
      <c r="R1663" s="12"/>
    </row>
    <row r="1664" spans="17:18" x14ac:dyDescent="0.3">
      <c r="Q1664" s="7"/>
      <c r="R1664" s="12"/>
    </row>
    <row r="1665" spans="17:18" x14ac:dyDescent="0.3">
      <c r="Q1665" s="7"/>
      <c r="R1665" s="12"/>
    </row>
    <row r="1666" spans="17:18" x14ac:dyDescent="0.3">
      <c r="Q1666" s="7"/>
      <c r="R1666" s="12"/>
    </row>
    <row r="1667" spans="17:18" x14ac:dyDescent="0.3">
      <c r="Q1667" s="7"/>
      <c r="R1667" s="12"/>
    </row>
    <row r="1668" spans="17:18" x14ac:dyDescent="0.3">
      <c r="Q1668" s="7"/>
      <c r="R1668" s="12"/>
    </row>
    <row r="1669" spans="17:18" x14ac:dyDescent="0.3">
      <c r="Q1669" s="7"/>
      <c r="R1669" s="12"/>
    </row>
    <row r="1670" spans="17:18" x14ac:dyDescent="0.3">
      <c r="Q1670" s="7"/>
      <c r="R1670" s="12"/>
    </row>
    <row r="1671" spans="17:18" x14ac:dyDescent="0.3">
      <c r="Q1671" s="7"/>
      <c r="R1671" s="12"/>
    </row>
    <row r="1672" spans="17:18" x14ac:dyDescent="0.3">
      <c r="Q1672" s="7"/>
      <c r="R1672" s="12"/>
    </row>
    <row r="1673" spans="17:18" x14ac:dyDescent="0.3">
      <c r="Q1673" s="7"/>
      <c r="R1673" s="12"/>
    </row>
    <row r="1674" spans="17:18" x14ac:dyDescent="0.3">
      <c r="Q1674" s="7"/>
      <c r="R1674" s="12"/>
    </row>
    <row r="1675" spans="17:18" x14ac:dyDescent="0.3">
      <c r="Q1675" s="7"/>
      <c r="R1675" s="12"/>
    </row>
    <row r="1676" spans="17:18" x14ac:dyDescent="0.3">
      <c r="Q1676" s="7"/>
      <c r="R1676" s="12"/>
    </row>
    <row r="1677" spans="17:18" x14ac:dyDescent="0.3">
      <c r="Q1677" s="7"/>
      <c r="R1677" s="12"/>
    </row>
    <row r="1678" spans="17:18" x14ac:dyDescent="0.3">
      <c r="Q1678" s="7"/>
      <c r="R1678" s="12"/>
    </row>
    <row r="1679" spans="17:18" x14ac:dyDescent="0.3">
      <c r="Q1679" s="7"/>
      <c r="R1679" s="12"/>
    </row>
    <row r="1680" spans="17:18" x14ac:dyDescent="0.3">
      <c r="Q1680" s="7"/>
      <c r="R1680" s="12"/>
    </row>
    <row r="1681" spans="17:18" x14ac:dyDescent="0.3">
      <c r="Q1681" s="7"/>
      <c r="R1681" s="12"/>
    </row>
    <row r="1682" spans="17:18" x14ac:dyDescent="0.3">
      <c r="Q1682" s="7"/>
      <c r="R1682" s="7"/>
    </row>
    <row r="1683" spans="17:18" x14ac:dyDescent="0.3">
      <c r="Q1683" s="7"/>
      <c r="R1683" s="7"/>
    </row>
    <row r="1684" spans="17:18" x14ac:dyDescent="0.3">
      <c r="Q1684" s="7"/>
      <c r="R1684" s="7"/>
    </row>
    <row r="1685" spans="17:18" x14ac:dyDescent="0.3">
      <c r="Q1685" s="7"/>
      <c r="R1685" s="7"/>
    </row>
    <row r="1686" spans="17:18" x14ac:dyDescent="0.3">
      <c r="Q1686" s="7"/>
      <c r="R1686" s="7"/>
    </row>
    <row r="1687" spans="17:18" x14ac:dyDescent="0.3">
      <c r="Q1687" s="7"/>
      <c r="R1687" s="7"/>
    </row>
    <row r="1688" spans="17:18" x14ac:dyDescent="0.3">
      <c r="Q1688" s="7"/>
      <c r="R1688" s="7"/>
    </row>
    <row r="1689" spans="17:18" x14ac:dyDescent="0.3">
      <c r="Q1689" s="7"/>
      <c r="R1689" s="7"/>
    </row>
    <row r="1690" spans="17:18" x14ac:dyDescent="0.3">
      <c r="Q1690" s="7"/>
      <c r="R1690" s="7"/>
    </row>
    <row r="1691" spans="17:18" x14ac:dyDescent="0.3">
      <c r="Q1691" s="7"/>
      <c r="R1691" s="7"/>
    </row>
    <row r="1692" spans="17:18" x14ac:dyDescent="0.3">
      <c r="Q1692" s="7"/>
      <c r="R1692" s="7"/>
    </row>
    <row r="1693" spans="17:18" x14ac:dyDescent="0.3">
      <c r="Q1693" s="7"/>
      <c r="R1693" s="7"/>
    </row>
    <row r="1694" spans="17:18" x14ac:dyDescent="0.3">
      <c r="Q1694" s="7"/>
      <c r="R1694" s="7"/>
    </row>
    <row r="1695" spans="17:18" x14ac:dyDescent="0.3">
      <c r="Q1695" s="7"/>
      <c r="R1695" s="7"/>
    </row>
  </sheetData>
  <autoFilter ref="A1:AG1" xr:uid="{50000AA1-9FD6-466A-B35A-637E30232EB6}"/>
  <phoneticPr fontId="5" type="noConversion"/>
  <pageMargins left="0.7" right="0.7" top="0.75" bottom="0.75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C93CB0-4672-48F5-A384-4E324372EFED}">
  <dimension ref="A1:AD578"/>
  <sheetViews>
    <sheetView topLeftCell="A240" zoomScale="55" zoomScaleNormal="55" workbookViewId="0">
      <selection activeCell="D277" sqref="D277"/>
    </sheetView>
  </sheetViews>
  <sheetFormatPr defaultRowHeight="14.4" x14ac:dyDescent="0.3"/>
  <sheetData>
    <row r="1" spans="1:30" x14ac:dyDescent="0.3">
      <c r="C1" s="16">
        <v>44561</v>
      </c>
      <c r="D1" s="15">
        <v>79.61</v>
      </c>
      <c r="E1" s="16">
        <v>44196</v>
      </c>
      <c r="F1" s="15">
        <v>32.04</v>
      </c>
      <c r="G1" s="16">
        <v>43829</v>
      </c>
      <c r="H1" s="15">
        <v>24.93</v>
      </c>
      <c r="I1" s="16">
        <v>43462</v>
      </c>
      <c r="J1" s="15">
        <v>24.63</v>
      </c>
      <c r="K1" s="16">
        <v>43098</v>
      </c>
      <c r="L1" s="15">
        <v>8.09</v>
      </c>
      <c r="M1" s="16">
        <v>42734</v>
      </c>
      <c r="N1" s="15">
        <v>6.55</v>
      </c>
      <c r="O1" s="16">
        <v>42368</v>
      </c>
      <c r="P1" s="15">
        <v>8.2200000000000006</v>
      </c>
      <c r="Q1" s="16">
        <v>42003</v>
      </c>
      <c r="R1" s="15">
        <v>7.2</v>
      </c>
      <c r="S1" s="16">
        <v>41638</v>
      </c>
      <c r="T1" s="15">
        <v>4.91</v>
      </c>
      <c r="U1" s="16">
        <v>41274</v>
      </c>
      <c r="V1" s="15">
        <v>6.67</v>
      </c>
      <c r="W1" s="16">
        <v>40907</v>
      </c>
      <c r="X1" s="15">
        <v>7.98</v>
      </c>
      <c r="Y1" s="16">
        <v>40543</v>
      </c>
      <c r="Z1" s="15">
        <v>15.6</v>
      </c>
      <c r="AA1" s="16">
        <v>40178</v>
      </c>
      <c r="AB1" s="15">
        <v>14.99</v>
      </c>
      <c r="AC1" s="16">
        <v>39813</v>
      </c>
      <c r="AD1" s="15">
        <v>20.18</v>
      </c>
    </row>
    <row r="2" spans="1:30" x14ac:dyDescent="0.3">
      <c r="C2" s="16">
        <v>44560</v>
      </c>
      <c r="D2" s="15">
        <v>79.61</v>
      </c>
      <c r="E2" s="16">
        <v>44195</v>
      </c>
      <c r="F2" s="15">
        <v>32.04</v>
      </c>
      <c r="G2" s="16">
        <v>43826</v>
      </c>
      <c r="H2" s="15">
        <v>26.56</v>
      </c>
      <c r="I2" s="16">
        <v>43461</v>
      </c>
      <c r="J2" s="15">
        <v>24.66</v>
      </c>
      <c r="K2" s="16">
        <v>43097</v>
      </c>
      <c r="L2" s="15">
        <v>8.17</v>
      </c>
      <c r="M2" s="16">
        <v>42733</v>
      </c>
      <c r="N2" s="15">
        <v>6.34</v>
      </c>
      <c r="O2" s="16">
        <v>42367</v>
      </c>
      <c r="P2" s="15">
        <v>8.27</v>
      </c>
      <c r="Q2" s="16">
        <v>41996</v>
      </c>
      <c r="R2" s="15">
        <v>7.24</v>
      </c>
      <c r="S2" s="16">
        <v>41635</v>
      </c>
      <c r="T2" s="15">
        <v>4.91</v>
      </c>
      <c r="U2" s="16">
        <v>41271</v>
      </c>
      <c r="V2" s="15">
        <v>6.71</v>
      </c>
      <c r="W2" s="16">
        <v>40906</v>
      </c>
      <c r="X2" s="15">
        <v>7.92</v>
      </c>
      <c r="Y2" s="16">
        <v>40542</v>
      </c>
      <c r="Z2" s="15">
        <v>15.58</v>
      </c>
      <c r="AA2" s="16">
        <v>40177</v>
      </c>
      <c r="AB2" s="15">
        <v>15.15</v>
      </c>
      <c r="AC2" s="16">
        <v>39812</v>
      </c>
      <c r="AD2" s="15">
        <v>20.3</v>
      </c>
    </row>
    <row r="3" spans="1:30" x14ac:dyDescent="0.3">
      <c r="C3" s="16">
        <v>44559</v>
      </c>
      <c r="D3" s="15">
        <v>79.81</v>
      </c>
      <c r="E3" s="16">
        <v>44194</v>
      </c>
      <c r="F3" s="15">
        <v>32.86</v>
      </c>
      <c r="G3" s="16">
        <v>43822</v>
      </c>
      <c r="H3" s="15">
        <v>26.41</v>
      </c>
      <c r="I3" s="16">
        <v>43455</v>
      </c>
      <c r="J3" s="15">
        <v>24.59</v>
      </c>
      <c r="K3" s="16">
        <v>43096</v>
      </c>
      <c r="L3" s="15">
        <v>8.14</v>
      </c>
      <c r="M3" s="16">
        <v>42732</v>
      </c>
      <c r="N3" s="15">
        <v>6.32</v>
      </c>
      <c r="O3" s="16">
        <v>42366</v>
      </c>
      <c r="P3" s="15">
        <v>8.32</v>
      </c>
      <c r="Q3" s="16">
        <v>41995</v>
      </c>
      <c r="R3" s="15">
        <v>7.09</v>
      </c>
      <c r="S3" s="16">
        <v>41631</v>
      </c>
      <c r="T3" s="15">
        <v>4.7699999999999996</v>
      </c>
      <c r="U3" s="16">
        <v>41270</v>
      </c>
      <c r="V3" s="15">
        <v>7.05</v>
      </c>
      <c r="W3" s="16">
        <v>40905</v>
      </c>
      <c r="X3" s="15">
        <v>8.4600000000000009</v>
      </c>
      <c r="Y3" s="16">
        <v>40541</v>
      </c>
      <c r="Z3" s="15">
        <v>15.76</v>
      </c>
      <c r="AA3" s="16">
        <v>40176</v>
      </c>
      <c r="AB3" s="15">
        <v>15.08</v>
      </c>
      <c r="AC3" s="16">
        <v>39811</v>
      </c>
      <c r="AD3" s="15">
        <v>20.13</v>
      </c>
    </row>
    <row r="4" spans="1:30" x14ac:dyDescent="0.3">
      <c r="A4" s="15"/>
      <c r="C4" s="16">
        <v>44558</v>
      </c>
      <c r="D4" s="15">
        <v>78.75</v>
      </c>
      <c r="E4" s="16">
        <v>44193</v>
      </c>
      <c r="F4" s="15">
        <v>33.28</v>
      </c>
      <c r="G4" s="16">
        <v>43819</v>
      </c>
      <c r="H4" s="15">
        <v>26.53</v>
      </c>
      <c r="I4" s="16">
        <v>43454</v>
      </c>
      <c r="J4" s="15">
        <v>24.16</v>
      </c>
      <c r="K4" s="16">
        <v>43091</v>
      </c>
      <c r="L4" s="15">
        <v>8.15</v>
      </c>
      <c r="M4" s="16">
        <v>42731</v>
      </c>
      <c r="N4" s="15">
        <v>6.31</v>
      </c>
      <c r="O4" s="16">
        <v>42361</v>
      </c>
      <c r="P4" s="15">
        <v>8.2200000000000006</v>
      </c>
      <c r="Q4" s="16">
        <v>41992</v>
      </c>
      <c r="R4" s="15">
        <v>7.05</v>
      </c>
      <c r="S4" s="16">
        <v>41628</v>
      </c>
      <c r="T4" s="15">
        <v>4.76</v>
      </c>
      <c r="U4" s="16">
        <v>41267</v>
      </c>
      <c r="V4" s="15">
        <v>7.12</v>
      </c>
      <c r="W4" s="16">
        <v>40900</v>
      </c>
      <c r="X4" s="15">
        <v>8.92</v>
      </c>
      <c r="Y4" s="16">
        <v>40536</v>
      </c>
      <c r="Z4" s="15">
        <v>15.57</v>
      </c>
      <c r="AA4" s="16">
        <v>40175</v>
      </c>
      <c r="AB4" s="15">
        <v>15.15</v>
      </c>
      <c r="AC4" s="16">
        <v>39808</v>
      </c>
      <c r="AD4" s="15">
        <v>19.97</v>
      </c>
    </row>
    <row r="5" spans="1:30" x14ac:dyDescent="0.3">
      <c r="A5" s="15"/>
      <c r="C5" s="16">
        <v>44557</v>
      </c>
      <c r="D5" s="15">
        <v>76.38</v>
      </c>
      <c r="E5" s="16">
        <v>44189</v>
      </c>
      <c r="F5" s="15">
        <v>31.77</v>
      </c>
      <c r="G5" s="16">
        <v>43816</v>
      </c>
      <c r="H5" s="15">
        <v>25.92</v>
      </c>
      <c r="I5" s="16">
        <v>43452</v>
      </c>
      <c r="J5" s="15">
        <v>23.99</v>
      </c>
      <c r="K5" s="16">
        <v>43090</v>
      </c>
      <c r="L5" s="15">
        <v>7.98</v>
      </c>
      <c r="M5" s="16">
        <v>42727</v>
      </c>
      <c r="N5" s="15">
        <v>6.31</v>
      </c>
      <c r="O5" s="16">
        <v>42360</v>
      </c>
      <c r="P5" s="15">
        <v>8.25</v>
      </c>
      <c r="Q5" s="16">
        <v>41991</v>
      </c>
      <c r="R5" s="15">
        <v>7.03</v>
      </c>
      <c r="S5" s="16">
        <v>41627</v>
      </c>
      <c r="T5" s="15">
        <v>4.96</v>
      </c>
      <c r="U5" s="16">
        <v>41264</v>
      </c>
      <c r="V5" s="15">
        <v>7.21</v>
      </c>
      <c r="W5" s="16">
        <v>40899</v>
      </c>
      <c r="X5" s="15">
        <v>8.7799999999999994</v>
      </c>
      <c r="Y5" s="16">
        <v>40535</v>
      </c>
      <c r="Z5" s="15">
        <v>15.55</v>
      </c>
      <c r="AA5" s="16">
        <v>40171</v>
      </c>
      <c r="AB5" s="15">
        <v>15.15</v>
      </c>
      <c r="AC5" s="16">
        <v>39806</v>
      </c>
      <c r="AD5" s="15">
        <v>19.97</v>
      </c>
    </row>
    <row r="6" spans="1:30" x14ac:dyDescent="0.3">
      <c r="A6" s="15"/>
      <c r="C6" s="16">
        <v>44554</v>
      </c>
      <c r="D6" s="15">
        <v>73.92</v>
      </c>
      <c r="E6" s="16">
        <v>44188</v>
      </c>
      <c r="F6" s="15">
        <v>31.77</v>
      </c>
      <c r="G6" s="16">
        <v>43815</v>
      </c>
      <c r="H6" s="15">
        <v>24.86</v>
      </c>
      <c r="I6" s="16">
        <v>43451</v>
      </c>
      <c r="J6" s="15">
        <v>24.26</v>
      </c>
      <c r="K6" s="16">
        <v>43089</v>
      </c>
      <c r="L6" s="15">
        <v>7.77</v>
      </c>
      <c r="M6" s="16">
        <v>42726</v>
      </c>
      <c r="N6" s="15">
        <v>6.07</v>
      </c>
      <c r="O6" s="16">
        <v>42359</v>
      </c>
      <c r="P6" s="15">
        <v>8.18</v>
      </c>
      <c r="Q6" s="16">
        <v>41990</v>
      </c>
      <c r="R6" s="15">
        <v>6.97</v>
      </c>
      <c r="S6" s="16">
        <v>41626</v>
      </c>
      <c r="T6" s="15">
        <v>4.87</v>
      </c>
      <c r="U6" s="16">
        <v>41263</v>
      </c>
      <c r="V6" s="15">
        <v>7.38</v>
      </c>
      <c r="W6" s="16">
        <v>40898</v>
      </c>
      <c r="X6" s="15">
        <v>9.0399999999999991</v>
      </c>
      <c r="Y6" s="16">
        <v>40534</v>
      </c>
      <c r="Z6" s="15">
        <v>15.72</v>
      </c>
      <c r="AA6" s="16">
        <v>40170</v>
      </c>
      <c r="AB6" s="15">
        <v>15.45</v>
      </c>
      <c r="AC6" s="16">
        <v>39805</v>
      </c>
      <c r="AD6" s="15">
        <v>20.09</v>
      </c>
    </row>
    <row r="7" spans="1:30" x14ac:dyDescent="0.3">
      <c r="A7" s="15"/>
      <c r="C7" s="16">
        <v>44553</v>
      </c>
      <c r="D7" s="15">
        <v>73.92</v>
      </c>
      <c r="E7" s="16">
        <v>44187</v>
      </c>
      <c r="F7" s="15">
        <v>31.01</v>
      </c>
      <c r="G7" s="16">
        <v>43812</v>
      </c>
      <c r="H7" s="15">
        <v>24.02</v>
      </c>
      <c r="I7" s="16">
        <v>43446</v>
      </c>
      <c r="J7" s="15">
        <v>21.47</v>
      </c>
      <c r="K7" s="16">
        <v>43088</v>
      </c>
      <c r="L7" s="15">
        <v>7.5</v>
      </c>
      <c r="M7" s="16">
        <v>42725</v>
      </c>
      <c r="N7" s="15">
        <v>5.81</v>
      </c>
      <c r="O7" s="16">
        <v>42356</v>
      </c>
      <c r="P7" s="15">
        <v>8.07</v>
      </c>
      <c r="Q7" s="16">
        <v>41989</v>
      </c>
      <c r="R7" s="15">
        <v>6.89</v>
      </c>
      <c r="S7" s="16">
        <v>41625</v>
      </c>
      <c r="T7" s="15">
        <v>4.88</v>
      </c>
      <c r="U7" s="16">
        <v>41262</v>
      </c>
      <c r="V7" s="15">
        <v>7.23</v>
      </c>
      <c r="W7" s="16">
        <v>40897</v>
      </c>
      <c r="X7" s="15">
        <v>9.6199999999999992</v>
      </c>
      <c r="Y7" s="16">
        <v>40533</v>
      </c>
      <c r="Z7" s="15">
        <v>15.57</v>
      </c>
      <c r="AA7" s="16">
        <v>40169</v>
      </c>
      <c r="AB7" s="15">
        <v>15.11</v>
      </c>
      <c r="AC7" s="16">
        <v>39804</v>
      </c>
      <c r="AD7" s="15">
        <v>20.329999999999998</v>
      </c>
    </row>
    <row r="8" spans="1:30" x14ac:dyDescent="0.3">
      <c r="A8" s="15"/>
      <c r="C8" s="16">
        <v>44552</v>
      </c>
      <c r="D8" s="15">
        <v>76.260000000000005</v>
      </c>
      <c r="E8" s="16">
        <v>44186</v>
      </c>
      <c r="F8" s="15">
        <v>30.76</v>
      </c>
      <c r="G8" s="16">
        <v>43811</v>
      </c>
      <c r="H8" s="15">
        <v>25.07</v>
      </c>
      <c r="I8" s="16">
        <v>43445</v>
      </c>
      <c r="J8" s="15">
        <v>20.16</v>
      </c>
      <c r="K8" s="16">
        <v>43087</v>
      </c>
      <c r="L8" s="15">
        <v>7.39</v>
      </c>
      <c r="M8" s="16">
        <v>42724</v>
      </c>
      <c r="N8" s="15">
        <v>5.25</v>
      </c>
      <c r="O8" s="16">
        <v>42355</v>
      </c>
      <c r="P8" s="15">
        <v>8.07</v>
      </c>
      <c r="Q8" s="16">
        <v>41988</v>
      </c>
      <c r="R8" s="15">
        <v>6.87</v>
      </c>
      <c r="S8" s="16">
        <v>41624</v>
      </c>
      <c r="T8" s="15">
        <v>4.67</v>
      </c>
      <c r="U8" s="16">
        <v>41261</v>
      </c>
      <c r="V8" s="15">
        <v>6.93</v>
      </c>
      <c r="W8" s="16">
        <v>40896</v>
      </c>
      <c r="X8" s="15">
        <v>7.96</v>
      </c>
      <c r="Y8" s="16">
        <v>40532</v>
      </c>
      <c r="Z8" s="15">
        <v>15.59</v>
      </c>
      <c r="AA8" s="16">
        <v>40168</v>
      </c>
      <c r="AB8" s="15">
        <v>14.86</v>
      </c>
      <c r="AC8" s="16">
        <v>39801</v>
      </c>
      <c r="AD8" s="15">
        <v>20</v>
      </c>
    </row>
    <row r="9" spans="1:30" x14ac:dyDescent="0.3">
      <c r="A9" s="15"/>
      <c r="C9" s="16">
        <v>44551</v>
      </c>
      <c r="D9" s="15">
        <v>80.42</v>
      </c>
      <c r="E9" s="16">
        <v>44183</v>
      </c>
      <c r="F9" s="15">
        <v>30.94</v>
      </c>
      <c r="G9" s="16">
        <v>43810</v>
      </c>
      <c r="H9" s="15">
        <v>24.48</v>
      </c>
      <c r="I9" s="16">
        <v>43444</v>
      </c>
      <c r="J9" s="15">
        <v>20.86</v>
      </c>
      <c r="K9" s="16">
        <v>43084</v>
      </c>
      <c r="L9" s="15">
        <v>7.18</v>
      </c>
      <c r="M9" s="16">
        <v>42723</v>
      </c>
      <c r="N9" s="15">
        <v>5.09</v>
      </c>
      <c r="O9" s="16">
        <v>42354</v>
      </c>
      <c r="P9" s="15">
        <v>8.1199999999999992</v>
      </c>
      <c r="Q9" s="16">
        <v>41985</v>
      </c>
      <c r="R9" s="15">
        <v>6.66</v>
      </c>
      <c r="S9" s="16">
        <v>41621</v>
      </c>
      <c r="T9" s="15">
        <v>4.8</v>
      </c>
      <c r="U9" s="16">
        <v>41260</v>
      </c>
      <c r="V9" s="15">
        <v>6.7</v>
      </c>
      <c r="W9" s="16">
        <v>40893</v>
      </c>
      <c r="X9" s="15">
        <v>7.69</v>
      </c>
      <c r="Y9" s="16">
        <v>40529</v>
      </c>
      <c r="Z9" s="15">
        <v>15.67</v>
      </c>
      <c r="AA9" s="16">
        <v>40165</v>
      </c>
      <c r="AB9" s="15">
        <v>15.98</v>
      </c>
      <c r="AC9" s="16">
        <v>39800</v>
      </c>
      <c r="AD9" s="15">
        <v>19.98</v>
      </c>
    </row>
    <row r="10" spans="1:30" x14ac:dyDescent="0.3">
      <c r="A10" s="15"/>
      <c r="C10" s="16">
        <v>44550</v>
      </c>
      <c r="D10" s="15">
        <v>79.38</v>
      </c>
      <c r="E10" s="16">
        <v>44182</v>
      </c>
      <c r="F10" s="15">
        <v>31.8</v>
      </c>
      <c r="G10" s="16">
        <v>43809</v>
      </c>
      <c r="H10" s="15">
        <v>24.94</v>
      </c>
      <c r="I10" s="16">
        <v>43441</v>
      </c>
      <c r="J10" s="15">
        <v>20.3</v>
      </c>
      <c r="K10" s="16">
        <v>43083</v>
      </c>
      <c r="L10" s="15">
        <v>7.09</v>
      </c>
      <c r="M10" s="16">
        <v>42720</v>
      </c>
      <c r="N10" s="15">
        <v>4.95</v>
      </c>
      <c r="O10" s="16">
        <v>42353</v>
      </c>
      <c r="P10" s="15">
        <v>8.19</v>
      </c>
      <c r="Q10" s="16">
        <v>41984</v>
      </c>
      <c r="R10" s="15">
        <v>6.71</v>
      </c>
      <c r="S10" s="16">
        <v>41620</v>
      </c>
      <c r="T10" s="15">
        <v>4.9000000000000004</v>
      </c>
      <c r="U10" s="16">
        <v>41257</v>
      </c>
      <c r="V10" s="15">
        <v>6.83</v>
      </c>
      <c r="W10" s="16">
        <v>40892</v>
      </c>
      <c r="X10" s="15">
        <v>7.78</v>
      </c>
      <c r="Y10" s="16">
        <v>40528</v>
      </c>
      <c r="Z10" s="15">
        <v>15.96</v>
      </c>
      <c r="AA10" s="16">
        <v>40164</v>
      </c>
      <c r="AB10" s="15">
        <v>16.03</v>
      </c>
      <c r="AC10" s="16">
        <v>39799</v>
      </c>
      <c r="AD10" s="15">
        <v>20.18</v>
      </c>
    </row>
    <row r="11" spans="1:30" x14ac:dyDescent="0.3">
      <c r="A11" s="15"/>
      <c r="C11" s="16">
        <v>44547</v>
      </c>
      <c r="D11" s="15">
        <v>73.28</v>
      </c>
      <c r="E11" s="16">
        <v>44181</v>
      </c>
      <c r="F11" s="15">
        <v>31.61</v>
      </c>
      <c r="G11" s="16">
        <v>43808</v>
      </c>
      <c r="H11" s="15">
        <v>25.13</v>
      </c>
      <c r="I11" s="16">
        <v>43440</v>
      </c>
      <c r="J11" s="15">
        <v>19.989999999999998</v>
      </c>
      <c r="K11" s="16">
        <v>43082</v>
      </c>
      <c r="L11" s="15">
        <v>7.07</v>
      </c>
      <c r="M11" s="16">
        <v>42719</v>
      </c>
      <c r="N11" s="15">
        <v>4.83</v>
      </c>
      <c r="O11" s="16">
        <v>42352</v>
      </c>
      <c r="P11" s="15">
        <v>8.09</v>
      </c>
      <c r="Q11" s="16">
        <v>41983</v>
      </c>
      <c r="R11" s="15">
        <v>6.54</v>
      </c>
      <c r="S11" s="16">
        <v>41619</v>
      </c>
      <c r="T11" s="15">
        <v>4.88</v>
      </c>
      <c r="U11" s="16">
        <v>41256</v>
      </c>
      <c r="V11" s="15">
        <v>6.93</v>
      </c>
      <c r="W11" s="16">
        <v>40891</v>
      </c>
      <c r="X11" s="15">
        <v>7.39</v>
      </c>
      <c r="Y11" s="16">
        <v>40527</v>
      </c>
      <c r="Z11" s="15">
        <v>16.11</v>
      </c>
      <c r="AA11" s="16">
        <v>40163</v>
      </c>
      <c r="AB11" s="15">
        <v>16.809999999999999</v>
      </c>
      <c r="AC11" s="16">
        <v>39798</v>
      </c>
      <c r="AD11" s="15">
        <v>20.28</v>
      </c>
    </row>
    <row r="12" spans="1:30" x14ac:dyDescent="0.3">
      <c r="A12" s="15"/>
      <c r="C12" s="16">
        <v>44546</v>
      </c>
      <c r="D12" s="15">
        <v>84.77</v>
      </c>
      <c r="E12" s="16">
        <v>44180</v>
      </c>
      <c r="F12" s="15">
        <v>32.01</v>
      </c>
      <c r="G12" s="16">
        <v>43805</v>
      </c>
      <c r="H12" s="15">
        <v>24.94</v>
      </c>
      <c r="I12" s="16">
        <v>43439</v>
      </c>
      <c r="J12" s="15">
        <v>19.68</v>
      </c>
      <c r="K12" s="16">
        <v>43081</v>
      </c>
      <c r="L12" s="15">
        <v>7.15</v>
      </c>
      <c r="M12" s="16">
        <v>42718</v>
      </c>
      <c r="N12" s="15">
        <v>5</v>
      </c>
      <c r="O12" s="16">
        <v>42349</v>
      </c>
      <c r="P12" s="15">
        <v>8.07</v>
      </c>
      <c r="Q12" s="16">
        <v>41982</v>
      </c>
      <c r="R12" s="15">
        <v>6.74</v>
      </c>
      <c r="S12" s="16">
        <v>41618</v>
      </c>
      <c r="T12" s="15">
        <v>5.0199999999999996</v>
      </c>
      <c r="U12" s="16">
        <v>41255</v>
      </c>
      <c r="V12" s="15">
        <v>7.01</v>
      </c>
      <c r="W12" s="16">
        <v>40890</v>
      </c>
      <c r="X12" s="15">
        <v>7.95</v>
      </c>
      <c r="Y12" s="16">
        <v>40526</v>
      </c>
      <c r="Z12" s="15">
        <v>16.25</v>
      </c>
      <c r="AA12" s="16">
        <v>40162</v>
      </c>
      <c r="AB12" s="15">
        <v>17.11</v>
      </c>
      <c r="AC12" s="16">
        <v>39797</v>
      </c>
      <c r="AD12" s="15">
        <v>20.39</v>
      </c>
    </row>
    <row r="13" spans="1:30" x14ac:dyDescent="0.3">
      <c r="A13" s="15"/>
      <c r="C13" s="16">
        <v>44545</v>
      </c>
      <c r="D13" s="15">
        <v>80.5</v>
      </c>
      <c r="E13" s="16">
        <v>44179</v>
      </c>
      <c r="F13" s="15">
        <v>30.81</v>
      </c>
      <c r="G13" s="16">
        <v>43804</v>
      </c>
      <c r="H13" s="15">
        <v>24.69</v>
      </c>
      <c r="I13" s="16">
        <v>43438</v>
      </c>
      <c r="J13" s="15">
        <v>20.73</v>
      </c>
      <c r="K13" s="16">
        <v>43080</v>
      </c>
      <c r="L13" s="15">
        <v>7.21</v>
      </c>
      <c r="M13" s="16">
        <v>42717</v>
      </c>
      <c r="N13" s="15">
        <v>4.8</v>
      </c>
      <c r="O13" s="16">
        <v>42348</v>
      </c>
      <c r="P13" s="15">
        <v>8.36</v>
      </c>
      <c r="Q13" s="16">
        <v>41981</v>
      </c>
      <c r="R13" s="15">
        <v>6.67</v>
      </c>
      <c r="S13" s="16">
        <v>41617</v>
      </c>
      <c r="T13" s="15">
        <v>4.9000000000000004</v>
      </c>
      <c r="U13" s="16">
        <v>41254</v>
      </c>
      <c r="V13" s="15">
        <v>7.1</v>
      </c>
      <c r="W13" s="16">
        <v>40889</v>
      </c>
      <c r="X13" s="15">
        <v>8.5</v>
      </c>
      <c r="Y13" s="16">
        <v>40525</v>
      </c>
      <c r="Z13" s="15">
        <v>16.329999999999998</v>
      </c>
      <c r="AA13" s="16">
        <v>40161</v>
      </c>
      <c r="AB13" s="15">
        <v>17.07</v>
      </c>
      <c r="AC13" s="16">
        <v>39794</v>
      </c>
      <c r="AD13" s="15">
        <v>19.97</v>
      </c>
    </row>
    <row r="14" spans="1:30" x14ac:dyDescent="0.3">
      <c r="A14" s="15"/>
      <c r="C14" s="16">
        <v>44544</v>
      </c>
      <c r="D14" s="15">
        <v>79.48</v>
      </c>
      <c r="E14" s="16">
        <v>44176</v>
      </c>
      <c r="F14" s="15">
        <v>30.52</v>
      </c>
      <c r="G14" s="16">
        <v>43803</v>
      </c>
      <c r="H14" s="15">
        <v>24.74</v>
      </c>
      <c r="I14" s="16">
        <v>43437</v>
      </c>
      <c r="J14" s="15">
        <v>20.64</v>
      </c>
      <c r="K14" s="16">
        <v>43077</v>
      </c>
      <c r="L14" s="15">
        <v>7.15</v>
      </c>
      <c r="M14" s="16">
        <v>42716</v>
      </c>
      <c r="N14" s="15">
        <v>4.87</v>
      </c>
      <c r="O14" s="16">
        <v>42347</v>
      </c>
      <c r="P14" s="15">
        <v>8.4</v>
      </c>
      <c r="Q14" s="16">
        <v>41978</v>
      </c>
      <c r="R14" s="15">
        <v>6.66</v>
      </c>
      <c r="S14" s="16">
        <v>41614</v>
      </c>
      <c r="T14" s="15">
        <v>4.79</v>
      </c>
      <c r="U14" s="16">
        <v>41253</v>
      </c>
      <c r="V14" s="15">
        <v>7.35</v>
      </c>
      <c r="W14" s="16">
        <v>40886</v>
      </c>
      <c r="X14" s="15">
        <v>8.82</v>
      </c>
      <c r="Y14" s="16">
        <v>40522</v>
      </c>
      <c r="Z14" s="15">
        <v>16.37</v>
      </c>
      <c r="AA14" s="16">
        <v>40158</v>
      </c>
      <c r="AB14" s="15">
        <v>17.05</v>
      </c>
      <c r="AC14" s="16">
        <v>39793</v>
      </c>
      <c r="AD14" s="15">
        <v>20.02</v>
      </c>
    </row>
    <row r="15" spans="1:30" x14ac:dyDescent="0.3">
      <c r="A15" s="15"/>
      <c r="C15" s="16">
        <v>44543</v>
      </c>
      <c r="D15" s="15">
        <v>82.12</v>
      </c>
      <c r="E15" s="16">
        <v>44175</v>
      </c>
      <c r="F15" s="15">
        <v>30.9</v>
      </c>
      <c r="G15" s="16">
        <v>43802</v>
      </c>
      <c r="H15" s="15">
        <v>24</v>
      </c>
      <c r="I15" s="16">
        <v>43434</v>
      </c>
      <c r="J15" s="15">
        <v>20.49</v>
      </c>
      <c r="K15" s="16">
        <v>43076</v>
      </c>
      <c r="L15" s="15">
        <v>7.35</v>
      </c>
      <c r="M15" s="16">
        <v>42713</v>
      </c>
      <c r="N15" s="15">
        <v>4.4800000000000004</v>
      </c>
      <c r="O15" s="16">
        <v>42346</v>
      </c>
      <c r="P15" s="15">
        <v>8.42</v>
      </c>
      <c r="Q15" s="16">
        <v>41977</v>
      </c>
      <c r="R15" s="15">
        <v>6.84</v>
      </c>
      <c r="S15" s="16">
        <v>41613</v>
      </c>
      <c r="T15" s="15">
        <v>4.6399999999999997</v>
      </c>
      <c r="U15" s="16">
        <v>41250</v>
      </c>
      <c r="V15" s="15">
        <v>7.05</v>
      </c>
      <c r="W15" s="16">
        <v>40885</v>
      </c>
      <c r="X15" s="15">
        <v>8.58</v>
      </c>
      <c r="Y15" s="16">
        <v>40521</v>
      </c>
      <c r="Z15" s="15">
        <v>16.309999999999999</v>
      </c>
      <c r="AA15" s="16">
        <v>40157</v>
      </c>
      <c r="AB15" s="15">
        <v>16.86</v>
      </c>
      <c r="AC15" s="16">
        <v>39792</v>
      </c>
      <c r="AD15" s="15">
        <v>19.38</v>
      </c>
    </row>
    <row r="16" spans="1:30" x14ac:dyDescent="0.3">
      <c r="A16" s="15"/>
      <c r="C16" s="16">
        <v>44540</v>
      </c>
      <c r="D16" s="15">
        <v>83.73</v>
      </c>
      <c r="E16" s="16">
        <v>44174</v>
      </c>
      <c r="F16" s="15">
        <v>29.7</v>
      </c>
      <c r="G16" s="16">
        <v>43801</v>
      </c>
      <c r="H16" s="15">
        <v>24.33</v>
      </c>
      <c r="I16" s="16">
        <v>43433</v>
      </c>
      <c r="J16" s="15">
        <v>20.02</v>
      </c>
      <c r="K16" s="16">
        <v>43075</v>
      </c>
      <c r="L16" s="15">
        <v>7.28</v>
      </c>
      <c r="M16" s="16">
        <v>42712</v>
      </c>
      <c r="N16" s="15">
        <v>4.37</v>
      </c>
      <c r="O16" s="16">
        <v>42345</v>
      </c>
      <c r="P16" s="15">
        <v>8.42</v>
      </c>
      <c r="Q16" s="16">
        <v>41976</v>
      </c>
      <c r="R16" s="15">
        <v>6.9</v>
      </c>
      <c r="S16" s="16">
        <v>41612</v>
      </c>
      <c r="T16" s="15">
        <v>4.4800000000000004</v>
      </c>
      <c r="U16" s="16">
        <v>41249</v>
      </c>
      <c r="V16" s="15">
        <v>6.66</v>
      </c>
      <c r="W16" s="16">
        <v>40884</v>
      </c>
      <c r="X16" s="15">
        <v>8.17</v>
      </c>
      <c r="Y16" s="16">
        <v>40520</v>
      </c>
      <c r="Z16" s="15">
        <v>16.45</v>
      </c>
      <c r="AA16" s="16">
        <v>40156</v>
      </c>
      <c r="AB16" s="15">
        <v>16.82</v>
      </c>
      <c r="AC16" s="16">
        <v>39791</v>
      </c>
      <c r="AD16" s="15">
        <v>19.190000000000001</v>
      </c>
    </row>
    <row r="17" spans="1:30" x14ac:dyDescent="0.3">
      <c r="A17" s="15"/>
      <c r="C17" s="16">
        <v>44539</v>
      </c>
      <c r="D17" s="15">
        <v>80.19</v>
      </c>
      <c r="E17" s="16">
        <v>44173</v>
      </c>
      <c r="F17" s="15">
        <v>29.57</v>
      </c>
      <c r="G17" s="16">
        <v>43798</v>
      </c>
      <c r="H17" s="15">
        <v>25.22</v>
      </c>
      <c r="I17" s="16">
        <v>43431</v>
      </c>
      <c r="J17" s="15">
        <v>19.61</v>
      </c>
      <c r="K17" s="16">
        <v>43074</v>
      </c>
      <c r="L17" s="15">
        <v>7.43</v>
      </c>
      <c r="M17" s="16">
        <v>42711</v>
      </c>
      <c r="N17" s="15">
        <v>4.3</v>
      </c>
      <c r="O17" s="16">
        <v>42342</v>
      </c>
      <c r="P17" s="15">
        <v>8.52</v>
      </c>
      <c r="Q17" s="16">
        <v>41975</v>
      </c>
      <c r="R17" s="15">
        <v>6.86</v>
      </c>
      <c r="S17" s="16">
        <v>41611</v>
      </c>
      <c r="T17" s="15">
        <v>4.4800000000000004</v>
      </c>
      <c r="U17" s="16">
        <v>41248</v>
      </c>
      <c r="V17" s="15">
        <v>6.42</v>
      </c>
      <c r="W17" s="16">
        <v>40883</v>
      </c>
      <c r="X17" s="15">
        <v>8.31</v>
      </c>
      <c r="Y17" s="16">
        <v>40519</v>
      </c>
      <c r="Z17" s="15">
        <v>16.559999999999999</v>
      </c>
      <c r="AA17" s="16">
        <v>40155</v>
      </c>
      <c r="AB17" s="15">
        <v>16.75</v>
      </c>
      <c r="AC17" s="16">
        <v>39790</v>
      </c>
      <c r="AD17" s="15">
        <v>19.399999999999999</v>
      </c>
    </row>
    <row r="18" spans="1:30" x14ac:dyDescent="0.3">
      <c r="A18" s="15"/>
      <c r="C18" s="16">
        <v>44538</v>
      </c>
      <c r="D18" s="15">
        <v>88.88</v>
      </c>
      <c r="E18" s="16">
        <v>44172</v>
      </c>
      <c r="F18" s="15">
        <v>29.62</v>
      </c>
      <c r="G18" s="16">
        <v>43797</v>
      </c>
      <c r="H18" s="15">
        <v>25.01</v>
      </c>
      <c r="I18" s="16">
        <v>43430</v>
      </c>
      <c r="J18" s="15">
        <v>19.82</v>
      </c>
      <c r="K18" s="16">
        <v>43073</v>
      </c>
      <c r="L18" s="15">
        <v>7.54</v>
      </c>
      <c r="M18" s="16">
        <v>42710</v>
      </c>
      <c r="N18" s="15">
        <v>4.5</v>
      </c>
      <c r="O18" s="16">
        <v>42341</v>
      </c>
      <c r="P18" s="15">
        <v>8.58</v>
      </c>
      <c r="Q18" s="16">
        <v>41974</v>
      </c>
      <c r="R18" s="15">
        <v>7.07</v>
      </c>
      <c r="S18" s="16">
        <v>41610</v>
      </c>
      <c r="T18" s="15">
        <v>4.5</v>
      </c>
      <c r="U18" s="16">
        <v>41247</v>
      </c>
      <c r="V18" s="15">
        <v>5.99</v>
      </c>
      <c r="W18" s="16">
        <v>40882</v>
      </c>
      <c r="X18" s="15">
        <v>8.31</v>
      </c>
      <c r="Y18" s="16">
        <v>40518</v>
      </c>
      <c r="Z18" s="15">
        <v>16.649999999999999</v>
      </c>
      <c r="AA18" s="16">
        <v>40154</v>
      </c>
      <c r="AB18" s="15">
        <v>17.45</v>
      </c>
      <c r="AC18" s="16">
        <v>39787</v>
      </c>
      <c r="AD18" s="15">
        <v>18.579999999999998</v>
      </c>
    </row>
    <row r="19" spans="1:30" x14ac:dyDescent="0.3">
      <c r="A19" s="15"/>
      <c r="C19" s="16">
        <v>44537</v>
      </c>
      <c r="D19" s="15">
        <v>84.89</v>
      </c>
      <c r="E19" s="16">
        <v>44169</v>
      </c>
      <c r="F19" s="15">
        <v>30.11</v>
      </c>
      <c r="G19" s="16">
        <v>43796</v>
      </c>
      <c r="H19" s="15">
        <v>25.11</v>
      </c>
      <c r="I19" s="16">
        <v>43426</v>
      </c>
      <c r="J19" s="15">
        <v>20.91</v>
      </c>
      <c r="K19" s="16">
        <v>43070</v>
      </c>
      <c r="L19" s="15">
        <v>7.68</v>
      </c>
      <c r="M19" s="16">
        <v>42709</v>
      </c>
      <c r="N19" s="15">
        <v>4.37</v>
      </c>
      <c r="O19" s="16">
        <v>42340</v>
      </c>
      <c r="P19" s="15">
        <v>8.49</v>
      </c>
      <c r="Q19" s="16">
        <v>41971</v>
      </c>
      <c r="R19" s="15">
        <v>7.03</v>
      </c>
      <c r="S19" s="16">
        <v>41607</v>
      </c>
      <c r="T19" s="15">
        <v>4.3600000000000003</v>
      </c>
      <c r="U19" s="16">
        <v>41246</v>
      </c>
      <c r="V19" s="15">
        <v>6.22</v>
      </c>
      <c r="W19" s="16">
        <v>40879</v>
      </c>
      <c r="X19" s="15">
        <v>8.83</v>
      </c>
      <c r="Y19" s="16">
        <v>40515</v>
      </c>
      <c r="Z19" s="15">
        <v>16.5</v>
      </c>
      <c r="AA19" s="16">
        <v>40151</v>
      </c>
      <c r="AB19" s="15">
        <v>16.73</v>
      </c>
      <c r="AC19" s="16">
        <v>39786</v>
      </c>
      <c r="AD19" s="15">
        <v>19.760000000000002</v>
      </c>
    </row>
    <row r="20" spans="1:30" x14ac:dyDescent="0.3">
      <c r="A20" s="15"/>
      <c r="C20" s="16">
        <v>44536</v>
      </c>
      <c r="D20" s="15">
        <v>81.239999999999995</v>
      </c>
      <c r="E20" s="16">
        <v>44168</v>
      </c>
      <c r="F20" s="15">
        <v>28.99</v>
      </c>
      <c r="G20" s="16">
        <v>43795</v>
      </c>
      <c r="H20" s="15">
        <v>24.37</v>
      </c>
      <c r="I20" s="16">
        <v>43425</v>
      </c>
      <c r="J20" s="15">
        <v>20.49</v>
      </c>
      <c r="K20" s="16">
        <v>43069</v>
      </c>
      <c r="L20" s="15">
        <v>7.53</v>
      </c>
      <c r="M20" s="16">
        <v>42706</v>
      </c>
      <c r="N20" s="15">
        <v>4.29</v>
      </c>
      <c r="O20" s="16">
        <v>42339</v>
      </c>
      <c r="P20" s="15">
        <v>8.5500000000000007</v>
      </c>
      <c r="Q20" s="16">
        <v>41970</v>
      </c>
      <c r="R20" s="15">
        <v>7.09</v>
      </c>
      <c r="S20" s="16">
        <v>41606</v>
      </c>
      <c r="T20" s="15">
        <v>4.43</v>
      </c>
      <c r="U20" s="16">
        <v>41243</v>
      </c>
      <c r="V20" s="15">
        <v>6.47</v>
      </c>
      <c r="W20" s="16">
        <v>40878</v>
      </c>
      <c r="X20" s="15">
        <v>8.94</v>
      </c>
      <c r="Y20" s="16">
        <v>40514</v>
      </c>
      <c r="Z20" s="15">
        <v>16.43</v>
      </c>
      <c r="AA20" s="16">
        <v>40150</v>
      </c>
      <c r="AB20" s="15">
        <v>16.43</v>
      </c>
      <c r="AC20" s="16">
        <v>39785</v>
      </c>
      <c r="AD20" s="15">
        <v>20.25</v>
      </c>
    </row>
    <row r="21" spans="1:30" x14ac:dyDescent="0.3">
      <c r="A21" s="15"/>
      <c r="C21" s="16">
        <v>44533</v>
      </c>
      <c r="D21" s="15">
        <v>78.239999999999995</v>
      </c>
      <c r="E21" s="16">
        <v>44167</v>
      </c>
      <c r="F21" s="15">
        <v>29.54</v>
      </c>
      <c r="G21" s="16">
        <v>43794</v>
      </c>
      <c r="H21" s="15">
        <v>24.43</v>
      </c>
      <c r="I21" s="16">
        <v>43424</v>
      </c>
      <c r="J21" s="15">
        <v>19.45</v>
      </c>
      <c r="K21" s="16">
        <v>43068</v>
      </c>
      <c r="L21" s="15">
        <v>7.7</v>
      </c>
      <c r="M21" s="16">
        <v>42705</v>
      </c>
      <c r="N21" s="15">
        <v>4.46</v>
      </c>
      <c r="O21" s="16">
        <v>42338</v>
      </c>
      <c r="P21" s="15">
        <v>8.58</v>
      </c>
      <c r="Q21" s="16">
        <v>41969</v>
      </c>
      <c r="R21" s="15">
        <v>7.17</v>
      </c>
      <c r="S21" s="16">
        <v>41605</v>
      </c>
      <c r="T21" s="15">
        <v>4.47</v>
      </c>
      <c r="U21" s="16">
        <v>41242</v>
      </c>
      <c r="V21" s="15">
        <v>6.87</v>
      </c>
      <c r="W21" s="16">
        <v>40877</v>
      </c>
      <c r="X21" s="15">
        <v>9.36</v>
      </c>
      <c r="Y21" s="16">
        <v>40513</v>
      </c>
      <c r="Z21" s="15">
        <v>16.600000000000001</v>
      </c>
      <c r="AA21" s="16">
        <v>40149</v>
      </c>
      <c r="AB21" s="15">
        <v>16.14</v>
      </c>
      <c r="AC21" s="16">
        <v>39784</v>
      </c>
      <c r="AD21" s="15">
        <v>20.47</v>
      </c>
    </row>
    <row r="22" spans="1:30" x14ac:dyDescent="0.3">
      <c r="A22" s="15"/>
      <c r="C22" s="16">
        <v>44532</v>
      </c>
      <c r="D22" s="15">
        <v>79.849999999999994</v>
      </c>
      <c r="E22" s="16">
        <v>44166</v>
      </c>
      <c r="F22" s="15">
        <v>28.85</v>
      </c>
      <c r="G22" s="16">
        <v>43791</v>
      </c>
      <c r="H22" s="15">
        <v>24.57</v>
      </c>
      <c r="I22" s="16">
        <v>43420</v>
      </c>
      <c r="J22" s="15">
        <v>19.100000000000001</v>
      </c>
      <c r="K22" s="16">
        <v>43067</v>
      </c>
      <c r="L22" s="15">
        <v>7.59</v>
      </c>
      <c r="M22" s="16">
        <v>42704</v>
      </c>
      <c r="N22" s="15">
        <v>4.58</v>
      </c>
      <c r="O22" s="16">
        <v>42335</v>
      </c>
      <c r="P22" s="15">
        <v>8.56</v>
      </c>
      <c r="Q22" s="16">
        <v>41968</v>
      </c>
      <c r="R22" s="15">
        <v>7.12</v>
      </c>
      <c r="S22" s="16">
        <v>41604</v>
      </c>
      <c r="T22" s="15">
        <v>4.49</v>
      </c>
      <c r="U22" s="16">
        <v>41241</v>
      </c>
      <c r="V22" s="15">
        <v>7.12</v>
      </c>
      <c r="W22" s="16">
        <v>40876</v>
      </c>
      <c r="X22" s="15">
        <v>8.9700000000000006</v>
      </c>
      <c r="Y22" s="16">
        <v>40512</v>
      </c>
      <c r="Z22" s="15">
        <v>16.55</v>
      </c>
      <c r="AA22" s="16">
        <v>40148</v>
      </c>
      <c r="AB22" s="15">
        <v>16.010000000000002</v>
      </c>
      <c r="AC22" s="16">
        <v>39783</v>
      </c>
      <c r="AD22" s="15">
        <v>20.62</v>
      </c>
    </row>
    <row r="23" spans="1:30" x14ac:dyDescent="0.3">
      <c r="A23" s="15"/>
      <c r="C23" s="16">
        <v>44531</v>
      </c>
      <c r="D23" s="15">
        <v>76.8</v>
      </c>
      <c r="E23" s="16">
        <v>44165</v>
      </c>
      <c r="F23" s="15">
        <v>29.13</v>
      </c>
      <c r="G23" s="16">
        <v>43790</v>
      </c>
      <c r="H23" s="15">
        <v>23.93</v>
      </c>
      <c r="I23" s="16">
        <v>43419</v>
      </c>
      <c r="J23" s="15">
        <v>18.98</v>
      </c>
      <c r="K23" s="16">
        <v>43066</v>
      </c>
      <c r="L23" s="15">
        <v>7.7</v>
      </c>
      <c r="M23" s="16">
        <v>42703</v>
      </c>
      <c r="N23" s="15">
        <v>4.5599999999999996</v>
      </c>
      <c r="O23" s="16">
        <v>42334</v>
      </c>
      <c r="P23" s="15">
        <v>8.58</v>
      </c>
      <c r="Q23" s="16">
        <v>41967</v>
      </c>
      <c r="R23" s="15">
        <v>7.05</v>
      </c>
      <c r="S23" s="16">
        <v>41603</v>
      </c>
      <c r="T23" s="15">
        <v>4.4000000000000004</v>
      </c>
      <c r="U23" s="16">
        <v>41240</v>
      </c>
      <c r="V23" s="15">
        <v>7.14</v>
      </c>
      <c r="W23" s="16">
        <v>40875</v>
      </c>
      <c r="X23" s="15">
        <v>9</v>
      </c>
      <c r="Y23" s="16">
        <v>40511</v>
      </c>
      <c r="Z23" s="15">
        <v>16.78</v>
      </c>
      <c r="AA23" s="16">
        <v>40147</v>
      </c>
      <c r="AB23" s="15">
        <v>15.65</v>
      </c>
    </row>
    <row r="24" spans="1:30" x14ac:dyDescent="0.3">
      <c r="A24" s="15"/>
      <c r="C24" s="16">
        <v>44530</v>
      </c>
      <c r="D24" s="15">
        <v>75.36</v>
      </c>
      <c r="E24" s="16">
        <v>44162</v>
      </c>
      <c r="F24" s="15">
        <v>28.13</v>
      </c>
      <c r="G24" s="16">
        <v>43789</v>
      </c>
      <c r="H24" s="15">
        <v>24.02</v>
      </c>
      <c r="I24" s="16">
        <v>43418</v>
      </c>
      <c r="J24" s="15">
        <v>19.739999999999998</v>
      </c>
      <c r="K24" s="16">
        <v>43063</v>
      </c>
      <c r="L24" s="15">
        <v>7.75</v>
      </c>
      <c r="M24" s="16">
        <v>42702</v>
      </c>
      <c r="N24" s="15">
        <v>4.7300000000000004</v>
      </c>
      <c r="O24" s="16">
        <v>42333</v>
      </c>
      <c r="P24" s="15">
        <v>8.6199999999999992</v>
      </c>
      <c r="Q24" s="16">
        <v>41964</v>
      </c>
      <c r="R24" s="15">
        <v>6.98</v>
      </c>
      <c r="S24" s="16">
        <v>41600</v>
      </c>
      <c r="T24" s="15">
        <v>4.43</v>
      </c>
      <c r="U24" s="16">
        <v>41239</v>
      </c>
      <c r="V24" s="15">
        <v>7.13</v>
      </c>
      <c r="W24" s="16">
        <v>40872</v>
      </c>
      <c r="X24" s="15">
        <v>8.7100000000000009</v>
      </c>
      <c r="Y24" s="16">
        <v>40508</v>
      </c>
      <c r="Z24" s="15">
        <v>16.89</v>
      </c>
      <c r="AA24" s="16">
        <v>40144</v>
      </c>
      <c r="AB24" s="15">
        <v>15.77</v>
      </c>
    </row>
    <row r="25" spans="1:30" x14ac:dyDescent="0.3">
      <c r="A25" s="15"/>
      <c r="C25" s="16">
        <v>44529</v>
      </c>
      <c r="D25" s="15">
        <v>74.180000000000007</v>
      </c>
      <c r="E25" s="16">
        <v>44161</v>
      </c>
      <c r="F25" s="15">
        <v>28.1</v>
      </c>
      <c r="G25" s="16">
        <v>43788</v>
      </c>
      <c r="H25" s="15">
        <v>23.43</v>
      </c>
      <c r="I25" s="16">
        <v>43417</v>
      </c>
      <c r="J25" s="15">
        <v>20.14</v>
      </c>
      <c r="K25" s="16">
        <v>43062</v>
      </c>
      <c r="L25" s="15">
        <v>7.64</v>
      </c>
      <c r="M25" s="16">
        <v>42699</v>
      </c>
      <c r="N25" s="15">
        <v>5.0199999999999996</v>
      </c>
      <c r="O25" s="16">
        <v>42332</v>
      </c>
      <c r="P25" s="15">
        <v>8.65</v>
      </c>
      <c r="Q25" s="16">
        <v>41963</v>
      </c>
      <c r="R25" s="15">
        <v>6.95</v>
      </c>
      <c r="S25" s="16">
        <v>41599</v>
      </c>
      <c r="T25" s="15">
        <v>4.41</v>
      </c>
      <c r="U25" s="16">
        <v>41236</v>
      </c>
      <c r="V25" s="15">
        <v>7.3</v>
      </c>
      <c r="W25" s="16">
        <v>40871</v>
      </c>
      <c r="X25" s="15">
        <v>8.85</v>
      </c>
      <c r="Y25" s="16">
        <v>40507</v>
      </c>
      <c r="Z25" s="15">
        <v>16.91</v>
      </c>
      <c r="AA25" s="16">
        <v>40143</v>
      </c>
      <c r="AB25" s="15">
        <v>15.52</v>
      </c>
    </row>
    <row r="26" spans="1:30" x14ac:dyDescent="0.3">
      <c r="A26" s="15"/>
      <c r="C26" s="16">
        <v>44526</v>
      </c>
      <c r="D26" s="15">
        <v>72.77</v>
      </c>
      <c r="E26" s="16">
        <v>44160</v>
      </c>
      <c r="F26" s="15">
        <v>27.62</v>
      </c>
      <c r="G26" s="16">
        <v>43787</v>
      </c>
      <c r="H26" s="15">
        <v>23.39</v>
      </c>
      <c r="I26" s="16">
        <v>43413</v>
      </c>
      <c r="J26" s="15">
        <v>19.5</v>
      </c>
      <c r="K26" s="16">
        <v>43061</v>
      </c>
      <c r="L26" s="15">
        <v>7.37</v>
      </c>
      <c r="M26" s="16">
        <v>42698</v>
      </c>
      <c r="N26" s="15">
        <v>5.33</v>
      </c>
      <c r="O26" s="16">
        <v>42331</v>
      </c>
      <c r="P26" s="15">
        <v>8.56</v>
      </c>
      <c r="Q26" s="16">
        <v>41962</v>
      </c>
      <c r="R26" s="15">
        <v>7.03</v>
      </c>
      <c r="S26" s="16">
        <v>41598</v>
      </c>
      <c r="T26" s="15">
        <v>4.49</v>
      </c>
      <c r="U26" s="16">
        <v>41235</v>
      </c>
      <c r="V26" s="15">
        <v>7.07</v>
      </c>
      <c r="W26" s="16">
        <v>40870</v>
      </c>
      <c r="X26" s="15">
        <v>9.42</v>
      </c>
      <c r="Y26" s="16">
        <v>40506</v>
      </c>
      <c r="Z26" s="15">
        <v>16.98</v>
      </c>
      <c r="AA26" s="16">
        <v>40142</v>
      </c>
      <c r="AB26" s="15">
        <v>15.43</v>
      </c>
    </row>
    <row r="27" spans="1:30" x14ac:dyDescent="0.3">
      <c r="A27" s="15"/>
      <c r="C27" s="16">
        <v>44525</v>
      </c>
      <c r="D27" s="15">
        <v>74.45</v>
      </c>
      <c r="E27" s="16">
        <v>44159</v>
      </c>
      <c r="F27" s="15">
        <v>27.63</v>
      </c>
      <c r="G27" s="16">
        <v>43784</v>
      </c>
      <c r="H27" s="15">
        <v>23.84</v>
      </c>
      <c r="I27" s="16">
        <v>43412</v>
      </c>
      <c r="J27" s="15">
        <v>19.57</v>
      </c>
      <c r="K27" s="16">
        <v>43060</v>
      </c>
      <c r="L27" s="15">
        <v>7.4</v>
      </c>
      <c r="M27" s="16">
        <v>42697</v>
      </c>
      <c r="N27" s="15">
        <v>5.39</v>
      </c>
      <c r="O27" s="16">
        <v>42328</v>
      </c>
      <c r="P27" s="15">
        <v>8.51</v>
      </c>
      <c r="Q27" s="16">
        <v>41961</v>
      </c>
      <c r="R27" s="15">
        <v>7.02</v>
      </c>
      <c r="S27" s="16">
        <v>41597</v>
      </c>
      <c r="T27" s="15">
        <v>4.42</v>
      </c>
      <c r="U27" s="16">
        <v>41234</v>
      </c>
      <c r="V27" s="15">
        <v>7.06</v>
      </c>
      <c r="W27" s="16">
        <v>40869</v>
      </c>
      <c r="X27" s="15">
        <v>10.09</v>
      </c>
      <c r="Y27" s="16">
        <v>40505</v>
      </c>
      <c r="Z27" s="15">
        <v>16.850000000000001</v>
      </c>
      <c r="AA27" s="16">
        <v>40141</v>
      </c>
      <c r="AB27" s="15">
        <v>15.21</v>
      </c>
    </row>
    <row r="28" spans="1:30" x14ac:dyDescent="0.3">
      <c r="A28" s="15"/>
      <c r="C28" s="16">
        <v>44524</v>
      </c>
      <c r="D28" s="15">
        <v>72.900000000000006</v>
      </c>
      <c r="E28" s="16">
        <v>44158</v>
      </c>
      <c r="F28" s="15">
        <v>27.25</v>
      </c>
      <c r="G28" s="16">
        <v>43783</v>
      </c>
      <c r="H28" s="15">
        <v>23.95</v>
      </c>
      <c r="I28" s="16">
        <v>43411</v>
      </c>
      <c r="J28" s="15">
        <v>18.600000000000001</v>
      </c>
      <c r="K28" s="16">
        <v>43059</v>
      </c>
      <c r="L28" s="15">
        <v>7.43</v>
      </c>
      <c r="M28" s="16">
        <v>42696</v>
      </c>
      <c r="N28" s="15">
        <v>5.51</v>
      </c>
      <c r="O28" s="16">
        <v>42327</v>
      </c>
      <c r="P28" s="15">
        <v>8.6199999999999992</v>
      </c>
      <c r="Q28" s="16">
        <v>41960</v>
      </c>
      <c r="R28" s="15">
        <v>6.88</v>
      </c>
      <c r="S28" s="16">
        <v>41596</v>
      </c>
      <c r="T28" s="15">
        <v>4.3499999999999996</v>
      </c>
      <c r="U28" s="16">
        <v>41233</v>
      </c>
      <c r="V28" s="15">
        <v>7.02</v>
      </c>
      <c r="W28" s="16">
        <v>40868</v>
      </c>
      <c r="X28" s="15">
        <v>9.9</v>
      </c>
      <c r="Y28" s="16">
        <v>40504</v>
      </c>
      <c r="Z28" s="15">
        <v>16.920000000000002</v>
      </c>
      <c r="AA28" s="16">
        <v>40140</v>
      </c>
      <c r="AB28" s="15">
        <v>15.72</v>
      </c>
    </row>
    <row r="29" spans="1:30" x14ac:dyDescent="0.3">
      <c r="A29" s="15"/>
      <c r="C29" s="16">
        <v>44523</v>
      </c>
      <c r="D29" s="15">
        <v>69.17</v>
      </c>
      <c r="E29" s="16">
        <v>44155</v>
      </c>
      <c r="F29" s="15">
        <v>26.74</v>
      </c>
      <c r="G29" s="16">
        <v>43782</v>
      </c>
      <c r="H29" s="15">
        <v>24.38</v>
      </c>
      <c r="I29" s="16">
        <v>43410</v>
      </c>
      <c r="J29" s="15">
        <v>17.559999999999999</v>
      </c>
      <c r="K29" s="16">
        <v>43056</v>
      </c>
      <c r="L29" s="15">
        <v>7.49</v>
      </c>
      <c r="M29" s="16">
        <v>42695</v>
      </c>
      <c r="N29" s="15">
        <v>5.49</v>
      </c>
      <c r="O29" s="16">
        <v>42326</v>
      </c>
      <c r="P29" s="15">
        <v>8.58</v>
      </c>
      <c r="Q29" s="16">
        <v>41957</v>
      </c>
      <c r="R29" s="15">
        <v>6.61</v>
      </c>
      <c r="S29" s="16">
        <v>41593</v>
      </c>
      <c r="T29" s="15">
        <v>4.5</v>
      </c>
      <c r="U29" s="16">
        <v>41232</v>
      </c>
      <c r="V29" s="15">
        <v>6.99</v>
      </c>
      <c r="W29" s="16">
        <v>40865</v>
      </c>
      <c r="X29" s="15">
        <v>10.38</v>
      </c>
      <c r="Y29" s="16">
        <v>40501</v>
      </c>
      <c r="Z29" s="15">
        <v>16.79</v>
      </c>
      <c r="AA29" s="16">
        <v>40137</v>
      </c>
      <c r="AB29" s="15">
        <v>15.66</v>
      </c>
    </row>
    <row r="30" spans="1:30" x14ac:dyDescent="0.3">
      <c r="A30" s="15"/>
      <c r="C30" s="16">
        <v>44522</v>
      </c>
      <c r="D30" s="15">
        <v>69.900000000000006</v>
      </c>
      <c r="E30" s="16">
        <v>44154</v>
      </c>
      <c r="F30" s="15">
        <v>26.35</v>
      </c>
      <c r="G30" s="16">
        <v>43781</v>
      </c>
      <c r="H30" s="15">
        <v>24.11</v>
      </c>
      <c r="I30" s="16">
        <v>43409</v>
      </c>
      <c r="J30" s="15">
        <v>17.23</v>
      </c>
      <c r="K30" s="16">
        <v>43055</v>
      </c>
      <c r="L30" s="15">
        <v>7.51</v>
      </c>
      <c r="M30" s="16">
        <v>42692</v>
      </c>
      <c r="N30" s="15">
        <v>5.57</v>
      </c>
      <c r="O30" s="16">
        <v>42325</v>
      </c>
      <c r="P30" s="15">
        <v>8.58</v>
      </c>
      <c r="Q30" s="16">
        <v>41956</v>
      </c>
      <c r="R30" s="15">
        <v>6.78</v>
      </c>
      <c r="S30" s="16">
        <v>41592</v>
      </c>
      <c r="T30" s="15">
        <v>4.59</v>
      </c>
      <c r="U30" s="16">
        <v>41229</v>
      </c>
      <c r="V30" s="15">
        <v>7.19</v>
      </c>
      <c r="W30" s="16">
        <v>40864</v>
      </c>
      <c r="X30" s="15">
        <v>10.71</v>
      </c>
      <c r="Y30" s="16">
        <v>40500</v>
      </c>
      <c r="Z30" s="15">
        <v>16.77</v>
      </c>
      <c r="AA30" s="16">
        <v>40136</v>
      </c>
      <c r="AB30" s="15">
        <v>15.99</v>
      </c>
    </row>
    <row r="31" spans="1:30" x14ac:dyDescent="0.3">
      <c r="A31" s="15"/>
      <c r="C31" s="16">
        <v>44519</v>
      </c>
      <c r="D31" s="15">
        <v>69.349999999999994</v>
      </c>
      <c r="E31" s="16">
        <v>44153</v>
      </c>
      <c r="F31" s="15">
        <v>27.19</v>
      </c>
      <c r="G31" s="16">
        <v>43777</v>
      </c>
      <c r="H31" s="15">
        <v>24.83</v>
      </c>
      <c r="I31" s="16">
        <v>43406</v>
      </c>
      <c r="J31" s="15">
        <v>17.07</v>
      </c>
      <c r="K31" s="16">
        <v>43054</v>
      </c>
      <c r="L31" s="15">
        <v>7.68</v>
      </c>
      <c r="M31" s="16">
        <v>42691</v>
      </c>
      <c r="N31" s="15">
        <v>5.9</v>
      </c>
      <c r="O31" s="16">
        <v>42324</v>
      </c>
      <c r="P31" s="15">
        <v>8.5</v>
      </c>
      <c r="Q31" s="16">
        <v>41955</v>
      </c>
      <c r="R31" s="15">
        <v>6.83</v>
      </c>
      <c r="S31" s="16">
        <v>41591</v>
      </c>
      <c r="T31" s="15">
        <v>4.6500000000000004</v>
      </c>
      <c r="U31" s="16">
        <v>41228</v>
      </c>
      <c r="V31" s="15">
        <v>7.44</v>
      </c>
      <c r="W31" s="16">
        <v>40863</v>
      </c>
      <c r="X31" s="15">
        <v>10.94</v>
      </c>
      <c r="Y31" s="16">
        <v>40499</v>
      </c>
      <c r="Z31" s="15">
        <v>16.690000000000001</v>
      </c>
      <c r="AA31" s="16">
        <v>40135</v>
      </c>
      <c r="AB31" s="15">
        <v>16.11</v>
      </c>
    </row>
    <row r="32" spans="1:30" x14ac:dyDescent="0.3">
      <c r="A32" s="15"/>
      <c r="C32" s="16">
        <v>44518</v>
      </c>
      <c r="D32" s="15">
        <v>69.09</v>
      </c>
      <c r="E32" s="16">
        <v>44152</v>
      </c>
      <c r="F32" s="15">
        <v>26.64</v>
      </c>
      <c r="G32" s="16">
        <v>43776</v>
      </c>
      <c r="H32" s="15">
        <v>24.93</v>
      </c>
      <c r="I32" s="16">
        <v>43405</v>
      </c>
      <c r="J32" s="15">
        <v>15.62</v>
      </c>
      <c r="K32" s="16">
        <v>43053</v>
      </c>
      <c r="L32" s="15">
        <v>7.38</v>
      </c>
      <c r="M32" s="16">
        <v>42690</v>
      </c>
      <c r="N32" s="15">
        <v>5.55</v>
      </c>
      <c r="O32" s="16">
        <v>42321</v>
      </c>
      <c r="P32" s="15">
        <v>8.3800000000000008</v>
      </c>
      <c r="Q32" s="16">
        <v>41954</v>
      </c>
      <c r="R32" s="15">
        <v>6.79</v>
      </c>
      <c r="S32" s="16">
        <v>41590</v>
      </c>
      <c r="T32" s="15">
        <v>4.6500000000000004</v>
      </c>
      <c r="U32" s="16">
        <v>41227</v>
      </c>
      <c r="V32" s="15">
        <v>8.26</v>
      </c>
      <c r="W32" s="16">
        <v>40862</v>
      </c>
      <c r="X32" s="15">
        <v>11.13</v>
      </c>
      <c r="Y32" s="16">
        <v>40498</v>
      </c>
      <c r="Z32" s="15">
        <v>16.43</v>
      </c>
      <c r="AA32" s="16">
        <v>40134</v>
      </c>
      <c r="AB32" s="15">
        <v>15.96</v>
      </c>
    </row>
    <row r="33" spans="1:28" x14ac:dyDescent="0.3">
      <c r="A33" s="15"/>
      <c r="C33" s="16">
        <v>44517</v>
      </c>
      <c r="D33" s="15">
        <v>67.150000000000006</v>
      </c>
      <c r="E33" s="16">
        <v>44151</v>
      </c>
      <c r="F33" s="15">
        <v>27.23</v>
      </c>
      <c r="G33" s="16">
        <v>43775</v>
      </c>
      <c r="H33" s="15">
        <v>24.78</v>
      </c>
      <c r="I33" s="16">
        <v>43404</v>
      </c>
      <c r="J33" s="15">
        <v>16.37</v>
      </c>
      <c r="K33" s="16">
        <v>43052</v>
      </c>
      <c r="L33" s="15">
        <v>7.34</v>
      </c>
      <c r="M33" s="16">
        <v>42689</v>
      </c>
      <c r="N33" s="15">
        <v>5.73</v>
      </c>
      <c r="O33" s="16">
        <v>42320</v>
      </c>
      <c r="P33" s="15">
        <v>8.36</v>
      </c>
      <c r="Q33" s="16">
        <v>41953</v>
      </c>
      <c r="R33" s="15">
        <v>6.7</v>
      </c>
      <c r="S33" s="16">
        <v>41589</v>
      </c>
      <c r="T33" s="15">
        <v>4.6100000000000003</v>
      </c>
      <c r="U33" s="16">
        <v>41226</v>
      </c>
      <c r="V33" s="15">
        <v>8.76</v>
      </c>
      <c r="W33" s="16">
        <v>40861</v>
      </c>
      <c r="X33" s="15">
        <v>11.15</v>
      </c>
      <c r="Y33" s="16">
        <v>40497</v>
      </c>
      <c r="Z33" s="15">
        <v>16.96</v>
      </c>
      <c r="AA33" s="16">
        <v>40133</v>
      </c>
      <c r="AB33" s="15">
        <v>16.440000000000001</v>
      </c>
    </row>
    <row r="34" spans="1:28" x14ac:dyDescent="0.3">
      <c r="A34" s="15"/>
      <c r="C34" s="16">
        <v>44516</v>
      </c>
      <c r="D34" s="15">
        <v>67.540000000000006</v>
      </c>
      <c r="E34" s="16">
        <v>44148</v>
      </c>
      <c r="F34" s="15">
        <v>26.29</v>
      </c>
      <c r="G34" s="16">
        <v>43774</v>
      </c>
      <c r="H34" s="15">
        <v>25.5</v>
      </c>
      <c r="I34" s="16">
        <v>43403</v>
      </c>
      <c r="J34" s="15">
        <v>16.02</v>
      </c>
      <c r="K34" s="16">
        <v>43049</v>
      </c>
      <c r="L34" s="15">
        <v>7.4</v>
      </c>
      <c r="M34" s="16">
        <v>42688</v>
      </c>
      <c r="N34" s="15">
        <v>5.4</v>
      </c>
      <c r="O34" s="16">
        <v>42319</v>
      </c>
      <c r="P34" s="15">
        <v>8.43</v>
      </c>
      <c r="Q34" s="16">
        <v>41950</v>
      </c>
      <c r="R34" s="15">
        <v>6.73</v>
      </c>
      <c r="S34" s="16">
        <v>41586</v>
      </c>
      <c r="T34" s="15">
        <v>4.49</v>
      </c>
      <c r="U34" s="16">
        <v>41225</v>
      </c>
      <c r="V34" s="15">
        <v>9.4700000000000006</v>
      </c>
      <c r="W34" s="16">
        <v>40858</v>
      </c>
      <c r="X34" s="15">
        <v>11.21</v>
      </c>
      <c r="Y34" s="16">
        <v>40494</v>
      </c>
      <c r="Z34" s="15">
        <v>16.73</v>
      </c>
      <c r="AA34" s="16">
        <v>40130</v>
      </c>
      <c r="AB34" s="15">
        <v>16.149999999999999</v>
      </c>
    </row>
    <row r="35" spans="1:28" x14ac:dyDescent="0.3">
      <c r="A35" s="15"/>
      <c r="C35" s="16">
        <v>44515</v>
      </c>
      <c r="D35" s="15">
        <v>65.92</v>
      </c>
      <c r="E35" s="16">
        <v>44147</v>
      </c>
      <c r="F35" s="15">
        <v>25.92</v>
      </c>
      <c r="G35" s="16">
        <v>43773</v>
      </c>
      <c r="H35" s="15">
        <v>25.62</v>
      </c>
      <c r="I35" s="16">
        <v>43402</v>
      </c>
      <c r="J35" s="15">
        <v>16.68</v>
      </c>
      <c r="K35" s="16">
        <v>43048</v>
      </c>
      <c r="L35" s="15">
        <v>7.55</v>
      </c>
      <c r="M35" s="16">
        <v>42685</v>
      </c>
      <c r="N35" s="15">
        <v>5.68</v>
      </c>
      <c r="O35" s="16">
        <v>42318</v>
      </c>
      <c r="P35" s="15">
        <v>8.42</v>
      </c>
      <c r="Q35" s="16">
        <v>41949</v>
      </c>
      <c r="R35" s="15">
        <v>6.63</v>
      </c>
      <c r="S35" s="16">
        <v>41585</v>
      </c>
      <c r="T35" s="15">
        <v>4.8</v>
      </c>
      <c r="U35" s="16">
        <v>41222</v>
      </c>
      <c r="V35" s="15">
        <v>8.67</v>
      </c>
      <c r="W35" s="16">
        <v>40857</v>
      </c>
      <c r="X35" s="15">
        <v>10.85</v>
      </c>
      <c r="Y35" s="16">
        <v>40493</v>
      </c>
      <c r="Z35" s="15">
        <v>16.66</v>
      </c>
      <c r="AA35" s="16">
        <v>40129</v>
      </c>
      <c r="AB35" s="15">
        <v>16.05</v>
      </c>
    </row>
    <row r="36" spans="1:28" x14ac:dyDescent="0.3">
      <c r="A36" s="15"/>
      <c r="C36" s="16">
        <v>44512</v>
      </c>
      <c r="D36" s="15">
        <v>63.26</v>
      </c>
      <c r="E36" s="16">
        <v>44146</v>
      </c>
      <c r="F36" s="15">
        <v>26.12</v>
      </c>
      <c r="G36" s="16">
        <v>43770</v>
      </c>
      <c r="H36" s="15">
        <v>25.28</v>
      </c>
      <c r="I36" s="16">
        <v>43399</v>
      </c>
      <c r="J36" s="15">
        <v>18.27</v>
      </c>
      <c r="K36" s="16">
        <v>43047</v>
      </c>
      <c r="L36" s="15">
        <v>7.7</v>
      </c>
      <c r="M36" s="16">
        <v>42684</v>
      </c>
      <c r="N36" s="15">
        <v>5.92</v>
      </c>
      <c r="O36" s="16">
        <v>42317</v>
      </c>
      <c r="P36" s="15">
        <v>8.32</v>
      </c>
      <c r="Q36" s="16">
        <v>41948</v>
      </c>
      <c r="R36" s="15">
        <v>6.63</v>
      </c>
      <c r="S36" s="16">
        <v>41584</v>
      </c>
      <c r="T36" s="15">
        <v>4.78</v>
      </c>
      <c r="U36" s="16">
        <v>41221</v>
      </c>
      <c r="V36" s="15">
        <v>8.61</v>
      </c>
      <c r="W36" s="16">
        <v>40856</v>
      </c>
      <c r="X36" s="15">
        <v>10.9</v>
      </c>
      <c r="Y36" s="16">
        <v>40492</v>
      </c>
      <c r="Z36" s="15">
        <v>16.309999999999999</v>
      </c>
      <c r="AA36" s="16">
        <v>40128</v>
      </c>
      <c r="AB36" s="15">
        <v>16.329999999999998</v>
      </c>
    </row>
    <row r="37" spans="1:28" x14ac:dyDescent="0.3">
      <c r="A37" s="15"/>
      <c r="C37" s="16">
        <v>44511</v>
      </c>
      <c r="D37" s="15">
        <v>63.69</v>
      </c>
      <c r="E37" s="16">
        <v>44145</v>
      </c>
      <c r="F37" s="15">
        <v>26.22</v>
      </c>
      <c r="G37" s="16">
        <v>43769</v>
      </c>
      <c r="H37" s="15">
        <v>25.61</v>
      </c>
      <c r="I37" s="16">
        <v>43398</v>
      </c>
      <c r="J37" s="15">
        <v>19.07</v>
      </c>
      <c r="K37" s="16">
        <v>43046</v>
      </c>
      <c r="L37" s="15">
        <v>7.76</v>
      </c>
      <c r="M37" s="16">
        <v>42683</v>
      </c>
      <c r="N37" s="15">
        <v>6.12</v>
      </c>
      <c r="O37" s="16">
        <v>42314</v>
      </c>
      <c r="P37" s="15">
        <v>8.39</v>
      </c>
      <c r="Q37" s="16">
        <v>41947</v>
      </c>
      <c r="R37" s="15">
        <v>6.47</v>
      </c>
      <c r="S37" s="16">
        <v>41583</v>
      </c>
      <c r="T37" s="15">
        <v>4.8</v>
      </c>
      <c r="U37" s="16">
        <v>41220</v>
      </c>
      <c r="V37" s="15">
        <v>8.56</v>
      </c>
      <c r="W37" s="16">
        <v>40855</v>
      </c>
      <c r="X37" s="15">
        <v>11.14</v>
      </c>
      <c r="Y37" s="16">
        <v>40491</v>
      </c>
      <c r="Z37" s="15">
        <v>16.11</v>
      </c>
      <c r="AA37" s="16">
        <v>40127</v>
      </c>
      <c r="AB37" s="15">
        <v>16.579999999999998</v>
      </c>
    </row>
    <row r="38" spans="1:28" x14ac:dyDescent="0.3">
      <c r="A38" s="15"/>
      <c r="C38" s="16">
        <v>44510</v>
      </c>
      <c r="D38" s="15">
        <v>63.15</v>
      </c>
      <c r="E38" s="16">
        <v>44144</v>
      </c>
      <c r="F38" s="15">
        <v>26.55</v>
      </c>
      <c r="G38" s="16">
        <v>43768</v>
      </c>
      <c r="H38" s="15">
        <v>25.99</v>
      </c>
      <c r="I38" s="16">
        <v>43397</v>
      </c>
      <c r="J38" s="15">
        <v>19.61</v>
      </c>
      <c r="K38" s="16">
        <v>43045</v>
      </c>
      <c r="L38" s="15">
        <v>7.92</v>
      </c>
      <c r="M38" s="16">
        <v>42682</v>
      </c>
      <c r="N38" s="15">
        <v>6.14</v>
      </c>
      <c r="O38" s="16">
        <v>42313</v>
      </c>
      <c r="P38" s="15">
        <v>8.4499999999999993</v>
      </c>
      <c r="Q38" s="16">
        <v>41946</v>
      </c>
      <c r="R38" s="15">
        <v>6.55</v>
      </c>
      <c r="S38" s="16">
        <v>41582</v>
      </c>
      <c r="T38" s="15">
        <v>4.5599999999999996</v>
      </c>
      <c r="U38" s="16">
        <v>41219</v>
      </c>
      <c r="V38" s="15">
        <v>8.68</v>
      </c>
      <c r="W38" s="16">
        <v>40854</v>
      </c>
      <c r="X38" s="15">
        <v>10.97</v>
      </c>
      <c r="Y38" s="16">
        <v>40490</v>
      </c>
      <c r="Z38" s="15">
        <v>16.07</v>
      </c>
      <c r="AA38" s="16">
        <v>40126</v>
      </c>
      <c r="AB38" s="15">
        <v>16.760000000000002</v>
      </c>
    </row>
    <row r="39" spans="1:28" x14ac:dyDescent="0.3">
      <c r="A39" s="15"/>
      <c r="C39" s="16">
        <v>44509</v>
      </c>
      <c r="D39" s="15">
        <v>60.41</v>
      </c>
      <c r="E39" s="16">
        <v>44141</v>
      </c>
      <c r="F39" s="15">
        <v>25.43</v>
      </c>
      <c r="G39" s="16">
        <v>43767</v>
      </c>
      <c r="H39" s="15">
        <v>25.45</v>
      </c>
      <c r="I39" s="16">
        <v>43396</v>
      </c>
      <c r="J39" s="15">
        <v>19.23</v>
      </c>
      <c r="K39" s="16">
        <v>43042</v>
      </c>
      <c r="L39" s="15">
        <v>7.87</v>
      </c>
      <c r="M39" s="16">
        <v>42681</v>
      </c>
      <c r="N39" s="15">
        <v>6.22</v>
      </c>
      <c r="O39" s="16">
        <v>42312</v>
      </c>
      <c r="P39" s="15">
        <v>8.3800000000000008</v>
      </c>
      <c r="Q39" s="16">
        <v>41943</v>
      </c>
      <c r="R39" s="15">
        <v>6.33</v>
      </c>
      <c r="S39" s="16">
        <v>41579</v>
      </c>
      <c r="T39" s="15">
        <v>4.62</v>
      </c>
      <c r="U39" s="16">
        <v>41218</v>
      </c>
      <c r="V39" s="15">
        <v>8.59</v>
      </c>
      <c r="W39" s="16">
        <v>40851</v>
      </c>
      <c r="X39" s="15">
        <v>10.41</v>
      </c>
      <c r="Y39" s="16">
        <v>40487</v>
      </c>
      <c r="Z39" s="15">
        <v>16.350000000000001</v>
      </c>
      <c r="AA39" s="16">
        <v>40123</v>
      </c>
      <c r="AB39" s="15">
        <v>16.899999999999999</v>
      </c>
    </row>
    <row r="40" spans="1:28" x14ac:dyDescent="0.3">
      <c r="A40" s="15"/>
      <c r="C40" s="16">
        <v>44508</v>
      </c>
      <c r="D40" s="15">
        <v>60.62</v>
      </c>
      <c r="E40" s="16">
        <v>44140</v>
      </c>
      <c r="F40" s="15">
        <v>25.98</v>
      </c>
      <c r="G40" s="16">
        <v>43766</v>
      </c>
      <c r="H40" s="15">
        <v>25.11</v>
      </c>
      <c r="I40" s="16">
        <v>43395</v>
      </c>
      <c r="J40" s="15">
        <v>19</v>
      </c>
      <c r="K40" s="16">
        <v>43041</v>
      </c>
      <c r="L40" s="15">
        <v>7.67</v>
      </c>
      <c r="M40" s="16">
        <v>42678</v>
      </c>
      <c r="N40" s="15">
        <v>6.4</v>
      </c>
      <c r="O40" s="16">
        <v>42311</v>
      </c>
      <c r="P40" s="15">
        <v>8.44</v>
      </c>
      <c r="Q40" s="16">
        <v>41942</v>
      </c>
      <c r="R40" s="15">
        <v>6.4</v>
      </c>
      <c r="S40" s="16">
        <v>41578</v>
      </c>
      <c r="T40" s="15">
        <v>4.8099999999999996</v>
      </c>
      <c r="U40" s="16">
        <v>41215</v>
      </c>
      <c r="V40" s="15">
        <v>8.44</v>
      </c>
      <c r="W40" s="16">
        <v>40850</v>
      </c>
      <c r="X40" s="15">
        <v>10.71</v>
      </c>
      <c r="Y40" s="16">
        <v>40486</v>
      </c>
      <c r="Z40" s="15">
        <v>16.23</v>
      </c>
      <c r="AA40" s="16">
        <v>40122</v>
      </c>
      <c r="AB40" s="15">
        <v>17.3</v>
      </c>
    </row>
    <row r="41" spans="1:28" x14ac:dyDescent="0.3">
      <c r="A41" s="15"/>
      <c r="C41" s="16">
        <v>44505</v>
      </c>
      <c r="D41" s="15">
        <v>59.39</v>
      </c>
      <c r="E41" s="16">
        <v>44139</v>
      </c>
      <c r="F41" s="15">
        <v>25.1</v>
      </c>
      <c r="G41" s="16">
        <v>43763</v>
      </c>
      <c r="H41" s="15">
        <v>24.97</v>
      </c>
      <c r="I41" s="16">
        <v>43392</v>
      </c>
      <c r="J41" s="15">
        <v>19.7</v>
      </c>
      <c r="K41" s="16">
        <v>43040</v>
      </c>
      <c r="L41" s="15">
        <v>7.49</v>
      </c>
      <c r="M41" s="16">
        <v>42677</v>
      </c>
      <c r="N41" s="15">
        <v>6.51</v>
      </c>
      <c r="O41" s="16">
        <v>42310</v>
      </c>
      <c r="P41" s="15">
        <v>8.58</v>
      </c>
      <c r="Q41" s="16">
        <v>41941</v>
      </c>
      <c r="R41" s="15">
        <v>6.4</v>
      </c>
      <c r="S41" s="16">
        <v>41577</v>
      </c>
      <c r="T41" s="15">
        <v>4.97</v>
      </c>
      <c r="U41" s="16">
        <v>41214</v>
      </c>
      <c r="V41" s="15">
        <v>8.39</v>
      </c>
      <c r="W41" s="16">
        <v>40849</v>
      </c>
      <c r="X41" s="15">
        <v>10.56</v>
      </c>
      <c r="Y41" s="16">
        <v>40485</v>
      </c>
      <c r="Z41" s="15">
        <v>16.53</v>
      </c>
      <c r="AA41" s="16">
        <v>40121</v>
      </c>
      <c r="AB41" s="15">
        <v>17.29</v>
      </c>
    </row>
    <row r="42" spans="1:28" x14ac:dyDescent="0.3">
      <c r="A42" s="15"/>
      <c r="C42" s="16">
        <v>44504</v>
      </c>
      <c r="D42" s="15">
        <v>59.85</v>
      </c>
      <c r="E42" s="16">
        <v>44138</v>
      </c>
      <c r="F42" s="15">
        <v>24.37</v>
      </c>
      <c r="G42" s="16">
        <v>43762</v>
      </c>
      <c r="H42" s="15">
        <v>25.43</v>
      </c>
      <c r="I42" s="16">
        <v>43391</v>
      </c>
      <c r="J42" s="15">
        <v>19.73</v>
      </c>
      <c r="K42" s="16">
        <v>43039</v>
      </c>
      <c r="L42" s="15">
        <v>7.38</v>
      </c>
      <c r="M42" s="16">
        <v>42676</v>
      </c>
      <c r="N42" s="15">
        <v>6.23</v>
      </c>
      <c r="O42" s="16">
        <v>42307</v>
      </c>
      <c r="P42" s="15">
        <v>8.64</v>
      </c>
      <c r="Q42" s="16">
        <v>41940</v>
      </c>
      <c r="R42" s="15">
        <v>6.17</v>
      </c>
      <c r="S42" s="16">
        <v>41576</v>
      </c>
      <c r="T42" s="15">
        <v>5.09</v>
      </c>
      <c r="U42" s="16">
        <v>41213</v>
      </c>
      <c r="V42" s="15">
        <v>8.58</v>
      </c>
      <c r="W42" s="16">
        <v>40848</v>
      </c>
      <c r="X42" s="15">
        <v>10.98</v>
      </c>
      <c r="Y42" s="16">
        <v>40484</v>
      </c>
      <c r="Z42" s="15">
        <v>16.55</v>
      </c>
      <c r="AA42" s="16">
        <v>40120</v>
      </c>
      <c r="AB42" s="15">
        <v>17.36</v>
      </c>
    </row>
    <row r="43" spans="1:28" x14ac:dyDescent="0.3">
      <c r="A43" s="15"/>
      <c r="C43" s="16">
        <v>44503</v>
      </c>
      <c r="D43" s="15">
        <v>59.8</v>
      </c>
      <c r="E43" s="16">
        <v>44137</v>
      </c>
      <c r="F43" s="15">
        <v>23.66</v>
      </c>
      <c r="G43" s="16">
        <v>43761</v>
      </c>
      <c r="H43" s="15">
        <v>24.75</v>
      </c>
      <c r="I43" s="16">
        <v>43390</v>
      </c>
      <c r="J43" s="15">
        <v>19.239999999999998</v>
      </c>
      <c r="K43" s="16">
        <v>43038</v>
      </c>
      <c r="L43" s="15">
        <v>7.14</v>
      </c>
      <c r="M43" s="16">
        <v>42675</v>
      </c>
      <c r="N43" s="15">
        <v>6.03</v>
      </c>
      <c r="O43" s="16">
        <v>42306</v>
      </c>
      <c r="P43" s="15">
        <v>8.65</v>
      </c>
      <c r="Q43" s="16">
        <v>41939</v>
      </c>
      <c r="R43" s="15">
        <v>6.29</v>
      </c>
      <c r="S43" s="16">
        <v>41575</v>
      </c>
      <c r="T43" s="15">
        <v>4.83</v>
      </c>
      <c r="U43" s="16">
        <v>41212</v>
      </c>
      <c r="V43" s="15">
        <v>8.48</v>
      </c>
      <c r="W43" s="16">
        <v>40847</v>
      </c>
      <c r="X43" s="15">
        <v>11.32</v>
      </c>
      <c r="Y43" s="16">
        <v>40483</v>
      </c>
      <c r="Z43" s="15">
        <v>16.52</v>
      </c>
      <c r="AA43" s="16">
        <v>40119</v>
      </c>
      <c r="AB43" s="15">
        <v>17.54</v>
      </c>
    </row>
    <row r="44" spans="1:28" x14ac:dyDescent="0.3">
      <c r="A44" s="15"/>
      <c r="C44" s="16">
        <v>44502</v>
      </c>
      <c r="D44" s="15">
        <v>59.43</v>
      </c>
      <c r="E44" s="16">
        <v>44134</v>
      </c>
      <c r="F44" s="15">
        <v>23.69</v>
      </c>
      <c r="G44" s="16">
        <v>43760</v>
      </c>
      <c r="H44" s="15">
        <v>25.65</v>
      </c>
      <c r="I44" s="16">
        <v>43389</v>
      </c>
      <c r="J44" s="15">
        <v>19.28</v>
      </c>
      <c r="K44" s="16">
        <v>43035</v>
      </c>
      <c r="L44" s="15">
        <v>7.16</v>
      </c>
      <c r="M44" s="16">
        <v>42674</v>
      </c>
      <c r="N44" s="15">
        <v>5.9</v>
      </c>
      <c r="O44" s="16">
        <v>42305</v>
      </c>
      <c r="P44" s="15">
        <v>8.56</v>
      </c>
      <c r="Q44" s="16">
        <v>41936</v>
      </c>
      <c r="R44" s="15">
        <v>6.38</v>
      </c>
      <c r="S44" s="16">
        <v>41572</v>
      </c>
      <c r="T44" s="15">
        <v>5.01</v>
      </c>
      <c r="U44" s="16">
        <v>41211</v>
      </c>
      <c r="V44" s="15">
        <v>8.41</v>
      </c>
      <c r="W44" s="16">
        <v>40844</v>
      </c>
      <c r="X44" s="15">
        <v>11.58</v>
      </c>
      <c r="Y44" s="16">
        <v>40480</v>
      </c>
      <c r="Z44" s="15">
        <v>16.440000000000001</v>
      </c>
      <c r="AA44" s="16">
        <v>40116</v>
      </c>
      <c r="AB44" s="15">
        <v>17.55</v>
      </c>
    </row>
    <row r="45" spans="1:28" x14ac:dyDescent="0.3">
      <c r="A45" s="15"/>
      <c r="C45" s="16">
        <v>44501</v>
      </c>
      <c r="D45" s="15">
        <v>56.92</v>
      </c>
      <c r="E45" s="16">
        <v>44133</v>
      </c>
      <c r="F45" s="15">
        <v>23.66</v>
      </c>
      <c r="G45" s="16">
        <v>43759</v>
      </c>
      <c r="H45" s="15">
        <v>25.93</v>
      </c>
      <c r="I45" s="16">
        <v>43388</v>
      </c>
      <c r="J45" s="15">
        <v>18.579999999999998</v>
      </c>
      <c r="K45" s="16">
        <v>43034</v>
      </c>
      <c r="L45" s="15">
        <v>7.2</v>
      </c>
      <c r="M45" s="16">
        <v>42671</v>
      </c>
      <c r="N45" s="15">
        <v>5.87</v>
      </c>
      <c r="O45" s="16">
        <v>42304</v>
      </c>
      <c r="P45" s="15">
        <v>8.59</v>
      </c>
      <c r="Q45" s="16">
        <v>41935</v>
      </c>
      <c r="R45" s="15">
        <v>6.32</v>
      </c>
      <c r="S45" s="16">
        <v>41571</v>
      </c>
      <c r="T45" s="15">
        <v>4.67</v>
      </c>
      <c r="U45" s="16">
        <v>41208</v>
      </c>
      <c r="V45" s="15">
        <v>8.2100000000000009</v>
      </c>
      <c r="W45" s="16">
        <v>40843</v>
      </c>
      <c r="X45" s="15">
        <v>11.62</v>
      </c>
      <c r="Y45" s="16">
        <v>40479</v>
      </c>
      <c r="Z45" s="15">
        <v>16.75</v>
      </c>
      <c r="AA45" s="16">
        <v>40115</v>
      </c>
      <c r="AB45" s="15">
        <v>17.739999999999998</v>
      </c>
    </row>
    <row r="46" spans="1:28" x14ac:dyDescent="0.3">
      <c r="A46" s="15"/>
      <c r="C46" s="16">
        <v>44498</v>
      </c>
      <c r="D46" s="15">
        <v>58.7</v>
      </c>
      <c r="E46" s="16">
        <v>44132</v>
      </c>
      <c r="F46" s="15">
        <v>23.03</v>
      </c>
      <c r="G46" s="16">
        <v>43756</v>
      </c>
      <c r="H46" s="15">
        <v>25.87</v>
      </c>
      <c r="I46" s="16">
        <v>43385</v>
      </c>
      <c r="J46" s="15">
        <v>20.36</v>
      </c>
      <c r="K46" s="16">
        <v>43033</v>
      </c>
      <c r="L46" s="15">
        <v>7.39</v>
      </c>
      <c r="M46" s="16">
        <v>42670</v>
      </c>
      <c r="N46" s="15">
        <v>5.79</v>
      </c>
      <c r="O46" s="16">
        <v>42303</v>
      </c>
      <c r="P46" s="15">
        <v>8.64</v>
      </c>
      <c r="Q46" s="16">
        <v>41934</v>
      </c>
      <c r="R46" s="15">
        <v>6.21</v>
      </c>
      <c r="S46" s="16">
        <v>41570</v>
      </c>
      <c r="T46" s="15">
        <v>4.62</v>
      </c>
      <c r="U46" s="16">
        <v>41207</v>
      </c>
      <c r="V46" s="15">
        <v>8.01</v>
      </c>
      <c r="W46" s="16">
        <v>40842</v>
      </c>
      <c r="X46" s="15">
        <v>11.31</v>
      </c>
      <c r="Y46" s="16">
        <v>40478</v>
      </c>
      <c r="Z46" s="15">
        <v>17.03</v>
      </c>
      <c r="AA46" s="16">
        <v>40114</v>
      </c>
      <c r="AB46" s="15">
        <v>17.2</v>
      </c>
    </row>
    <row r="47" spans="1:28" x14ac:dyDescent="0.3">
      <c r="A47" s="15"/>
      <c r="C47" s="16">
        <v>44497</v>
      </c>
      <c r="D47" s="15">
        <v>58.55</v>
      </c>
      <c r="E47" s="16">
        <v>44131</v>
      </c>
      <c r="F47" s="15">
        <v>24.07</v>
      </c>
      <c r="G47" s="16">
        <v>43755</v>
      </c>
      <c r="H47" s="15">
        <v>26.06</v>
      </c>
      <c r="I47" s="16">
        <v>43384</v>
      </c>
      <c r="J47" s="15">
        <v>19.850000000000001</v>
      </c>
      <c r="K47" s="16">
        <v>43032</v>
      </c>
      <c r="L47" s="15">
        <v>7.46</v>
      </c>
      <c r="M47" s="16">
        <v>42669</v>
      </c>
      <c r="N47" s="15">
        <v>5.94</v>
      </c>
      <c r="O47" s="16">
        <v>42300</v>
      </c>
      <c r="P47" s="15">
        <v>8.6</v>
      </c>
      <c r="Q47" s="16">
        <v>41933</v>
      </c>
      <c r="R47" s="15">
        <v>6.16</v>
      </c>
      <c r="S47" s="16">
        <v>41569</v>
      </c>
      <c r="T47" s="15">
        <v>4.71</v>
      </c>
      <c r="U47" s="16">
        <v>41206</v>
      </c>
      <c r="V47" s="15">
        <v>8</v>
      </c>
      <c r="W47" s="16">
        <v>40841</v>
      </c>
      <c r="X47" s="15">
        <v>11.63</v>
      </c>
      <c r="Y47" s="16">
        <v>40477</v>
      </c>
      <c r="Z47" s="15">
        <v>16.920000000000002</v>
      </c>
      <c r="AA47" s="16">
        <v>40113</v>
      </c>
      <c r="AB47" s="15">
        <v>17.37</v>
      </c>
    </row>
    <row r="48" spans="1:28" x14ac:dyDescent="0.3">
      <c r="A48" s="15"/>
      <c r="C48" s="16">
        <v>44496</v>
      </c>
      <c r="D48" s="15">
        <v>59.88</v>
      </c>
      <c r="E48" s="16">
        <v>44130</v>
      </c>
      <c r="F48" s="15">
        <v>23.85</v>
      </c>
      <c r="G48" s="16">
        <v>43754</v>
      </c>
      <c r="H48" s="15">
        <v>26.31</v>
      </c>
      <c r="I48" s="16">
        <v>43383</v>
      </c>
      <c r="J48" s="15">
        <v>19.43</v>
      </c>
      <c r="K48" s="16">
        <v>43031</v>
      </c>
      <c r="L48" s="15">
        <v>7.44</v>
      </c>
      <c r="M48" s="16">
        <v>42668</v>
      </c>
      <c r="N48" s="15">
        <v>5.8</v>
      </c>
      <c r="O48" s="16">
        <v>42299</v>
      </c>
      <c r="P48" s="15">
        <v>8.4700000000000006</v>
      </c>
      <c r="Q48" s="16">
        <v>41932</v>
      </c>
      <c r="R48" s="15">
        <v>6.1</v>
      </c>
      <c r="S48" s="16">
        <v>41568</v>
      </c>
      <c r="T48" s="15">
        <v>4.59</v>
      </c>
      <c r="U48" s="16">
        <v>41205</v>
      </c>
      <c r="V48" s="15">
        <v>8.2100000000000009</v>
      </c>
      <c r="W48" s="16">
        <v>40840</v>
      </c>
      <c r="X48" s="15">
        <v>11.76</v>
      </c>
      <c r="Y48" s="16">
        <v>40476</v>
      </c>
      <c r="Z48" s="15">
        <v>17.12</v>
      </c>
      <c r="AA48" s="16">
        <v>40112</v>
      </c>
      <c r="AB48" s="15">
        <v>17.54</v>
      </c>
    </row>
    <row r="49" spans="1:28" x14ac:dyDescent="0.3">
      <c r="A49" s="15"/>
      <c r="C49" s="16">
        <v>44495</v>
      </c>
      <c r="D49" s="15">
        <v>59.78</v>
      </c>
      <c r="E49" s="16">
        <v>44127</v>
      </c>
      <c r="F49" s="15">
        <v>25.49</v>
      </c>
      <c r="G49" s="16">
        <v>43753</v>
      </c>
      <c r="H49" s="15">
        <v>25.72</v>
      </c>
      <c r="I49" s="16">
        <v>43382</v>
      </c>
      <c r="J49" s="15">
        <v>20.75</v>
      </c>
      <c r="K49" s="16">
        <v>43028</v>
      </c>
      <c r="L49" s="15">
        <v>7.57</v>
      </c>
      <c r="M49" s="16">
        <v>42667</v>
      </c>
      <c r="N49" s="15">
        <v>5.8</v>
      </c>
      <c r="O49" s="16">
        <v>42298</v>
      </c>
      <c r="P49" s="15">
        <v>8.43</v>
      </c>
      <c r="Q49" s="16">
        <v>41929</v>
      </c>
      <c r="R49" s="15">
        <v>6.12</v>
      </c>
      <c r="S49" s="16">
        <v>41565</v>
      </c>
      <c r="T49" s="15">
        <v>5.13</v>
      </c>
      <c r="U49" s="16">
        <v>41204</v>
      </c>
      <c r="V49" s="15">
        <v>8.25</v>
      </c>
      <c r="W49" s="16">
        <v>40837</v>
      </c>
      <c r="X49" s="15">
        <v>11.58</v>
      </c>
      <c r="Y49" s="16">
        <v>40473</v>
      </c>
      <c r="Z49" s="15">
        <v>17.03</v>
      </c>
      <c r="AA49" s="16">
        <v>40109</v>
      </c>
      <c r="AB49" s="15">
        <v>17.59</v>
      </c>
    </row>
    <row r="50" spans="1:28" x14ac:dyDescent="0.3">
      <c r="A50" s="15"/>
      <c r="C50" s="16">
        <v>44494</v>
      </c>
      <c r="D50" s="15">
        <v>58.96</v>
      </c>
      <c r="E50" s="16">
        <v>44126</v>
      </c>
      <c r="F50" s="15">
        <v>24.18</v>
      </c>
      <c r="G50" s="16">
        <v>43752</v>
      </c>
      <c r="H50" s="15">
        <v>24.15</v>
      </c>
      <c r="I50" s="16">
        <v>43381</v>
      </c>
      <c r="J50" s="15">
        <v>21.87</v>
      </c>
      <c r="K50" s="16">
        <v>43027</v>
      </c>
      <c r="L50" s="15">
        <v>7.64</v>
      </c>
      <c r="M50" s="16">
        <v>42664</v>
      </c>
      <c r="N50" s="15">
        <v>5.9</v>
      </c>
      <c r="O50" s="16">
        <v>42297</v>
      </c>
      <c r="P50" s="15">
        <v>8.44</v>
      </c>
      <c r="Q50" s="16">
        <v>41928</v>
      </c>
      <c r="R50" s="15">
        <v>6.19</v>
      </c>
      <c r="S50" s="16">
        <v>41564</v>
      </c>
      <c r="T50" s="15">
        <v>5.18</v>
      </c>
      <c r="U50" s="16">
        <v>41201</v>
      </c>
      <c r="V50" s="15">
        <v>8.3000000000000007</v>
      </c>
      <c r="W50" s="16">
        <v>40836</v>
      </c>
      <c r="X50" s="15">
        <v>11.4</v>
      </c>
      <c r="Y50" s="16">
        <v>40472</v>
      </c>
      <c r="Z50" s="15">
        <v>16.82</v>
      </c>
      <c r="AA50" s="16">
        <v>40108</v>
      </c>
      <c r="AB50" s="15">
        <v>17.64</v>
      </c>
    </row>
    <row r="51" spans="1:28" x14ac:dyDescent="0.3">
      <c r="A51" s="15"/>
      <c r="C51" s="16">
        <v>44491</v>
      </c>
      <c r="D51" s="15">
        <v>58.25</v>
      </c>
      <c r="E51" s="16">
        <v>44125</v>
      </c>
      <c r="F51" s="15">
        <v>23.56</v>
      </c>
      <c r="G51" s="16">
        <v>43749</v>
      </c>
      <c r="H51" s="15">
        <v>24.45</v>
      </c>
      <c r="I51" s="16">
        <v>43378</v>
      </c>
      <c r="J51" s="15">
        <v>22.11</v>
      </c>
      <c r="K51" s="16">
        <v>43026</v>
      </c>
      <c r="L51" s="15">
        <v>7.79</v>
      </c>
      <c r="M51" s="16">
        <v>42663</v>
      </c>
      <c r="N51" s="15">
        <v>5.57</v>
      </c>
      <c r="O51" s="16">
        <v>42296</v>
      </c>
      <c r="P51" s="15">
        <v>8.34</v>
      </c>
      <c r="Q51" s="16">
        <v>41927</v>
      </c>
      <c r="R51" s="15">
        <v>6.14</v>
      </c>
      <c r="S51" s="16">
        <v>41563</v>
      </c>
      <c r="T51" s="15">
        <v>5.34</v>
      </c>
      <c r="U51" s="16">
        <v>41200</v>
      </c>
      <c r="V51" s="15">
        <v>8.43</v>
      </c>
      <c r="W51" s="16">
        <v>40835</v>
      </c>
      <c r="X51" s="15">
        <v>11.23</v>
      </c>
      <c r="Y51" s="16">
        <v>40471</v>
      </c>
      <c r="Z51" s="15">
        <v>17.14</v>
      </c>
      <c r="AA51" s="16">
        <v>40107</v>
      </c>
      <c r="AB51" s="15">
        <v>18.21</v>
      </c>
    </row>
    <row r="52" spans="1:28" x14ac:dyDescent="0.3">
      <c r="A52" s="15"/>
      <c r="C52" s="16">
        <v>44490</v>
      </c>
      <c r="D52" s="15">
        <v>57.96</v>
      </c>
      <c r="E52" s="16">
        <v>44124</v>
      </c>
      <c r="F52" s="15">
        <v>24.41</v>
      </c>
      <c r="G52" s="16">
        <v>43748</v>
      </c>
      <c r="H52" s="15">
        <v>23.25</v>
      </c>
      <c r="I52" s="16">
        <v>43377</v>
      </c>
      <c r="J52" s="15">
        <v>21.29</v>
      </c>
      <c r="K52" s="16">
        <v>43025</v>
      </c>
      <c r="L52" s="15">
        <v>7.4</v>
      </c>
      <c r="M52" s="16">
        <v>42662</v>
      </c>
      <c r="N52" s="15">
        <v>5.67</v>
      </c>
      <c r="O52" s="16">
        <v>42293</v>
      </c>
      <c r="P52" s="15">
        <v>8.3800000000000008</v>
      </c>
      <c r="Q52" s="16">
        <v>41926</v>
      </c>
      <c r="R52" s="15">
        <v>6.07</v>
      </c>
      <c r="S52" s="16">
        <v>41562</v>
      </c>
      <c r="T52" s="15">
        <v>4.96</v>
      </c>
      <c r="U52" s="16">
        <v>41199</v>
      </c>
      <c r="V52" s="15">
        <v>8.65</v>
      </c>
      <c r="W52" s="16">
        <v>40834</v>
      </c>
      <c r="X52" s="15">
        <v>11.54</v>
      </c>
      <c r="Y52" s="16">
        <v>40470</v>
      </c>
      <c r="Z52" s="15">
        <v>17.03</v>
      </c>
      <c r="AA52" s="16">
        <v>40106</v>
      </c>
      <c r="AB52" s="15">
        <v>17.78</v>
      </c>
    </row>
    <row r="53" spans="1:28" x14ac:dyDescent="0.3">
      <c r="A53" s="15"/>
      <c r="C53" s="16">
        <v>44489</v>
      </c>
      <c r="D53" s="15">
        <v>57.76</v>
      </c>
      <c r="E53" s="16">
        <v>44123</v>
      </c>
      <c r="F53" s="15">
        <v>24.99</v>
      </c>
      <c r="G53" s="16">
        <v>43747</v>
      </c>
      <c r="H53" s="15">
        <v>22.66</v>
      </c>
      <c r="I53" s="16">
        <v>43376</v>
      </c>
      <c r="J53" s="15">
        <v>21.13</v>
      </c>
      <c r="K53" s="16">
        <v>43024</v>
      </c>
      <c r="L53" s="15">
        <v>7.36</v>
      </c>
      <c r="M53" s="16">
        <v>42661</v>
      </c>
      <c r="N53" s="15">
        <v>5.95</v>
      </c>
      <c r="O53" s="16">
        <v>42292</v>
      </c>
      <c r="P53" s="15">
        <v>8.42</v>
      </c>
      <c r="Q53" s="16">
        <v>41925</v>
      </c>
      <c r="R53" s="15">
        <v>6.04</v>
      </c>
      <c r="S53" s="16">
        <v>41561</v>
      </c>
      <c r="T53" s="15">
        <v>4.82</v>
      </c>
      <c r="U53" s="16">
        <v>41198</v>
      </c>
      <c r="V53" s="15">
        <v>8.3699999999999992</v>
      </c>
      <c r="W53" s="16">
        <v>40833</v>
      </c>
      <c r="X53" s="15">
        <v>11.59</v>
      </c>
      <c r="Y53" s="16">
        <v>40469</v>
      </c>
      <c r="Z53" s="15">
        <v>17.39</v>
      </c>
      <c r="AA53" s="16">
        <v>40105</v>
      </c>
      <c r="AB53" s="15">
        <v>17.61</v>
      </c>
    </row>
    <row r="54" spans="1:28" x14ac:dyDescent="0.3">
      <c r="A54" s="15"/>
      <c r="C54" s="16">
        <v>44488</v>
      </c>
      <c r="D54" s="15">
        <v>54.52</v>
      </c>
      <c r="E54" s="16">
        <v>44120</v>
      </c>
      <c r="F54" s="15">
        <v>24.9</v>
      </c>
      <c r="G54" s="16">
        <v>43746</v>
      </c>
      <c r="H54" s="15">
        <v>22.52</v>
      </c>
      <c r="I54" s="16">
        <v>43375</v>
      </c>
      <c r="J54" s="15">
        <v>20.93</v>
      </c>
      <c r="K54" s="16">
        <v>43021</v>
      </c>
      <c r="L54" s="15">
        <v>7.32</v>
      </c>
      <c r="M54" s="16">
        <v>42660</v>
      </c>
      <c r="N54" s="15">
        <v>5.87</v>
      </c>
      <c r="O54" s="16">
        <v>42291</v>
      </c>
      <c r="P54" s="15">
        <v>8.42</v>
      </c>
      <c r="Q54" s="16">
        <v>41922</v>
      </c>
      <c r="R54" s="15">
        <v>6.02</v>
      </c>
      <c r="S54" s="16">
        <v>41558</v>
      </c>
      <c r="T54" s="15">
        <v>4.62</v>
      </c>
      <c r="U54" s="16">
        <v>41197</v>
      </c>
      <c r="V54" s="15">
        <v>8.0399999999999991</v>
      </c>
      <c r="W54" s="16">
        <v>40830</v>
      </c>
      <c r="X54" s="15">
        <v>11.69</v>
      </c>
      <c r="Y54" s="16">
        <v>40466</v>
      </c>
      <c r="Z54" s="15">
        <v>17.47</v>
      </c>
      <c r="AA54" s="16">
        <v>40102</v>
      </c>
      <c r="AB54" s="15">
        <v>17.260000000000002</v>
      </c>
    </row>
    <row r="55" spans="1:28" x14ac:dyDescent="0.3">
      <c r="A55" s="15"/>
      <c r="C55" s="16">
        <v>44487</v>
      </c>
      <c r="D55" s="15">
        <v>58.54</v>
      </c>
      <c r="E55" s="16">
        <v>44119</v>
      </c>
      <c r="F55" s="15">
        <v>24.97</v>
      </c>
      <c r="G55" s="16">
        <v>43745</v>
      </c>
      <c r="H55" s="15">
        <v>23.4</v>
      </c>
      <c r="I55" s="16">
        <v>43374</v>
      </c>
      <c r="J55" s="15">
        <v>21.31</v>
      </c>
      <c r="K55" s="16">
        <v>43020</v>
      </c>
      <c r="L55" s="15">
        <v>7.4</v>
      </c>
      <c r="M55" s="16">
        <v>42657</v>
      </c>
      <c r="N55" s="15">
        <v>5.81</v>
      </c>
      <c r="O55" s="16">
        <v>42290</v>
      </c>
      <c r="P55" s="15">
        <v>8.33</v>
      </c>
      <c r="Q55" s="16">
        <v>41921</v>
      </c>
      <c r="R55" s="15">
        <v>6.1</v>
      </c>
      <c r="S55" s="16">
        <v>41557</v>
      </c>
      <c r="T55" s="15">
        <v>4.7699999999999996</v>
      </c>
      <c r="U55" s="16">
        <v>41194</v>
      </c>
      <c r="V55" s="15">
        <v>8.17</v>
      </c>
      <c r="W55" s="16">
        <v>40829</v>
      </c>
      <c r="X55" s="15">
        <v>11.62</v>
      </c>
      <c r="Y55" s="16">
        <v>40465</v>
      </c>
      <c r="Z55" s="15">
        <v>17.55</v>
      </c>
      <c r="AA55" s="16">
        <v>40101</v>
      </c>
      <c r="AB55" s="15">
        <v>17.32</v>
      </c>
    </row>
    <row r="56" spans="1:28" x14ac:dyDescent="0.3">
      <c r="A56" s="15"/>
      <c r="C56" s="16">
        <v>44484</v>
      </c>
      <c r="D56" s="15">
        <v>59.41</v>
      </c>
      <c r="E56" s="16">
        <v>44118</v>
      </c>
      <c r="F56" s="15">
        <v>25.75</v>
      </c>
      <c r="G56" s="16">
        <v>43742</v>
      </c>
      <c r="H56" s="15">
        <v>22.94</v>
      </c>
      <c r="I56" s="16">
        <v>43371</v>
      </c>
      <c r="J56" s="15">
        <v>21.15</v>
      </c>
      <c r="K56" s="16">
        <v>43019</v>
      </c>
      <c r="L56" s="15">
        <v>7.35</v>
      </c>
      <c r="M56" s="16">
        <v>42656</v>
      </c>
      <c r="N56" s="15">
        <v>5.66</v>
      </c>
      <c r="O56" s="16">
        <v>42289</v>
      </c>
      <c r="P56" s="15">
        <v>8.2899999999999991</v>
      </c>
      <c r="Q56" s="16">
        <v>41920</v>
      </c>
      <c r="R56" s="15">
        <v>6.04</v>
      </c>
      <c r="S56" s="16">
        <v>41556</v>
      </c>
      <c r="T56" s="15">
        <v>4.8</v>
      </c>
      <c r="U56" s="16">
        <v>41193</v>
      </c>
      <c r="V56" s="15">
        <v>8.15</v>
      </c>
      <c r="W56" s="16">
        <v>40828</v>
      </c>
      <c r="X56" s="15">
        <v>12.06</v>
      </c>
      <c r="Y56" s="16">
        <v>40464</v>
      </c>
      <c r="Z56" s="15">
        <v>17.670000000000002</v>
      </c>
      <c r="AA56" s="16">
        <v>40100</v>
      </c>
      <c r="AB56" s="15">
        <v>17.579999999999998</v>
      </c>
    </row>
    <row r="57" spans="1:28" x14ac:dyDescent="0.3">
      <c r="A57" s="15"/>
      <c r="C57" s="16">
        <v>44483</v>
      </c>
      <c r="D57" s="15">
        <v>61.4</v>
      </c>
      <c r="E57" s="16">
        <v>44117</v>
      </c>
      <c r="F57" s="15">
        <v>25.22</v>
      </c>
      <c r="G57" s="16">
        <v>43741</v>
      </c>
      <c r="H57" s="15">
        <v>23.23</v>
      </c>
      <c r="I57" s="16">
        <v>43370</v>
      </c>
      <c r="J57" s="15">
        <v>20.77</v>
      </c>
      <c r="K57" s="16">
        <v>43018</v>
      </c>
      <c r="L57" s="15">
        <v>7.36</v>
      </c>
      <c r="M57" s="16">
        <v>42655</v>
      </c>
      <c r="N57" s="15">
        <v>5.52</v>
      </c>
      <c r="O57" s="16">
        <v>42286</v>
      </c>
      <c r="P57" s="15">
        <v>8.32</v>
      </c>
      <c r="Q57" s="16">
        <v>41919</v>
      </c>
      <c r="R57" s="15">
        <v>5.7</v>
      </c>
      <c r="S57" s="16">
        <v>41555</v>
      </c>
      <c r="T57" s="15">
        <v>4.87</v>
      </c>
      <c r="U57" s="16">
        <v>41192</v>
      </c>
      <c r="V57" s="15">
        <v>8.07</v>
      </c>
      <c r="W57" s="16">
        <v>40827</v>
      </c>
      <c r="X57" s="15">
        <v>12.01</v>
      </c>
      <c r="Y57" s="16">
        <v>40463</v>
      </c>
      <c r="Z57" s="15">
        <v>17.78</v>
      </c>
      <c r="AA57" s="16">
        <v>40099</v>
      </c>
      <c r="AB57" s="15">
        <v>17.440000000000001</v>
      </c>
    </row>
    <row r="58" spans="1:28" x14ac:dyDescent="0.3">
      <c r="A58" s="15"/>
      <c r="C58" s="16">
        <v>44482</v>
      </c>
      <c r="D58" s="15">
        <v>59.04</v>
      </c>
      <c r="E58" s="16">
        <v>44116</v>
      </c>
      <c r="F58" s="15">
        <v>25.87</v>
      </c>
      <c r="G58" s="16">
        <v>43740</v>
      </c>
      <c r="H58" s="15">
        <v>24.19</v>
      </c>
      <c r="I58" s="16">
        <v>43369</v>
      </c>
      <c r="J58" s="15">
        <v>20.190000000000001</v>
      </c>
      <c r="K58" s="16">
        <v>43017</v>
      </c>
      <c r="L58" s="15">
        <v>6.94</v>
      </c>
      <c r="M58" s="16">
        <v>42654</v>
      </c>
      <c r="N58" s="15">
        <v>5.42</v>
      </c>
      <c r="O58" s="16">
        <v>42285</v>
      </c>
      <c r="P58" s="15">
        <v>8.11</v>
      </c>
      <c r="Q58" s="16">
        <v>41918</v>
      </c>
      <c r="R58" s="15">
        <v>5.64</v>
      </c>
      <c r="S58" s="16">
        <v>41554</v>
      </c>
      <c r="T58" s="15">
        <v>4.97</v>
      </c>
      <c r="U58" s="16">
        <v>41191</v>
      </c>
      <c r="V58" s="15">
        <v>8.24</v>
      </c>
      <c r="W58" s="16">
        <v>40826</v>
      </c>
      <c r="X58" s="15">
        <v>12.05</v>
      </c>
      <c r="Y58" s="16">
        <v>40462</v>
      </c>
      <c r="Z58" s="15">
        <v>17.86</v>
      </c>
      <c r="AA58" s="16">
        <v>40098</v>
      </c>
      <c r="AB58" s="15">
        <v>17.399999999999999</v>
      </c>
    </row>
    <row r="59" spans="1:28" x14ac:dyDescent="0.3">
      <c r="A59" s="15"/>
      <c r="C59" s="16">
        <v>44481</v>
      </c>
      <c r="D59" s="15">
        <v>58.89</v>
      </c>
      <c r="E59" s="16">
        <v>44113</v>
      </c>
      <c r="F59" s="15">
        <v>25.71</v>
      </c>
      <c r="G59" s="16">
        <v>43739</v>
      </c>
      <c r="H59" s="15">
        <v>25.03</v>
      </c>
      <c r="I59" s="16">
        <v>43368</v>
      </c>
      <c r="J59" s="15">
        <v>21.18</v>
      </c>
      <c r="K59" s="16">
        <v>43014</v>
      </c>
      <c r="L59" s="15">
        <v>6.98</v>
      </c>
      <c r="M59" s="16">
        <v>42653</v>
      </c>
      <c r="N59" s="15">
        <v>5.67</v>
      </c>
      <c r="O59" s="16">
        <v>42284</v>
      </c>
      <c r="P59" s="15">
        <v>8.09</v>
      </c>
      <c r="Q59" s="16">
        <v>41915</v>
      </c>
      <c r="R59" s="15">
        <v>5.64</v>
      </c>
      <c r="S59" s="16">
        <v>41551</v>
      </c>
      <c r="T59" s="15">
        <v>5.1100000000000003</v>
      </c>
      <c r="U59" s="16">
        <v>41190</v>
      </c>
      <c r="V59" s="15">
        <v>8.26</v>
      </c>
      <c r="W59" s="16">
        <v>40823</v>
      </c>
      <c r="X59" s="15">
        <v>11.75</v>
      </c>
      <c r="Y59" s="16">
        <v>40459</v>
      </c>
      <c r="Z59" s="15">
        <v>17.55</v>
      </c>
      <c r="AA59" s="16">
        <v>40095</v>
      </c>
      <c r="AB59" s="15">
        <v>16.84</v>
      </c>
    </row>
    <row r="60" spans="1:28" x14ac:dyDescent="0.3">
      <c r="A60" s="15"/>
      <c r="C60" s="16">
        <v>44480</v>
      </c>
      <c r="D60" s="15">
        <v>59.11</v>
      </c>
      <c r="E60" s="16">
        <v>44112</v>
      </c>
      <c r="F60" s="15">
        <v>26.32</v>
      </c>
      <c r="G60" s="16">
        <v>43738</v>
      </c>
      <c r="H60" s="15">
        <v>24.72</v>
      </c>
      <c r="I60" s="16">
        <v>43367</v>
      </c>
      <c r="J60" s="15">
        <v>22.37</v>
      </c>
      <c r="K60" s="16">
        <v>43013</v>
      </c>
      <c r="L60" s="15">
        <v>6.87</v>
      </c>
      <c r="M60" s="16">
        <v>42650</v>
      </c>
      <c r="N60" s="15">
        <v>5.69</v>
      </c>
      <c r="O60" s="16">
        <v>42283</v>
      </c>
      <c r="P60" s="15">
        <v>8.19</v>
      </c>
      <c r="Q60" s="16">
        <v>41914</v>
      </c>
      <c r="R60" s="15">
        <v>5.66</v>
      </c>
      <c r="S60" s="16">
        <v>41550</v>
      </c>
      <c r="T60" s="15">
        <v>5.2</v>
      </c>
      <c r="U60" s="16">
        <v>41187</v>
      </c>
      <c r="V60" s="15">
        <v>8.15</v>
      </c>
      <c r="W60" s="16">
        <v>40822</v>
      </c>
      <c r="X60" s="15">
        <v>11.69</v>
      </c>
      <c r="Y60" s="16">
        <v>40458</v>
      </c>
      <c r="Z60" s="15">
        <v>17.45</v>
      </c>
      <c r="AA60" s="16">
        <v>40094</v>
      </c>
      <c r="AB60" s="15">
        <v>16.420000000000002</v>
      </c>
    </row>
    <row r="61" spans="1:28" x14ac:dyDescent="0.3">
      <c r="A61" s="15"/>
      <c r="C61" s="16">
        <v>44477</v>
      </c>
      <c r="D61" s="15">
        <v>58.31</v>
      </c>
      <c r="E61" s="16">
        <v>44111</v>
      </c>
      <c r="F61" s="15">
        <v>26.87</v>
      </c>
      <c r="G61" s="16">
        <v>43735</v>
      </c>
      <c r="H61" s="15">
        <v>25.28</v>
      </c>
      <c r="I61" s="16">
        <v>43364</v>
      </c>
      <c r="J61" s="15">
        <v>22.08</v>
      </c>
      <c r="K61" s="16">
        <v>43012</v>
      </c>
      <c r="L61" s="15">
        <v>6.89</v>
      </c>
      <c r="M61" s="16">
        <v>42649</v>
      </c>
      <c r="N61" s="15">
        <v>5.86</v>
      </c>
      <c r="O61" s="16">
        <v>42282</v>
      </c>
      <c r="P61" s="15">
        <v>8.18</v>
      </c>
      <c r="Q61" s="16">
        <v>41913</v>
      </c>
      <c r="R61" s="15">
        <v>5.79</v>
      </c>
      <c r="S61" s="16">
        <v>41549</v>
      </c>
      <c r="T61" s="15">
        <v>5.28</v>
      </c>
      <c r="U61" s="16">
        <v>41186</v>
      </c>
      <c r="V61" s="15">
        <v>8</v>
      </c>
      <c r="W61" s="16">
        <v>40821</v>
      </c>
      <c r="X61" s="15">
        <v>11.46</v>
      </c>
      <c r="Y61" s="16">
        <v>40457</v>
      </c>
      <c r="Z61" s="15">
        <v>17.54</v>
      </c>
      <c r="AA61" s="16">
        <v>40093</v>
      </c>
      <c r="AB61" s="15">
        <v>16.61</v>
      </c>
    </row>
    <row r="62" spans="1:28" x14ac:dyDescent="0.3">
      <c r="A62" s="15"/>
      <c r="C62" s="16">
        <v>44476</v>
      </c>
      <c r="D62" s="15">
        <v>60.33</v>
      </c>
      <c r="E62" s="16">
        <v>44110</v>
      </c>
      <c r="F62" s="15">
        <v>26.76</v>
      </c>
      <c r="G62" s="16">
        <v>43734</v>
      </c>
      <c r="H62" s="15">
        <v>25.62</v>
      </c>
      <c r="I62" s="16">
        <v>43363</v>
      </c>
      <c r="J62" s="15">
        <v>21.98</v>
      </c>
      <c r="K62" s="16">
        <v>43011</v>
      </c>
      <c r="L62" s="15">
        <v>6.99</v>
      </c>
      <c r="M62" s="16">
        <v>42648</v>
      </c>
      <c r="N62" s="15">
        <v>5.48</v>
      </c>
      <c r="O62" s="16">
        <v>42279</v>
      </c>
      <c r="P62" s="15">
        <v>8.11</v>
      </c>
      <c r="Q62" s="16">
        <v>41912</v>
      </c>
      <c r="R62" s="15">
        <v>5.82</v>
      </c>
      <c r="S62" s="16">
        <v>41548</v>
      </c>
      <c r="T62" s="15">
        <v>5.15</v>
      </c>
      <c r="U62" s="16">
        <v>41185</v>
      </c>
      <c r="V62" s="15">
        <v>7.94</v>
      </c>
      <c r="W62" s="16">
        <v>40820</v>
      </c>
      <c r="X62" s="15">
        <v>11.28</v>
      </c>
      <c r="Y62" s="16">
        <v>40456</v>
      </c>
      <c r="Z62" s="15">
        <v>17.53</v>
      </c>
      <c r="AA62" s="16">
        <v>40092</v>
      </c>
      <c r="AB62" s="15">
        <v>16.75</v>
      </c>
    </row>
    <row r="63" spans="1:28" x14ac:dyDescent="0.3">
      <c r="A63" s="15"/>
      <c r="C63" s="16">
        <v>44475</v>
      </c>
      <c r="D63" s="15">
        <v>59.04</v>
      </c>
      <c r="E63" s="16">
        <v>44109</v>
      </c>
      <c r="F63" s="15">
        <v>26.91</v>
      </c>
      <c r="G63" s="16">
        <v>43733</v>
      </c>
      <c r="H63" s="15">
        <v>25.2</v>
      </c>
      <c r="I63" s="16">
        <v>43362</v>
      </c>
      <c r="J63" s="15">
        <v>21.43</v>
      </c>
      <c r="K63" s="16">
        <v>43010</v>
      </c>
      <c r="L63" s="15">
        <v>6.93</v>
      </c>
      <c r="M63" s="16">
        <v>42647</v>
      </c>
      <c r="N63" s="15">
        <v>5.19</v>
      </c>
      <c r="O63" s="16">
        <v>42278</v>
      </c>
      <c r="P63" s="15">
        <v>8.14</v>
      </c>
      <c r="Q63" s="16">
        <v>41911</v>
      </c>
      <c r="R63" s="15">
        <v>5.76</v>
      </c>
      <c r="S63" s="16">
        <v>41547</v>
      </c>
      <c r="T63" s="15">
        <v>5.04</v>
      </c>
      <c r="U63" s="16">
        <v>41184</v>
      </c>
      <c r="V63" s="15">
        <v>8.24</v>
      </c>
      <c r="W63" s="16">
        <v>40819</v>
      </c>
      <c r="X63" s="15">
        <v>11.37</v>
      </c>
      <c r="Y63" s="16">
        <v>40455</v>
      </c>
      <c r="Z63" s="15">
        <v>17.190000000000001</v>
      </c>
      <c r="AA63" s="16">
        <v>40091</v>
      </c>
      <c r="AB63" s="15">
        <v>16.02</v>
      </c>
    </row>
    <row r="64" spans="1:28" x14ac:dyDescent="0.3">
      <c r="A64" s="15"/>
      <c r="C64" s="16">
        <v>44474</v>
      </c>
      <c r="D64" s="15">
        <v>64.66</v>
      </c>
      <c r="E64" s="16">
        <v>44106</v>
      </c>
      <c r="F64" s="15">
        <v>27</v>
      </c>
      <c r="G64" s="16">
        <v>43732</v>
      </c>
      <c r="H64" s="15">
        <v>25.53</v>
      </c>
      <c r="I64" s="16">
        <v>43361</v>
      </c>
      <c r="J64" s="15">
        <v>20.190000000000001</v>
      </c>
      <c r="K64" s="16">
        <v>43007</v>
      </c>
      <c r="L64" s="15">
        <v>7.06</v>
      </c>
      <c r="M64" s="16">
        <v>42646</v>
      </c>
      <c r="N64" s="15">
        <v>5.31</v>
      </c>
      <c r="O64" s="16">
        <v>42277</v>
      </c>
      <c r="P64" s="15">
        <v>8.1300000000000008</v>
      </c>
      <c r="Q64" s="16">
        <v>41908</v>
      </c>
      <c r="R64" s="15">
        <v>5.91</v>
      </c>
      <c r="S64" s="16">
        <v>41544</v>
      </c>
      <c r="T64" s="15">
        <v>5.39</v>
      </c>
      <c r="U64" s="16">
        <v>41183</v>
      </c>
      <c r="V64" s="15">
        <v>8.32</v>
      </c>
      <c r="W64" s="16">
        <v>40816</v>
      </c>
      <c r="X64" s="15">
        <v>11.98</v>
      </c>
      <c r="Y64" s="16">
        <v>40452</v>
      </c>
      <c r="Z64" s="15">
        <v>17.329999999999998</v>
      </c>
      <c r="AA64" s="16">
        <v>40088</v>
      </c>
      <c r="AB64" s="15">
        <v>15.94</v>
      </c>
    </row>
    <row r="65" spans="1:28" x14ac:dyDescent="0.3">
      <c r="A65" s="15"/>
      <c r="C65" s="16">
        <v>44473</v>
      </c>
      <c r="D65" s="15">
        <v>63.34</v>
      </c>
      <c r="E65" s="16">
        <v>44105</v>
      </c>
      <c r="F65" s="15">
        <v>26.48</v>
      </c>
      <c r="G65" s="16">
        <v>43731</v>
      </c>
      <c r="H65" s="15">
        <v>25.79</v>
      </c>
      <c r="I65" s="16">
        <v>43360</v>
      </c>
      <c r="J65" s="15">
        <v>20.92</v>
      </c>
      <c r="K65" s="16">
        <v>43006</v>
      </c>
      <c r="L65" s="15">
        <v>6.96</v>
      </c>
      <c r="M65" s="16">
        <v>42643</v>
      </c>
      <c r="N65" s="15">
        <v>4.97</v>
      </c>
      <c r="O65" s="16">
        <v>42276</v>
      </c>
      <c r="P65" s="15">
        <v>7.94</v>
      </c>
      <c r="Q65" s="16">
        <v>41907</v>
      </c>
      <c r="R65" s="15">
        <v>5.79</v>
      </c>
      <c r="S65" s="16">
        <v>41543</v>
      </c>
      <c r="T65" s="15">
        <v>5.49</v>
      </c>
      <c r="U65" s="16">
        <v>41180</v>
      </c>
      <c r="V65" s="15">
        <v>8.34</v>
      </c>
      <c r="W65" s="16">
        <v>40815</v>
      </c>
      <c r="X65" s="15">
        <v>12.19</v>
      </c>
      <c r="Y65" s="16">
        <v>40451</v>
      </c>
      <c r="Z65" s="15">
        <v>17.36</v>
      </c>
      <c r="AA65" s="16">
        <v>40087</v>
      </c>
      <c r="AB65" s="15">
        <v>16.12</v>
      </c>
    </row>
    <row r="66" spans="1:28" x14ac:dyDescent="0.3">
      <c r="A66" s="15"/>
      <c r="C66" s="16">
        <v>44470</v>
      </c>
      <c r="D66" s="15">
        <v>61.99</v>
      </c>
      <c r="E66" s="16">
        <v>44104</v>
      </c>
      <c r="F66" s="15">
        <v>26.9</v>
      </c>
      <c r="G66" s="16">
        <v>43728</v>
      </c>
      <c r="H66" s="15">
        <v>26.52</v>
      </c>
      <c r="I66" s="16">
        <v>43357</v>
      </c>
      <c r="J66" s="15">
        <v>19.93</v>
      </c>
      <c r="K66" s="16">
        <v>43005</v>
      </c>
      <c r="L66" s="15">
        <v>6.91</v>
      </c>
      <c r="M66" s="16">
        <v>42642</v>
      </c>
      <c r="N66" s="15">
        <v>5.0199999999999996</v>
      </c>
      <c r="O66" s="16">
        <v>42275</v>
      </c>
      <c r="P66" s="15">
        <v>7.89</v>
      </c>
      <c r="Q66" s="16">
        <v>41906</v>
      </c>
      <c r="R66" s="15">
        <v>5.81</v>
      </c>
      <c r="S66" s="16">
        <v>41542</v>
      </c>
      <c r="T66" s="15">
        <v>5.4</v>
      </c>
      <c r="U66" s="16">
        <v>41179</v>
      </c>
      <c r="V66" s="15">
        <v>8.23</v>
      </c>
      <c r="W66" s="16">
        <v>40814</v>
      </c>
      <c r="X66" s="15">
        <v>11.76</v>
      </c>
      <c r="Y66" s="16">
        <v>40450</v>
      </c>
      <c r="Z66" s="15">
        <v>17.62</v>
      </c>
      <c r="AA66" s="16">
        <v>40086</v>
      </c>
      <c r="AB66" s="15">
        <v>16.22</v>
      </c>
    </row>
    <row r="67" spans="1:28" x14ac:dyDescent="0.3">
      <c r="A67" s="15"/>
      <c r="C67" s="16">
        <v>44469</v>
      </c>
      <c r="D67" s="15">
        <v>61.68</v>
      </c>
      <c r="E67" s="16">
        <v>44103</v>
      </c>
      <c r="F67" s="15">
        <v>26.75</v>
      </c>
      <c r="G67" s="16">
        <v>43727</v>
      </c>
      <c r="H67" s="15">
        <v>25.94</v>
      </c>
      <c r="I67" s="16">
        <v>43356</v>
      </c>
      <c r="J67" s="15">
        <v>18.86</v>
      </c>
      <c r="K67" s="16">
        <v>43004</v>
      </c>
      <c r="L67" s="15">
        <v>6.97</v>
      </c>
      <c r="M67" s="16">
        <v>42641</v>
      </c>
      <c r="N67" s="15">
        <v>4.96</v>
      </c>
      <c r="O67" s="16">
        <v>42272</v>
      </c>
      <c r="P67" s="15">
        <v>7.98</v>
      </c>
      <c r="Q67" s="16">
        <v>41905</v>
      </c>
      <c r="R67" s="15">
        <v>5.66</v>
      </c>
      <c r="S67" s="16">
        <v>41541</v>
      </c>
      <c r="T67" s="15">
        <v>5.39</v>
      </c>
      <c r="U67" s="16">
        <v>41178</v>
      </c>
      <c r="V67" s="15">
        <v>7.98</v>
      </c>
      <c r="W67" s="16">
        <v>40813</v>
      </c>
      <c r="X67" s="15">
        <v>12.09</v>
      </c>
      <c r="Y67" s="16">
        <v>40449</v>
      </c>
      <c r="Z67" s="15">
        <v>17.61</v>
      </c>
      <c r="AA67" s="16">
        <v>40085</v>
      </c>
      <c r="AB67" s="15">
        <v>15.94</v>
      </c>
    </row>
    <row r="68" spans="1:28" x14ac:dyDescent="0.3">
      <c r="A68" s="15"/>
      <c r="C68" s="16">
        <v>44468</v>
      </c>
      <c r="D68" s="15">
        <v>62.82</v>
      </c>
      <c r="E68" s="16">
        <v>44102</v>
      </c>
      <c r="F68" s="15">
        <v>27.69</v>
      </c>
      <c r="G68" s="16">
        <v>43726</v>
      </c>
      <c r="H68" s="15">
        <v>25.44</v>
      </c>
      <c r="I68" s="16">
        <v>43355</v>
      </c>
      <c r="J68" s="15">
        <v>22.91</v>
      </c>
      <c r="K68" s="16">
        <v>43003</v>
      </c>
      <c r="L68" s="15">
        <v>7.28</v>
      </c>
      <c r="M68" s="16">
        <v>42640</v>
      </c>
      <c r="N68" s="15">
        <v>4.4400000000000004</v>
      </c>
      <c r="O68" s="16">
        <v>42271</v>
      </c>
      <c r="P68" s="15">
        <v>7.99</v>
      </c>
      <c r="Q68" s="16">
        <v>41904</v>
      </c>
      <c r="R68" s="15">
        <v>6</v>
      </c>
      <c r="S68" s="16">
        <v>41540</v>
      </c>
      <c r="T68" s="15">
        <v>5.43</v>
      </c>
      <c r="U68" s="16">
        <v>41177</v>
      </c>
      <c r="V68" s="15">
        <v>7.84</v>
      </c>
      <c r="W68" s="16">
        <v>40812</v>
      </c>
      <c r="X68" s="15">
        <v>12.15</v>
      </c>
      <c r="Y68" s="16">
        <v>40448</v>
      </c>
      <c r="Z68" s="15">
        <v>17.32</v>
      </c>
      <c r="AA68" s="16">
        <v>40084</v>
      </c>
      <c r="AB68" s="15">
        <v>16.329999999999998</v>
      </c>
    </row>
    <row r="69" spans="1:28" x14ac:dyDescent="0.3">
      <c r="A69" s="15"/>
      <c r="C69" s="16">
        <v>44467</v>
      </c>
      <c r="D69" s="15">
        <v>61.86</v>
      </c>
      <c r="E69" s="16">
        <v>44099</v>
      </c>
      <c r="F69" s="15">
        <v>26.14</v>
      </c>
      <c r="G69" s="16">
        <v>43725</v>
      </c>
      <c r="H69" s="15">
        <v>26.19</v>
      </c>
      <c r="I69" s="16">
        <v>43354</v>
      </c>
      <c r="J69" s="15">
        <v>24.11</v>
      </c>
      <c r="K69" s="16">
        <v>43000</v>
      </c>
      <c r="L69" s="15">
        <v>6.64</v>
      </c>
      <c r="M69" s="16">
        <v>42639</v>
      </c>
      <c r="N69" s="15">
        <v>4.63</v>
      </c>
      <c r="O69" s="16">
        <v>42270</v>
      </c>
      <c r="P69" s="15">
        <v>8.0500000000000007</v>
      </c>
      <c r="Q69" s="16">
        <v>41901</v>
      </c>
      <c r="R69" s="15">
        <v>6.01</v>
      </c>
      <c r="S69" s="16">
        <v>41537</v>
      </c>
      <c r="T69" s="15">
        <v>5.36</v>
      </c>
      <c r="U69" s="16">
        <v>41176</v>
      </c>
      <c r="V69" s="15">
        <v>7.63</v>
      </c>
      <c r="W69" s="16">
        <v>40809</v>
      </c>
      <c r="X69" s="15">
        <v>12.64</v>
      </c>
      <c r="Y69" s="16">
        <v>40445</v>
      </c>
      <c r="Z69" s="15">
        <v>17.25</v>
      </c>
      <c r="AA69" s="16">
        <v>40081</v>
      </c>
      <c r="AB69" s="15">
        <v>15.94</v>
      </c>
    </row>
    <row r="70" spans="1:28" x14ac:dyDescent="0.3">
      <c r="A70" s="15"/>
      <c r="C70" s="16">
        <v>44466</v>
      </c>
      <c r="D70" s="15">
        <v>64.319999999999993</v>
      </c>
      <c r="E70" s="16">
        <v>44098</v>
      </c>
      <c r="F70" s="15">
        <v>26.48</v>
      </c>
      <c r="G70" s="16">
        <v>43724</v>
      </c>
      <c r="H70" s="15">
        <v>27.02</v>
      </c>
      <c r="I70" s="16">
        <v>43353</v>
      </c>
      <c r="J70" s="15">
        <v>25.19</v>
      </c>
      <c r="K70" s="16">
        <v>42999</v>
      </c>
      <c r="L70" s="15">
        <v>6.56</v>
      </c>
      <c r="M70" s="16">
        <v>42636</v>
      </c>
      <c r="N70" s="15">
        <v>4.55</v>
      </c>
      <c r="O70" s="16">
        <v>42269</v>
      </c>
      <c r="P70" s="15">
        <v>8</v>
      </c>
      <c r="Q70" s="16">
        <v>41900</v>
      </c>
      <c r="R70" s="15">
        <v>5.98</v>
      </c>
      <c r="S70" s="16">
        <v>41536</v>
      </c>
      <c r="T70" s="15">
        <v>5.36</v>
      </c>
      <c r="U70" s="16">
        <v>41173</v>
      </c>
      <c r="V70" s="15">
        <v>7.82</v>
      </c>
      <c r="W70" s="16">
        <v>40808</v>
      </c>
      <c r="X70" s="15">
        <v>12.67</v>
      </c>
      <c r="Y70" s="16">
        <v>40444</v>
      </c>
      <c r="Z70" s="15">
        <v>16.79</v>
      </c>
      <c r="AA70" s="16">
        <v>40080</v>
      </c>
      <c r="AB70" s="15">
        <v>15.64</v>
      </c>
    </row>
    <row r="71" spans="1:28" x14ac:dyDescent="0.3">
      <c r="A71" s="15"/>
      <c r="C71" s="16">
        <v>44463</v>
      </c>
      <c r="D71" s="15">
        <v>62.88</v>
      </c>
      <c r="E71" s="16">
        <v>44097</v>
      </c>
      <c r="F71" s="15">
        <v>26.48</v>
      </c>
      <c r="G71" s="16">
        <v>43721</v>
      </c>
      <c r="H71" s="15">
        <v>26.39</v>
      </c>
      <c r="I71" s="16">
        <v>43350</v>
      </c>
      <c r="J71" s="15">
        <v>23.17</v>
      </c>
      <c r="K71" s="16">
        <v>42998</v>
      </c>
      <c r="L71" s="15">
        <v>6.88</v>
      </c>
      <c r="M71" s="16">
        <v>42635</v>
      </c>
      <c r="N71" s="15">
        <v>4.43</v>
      </c>
      <c r="O71" s="16">
        <v>42268</v>
      </c>
      <c r="P71" s="15">
        <v>7.98</v>
      </c>
      <c r="Q71" s="16">
        <v>41899</v>
      </c>
      <c r="R71" s="15">
        <v>5.88</v>
      </c>
      <c r="S71" s="16">
        <v>41535</v>
      </c>
      <c r="T71" s="15">
        <v>5.53</v>
      </c>
      <c r="U71" s="16">
        <v>41172</v>
      </c>
      <c r="V71" s="15">
        <v>8.0500000000000007</v>
      </c>
      <c r="W71" s="16">
        <v>40807</v>
      </c>
      <c r="X71" s="15">
        <v>13.18</v>
      </c>
      <c r="Y71" s="16">
        <v>40443</v>
      </c>
      <c r="Z71" s="15">
        <v>16.940000000000001</v>
      </c>
      <c r="AA71" s="16">
        <v>40079</v>
      </c>
      <c r="AB71" s="15">
        <v>16.21</v>
      </c>
    </row>
    <row r="72" spans="1:28" x14ac:dyDescent="0.3">
      <c r="A72" s="15"/>
      <c r="C72" s="16">
        <v>44462</v>
      </c>
      <c r="D72" s="15">
        <v>60.49</v>
      </c>
      <c r="E72" s="16">
        <v>44096</v>
      </c>
      <c r="F72" s="15">
        <v>27.82</v>
      </c>
      <c r="G72" s="16">
        <v>43720</v>
      </c>
      <c r="H72" s="15">
        <v>26.41</v>
      </c>
      <c r="I72" s="16">
        <v>43349</v>
      </c>
      <c r="J72" s="15">
        <v>21.42</v>
      </c>
      <c r="K72" s="16">
        <v>42997</v>
      </c>
      <c r="L72" s="15">
        <v>7.01</v>
      </c>
      <c r="M72" s="16">
        <v>42634</v>
      </c>
      <c r="N72" s="15">
        <v>4.21</v>
      </c>
      <c r="O72" s="16">
        <v>42265</v>
      </c>
      <c r="P72" s="15">
        <v>8.1</v>
      </c>
      <c r="Q72" s="16">
        <v>41898</v>
      </c>
      <c r="R72" s="15">
        <v>5.79</v>
      </c>
      <c r="S72" s="16">
        <v>41534</v>
      </c>
      <c r="T72" s="15">
        <v>5.68</v>
      </c>
      <c r="U72" s="16">
        <v>41171</v>
      </c>
      <c r="V72" s="15">
        <v>7.93</v>
      </c>
      <c r="W72" s="16">
        <v>40806</v>
      </c>
      <c r="X72" s="15">
        <v>13.29</v>
      </c>
      <c r="Y72" s="16">
        <v>40442</v>
      </c>
      <c r="Z72" s="15">
        <v>16.829999999999998</v>
      </c>
      <c r="AA72" s="16">
        <v>40078</v>
      </c>
      <c r="AB72" s="15">
        <v>16.8</v>
      </c>
    </row>
    <row r="73" spans="1:28" x14ac:dyDescent="0.3">
      <c r="A73" s="15"/>
      <c r="C73" s="16">
        <v>44461</v>
      </c>
      <c r="D73" s="15">
        <v>60.54</v>
      </c>
      <c r="E73" s="16">
        <v>44095</v>
      </c>
      <c r="F73" s="15">
        <v>26.38</v>
      </c>
      <c r="G73" s="16">
        <v>43719</v>
      </c>
      <c r="H73" s="15">
        <v>26.25</v>
      </c>
      <c r="I73" s="16">
        <v>43348</v>
      </c>
      <c r="J73" s="15">
        <v>20.32</v>
      </c>
      <c r="K73" s="16">
        <v>42996</v>
      </c>
      <c r="L73" s="15">
        <v>6.72</v>
      </c>
      <c r="M73" s="16">
        <v>42633</v>
      </c>
      <c r="N73" s="15">
        <v>4.17</v>
      </c>
      <c r="O73" s="16">
        <v>42264</v>
      </c>
      <c r="P73" s="15">
        <v>8.1999999999999993</v>
      </c>
      <c r="Q73" s="16">
        <v>41897</v>
      </c>
      <c r="R73" s="15">
        <v>5.92</v>
      </c>
      <c r="S73" s="16">
        <v>41533</v>
      </c>
      <c r="T73" s="15">
        <v>5.48</v>
      </c>
      <c r="U73" s="16">
        <v>41170</v>
      </c>
      <c r="V73" s="15">
        <v>7.84</v>
      </c>
      <c r="W73" s="16">
        <v>40805</v>
      </c>
      <c r="X73" s="15">
        <v>13.18</v>
      </c>
      <c r="Y73" s="16">
        <v>40441</v>
      </c>
      <c r="Z73" s="15">
        <v>16.95</v>
      </c>
      <c r="AA73" s="16">
        <v>40077</v>
      </c>
      <c r="AB73" s="15">
        <v>17.03</v>
      </c>
    </row>
    <row r="74" spans="1:28" x14ac:dyDescent="0.3">
      <c r="A74" s="15"/>
      <c r="C74" s="16">
        <v>44460</v>
      </c>
      <c r="D74" s="15">
        <v>60.1</v>
      </c>
      <c r="E74" s="16">
        <v>44092</v>
      </c>
      <c r="F74" s="15">
        <v>27.97</v>
      </c>
      <c r="G74" s="16">
        <v>43718</v>
      </c>
      <c r="H74" s="15">
        <v>26.71</v>
      </c>
      <c r="I74" s="16">
        <v>43347</v>
      </c>
      <c r="J74" s="15">
        <v>20.13</v>
      </c>
      <c r="K74" s="16">
        <v>42993</v>
      </c>
      <c r="L74" s="15">
        <v>6.93</v>
      </c>
      <c r="M74" s="16">
        <v>42632</v>
      </c>
      <c r="N74" s="15">
        <v>4.4000000000000004</v>
      </c>
      <c r="O74" s="16">
        <v>42263</v>
      </c>
      <c r="P74" s="15">
        <v>8.2200000000000006</v>
      </c>
      <c r="Q74" s="16">
        <v>41894</v>
      </c>
      <c r="R74" s="15">
        <v>6.03</v>
      </c>
      <c r="S74" s="16">
        <v>41530</v>
      </c>
      <c r="T74" s="15">
        <v>5.41</v>
      </c>
      <c r="U74" s="16">
        <v>41169</v>
      </c>
      <c r="V74" s="15">
        <v>7.78</v>
      </c>
      <c r="W74" s="16">
        <v>40802</v>
      </c>
      <c r="X74" s="15">
        <v>13.52</v>
      </c>
      <c r="Y74" s="16">
        <v>40438</v>
      </c>
      <c r="Z74" s="15">
        <v>17.29</v>
      </c>
      <c r="AA74" s="16">
        <v>40074</v>
      </c>
      <c r="AB74" s="15">
        <v>16.7</v>
      </c>
    </row>
    <row r="75" spans="1:28" x14ac:dyDescent="0.3">
      <c r="A75" s="15"/>
      <c r="C75" s="16">
        <v>44459</v>
      </c>
      <c r="D75" s="15">
        <v>60.62</v>
      </c>
      <c r="E75" s="16">
        <v>44091</v>
      </c>
      <c r="F75" s="15">
        <v>28.4</v>
      </c>
      <c r="G75" s="16">
        <v>43717</v>
      </c>
      <c r="H75" s="15">
        <v>25.02</v>
      </c>
      <c r="I75" s="16">
        <v>43346</v>
      </c>
      <c r="J75" s="15">
        <v>20.11</v>
      </c>
      <c r="K75" s="16">
        <v>42992</v>
      </c>
      <c r="L75" s="15">
        <v>7.1</v>
      </c>
      <c r="M75" s="16">
        <v>42629</v>
      </c>
      <c r="N75" s="15">
        <v>4.3499999999999996</v>
      </c>
      <c r="O75" s="16">
        <v>42262</v>
      </c>
      <c r="P75" s="15">
        <v>8.17</v>
      </c>
      <c r="Q75" s="16">
        <v>41893</v>
      </c>
      <c r="R75" s="15">
        <v>6.1</v>
      </c>
      <c r="S75" s="16">
        <v>41529</v>
      </c>
      <c r="T75" s="15">
        <v>5.63</v>
      </c>
      <c r="U75" s="16">
        <v>41166</v>
      </c>
      <c r="V75" s="15">
        <v>7.83</v>
      </c>
      <c r="W75" s="16">
        <v>40801</v>
      </c>
      <c r="X75" s="15">
        <v>13.77</v>
      </c>
      <c r="Y75" s="16">
        <v>40437</v>
      </c>
      <c r="Z75" s="15">
        <v>17.239999999999998</v>
      </c>
      <c r="AA75" s="16">
        <v>40073</v>
      </c>
      <c r="AB75" s="15">
        <v>16.66</v>
      </c>
    </row>
    <row r="76" spans="1:28" x14ac:dyDescent="0.3">
      <c r="A76" s="15"/>
      <c r="C76" s="16">
        <v>44456</v>
      </c>
      <c r="D76" s="15">
        <v>59.43</v>
      </c>
      <c r="E76" s="16">
        <v>44090</v>
      </c>
      <c r="F76" s="15">
        <v>29.95</v>
      </c>
      <c r="G76" s="16">
        <v>43714</v>
      </c>
      <c r="H76" s="15">
        <v>25.09</v>
      </c>
      <c r="I76" s="16">
        <v>43343</v>
      </c>
      <c r="J76" s="15">
        <v>21.04</v>
      </c>
      <c r="K76" s="16">
        <v>42991</v>
      </c>
      <c r="L76" s="15">
        <v>7.09</v>
      </c>
      <c r="M76" s="16">
        <v>42628</v>
      </c>
      <c r="N76" s="15">
        <v>4.1399999999999997</v>
      </c>
      <c r="O76" s="16">
        <v>42261</v>
      </c>
      <c r="P76" s="15">
        <v>8.2100000000000009</v>
      </c>
      <c r="Q76" s="16">
        <v>41892</v>
      </c>
      <c r="R76" s="15">
        <v>6.07</v>
      </c>
      <c r="S76" s="16">
        <v>41528</v>
      </c>
      <c r="T76" s="15">
        <v>5.28</v>
      </c>
      <c r="U76" s="16">
        <v>41165</v>
      </c>
      <c r="V76" s="15">
        <v>8.2100000000000009</v>
      </c>
      <c r="W76" s="16">
        <v>40800</v>
      </c>
      <c r="X76" s="15">
        <v>13.6</v>
      </c>
      <c r="Y76" s="16">
        <v>40436</v>
      </c>
      <c r="Z76" s="15">
        <v>17.399999999999999</v>
      </c>
      <c r="AA76" s="16">
        <v>40072</v>
      </c>
      <c r="AB76" s="15">
        <v>17.16</v>
      </c>
    </row>
    <row r="77" spans="1:28" x14ac:dyDescent="0.3">
      <c r="A77" s="15"/>
      <c r="C77" s="16">
        <v>44455</v>
      </c>
      <c r="D77" s="15">
        <v>59.26</v>
      </c>
      <c r="E77" s="16">
        <v>44089</v>
      </c>
      <c r="F77" s="15">
        <v>29.76</v>
      </c>
      <c r="G77" s="16">
        <v>43713</v>
      </c>
      <c r="H77" s="15">
        <v>25.53</v>
      </c>
      <c r="I77" s="16">
        <v>43342</v>
      </c>
      <c r="J77" s="15">
        <v>21.12</v>
      </c>
      <c r="K77" s="16">
        <v>42990</v>
      </c>
      <c r="L77" s="15">
        <v>6.83</v>
      </c>
      <c r="M77" s="16">
        <v>42627</v>
      </c>
      <c r="N77" s="15">
        <v>3.99</v>
      </c>
      <c r="O77" s="16">
        <v>42258</v>
      </c>
      <c r="P77" s="15">
        <v>8.2200000000000006</v>
      </c>
      <c r="Q77" s="16">
        <v>41891</v>
      </c>
      <c r="R77" s="15">
        <v>6.12</v>
      </c>
      <c r="S77" s="16">
        <v>41527</v>
      </c>
      <c r="T77" s="15">
        <v>5.15</v>
      </c>
      <c r="U77" s="16">
        <v>41164</v>
      </c>
      <c r="V77" s="15">
        <v>8.35</v>
      </c>
      <c r="W77" s="16">
        <v>40799</v>
      </c>
      <c r="X77" s="15">
        <v>13.38</v>
      </c>
      <c r="Y77" s="16">
        <v>40435</v>
      </c>
      <c r="Z77" s="15">
        <v>17.25</v>
      </c>
      <c r="AA77" s="16">
        <v>40071</v>
      </c>
      <c r="AB77" s="15">
        <v>17.38</v>
      </c>
    </row>
    <row r="78" spans="1:28" x14ac:dyDescent="0.3">
      <c r="A78" s="15"/>
      <c r="C78" s="16">
        <v>44454</v>
      </c>
      <c r="D78" s="15">
        <v>59.8</v>
      </c>
      <c r="E78" s="16">
        <v>44088</v>
      </c>
      <c r="F78" s="15">
        <v>30.44</v>
      </c>
      <c r="G78" s="16">
        <v>43712</v>
      </c>
      <c r="H78" s="15">
        <v>25.51</v>
      </c>
      <c r="I78" s="16">
        <v>43341</v>
      </c>
      <c r="J78" s="15">
        <v>21.01</v>
      </c>
      <c r="K78" s="16">
        <v>42989</v>
      </c>
      <c r="L78" s="15">
        <v>6.86</v>
      </c>
      <c r="M78" s="16">
        <v>42626</v>
      </c>
      <c r="N78" s="15">
        <v>4.03</v>
      </c>
      <c r="O78" s="16">
        <v>42257</v>
      </c>
      <c r="P78" s="15">
        <v>8.2799999999999994</v>
      </c>
      <c r="Q78" s="16">
        <v>41890</v>
      </c>
      <c r="R78" s="15">
        <v>6.27</v>
      </c>
      <c r="S78" s="16">
        <v>41526</v>
      </c>
      <c r="T78" s="15">
        <v>5.33</v>
      </c>
      <c r="U78" s="16">
        <v>41163</v>
      </c>
      <c r="V78" s="15">
        <v>8.14</v>
      </c>
      <c r="W78" s="16">
        <v>40798</v>
      </c>
      <c r="X78" s="15">
        <v>13.2</v>
      </c>
      <c r="Y78" s="16">
        <v>40434</v>
      </c>
      <c r="Z78" s="15">
        <v>17.28</v>
      </c>
      <c r="AA78" s="16">
        <v>40070</v>
      </c>
      <c r="AB78" s="15">
        <v>17.05</v>
      </c>
    </row>
    <row r="79" spans="1:28" x14ac:dyDescent="0.3">
      <c r="A79" s="15"/>
      <c r="C79" s="16">
        <v>44453</v>
      </c>
      <c r="D79" s="15">
        <v>59.8</v>
      </c>
      <c r="E79" s="16">
        <v>44085</v>
      </c>
      <c r="F79" s="15">
        <v>28.24</v>
      </c>
      <c r="G79" s="16">
        <v>43711</v>
      </c>
      <c r="H79" s="15">
        <v>25.21</v>
      </c>
      <c r="I79" s="16">
        <v>43340</v>
      </c>
      <c r="J79" s="15">
        <v>20.64</v>
      </c>
      <c r="K79" s="16">
        <v>42986</v>
      </c>
      <c r="L79" s="15">
        <v>7.06</v>
      </c>
      <c r="M79" s="16">
        <v>42625</v>
      </c>
      <c r="N79" s="15">
        <v>4.04</v>
      </c>
      <c r="O79" s="16">
        <v>42256</v>
      </c>
      <c r="P79" s="15">
        <v>8.26</v>
      </c>
      <c r="Q79" s="16">
        <v>41887</v>
      </c>
      <c r="R79" s="15">
        <v>6.22</v>
      </c>
      <c r="S79" s="16">
        <v>41523</v>
      </c>
      <c r="T79" s="15">
        <v>5.33</v>
      </c>
      <c r="U79" s="16">
        <v>41162</v>
      </c>
      <c r="V79" s="15">
        <v>8.23</v>
      </c>
      <c r="W79" s="16">
        <v>40795</v>
      </c>
      <c r="X79" s="15">
        <v>13.23</v>
      </c>
      <c r="Y79" s="16">
        <v>40431</v>
      </c>
      <c r="Z79" s="15">
        <v>17.260000000000002</v>
      </c>
      <c r="AA79" s="16">
        <v>40067</v>
      </c>
      <c r="AB79" s="15">
        <v>17.760000000000002</v>
      </c>
    </row>
    <row r="80" spans="1:28" x14ac:dyDescent="0.3">
      <c r="A80" s="15"/>
      <c r="C80" s="16">
        <v>44452</v>
      </c>
      <c r="D80" s="15">
        <v>61.01</v>
      </c>
      <c r="E80" s="16">
        <v>44084</v>
      </c>
      <c r="F80" s="15">
        <v>28.38</v>
      </c>
      <c r="G80" s="16">
        <v>43710</v>
      </c>
      <c r="H80" s="15">
        <v>25.18</v>
      </c>
      <c r="I80" s="16">
        <v>43339</v>
      </c>
      <c r="J80" s="15">
        <v>21.25</v>
      </c>
      <c r="K80" s="16">
        <v>42985</v>
      </c>
      <c r="L80" s="15">
        <v>6.89</v>
      </c>
      <c r="M80" s="16">
        <v>42622</v>
      </c>
      <c r="N80" s="15">
        <v>4.08</v>
      </c>
      <c r="O80" s="16">
        <v>42255</v>
      </c>
      <c r="P80" s="15">
        <v>8.2200000000000006</v>
      </c>
      <c r="Q80" s="16">
        <v>41886</v>
      </c>
      <c r="R80" s="15">
        <v>6.1</v>
      </c>
      <c r="S80" s="16">
        <v>41522</v>
      </c>
      <c r="T80" s="15">
        <v>4.9800000000000004</v>
      </c>
      <c r="U80" s="16">
        <v>41159</v>
      </c>
      <c r="V80" s="15">
        <v>8.8000000000000007</v>
      </c>
      <c r="W80" s="16">
        <v>40794</v>
      </c>
      <c r="X80" s="15">
        <v>13.66</v>
      </c>
      <c r="Y80" s="16">
        <v>40430</v>
      </c>
      <c r="Z80" s="15">
        <v>17.489999999999998</v>
      </c>
      <c r="AA80" s="16">
        <v>40066</v>
      </c>
      <c r="AB80" s="15">
        <v>18.38</v>
      </c>
    </row>
    <row r="81" spans="1:28" x14ac:dyDescent="0.3">
      <c r="A81" s="15"/>
      <c r="C81" s="16">
        <v>44449</v>
      </c>
      <c r="D81" s="15">
        <v>60.87</v>
      </c>
      <c r="E81" s="16">
        <v>44083</v>
      </c>
      <c r="F81" s="15">
        <v>27.18</v>
      </c>
      <c r="G81" s="16">
        <v>43707</v>
      </c>
      <c r="H81" s="15">
        <v>26.31</v>
      </c>
      <c r="I81" s="16">
        <v>43336</v>
      </c>
      <c r="J81" s="15">
        <v>20.63</v>
      </c>
      <c r="K81" s="16">
        <v>42984</v>
      </c>
      <c r="L81" s="15">
        <v>6.7</v>
      </c>
      <c r="M81" s="16">
        <v>42621</v>
      </c>
      <c r="N81" s="15">
        <v>4.07</v>
      </c>
      <c r="O81" s="16">
        <v>42254</v>
      </c>
      <c r="P81" s="15">
        <v>8.07</v>
      </c>
      <c r="Q81" s="16">
        <v>41885</v>
      </c>
      <c r="R81" s="15">
        <v>6.32</v>
      </c>
      <c r="S81" s="16">
        <v>41521</v>
      </c>
      <c r="T81" s="15">
        <v>4.57</v>
      </c>
      <c r="U81" s="16">
        <v>41158</v>
      </c>
      <c r="V81" s="15">
        <v>8.68</v>
      </c>
      <c r="W81" s="16">
        <v>40793</v>
      </c>
      <c r="X81" s="15">
        <v>13.86</v>
      </c>
      <c r="Y81" s="16">
        <v>40429</v>
      </c>
      <c r="Z81" s="15">
        <v>17.600000000000001</v>
      </c>
      <c r="AA81" s="16">
        <v>40065</v>
      </c>
      <c r="AB81" s="15">
        <v>18.48</v>
      </c>
    </row>
    <row r="82" spans="1:28" x14ac:dyDescent="0.3">
      <c r="A82" s="15"/>
      <c r="C82" s="16">
        <v>44448</v>
      </c>
      <c r="D82" s="15">
        <v>62.7</v>
      </c>
      <c r="E82" s="16">
        <v>44082</v>
      </c>
      <c r="F82" s="15">
        <v>26.76</v>
      </c>
      <c r="G82" s="16">
        <v>43706</v>
      </c>
      <c r="H82" s="15">
        <v>26.45</v>
      </c>
      <c r="I82" s="16">
        <v>43335</v>
      </c>
      <c r="J82" s="15">
        <v>20.350000000000001</v>
      </c>
      <c r="K82" s="16">
        <v>42983</v>
      </c>
      <c r="L82" s="15">
        <v>6.49</v>
      </c>
      <c r="M82" s="16">
        <v>42620</v>
      </c>
      <c r="N82" s="15">
        <v>4.01</v>
      </c>
      <c r="O82" s="16">
        <v>42251</v>
      </c>
      <c r="P82" s="15">
        <v>8.08</v>
      </c>
      <c r="Q82" s="16">
        <v>41884</v>
      </c>
      <c r="R82" s="15">
        <v>6.38</v>
      </c>
      <c r="S82" s="16">
        <v>41520</v>
      </c>
      <c r="T82" s="15">
        <v>4.42</v>
      </c>
      <c r="U82" s="16">
        <v>41157</v>
      </c>
      <c r="V82" s="15">
        <v>8.67</v>
      </c>
      <c r="W82" s="16">
        <v>40792</v>
      </c>
      <c r="X82" s="15">
        <v>13.62</v>
      </c>
      <c r="Y82" s="16">
        <v>40428</v>
      </c>
      <c r="Z82" s="15">
        <v>17.7</v>
      </c>
      <c r="AA82" s="16">
        <v>40064</v>
      </c>
      <c r="AB82" s="15">
        <v>18.77</v>
      </c>
    </row>
    <row r="83" spans="1:28" x14ac:dyDescent="0.3">
      <c r="A83" s="15"/>
      <c r="C83" s="16">
        <v>44447</v>
      </c>
      <c r="D83" s="15">
        <v>62.41</v>
      </c>
      <c r="E83" s="16">
        <v>44081</v>
      </c>
      <c r="F83" s="15">
        <v>27.03</v>
      </c>
      <c r="G83" s="16">
        <v>43705</v>
      </c>
      <c r="H83" s="15">
        <v>26</v>
      </c>
      <c r="I83" s="16">
        <v>43334</v>
      </c>
      <c r="J83" s="15">
        <v>19.760000000000002</v>
      </c>
      <c r="K83" s="16">
        <v>42982</v>
      </c>
      <c r="L83" s="15">
        <v>5.92</v>
      </c>
      <c r="M83" s="16">
        <v>42619</v>
      </c>
      <c r="N83" s="15">
        <v>4.1399999999999997</v>
      </c>
      <c r="O83" s="16">
        <v>42250</v>
      </c>
      <c r="P83" s="15">
        <v>8.16</v>
      </c>
      <c r="Q83" s="16">
        <v>41883</v>
      </c>
      <c r="R83" s="15">
        <v>6.38</v>
      </c>
      <c r="S83" s="16">
        <v>41519</v>
      </c>
      <c r="T83" s="15">
        <v>4.51</v>
      </c>
      <c r="U83" s="16">
        <v>41156</v>
      </c>
      <c r="V83" s="15">
        <v>8.6199999999999992</v>
      </c>
      <c r="W83" s="16">
        <v>40791</v>
      </c>
      <c r="X83" s="15">
        <v>13.8</v>
      </c>
      <c r="Y83" s="16">
        <v>40427</v>
      </c>
      <c r="Z83" s="15">
        <v>17.68</v>
      </c>
      <c r="AA83" s="16">
        <v>40063</v>
      </c>
      <c r="AB83" s="15">
        <v>18.64</v>
      </c>
    </row>
    <row r="84" spans="1:28" x14ac:dyDescent="0.3">
      <c r="A84" s="15"/>
      <c r="C84" s="16">
        <v>44446</v>
      </c>
      <c r="D84" s="15">
        <v>61.95</v>
      </c>
      <c r="E84" s="16">
        <v>44079</v>
      </c>
      <c r="F84" s="15">
        <v>27.32</v>
      </c>
      <c r="G84" s="16">
        <v>43704</v>
      </c>
      <c r="H84" s="15">
        <v>25.4</v>
      </c>
      <c r="I84" s="16">
        <v>43333</v>
      </c>
      <c r="J84" s="15">
        <v>19.260000000000002</v>
      </c>
      <c r="K84" s="16">
        <v>42979</v>
      </c>
      <c r="L84" s="15">
        <v>5.82</v>
      </c>
      <c r="M84" s="16">
        <v>42618</v>
      </c>
      <c r="N84" s="15">
        <v>3.91</v>
      </c>
      <c r="O84" s="16">
        <v>42249</v>
      </c>
      <c r="P84" s="15">
        <v>8.09</v>
      </c>
      <c r="Q84" s="16">
        <v>41880</v>
      </c>
      <c r="R84" s="15">
        <v>6.38</v>
      </c>
      <c r="S84" s="16">
        <v>41516</v>
      </c>
      <c r="T84" s="15">
        <v>4.57</v>
      </c>
      <c r="U84" s="16">
        <v>41155</v>
      </c>
      <c r="V84" s="15">
        <v>8.68</v>
      </c>
      <c r="W84" s="16">
        <v>40788</v>
      </c>
      <c r="X84" s="15">
        <v>14.06</v>
      </c>
      <c r="Y84" s="16">
        <v>40424</v>
      </c>
      <c r="Z84" s="15">
        <v>17.71</v>
      </c>
      <c r="AA84" s="16">
        <v>40060</v>
      </c>
      <c r="AB84" s="15">
        <v>18.66</v>
      </c>
    </row>
    <row r="85" spans="1:28" x14ac:dyDescent="0.3">
      <c r="A85" s="15"/>
      <c r="C85" s="16">
        <v>44445</v>
      </c>
      <c r="D85" s="15">
        <v>62.27</v>
      </c>
      <c r="E85" s="16">
        <v>44078</v>
      </c>
      <c r="F85" s="15">
        <v>27.32</v>
      </c>
      <c r="G85" s="16">
        <v>43703</v>
      </c>
      <c r="H85" s="15">
        <v>25.81</v>
      </c>
      <c r="I85" s="16">
        <v>43332</v>
      </c>
      <c r="J85" s="15">
        <v>18.440000000000001</v>
      </c>
      <c r="K85" s="16">
        <v>42978</v>
      </c>
      <c r="L85" s="15">
        <v>5.93</v>
      </c>
      <c r="M85" s="16">
        <v>42615</v>
      </c>
      <c r="N85" s="15">
        <v>4.09</v>
      </c>
      <c r="O85" s="16">
        <v>42248</v>
      </c>
      <c r="P85" s="15">
        <v>7.97</v>
      </c>
      <c r="Q85" s="16">
        <v>41879</v>
      </c>
      <c r="R85" s="15">
        <v>6.43</v>
      </c>
      <c r="S85" s="16">
        <v>41515</v>
      </c>
      <c r="T85" s="15">
        <v>4.5999999999999996</v>
      </c>
      <c r="U85" s="16">
        <v>41152</v>
      </c>
      <c r="V85" s="15">
        <v>8.5</v>
      </c>
      <c r="W85" s="16">
        <v>40787</v>
      </c>
      <c r="X85" s="15">
        <v>14.37</v>
      </c>
      <c r="Y85" s="16">
        <v>40423</v>
      </c>
      <c r="Z85" s="15">
        <v>17.739999999999998</v>
      </c>
      <c r="AA85" s="16">
        <v>40059</v>
      </c>
      <c r="AB85" s="15">
        <v>18.64</v>
      </c>
    </row>
    <row r="86" spans="1:28" x14ac:dyDescent="0.3">
      <c r="A86" s="15"/>
      <c r="C86" s="16">
        <v>44442</v>
      </c>
      <c r="D86" s="15">
        <v>61.29</v>
      </c>
      <c r="E86" s="16">
        <v>44077</v>
      </c>
      <c r="F86" s="15">
        <v>28.71</v>
      </c>
      <c r="G86" s="16">
        <v>43700</v>
      </c>
      <c r="H86" s="15">
        <v>25.06</v>
      </c>
      <c r="I86" s="16">
        <v>43329</v>
      </c>
      <c r="J86" s="15">
        <v>18.100000000000001</v>
      </c>
      <c r="K86" s="16">
        <v>42977</v>
      </c>
      <c r="L86" s="15">
        <v>6.01</v>
      </c>
      <c r="M86" s="16">
        <v>42614</v>
      </c>
      <c r="N86" s="15">
        <v>4.38</v>
      </c>
      <c r="O86" s="16">
        <v>42247</v>
      </c>
      <c r="P86" s="15">
        <v>8.0399999999999991</v>
      </c>
      <c r="Q86" s="16">
        <v>41878</v>
      </c>
      <c r="R86" s="15">
        <v>6.35</v>
      </c>
      <c r="S86" s="16">
        <v>41514</v>
      </c>
      <c r="T86" s="15">
        <v>4.6100000000000003</v>
      </c>
      <c r="U86" s="16">
        <v>41151</v>
      </c>
      <c r="V86" s="15">
        <v>8.09</v>
      </c>
      <c r="W86" s="16">
        <v>40786</v>
      </c>
      <c r="X86" s="15">
        <v>14.45</v>
      </c>
      <c r="Y86" s="16">
        <v>40422</v>
      </c>
      <c r="Z86" s="15">
        <v>17.309999999999999</v>
      </c>
      <c r="AA86" s="16">
        <v>40058</v>
      </c>
      <c r="AB86" s="15">
        <v>18.34</v>
      </c>
    </row>
    <row r="87" spans="1:28" x14ac:dyDescent="0.3">
      <c r="A87" s="15"/>
      <c r="C87" s="16">
        <v>44441</v>
      </c>
      <c r="D87" s="15">
        <v>61.48</v>
      </c>
      <c r="E87" s="16">
        <v>44076</v>
      </c>
      <c r="F87" s="15">
        <v>28.2</v>
      </c>
      <c r="G87" s="16">
        <v>43699</v>
      </c>
      <c r="H87" s="15">
        <v>25.65</v>
      </c>
      <c r="I87" s="16">
        <v>43328</v>
      </c>
      <c r="J87" s="15">
        <v>17.95</v>
      </c>
      <c r="K87" s="16">
        <v>42976</v>
      </c>
      <c r="L87" s="15">
        <v>6.02</v>
      </c>
      <c r="M87" s="16">
        <v>42613</v>
      </c>
      <c r="N87" s="15">
        <v>4.46</v>
      </c>
      <c r="O87" s="16">
        <v>42244</v>
      </c>
      <c r="P87" s="15">
        <v>8.08</v>
      </c>
      <c r="Q87" s="16">
        <v>41877</v>
      </c>
      <c r="R87" s="15">
        <v>6.3</v>
      </c>
      <c r="S87" s="16">
        <v>41513</v>
      </c>
      <c r="T87" s="15">
        <v>4.55</v>
      </c>
      <c r="U87" s="16">
        <v>41150</v>
      </c>
      <c r="V87" s="15">
        <v>8.1300000000000008</v>
      </c>
      <c r="W87" s="16">
        <v>40785</v>
      </c>
      <c r="X87" s="15">
        <v>15.05</v>
      </c>
      <c r="Y87" s="16">
        <v>40421</v>
      </c>
      <c r="Z87" s="15">
        <v>17.190000000000001</v>
      </c>
      <c r="AA87" s="16">
        <v>40057</v>
      </c>
      <c r="AB87" s="15">
        <v>18</v>
      </c>
    </row>
    <row r="88" spans="1:28" x14ac:dyDescent="0.3">
      <c r="A88" s="15"/>
      <c r="C88" s="16">
        <v>44440</v>
      </c>
      <c r="D88" s="15">
        <v>60.07</v>
      </c>
      <c r="E88" s="16">
        <v>44075</v>
      </c>
      <c r="F88" s="15">
        <v>27.72</v>
      </c>
      <c r="G88" s="16">
        <v>43698</v>
      </c>
      <c r="H88" s="15">
        <v>26.02</v>
      </c>
      <c r="I88" s="16">
        <v>43327</v>
      </c>
      <c r="J88" s="15">
        <v>18.05</v>
      </c>
      <c r="K88" s="16">
        <v>42975</v>
      </c>
      <c r="L88" s="15">
        <v>6.09</v>
      </c>
      <c r="M88" s="16">
        <v>42612</v>
      </c>
      <c r="N88" s="15">
        <v>4.5599999999999996</v>
      </c>
      <c r="O88" s="16">
        <v>42243</v>
      </c>
      <c r="P88" s="15">
        <v>8.0399999999999991</v>
      </c>
      <c r="Q88" s="16">
        <v>41876</v>
      </c>
      <c r="R88" s="15">
        <v>6.31</v>
      </c>
      <c r="S88" s="16">
        <v>41512</v>
      </c>
      <c r="T88" s="15">
        <v>4.43</v>
      </c>
      <c r="U88" s="16">
        <v>41149</v>
      </c>
      <c r="V88" s="15">
        <v>8.43</v>
      </c>
      <c r="W88" s="16">
        <v>40784</v>
      </c>
      <c r="X88" s="15">
        <v>14.84</v>
      </c>
      <c r="Y88" s="16">
        <v>40420</v>
      </c>
      <c r="Z88" s="15">
        <v>17.38</v>
      </c>
      <c r="AA88" s="16">
        <v>40056</v>
      </c>
      <c r="AB88" s="15">
        <v>18.149999999999999</v>
      </c>
    </row>
    <row r="89" spans="1:28" x14ac:dyDescent="0.3">
      <c r="A89" s="15"/>
      <c r="C89" s="16">
        <v>44439</v>
      </c>
      <c r="D89" s="15">
        <v>60.71</v>
      </c>
      <c r="E89" s="16">
        <v>44074</v>
      </c>
      <c r="F89" s="15">
        <v>28.63</v>
      </c>
      <c r="G89" s="16">
        <v>43697</v>
      </c>
      <c r="H89" s="15">
        <v>26.25</v>
      </c>
      <c r="I89" s="16">
        <v>43326</v>
      </c>
      <c r="J89" s="15">
        <v>18.079999999999998</v>
      </c>
      <c r="K89" s="16">
        <v>42972</v>
      </c>
      <c r="L89" s="15">
        <v>6.06</v>
      </c>
      <c r="M89" s="16">
        <v>42611</v>
      </c>
      <c r="N89" s="15">
        <v>4.6900000000000004</v>
      </c>
      <c r="O89" s="16">
        <v>42242</v>
      </c>
      <c r="P89" s="15">
        <v>8.09</v>
      </c>
      <c r="Q89" s="16">
        <v>41873</v>
      </c>
      <c r="R89" s="15">
        <v>6.34</v>
      </c>
      <c r="S89" s="16">
        <v>41509</v>
      </c>
      <c r="T89" s="15">
        <v>4.4400000000000004</v>
      </c>
      <c r="U89" s="16">
        <v>41148</v>
      </c>
      <c r="V89" s="15">
        <v>8.61</v>
      </c>
      <c r="W89" s="16">
        <v>40781</v>
      </c>
      <c r="X89" s="15">
        <v>14.71</v>
      </c>
      <c r="Y89" s="16">
        <v>40417</v>
      </c>
      <c r="Z89" s="15">
        <v>17.21</v>
      </c>
      <c r="AA89" s="16">
        <v>40053</v>
      </c>
      <c r="AB89" s="15">
        <v>18.420000000000002</v>
      </c>
    </row>
    <row r="90" spans="1:28" x14ac:dyDescent="0.3">
      <c r="A90" s="15"/>
      <c r="C90" s="16">
        <v>44438</v>
      </c>
      <c r="D90" s="15">
        <v>60.71</v>
      </c>
      <c r="E90" s="16">
        <v>44071</v>
      </c>
      <c r="F90" s="15">
        <v>29.49</v>
      </c>
      <c r="G90" s="16">
        <v>43696</v>
      </c>
      <c r="H90" s="15">
        <v>26.55</v>
      </c>
      <c r="I90" s="16">
        <v>43325</v>
      </c>
      <c r="J90" s="15">
        <v>18.010000000000002</v>
      </c>
      <c r="K90" s="16">
        <v>42971</v>
      </c>
      <c r="L90" s="15">
        <v>5.93</v>
      </c>
      <c r="M90" s="16">
        <v>42608</v>
      </c>
      <c r="N90" s="15">
        <v>4.7</v>
      </c>
      <c r="O90" s="16">
        <v>42241</v>
      </c>
      <c r="P90" s="15">
        <v>8.2200000000000006</v>
      </c>
      <c r="Q90" s="16">
        <v>41872</v>
      </c>
      <c r="R90" s="15">
        <v>6.32</v>
      </c>
      <c r="S90" s="16">
        <v>41508</v>
      </c>
      <c r="T90" s="15">
        <v>4.53</v>
      </c>
      <c r="U90" s="16">
        <v>41145</v>
      </c>
      <c r="V90" s="15">
        <v>8.6199999999999992</v>
      </c>
      <c r="W90" s="16">
        <v>40780</v>
      </c>
      <c r="X90" s="15">
        <v>14.53</v>
      </c>
      <c r="Y90" s="16">
        <v>40416</v>
      </c>
      <c r="Z90" s="15">
        <v>17.170000000000002</v>
      </c>
      <c r="AA90" s="16">
        <v>40052</v>
      </c>
      <c r="AB90" s="15">
        <v>18.39</v>
      </c>
    </row>
    <row r="91" spans="1:28" x14ac:dyDescent="0.3">
      <c r="A91" s="15"/>
      <c r="C91" s="16">
        <v>44435</v>
      </c>
      <c r="D91" s="15">
        <v>58.95</v>
      </c>
      <c r="E91" s="16">
        <v>44070</v>
      </c>
      <c r="F91" s="15">
        <v>28.34</v>
      </c>
      <c r="G91" s="16">
        <v>43693</v>
      </c>
      <c r="H91" s="15">
        <v>25.94</v>
      </c>
      <c r="I91" s="16">
        <v>43322</v>
      </c>
      <c r="J91" s="15">
        <v>17.84</v>
      </c>
      <c r="K91" s="16">
        <v>42970</v>
      </c>
      <c r="L91" s="15">
        <v>5.93</v>
      </c>
      <c r="M91" s="16">
        <v>42607</v>
      </c>
      <c r="N91" s="15">
        <v>4.7</v>
      </c>
      <c r="O91" s="16">
        <v>42240</v>
      </c>
      <c r="P91" s="15">
        <v>8.16</v>
      </c>
      <c r="Q91" s="16">
        <v>41871</v>
      </c>
      <c r="R91" s="15">
        <v>6.38</v>
      </c>
      <c r="S91" s="16">
        <v>41507</v>
      </c>
      <c r="T91" s="15">
        <v>4.38</v>
      </c>
      <c r="U91" s="16">
        <v>41144</v>
      </c>
      <c r="V91" s="15">
        <v>8.61</v>
      </c>
      <c r="W91" s="16">
        <v>40779</v>
      </c>
      <c r="X91" s="15">
        <v>14.68</v>
      </c>
      <c r="Y91" s="16">
        <v>40415</v>
      </c>
      <c r="Z91" s="15">
        <v>17.3</v>
      </c>
      <c r="AA91" s="16">
        <v>40051</v>
      </c>
      <c r="AB91" s="15">
        <v>18.440000000000001</v>
      </c>
    </row>
    <row r="92" spans="1:28" x14ac:dyDescent="0.3">
      <c r="A92" s="15"/>
      <c r="C92" s="16">
        <v>44434</v>
      </c>
      <c r="D92" s="15">
        <v>56.81</v>
      </c>
      <c r="E92" s="16">
        <v>44069</v>
      </c>
      <c r="F92" s="15">
        <v>28.59</v>
      </c>
      <c r="G92" s="16">
        <v>43692</v>
      </c>
      <c r="H92" s="15">
        <v>25.97</v>
      </c>
      <c r="I92" s="16">
        <v>43321</v>
      </c>
      <c r="J92" s="15">
        <v>17.55</v>
      </c>
      <c r="K92" s="16">
        <v>42969</v>
      </c>
      <c r="L92" s="15">
        <v>5.76</v>
      </c>
      <c r="M92" s="16">
        <v>42606</v>
      </c>
      <c r="N92" s="15">
        <v>4.59</v>
      </c>
      <c r="O92" s="16">
        <v>42237</v>
      </c>
      <c r="P92" s="15">
        <v>8.19</v>
      </c>
      <c r="Q92" s="16">
        <v>41870</v>
      </c>
      <c r="R92" s="15">
        <v>6.42</v>
      </c>
      <c r="S92" s="16">
        <v>41506</v>
      </c>
      <c r="T92" s="15">
        <v>4.3600000000000003</v>
      </c>
      <c r="U92" s="16">
        <v>41143</v>
      </c>
      <c r="V92" s="15">
        <v>8.49</v>
      </c>
      <c r="W92" s="16">
        <v>40778</v>
      </c>
      <c r="X92" s="15">
        <v>14.4</v>
      </c>
      <c r="Y92" s="16">
        <v>40414</v>
      </c>
      <c r="Z92" s="15">
        <v>16.84</v>
      </c>
      <c r="AA92" s="16">
        <v>40050</v>
      </c>
      <c r="AB92" s="15">
        <v>18.510000000000002</v>
      </c>
    </row>
    <row r="93" spans="1:28" x14ac:dyDescent="0.3">
      <c r="A93" s="15"/>
      <c r="C93" s="16">
        <v>44433</v>
      </c>
      <c r="D93" s="15">
        <v>56.48</v>
      </c>
      <c r="E93" s="16">
        <v>44068</v>
      </c>
      <c r="F93" s="15">
        <v>28.59</v>
      </c>
      <c r="G93" s="16">
        <v>43691</v>
      </c>
      <c r="H93" s="15">
        <v>26.87</v>
      </c>
      <c r="I93" s="16">
        <v>43320</v>
      </c>
      <c r="J93" s="15">
        <v>17.350000000000001</v>
      </c>
      <c r="K93" s="16">
        <v>42968</v>
      </c>
      <c r="L93" s="15">
        <v>5.74</v>
      </c>
      <c r="M93" s="16">
        <v>42605</v>
      </c>
      <c r="N93" s="15">
        <v>4.7</v>
      </c>
      <c r="O93" s="16">
        <v>42236</v>
      </c>
      <c r="P93" s="15">
        <v>8.3699999999999992</v>
      </c>
      <c r="Q93" s="16">
        <v>41869</v>
      </c>
      <c r="R93" s="15">
        <v>6.34</v>
      </c>
      <c r="S93" s="16">
        <v>41505</v>
      </c>
      <c r="T93" s="15">
        <v>4.34</v>
      </c>
      <c r="U93" s="16">
        <v>41142</v>
      </c>
      <c r="V93" s="15">
        <v>8.3699999999999992</v>
      </c>
      <c r="W93" s="16">
        <v>40777</v>
      </c>
      <c r="X93" s="15">
        <v>14.07</v>
      </c>
      <c r="Y93" s="16">
        <v>40413</v>
      </c>
      <c r="Z93" s="15">
        <v>16.7</v>
      </c>
      <c r="AA93" s="16">
        <v>40049</v>
      </c>
      <c r="AB93" s="15">
        <v>18.52</v>
      </c>
    </row>
    <row r="94" spans="1:28" x14ac:dyDescent="0.3">
      <c r="A94" s="15"/>
      <c r="C94" s="16">
        <v>44432</v>
      </c>
      <c r="D94" s="15">
        <v>56.58</v>
      </c>
      <c r="E94" s="16">
        <v>44067</v>
      </c>
      <c r="F94" s="15">
        <v>27.45</v>
      </c>
      <c r="G94" s="16">
        <v>43690</v>
      </c>
      <c r="H94" s="15">
        <v>27.09</v>
      </c>
      <c r="I94" s="16">
        <v>43319</v>
      </c>
      <c r="J94" s="15">
        <v>17.48</v>
      </c>
      <c r="K94" s="16">
        <v>42965</v>
      </c>
      <c r="L94" s="15">
        <v>5.81</v>
      </c>
      <c r="M94" s="16">
        <v>42604</v>
      </c>
      <c r="N94" s="15">
        <v>4.88</v>
      </c>
      <c r="O94" s="16">
        <v>42235</v>
      </c>
      <c r="P94" s="15">
        <v>8.3000000000000007</v>
      </c>
      <c r="Q94" s="16">
        <v>41866</v>
      </c>
      <c r="R94" s="15">
        <v>6.36</v>
      </c>
      <c r="S94" s="16">
        <v>41502</v>
      </c>
      <c r="T94" s="15">
        <v>4.37</v>
      </c>
      <c r="U94" s="16">
        <v>41141</v>
      </c>
      <c r="V94" s="15">
        <v>8.1</v>
      </c>
      <c r="W94" s="16">
        <v>40774</v>
      </c>
      <c r="X94" s="15">
        <v>13.93</v>
      </c>
      <c r="Y94" s="16">
        <v>40410</v>
      </c>
      <c r="Z94" s="15">
        <v>16.98</v>
      </c>
      <c r="AA94" s="16">
        <v>40046</v>
      </c>
      <c r="AB94" s="15">
        <v>18.71</v>
      </c>
    </row>
    <row r="95" spans="1:28" x14ac:dyDescent="0.3">
      <c r="A95" s="15"/>
      <c r="C95" s="16">
        <v>44431</v>
      </c>
      <c r="D95" s="15">
        <v>55.29</v>
      </c>
      <c r="E95" s="16">
        <v>44065</v>
      </c>
      <c r="F95" s="15">
        <v>25.61</v>
      </c>
      <c r="G95" s="16">
        <v>43689</v>
      </c>
      <c r="H95" s="15">
        <v>26.68</v>
      </c>
      <c r="I95" s="16">
        <v>43318</v>
      </c>
      <c r="J95" s="15">
        <v>17.54</v>
      </c>
      <c r="K95" s="16">
        <v>42964</v>
      </c>
      <c r="L95" s="15">
        <v>5.79</v>
      </c>
      <c r="M95" s="16">
        <v>42601</v>
      </c>
      <c r="N95" s="15">
        <v>4.75</v>
      </c>
      <c r="O95" s="16">
        <v>42234</v>
      </c>
      <c r="P95" s="15">
        <v>8.24</v>
      </c>
      <c r="Q95" s="16">
        <v>41865</v>
      </c>
      <c r="R95" s="15">
        <v>6.14</v>
      </c>
      <c r="S95" s="16">
        <v>41501</v>
      </c>
      <c r="T95" s="15">
        <v>4.37</v>
      </c>
      <c r="U95" s="16">
        <v>41138</v>
      </c>
      <c r="V95" s="15">
        <v>8.15</v>
      </c>
      <c r="W95" s="16">
        <v>40773</v>
      </c>
      <c r="X95" s="15">
        <v>13.74</v>
      </c>
      <c r="Y95" s="16">
        <v>40409</v>
      </c>
      <c r="Z95" s="15">
        <v>16.86</v>
      </c>
      <c r="AA95" s="16">
        <v>40045</v>
      </c>
      <c r="AB95" s="15">
        <v>18.43</v>
      </c>
    </row>
    <row r="96" spans="1:28" x14ac:dyDescent="0.3">
      <c r="A96" s="15"/>
      <c r="C96" s="16">
        <v>44428</v>
      </c>
      <c r="D96" s="15">
        <v>54.31</v>
      </c>
      <c r="E96" s="16">
        <v>44063</v>
      </c>
      <c r="F96" s="15">
        <v>25.87</v>
      </c>
      <c r="G96" s="16">
        <v>43686</v>
      </c>
      <c r="H96" s="15">
        <v>28.1</v>
      </c>
      <c r="I96" s="16">
        <v>43315</v>
      </c>
      <c r="J96" s="15">
        <v>17.63</v>
      </c>
      <c r="K96" s="16">
        <v>42963</v>
      </c>
      <c r="L96" s="15">
        <v>5.78</v>
      </c>
      <c r="M96" s="16">
        <v>42600</v>
      </c>
      <c r="N96" s="15">
        <v>4.66</v>
      </c>
      <c r="O96" s="16">
        <v>42233</v>
      </c>
      <c r="P96" s="15">
        <v>8.23</v>
      </c>
      <c r="Q96" s="16">
        <v>41864</v>
      </c>
      <c r="R96" s="15">
        <v>6.17</v>
      </c>
      <c r="S96" s="16">
        <v>41500</v>
      </c>
      <c r="T96" s="15">
        <v>4.37</v>
      </c>
      <c r="U96" s="16">
        <v>41137</v>
      </c>
      <c r="V96" s="15">
        <v>8.16</v>
      </c>
      <c r="W96" s="16">
        <v>40772</v>
      </c>
      <c r="X96" s="15">
        <v>14.28</v>
      </c>
      <c r="Y96" s="16">
        <v>40408</v>
      </c>
      <c r="Z96" s="15">
        <v>16.32</v>
      </c>
      <c r="AA96" s="16">
        <v>40044</v>
      </c>
      <c r="AB96" s="15">
        <v>18.23</v>
      </c>
    </row>
    <row r="97" spans="1:28" x14ac:dyDescent="0.3">
      <c r="A97" s="15"/>
      <c r="C97" s="16">
        <v>44427</v>
      </c>
      <c r="D97" s="15">
        <v>53.43</v>
      </c>
      <c r="E97" s="16">
        <v>44062</v>
      </c>
      <c r="F97" s="15">
        <v>26.19</v>
      </c>
      <c r="G97" s="16">
        <v>43685</v>
      </c>
      <c r="H97" s="15">
        <v>28.49</v>
      </c>
      <c r="I97" s="16">
        <v>43314</v>
      </c>
      <c r="J97" s="15">
        <v>17.600000000000001</v>
      </c>
      <c r="K97" s="16">
        <v>42962</v>
      </c>
      <c r="L97" s="15">
        <v>5.52</v>
      </c>
      <c r="M97" s="16">
        <v>42599</v>
      </c>
      <c r="N97" s="15">
        <v>4.49</v>
      </c>
      <c r="O97" s="16">
        <v>42230</v>
      </c>
      <c r="P97" s="15">
        <v>8.32</v>
      </c>
      <c r="Q97" s="16">
        <v>41863</v>
      </c>
      <c r="R97" s="15">
        <v>6.04</v>
      </c>
      <c r="S97" s="16">
        <v>41499</v>
      </c>
      <c r="T97" s="15">
        <v>4.3099999999999996</v>
      </c>
      <c r="U97" s="16">
        <v>41136</v>
      </c>
      <c r="V97" s="15">
        <v>7.93</v>
      </c>
      <c r="W97" s="16">
        <v>40771</v>
      </c>
      <c r="X97" s="15">
        <v>13.89</v>
      </c>
      <c r="Y97" s="16">
        <v>40407</v>
      </c>
      <c r="Z97" s="15">
        <v>16.420000000000002</v>
      </c>
      <c r="AA97" s="16">
        <v>40043</v>
      </c>
      <c r="AB97" s="15">
        <v>18.010000000000002</v>
      </c>
    </row>
    <row r="98" spans="1:28" x14ac:dyDescent="0.3">
      <c r="A98" s="15"/>
      <c r="C98" s="16">
        <v>44426</v>
      </c>
      <c r="D98" s="15">
        <v>57.06</v>
      </c>
      <c r="E98" s="16">
        <v>44061</v>
      </c>
      <c r="F98" s="15">
        <v>26.49</v>
      </c>
      <c r="G98" s="16">
        <v>43684</v>
      </c>
      <c r="H98" s="15">
        <v>28.24</v>
      </c>
      <c r="I98" s="16">
        <v>43313</v>
      </c>
      <c r="J98" s="15">
        <v>17.739999999999998</v>
      </c>
      <c r="K98" s="16">
        <v>42961</v>
      </c>
      <c r="L98" s="15">
        <v>5.5</v>
      </c>
      <c r="M98" s="16">
        <v>42598</v>
      </c>
      <c r="N98" s="15">
        <v>4.68</v>
      </c>
      <c r="O98" s="16">
        <v>42229</v>
      </c>
      <c r="P98" s="15">
        <v>8.17</v>
      </c>
      <c r="Q98" s="16">
        <v>41862</v>
      </c>
      <c r="R98" s="15">
        <v>6.06</v>
      </c>
      <c r="S98" s="16">
        <v>41498</v>
      </c>
      <c r="T98" s="15">
        <v>4.33</v>
      </c>
      <c r="U98" s="16">
        <v>41135</v>
      </c>
      <c r="V98" s="15">
        <v>8.1199999999999992</v>
      </c>
      <c r="W98" s="16">
        <v>40770</v>
      </c>
      <c r="X98" s="15">
        <v>13.93</v>
      </c>
      <c r="Y98" s="16">
        <v>40406</v>
      </c>
      <c r="Z98" s="15">
        <v>16.32</v>
      </c>
      <c r="AA98" s="16">
        <v>40042</v>
      </c>
      <c r="AB98" s="15">
        <v>17.73</v>
      </c>
    </row>
    <row r="99" spans="1:28" x14ac:dyDescent="0.3">
      <c r="A99" s="15"/>
      <c r="C99" s="16">
        <v>44425</v>
      </c>
      <c r="D99" s="15">
        <v>57.17</v>
      </c>
      <c r="E99" s="16">
        <v>44060</v>
      </c>
      <c r="F99" s="15">
        <v>26.25</v>
      </c>
      <c r="G99" s="16">
        <v>43683</v>
      </c>
      <c r="H99" s="15">
        <v>28.36</v>
      </c>
      <c r="I99" s="16">
        <v>43312</v>
      </c>
      <c r="J99" s="15">
        <v>17.350000000000001</v>
      </c>
      <c r="K99" s="16">
        <v>42958</v>
      </c>
      <c r="L99" s="15">
        <v>5.37</v>
      </c>
      <c r="M99" s="16">
        <v>42597</v>
      </c>
      <c r="N99" s="15">
        <v>4.79</v>
      </c>
      <c r="O99" s="16">
        <v>42228</v>
      </c>
      <c r="P99" s="15">
        <v>8.16</v>
      </c>
      <c r="Q99" s="16">
        <v>41859</v>
      </c>
      <c r="R99" s="15">
        <v>5.93</v>
      </c>
      <c r="S99" s="16">
        <v>41495</v>
      </c>
      <c r="T99" s="15">
        <v>4.46</v>
      </c>
      <c r="U99" s="16">
        <v>41134</v>
      </c>
      <c r="V99" s="15">
        <v>7.93</v>
      </c>
      <c r="W99" s="16">
        <v>40767</v>
      </c>
      <c r="X99" s="15">
        <v>13.87</v>
      </c>
      <c r="Y99" s="16">
        <v>40403</v>
      </c>
      <c r="Z99" s="15">
        <v>16.41</v>
      </c>
      <c r="AA99" s="16">
        <v>40039</v>
      </c>
      <c r="AB99" s="15">
        <v>17.63</v>
      </c>
    </row>
    <row r="100" spans="1:28" x14ac:dyDescent="0.3">
      <c r="A100" s="15"/>
      <c r="C100" s="16">
        <v>44424</v>
      </c>
      <c r="D100" s="15">
        <v>58.08</v>
      </c>
      <c r="E100" s="16">
        <v>44057</v>
      </c>
      <c r="F100" s="15">
        <v>25.42</v>
      </c>
      <c r="G100" s="16">
        <v>43682</v>
      </c>
      <c r="H100" s="15">
        <v>28.65</v>
      </c>
      <c r="I100" s="16">
        <v>43311</v>
      </c>
      <c r="J100" s="15">
        <v>17.010000000000002</v>
      </c>
      <c r="K100" s="16">
        <v>42957</v>
      </c>
      <c r="L100" s="15">
        <v>5.36</v>
      </c>
      <c r="M100" s="16">
        <v>42594</v>
      </c>
      <c r="N100" s="15">
        <v>4.8899999999999997</v>
      </c>
      <c r="O100" s="16">
        <v>42227</v>
      </c>
      <c r="P100" s="15">
        <v>8.07</v>
      </c>
      <c r="Q100" s="16">
        <v>41858</v>
      </c>
      <c r="R100" s="15">
        <v>5.94</v>
      </c>
      <c r="S100" s="16">
        <v>41494</v>
      </c>
      <c r="T100" s="15">
        <v>4.53</v>
      </c>
      <c r="U100" s="16">
        <v>41131</v>
      </c>
      <c r="V100" s="15">
        <v>7.64</v>
      </c>
      <c r="W100" s="16">
        <v>40766</v>
      </c>
      <c r="X100" s="15">
        <v>13.52</v>
      </c>
      <c r="Y100" s="16">
        <v>40402</v>
      </c>
      <c r="Z100" s="15">
        <v>16.37</v>
      </c>
      <c r="AA100" s="16">
        <v>40038</v>
      </c>
      <c r="AB100" s="15">
        <v>17.64</v>
      </c>
    </row>
    <row r="101" spans="1:28" x14ac:dyDescent="0.3">
      <c r="A101" s="15"/>
      <c r="C101" s="16">
        <v>44421</v>
      </c>
      <c r="D101" s="15">
        <v>55.31</v>
      </c>
      <c r="E101" s="16">
        <v>44056</v>
      </c>
      <c r="F101" s="15">
        <v>25.36</v>
      </c>
      <c r="G101" s="16">
        <v>43679</v>
      </c>
      <c r="H101" s="15">
        <v>29.21</v>
      </c>
      <c r="I101" s="16">
        <v>43308</v>
      </c>
      <c r="J101" s="15">
        <v>17.079999999999998</v>
      </c>
      <c r="K101" s="16">
        <v>42956</v>
      </c>
      <c r="L101" s="15">
        <v>5.36</v>
      </c>
      <c r="M101" s="16">
        <v>42593</v>
      </c>
      <c r="N101" s="15">
        <v>4.88</v>
      </c>
      <c r="O101" s="16">
        <v>42226</v>
      </c>
      <c r="P101" s="15">
        <v>7.89</v>
      </c>
      <c r="Q101" s="16">
        <v>41857</v>
      </c>
      <c r="R101" s="15">
        <v>6.19</v>
      </c>
      <c r="S101" s="16">
        <v>41493</v>
      </c>
      <c r="T101" s="15">
        <v>4.46</v>
      </c>
      <c r="U101" s="16">
        <v>41130</v>
      </c>
      <c r="V101" s="15">
        <v>7.58</v>
      </c>
      <c r="W101" s="16">
        <v>40765</v>
      </c>
      <c r="X101" s="15">
        <v>12.8</v>
      </c>
      <c r="Y101" s="16">
        <v>40401</v>
      </c>
      <c r="Z101" s="15">
        <v>16.39</v>
      </c>
      <c r="AA101" s="16">
        <v>40037</v>
      </c>
      <c r="AB101" s="15">
        <v>17.64</v>
      </c>
    </row>
    <row r="102" spans="1:28" x14ac:dyDescent="0.3">
      <c r="A102" s="15"/>
      <c r="C102" s="16">
        <v>44420</v>
      </c>
      <c r="D102" s="15">
        <v>56.18</v>
      </c>
      <c r="E102" s="16">
        <v>44055</v>
      </c>
      <c r="F102" s="15">
        <v>25.91</v>
      </c>
      <c r="G102" s="16">
        <v>43678</v>
      </c>
      <c r="H102" s="15">
        <v>29.41</v>
      </c>
      <c r="I102" s="16">
        <v>43307</v>
      </c>
      <c r="J102" s="15">
        <v>17.239999999999998</v>
      </c>
      <c r="K102" s="16">
        <v>42955</v>
      </c>
      <c r="L102" s="15">
        <v>5.27</v>
      </c>
      <c r="M102" s="16">
        <v>42592</v>
      </c>
      <c r="N102" s="15">
        <v>4.7699999999999996</v>
      </c>
      <c r="O102" s="16">
        <v>42223</v>
      </c>
      <c r="P102" s="15">
        <v>7.76</v>
      </c>
      <c r="Q102" s="16">
        <v>41856</v>
      </c>
      <c r="R102" s="15">
        <v>6.18</v>
      </c>
      <c r="S102" s="16">
        <v>41492</v>
      </c>
      <c r="T102" s="15">
        <v>4.5199999999999996</v>
      </c>
      <c r="U102" s="16">
        <v>41129</v>
      </c>
      <c r="V102" s="15">
        <v>7.68</v>
      </c>
      <c r="W102" s="16">
        <v>40764</v>
      </c>
      <c r="X102" s="15">
        <v>12.6</v>
      </c>
      <c r="Y102" s="16">
        <v>40400</v>
      </c>
      <c r="Z102" s="15">
        <v>16.489999999999998</v>
      </c>
      <c r="AA102" s="16">
        <v>40036</v>
      </c>
      <c r="AB102" s="15">
        <v>17.510000000000002</v>
      </c>
    </row>
    <row r="103" spans="1:28" x14ac:dyDescent="0.3">
      <c r="A103" s="15"/>
      <c r="C103" s="16">
        <v>44419</v>
      </c>
      <c r="D103" s="15">
        <v>57.69</v>
      </c>
      <c r="E103" s="16">
        <v>44054</v>
      </c>
      <c r="F103" s="15">
        <v>26.14</v>
      </c>
      <c r="G103" s="16">
        <v>43677</v>
      </c>
      <c r="H103" s="15">
        <v>27.93</v>
      </c>
      <c r="I103" s="16">
        <v>43306</v>
      </c>
      <c r="J103" s="15">
        <v>17.29</v>
      </c>
      <c r="K103" s="16">
        <v>42954</v>
      </c>
      <c r="L103" s="15">
        <v>5.26</v>
      </c>
      <c r="M103" s="16">
        <v>42591</v>
      </c>
      <c r="N103" s="15">
        <v>4.88</v>
      </c>
      <c r="O103" s="16">
        <v>42222</v>
      </c>
      <c r="P103" s="15">
        <v>7.84</v>
      </c>
      <c r="Q103" s="16">
        <v>41855</v>
      </c>
      <c r="R103" s="15">
        <v>6.24</v>
      </c>
      <c r="S103" s="16">
        <v>41491</v>
      </c>
      <c r="T103" s="15">
        <v>4.43</v>
      </c>
      <c r="U103" s="16">
        <v>41128</v>
      </c>
      <c r="V103" s="15">
        <v>7.77</v>
      </c>
      <c r="W103" s="16">
        <v>40763</v>
      </c>
      <c r="X103" s="15">
        <v>11.87</v>
      </c>
      <c r="Y103" s="16">
        <v>40399</v>
      </c>
      <c r="Z103" s="15">
        <v>16.559999999999999</v>
      </c>
      <c r="AA103" s="16">
        <v>40035</v>
      </c>
      <c r="AB103" s="15">
        <v>17.559999999999999</v>
      </c>
    </row>
    <row r="104" spans="1:28" x14ac:dyDescent="0.3">
      <c r="A104" s="15"/>
      <c r="C104" s="16">
        <v>44418</v>
      </c>
      <c r="D104" s="15">
        <v>57.33</v>
      </c>
      <c r="E104" s="16">
        <v>44053</v>
      </c>
      <c r="F104" s="15">
        <v>26.64</v>
      </c>
      <c r="G104" s="16">
        <v>43676</v>
      </c>
      <c r="H104" s="15">
        <v>27.84</v>
      </c>
      <c r="I104" s="16">
        <v>43305</v>
      </c>
      <c r="J104" s="15">
        <v>17.059999999999999</v>
      </c>
      <c r="K104" s="16">
        <v>42951</v>
      </c>
      <c r="L104" s="15">
        <v>5.35</v>
      </c>
      <c r="M104" s="16">
        <v>42590</v>
      </c>
      <c r="N104" s="15">
        <v>4.93</v>
      </c>
      <c r="O104" s="16">
        <v>42221</v>
      </c>
      <c r="P104" s="15">
        <v>7.81</v>
      </c>
      <c r="Q104" s="16">
        <v>41852</v>
      </c>
      <c r="R104" s="15">
        <v>6.26</v>
      </c>
      <c r="S104" s="16">
        <v>41488</v>
      </c>
      <c r="T104" s="15">
        <v>4.4000000000000004</v>
      </c>
      <c r="U104" s="16">
        <v>41127</v>
      </c>
      <c r="V104" s="15">
        <v>7.65</v>
      </c>
      <c r="W104" s="16">
        <v>40760</v>
      </c>
      <c r="X104" s="15">
        <v>11.89</v>
      </c>
      <c r="Y104" s="16">
        <v>40396</v>
      </c>
      <c r="Z104" s="15">
        <v>16.2</v>
      </c>
      <c r="AA104" s="16">
        <v>40032</v>
      </c>
      <c r="AB104" s="15">
        <v>17.73</v>
      </c>
    </row>
    <row r="105" spans="1:28" x14ac:dyDescent="0.3">
      <c r="A105" s="15"/>
      <c r="C105" s="16">
        <v>44417</v>
      </c>
      <c r="D105" s="15">
        <v>56.55</v>
      </c>
      <c r="E105" s="16">
        <v>44050</v>
      </c>
      <c r="F105" s="15">
        <v>26.35</v>
      </c>
      <c r="G105" s="16">
        <v>43675</v>
      </c>
      <c r="H105" s="15">
        <v>28.38</v>
      </c>
      <c r="I105" s="16">
        <v>43304</v>
      </c>
      <c r="J105" s="15">
        <v>17.350000000000001</v>
      </c>
      <c r="K105" s="16">
        <v>42950</v>
      </c>
      <c r="L105" s="15">
        <v>5.41</v>
      </c>
      <c r="M105" s="16">
        <v>42587</v>
      </c>
      <c r="N105" s="15">
        <v>4.72</v>
      </c>
      <c r="O105" s="16">
        <v>42220</v>
      </c>
      <c r="P105" s="15">
        <v>7.89</v>
      </c>
      <c r="Q105" s="16">
        <v>41851</v>
      </c>
      <c r="R105" s="15">
        <v>6.19</v>
      </c>
      <c r="S105" s="16">
        <v>41487</v>
      </c>
      <c r="T105" s="15">
        <v>4.3499999999999996</v>
      </c>
      <c r="U105" s="16">
        <v>41124</v>
      </c>
      <c r="V105" s="15">
        <v>7.55</v>
      </c>
      <c r="W105" s="16">
        <v>40759</v>
      </c>
      <c r="X105" s="15">
        <v>12.54</v>
      </c>
      <c r="Y105" s="16">
        <v>40395</v>
      </c>
      <c r="Z105" s="15">
        <v>16.329999999999998</v>
      </c>
      <c r="AA105" s="16">
        <v>40031</v>
      </c>
      <c r="AB105" s="15">
        <v>17.82</v>
      </c>
    </row>
    <row r="106" spans="1:28" x14ac:dyDescent="0.3">
      <c r="A106" s="15"/>
      <c r="C106" s="16">
        <v>44414</v>
      </c>
      <c r="D106" s="15">
        <v>56.58</v>
      </c>
      <c r="E106" s="16">
        <v>44049</v>
      </c>
      <c r="F106" s="15">
        <v>26.32</v>
      </c>
      <c r="G106" s="16">
        <v>43672</v>
      </c>
      <c r="H106" s="15">
        <v>28.26</v>
      </c>
      <c r="I106" s="16">
        <v>43301</v>
      </c>
      <c r="J106" s="15">
        <v>17.02</v>
      </c>
      <c r="K106" s="16">
        <v>42949</v>
      </c>
      <c r="L106" s="15">
        <v>5.41</v>
      </c>
      <c r="M106" s="16">
        <v>42586</v>
      </c>
      <c r="N106" s="15">
        <v>4.6900000000000004</v>
      </c>
      <c r="O106" s="16">
        <v>42219</v>
      </c>
      <c r="P106" s="15">
        <v>7.93</v>
      </c>
      <c r="Q106" s="16">
        <v>41850</v>
      </c>
      <c r="R106" s="15">
        <v>6.1</v>
      </c>
      <c r="S106" s="16">
        <v>41486</v>
      </c>
      <c r="T106" s="15">
        <v>4.34</v>
      </c>
      <c r="U106" s="16">
        <v>41123</v>
      </c>
      <c r="V106" s="15">
        <v>7.52</v>
      </c>
      <c r="W106" s="16">
        <v>40758</v>
      </c>
      <c r="X106" s="15">
        <v>12.75</v>
      </c>
      <c r="Y106" s="16">
        <v>40394</v>
      </c>
      <c r="Z106" s="15">
        <v>16.329999999999998</v>
      </c>
      <c r="AA106" s="16">
        <v>40030</v>
      </c>
      <c r="AB106" s="15">
        <v>17.8</v>
      </c>
    </row>
    <row r="107" spans="1:28" x14ac:dyDescent="0.3">
      <c r="A107" s="15"/>
      <c r="C107" s="16">
        <v>44413</v>
      </c>
      <c r="D107" s="15">
        <v>55.91</v>
      </c>
      <c r="E107" s="16">
        <v>44048</v>
      </c>
      <c r="F107" s="15">
        <v>26.7</v>
      </c>
      <c r="G107" s="16">
        <v>43671</v>
      </c>
      <c r="H107" s="15">
        <v>28.98</v>
      </c>
      <c r="I107" s="16">
        <v>43300</v>
      </c>
      <c r="J107" s="15">
        <v>16.829999999999998</v>
      </c>
      <c r="K107" s="16">
        <v>42948</v>
      </c>
      <c r="L107" s="15">
        <v>5.28</v>
      </c>
      <c r="M107" s="16">
        <v>42585</v>
      </c>
      <c r="N107" s="15">
        <v>4.6100000000000003</v>
      </c>
      <c r="O107" s="16">
        <v>42216</v>
      </c>
      <c r="P107" s="15">
        <v>7.87</v>
      </c>
      <c r="Q107" s="16">
        <v>41849</v>
      </c>
      <c r="R107" s="15">
        <v>6.01</v>
      </c>
      <c r="S107" s="16">
        <v>41485</v>
      </c>
      <c r="T107" s="15">
        <v>4.29</v>
      </c>
      <c r="U107" s="16">
        <v>41122</v>
      </c>
      <c r="V107" s="15">
        <v>7.42</v>
      </c>
      <c r="W107" s="16">
        <v>40757</v>
      </c>
      <c r="X107" s="15">
        <v>13.14</v>
      </c>
      <c r="Y107" s="16">
        <v>40393</v>
      </c>
      <c r="Z107" s="15">
        <v>16.420000000000002</v>
      </c>
      <c r="AA107" s="16">
        <v>40029</v>
      </c>
      <c r="AB107" s="15">
        <v>18.100000000000001</v>
      </c>
    </row>
    <row r="108" spans="1:28" x14ac:dyDescent="0.3">
      <c r="A108" s="15"/>
      <c r="C108" s="16">
        <v>44412</v>
      </c>
      <c r="D108" s="15">
        <v>55.39</v>
      </c>
      <c r="E108" s="16">
        <v>44047</v>
      </c>
      <c r="F108" s="15">
        <v>26.76</v>
      </c>
      <c r="G108" s="16">
        <v>43670</v>
      </c>
      <c r="H108" s="15">
        <v>29.15</v>
      </c>
      <c r="I108" s="16">
        <v>43299</v>
      </c>
      <c r="J108" s="15">
        <v>16.38</v>
      </c>
      <c r="K108" s="16">
        <v>42947</v>
      </c>
      <c r="L108" s="15">
        <v>5.22</v>
      </c>
      <c r="M108" s="16">
        <v>42584</v>
      </c>
      <c r="N108" s="15">
        <v>4.4000000000000004</v>
      </c>
      <c r="O108" s="16">
        <v>42215</v>
      </c>
      <c r="P108" s="15">
        <v>7.87</v>
      </c>
      <c r="Q108" s="16">
        <v>41848</v>
      </c>
      <c r="R108" s="15">
        <v>6.17</v>
      </c>
      <c r="S108" s="16">
        <v>41484</v>
      </c>
      <c r="T108" s="15">
        <v>4.33</v>
      </c>
      <c r="U108" s="16">
        <v>41121</v>
      </c>
      <c r="V108" s="15">
        <v>7.38</v>
      </c>
      <c r="W108" s="16">
        <v>40756</v>
      </c>
      <c r="X108" s="15">
        <v>13.42</v>
      </c>
      <c r="Y108" s="16">
        <v>40392</v>
      </c>
      <c r="Z108" s="15">
        <v>16.48</v>
      </c>
      <c r="AA108" s="16">
        <v>40028</v>
      </c>
      <c r="AB108" s="15">
        <v>17.97</v>
      </c>
    </row>
    <row r="109" spans="1:28" x14ac:dyDescent="0.3">
      <c r="A109" s="15"/>
      <c r="C109" s="16">
        <v>44411</v>
      </c>
      <c r="D109" s="15">
        <v>54.12</v>
      </c>
      <c r="E109" s="16">
        <v>44046</v>
      </c>
      <c r="F109" s="15">
        <v>26.05</v>
      </c>
      <c r="G109" s="16">
        <v>43669</v>
      </c>
      <c r="H109" s="15">
        <v>29.76</v>
      </c>
      <c r="I109" s="16">
        <v>43298</v>
      </c>
      <c r="J109" s="15">
        <v>16.03</v>
      </c>
      <c r="K109" s="16">
        <v>42944</v>
      </c>
      <c r="L109" s="15">
        <v>5.17</v>
      </c>
      <c r="M109" s="16">
        <v>42583</v>
      </c>
      <c r="N109" s="15">
        <v>4.37</v>
      </c>
      <c r="O109" s="16">
        <v>42214</v>
      </c>
      <c r="P109" s="15">
        <v>8.0399999999999991</v>
      </c>
      <c r="Q109" s="16">
        <v>41845</v>
      </c>
      <c r="R109" s="15">
        <v>6.13</v>
      </c>
      <c r="S109" s="16">
        <v>41481</v>
      </c>
      <c r="T109" s="15">
        <v>4.33</v>
      </c>
      <c r="U109" s="16">
        <v>41120</v>
      </c>
      <c r="V109" s="15">
        <v>7.04</v>
      </c>
      <c r="W109" s="16">
        <v>40753</v>
      </c>
      <c r="X109" s="15">
        <v>13.67</v>
      </c>
      <c r="Y109" s="16">
        <v>40389</v>
      </c>
      <c r="Z109" s="15">
        <v>16.12</v>
      </c>
      <c r="AA109" s="16">
        <v>40025</v>
      </c>
      <c r="AB109" s="15">
        <v>17.22</v>
      </c>
    </row>
    <row r="110" spans="1:28" x14ac:dyDescent="0.3">
      <c r="A110" s="15"/>
      <c r="C110" s="16">
        <v>44410</v>
      </c>
      <c r="D110" s="15">
        <v>54.37</v>
      </c>
      <c r="E110" s="16">
        <v>44043</v>
      </c>
      <c r="F110" s="15">
        <v>26.21</v>
      </c>
      <c r="G110" s="16">
        <v>43668</v>
      </c>
      <c r="H110" s="15">
        <v>28.94</v>
      </c>
      <c r="I110" s="16">
        <v>43297</v>
      </c>
      <c r="J110" s="15">
        <v>15.9</v>
      </c>
      <c r="K110" s="16">
        <v>42943</v>
      </c>
      <c r="L110" s="15">
        <v>5.13</v>
      </c>
      <c r="M110" s="16">
        <v>42580</v>
      </c>
      <c r="N110" s="15">
        <v>4.41</v>
      </c>
      <c r="O110" s="16">
        <v>42213</v>
      </c>
      <c r="P110" s="15">
        <v>7.99</v>
      </c>
      <c r="Q110" s="16">
        <v>41844</v>
      </c>
      <c r="R110" s="15">
        <v>6.02</v>
      </c>
      <c r="S110" s="16">
        <v>41480</v>
      </c>
      <c r="T110" s="15">
        <v>4.3</v>
      </c>
      <c r="U110" s="16">
        <v>41117</v>
      </c>
      <c r="V110" s="15">
        <v>7.37</v>
      </c>
      <c r="W110" s="16">
        <v>40752</v>
      </c>
      <c r="X110" s="15">
        <v>14.04</v>
      </c>
      <c r="Y110" s="16">
        <v>40388</v>
      </c>
      <c r="Z110" s="15">
        <v>15.98</v>
      </c>
      <c r="AA110" s="16">
        <v>40024</v>
      </c>
      <c r="AB110" s="15">
        <v>17.25</v>
      </c>
    </row>
    <row r="111" spans="1:28" x14ac:dyDescent="0.3">
      <c r="A111" s="15"/>
      <c r="C111" s="16">
        <v>44407</v>
      </c>
      <c r="D111" s="15">
        <v>53.26</v>
      </c>
      <c r="E111" s="16">
        <v>44042</v>
      </c>
      <c r="F111" s="15">
        <v>25.31</v>
      </c>
      <c r="G111" s="16">
        <v>43665</v>
      </c>
      <c r="H111" s="15">
        <v>28.84</v>
      </c>
      <c r="I111" s="16">
        <v>43294</v>
      </c>
      <c r="J111" s="15">
        <v>16.02</v>
      </c>
      <c r="K111" s="16">
        <v>42942</v>
      </c>
      <c r="L111" s="15">
        <v>5.25</v>
      </c>
      <c r="M111" s="16">
        <v>42579</v>
      </c>
      <c r="N111" s="15">
        <v>4.4800000000000004</v>
      </c>
      <c r="O111" s="16">
        <v>42212</v>
      </c>
      <c r="P111" s="15">
        <v>7.99</v>
      </c>
      <c r="Q111" s="16">
        <v>41843</v>
      </c>
      <c r="R111" s="15">
        <v>6.15</v>
      </c>
      <c r="S111" s="16">
        <v>41479</v>
      </c>
      <c r="T111" s="15">
        <v>4.3</v>
      </c>
      <c r="U111" s="16">
        <v>41116</v>
      </c>
      <c r="V111" s="15">
        <v>7.42</v>
      </c>
      <c r="W111" s="16">
        <v>40751</v>
      </c>
      <c r="X111" s="15">
        <v>13.95</v>
      </c>
      <c r="Y111" s="16">
        <v>40387</v>
      </c>
      <c r="Z111" s="15">
        <v>15.72</v>
      </c>
      <c r="AA111" s="16">
        <v>40023</v>
      </c>
      <c r="AB111" s="15">
        <v>17.059999999999999</v>
      </c>
    </row>
    <row r="112" spans="1:28" x14ac:dyDescent="0.3">
      <c r="A112" s="15"/>
      <c r="C112" s="16">
        <v>44406</v>
      </c>
      <c r="D112" s="15">
        <v>53.99</v>
      </c>
      <c r="E112" s="16">
        <v>44041</v>
      </c>
      <c r="F112" s="15">
        <v>26.07</v>
      </c>
      <c r="G112" s="16">
        <v>43664</v>
      </c>
      <c r="H112" s="15">
        <v>27.73</v>
      </c>
      <c r="I112" s="16">
        <v>43293</v>
      </c>
      <c r="J112" s="15">
        <v>16.05</v>
      </c>
      <c r="K112" s="16">
        <v>42941</v>
      </c>
      <c r="L112" s="15">
        <v>5.16</v>
      </c>
      <c r="M112" s="16">
        <v>42578</v>
      </c>
      <c r="N112" s="15">
        <v>4.5199999999999996</v>
      </c>
      <c r="O112" s="16">
        <v>42209</v>
      </c>
      <c r="P112" s="15">
        <v>7.98</v>
      </c>
      <c r="Q112" s="16">
        <v>41842</v>
      </c>
      <c r="R112" s="15">
        <v>6.13</v>
      </c>
      <c r="S112" s="16">
        <v>41478</v>
      </c>
      <c r="T112" s="15">
        <v>4.26</v>
      </c>
      <c r="U112" s="16">
        <v>41115</v>
      </c>
      <c r="V112" s="15">
        <v>7.29</v>
      </c>
      <c r="W112" s="16">
        <v>40750</v>
      </c>
      <c r="X112" s="15">
        <v>14.51</v>
      </c>
      <c r="Y112" s="16">
        <v>40386</v>
      </c>
      <c r="Z112" s="15">
        <v>15.67</v>
      </c>
      <c r="AA112" s="16">
        <v>40022</v>
      </c>
      <c r="AB112" s="15">
        <v>17.260000000000002</v>
      </c>
    </row>
    <row r="113" spans="1:28" x14ac:dyDescent="0.3">
      <c r="A113" s="15"/>
      <c r="C113" s="16">
        <v>44405</v>
      </c>
      <c r="D113" s="15">
        <v>53.77</v>
      </c>
      <c r="E113" s="16">
        <v>44040</v>
      </c>
      <c r="F113" s="15">
        <v>25.64</v>
      </c>
      <c r="G113" s="16">
        <v>43663</v>
      </c>
      <c r="H113" s="15">
        <v>28.44</v>
      </c>
      <c r="I113" s="16">
        <v>43292</v>
      </c>
      <c r="J113" s="15">
        <v>16.28</v>
      </c>
      <c r="K113" s="16">
        <v>42940</v>
      </c>
      <c r="L113" s="15">
        <v>5.13</v>
      </c>
      <c r="M113" s="16">
        <v>42577</v>
      </c>
      <c r="N113" s="15">
        <v>4.5199999999999996</v>
      </c>
      <c r="O113" s="16">
        <v>42208</v>
      </c>
      <c r="P113" s="15">
        <v>8.07</v>
      </c>
      <c r="Q113" s="16">
        <v>41841</v>
      </c>
      <c r="R113" s="15">
        <v>6.03</v>
      </c>
      <c r="S113" s="16">
        <v>41477</v>
      </c>
      <c r="T113" s="15">
        <v>4.21</v>
      </c>
      <c r="U113" s="16">
        <v>41114</v>
      </c>
      <c r="V113" s="15">
        <v>7.64</v>
      </c>
      <c r="W113" s="16">
        <v>40749</v>
      </c>
      <c r="X113" s="15">
        <v>14.54</v>
      </c>
      <c r="Y113" s="16">
        <v>40385</v>
      </c>
      <c r="Z113" s="15">
        <v>15.46</v>
      </c>
      <c r="AA113" s="16">
        <v>40021</v>
      </c>
      <c r="AB113" s="15">
        <v>17.63</v>
      </c>
    </row>
    <row r="114" spans="1:28" x14ac:dyDescent="0.3">
      <c r="A114" s="15"/>
      <c r="C114" s="16">
        <v>44404</v>
      </c>
      <c r="D114" s="15">
        <v>52.84</v>
      </c>
      <c r="E114" s="16">
        <v>44039</v>
      </c>
      <c r="F114" s="15">
        <v>24.93</v>
      </c>
      <c r="G114" s="16">
        <v>43662</v>
      </c>
      <c r="H114" s="15">
        <v>28.44</v>
      </c>
      <c r="I114" s="16">
        <v>43291</v>
      </c>
      <c r="J114" s="15">
        <v>16.03</v>
      </c>
      <c r="K114" s="16">
        <v>42937</v>
      </c>
      <c r="L114" s="15">
        <v>5.08</v>
      </c>
      <c r="M114" s="16">
        <v>42576</v>
      </c>
      <c r="N114" s="15">
        <v>4.59</v>
      </c>
      <c r="O114" s="16">
        <v>42207</v>
      </c>
      <c r="P114" s="15">
        <v>7.93</v>
      </c>
      <c r="Q114" s="16">
        <v>41838</v>
      </c>
      <c r="R114" s="15">
        <v>5.98</v>
      </c>
      <c r="S114" s="16">
        <v>41474</v>
      </c>
      <c r="T114" s="15">
        <v>4.1900000000000004</v>
      </c>
      <c r="U114" s="16">
        <v>41113</v>
      </c>
      <c r="V114" s="15">
        <v>7.56</v>
      </c>
      <c r="W114" s="16">
        <v>40746</v>
      </c>
      <c r="X114" s="15">
        <v>14.61</v>
      </c>
      <c r="Y114" s="16">
        <v>40382</v>
      </c>
      <c r="Z114" s="15">
        <v>15.98</v>
      </c>
      <c r="AA114" s="16">
        <v>40018</v>
      </c>
      <c r="AB114" s="15">
        <v>17.84</v>
      </c>
    </row>
    <row r="115" spans="1:28" x14ac:dyDescent="0.3">
      <c r="A115" s="15"/>
      <c r="C115" s="16">
        <v>44403</v>
      </c>
      <c r="D115" s="15">
        <v>53.12</v>
      </c>
      <c r="E115" s="16">
        <v>44036</v>
      </c>
      <c r="F115" s="15">
        <v>26.29</v>
      </c>
      <c r="G115" s="16">
        <v>43661</v>
      </c>
      <c r="H115" s="15">
        <v>29.03</v>
      </c>
      <c r="I115" s="16">
        <v>43290</v>
      </c>
      <c r="J115" s="15">
        <v>15.97</v>
      </c>
      <c r="K115" s="16">
        <v>42936</v>
      </c>
      <c r="L115" s="15">
        <v>5.29</v>
      </c>
      <c r="M115" s="16">
        <v>42573</v>
      </c>
      <c r="N115" s="15">
        <v>4.5599999999999996</v>
      </c>
      <c r="O115" s="16">
        <v>42206</v>
      </c>
      <c r="P115" s="15">
        <v>7.92</v>
      </c>
      <c r="Q115" s="16">
        <v>41837</v>
      </c>
      <c r="R115" s="15">
        <v>6.13</v>
      </c>
      <c r="S115" s="16">
        <v>41473</v>
      </c>
      <c r="T115" s="15">
        <v>4.13</v>
      </c>
      <c r="U115" s="16">
        <v>41110</v>
      </c>
      <c r="V115" s="15">
        <v>7.57</v>
      </c>
      <c r="W115" s="16">
        <v>40745</v>
      </c>
      <c r="X115" s="15">
        <v>14.77</v>
      </c>
      <c r="Y115" s="16">
        <v>40381</v>
      </c>
      <c r="Z115" s="15">
        <v>16.18</v>
      </c>
      <c r="AA115" s="16">
        <v>40017</v>
      </c>
      <c r="AB115" s="15">
        <v>17.989999999999998</v>
      </c>
    </row>
    <row r="116" spans="1:28" x14ac:dyDescent="0.3">
      <c r="A116" s="15"/>
      <c r="C116" s="16">
        <v>44400</v>
      </c>
      <c r="D116" s="15">
        <v>50.82</v>
      </c>
      <c r="E116" s="16">
        <v>44035</v>
      </c>
      <c r="F116" s="15">
        <v>27.25</v>
      </c>
      <c r="G116" s="16">
        <v>43658</v>
      </c>
      <c r="H116" s="15">
        <v>28.75</v>
      </c>
      <c r="I116" s="16">
        <v>43287</v>
      </c>
      <c r="J116" s="15">
        <v>15.67</v>
      </c>
      <c r="K116" s="16">
        <v>42935</v>
      </c>
      <c r="L116" s="15">
        <v>5.39</v>
      </c>
      <c r="M116" s="16">
        <v>42572</v>
      </c>
      <c r="N116" s="15">
        <v>4.6399999999999997</v>
      </c>
      <c r="O116" s="16">
        <v>42205</v>
      </c>
      <c r="P116" s="15">
        <v>7.96</v>
      </c>
      <c r="Q116" s="16">
        <v>41836</v>
      </c>
      <c r="R116" s="15">
        <v>6.01</v>
      </c>
      <c r="S116" s="16">
        <v>41472</v>
      </c>
      <c r="T116" s="15">
        <v>4.13</v>
      </c>
      <c r="U116" s="16">
        <v>41109</v>
      </c>
      <c r="V116" s="15">
        <v>7.3</v>
      </c>
      <c r="W116" s="16">
        <v>40744</v>
      </c>
      <c r="X116" s="15">
        <v>14.4</v>
      </c>
      <c r="Y116" s="16">
        <v>40380</v>
      </c>
      <c r="Z116" s="15">
        <v>15.87</v>
      </c>
      <c r="AA116" s="16">
        <v>40016</v>
      </c>
      <c r="AB116" s="15">
        <v>17.95</v>
      </c>
    </row>
    <row r="117" spans="1:28" x14ac:dyDescent="0.3">
      <c r="A117" s="15"/>
      <c r="C117" s="16">
        <v>44399</v>
      </c>
      <c r="D117" s="15">
        <v>50.71</v>
      </c>
      <c r="E117" s="16">
        <v>44034</v>
      </c>
      <c r="F117" s="15">
        <v>26.56</v>
      </c>
      <c r="G117" s="16">
        <v>43657</v>
      </c>
      <c r="H117" s="15">
        <v>28.25</v>
      </c>
      <c r="I117" s="16">
        <v>43286</v>
      </c>
      <c r="J117" s="15">
        <v>15.65</v>
      </c>
      <c r="K117" s="16">
        <v>42934</v>
      </c>
      <c r="L117" s="15">
        <v>5.45</v>
      </c>
      <c r="M117" s="16">
        <v>42571</v>
      </c>
      <c r="N117" s="15">
        <v>4.67</v>
      </c>
      <c r="O117" s="16">
        <v>42202</v>
      </c>
      <c r="P117" s="15">
        <v>7.7</v>
      </c>
      <c r="Q117" s="16">
        <v>41835</v>
      </c>
      <c r="R117" s="15">
        <v>5.86</v>
      </c>
      <c r="S117" s="16">
        <v>41471</v>
      </c>
      <c r="T117" s="15">
        <v>4.13</v>
      </c>
      <c r="U117" s="16">
        <v>41108</v>
      </c>
      <c r="V117" s="15">
        <v>7.59</v>
      </c>
      <c r="W117" s="16">
        <v>40743</v>
      </c>
      <c r="X117" s="15">
        <v>13.91</v>
      </c>
      <c r="Y117" s="16">
        <v>40379</v>
      </c>
      <c r="Z117" s="15">
        <v>16.22</v>
      </c>
      <c r="AA117" s="16">
        <v>40015</v>
      </c>
      <c r="AB117" s="15">
        <v>18.079999999999998</v>
      </c>
    </row>
    <row r="118" spans="1:28" x14ac:dyDescent="0.3">
      <c r="A118" s="15"/>
      <c r="C118" s="16">
        <v>44398</v>
      </c>
      <c r="D118" s="15">
        <v>52.06</v>
      </c>
      <c r="E118" s="16">
        <v>44033</v>
      </c>
      <c r="F118" s="15">
        <v>26.54</v>
      </c>
      <c r="G118" s="16">
        <v>43656</v>
      </c>
      <c r="H118" s="15">
        <v>28.15</v>
      </c>
      <c r="I118" s="16">
        <v>43285</v>
      </c>
      <c r="J118" s="15">
        <v>15.49</v>
      </c>
      <c r="K118" s="16">
        <v>42933</v>
      </c>
      <c r="L118" s="15">
        <v>5.42</v>
      </c>
      <c r="M118" s="16">
        <v>42570</v>
      </c>
      <c r="N118" s="15">
        <v>4.67</v>
      </c>
      <c r="O118" s="16">
        <v>42201</v>
      </c>
      <c r="P118" s="15">
        <v>7.64</v>
      </c>
      <c r="Q118" s="16">
        <v>41834</v>
      </c>
      <c r="R118" s="15">
        <v>5.87</v>
      </c>
      <c r="S118" s="16">
        <v>41470</v>
      </c>
      <c r="T118" s="15">
        <v>4.05</v>
      </c>
      <c r="U118" s="16">
        <v>41107</v>
      </c>
      <c r="V118" s="15">
        <v>8.14</v>
      </c>
      <c r="W118" s="16">
        <v>40742</v>
      </c>
      <c r="X118" s="15">
        <v>13.73</v>
      </c>
      <c r="Y118" s="16">
        <v>40378</v>
      </c>
      <c r="Z118" s="15">
        <v>16.559999999999999</v>
      </c>
      <c r="AA118" s="16">
        <v>40014</v>
      </c>
      <c r="AB118" s="15">
        <v>17.73</v>
      </c>
    </row>
    <row r="119" spans="1:28" x14ac:dyDescent="0.3">
      <c r="A119" s="15"/>
      <c r="C119" s="16">
        <v>44397</v>
      </c>
      <c r="D119" s="15">
        <v>51.12</v>
      </c>
      <c r="E119" s="16">
        <v>44032</v>
      </c>
      <c r="F119" s="15">
        <v>26.09</v>
      </c>
      <c r="G119" s="16">
        <v>43655</v>
      </c>
      <c r="H119" s="15">
        <v>26.52</v>
      </c>
      <c r="I119" s="16">
        <v>43284</v>
      </c>
      <c r="J119" s="15">
        <v>15.06</v>
      </c>
      <c r="K119" s="16">
        <v>42930</v>
      </c>
      <c r="L119" s="15">
        <v>5.41</v>
      </c>
      <c r="M119" s="16">
        <v>42569</v>
      </c>
      <c r="N119" s="15">
        <v>4.84</v>
      </c>
      <c r="O119" s="16">
        <v>42200</v>
      </c>
      <c r="P119" s="15">
        <v>7.75</v>
      </c>
      <c r="Q119" s="16">
        <v>41831</v>
      </c>
      <c r="R119" s="15">
        <v>5.72</v>
      </c>
      <c r="S119" s="16">
        <v>41467</v>
      </c>
      <c r="T119" s="15">
        <v>4.04</v>
      </c>
      <c r="U119" s="16">
        <v>41106</v>
      </c>
      <c r="V119" s="15">
        <v>8.0299999999999994</v>
      </c>
      <c r="W119" s="16">
        <v>40739</v>
      </c>
      <c r="X119" s="15">
        <v>13.96</v>
      </c>
      <c r="Y119" s="16">
        <v>40375</v>
      </c>
      <c r="Z119" s="15">
        <v>16.25</v>
      </c>
      <c r="AA119" s="16">
        <v>40011</v>
      </c>
      <c r="AB119" s="15">
        <v>17.68</v>
      </c>
    </row>
    <row r="120" spans="1:28" x14ac:dyDescent="0.3">
      <c r="A120" s="15"/>
      <c r="C120" s="16">
        <v>44396</v>
      </c>
      <c r="D120" s="15">
        <v>52.31</v>
      </c>
      <c r="E120" s="16">
        <v>44029</v>
      </c>
      <c r="F120" s="15">
        <v>27.74</v>
      </c>
      <c r="G120" s="16">
        <v>43654</v>
      </c>
      <c r="H120" s="15">
        <v>26.76</v>
      </c>
      <c r="I120" s="16">
        <v>43283</v>
      </c>
      <c r="J120" s="15">
        <v>15.03</v>
      </c>
      <c r="K120" s="16">
        <v>42929</v>
      </c>
      <c r="L120" s="15">
        <v>5.35</v>
      </c>
      <c r="M120" s="16">
        <v>42566</v>
      </c>
      <c r="N120" s="15">
        <v>4.92</v>
      </c>
      <c r="O120" s="16">
        <v>42199</v>
      </c>
      <c r="P120" s="15">
        <v>7.7</v>
      </c>
      <c r="Q120" s="16">
        <v>41830</v>
      </c>
      <c r="R120" s="15">
        <v>5.68</v>
      </c>
      <c r="S120" s="16">
        <v>41466</v>
      </c>
      <c r="T120" s="15">
        <v>4.09</v>
      </c>
      <c r="U120" s="16">
        <v>41103</v>
      </c>
      <c r="V120" s="15">
        <v>8.11</v>
      </c>
      <c r="W120" s="16">
        <v>40738</v>
      </c>
      <c r="X120" s="15">
        <v>13.85</v>
      </c>
      <c r="Y120" s="16">
        <v>40374</v>
      </c>
      <c r="Z120" s="15">
        <v>15.92</v>
      </c>
      <c r="AA120" s="16">
        <v>40010</v>
      </c>
      <c r="AB120" s="15">
        <v>18.13</v>
      </c>
    </row>
    <row r="121" spans="1:28" x14ac:dyDescent="0.3">
      <c r="A121" s="15"/>
      <c r="C121" s="16">
        <v>44393</v>
      </c>
      <c r="D121" s="15">
        <v>52.78</v>
      </c>
      <c r="E121" s="16">
        <v>44028</v>
      </c>
      <c r="F121" s="15">
        <v>26.52</v>
      </c>
      <c r="G121" s="16">
        <v>43651</v>
      </c>
      <c r="H121" s="15">
        <v>26.32</v>
      </c>
      <c r="I121" s="16">
        <v>43280</v>
      </c>
      <c r="J121" s="15">
        <v>14.95</v>
      </c>
      <c r="K121" s="16">
        <v>42928</v>
      </c>
      <c r="L121" s="15">
        <v>5.47</v>
      </c>
      <c r="M121" s="16">
        <v>42565</v>
      </c>
      <c r="N121" s="15">
        <v>4.7699999999999996</v>
      </c>
      <c r="O121" s="16">
        <v>42198</v>
      </c>
      <c r="P121" s="15">
        <v>7.75</v>
      </c>
      <c r="Q121" s="16">
        <v>41829</v>
      </c>
      <c r="R121" s="15">
        <v>5.78</v>
      </c>
      <c r="S121" s="16">
        <v>41465</v>
      </c>
      <c r="T121" s="15">
        <v>4.05</v>
      </c>
      <c r="U121" s="16">
        <v>41102</v>
      </c>
      <c r="V121" s="15">
        <v>8.1199999999999992</v>
      </c>
      <c r="W121" s="16">
        <v>40737</v>
      </c>
      <c r="X121" s="15">
        <v>13.54</v>
      </c>
      <c r="Y121" s="16">
        <v>40373</v>
      </c>
      <c r="Z121" s="15">
        <v>15.97</v>
      </c>
      <c r="AA121" s="16">
        <v>40009</v>
      </c>
      <c r="AB121" s="15">
        <v>18.13</v>
      </c>
    </row>
    <row r="122" spans="1:28" x14ac:dyDescent="0.3">
      <c r="A122" s="15"/>
      <c r="C122" s="16">
        <v>44392</v>
      </c>
      <c r="D122" s="15">
        <v>52.88</v>
      </c>
      <c r="E122" s="16">
        <v>44027</v>
      </c>
      <c r="F122" s="15">
        <v>28.76</v>
      </c>
      <c r="G122" s="16">
        <v>43650</v>
      </c>
      <c r="H122" s="15">
        <v>25.97</v>
      </c>
      <c r="I122" s="16">
        <v>43279</v>
      </c>
      <c r="J122" s="15">
        <v>14.97</v>
      </c>
      <c r="K122" s="16">
        <v>42927</v>
      </c>
      <c r="L122" s="15">
        <v>5.31</v>
      </c>
      <c r="M122" s="16">
        <v>42564</v>
      </c>
      <c r="N122" s="15">
        <v>4.76</v>
      </c>
      <c r="O122" s="16">
        <v>42195</v>
      </c>
      <c r="P122" s="15">
        <v>7.58</v>
      </c>
      <c r="Q122" s="16">
        <v>41828</v>
      </c>
      <c r="R122" s="15">
        <v>5.72</v>
      </c>
      <c r="S122" s="16">
        <v>41464</v>
      </c>
      <c r="T122" s="15">
        <v>4.17</v>
      </c>
      <c r="U122" s="16">
        <v>41101</v>
      </c>
      <c r="V122" s="15">
        <v>8.3800000000000008</v>
      </c>
      <c r="W122" s="16">
        <v>40736</v>
      </c>
      <c r="X122" s="15">
        <v>13.95</v>
      </c>
      <c r="Y122" s="16">
        <v>40372</v>
      </c>
      <c r="Z122" s="15">
        <v>15.8</v>
      </c>
      <c r="AA122" s="16">
        <v>40008</v>
      </c>
      <c r="AB122" s="15">
        <v>17.86</v>
      </c>
    </row>
    <row r="123" spans="1:28" x14ac:dyDescent="0.3">
      <c r="A123" s="15"/>
      <c r="C123" s="16">
        <v>44391</v>
      </c>
      <c r="D123" s="15">
        <v>53.28</v>
      </c>
      <c r="E123" s="16">
        <v>44026</v>
      </c>
      <c r="F123" s="15">
        <v>29.56</v>
      </c>
      <c r="G123" s="16">
        <v>43649</v>
      </c>
      <c r="H123" s="15">
        <v>26.49</v>
      </c>
      <c r="I123" s="16">
        <v>43278</v>
      </c>
      <c r="J123" s="15">
        <v>15.22</v>
      </c>
      <c r="K123" s="16">
        <v>42926</v>
      </c>
      <c r="L123" s="15">
        <v>5.39</v>
      </c>
      <c r="M123" s="16">
        <v>42563</v>
      </c>
      <c r="N123" s="15">
        <v>4.62</v>
      </c>
      <c r="O123" s="16">
        <v>42194</v>
      </c>
      <c r="P123" s="15">
        <v>7.45</v>
      </c>
      <c r="Q123" s="16">
        <v>41827</v>
      </c>
      <c r="R123" s="15">
        <v>5.52</v>
      </c>
      <c r="S123" s="16">
        <v>41463</v>
      </c>
      <c r="T123" s="15">
        <v>4.24</v>
      </c>
      <c r="U123" s="16">
        <v>41100</v>
      </c>
      <c r="V123" s="15">
        <v>8.42</v>
      </c>
      <c r="W123" s="16">
        <v>40735</v>
      </c>
      <c r="X123" s="15">
        <v>13.56</v>
      </c>
      <c r="Y123" s="16">
        <v>40371</v>
      </c>
      <c r="Z123" s="15">
        <v>16.04</v>
      </c>
      <c r="AA123" s="16">
        <v>40007</v>
      </c>
      <c r="AB123" s="15">
        <v>18.309999999999999</v>
      </c>
    </row>
    <row r="124" spans="1:28" x14ac:dyDescent="0.3">
      <c r="A124" s="15"/>
      <c r="C124" s="16">
        <v>44390</v>
      </c>
      <c r="D124" s="15">
        <v>52.77</v>
      </c>
      <c r="E124" s="16">
        <v>44025</v>
      </c>
      <c r="F124" s="15">
        <v>29.27</v>
      </c>
      <c r="G124" s="16">
        <v>43648</v>
      </c>
      <c r="H124" s="15">
        <v>26.66</v>
      </c>
      <c r="I124" s="16">
        <v>43277</v>
      </c>
      <c r="J124" s="15">
        <v>14.99</v>
      </c>
      <c r="K124" s="16">
        <v>42923</v>
      </c>
      <c r="L124" s="15">
        <v>5.34</v>
      </c>
      <c r="M124" s="16">
        <v>42562</v>
      </c>
      <c r="N124" s="15">
        <v>4.42</v>
      </c>
      <c r="O124" s="16">
        <v>42193</v>
      </c>
      <c r="P124" s="15">
        <v>7.47</v>
      </c>
      <c r="Q124" s="16">
        <v>41824</v>
      </c>
      <c r="R124" s="15">
        <v>5.63</v>
      </c>
      <c r="S124" s="16">
        <v>41460</v>
      </c>
      <c r="T124" s="15">
        <v>4.29</v>
      </c>
      <c r="U124" s="16">
        <v>41099</v>
      </c>
      <c r="V124" s="15">
        <v>8.48</v>
      </c>
      <c r="W124" s="16">
        <v>40732</v>
      </c>
      <c r="X124" s="15">
        <v>14.24</v>
      </c>
      <c r="Y124" s="16">
        <v>40368</v>
      </c>
      <c r="Z124" s="15">
        <v>16.61</v>
      </c>
      <c r="AA124" s="16">
        <v>40004</v>
      </c>
      <c r="AB124" s="15">
        <v>17.600000000000001</v>
      </c>
    </row>
    <row r="125" spans="1:28" x14ac:dyDescent="0.3">
      <c r="A125" s="15"/>
      <c r="C125" s="16">
        <v>44389</v>
      </c>
      <c r="D125" s="15">
        <v>51.62</v>
      </c>
      <c r="E125" s="16">
        <v>44022</v>
      </c>
      <c r="F125" s="15">
        <v>28.94</v>
      </c>
      <c r="G125" s="16">
        <v>43647</v>
      </c>
      <c r="H125" s="15">
        <v>26.85</v>
      </c>
      <c r="I125" s="16">
        <v>43276</v>
      </c>
      <c r="J125" s="15">
        <v>15</v>
      </c>
      <c r="K125" s="16">
        <v>42922</v>
      </c>
      <c r="L125" s="15">
        <v>5.23</v>
      </c>
      <c r="M125" s="16">
        <v>42559</v>
      </c>
      <c r="N125" s="15">
        <v>4.54</v>
      </c>
      <c r="O125" s="16">
        <v>42192</v>
      </c>
      <c r="P125" s="15">
        <v>7.44</v>
      </c>
      <c r="Q125" s="16">
        <v>41823</v>
      </c>
      <c r="R125" s="15">
        <v>5.97</v>
      </c>
      <c r="S125" s="16">
        <v>41459</v>
      </c>
      <c r="T125" s="15">
        <v>4.55</v>
      </c>
      <c r="U125" s="16">
        <v>41096</v>
      </c>
      <c r="V125" s="15">
        <v>8.5399999999999991</v>
      </c>
      <c r="W125" s="16">
        <v>40731</v>
      </c>
      <c r="X125" s="15">
        <v>14.65</v>
      </c>
      <c r="Y125" s="16">
        <v>40367</v>
      </c>
      <c r="Z125" s="15">
        <v>16.36</v>
      </c>
      <c r="AA125" s="16">
        <v>40003</v>
      </c>
      <c r="AB125" s="15">
        <v>17.41</v>
      </c>
    </row>
    <row r="126" spans="1:28" x14ac:dyDescent="0.3">
      <c r="A126" s="15"/>
      <c r="C126" s="16">
        <v>44386</v>
      </c>
      <c r="D126" s="15">
        <v>54.17</v>
      </c>
      <c r="E126" s="16">
        <v>44021</v>
      </c>
      <c r="F126" s="15">
        <v>28.54</v>
      </c>
      <c r="G126" s="16">
        <v>43644</v>
      </c>
      <c r="H126" s="15">
        <v>26.24</v>
      </c>
      <c r="I126" s="16">
        <v>43273</v>
      </c>
      <c r="J126" s="15">
        <v>15.08</v>
      </c>
      <c r="K126" s="16">
        <v>42921</v>
      </c>
      <c r="L126" s="15">
        <v>5.04</v>
      </c>
      <c r="M126" s="16">
        <v>42558</v>
      </c>
      <c r="N126" s="15">
        <v>4.57</v>
      </c>
      <c r="O126" s="16">
        <v>42191</v>
      </c>
      <c r="P126" s="15">
        <v>7.36</v>
      </c>
      <c r="Q126" s="16">
        <v>41822</v>
      </c>
      <c r="R126" s="15">
        <v>6.07</v>
      </c>
      <c r="S126" s="16">
        <v>41458</v>
      </c>
      <c r="T126" s="15">
        <v>4.6900000000000004</v>
      </c>
      <c r="U126" s="16">
        <v>41095</v>
      </c>
      <c r="V126" s="15">
        <v>8.85</v>
      </c>
      <c r="W126" s="16">
        <v>40730</v>
      </c>
      <c r="X126" s="15">
        <v>14.85</v>
      </c>
      <c r="Y126" s="16">
        <v>40366</v>
      </c>
      <c r="Z126" s="15">
        <v>16.82</v>
      </c>
      <c r="AA126" s="16">
        <v>40002</v>
      </c>
      <c r="AB126" s="15">
        <v>16.940000000000001</v>
      </c>
    </row>
    <row r="127" spans="1:28" x14ac:dyDescent="0.3">
      <c r="A127" s="15"/>
      <c r="C127" s="16">
        <v>44385</v>
      </c>
      <c r="D127" s="15">
        <v>52.24</v>
      </c>
      <c r="E127" s="16">
        <v>44020</v>
      </c>
      <c r="F127" s="15">
        <v>29.24</v>
      </c>
      <c r="G127" s="16">
        <v>43643</v>
      </c>
      <c r="H127" s="15">
        <v>26.84</v>
      </c>
      <c r="I127" s="16">
        <v>43272</v>
      </c>
      <c r="J127" s="15">
        <v>14.79</v>
      </c>
      <c r="K127" s="16">
        <v>42920</v>
      </c>
      <c r="L127" s="15">
        <v>5.1100000000000003</v>
      </c>
      <c r="M127" s="16">
        <v>42557</v>
      </c>
      <c r="N127" s="15">
        <v>4.57</v>
      </c>
      <c r="O127" s="16">
        <v>42188</v>
      </c>
      <c r="P127" s="15">
        <v>7.43</v>
      </c>
      <c r="Q127" s="16">
        <v>41821</v>
      </c>
      <c r="R127" s="15">
        <v>5.98</v>
      </c>
      <c r="S127" s="16">
        <v>41457</v>
      </c>
      <c r="T127" s="15">
        <v>4.29</v>
      </c>
      <c r="U127" s="16">
        <v>41094</v>
      </c>
      <c r="V127" s="15">
        <v>8.7899999999999991</v>
      </c>
      <c r="W127" s="16">
        <v>40729</v>
      </c>
      <c r="X127" s="15">
        <v>15.21</v>
      </c>
      <c r="Y127" s="16">
        <v>40365</v>
      </c>
      <c r="Z127" s="15">
        <v>17.149999999999999</v>
      </c>
      <c r="AA127" s="16">
        <v>40001</v>
      </c>
      <c r="AB127" s="15">
        <v>16.64</v>
      </c>
    </row>
    <row r="128" spans="1:28" x14ac:dyDescent="0.3">
      <c r="A128" s="15"/>
      <c r="C128" s="16">
        <v>44384</v>
      </c>
      <c r="D128" s="15">
        <v>52.5</v>
      </c>
      <c r="E128" s="16">
        <v>44019</v>
      </c>
      <c r="F128" s="15">
        <v>29.32</v>
      </c>
      <c r="G128" s="16">
        <v>43642</v>
      </c>
      <c r="H128" s="15">
        <v>27.33</v>
      </c>
      <c r="I128" s="16">
        <v>43271</v>
      </c>
      <c r="J128" s="15">
        <v>14.46</v>
      </c>
      <c r="K128" s="16">
        <v>42919</v>
      </c>
      <c r="L128" s="15">
        <v>5.13</v>
      </c>
      <c r="M128" s="16">
        <v>42556</v>
      </c>
      <c r="N128" s="15">
        <v>4.71</v>
      </c>
      <c r="O128" s="16">
        <v>42187</v>
      </c>
      <c r="P128" s="15">
        <v>7.43</v>
      </c>
      <c r="Q128" s="16">
        <v>41820</v>
      </c>
      <c r="R128" s="15">
        <v>5.81</v>
      </c>
      <c r="S128" s="16">
        <v>41456</v>
      </c>
      <c r="T128" s="15">
        <v>4.24</v>
      </c>
      <c r="U128" s="16">
        <v>41093</v>
      </c>
      <c r="V128" s="15">
        <v>8.85</v>
      </c>
      <c r="W128" s="16">
        <v>40728</v>
      </c>
      <c r="X128" s="15">
        <v>15.13</v>
      </c>
      <c r="Y128" s="16">
        <v>40364</v>
      </c>
      <c r="Z128" s="15">
        <v>17.350000000000001</v>
      </c>
      <c r="AA128" s="16">
        <v>40000</v>
      </c>
      <c r="AB128" s="15">
        <v>16.45</v>
      </c>
    </row>
    <row r="129" spans="1:28" x14ac:dyDescent="0.3">
      <c r="A129" s="15"/>
      <c r="C129" s="16">
        <v>44383</v>
      </c>
      <c r="D129" s="15">
        <v>53.91</v>
      </c>
      <c r="E129" s="16">
        <v>44018</v>
      </c>
      <c r="F129" s="15">
        <v>29.2</v>
      </c>
      <c r="G129" s="16">
        <v>43641</v>
      </c>
      <c r="H129" s="15">
        <v>26.33</v>
      </c>
      <c r="I129" s="16">
        <v>43270</v>
      </c>
      <c r="J129" s="15">
        <v>14.22</v>
      </c>
      <c r="K129" s="16">
        <v>42916</v>
      </c>
      <c r="L129" s="15">
        <v>5.03</v>
      </c>
      <c r="M129" s="16">
        <v>42555</v>
      </c>
      <c r="N129" s="15">
        <v>4.95</v>
      </c>
      <c r="O129" s="16">
        <v>42186</v>
      </c>
      <c r="P129" s="15">
        <v>7.47</v>
      </c>
      <c r="Q129" s="16">
        <v>41817</v>
      </c>
      <c r="R129" s="15">
        <v>5.78</v>
      </c>
      <c r="S129" s="16">
        <v>41453</v>
      </c>
      <c r="T129" s="15">
        <v>4.21</v>
      </c>
      <c r="U129" s="16">
        <v>41092</v>
      </c>
      <c r="V129" s="15">
        <v>8.64</v>
      </c>
      <c r="W129" s="16">
        <v>40725</v>
      </c>
      <c r="X129" s="15">
        <v>14.94</v>
      </c>
      <c r="Y129" s="16">
        <v>40361</v>
      </c>
      <c r="Z129" s="15">
        <v>17.3</v>
      </c>
      <c r="AA129" s="16">
        <v>39997</v>
      </c>
      <c r="AB129" s="15">
        <v>16.399999999999999</v>
      </c>
    </row>
    <row r="130" spans="1:28" x14ac:dyDescent="0.3">
      <c r="A130" s="15"/>
      <c r="C130" s="16">
        <v>44382</v>
      </c>
      <c r="D130" s="15">
        <v>57.76</v>
      </c>
      <c r="E130" s="16">
        <v>44015</v>
      </c>
      <c r="F130" s="15">
        <v>27.84</v>
      </c>
      <c r="G130" s="16">
        <v>43640</v>
      </c>
      <c r="H130" s="15">
        <v>26.31</v>
      </c>
      <c r="I130" s="16">
        <v>43269</v>
      </c>
      <c r="J130" s="15">
        <v>14.58</v>
      </c>
      <c r="K130" s="16">
        <v>42915</v>
      </c>
      <c r="L130" s="15">
        <v>5.07</v>
      </c>
      <c r="M130" s="16">
        <v>42552</v>
      </c>
      <c r="N130" s="15">
        <v>4.5999999999999996</v>
      </c>
      <c r="O130" s="16">
        <v>42185</v>
      </c>
      <c r="P130" s="15">
        <v>7.44</v>
      </c>
      <c r="Q130" s="16">
        <v>41816</v>
      </c>
      <c r="R130" s="15">
        <v>5.71</v>
      </c>
      <c r="S130" s="16">
        <v>41452</v>
      </c>
      <c r="T130" s="15">
        <v>4.43</v>
      </c>
      <c r="U130" s="16">
        <v>41089</v>
      </c>
      <c r="V130" s="15">
        <v>8.7799999999999994</v>
      </c>
      <c r="W130" s="16">
        <v>40724</v>
      </c>
      <c r="X130" s="15">
        <v>15.24</v>
      </c>
      <c r="Y130" s="16">
        <v>40360</v>
      </c>
      <c r="Z130" s="15">
        <v>17.18</v>
      </c>
      <c r="AA130" s="16">
        <v>39996</v>
      </c>
      <c r="AB130" s="15">
        <v>16.489999999999998</v>
      </c>
    </row>
    <row r="131" spans="1:28" x14ac:dyDescent="0.3">
      <c r="A131" s="15"/>
      <c r="C131" s="16">
        <v>44379</v>
      </c>
      <c r="D131" s="15">
        <v>57.24</v>
      </c>
      <c r="E131" s="16">
        <v>44014</v>
      </c>
      <c r="F131" s="15">
        <v>27.3</v>
      </c>
      <c r="G131" s="16">
        <v>43637</v>
      </c>
      <c r="H131" s="15">
        <v>25.23</v>
      </c>
      <c r="I131" s="16">
        <v>43266</v>
      </c>
      <c r="J131" s="15">
        <v>14.51</v>
      </c>
      <c r="K131" s="16">
        <v>42914</v>
      </c>
      <c r="L131" s="15">
        <v>4.93</v>
      </c>
      <c r="M131" s="16">
        <v>42551</v>
      </c>
      <c r="N131" s="15">
        <v>4.46</v>
      </c>
      <c r="O131" s="16">
        <v>42184</v>
      </c>
      <c r="P131" s="15">
        <v>7.36</v>
      </c>
      <c r="Q131" s="16">
        <v>41815</v>
      </c>
      <c r="R131" s="15">
        <v>5.71</v>
      </c>
      <c r="S131" s="16">
        <v>41451</v>
      </c>
      <c r="T131" s="15">
        <v>4.42</v>
      </c>
      <c r="U131" s="16">
        <v>41088</v>
      </c>
      <c r="V131" s="15">
        <v>8.4700000000000006</v>
      </c>
      <c r="W131" s="16">
        <v>40723</v>
      </c>
      <c r="X131" s="15">
        <v>14.57</v>
      </c>
      <c r="Y131" s="16">
        <v>40359</v>
      </c>
      <c r="Z131" s="15">
        <v>17.21</v>
      </c>
      <c r="AA131" s="16">
        <v>39995</v>
      </c>
      <c r="AB131" s="15">
        <v>16.71</v>
      </c>
    </row>
    <row r="132" spans="1:28" x14ac:dyDescent="0.3">
      <c r="A132" s="15"/>
      <c r="C132" s="16">
        <v>44378</v>
      </c>
      <c r="D132" s="15">
        <v>57.52</v>
      </c>
      <c r="E132" s="16">
        <v>44013</v>
      </c>
      <c r="F132" s="15">
        <v>27.63</v>
      </c>
      <c r="G132" s="16">
        <v>43636</v>
      </c>
      <c r="H132" s="15">
        <v>25.02</v>
      </c>
      <c r="I132" s="16">
        <v>43265</v>
      </c>
      <c r="J132" s="15">
        <v>14.89</v>
      </c>
      <c r="K132" s="16">
        <v>42913</v>
      </c>
      <c r="L132" s="15">
        <v>4.93</v>
      </c>
      <c r="M132" s="16">
        <v>42550</v>
      </c>
      <c r="N132" s="15">
        <v>4.51</v>
      </c>
      <c r="O132" s="16">
        <v>42181</v>
      </c>
      <c r="P132" s="15">
        <v>7.52</v>
      </c>
      <c r="Q132" s="16">
        <v>41814</v>
      </c>
      <c r="R132" s="15">
        <v>5.75</v>
      </c>
      <c r="S132" s="16">
        <v>41450</v>
      </c>
      <c r="T132" s="15">
        <v>4.28</v>
      </c>
      <c r="U132" s="16">
        <v>41087</v>
      </c>
      <c r="V132" s="15">
        <v>8.4499999999999993</v>
      </c>
      <c r="W132" s="16">
        <v>40722</v>
      </c>
      <c r="X132" s="15">
        <v>15.13</v>
      </c>
      <c r="Y132" s="16">
        <v>40358</v>
      </c>
      <c r="Z132" s="15">
        <v>17.11</v>
      </c>
      <c r="AA132" s="16">
        <v>39994</v>
      </c>
      <c r="AB132" s="15">
        <v>16.78</v>
      </c>
    </row>
    <row r="133" spans="1:28" x14ac:dyDescent="0.3">
      <c r="A133" s="15"/>
      <c r="C133" s="16">
        <v>44377</v>
      </c>
      <c r="D133" s="15">
        <v>56.25</v>
      </c>
      <c r="E133" s="16">
        <v>44012</v>
      </c>
      <c r="F133" s="15">
        <v>26.9</v>
      </c>
      <c r="G133" s="16">
        <v>43635</v>
      </c>
      <c r="H133" s="15">
        <v>24.9</v>
      </c>
      <c r="I133" s="16">
        <v>43264</v>
      </c>
      <c r="J133" s="15">
        <v>15.28</v>
      </c>
      <c r="K133" s="16">
        <v>42912</v>
      </c>
      <c r="L133" s="15">
        <v>4.78</v>
      </c>
      <c r="M133" s="16">
        <v>42549</v>
      </c>
      <c r="N133" s="15">
        <v>4.6900000000000004</v>
      </c>
      <c r="O133" s="16">
        <v>42180</v>
      </c>
      <c r="P133" s="15">
        <v>7.57</v>
      </c>
      <c r="Q133" s="16">
        <v>41813</v>
      </c>
      <c r="R133" s="15">
        <v>5.78</v>
      </c>
      <c r="S133" s="16">
        <v>41449</v>
      </c>
      <c r="T133" s="15">
        <v>4.12</v>
      </c>
      <c r="U133" s="16">
        <v>41086</v>
      </c>
      <c r="V133" s="15">
        <v>8.5299999999999994</v>
      </c>
      <c r="W133" s="16">
        <v>40721</v>
      </c>
      <c r="X133" s="15">
        <v>14.46</v>
      </c>
      <c r="Y133" s="16">
        <v>40357</v>
      </c>
      <c r="Z133" s="15">
        <v>17.329999999999998</v>
      </c>
      <c r="AA133" s="16">
        <v>39993</v>
      </c>
      <c r="AB133" s="15">
        <v>17.13</v>
      </c>
    </row>
    <row r="134" spans="1:28" x14ac:dyDescent="0.3">
      <c r="A134" s="15"/>
      <c r="C134" s="16">
        <v>44376</v>
      </c>
      <c r="D134" s="15">
        <v>55.54</v>
      </c>
      <c r="E134" s="16">
        <v>44011</v>
      </c>
      <c r="F134" s="15">
        <v>26.55</v>
      </c>
      <c r="G134" s="16">
        <v>43634</v>
      </c>
      <c r="H134" s="15">
        <v>25.06</v>
      </c>
      <c r="I134" s="16">
        <v>43263</v>
      </c>
      <c r="J134" s="15">
        <v>15.1</v>
      </c>
      <c r="K134" s="16">
        <v>42909</v>
      </c>
      <c r="L134" s="15">
        <v>4.87</v>
      </c>
      <c r="M134" s="16">
        <v>42548</v>
      </c>
      <c r="N134" s="15">
        <v>4.7699999999999996</v>
      </c>
      <c r="O134" s="16">
        <v>42179</v>
      </c>
      <c r="P134" s="15">
        <v>7.47</v>
      </c>
      <c r="Q134" s="16">
        <v>41810</v>
      </c>
      <c r="R134" s="15">
        <v>5.65</v>
      </c>
      <c r="S134" s="16">
        <v>41446</v>
      </c>
      <c r="T134" s="15">
        <v>4.38</v>
      </c>
      <c r="U134" s="16">
        <v>41085</v>
      </c>
      <c r="V134" s="15">
        <v>8.5299999999999994</v>
      </c>
      <c r="W134" s="16">
        <v>40718</v>
      </c>
      <c r="X134" s="15">
        <v>13.5</v>
      </c>
      <c r="Y134" s="16">
        <v>40354</v>
      </c>
      <c r="Z134" s="15">
        <v>17.309999999999999</v>
      </c>
      <c r="AA134" s="16">
        <v>39990</v>
      </c>
      <c r="AB134" s="15">
        <v>16.899999999999999</v>
      </c>
    </row>
    <row r="135" spans="1:28" x14ac:dyDescent="0.3">
      <c r="A135" s="15"/>
      <c r="C135" s="16">
        <v>44375</v>
      </c>
      <c r="D135" s="15">
        <v>55.4</v>
      </c>
      <c r="E135" s="16">
        <v>44008</v>
      </c>
      <c r="F135" s="15">
        <v>24.66</v>
      </c>
      <c r="G135" s="16">
        <v>43633</v>
      </c>
      <c r="H135" s="15">
        <v>24.96</v>
      </c>
      <c r="I135" s="16">
        <v>43262</v>
      </c>
      <c r="J135" s="15">
        <v>15.45</v>
      </c>
      <c r="K135" s="16">
        <v>42908</v>
      </c>
      <c r="L135" s="15">
        <v>4.8600000000000003</v>
      </c>
      <c r="M135" s="16">
        <v>42545</v>
      </c>
      <c r="N135" s="15">
        <v>4.96</v>
      </c>
      <c r="O135" s="16">
        <v>42178</v>
      </c>
      <c r="P135" s="15">
        <v>7.49</v>
      </c>
      <c r="Q135" s="16">
        <v>41809</v>
      </c>
      <c r="R135" s="15">
        <v>5.52</v>
      </c>
      <c r="S135" s="16">
        <v>41445</v>
      </c>
      <c r="T135" s="15">
        <v>4.43</v>
      </c>
      <c r="U135" s="16">
        <v>41082</v>
      </c>
      <c r="V135" s="15">
        <v>8.65</v>
      </c>
      <c r="W135" s="16">
        <v>40717</v>
      </c>
      <c r="X135" s="15">
        <v>14.91</v>
      </c>
      <c r="Y135" s="16">
        <v>40353</v>
      </c>
      <c r="Z135" s="15">
        <v>17.149999999999999</v>
      </c>
      <c r="AA135" s="16">
        <v>39989</v>
      </c>
      <c r="AB135" s="15">
        <v>16.899999999999999</v>
      </c>
    </row>
    <row r="136" spans="1:28" x14ac:dyDescent="0.3">
      <c r="A136" s="15"/>
      <c r="C136" s="16">
        <v>44372</v>
      </c>
      <c r="D136" s="15">
        <v>54.95</v>
      </c>
      <c r="E136" s="16">
        <v>44007</v>
      </c>
      <c r="F136" s="15">
        <v>25.1</v>
      </c>
      <c r="G136" s="16">
        <v>43630</v>
      </c>
      <c r="H136" s="15">
        <v>24.99</v>
      </c>
      <c r="I136" s="16">
        <v>43259</v>
      </c>
      <c r="J136" s="15">
        <v>15.78</v>
      </c>
      <c r="K136" s="16">
        <v>42907</v>
      </c>
      <c r="L136" s="15">
        <v>4.88</v>
      </c>
      <c r="M136" s="16">
        <v>42544</v>
      </c>
      <c r="N136" s="15">
        <v>5.64</v>
      </c>
      <c r="O136" s="16">
        <v>42177</v>
      </c>
      <c r="P136" s="15">
        <v>7.48</v>
      </c>
      <c r="Q136" s="16">
        <v>41808</v>
      </c>
      <c r="R136" s="15">
        <v>5.66</v>
      </c>
      <c r="S136" s="16">
        <v>41444</v>
      </c>
      <c r="T136" s="15">
        <v>4.3899999999999997</v>
      </c>
      <c r="U136" s="16">
        <v>41081</v>
      </c>
      <c r="V136" s="15">
        <v>8.02</v>
      </c>
      <c r="W136" s="16">
        <v>40716</v>
      </c>
      <c r="X136" s="15">
        <v>16.48</v>
      </c>
      <c r="Y136" s="16">
        <v>40352</v>
      </c>
      <c r="Z136" s="15">
        <v>17.29</v>
      </c>
      <c r="AA136" s="16">
        <v>39988</v>
      </c>
      <c r="AB136" s="15">
        <v>16.739999999999998</v>
      </c>
    </row>
    <row r="137" spans="1:28" x14ac:dyDescent="0.3">
      <c r="A137" s="15"/>
      <c r="C137" s="16">
        <v>44371</v>
      </c>
      <c r="D137" s="15">
        <v>54.99</v>
      </c>
      <c r="E137" s="16">
        <v>44006</v>
      </c>
      <c r="F137" s="15">
        <v>25.33</v>
      </c>
      <c r="G137" s="16">
        <v>43629</v>
      </c>
      <c r="H137" s="15">
        <v>24.89</v>
      </c>
      <c r="I137" s="16">
        <v>43258</v>
      </c>
      <c r="J137" s="15">
        <v>15.97</v>
      </c>
      <c r="K137" s="16">
        <v>42906</v>
      </c>
      <c r="L137" s="15">
        <v>4.9400000000000004</v>
      </c>
      <c r="M137" s="16">
        <v>42543</v>
      </c>
      <c r="N137" s="15">
        <v>5.66</v>
      </c>
      <c r="O137" s="16">
        <v>42174</v>
      </c>
      <c r="P137" s="15">
        <v>7.41</v>
      </c>
      <c r="Q137" s="16">
        <v>41807</v>
      </c>
      <c r="R137" s="15">
        <v>5.71</v>
      </c>
      <c r="S137" s="16">
        <v>41443</v>
      </c>
      <c r="T137" s="15">
        <v>4.7</v>
      </c>
      <c r="U137" s="16">
        <v>41080</v>
      </c>
      <c r="V137" s="15">
        <v>7.96</v>
      </c>
      <c r="W137" s="16">
        <v>40715</v>
      </c>
      <c r="X137" s="15">
        <v>16.52</v>
      </c>
      <c r="Y137" s="16">
        <v>40351</v>
      </c>
      <c r="Z137" s="15">
        <v>17.34</v>
      </c>
      <c r="AA137" s="16">
        <v>39987</v>
      </c>
      <c r="AB137" s="15">
        <v>16.440000000000001</v>
      </c>
    </row>
    <row r="138" spans="1:28" x14ac:dyDescent="0.3">
      <c r="A138" s="15"/>
      <c r="C138" s="16">
        <v>44370</v>
      </c>
      <c r="D138" s="15">
        <v>54.56</v>
      </c>
      <c r="E138" s="16">
        <v>44005</v>
      </c>
      <c r="F138" s="15">
        <v>25.35</v>
      </c>
      <c r="G138" s="16">
        <v>43628</v>
      </c>
      <c r="H138" s="15">
        <v>24.77</v>
      </c>
      <c r="I138" s="16">
        <v>43257</v>
      </c>
      <c r="J138" s="15">
        <v>15.89</v>
      </c>
      <c r="K138" s="16">
        <v>42905</v>
      </c>
      <c r="L138" s="15">
        <v>4.92</v>
      </c>
      <c r="M138" s="16">
        <v>42542</v>
      </c>
      <c r="N138" s="15">
        <v>5.56</v>
      </c>
      <c r="O138" s="16">
        <v>42173</v>
      </c>
      <c r="P138" s="15">
        <v>7.45</v>
      </c>
      <c r="Q138" s="16">
        <v>41806</v>
      </c>
      <c r="R138" s="15">
        <v>5.64</v>
      </c>
      <c r="S138" s="16">
        <v>41442</v>
      </c>
      <c r="T138" s="15">
        <v>4.58</v>
      </c>
      <c r="U138" s="16">
        <v>41079</v>
      </c>
      <c r="V138" s="15">
        <v>8.0500000000000007</v>
      </c>
      <c r="W138" s="16">
        <v>40714</v>
      </c>
      <c r="X138" s="15">
        <v>17.02</v>
      </c>
      <c r="Y138" s="16">
        <v>40350</v>
      </c>
      <c r="Z138" s="15">
        <v>17.829999999999998</v>
      </c>
      <c r="AA138" s="16">
        <v>39986</v>
      </c>
      <c r="AB138" s="15">
        <v>16.309999999999999</v>
      </c>
    </row>
    <row r="139" spans="1:28" x14ac:dyDescent="0.3">
      <c r="A139" s="15"/>
      <c r="C139" s="16">
        <v>44369</v>
      </c>
      <c r="D139" s="15">
        <v>53.32</v>
      </c>
      <c r="E139" s="16">
        <v>44004</v>
      </c>
      <c r="F139" s="15">
        <v>24.47</v>
      </c>
      <c r="G139" s="16">
        <v>43627</v>
      </c>
      <c r="H139" s="15">
        <v>24.92</v>
      </c>
      <c r="I139" s="16">
        <v>43256</v>
      </c>
      <c r="J139" s="15">
        <v>15.73</v>
      </c>
      <c r="K139" s="16">
        <v>42902</v>
      </c>
      <c r="L139" s="15">
        <v>4.87</v>
      </c>
      <c r="M139" s="16">
        <v>42541</v>
      </c>
      <c r="N139" s="15">
        <v>5.85</v>
      </c>
      <c r="O139" s="16">
        <v>42172</v>
      </c>
      <c r="P139" s="15">
        <v>7.46</v>
      </c>
      <c r="Q139" s="16">
        <v>41803</v>
      </c>
      <c r="R139" s="15">
        <v>5.65</v>
      </c>
      <c r="S139" s="16">
        <v>41439</v>
      </c>
      <c r="T139" s="15">
        <v>4.7699999999999996</v>
      </c>
      <c r="U139" s="16">
        <v>41078</v>
      </c>
      <c r="V139" s="15">
        <v>7.86</v>
      </c>
      <c r="W139" s="16">
        <v>40711</v>
      </c>
      <c r="X139" s="15">
        <v>17.45</v>
      </c>
      <c r="Y139" s="16">
        <v>40347</v>
      </c>
      <c r="Z139" s="15">
        <v>17.77</v>
      </c>
      <c r="AA139" s="16">
        <v>39983</v>
      </c>
      <c r="AB139" s="15">
        <v>16.78</v>
      </c>
    </row>
    <row r="140" spans="1:28" x14ac:dyDescent="0.3">
      <c r="A140" s="15"/>
      <c r="C140" s="16">
        <v>44368</v>
      </c>
      <c r="D140" s="15">
        <v>52.33</v>
      </c>
      <c r="E140" s="16">
        <v>44001</v>
      </c>
      <c r="F140" s="15">
        <v>24.09</v>
      </c>
      <c r="G140" s="16">
        <v>43626</v>
      </c>
      <c r="H140" s="15">
        <v>25.12</v>
      </c>
      <c r="I140" s="16">
        <v>43255</v>
      </c>
      <c r="J140" s="15">
        <v>16.100000000000001</v>
      </c>
      <c r="K140" s="16">
        <v>42901</v>
      </c>
      <c r="L140" s="15">
        <v>4.95</v>
      </c>
      <c r="M140" s="16">
        <v>42538</v>
      </c>
      <c r="N140" s="15">
        <v>5.65</v>
      </c>
      <c r="O140" s="16">
        <v>42171</v>
      </c>
      <c r="P140" s="15">
        <v>7.42</v>
      </c>
      <c r="Q140" s="16">
        <v>41802</v>
      </c>
      <c r="R140" s="15">
        <v>5.54</v>
      </c>
      <c r="S140" s="16">
        <v>41438</v>
      </c>
      <c r="T140" s="15">
        <v>4.41</v>
      </c>
      <c r="U140" s="16">
        <v>41075</v>
      </c>
      <c r="V140" s="15">
        <v>7.75</v>
      </c>
      <c r="W140" s="16">
        <v>40710</v>
      </c>
      <c r="X140" s="15">
        <v>17.989999999999998</v>
      </c>
      <c r="Y140" s="16">
        <v>40346</v>
      </c>
      <c r="Z140" s="15">
        <v>17.68</v>
      </c>
      <c r="AA140" s="16">
        <v>39982</v>
      </c>
      <c r="AB140" s="15">
        <v>16.309999999999999</v>
      </c>
    </row>
    <row r="141" spans="1:28" x14ac:dyDescent="0.3">
      <c r="A141" s="15"/>
      <c r="C141" s="16">
        <v>44365</v>
      </c>
      <c r="D141" s="15">
        <v>51.81</v>
      </c>
      <c r="E141" s="16">
        <v>44000</v>
      </c>
      <c r="F141" s="15">
        <v>24.4</v>
      </c>
      <c r="G141" s="16">
        <v>43623</v>
      </c>
      <c r="H141" s="15">
        <v>24.44</v>
      </c>
      <c r="I141" s="16">
        <v>43252</v>
      </c>
      <c r="J141" s="15">
        <v>15.27</v>
      </c>
      <c r="K141" s="16">
        <v>42900</v>
      </c>
      <c r="L141" s="15">
        <v>4.92</v>
      </c>
      <c r="M141" s="16">
        <v>42537</v>
      </c>
      <c r="N141" s="15">
        <v>5.7</v>
      </c>
      <c r="O141" s="16">
        <v>42170</v>
      </c>
      <c r="P141" s="15">
        <v>7.53</v>
      </c>
      <c r="Q141" s="16">
        <v>41801</v>
      </c>
      <c r="R141" s="15">
        <v>5.35</v>
      </c>
      <c r="S141" s="16">
        <v>41437</v>
      </c>
      <c r="T141" s="15">
        <v>4.5</v>
      </c>
      <c r="U141" s="16">
        <v>41074</v>
      </c>
      <c r="V141" s="15">
        <v>7.35</v>
      </c>
      <c r="W141" s="16">
        <v>40709</v>
      </c>
      <c r="X141" s="15">
        <v>18.2</v>
      </c>
      <c r="Y141" s="16">
        <v>40345</v>
      </c>
      <c r="Z141" s="15">
        <v>17.57</v>
      </c>
      <c r="AA141" s="16">
        <v>39981</v>
      </c>
      <c r="AB141" s="15">
        <v>16.41</v>
      </c>
    </row>
    <row r="142" spans="1:28" x14ac:dyDescent="0.3">
      <c r="A142" s="15"/>
      <c r="C142" s="16">
        <v>44364</v>
      </c>
      <c r="D142" s="15">
        <v>50.82</v>
      </c>
      <c r="E142" s="16">
        <v>43999</v>
      </c>
      <c r="F142" s="15">
        <v>22.69</v>
      </c>
      <c r="G142" s="16">
        <v>43622</v>
      </c>
      <c r="H142" s="15">
        <v>23.91</v>
      </c>
      <c r="I142" s="16">
        <v>43251</v>
      </c>
      <c r="J142" s="15">
        <v>14.89</v>
      </c>
      <c r="K142" s="16">
        <v>42899</v>
      </c>
      <c r="L142" s="15">
        <v>5</v>
      </c>
      <c r="M142" s="16">
        <v>42536</v>
      </c>
      <c r="N142" s="15">
        <v>5.9</v>
      </c>
      <c r="O142" s="16">
        <v>42167</v>
      </c>
      <c r="P142" s="15">
        <v>7.59</v>
      </c>
      <c r="Q142" s="16">
        <v>41800</v>
      </c>
      <c r="R142" s="15">
        <v>5.48</v>
      </c>
      <c r="S142" s="16">
        <v>41436</v>
      </c>
      <c r="T142" s="15">
        <v>4.2</v>
      </c>
      <c r="U142" s="16">
        <v>41073</v>
      </c>
      <c r="V142" s="15">
        <v>7.23</v>
      </c>
      <c r="W142" s="16">
        <v>40708</v>
      </c>
      <c r="X142" s="15">
        <v>18.55</v>
      </c>
      <c r="Y142" s="16">
        <v>40344</v>
      </c>
      <c r="Z142" s="15">
        <v>17.760000000000002</v>
      </c>
      <c r="AA142" s="16">
        <v>39980</v>
      </c>
      <c r="AB142" s="15">
        <v>16.46</v>
      </c>
    </row>
    <row r="143" spans="1:28" x14ac:dyDescent="0.3">
      <c r="A143" s="15"/>
      <c r="C143" s="16">
        <v>44363</v>
      </c>
      <c r="D143" s="15">
        <v>51.25</v>
      </c>
      <c r="E143" s="16">
        <v>43998</v>
      </c>
      <c r="F143" s="15">
        <v>22.71</v>
      </c>
      <c r="G143" s="16">
        <v>43621</v>
      </c>
      <c r="H143" s="15">
        <v>24.18</v>
      </c>
      <c r="I143" s="16">
        <v>43250</v>
      </c>
      <c r="J143" s="15">
        <v>15.82</v>
      </c>
      <c r="K143" s="16">
        <v>42898</v>
      </c>
      <c r="L143" s="15">
        <v>4.92</v>
      </c>
      <c r="M143" s="16">
        <v>42535</v>
      </c>
      <c r="N143" s="15">
        <v>5.86</v>
      </c>
      <c r="O143" s="16">
        <v>42166</v>
      </c>
      <c r="P143" s="15">
        <v>7.52</v>
      </c>
      <c r="Q143" s="16">
        <v>41799</v>
      </c>
      <c r="R143" s="15">
        <v>5.51</v>
      </c>
      <c r="S143" s="16">
        <v>41435</v>
      </c>
      <c r="T143" s="15">
        <v>4.04</v>
      </c>
      <c r="U143" s="16">
        <v>41072</v>
      </c>
      <c r="V143" s="15">
        <v>7.15</v>
      </c>
      <c r="W143" s="16">
        <v>40707</v>
      </c>
      <c r="X143" s="15">
        <v>18.75</v>
      </c>
      <c r="Y143" s="16">
        <v>40343</v>
      </c>
      <c r="Z143" s="15">
        <v>17.87</v>
      </c>
      <c r="AA143" s="16">
        <v>39979</v>
      </c>
      <c r="AB143" s="15">
        <v>15.79</v>
      </c>
    </row>
    <row r="144" spans="1:28" x14ac:dyDescent="0.3">
      <c r="A144" s="15"/>
      <c r="C144" s="16">
        <v>44362</v>
      </c>
      <c r="D144" s="15">
        <v>51.31</v>
      </c>
      <c r="E144" s="16">
        <v>43997</v>
      </c>
      <c r="F144" s="15">
        <v>22.09</v>
      </c>
      <c r="G144" s="16">
        <v>43620</v>
      </c>
      <c r="H144" s="15">
        <v>24.48</v>
      </c>
      <c r="I144" s="16">
        <v>43249</v>
      </c>
      <c r="J144" s="15">
        <v>16.27</v>
      </c>
      <c r="K144" s="16">
        <v>42895</v>
      </c>
      <c r="L144" s="15">
        <v>5.03</v>
      </c>
      <c r="M144" s="16">
        <v>42534</v>
      </c>
      <c r="N144" s="15">
        <v>5.86</v>
      </c>
      <c r="O144" s="16">
        <v>42165</v>
      </c>
      <c r="P144" s="15">
        <v>7.58</v>
      </c>
      <c r="Q144" s="16">
        <v>41796</v>
      </c>
      <c r="R144" s="15">
        <v>5.45</v>
      </c>
      <c r="S144" s="16">
        <v>41432</v>
      </c>
      <c r="T144" s="15">
        <v>4.12</v>
      </c>
      <c r="U144" s="16">
        <v>41071</v>
      </c>
      <c r="V144" s="15">
        <v>7.12</v>
      </c>
      <c r="W144" s="16">
        <v>40704</v>
      </c>
      <c r="X144" s="15">
        <v>18.73</v>
      </c>
      <c r="Y144" s="16">
        <v>40340</v>
      </c>
      <c r="Z144" s="15">
        <v>17.61</v>
      </c>
      <c r="AA144" s="16">
        <v>39976</v>
      </c>
      <c r="AB144" s="15">
        <v>16.5</v>
      </c>
    </row>
    <row r="145" spans="1:28" x14ac:dyDescent="0.3">
      <c r="A145" s="15"/>
      <c r="C145" s="16">
        <v>44361</v>
      </c>
      <c r="D145" s="15">
        <v>52.81</v>
      </c>
      <c r="E145" s="16">
        <v>43994</v>
      </c>
      <c r="F145" s="15">
        <v>21.93</v>
      </c>
      <c r="G145" s="16">
        <v>43619</v>
      </c>
      <c r="H145" s="15">
        <v>23.66</v>
      </c>
      <c r="I145" s="16">
        <v>43248</v>
      </c>
      <c r="J145" s="15">
        <v>16.28</v>
      </c>
      <c r="K145" s="16">
        <v>42894</v>
      </c>
      <c r="L145" s="15">
        <v>5.05</v>
      </c>
      <c r="M145" s="16">
        <v>42531</v>
      </c>
      <c r="N145" s="15">
        <v>5.94</v>
      </c>
      <c r="O145" s="16">
        <v>42164</v>
      </c>
      <c r="P145" s="15">
        <v>7.57</v>
      </c>
      <c r="Q145" s="16">
        <v>41795</v>
      </c>
      <c r="R145" s="15">
        <v>5.51</v>
      </c>
      <c r="S145" s="16">
        <v>41431</v>
      </c>
      <c r="T145" s="15">
        <v>4</v>
      </c>
      <c r="U145" s="16">
        <v>41068</v>
      </c>
      <c r="V145" s="15">
        <v>7.11</v>
      </c>
      <c r="W145" s="16">
        <v>40703</v>
      </c>
      <c r="X145" s="15">
        <v>18.739999999999998</v>
      </c>
      <c r="Y145" s="16">
        <v>40339</v>
      </c>
      <c r="Z145" s="15">
        <v>17.399999999999999</v>
      </c>
      <c r="AA145" s="16">
        <v>39975</v>
      </c>
      <c r="AB145" s="15">
        <v>16.850000000000001</v>
      </c>
    </row>
    <row r="146" spans="1:28" x14ac:dyDescent="0.3">
      <c r="A146" s="15"/>
      <c r="C146" s="16">
        <v>44358</v>
      </c>
      <c r="D146" s="15">
        <v>52.59</v>
      </c>
      <c r="E146" s="16">
        <v>43993</v>
      </c>
      <c r="F146" s="15">
        <v>22.2</v>
      </c>
      <c r="G146" s="16">
        <v>43616</v>
      </c>
      <c r="H146" s="15">
        <v>24.41</v>
      </c>
      <c r="I146" s="16">
        <v>43245</v>
      </c>
      <c r="J146" s="15">
        <v>15.97</v>
      </c>
      <c r="K146" s="16">
        <v>42893</v>
      </c>
      <c r="L146" s="15">
        <v>4.87</v>
      </c>
      <c r="M146" s="16">
        <v>42530</v>
      </c>
      <c r="N146" s="15">
        <v>6.1</v>
      </c>
      <c r="O146" s="16">
        <v>42163</v>
      </c>
      <c r="P146" s="15">
        <v>7.46</v>
      </c>
      <c r="Q146" s="16">
        <v>41794</v>
      </c>
      <c r="R146" s="15">
        <v>5.39</v>
      </c>
      <c r="S146" s="16">
        <v>41430</v>
      </c>
      <c r="T146" s="15">
        <v>3.91</v>
      </c>
      <c r="U146" s="16">
        <v>41067</v>
      </c>
      <c r="V146" s="15">
        <v>6.98</v>
      </c>
      <c r="W146" s="16">
        <v>40702</v>
      </c>
      <c r="X146" s="15">
        <v>18.54</v>
      </c>
      <c r="Y146" s="16">
        <v>40338</v>
      </c>
      <c r="Z146" s="15">
        <v>17.72</v>
      </c>
      <c r="AA146" s="16">
        <v>39974</v>
      </c>
      <c r="AB146" s="15">
        <v>16.7</v>
      </c>
    </row>
    <row r="147" spans="1:28" x14ac:dyDescent="0.3">
      <c r="A147" s="15"/>
      <c r="C147" s="16">
        <v>44357</v>
      </c>
      <c r="D147" s="15">
        <v>53.7</v>
      </c>
      <c r="E147" s="16">
        <v>43992</v>
      </c>
      <c r="F147" s="15">
        <v>22.84</v>
      </c>
      <c r="G147" s="16">
        <v>43615</v>
      </c>
      <c r="H147" s="15">
        <v>25.22</v>
      </c>
      <c r="I147" s="16">
        <v>43244</v>
      </c>
      <c r="J147" s="15">
        <v>16.260000000000002</v>
      </c>
      <c r="K147" s="16">
        <v>42892</v>
      </c>
      <c r="L147" s="15">
        <v>4.96</v>
      </c>
      <c r="M147" s="16">
        <v>42529</v>
      </c>
      <c r="N147" s="15">
        <v>6.1</v>
      </c>
      <c r="O147" s="16">
        <v>42160</v>
      </c>
      <c r="P147" s="15">
        <v>7.41</v>
      </c>
      <c r="Q147" s="16">
        <v>41793</v>
      </c>
      <c r="R147" s="15">
        <v>5.42</v>
      </c>
      <c r="S147" s="16">
        <v>41429</v>
      </c>
      <c r="T147" s="15">
        <v>3.96</v>
      </c>
      <c r="U147" s="16">
        <v>41066</v>
      </c>
      <c r="V147" s="15">
        <v>6.88</v>
      </c>
      <c r="W147" s="16">
        <v>40701</v>
      </c>
      <c r="X147" s="15">
        <v>18.690000000000001</v>
      </c>
      <c r="Y147" s="16">
        <v>40337</v>
      </c>
      <c r="Z147" s="15">
        <v>17.72</v>
      </c>
      <c r="AA147" s="16">
        <v>39973</v>
      </c>
      <c r="AB147" s="15">
        <v>16.5</v>
      </c>
    </row>
    <row r="148" spans="1:28" x14ac:dyDescent="0.3">
      <c r="A148" s="15"/>
      <c r="C148" s="16">
        <v>44356</v>
      </c>
      <c r="D148" s="15">
        <v>53.43</v>
      </c>
      <c r="E148" s="16">
        <v>43991</v>
      </c>
      <c r="F148" s="15">
        <v>22.41</v>
      </c>
      <c r="G148" s="16">
        <v>43614</v>
      </c>
      <c r="H148" s="15">
        <v>25.45</v>
      </c>
      <c r="I148" s="16">
        <v>43243</v>
      </c>
      <c r="J148" s="15">
        <v>15.98</v>
      </c>
      <c r="K148" s="16">
        <v>42891</v>
      </c>
      <c r="L148" s="15">
        <v>5.17</v>
      </c>
      <c r="M148" s="16">
        <v>42528</v>
      </c>
      <c r="N148" s="15">
        <v>6.11</v>
      </c>
      <c r="O148" s="16">
        <v>42159</v>
      </c>
      <c r="P148" s="15">
        <v>7.4</v>
      </c>
      <c r="Q148" s="16">
        <v>41792</v>
      </c>
      <c r="R148" s="15">
        <v>5.15</v>
      </c>
      <c r="S148" s="16">
        <v>41428</v>
      </c>
      <c r="T148" s="15">
        <v>3.92</v>
      </c>
      <c r="U148" s="16">
        <v>41065</v>
      </c>
      <c r="V148" s="15">
        <v>6.9</v>
      </c>
      <c r="W148" s="16">
        <v>40700</v>
      </c>
      <c r="X148" s="15">
        <v>18.739999999999998</v>
      </c>
      <c r="Y148" s="16">
        <v>40336</v>
      </c>
      <c r="Z148" s="15">
        <v>17.2</v>
      </c>
      <c r="AA148" s="16">
        <v>39972</v>
      </c>
      <c r="AB148" s="15">
        <v>16.77</v>
      </c>
    </row>
    <row r="149" spans="1:28" x14ac:dyDescent="0.3">
      <c r="A149" s="15"/>
      <c r="C149" s="16">
        <v>44355</v>
      </c>
      <c r="D149" s="15">
        <v>52.1</v>
      </c>
      <c r="E149" s="16">
        <v>43990</v>
      </c>
      <c r="F149" s="15">
        <v>22.64</v>
      </c>
      <c r="G149" s="16">
        <v>43613</v>
      </c>
      <c r="H149" s="15">
        <v>25.4</v>
      </c>
      <c r="I149" s="16">
        <v>43242</v>
      </c>
      <c r="J149" s="15">
        <v>15.93</v>
      </c>
      <c r="K149" s="16">
        <v>42888</v>
      </c>
      <c r="L149" s="15">
        <v>5.15</v>
      </c>
      <c r="M149" s="16">
        <v>42527</v>
      </c>
      <c r="N149" s="15">
        <v>6.2</v>
      </c>
      <c r="O149" s="16">
        <v>42158</v>
      </c>
      <c r="P149" s="15">
        <v>7.49</v>
      </c>
      <c r="Q149" s="16">
        <v>41789</v>
      </c>
      <c r="R149" s="15">
        <v>5.09</v>
      </c>
      <c r="S149" s="16">
        <v>41425</v>
      </c>
      <c r="T149" s="15">
        <v>3.95</v>
      </c>
      <c r="U149" s="16">
        <v>41064</v>
      </c>
      <c r="V149" s="15">
        <v>6.88</v>
      </c>
      <c r="W149" s="16">
        <v>40697</v>
      </c>
      <c r="X149" s="15">
        <v>18.88</v>
      </c>
      <c r="Y149" s="16">
        <v>40333</v>
      </c>
      <c r="Z149" s="15">
        <v>17.36</v>
      </c>
      <c r="AA149" s="16">
        <v>39969</v>
      </c>
      <c r="AB149" s="15">
        <v>17.63</v>
      </c>
    </row>
    <row r="150" spans="1:28" x14ac:dyDescent="0.3">
      <c r="A150" s="15"/>
      <c r="C150" s="16">
        <v>44354</v>
      </c>
      <c r="D150" s="15">
        <v>51.39</v>
      </c>
      <c r="E150" s="16">
        <v>43987</v>
      </c>
      <c r="F150" s="15">
        <v>23.16</v>
      </c>
      <c r="G150" s="16">
        <v>43612</v>
      </c>
      <c r="H150" s="15">
        <v>25.51</v>
      </c>
      <c r="I150" s="16">
        <v>43241</v>
      </c>
      <c r="J150" s="15">
        <v>15.53</v>
      </c>
      <c r="K150" s="16">
        <v>42887</v>
      </c>
      <c r="L150" s="15">
        <v>5.08</v>
      </c>
      <c r="M150" s="16">
        <v>42524</v>
      </c>
      <c r="N150" s="15">
        <v>5.93</v>
      </c>
      <c r="O150" s="16">
        <v>42157</v>
      </c>
      <c r="P150" s="15">
        <v>7.44</v>
      </c>
      <c r="Q150" s="16">
        <v>41788</v>
      </c>
      <c r="R150" s="15">
        <v>5.21</v>
      </c>
      <c r="S150" s="16">
        <v>41424</v>
      </c>
      <c r="T150" s="15">
        <v>3.82</v>
      </c>
      <c r="U150" s="16">
        <v>41061</v>
      </c>
      <c r="V150" s="15">
        <v>6.89</v>
      </c>
      <c r="W150" s="16">
        <v>40696</v>
      </c>
      <c r="X150" s="15">
        <v>18.78</v>
      </c>
      <c r="Y150" s="16">
        <v>40332</v>
      </c>
      <c r="Z150" s="15">
        <v>17.239999999999998</v>
      </c>
      <c r="AA150" s="16">
        <v>39968</v>
      </c>
      <c r="AB150" s="15">
        <v>17.670000000000002</v>
      </c>
    </row>
    <row r="151" spans="1:28" x14ac:dyDescent="0.3">
      <c r="A151" s="15"/>
      <c r="C151" s="16">
        <v>44351</v>
      </c>
      <c r="D151" s="15">
        <v>49.9</v>
      </c>
      <c r="E151" s="16">
        <v>43986</v>
      </c>
      <c r="F151" s="15">
        <v>22.13</v>
      </c>
      <c r="G151" s="16">
        <v>43609</v>
      </c>
      <c r="H151" s="15">
        <v>25.41</v>
      </c>
      <c r="I151" s="16">
        <v>43238</v>
      </c>
      <c r="J151" s="15">
        <v>15.22</v>
      </c>
      <c r="K151" s="16">
        <v>42886</v>
      </c>
      <c r="L151" s="15">
        <v>4.97</v>
      </c>
      <c r="M151" s="16">
        <v>42523</v>
      </c>
      <c r="N151" s="15">
        <v>6.01</v>
      </c>
      <c r="O151" s="16">
        <v>42156</v>
      </c>
      <c r="P151" s="15">
        <v>7.24</v>
      </c>
      <c r="Q151" s="16">
        <v>41787</v>
      </c>
      <c r="R151" s="15">
        <v>5.18</v>
      </c>
      <c r="S151" s="16">
        <v>41423</v>
      </c>
      <c r="T151" s="15">
        <v>3.75</v>
      </c>
      <c r="U151" s="16">
        <v>41060</v>
      </c>
      <c r="V151" s="15">
        <v>6.78</v>
      </c>
      <c r="W151" s="16">
        <v>40695</v>
      </c>
      <c r="X151" s="15">
        <v>18.86</v>
      </c>
      <c r="Y151" s="16">
        <v>40331</v>
      </c>
      <c r="Z151" s="15">
        <v>17.239999999999998</v>
      </c>
      <c r="AA151" s="16">
        <v>39967</v>
      </c>
      <c r="AB151" s="15">
        <v>17.72</v>
      </c>
    </row>
    <row r="152" spans="1:28" x14ac:dyDescent="0.3">
      <c r="A152" s="15"/>
      <c r="C152" s="16">
        <v>44350</v>
      </c>
      <c r="D152" s="15">
        <v>50.17</v>
      </c>
      <c r="E152" s="16">
        <v>43985</v>
      </c>
      <c r="F152" s="15">
        <v>22</v>
      </c>
      <c r="G152" s="16">
        <v>43608</v>
      </c>
      <c r="H152" s="15">
        <v>25.98</v>
      </c>
      <c r="I152" s="16">
        <v>43237</v>
      </c>
      <c r="J152" s="15">
        <v>15.27</v>
      </c>
      <c r="K152" s="16">
        <v>42885</v>
      </c>
      <c r="L152" s="15">
        <v>5.14</v>
      </c>
      <c r="M152" s="16">
        <v>42522</v>
      </c>
      <c r="N152" s="15">
        <v>5.95</v>
      </c>
      <c r="O152" s="16">
        <v>42153</v>
      </c>
      <c r="P152" s="15">
        <v>7.31</v>
      </c>
      <c r="Q152" s="16">
        <v>41786</v>
      </c>
      <c r="R152" s="15">
        <v>5.16</v>
      </c>
      <c r="S152" s="16">
        <v>41422</v>
      </c>
      <c r="T152" s="15">
        <v>3.65</v>
      </c>
      <c r="U152" s="16">
        <v>41059</v>
      </c>
      <c r="V152" s="15">
        <v>6.94</v>
      </c>
      <c r="W152" s="16">
        <v>40694</v>
      </c>
      <c r="X152" s="15">
        <v>19.05</v>
      </c>
      <c r="Y152" s="16">
        <v>40330</v>
      </c>
      <c r="Z152" s="15">
        <v>17.100000000000001</v>
      </c>
      <c r="AA152" s="16">
        <v>39966</v>
      </c>
      <c r="AB152" s="15">
        <v>18.38</v>
      </c>
    </row>
    <row r="153" spans="1:28" x14ac:dyDescent="0.3">
      <c r="A153" s="15"/>
      <c r="C153" s="16">
        <v>44349</v>
      </c>
      <c r="D153" s="15">
        <v>51.3</v>
      </c>
      <c r="E153" s="16">
        <v>43984</v>
      </c>
      <c r="F153" s="15">
        <v>21.99</v>
      </c>
      <c r="G153" s="16">
        <v>43607</v>
      </c>
      <c r="H153" s="15">
        <v>26.29</v>
      </c>
      <c r="I153" s="16">
        <v>43236</v>
      </c>
      <c r="J153" s="15">
        <v>15.14</v>
      </c>
      <c r="K153" s="16">
        <v>42884</v>
      </c>
      <c r="L153" s="15">
        <v>5.16</v>
      </c>
      <c r="M153" s="16">
        <v>42521</v>
      </c>
      <c r="N153" s="15">
        <v>6.09</v>
      </c>
      <c r="O153" s="16">
        <v>42152</v>
      </c>
      <c r="P153" s="15">
        <v>7.19</v>
      </c>
      <c r="Q153" s="16">
        <v>41785</v>
      </c>
      <c r="R153" s="15">
        <v>5.0999999999999996</v>
      </c>
      <c r="S153" s="16">
        <v>41421</v>
      </c>
      <c r="T153" s="15">
        <v>3.5</v>
      </c>
      <c r="U153" s="16">
        <v>41058</v>
      </c>
      <c r="V153" s="15">
        <v>7.08</v>
      </c>
      <c r="W153" s="16">
        <v>40690</v>
      </c>
      <c r="X153" s="15">
        <v>18.93</v>
      </c>
      <c r="Y153" s="16">
        <v>40329</v>
      </c>
      <c r="Z153" s="15">
        <v>17.079999999999998</v>
      </c>
      <c r="AA153" s="16">
        <v>39965</v>
      </c>
      <c r="AB153" s="15">
        <v>18.62</v>
      </c>
    </row>
    <row r="154" spans="1:28" x14ac:dyDescent="0.3">
      <c r="A154" s="15"/>
      <c r="C154" s="16">
        <v>44348</v>
      </c>
      <c r="D154" s="15">
        <v>52.31</v>
      </c>
      <c r="E154" s="16">
        <v>43983</v>
      </c>
      <c r="F154" s="15">
        <v>20.89</v>
      </c>
      <c r="G154" s="16">
        <v>43606</v>
      </c>
      <c r="H154" s="15">
        <v>25.31</v>
      </c>
      <c r="I154" s="16">
        <v>43235</v>
      </c>
      <c r="J154" s="15">
        <v>14.29</v>
      </c>
      <c r="K154" s="16">
        <v>42881</v>
      </c>
      <c r="L154" s="15">
        <v>5.17</v>
      </c>
      <c r="M154" s="16">
        <v>42520</v>
      </c>
      <c r="N154" s="15">
        <v>6.1</v>
      </c>
      <c r="O154" s="16">
        <v>42151</v>
      </c>
      <c r="P154" s="15">
        <v>7.18</v>
      </c>
      <c r="Q154" s="16">
        <v>41782</v>
      </c>
      <c r="R154" s="15">
        <v>5.1100000000000003</v>
      </c>
      <c r="S154" s="16">
        <v>41418</v>
      </c>
      <c r="T154" s="15">
        <v>3.56</v>
      </c>
      <c r="U154" s="16">
        <v>41057</v>
      </c>
      <c r="V154" s="15">
        <v>7.24</v>
      </c>
      <c r="W154" s="16">
        <v>40689</v>
      </c>
      <c r="X154" s="15">
        <v>18.27</v>
      </c>
      <c r="Y154" s="16">
        <v>40326</v>
      </c>
      <c r="Z154" s="15">
        <v>17.079999999999998</v>
      </c>
      <c r="AA154" s="16">
        <v>39962</v>
      </c>
      <c r="AB154" s="15">
        <v>18.350000000000001</v>
      </c>
    </row>
    <row r="155" spans="1:28" x14ac:dyDescent="0.3">
      <c r="A155" s="15"/>
      <c r="C155" s="16">
        <v>44347</v>
      </c>
      <c r="D155" s="15">
        <v>51.61</v>
      </c>
      <c r="E155" s="16">
        <v>43980</v>
      </c>
      <c r="F155" s="15">
        <v>21.32</v>
      </c>
      <c r="G155" s="16">
        <v>43605</v>
      </c>
      <c r="H155" s="15">
        <v>25.12</v>
      </c>
      <c r="I155" s="16">
        <v>43234</v>
      </c>
      <c r="J155" s="15">
        <v>14.62</v>
      </c>
      <c r="K155" s="16">
        <v>42880</v>
      </c>
      <c r="L155" s="15">
        <v>4.9800000000000004</v>
      </c>
      <c r="M155" s="16">
        <v>42517</v>
      </c>
      <c r="N155" s="15">
        <v>6.03</v>
      </c>
      <c r="O155" s="16">
        <v>42150</v>
      </c>
      <c r="P155" s="15">
        <v>7.23</v>
      </c>
      <c r="Q155" s="16">
        <v>41781</v>
      </c>
      <c r="R155" s="15">
        <v>5.16</v>
      </c>
      <c r="S155" s="16">
        <v>41417</v>
      </c>
      <c r="T155" s="15">
        <v>3.4</v>
      </c>
      <c r="U155" s="16">
        <v>41054</v>
      </c>
      <c r="V155" s="15">
        <v>7.36</v>
      </c>
      <c r="W155" s="16">
        <v>40688</v>
      </c>
      <c r="X155" s="15">
        <v>18.29</v>
      </c>
      <c r="Y155" s="16">
        <v>40325</v>
      </c>
      <c r="Z155" s="15">
        <v>17.46</v>
      </c>
      <c r="AA155" s="16">
        <v>39961</v>
      </c>
      <c r="AB155" s="15">
        <v>18.61</v>
      </c>
    </row>
    <row r="156" spans="1:28" x14ac:dyDescent="0.3">
      <c r="A156" s="15"/>
      <c r="C156" s="16">
        <v>44344</v>
      </c>
      <c r="D156" s="15">
        <v>50.95</v>
      </c>
      <c r="E156" s="16">
        <v>43979</v>
      </c>
      <c r="F156" s="15">
        <v>21.17</v>
      </c>
      <c r="G156" s="16">
        <v>43602</v>
      </c>
      <c r="H156" s="15">
        <v>24.93</v>
      </c>
      <c r="I156" s="16">
        <v>43231</v>
      </c>
      <c r="J156" s="15">
        <v>14.61</v>
      </c>
      <c r="K156" s="16">
        <v>42879</v>
      </c>
      <c r="L156" s="15">
        <v>4.91</v>
      </c>
      <c r="M156" s="16">
        <v>42516</v>
      </c>
      <c r="N156" s="15">
        <v>6.01</v>
      </c>
      <c r="O156" s="16">
        <v>42146</v>
      </c>
      <c r="P156" s="15">
        <v>7.28</v>
      </c>
      <c r="Q156" s="16">
        <v>41780</v>
      </c>
      <c r="R156" s="15">
        <v>5.12</v>
      </c>
      <c r="S156" s="16">
        <v>41416</v>
      </c>
      <c r="T156" s="15">
        <v>3.32</v>
      </c>
      <c r="U156" s="16">
        <v>41053</v>
      </c>
      <c r="V156" s="15">
        <v>7.34</v>
      </c>
      <c r="W156" s="16">
        <v>40687</v>
      </c>
      <c r="X156" s="15">
        <v>18.27</v>
      </c>
      <c r="Y156" s="16">
        <v>40324</v>
      </c>
      <c r="Z156" s="15">
        <v>17.68</v>
      </c>
      <c r="AA156" s="16">
        <v>39960</v>
      </c>
      <c r="AB156" s="15">
        <v>18.760000000000002</v>
      </c>
    </row>
    <row r="157" spans="1:28" x14ac:dyDescent="0.3">
      <c r="A157" s="15"/>
      <c r="C157" s="16">
        <v>44343</v>
      </c>
      <c r="D157" s="15">
        <v>51.76</v>
      </c>
      <c r="E157" s="16">
        <v>43978</v>
      </c>
      <c r="F157" s="15">
        <v>21.24</v>
      </c>
      <c r="G157" s="16">
        <v>43601</v>
      </c>
      <c r="H157" s="15">
        <v>25.5</v>
      </c>
      <c r="I157" s="16">
        <v>43230</v>
      </c>
      <c r="J157" s="15">
        <v>14.56</v>
      </c>
      <c r="K157" s="16">
        <v>42878</v>
      </c>
      <c r="L157" s="15">
        <v>4.74</v>
      </c>
      <c r="M157" s="16">
        <v>42515</v>
      </c>
      <c r="N157" s="15">
        <v>5.85</v>
      </c>
      <c r="O157" s="16">
        <v>42145</v>
      </c>
      <c r="P157" s="15">
        <v>7.31</v>
      </c>
      <c r="Q157" s="16">
        <v>41779</v>
      </c>
      <c r="R157" s="15">
        <v>4.84</v>
      </c>
      <c r="S157" s="16">
        <v>41415</v>
      </c>
      <c r="T157" s="15">
        <v>3.56</v>
      </c>
      <c r="U157" s="16">
        <v>41052</v>
      </c>
      <c r="V157" s="15">
        <v>7.22</v>
      </c>
      <c r="W157" s="16">
        <v>40686</v>
      </c>
      <c r="X157" s="15">
        <v>18.04</v>
      </c>
      <c r="Y157" s="16">
        <v>40323</v>
      </c>
      <c r="Z157" s="15">
        <v>17.18</v>
      </c>
      <c r="AA157" s="16">
        <v>39959</v>
      </c>
      <c r="AB157" s="15">
        <v>18.57</v>
      </c>
    </row>
    <row r="158" spans="1:28" x14ac:dyDescent="0.3">
      <c r="A158" s="15"/>
      <c r="C158" s="16">
        <v>44342</v>
      </c>
      <c r="D158" s="15">
        <v>53.59</v>
      </c>
      <c r="E158" s="16">
        <v>43977</v>
      </c>
      <c r="F158" s="15">
        <v>21.52</v>
      </c>
      <c r="G158" s="16">
        <v>43600</v>
      </c>
      <c r="H158" s="15">
        <v>25.88</v>
      </c>
      <c r="I158" s="16">
        <v>43229</v>
      </c>
      <c r="J158" s="15">
        <v>13.96</v>
      </c>
      <c r="K158" s="16">
        <v>42877</v>
      </c>
      <c r="L158" s="15">
        <v>4.91</v>
      </c>
      <c r="M158" s="16">
        <v>42514</v>
      </c>
      <c r="N158" s="15">
        <v>5.78</v>
      </c>
      <c r="O158" s="16">
        <v>42144</v>
      </c>
      <c r="P158" s="15">
        <v>7.35</v>
      </c>
      <c r="Q158" s="16">
        <v>41778</v>
      </c>
      <c r="R158" s="15">
        <v>4.7</v>
      </c>
      <c r="S158" s="16">
        <v>41414</v>
      </c>
      <c r="T158" s="15">
        <v>3.6</v>
      </c>
      <c r="U158" s="16">
        <v>41051</v>
      </c>
      <c r="V158" s="15">
        <v>7.43</v>
      </c>
      <c r="W158" s="16">
        <v>40683</v>
      </c>
      <c r="X158" s="15">
        <v>18.3</v>
      </c>
      <c r="Y158" s="16">
        <v>40322</v>
      </c>
      <c r="Z158" s="15">
        <v>17.41</v>
      </c>
      <c r="AA158" s="16">
        <v>39958</v>
      </c>
      <c r="AB158" s="15">
        <v>18.79</v>
      </c>
    </row>
    <row r="159" spans="1:28" x14ac:dyDescent="0.3">
      <c r="A159" s="15"/>
      <c r="C159" s="16">
        <v>44341</v>
      </c>
      <c r="D159" s="15">
        <v>53.23</v>
      </c>
      <c r="E159" s="16">
        <v>43976</v>
      </c>
      <c r="F159" s="15">
        <v>21.52</v>
      </c>
      <c r="G159" s="16">
        <v>43599</v>
      </c>
      <c r="H159" s="15">
        <v>25.79</v>
      </c>
      <c r="I159" s="16">
        <v>43228</v>
      </c>
      <c r="J159" s="15">
        <v>13.54</v>
      </c>
      <c r="K159" s="16">
        <v>42874</v>
      </c>
      <c r="L159" s="15">
        <v>4.8499999999999996</v>
      </c>
      <c r="M159" s="16">
        <v>42513</v>
      </c>
      <c r="N159" s="15">
        <v>5.72</v>
      </c>
      <c r="O159" s="16">
        <v>42143</v>
      </c>
      <c r="P159" s="15">
        <v>7.39</v>
      </c>
      <c r="Q159" s="16">
        <v>41775</v>
      </c>
      <c r="R159" s="15">
        <v>4.79</v>
      </c>
      <c r="S159" s="16">
        <v>41411</v>
      </c>
      <c r="T159" s="15">
        <v>3.54</v>
      </c>
      <c r="U159" s="16">
        <v>41050</v>
      </c>
      <c r="V159" s="15">
        <v>7.12</v>
      </c>
      <c r="W159" s="16">
        <v>40682</v>
      </c>
      <c r="X159" s="15">
        <v>18.48</v>
      </c>
      <c r="Y159" s="16">
        <v>40319</v>
      </c>
      <c r="Z159" s="15">
        <v>16.829999999999998</v>
      </c>
      <c r="AA159" s="16">
        <v>39955</v>
      </c>
      <c r="AB159" s="15">
        <v>18.79</v>
      </c>
    </row>
    <row r="160" spans="1:28" x14ac:dyDescent="0.3">
      <c r="A160" s="15"/>
      <c r="C160" s="16">
        <v>44340</v>
      </c>
      <c r="D160" s="15">
        <v>52.68</v>
      </c>
      <c r="E160" s="16">
        <v>43973</v>
      </c>
      <c r="F160" s="15">
        <v>21.33</v>
      </c>
      <c r="G160" s="16">
        <v>43598</v>
      </c>
      <c r="H160" s="15">
        <v>24.96</v>
      </c>
      <c r="I160" s="16">
        <v>43227</v>
      </c>
      <c r="J160" s="15">
        <v>13.57</v>
      </c>
      <c r="K160" s="16">
        <v>42873</v>
      </c>
      <c r="L160" s="15">
        <v>4.76</v>
      </c>
      <c r="M160" s="16">
        <v>42510</v>
      </c>
      <c r="N160" s="15">
        <v>5.95</v>
      </c>
      <c r="O160" s="16">
        <v>42142</v>
      </c>
      <c r="P160" s="15">
        <v>7.6</v>
      </c>
      <c r="Q160" s="16">
        <v>41774</v>
      </c>
      <c r="R160" s="15">
        <v>4.7699999999999996</v>
      </c>
      <c r="S160" s="16">
        <v>41410</v>
      </c>
      <c r="T160" s="15">
        <v>3.7</v>
      </c>
      <c r="U160" s="16">
        <v>41047</v>
      </c>
      <c r="V160" s="15">
        <v>6.85</v>
      </c>
      <c r="W160" s="16">
        <v>40681</v>
      </c>
      <c r="X160" s="15">
        <v>18.690000000000001</v>
      </c>
      <c r="Y160" s="16">
        <v>40318</v>
      </c>
      <c r="Z160" s="15">
        <v>16.7</v>
      </c>
      <c r="AA160" s="16">
        <v>39954</v>
      </c>
      <c r="AB160" s="15">
        <v>18.579999999999998</v>
      </c>
    </row>
    <row r="161" spans="1:28" x14ac:dyDescent="0.3">
      <c r="A161" s="15"/>
      <c r="C161" s="16">
        <v>44337</v>
      </c>
      <c r="D161" s="15">
        <v>51.65</v>
      </c>
      <c r="E161" s="16">
        <v>43972</v>
      </c>
      <c r="F161" s="15">
        <v>21.11</v>
      </c>
      <c r="G161" s="16">
        <v>43595</v>
      </c>
      <c r="H161" s="15">
        <v>25.53</v>
      </c>
      <c r="I161" s="16">
        <v>43224</v>
      </c>
      <c r="J161" s="15">
        <v>12.99</v>
      </c>
      <c r="K161" s="16">
        <v>42872</v>
      </c>
      <c r="L161" s="15">
        <v>4.57</v>
      </c>
      <c r="M161" s="16">
        <v>42509</v>
      </c>
      <c r="N161" s="15">
        <v>5.97</v>
      </c>
      <c r="O161" s="16">
        <v>42139</v>
      </c>
      <c r="P161" s="15">
        <v>7.58</v>
      </c>
      <c r="Q161" s="16">
        <v>41773</v>
      </c>
      <c r="R161" s="15">
        <v>5.1100000000000003</v>
      </c>
      <c r="S161" s="16">
        <v>41409</v>
      </c>
      <c r="T161" s="15">
        <v>3.64</v>
      </c>
      <c r="U161" s="16">
        <v>41046</v>
      </c>
      <c r="V161" s="15">
        <v>6.97</v>
      </c>
      <c r="W161" s="16">
        <v>40680</v>
      </c>
      <c r="X161" s="15">
        <v>18.739999999999998</v>
      </c>
      <c r="Y161" s="16">
        <v>40317</v>
      </c>
      <c r="Z161" s="15">
        <v>16.77</v>
      </c>
      <c r="AA161" s="16">
        <v>39953</v>
      </c>
      <c r="AB161" s="15">
        <v>18.829999999999998</v>
      </c>
    </row>
    <row r="162" spans="1:28" x14ac:dyDescent="0.3">
      <c r="A162" s="15"/>
      <c r="C162" s="16">
        <v>44336</v>
      </c>
      <c r="D162" s="15">
        <v>52.58</v>
      </c>
      <c r="E162" s="16">
        <v>43971</v>
      </c>
      <c r="F162" s="15">
        <v>21.19</v>
      </c>
      <c r="G162" s="16">
        <v>43594</v>
      </c>
      <c r="H162" s="15">
        <v>26.41</v>
      </c>
      <c r="I162" s="16">
        <v>43223</v>
      </c>
      <c r="J162" s="15">
        <v>12.92</v>
      </c>
      <c r="K162" s="16">
        <v>42871</v>
      </c>
      <c r="L162" s="15">
        <v>4.53</v>
      </c>
      <c r="M162" s="16">
        <v>42508</v>
      </c>
      <c r="N162" s="15">
        <v>6.04</v>
      </c>
      <c r="O162" s="16">
        <v>42138</v>
      </c>
      <c r="P162" s="15">
        <v>7.56</v>
      </c>
      <c r="Q162" s="16">
        <v>41772</v>
      </c>
      <c r="R162" s="15">
        <v>5.28</v>
      </c>
      <c r="S162" s="16">
        <v>41408</v>
      </c>
      <c r="T162" s="15">
        <v>3.52</v>
      </c>
      <c r="U162" s="16">
        <v>41045</v>
      </c>
      <c r="V162" s="15">
        <v>7.02</v>
      </c>
      <c r="W162" s="16">
        <v>40679</v>
      </c>
      <c r="X162" s="15">
        <v>19.04</v>
      </c>
      <c r="Y162" s="16">
        <v>40316</v>
      </c>
      <c r="Z162" s="15">
        <v>17.41</v>
      </c>
      <c r="AA162" s="16">
        <v>39952</v>
      </c>
      <c r="AB162" s="15">
        <v>18.239999999999998</v>
      </c>
    </row>
    <row r="163" spans="1:28" x14ac:dyDescent="0.3">
      <c r="A163" s="15"/>
      <c r="C163" s="16">
        <v>44335</v>
      </c>
      <c r="D163" s="15">
        <v>49.55</v>
      </c>
      <c r="E163" s="16">
        <v>43970</v>
      </c>
      <c r="F163" s="15">
        <v>19.91</v>
      </c>
      <c r="G163" s="16">
        <v>43593</v>
      </c>
      <c r="H163" s="15">
        <v>26.81</v>
      </c>
      <c r="I163" s="16">
        <v>43222</v>
      </c>
      <c r="J163" s="15">
        <v>13.02</v>
      </c>
      <c r="K163" s="16">
        <v>42870</v>
      </c>
      <c r="L163" s="15">
        <v>4.38</v>
      </c>
      <c r="M163" s="16">
        <v>42507</v>
      </c>
      <c r="N163" s="15">
        <v>6.03</v>
      </c>
      <c r="O163" s="16">
        <v>42137</v>
      </c>
      <c r="P163" s="15">
        <v>7.61</v>
      </c>
      <c r="Q163" s="16">
        <v>41771</v>
      </c>
      <c r="R163" s="15">
        <v>5.3</v>
      </c>
      <c r="S163" s="16">
        <v>41407</v>
      </c>
      <c r="T163" s="15">
        <v>3.27</v>
      </c>
      <c r="U163" s="16">
        <v>41044</v>
      </c>
      <c r="V163" s="15">
        <v>6.97</v>
      </c>
      <c r="W163" s="16">
        <v>40676</v>
      </c>
      <c r="X163" s="15">
        <v>18.829999999999998</v>
      </c>
      <c r="Y163" s="16">
        <v>40315</v>
      </c>
      <c r="Z163" s="15">
        <v>17.23</v>
      </c>
      <c r="AA163" s="16">
        <v>39951</v>
      </c>
      <c r="AB163" s="15">
        <v>17.91</v>
      </c>
    </row>
    <row r="164" spans="1:28" x14ac:dyDescent="0.3">
      <c r="A164" s="15"/>
      <c r="C164" s="16">
        <v>44334</v>
      </c>
      <c r="D164" s="15">
        <v>52.9</v>
      </c>
      <c r="E164" s="16">
        <v>43969</v>
      </c>
      <c r="F164" s="15">
        <v>20.260000000000002</v>
      </c>
      <c r="G164" s="16">
        <v>43592</v>
      </c>
      <c r="H164" s="15">
        <v>26.32</v>
      </c>
      <c r="I164" s="16">
        <v>43220</v>
      </c>
      <c r="J164" s="15">
        <v>13.54</v>
      </c>
      <c r="K164" s="16">
        <v>42867</v>
      </c>
      <c r="L164" s="15">
        <v>4.45</v>
      </c>
      <c r="M164" s="16">
        <v>42506</v>
      </c>
      <c r="N164" s="15">
        <v>6.07</v>
      </c>
      <c r="O164" s="16">
        <v>42136</v>
      </c>
      <c r="P164" s="15">
        <v>7.63</v>
      </c>
      <c r="Q164" s="16">
        <v>41768</v>
      </c>
      <c r="R164" s="15">
        <v>5.24</v>
      </c>
      <c r="S164" s="16">
        <v>41404</v>
      </c>
      <c r="T164" s="15">
        <v>3.38</v>
      </c>
      <c r="U164" s="16">
        <v>41043</v>
      </c>
      <c r="V164" s="15">
        <v>7.08</v>
      </c>
      <c r="W164" s="16">
        <v>40675</v>
      </c>
      <c r="X164" s="15">
        <v>19.02</v>
      </c>
      <c r="Y164" s="16">
        <v>40312</v>
      </c>
      <c r="Z164" s="15">
        <v>17.78</v>
      </c>
      <c r="AA164" s="16">
        <v>39948</v>
      </c>
      <c r="AB164" s="15">
        <v>17.52</v>
      </c>
    </row>
    <row r="165" spans="1:28" x14ac:dyDescent="0.3">
      <c r="A165" s="15"/>
      <c r="C165" s="16">
        <v>44333</v>
      </c>
      <c r="D165" s="15">
        <v>56.16</v>
      </c>
      <c r="E165" s="16">
        <v>43966</v>
      </c>
      <c r="F165" s="15">
        <v>19.09</v>
      </c>
      <c r="G165" s="16">
        <v>43591</v>
      </c>
      <c r="H165" s="15">
        <v>25.27</v>
      </c>
      <c r="I165" s="16">
        <v>43217</v>
      </c>
      <c r="J165" s="15">
        <v>13.51</v>
      </c>
      <c r="K165" s="16">
        <v>42866</v>
      </c>
      <c r="L165" s="15">
        <v>4.3499999999999996</v>
      </c>
      <c r="M165" s="16">
        <v>42503</v>
      </c>
      <c r="N165" s="15">
        <v>5.81</v>
      </c>
      <c r="O165" s="16">
        <v>42135</v>
      </c>
      <c r="P165" s="15">
        <v>7.62</v>
      </c>
      <c r="Q165" s="16">
        <v>41767</v>
      </c>
      <c r="R165" s="15">
        <v>5.13</v>
      </c>
      <c r="S165" s="16">
        <v>41403</v>
      </c>
      <c r="T165" s="15">
        <v>3.79</v>
      </c>
      <c r="U165" s="16">
        <v>41040</v>
      </c>
      <c r="V165" s="15">
        <v>7.24</v>
      </c>
      <c r="W165" s="16">
        <v>40674</v>
      </c>
      <c r="X165" s="15">
        <v>18.98</v>
      </c>
      <c r="Y165" s="16">
        <v>40311</v>
      </c>
      <c r="Z165" s="15">
        <v>17.96</v>
      </c>
      <c r="AA165" s="16">
        <v>39947</v>
      </c>
      <c r="AB165" s="15">
        <v>17.899999999999999</v>
      </c>
    </row>
    <row r="166" spans="1:28" x14ac:dyDescent="0.3">
      <c r="A166" s="15"/>
      <c r="C166" s="16">
        <v>44330</v>
      </c>
      <c r="D166" s="15">
        <v>56.5</v>
      </c>
      <c r="E166" s="16">
        <v>43965</v>
      </c>
      <c r="F166" s="15">
        <v>18.760000000000002</v>
      </c>
      <c r="G166" s="16">
        <v>43588</v>
      </c>
      <c r="H166" s="15">
        <v>25.11</v>
      </c>
      <c r="I166" s="16">
        <v>43216</v>
      </c>
      <c r="J166" s="15">
        <v>13.44</v>
      </c>
      <c r="K166" s="16">
        <v>42865</v>
      </c>
      <c r="L166" s="15">
        <v>4.4400000000000004</v>
      </c>
      <c r="M166" s="16">
        <v>42502</v>
      </c>
      <c r="N166" s="15">
        <v>5.8</v>
      </c>
      <c r="O166" s="16">
        <v>42132</v>
      </c>
      <c r="P166" s="15">
        <v>7.54</v>
      </c>
      <c r="Q166" s="16">
        <v>41766</v>
      </c>
      <c r="R166" s="15">
        <v>5.12</v>
      </c>
      <c r="S166" s="16">
        <v>41402</v>
      </c>
      <c r="T166" s="15">
        <v>3.49</v>
      </c>
      <c r="U166" s="16">
        <v>41039</v>
      </c>
      <c r="V166" s="15">
        <v>7.17</v>
      </c>
      <c r="W166" s="16">
        <v>40673</v>
      </c>
      <c r="X166" s="15">
        <v>19.13</v>
      </c>
      <c r="Y166" s="16">
        <v>40310</v>
      </c>
      <c r="Z166" s="15">
        <v>17.88</v>
      </c>
      <c r="AA166" s="16">
        <v>39946</v>
      </c>
      <c r="AB166" s="15">
        <v>18.2</v>
      </c>
    </row>
    <row r="167" spans="1:28" x14ac:dyDescent="0.3">
      <c r="A167" s="15"/>
      <c r="C167" s="16">
        <v>44329</v>
      </c>
      <c r="D167" s="15">
        <v>54.34</v>
      </c>
      <c r="E167" s="16">
        <v>43964</v>
      </c>
      <c r="F167" s="15">
        <v>18.579999999999998</v>
      </c>
      <c r="G167" s="16">
        <v>43587</v>
      </c>
      <c r="H167" s="15">
        <v>24.6</v>
      </c>
      <c r="I167" s="16">
        <v>43215</v>
      </c>
      <c r="J167" s="15">
        <v>13.21</v>
      </c>
      <c r="K167" s="16">
        <v>42864</v>
      </c>
      <c r="L167" s="15">
        <v>4.51</v>
      </c>
      <c r="M167" s="16">
        <v>42501</v>
      </c>
      <c r="N167" s="15">
        <v>5.99</v>
      </c>
      <c r="O167" s="16">
        <v>42131</v>
      </c>
      <c r="P167" s="15">
        <v>7.43</v>
      </c>
      <c r="Q167" s="16">
        <v>41765</v>
      </c>
      <c r="R167" s="15">
        <v>5.22</v>
      </c>
      <c r="S167" s="16">
        <v>41401</v>
      </c>
      <c r="T167" s="15">
        <v>3.74</v>
      </c>
      <c r="U167" s="16">
        <v>41038</v>
      </c>
      <c r="V167" s="15">
        <v>7.2</v>
      </c>
      <c r="W167" s="16">
        <v>40672</v>
      </c>
      <c r="X167" s="15">
        <v>19.239999999999998</v>
      </c>
      <c r="Y167" s="16">
        <v>40309</v>
      </c>
      <c r="Z167" s="15">
        <v>17.899999999999999</v>
      </c>
      <c r="AA167" s="16">
        <v>39945</v>
      </c>
      <c r="AB167" s="15">
        <v>18.66</v>
      </c>
    </row>
    <row r="168" spans="1:28" x14ac:dyDescent="0.3">
      <c r="A168" s="15"/>
      <c r="C168" s="16">
        <v>44328</v>
      </c>
      <c r="D168" s="15">
        <v>55.17</v>
      </c>
      <c r="E168" s="16">
        <v>43963</v>
      </c>
      <c r="F168" s="15">
        <v>18.43</v>
      </c>
      <c r="G168" s="16">
        <v>43585</v>
      </c>
      <c r="H168" s="15">
        <v>26.19</v>
      </c>
      <c r="I168" s="16">
        <v>43214</v>
      </c>
      <c r="J168" s="15">
        <v>13.17</v>
      </c>
      <c r="K168" s="16">
        <v>42863</v>
      </c>
      <c r="L168" s="15">
        <v>4.41</v>
      </c>
      <c r="M168" s="16">
        <v>42500</v>
      </c>
      <c r="N168" s="15">
        <v>5.89</v>
      </c>
      <c r="O168" s="16">
        <v>42130</v>
      </c>
      <c r="P168" s="15">
        <v>7.54</v>
      </c>
      <c r="Q168" s="16">
        <v>41764</v>
      </c>
      <c r="R168" s="15">
        <v>5.22</v>
      </c>
      <c r="S168" s="16">
        <v>41400</v>
      </c>
      <c r="T168" s="15">
        <v>3.91</v>
      </c>
      <c r="U168" s="16">
        <v>41037</v>
      </c>
      <c r="V168" s="15">
        <v>7.28</v>
      </c>
      <c r="W168" s="16">
        <v>40669</v>
      </c>
      <c r="X168" s="15">
        <v>19.27</v>
      </c>
      <c r="Y168" s="16">
        <v>40308</v>
      </c>
      <c r="Z168" s="15">
        <v>17.45</v>
      </c>
      <c r="AA168" s="16">
        <v>39944</v>
      </c>
      <c r="AB168" s="15">
        <v>19.510000000000002</v>
      </c>
    </row>
    <row r="169" spans="1:28" x14ac:dyDescent="0.3">
      <c r="A169" s="15"/>
      <c r="C169" s="16">
        <v>44327</v>
      </c>
      <c r="D169" s="15">
        <v>52.91</v>
      </c>
      <c r="E169" s="16">
        <v>43962</v>
      </c>
      <c r="F169" s="15">
        <v>18.98</v>
      </c>
      <c r="G169" s="16">
        <v>43584</v>
      </c>
      <c r="H169" s="15">
        <v>26.3</v>
      </c>
      <c r="I169" s="16">
        <v>43213</v>
      </c>
      <c r="J169" s="15">
        <v>12.85</v>
      </c>
      <c r="K169" s="16">
        <v>42860</v>
      </c>
      <c r="L169" s="15">
        <v>4.58</v>
      </c>
      <c r="M169" s="16">
        <v>42499</v>
      </c>
      <c r="N169" s="15">
        <v>5.69</v>
      </c>
      <c r="O169" s="16">
        <v>42129</v>
      </c>
      <c r="P169" s="15">
        <v>7.57</v>
      </c>
      <c r="Q169" s="16">
        <v>41761</v>
      </c>
      <c r="R169" s="15">
        <v>5.17</v>
      </c>
      <c r="S169" s="16">
        <v>41397</v>
      </c>
      <c r="T169" s="15">
        <v>3.78</v>
      </c>
      <c r="U169" s="16">
        <v>41036</v>
      </c>
      <c r="V169" s="15">
        <v>7.14</v>
      </c>
      <c r="W169" s="16">
        <v>40668</v>
      </c>
      <c r="X169" s="15">
        <v>19.25</v>
      </c>
      <c r="Y169" s="16">
        <v>40305</v>
      </c>
      <c r="Z169" s="15">
        <v>17.760000000000002</v>
      </c>
      <c r="AA169" s="16">
        <v>39941</v>
      </c>
      <c r="AB169" s="15">
        <v>19.149999999999999</v>
      </c>
    </row>
    <row r="170" spans="1:28" x14ac:dyDescent="0.3">
      <c r="A170" s="15"/>
      <c r="C170" s="16">
        <v>44326</v>
      </c>
      <c r="D170" s="15">
        <v>52.1</v>
      </c>
      <c r="E170" s="16">
        <v>43959</v>
      </c>
      <c r="F170" s="15">
        <v>19.260000000000002</v>
      </c>
      <c r="G170" s="16">
        <v>43581</v>
      </c>
      <c r="H170" s="15">
        <v>25.75</v>
      </c>
      <c r="I170" s="16">
        <v>43210</v>
      </c>
      <c r="J170" s="15">
        <v>13</v>
      </c>
      <c r="K170" s="16">
        <v>42859</v>
      </c>
      <c r="L170" s="15">
        <v>4.5199999999999996</v>
      </c>
      <c r="M170" s="16">
        <v>42496</v>
      </c>
      <c r="N170" s="15">
        <v>5.85</v>
      </c>
      <c r="O170" s="16">
        <v>42128</v>
      </c>
      <c r="P170" s="15">
        <v>7.61</v>
      </c>
      <c r="Q170" s="16">
        <v>41759</v>
      </c>
      <c r="R170" s="15">
        <v>5.4</v>
      </c>
      <c r="S170" s="16">
        <v>41396</v>
      </c>
      <c r="T170" s="15">
        <v>3.09</v>
      </c>
      <c r="U170" s="16">
        <v>41033</v>
      </c>
      <c r="V170" s="15">
        <v>7.12</v>
      </c>
      <c r="W170" s="16">
        <v>40667</v>
      </c>
      <c r="X170" s="15">
        <v>19.36</v>
      </c>
      <c r="Y170" s="16">
        <v>40304</v>
      </c>
      <c r="Z170" s="15">
        <v>18.52</v>
      </c>
      <c r="AA170" s="16">
        <v>39940</v>
      </c>
      <c r="AB170" s="15">
        <v>18.239999999999998</v>
      </c>
    </row>
    <row r="171" spans="1:28" x14ac:dyDescent="0.3">
      <c r="A171" s="15"/>
      <c r="C171" s="16">
        <v>44323</v>
      </c>
      <c r="D171" s="15">
        <v>50.33</v>
      </c>
      <c r="E171" s="16">
        <v>43958</v>
      </c>
      <c r="F171" s="15">
        <v>19.46</v>
      </c>
      <c r="G171" s="16">
        <v>43580</v>
      </c>
      <c r="H171" s="15">
        <v>27.2</v>
      </c>
      <c r="I171" s="16">
        <v>43209</v>
      </c>
      <c r="J171" s="15">
        <v>13.41</v>
      </c>
      <c r="K171" s="16">
        <v>42858</v>
      </c>
      <c r="L171" s="15">
        <v>4.3899999999999997</v>
      </c>
      <c r="M171" s="16">
        <v>42495</v>
      </c>
      <c r="N171" s="15">
        <v>6.2</v>
      </c>
      <c r="O171" s="16">
        <v>42124</v>
      </c>
      <c r="P171" s="15">
        <v>7.39</v>
      </c>
      <c r="Q171" s="16">
        <v>41758</v>
      </c>
      <c r="R171" s="15">
        <v>5.42</v>
      </c>
      <c r="S171" s="16">
        <v>41395</v>
      </c>
      <c r="T171" s="15">
        <v>2.91</v>
      </c>
      <c r="U171" s="16">
        <v>41032</v>
      </c>
      <c r="V171" s="15">
        <v>7.61</v>
      </c>
      <c r="W171" s="16">
        <v>40666</v>
      </c>
      <c r="X171" s="15">
        <v>19.510000000000002</v>
      </c>
      <c r="Y171" s="16">
        <v>40303</v>
      </c>
      <c r="Z171" s="15">
        <v>18.34</v>
      </c>
      <c r="AA171" s="16">
        <v>39939</v>
      </c>
      <c r="AB171" s="15">
        <v>17.989999999999998</v>
      </c>
    </row>
    <row r="172" spans="1:28" x14ac:dyDescent="0.3">
      <c r="A172" s="15"/>
      <c r="C172" s="16">
        <v>44322</v>
      </c>
      <c r="D172" s="15">
        <v>49.82</v>
      </c>
      <c r="E172" s="16">
        <v>43957</v>
      </c>
      <c r="F172" s="15">
        <v>18.920000000000002</v>
      </c>
      <c r="G172" s="16">
        <v>43579</v>
      </c>
      <c r="H172" s="15">
        <v>27.33</v>
      </c>
      <c r="I172" s="16">
        <v>43208</v>
      </c>
      <c r="J172" s="15">
        <v>13.84</v>
      </c>
      <c r="K172" s="16">
        <v>42857</v>
      </c>
      <c r="L172" s="15">
        <v>4.4400000000000004</v>
      </c>
      <c r="M172" s="16">
        <v>42494</v>
      </c>
      <c r="N172" s="15">
        <v>6.12</v>
      </c>
      <c r="O172" s="16">
        <v>42123</v>
      </c>
      <c r="P172" s="15">
        <v>7.47</v>
      </c>
      <c r="Q172" s="16">
        <v>41757</v>
      </c>
      <c r="R172" s="15">
        <v>5.19</v>
      </c>
      <c r="S172" s="16">
        <v>41394</v>
      </c>
      <c r="T172" s="15">
        <v>3.12</v>
      </c>
      <c r="U172" s="16">
        <v>41031</v>
      </c>
      <c r="V172" s="15">
        <v>7.67</v>
      </c>
      <c r="W172" s="16">
        <v>40665</v>
      </c>
      <c r="X172" s="15">
        <v>19.690000000000001</v>
      </c>
      <c r="Y172" s="16">
        <v>40302</v>
      </c>
      <c r="Z172" s="15">
        <v>18.29</v>
      </c>
      <c r="AA172" s="16">
        <v>39938</v>
      </c>
      <c r="AB172" s="15">
        <v>17.600000000000001</v>
      </c>
    </row>
    <row r="173" spans="1:28" x14ac:dyDescent="0.3">
      <c r="A173" s="15"/>
      <c r="C173" s="16">
        <v>44321</v>
      </c>
      <c r="D173" s="15">
        <v>49.32</v>
      </c>
      <c r="E173" s="16">
        <v>43956</v>
      </c>
      <c r="F173" s="15">
        <v>19.02</v>
      </c>
      <c r="G173" s="16">
        <v>43578</v>
      </c>
      <c r="H173" s="15">
        <v>27.46</v>
      </c>
      <c r="I173" s="16">
        <v>43207</v>
      </c>
      <c r="J173" s="15">
        <v>13.7</v>
      </c>
      <c r="K173" s="16">
        <v>42853</v>
      </c>
      <c r="L173" s="15">
        <v>4.57</v>
      </c>
      <c r="M173" s="16">
        <v>42493</v>
      </c>
      <c r="N173" s="15">
        <v>5.96</v>
      </c>
      <c r="O173" s="16">
        <v>42122</v>
      </c>
      <c r="P173" s="15">
        <v>7.35</v>
      </c>
      <c r="Q173" s="16">
        <v>41754</v>
      </c>
      <c r="R173" s="15">
        <v>5.0599999999999996</v>
      </c>
      <c r="S173" s="16">
        <v>41393</v>
      </c>
      <c r="T173" s="15">
        <v>3.32</v>
      </c>
      <c r="U173" s="16">
        <v>41030</v>
      </c>
      <c r="V173" s="15">
        <v>8.0500000000000007</v>
      </c>
      <c r="W173" s="16">
        <v>40662</v>
      </c>
      <c r="X173" s="15">
        <v>19.399999999999999</v>
      </c>
      <c r="Y173" s="16">
        <v>40301</v>
      </c>
      <c r="Z173" s="15">
        <v>19.02</v>
      </c>
      <c r="AA173" s="16">
        <v>39937</v>
      </c>
      <c r="AB173" s="15">
        <v>18.09</v>
      </c>
    </row>
    <row r="174" spans="1:28" x14ac:dyDescent="0.3">
      <c r="A174" s="15"/>
      <c r="C174" s="16">
        <v>44320</v>
      </c>
      <c r="D174" s="15">
        <v>48.5</v>
      </c>
      <c r="E174" s="16">
        <v>43955</v>
      </c>
      <c r="F174" s="15">
        <v>19.28</v>
      </c>
      <c r="G174" s="16">
        <v>43573</v>
      </c>
      <c r="H174" s="15">
        <v>26.8</v>
      </c>
      <c r="I174" s="16">
        <v>43206</v>
      </c>
      <c r="J174" s="15">
        <v>13.96</v>
      </c>
      <c r="K174" s="16">
        <v>42852</v>
      </c>
      <c r="L174" s="15">
        <v>4.55</v>
      </c>
      <c r="M174" s="16">
        <v>42492</v>
      </c>
      <c r="N174" s="15">
        <v>6.07</v>
      </c>
      <c r="O174" s="16">
        <v>42121</v>
      </c>
      <c r="P174" s="15">
        <v>7.18</v>
      </c>
      <c r="Q174" s="16">
        <v>41753</v>
      </c>
      <c r="R174" s="15">
        <v>5.71</v>
      </c>
      <c r="S174" s="16">
        <v>41390</v>
      </c>
      <c r="T174" s="15">
        <v>3.11</v>
      </c>
      <c r="U174" s="16">
        <v>41029</v>
      </c>
      <c r="V174" s="15">
        <v>8.08</v>
      </c>
      <c r="W174" s="16">
        <v>40661</v>
      </c>
      <c r="X174" s="15">
        <v>19.53</v>
      </c>
      <c r="Y174" s="16">
        <v>40298</v>
      </c>
      <c r="Z174" s="15">
        <v>18.3</v>
      </c>
      <c r="AA174" s="16">
        <v>39934</v>
      </c>
      <c r="AB174" s="15">
        <v>17.68</v>
      </c>
    </row>
    <row r="175" spans="1:28" x14ac:dyDescent="0.3">
      <c r="A175" s="15"/>
      <c r="C175" s="16">
        <v>44319</v>
      </c>
      <c r="D175" s="15">
        <v>49.32</v>
      </c>
      <c r="E175" s="16">
        <v>43951</v>
      </c>
      <c r="F175" s="15">
        <v>19.5</v>
      </c>
      <c r="G175" s="16">
        <v>43572</v>
      </c>
      <c r="H175" s="15">
        <v>27.38</v>
      </c>
      <c r="I175" s="16">
        <v>43203</v>
      </c>
      <c r="J175" s="15">
        <v>13.9</v>
      </c>
      <c r="K175" s="16">
        <v>42851</v>
      </c>
      <c r="L175" s="15">
        <v>4.6100000000000003</v>
      </c>
      <c r="M175" s="16">
        <v>42489</v>
      </c>
      <c r="N175" s="15">
        <v>6.16</v>
      </c>
      <c r="O175" s="16">
        <v>42118</v>
      </c>
      <c r="P175" s="15">
        <v>7.28</v>
      </c>
      <c r="Q175" s="16">
        <v>41752</v>
      </c>
      <c r="R175" s="15">
        <v>5.67</v>
      </c>
      <c r="S175" s="16">
        <v>41389</v>
      </c>
      <c r="T175" s="15">
        <v>2.97</v>
      </c>
      <c r="U175" s="16">
        <v>41026</v>
      </c>
      <c r="V175" s="15">
        <v>7.84</v>
      </c>
      <c r="W175" s="16">
        <v>40660</v>
      </c>
      <c r="X175" s="15">
        <v>19.37</v>
      </c>
      <c r="Y175" s="16">
        <v>40297</v>
      </c>
      <c r="Z175" s="15">
        <v>17.66</v>
      </c>
      <c r="AA175" s="16">
        <v>39933</v>
      </c>
      <c r="AB175" s="15">
        <v>17.5</v>
      </c>
    </row>
    <row r="176" spans="1:28" x14ac:dyDescent="0.3">
      <c r="A176" s="15"/>
      <c r="C176" s="16">
        <v>44316</v>
      </c>
      <c r="D176" s="15">
        <v>48.74</v>
      </c>
      <c r="E176" s="16">
        <v>43950</v>
      </c>
      <c r="F176" s="15">
        <v>20.11</v>
      </c>
      <c r="G176" s="16">
        <v>43571</v>
      </c>
      <c r="H176" s="15">
        <v>26.93</v>
      </c>
      <c r="I176" s="16">
        <v>43202</v>
      </c>
      <c r="J176" s="15">
        <v>13.56</v>
      </c>
      <c r="K176" s="16">
        <v>42850</v>
      </c>
      <c r="L176" s="15">
        <v>4.49</v>
      </c>
      <c r="M176" s="16">
        <v>42488</v>
      </c>
      <c r="N176" s="15">
        <v>6.33</v>
      </c>
      <c r="O176" s="16">
        <v>42117</v>
      </c>
      <c r="P176" s="15">
        <v>7.26</v>
      </c>
      <c r="Q176" s="16">
        <v>41751</v>
      </c>
      <c r="R176" s="15">
        <v>5.66</v>
      </c>
      <c r="S176" s="16">
        <v>41388</v>
      </c>
      <c r="T176" s="15">
        <v>3.02</v>
      </c>
      <c r="U176" s="16">
        <v>41025</v>
      </c>
      <c r="V176" s="15">
        <v>7.82</v>
      </c>
      <c r="W176" s="16">
        <v>40659</v>
      </c>
      <c r="X176" s="15">
        <v>19.149999999999999</v>
      </c>
      <c r="Y176" s="16">
        <v>40296</v>
      </c>
      <c r="Z176" s="15">
        <v>17.3</v>
      </c>
      <c r="AA176" s="16">
        <v>39932</v>
      </c>
      <c r="AB176" s="15">
        <v>17</v>
      </c>
    </row>
    <row r="177" spans="1:28" x14ac:dyDescent="0.3">
      <c r="A177" s="15"/>
      <c r="C177" s="16">
        <v>44315</v>
      </c>
      <c r="D177" s="15">
        <v>47.91</v>
      </c>
      <c r="E177" s="16">
        <v>43949</v>
      </c>
      <c r="F177" s="15">
        <v>20.13</v>
      </c>
      <c r="G177" s="16">
        <v>43570</v>
      </c>
      <c r="H177" s="15">
        <v>26.72</v>
      </c>
      <c r="I177" s="16">
        <v>43201</v>
      </c>
      <c r="J177" s="15">
        <v>13.39</v>
      </c>
      <c r="K177" s="16">
        <v>42849</v>
      </c>
      <c r="L177" s="15">
        <v>4.6399999999999997</v>
      </c>
      <c r="M177" s="16">
        <v>42487</v>
      </c>
      <c r="N177" s="15">
        <v>6.84</v>
      </c>
      <c r="O177" s="16">
        <v>42116</v>
      </c>
      <c r="P177" s="15">
        <v>7.1</v>
      </c>
      <c r="Q177" s="16">
        <v>41746</v>
      </c>
      <c r="R177" s="15">
        <v>5.53</v>
      </c>
      <c r="S177" s="16">
        <v>41387</v>
      </c>
      <c r="T177" s="15">
        <v>3.08</v>
      </c>
      <c r="U177" s="16">
        <v>41024</v>
      </c>
      <c r="V177" s="15">
        <v>7.62</v>
      </c>
      <c r="W177" s="16">
        <v>40654</v>
      </c>
      <c r="X177" s="15">
        <v>19.079999999999998</v>
      </c>
      <c r="Y177" s="16">
        <v>40295</v>
      </c>
      <c r="Z177" s="15">
        <v>17.61</v>
      </c>
      <c r="AA177" s="16">
        <v>39931</v>
      </c>
      <c r="AB177" s="15">
        <v>16.66</v>
      </c>
    </row>
    <row r="178" spans="1:28" x14ac:dyDescent="0.3">
      <c r="A178" s="15"/>
      <c r="C178" s="16">
        <v>44314</v>
      </c>
      <c r="D178" s="15">
        <v>47.69</v>
      </c>
      <c r="E178" s="16">
        <v>43948</v>
      </c>
      <c r="F178" s="15">
        <v>20.2</v>
      </c>
      <c r="G178" s="16">
        <v>43567</v>
      </c>
      <c r="H178" s="15">
        <v>26.5</v>
      </c>
      <c r="I178" s="16">
        <v>43200</v>
      </c>
      <c r="J178" s="15">
        <v>13.34</v>
      </c>
      <c r="K178" s="16">
        <v>42846</v>
      </c>
      <c r="L178" s="15">
        <v>4.57</v>
      </c>
      <c r="M178" s="16">
        <v>42486</v>
      </c>
      <c r="N178" s="15">
        <v>6.6</v>
      </c>
      <c r="O178" s="16">
        <v>42115</v>
      </c>
      <c r="P178" s="15">
        <v>7.08</v>
      </c>
      <c r="Q178" s="16">
        <v>41745</v>
      </c>
      <c r="R178" s="15">
        <v>5.42</v>
      </c>
      <c r="S178" s="16">
        <v>41386</v>
      </c>
      <c r="T178" s="15">
        <v>2.89</v>
      </c>
      <c r="U178" s="16">
        <v>41023</v>
      </c>
      <c r="V178" s="15">
        <v>7.68</v>
      </c>
      <c r="W178" s="16">
        <v>40653</v>
      </c>
      <c r="X178" s="15">
        <v>19.170000000000002</v>
      </c>
      <c r="Y178" s="16">
        <v>40294</v>
      </c>
      <c r="Z178" s="15">
        <v>17.96</v>
      </c>
      <c r="AA178" s="16">
        <v>39930</v>
      </c>
      <c r="AB178" s="15">
        <v>16.87</v>
      </c>
    </row>
    <row r="179" spans="1:28" x14ac:dyDescent="0.3">
      <c r="A179" s="15"/>
      <c r="C179" s="16">
        <v>44313</v>
      </c>
      <c r="D179" s="15">
        <v>47.2</v>
      </c>
      <c r="E179" s="16">
        <v>43945</v>
      </c>
      <c r="F179" s="15">
        <v>20.66</v>
      </c>
      <c r="G179" s="16">
        <v>43566</v>
      </c>
      <c r="H179" s="15">
        <v>27.24</v>
      </c>
      <c r="I179" s="16">
        <v>43199</v>
      </c>
      <c r="J179" s="15">
        <v>13.3</v>
      </c>
      <c r="K179" s="16">
        <v>42845</v>
      </c>
      <c r="L179" s="15">
        <v>4.75</v>
      </c>
      <c r="M179" s="16">
        <v>42485</v>
      </c>
      <c r="N179" s="15">
        <v>5.9</v>
      </c>
      <c r="O179" s="16">
        <v>42114</v>
      </c>
      <c r="P179" s="15">
        <v>7.12</v>
      </c>
      <c r="Q179" s="16">
        <v>41744</v>
      </c>
      <c r="R179" s="15">
        <v>5.55</v>
      </c>
      <c r="S179" s="16">
        <v>41383</v>
      </c>
      <c r="T179" s="15">
        <v>3.16</v>
      </c>
      <c r="U179" s="16">
        <v>41022</v>
      </c>
      <c r="V179" s="15">
        <v>7.66</v>
      </c>
      <c r="W179" s="16">
        <v>40652</v>
      </c>
      <c r="X179" s="15">
        <v>18.920000000000002</v>
      </c>
      <c r="Y179" s="16">
        <v>40291</v>
      </c>
      <c r="Z179" s="15">
        <v>17.309999999999999</v>
      </c>
      <c r="AA179" s="16">
        <v>39927</v>
      </c>
      <c r="AB179" s="15">
        <v>16.98</v>
      </c>
    </row>
    <row r="180" spans="1:28" x14ac:dyDescent="0.3">
      <c r="A180" s="15"/>
      <c r="C180" s="16">
        <v>44312</v>
      </c>
      <c r="D180" s="15">
        <v>47.11</v>
      </c>
      <c r="E180" s="16">
        <v>43944</v>
      </c>
      <c r="F180" s="15">
        <v>20.94</v>
      </c>
      <c r="G180" s="16">
        <v>43565</v>
      </c>
      <c r="H180" s="15">
        <v>26.04</v>
      </c>
      <c r="I180" s="16">
        <v>43196</v>
      </c>
      <c r="J180" s="15">
        <v>12.95</v>
      </c>
      <c r="K180" s="16">
        <v>42844</v>
      </c>
      <c r="L180" s="15">
        <v>4.83</v>
      </c>
      <c r="M180" s="16">
        <v>42482</v>
      </c>
      <c r="N180" s="15">
        <v>5.96</v>
      </c>
      <c r="O180" s="16">
        <v>42111</v>
      </c>
      <c r="P180" s="15">
        <v>6.82</v>
      </c>
      <c r="Q180" s="16">
        <v>41743</v>
      </c>
      <c r="R180" s="15">
        <v>5.25</v>
      </c>
      <c r="S180" s="16">
        <v>41382</v>
      </c>
      <c r="T180" s="15">
        <v>3.07</v>
      </c>
      <c r="U180" s="16">
        <v>41019</v>
      </c>
      <c r="V180" s="15">
        <v>7.92</v>
      </c>
      <c r="W180" s="16">
        <v>40651</v>
      </c>
      <c r="X180" s="15">
        <v>18.8</v>
      </c>
      <c r="Y180" s="16">
        <v>40290</v>
      </c>
      <c r="Z180" s="15">
        <v>17</v>
      </c>
      <c r="AA180" s="16">
        <v>39926</v>
      </c>
      <c r="AB180" s="15">
        <v>16.66</v>
      </c>
    </row>
    <row r="181" spans="1:28" x14ac:dyDescent="0.3">
      <c r="A181" s="15"/>
      <c r="C181" s="16">
        <v>44309</v>
      </c>
      <c r="D181" s="15">
        <v>46.87</v>
      </c>
      <c r="E181" s="16">
        <v>43943</v>
      </c>
      <c r="F181" s="15">
        <v>20.57</v>
      </c>
      <c r="G181" s="16">
        <v>43564</v>
      </c>
      <c r="H181" s="15">
        <v>25.45</v>
      </c>
      <c r="I181" s="16">
        <v>43195</v>
      </c>
      <c r="J181" s="15">
        <v>12.61</v>
      </c>
      <c r="K181" s="16">
        <v>42843</v>
      </c>
      <c r="L181" s="15">
        <v>4.8600000000000003</v>
      </c>
      <c r="M181" s="16">
        <v>42481</v>
      </c>
      <c r="N181" s="15">
        <v>5.73</v>
      </c>
      <c r="O181" s="16">
        <v>42110</v>
      </c>
      <c r="P181" s="15">
        <v>6.89</v>
      </c>
      <c r="Q181" s="16">
        <v>41740</v>
      </c>
      <c r="R181" s="15">
        <v>5.23</v>
      </c>
      <c r="S181" s="16">
        <v>41381</v>
      </c>
      <c r="T181" s="15">
        <v>2.75</v>
      </c>
      <c r="U181" s="16">
        <v>41018</v>
      </c>
      <c r="V181" s="15">
        <v>7.93</v>
      </c>
      <c r="W181" s="16">
        <v>40648</v>
      </c>
      <c r="X181" s="15">
        <v>19.25</v>
      </c>
      <c r="Y181" s="16">
        <v>40289</v>
      </c>
      <c r="Z181" s="15">
        <v>17.010000000000002</v>
      </c>
      <c r="AA181" s="16">
        <v>39925</v>
      </c>
      <c r="AB181" s="15">
        <v>16.8</v>
      </c>
    </row>
    <row r="182" spans="1:28" x14ac:dyDescent="0.3">
      <c r="A182" s="15"/>
      <c r="C182" s="16">
        <v>44308</v>
      </c>
      <c r="D182" s="15">
        <v>47</v>
      </c>
      <c r="E182" s="16">
        <v>43942</v>
      </c>
      <c r="F182" s="15">
        <v>19.78</v>
      </c>
      <c r="G182" s="16">
        <v>43563</v>
      </c>
      <c r="H182" s="15">
        <v>24.22</v>
      </c>
      <c r="I182" s="16">
        <v>43194</v>
      </c>
      <c r="J182" s="15">
        <v>13.02</v>
      </c>
      <c r="K182" s="16">
        <v>42838</v>
      </c>
      <c r="L182" s="15">
        <v>4.95</v>
      </c>
      <c r="M182" s="16">
        <v>42480</v>
      </c>
      <c r="N182" s="15">
        <v>5.53</v>
      </c>
      <c r="O182" s="16">
        <v>42109</v>
      </c>
      <c r="P182" s="15">
        <v>6.86</v>
      </c>
      <c r="Q182" s="16">
        <v>41739</v>
      </c>
      <c r="R182" s="15">
        <v>5.08</v>
      </c>
      <c r="S182" s="16">
        <v>41380</v>
      </c>
      <c r="T182" s="15">
        <v>3.09</v>
      </c>
      <c r="U182" s="16">
        <v>41017</v>
      </c>
      <c r="V182" s="15">
        <v>7.82</v>
      </c>
      <c r="W182" s="16">
        <v>40647</v>
      </c>
      <c r="X182" s="15">
        <v>18.79</v>
      </c>
      <c r="Y182" s="16">
        <v>40288</v>
      </c>
      <c r="Z182" s="15">
        <v>17.07</v>
      </c>
      <c r="AA182" s="16">
        <v>39924</v>
      </c>
      <c r="AB182" s="15">
        <v>16.38</v>
      </c>
    </row>
    <row r="183" spans="1:28" x14ac:dyDescent="0.3">
      <c r="A183" s="15"/>
      <c r="C183" s="16">
        <v>44307</v>
      </c>
      <c r="D183" s="15">
        <v>45.81</v>
      </c>
      <c r="E183" s="16">
        <v>43941</v>
      </c>
      <c r="F183" s="15">
        <v>21.29</v>
      </c>
      <c r="G183" s="16">
        <v>43560</v>
      </c>
      <c r="H183" s="15">
        <v>24.49</v>
      </c>
      <c r="I183" s="16">
        <v>43193</v>
      </c>
      <c r="J183" s="15">
        <v>13.28</v>
      </c>
      <c r="K183" s="16">
        <v>42837</v>
      </c>
      <c r="L183" s="15">
        <v>4.93</v>
      </c>
      <c r="M183" s="16">
        <v>42479</v>
      </c>
      <c r="N183" s="15">
        <v>5.55</v>
      </c>
      <c r="O183" s="16">
        <v>42108</v>
      </c>
      <c r="P183" s="15">
        <v>6.8</v>
      </c>
      <c r="Q183" s="16">
        <v>41738</v>
      </c>
      <c r="R183" s="15">
        <v>4.92</v>
      </c>
      <c r="S183" s="16">
        <v>41379</v>
      </c>
      <c r="T183" s="15">
        <v>4.76</v>
      </c>
      <c r="U183" s="16">
        <v>41016</v>
      </c>
      <c r="V183" s="15">
        <v>7.65</v>
      </c>
      <c r="W183" s="16">
        <v>40646</v>
      </c>
      <c r="X183" s="15">
        <v>18.7</v>
      </c>
      <c r="Y183" s="16">
        <v>40287</v>
      </c>
      <c r="Z183" s="15">
        <v>16.93</v>
      </c>
      <c r="AA183" s="16">
        <v>39923</v>
      </c>
      <c r="AB183" s="15">
        <v>16.239999999999998</v>
      </c>
    </row>
    <row r="184" spans="1:28" x14ac:dyDescent="0.3">
      <c r="A184" s="15"/>
      <c r="C184" s="16">
        <v>44306</v>
      </c>
      <c r="D184" s="15">
        <v>44.99</v>
      </c>
      <c r="E184" s="16">
        <v>43938</v>
      </c>
      <c r="F184" s="15">
        <v>21.62</v>
      </c>
      <c r="G184" s="16">
        <v>43559</v>
      </c>
      <c r="H184" s="15">
        <v>24.33</v>
      </c>
      <c r="I184" s="16">
        <v>43188</v>
      </c>
      <c r="J184" s="15">
        <v>13.25</v>
      </c>
      <c r="K184" s="16">
        <v>42836</v>
      </c>
      <c r="L184" s="15">
        <v>4.8499999999999996</v>
      </c>
      <c r="M184" s="16">
        <v>42478</v>
      </c>
      <c r="N184" s="15">
        <v>5.46</v>
      </c>
      <c r="O184" s="16">
        <v>42107</v>
      </c>
      <c r="P184" s="15">
        <v>6.8</v>
      </c>
      <c r="Q184" s="16">
        <v>41737</v>
      </c>
      <c r="R184" s="15">
        <v>4.8600000000000003</v>
      </c>
      <c r="S184" s="16">
        <v>41376</v>
      </c>
      <c r="T184" s="15">
        <v>4.7699999999999996</v>
      </c>
      <c r="U184" s="16">
        <v>41015</v>
      </c>
      <c r="V184" s="15">
        <v>7.36</v>
      </c>
      <c r="W184" s="16">
        <v>40645</v>
      </c>
      <c r="X184" s="15">
        <v>18.68</v>
      </c>
      <c r="Y184" s="16">
        <v>40284</v>
      </c>
      <c r="Z184" s="15">
        <v>16.8</v>
      </c>
      <c r="AA184" s="16">
        <v>39920</v>
      </c>
      <c r="AB184" s="15">
        <v>16.98</v>
      </c>
    </row>
    <row r="185" spans="1:28" x14ac:dyDescent="0.3">
      <c r="A185" s="15"/>
      <c r="C185" s="16">
        <v>44305</v>
      </c>
      <c r="D185" s="15">
        <v>43.82</v>
      </c>
      <c r="E185" s="16">
        <v>43937</v>
      </c>
      <c r="F185" s="15">
        <v>20.84</v>
      </c>
      <c r="G185" s="16">
        <v>43558</v>
      </c>
      <c r="H185" s="15">
        <v>23.07</v>
      </c>
      <c r="I185" s="16">
        <v>43187</v>
      </c>
      <c r="J185" s="15">
        <v>12.96</v>
      </c>
      <c r="K185" s="16">
        <v>42835</v>
      </c>
      <c r="L185" s="15">
        <v>4.78</v>
      </c>
      <c r="M185" s="16">
        <v>42475</v>
      </c>
      <c r="N185" s="15">
        <v>5.48</v>
      </c>
      <c r="O185" s="16">
        <v>42104</v>
      </c>
      <c r="P185" s="15">
        <v>6.98</v>
      </c>
      <c r="Q185" s="16">
        <v>41736</v>
      </c>
      <c r="R185" s="15">
        <v>4.97</v>
      </c>
      <c r="S185" s="16">
        <v>41375</v>
      </c>
      <c r="T185" s="15">
        <v>4.3499999999999996</v>
      </c>
      <c r="U185" s="16">
        <v>41012</v>
      </c>
      <c r="V185" s="15">
        <v>7.75</v>
      </c>
      <c r="W185" s="16">
        <v>40644</v>
      </c>
      <c r="X185" s="15">
        <v>18.88</v>
      </c>
      <c r="Y185" s="16">
        <v>40283</v>
      </c>
      <c r="Z185" s="15">
        <v>16.59</v>
      </c>
      <c r="AA185" s="16">
        <v>39919</v>
      </c>
      <c r="AB185" s="15">
        <v>17.13</v>
      </c>
    </row>
    <row r="186" spans="1:28" x14ac:dyDescent="0.3">
      <c r="A186" s="15"/>
      <c r="C186" s="16">
        <v>44302</v>
      </c>
      <c r="D186" s="15">
        <v>44.35</v>
      </c>
      <c r="E186" s="16">
        <v>43936</v>
      </c>
      <c r="F186" s="15">
        <v>19.170000000000002</v>
      </c>
      <c r="G186" s="16">
        <v>43557</v>
      </c>
      <c r="H186" s="15">
        <v>21.92</v>
      </c>
      <c r="I186" s="16">
        <v>43186</v>
      </c>
      <c r="J186" s="15">
        <v>13.64</v>
      </c>
      <c r="K186" s="16">
        <v>42832</v>
      </c>
      <c r="L186" s="15">
        <v>4.8899999999999997</v>
      </c>
      <c r="M186" s="16">
        <v>42474</v>
      </c>
      <c r="N186" s="15">
        <v>5.59</v>
      </c>
      <c r="O186" s="16">
        <v>42103</v>
      </c>
      <c r="P186" s="15">
        <v>7.02</v>
      </c>
      <c r="Q186" s="16">
        <v>41733</v>
      </c>
      <c r="R186" s="15">
        <v>4.6900000000000004</v>
      </c>
      <c r="S186" s="16">
        <v>41374</v>
      </c>
      <c r="T186" s="15">
        <v>4.3</v>
      </c>
      <c r="U186" s="16">
        <v>41011</v>
      </c>
      <c r="V186" s="15">
        <v>7.68</v>
      </c>
      <c r="W186" s="16">
        <v>40641</v>
      </c>
      <c r="X186" s="15">
        <v>19.14</v>
      </c>
      <c r="Y186" s="16">
        <v>40282</v>
      </c>
      <c r="Z186" s="15">
        <v>16.649999999999999</v>
      </c>
      <c r="AA186" s="16">
        <v>39918</v>
      </c>
      <c r="AB186" s="15">
        <v>17.12</v>
      </c>
    </row>
    <row r="187" spans="1:28" x14ac:dyDescent="0.3">
      <c r="A187" s="15"/>
      <c r="C187" s="16">
        <v>44301</v>
      </c>
      <c r="D187" s="15">
        <v>44.26</v>
      </c>
      <c r="E187" s="16">
        <v>43935</v>
      </c>
      <c r="F187" s="15">
        <v>19.850000000000001</v>
      </c>
      <c r="G187" s="16">
        <v>43556</v>
      </c>
      <c r="H187" s="15">
        <v>21.81</v>
      </c>
      <c r="I187" s="16">
        <v>43185</v>
      </c>
      <c r="J187" s="15">
        <v>12.95</v>
      </c>
      <c r="K187" s="16">
        <v>42831</v>
      </c>
      <c r="L187" s="15">
        <v>5.05</v>
      </c>
      <c r="M187" s="16">
        <v>42473</v>
      </c>
      <c r="N187" s="15">
        <v>5.52</v>
      </c>
      <c r="O187" s="16">
        <v>42102</v>
      </c>
      <c r="P187" s="15">
        <v>7.12</v>
      </c>
      <c r="Q187" s="16">
        <v>41732</v>
      </c>
      <c r="R187" s="15">
        <v>4.82</v>
      </c>
      <c r="S187" s="16">
        <v>41373</v>
      </c>
      <c r="T187" s="15">
        <v>4.78</v>
      </c>
      <c r="U187" s="16">
        <v>41010</v>
      </c>
      <c r="V187" s="15">
        <v>7.55</v>
      </c>
      <c r="W187" s="16">
        <v>40640</v>
      </c>
      <c r="X187" s="15">
        <v>19.09</v>
      </c>
      <c r="Y187" s="16">
        <v>40281</v>
      </c>
      <c r="Z187" s="15">
        <v>16.079999999999998</v>
      </c>
      <c r="AA187" s="16">
        <v>39917</v>
      </c>
      <c r="AB187" s="15">
        <v>17.600000000000001</v>
      </c>
    </row>
    <row r="188" spans="1:28" x14ac:dyDescent="0.3">
      <c r="A188" s="15"/>
      <c r="C188" s="16">
        <v>44300</v>
      </c>
      <c r="D188" s="15">
        <v>43.74</v>
      </c>
      <c r="E188" s="16">
        <v>43930</v>
      </c>
      <c r="F188" s="15">
        <v>20.98</v>
      </c>
      <c r="G188" s="16">
        <v>43553</v>
      </c>
      <c r="H188" s="15">
        <v>21.45</v>
      </c>
      <c r="I188" s="16">
        <v>43182</v>
      </c>
      <c r="J188" s="15">
        <v>12.58</v>
      </c>
      <c r="K188" s="16">
        <v>42830</v>
      </c>
      <c r="L188" s="15">
        <v>4.82</v>
      </c>
      <c r="M188" s="16">
        <v>42472</v>
      </c>
      <c r="N188" s="15">
        <v>5.57</v>
      </c>
      <c r="O188" s="16">
        <v>42101</v>
      </c>
      <c r="P188" s="15">
        <v>7.1</v>
      </c>
      <c r="Q188" s="16">
        <v>41731</v>
      </c>
      <c r="R188" s="15">
        <v>4.82</v>
      </c>
      <c r="S188" s="16">
        <v>41372</v>
      </c>
      <c r="T188" s="15">
        <v>5.2</v>
      </c>
      <c r="U188" s="16">
        <v>41009</v>
      </c>
      <c r="V188" s="15">
        <v>7.41</v>
      </c>
      <c r="W188" s="16">
        <v>40639</v>
      </c>
      <c r="X188" s="15">
        <v>19.37</v>
      </c>
      <c r="Y188" s="16">
        <v>40280</v>
      </c>
      <c r="Z188" s="15">
        <v>16.059999999999999</v>
      </c>
      <c r="AA188" s="16">
        <v>39916</v>
      </c>
      <c r="AB188" s="15">
        <v>16.649999999999999</v>
      </c>
    </row>
    <row r="189" spans="1:28" x14ac:dyDescent="0.3">
      <c r="A189" s="15"/>
      <c r="C189" s="16">
        <v>44299</v>
      </c>
      <c r="D189" s="15">
        <v>43.69</v>
      </c>
      <c r="E189" s="16">
        <v>43929</v>
      </c>
      <c r="F189" s="15">
        <v>21.03</v>
      </c>
      <c r="G189" s="16">
        <v>43552</v>
      </c>
      <c r="H189" s="15">
        <v>22.16</v>
      </c>
      <c r="I189" s="16">
        <v>43181</v>
      </c>
      <c r="J189" s="15">
        <v>12.3</v>
      </c>
      <c r="K189" s="16">
        <v>42829</v>
      </c>
      <c r="L189" s="15">
        <v>4.6399999999999997</v>
      </c>
      <c r="M189" s="16">
        <v>42471</v>
      </c>
      <c r="N189" s="15">
        <v>5.56</v>
      </c>
      <c r="O189" s="16">
        <v>42096</v>
      </c>
      <c r="P189" s="15">
        <v>7.15</v>
      </c>
      <c r="Q189" s="16">
        <v>41730</v>
      </c>
      <c r="R189" s="15">
        <v>5.04</v>
      </c>
      <c r="S189" s="16">
        <v>41369</v>
      </c>
      <c r="T189" s="15">
        <v>5.19</v>
      </c>
      <c r="U189" s="16">
        <v>41004</v>
      </c>
      <c r="V189" s="15">
        <v>7.29</v>
      </c>
      <c r="W189" s="16">
        <v>40638</v>
      </c>
      <c r="X189" s="15">
        <v>19.43</v>
      </c>
      <c r="Y189" s="16">
        <v>40277</v>
      </c>
      <c r="Z189" s="15">
        <v>16.059999999999999</v>
      </c>
      <c r="AA189" s="16">
        <v>39912</v>
      </c>
      <c r="AB189" s="15">
        <v>16.649999999999999</v>
      </c>
    </row>
    <row r="190" spans="1:28" x14ac:dyDescent="0.3">
      <c r="A190" s="15"/>
      <c r="C190" s="16">
        <v>44298</v>
      </c>
      <c r="D190" s="15">
        <v>44.33</v>
      </c>
      <c r="E190" s="16">
        <v>43928</v>
      </c>
      <c r="F190" s="15">
        <v>20.399999999999999</v>
      </c>
      <c r="G190" s="16">
        <v>43551</v>
      </c>
      <c r="H190" s="15">
        <v>21.73</v>
      </c>
      <c r="I190" s="16">
        <v>43180</v>
      </c>
      <c r="J190" s="15">
        <v>12.62</v>
      </c>
      <c r="K190" s="16">
        <v>42828</v>
      </c>
      <c r="L190" s="15">
        <v>4.84</v>
      </c>
      <c r="M190" s="16">
        <v>42468</v>
      </c>
      <c r="N190" s="15">
        <v>5.4</v>
      </c>
      <c r="O190" s="16">
        <v>42095</v>
      </c>
      <c r="P190" s="15">
        <v>7.15</v>
      </c>
      <c r="Q190" s="16">
        <v>41729</v>
      </c>
      <c r="R190" s="15">
        <v>4.63</v>
      </c>
      <c r="S190" s="16">
        <v>41368</v>
      </c>
      <c r="T190" s="15">
        <v>5.04</v>
      </c>
      <c r="U190" s="16">
        <v>41003</v>
      </c>
      <c r="V190" s="15">
        <v>6.66</v>
      </c>
      <c r="W190" s="16">
        <v>40637</v>
      </c>
      <c r="X190" s="15">
        <v>19.52</v>
      </c>
      <c r="Y190" s="16">
        <v>40276</v>
      </c>
      <c r="Z190" s="15">
        <v>15.91</v>
      </c>
      <c r="AA190" s="16">
        <v>39911</v>
      </c>
      <c r="AB190" s="15">
        <v>16.09</v>
      </c>
    </row>
    <row r="191" spans="1:28" x14ac:dyDescent="0.3">
      <c r="A191" s="15"/>
      <c r="C191" s="16">
        <v>44295</v>
      </c>
      <c r="D191" s="15">
        <v>43.55</v>
      </c>
      <c r="E191" s="16">
        <v>43927</v>
      </c>
      <c r="F191" s="15">
        <v>20.28</v>
      </c>
      <c r="G191" s="16">
        <v>43550</v>
      </c>
      <c r="H191" s="15">
        <v>21.43</v>
      </c>
      <c r="I191" s="16">
        <v>43179</v>
      </c>
      <c r="J191" s="15">
        <v>11.52</v>
      </c>
      <c r="K191" s="16">
        <v>42825</v>
      </c>
      <c r="L191" s="15">
        <v>4.67</v>
      </c>
      <c r="M191" s="16">
        <v>42467</v>
      </c>
      <c r="N191" s="15">
        <v>5.26</v>
      </c>
      <c r="O191" s="16">
        <v>42094</v>
      </c>
      <c r="P191" s="15">
        <v>6.91</v>
      </c>
      <c r="Q191" s="16">
        <v>41726</v>
      </c>
      <c r="R191" s="15">
        <v>4.3499999999999996</v>
      </c>
      <c r="S191" s="16">
        <v>41367</v>
      </c>
      <c r="T191" s="15">
        <v>4.92</v>
      </c>
      <c r="U191" s="16">
        <v>41002</v>
      </c>
      <c r="V191" s="15">
        <v>6.97</v>
      </c>
      <c r="W191" s="16">
        <v>40634</v>
      </c>
      <c r="X191" s="15">
        <v>19.399999999999999</v>
      </c>
      <c r="Y191" s="16">
        <v>40275</v>
      </c>
      <c r="Z191" s="15">
        <v>15.93</v>
      </c>
      <c r="AA191" s="16">
        <v>39910</v>
      </c>
      <c r="AB191" s="15">
        <v>15.5</v>
      </c>
    </row>
    <row r="192" spans="1:28" x14ac:dyDescent="0.3">
      <c r="A192" s="15"/>
      <c r="C192" s="16">
        <v>44294</v>
      </c>
      <c r="D192" s="15">
        <v>43.37</v>
      </c>
      <c r="E192" s="16">
        <v>43924</v>
      </c>
      <c r="F192" s="15">
        <v>17.84</v>
      </c>
      <c r="G192" s="16">
        <v>43549</v>
      </c>
      <c r="H192" s="15">
        <v>20.83</v>
      </c>
      <c r="I192" s="16">
        <v>43178</v>
      </c>
      <c r="J192" s="15">
        <v>11.04</v>
      </c>
      <c r="K192" s="16">
        <v>42824</v>
      </c>
      <c r="L192" s="15">
        <v>4.91</v>
      </c>
      <c r="M192" s="16">
        <v>42466</v>
      </c>
      <c r="N192" s="15">
        <v>5.3</v>
      </c>
      <c r="O192" s="16">
        <v>42093</v>
      </c>
      <c r="P192" s="15">
        <v>6.88</v>
      </c>
      <c r="Q192" s="16">
        <v>41725</v>
      </c>
      <c r="R192" s="15">
        <v>5.24</v>
      </c>
      <c r="S192" s="16">
        <v>41366</v>
      </c>
      <c r="T192" s="15">
        <v>4.9400000000000004</v>
      </c>
      <c r="U192" s="16">
        <v>41001</v>
      </c>
      <c r="V192" s="15">
        <v>6.79</v>
      </c>
      <c r="W192" s="16">
        <v>40633</v>
      </c>
      <c r="X192" s="15">
        <v>19.48</v>
      </c>
      <c r="Y192" s="16">
        <v>40274</v>
      </c>
      <c r="Z192" s="15">
        <v>15.73</v>
      </c>
      <c r="AA192" s="16">
        <v>39909</v>
      </c>
      <c r="AB192" s="15">
        <v>16.010000000000002</v>
      </c>
    </row>
    <row r="193" spans="1:28" x14ac:dyDescent="0.3">
      <c r="A193" s="15"/>
      <c r="C193" s="16">
        <v>44293</v>
      </c>
      <c r="D193" s="15">
        <v>43.76</v>
      </c>
      <c r="E193" s="16">
        <v>43923</v>
      </c>
      <c r="F193" s="15">
        <v>17.93</v>
      </c>
      <c r="G193" s="16">
        <v>43546</v>
      </c>
      <c r="H193" s="15">
        <v>20.57</v>
      </c>
      <c r="I193" s="16">
        <v>43175</v>
      </c>
      <c r="J193" s="15">
        <v>11.14</v>
      </c>
      <c r="K193" s="16">
        <v>42823</v>
      </c>
      <c r="L193" s="15">
        <v>4.75</v>
      </c>
      <c r="M193" s="16">
        <v>42465</v>
      </c>
      <c r="N193" s="15">
        <v>5.21</v>
      </c>
      <c r="O193" s="16">
        <v>42090</v>
      </c>
      <c r="P193" s="15">
        <v>6.79</v>
      </c>
      <c r="Q193" s="16">
        <v>41724</v>
      </c>
      <c r="R193" s="15">
        <v>5.79</v>
      </c>
      <c r="S193" s="16">
        <v>41361</v>
      </c>
      <c r="T193" s="15">
        <v>4.8099999999999996</v>
      </c>
      <c r="U193" s="16">
        <v>40998</v>
      </c>
      <c r="V193" s="15">
        <v>7.61</v>
      </c>
      <c r="W193" s="16">
        <v>40632</v>
      </c>
      <c r="X193" s="15">
        <v>19.02</v>
      </c>
      <c r="Y193" s="16">
        <v>40273</v>
      </c>
      <c r="Z193" s="15">
        <v>15.33</v>
      </c>
      <c r="AA193" s="16">
        <v>39906</v>
      </c>
      <c r="AB193" s="15">
        <v>16.04</v>
      </c>
    </row>
    <row r="194" spans="1:28" x14ac:dyDescent="0.3">
      <c r="A194" s="15"/>
      <c r="C194" s="16">
        <v>44292</v>
      </c>
      <c r="D194" s="15">
        <v>44.15</v>
      </c>
      <c r="E194" s="16">
        <v>43922</v>
      </c>
      <c r="F194" s="15">
        <v>16.95</v>
      </c>
      <c r="G194" s="16">
        <v>43545</v>
      </c>
      <c r="H194" s="15">
        <v>20.82</v>
      </c>
      <c r="I194" s="16">
        <v>43174</v>
      </c>
      <c r="J194" s="15">
        <v>11.16</v>
      </c>
      <c r="K194" s="16">
        <v>42822</v>
      </c>
      <c r="L194" s="15">
        <v>4.7300000000000004</v>
      </c>
      <c r="M194" s="16">
        <v>42464</v>
      </c>
      <c r="N194" s="15">
        <v>5.3</v>
      </c>
      <c r="O194" s="16">
        <v>42089</v>
      </c>
      <c r="P194" s="15">
        <v>6.95</v>
      </c>
      <c r="Q194" s="16">
        <v>41723</v>
      </c>
      <c r="R194" s="15">
        <v>5.85</v>
      </c>
      <c r="S194" s="16">
        <v>41360</v>
      </c>
      <c r="T194" s="15">
        <v>4.95</v>
      </c>
      <c r="U194" s="16">
        <v>40997</v>
      </c>
      <c r="V194" s="15">
        <v>7.35</v>
      </c>
      <c r="W194" s="16">
        <v>40631</v>
      </c>
      <c r="X194" s="15">
        <v>19</v>
      </c>
      <c r="Y194" s="16">
        <v>40269</v>
      </c>
      <c r="Z194" s="15">
        <v>15.33</v>
      </c>
      <c r="AA194" s="16">
        <v>39905</v>
      </c>
      <c r="AB194" s="15">
        <v>15.71</v>
      </c>
    </row>
    <row r="195" spans="1:28" x14ac:dyDescent="0.3">
      <c r="A195" s="15"/>
      <c r="C195" s="16">
        <v>44287</v>
      </c>
      <c r="D195" s="15">
        <v>42.38</v>
      </c>
      <c r="E195" s="16">
        <v>43921</v>
      </c>
      <c r="F195" s="15">
        <v>17.54</v>
      </c>
      <c r="G195" s="16">
        <v>43544</v>
      </c>
      <c r="H195" s="15">
        <v>21.52</v>
      </c>
      <c r="I195" s="16">
        <v>43173</v>
      </c>
      <c r="J195" s="15">
        <v>11.17</v>
      </c>
      <c r="K195" s="16">
        <v>42821</v>
      </c>
      <c r="L195" s="15">
        <v>4.63</v>
      </c>
      <c r="M195" s="16">
        <v>42461</v>
      </c>
      <c r="N195" s="15">
        <v>5.18</v>
      </c>
      <c r="O195" s="16">
        <v>42088</v>
      </c>
      <c r="P195" s="15">
        <v>6.96</v>
      </c>
      <c r="Q195" s="16">
        <v>41722</v>
      </c>
      <c r="R195" s="15">
        <v>5.85</v>
      </c>
      <c r="S195" s="16">
        <v>41359</v>
      </c>
      <c r="T195" s="15">
        <v>4.62</v>
      </c>
      <c r="U195" s="16">
        <v>40996</v>
      </c>
      <c r="V195" s="15">
        <v>7.69</v>
      </c>
      <c r="W195" s="16">
        <v>40630</v>
      </c>
      <c r="X195" s="15">
        <v>19.25</v>
      </c>
      <c r="Y195" s="16">
        <v>40268</v>
      </c>
      <c r="Z195" s="15">
        <v>15.06</v>
      </c>
      <c r="AA195" s="16">
        <v>39904</v>
      </c>
      <c r="AB195" s="15">
        <v>15.85</v>
      </c>
    </row>
    <row r="196" spans="1:28" x14ac:dyDescent="0.3">
      <c r="A196" s="15"/>
      <c r="C196" s="16">
        <v>44286</v>
      </c>
      <c r="D196" s="15">
        <v>42.45</v>
      </c>
      <c r="E196" s="16">
        <v>43920</v>
      </c>
      <c r="F196" s="15">
        <v>16.93</v>
      </c>
      <c r="G196" s="16">
        <v>43543</v>
      </c>
      <c r="H196" s="15">
        <v>21</v>
      </c>
      <c r="I196" s="16">
        <v>43172</v>
      </c>
      <c r="J196" s="15">
        <v>11.38</v>
      </c>
      <c r="K196" s="16">
        <v>42818</v>
      </c>
      <c r="L196" s="15">
        <v>4.76</v>
      </c>
      <c r="M196" s="16">
        <v>42460</v>
      </c>
      <c r="N196" s="15">
        <v>5.2</v>
      </c>
      <c r="O196" s="16">
        <v>42087</v>
      </c>
      <c r="P196" s="15">
        <v>7.05</v>
      </c>
      <c r="Q196" s="16">
        <v>41719</v>
      </c>
      <c r="R196" s="15">
        <v>6.17</v>
      </c>
      <c r="S196" s="16">
        <v>41358</v>
      </c>
      <c r="T196" s="15">
        <v>4.49</v>
      </c>
      <c r="U196" s="16">
        <v>40995</v>
      </c>
      <c r="V196" s="15">
        <v>7.79</v>
      </c>
      <c r="W196" s="16">
        <v>40627</v>
      </c>
      <c r="X196" s="15">
        <v>18.739999999999998</v>
      </c>
      <c r="Y196" s="16">
        <v>40267</v>
      </c>
      <c r="Z196" s="15">
        <v>15.06</v>
      </c>
      <c r="AA196" s="16">
        <v>39903</v>
      </c>
      <c r="AB196" s="15">
        <v>15.48</v>
      </c>
    </row>
    <row r="197" spans="1:28" x14ac:dyDescent="0.3">
      <c r="A197" s="15"/>
      <c r="C197" s="16">
        <v>44285</v>
      </c>
      <c r="D197" s="15">
        <v>41.95</v>
      </c>
      <c r="E197" s="16">
        <v>43917</v>
      </c>
      <c r="F197" s="15">
        <v>16.260000000000002</v>
      </c>
      <c r="G197" s="16">
        <v>43542</v>
      </c>
      <c r="H197" s="15">
        <v>21.71</v>
      </c>
      <c r="I197" s="16">
        <v>43171</v>
      </c>
      <c r="J197" s="15">
        <v>11.06</v>
      </c>
      <c r="K197" s="16">
        <v>42817</v>
      </c>
      <c r="L197" s="15">
        <v>4.96</v>
      </c>
      <c r="M197" s="16">
        <v>42459</v>
      </c>
      <c r="N197" s="15">
        <v>4.95</v>
      </c>
      <c r="O197" s="16">
        <v>42086</v>
      </c>
      <c r="P197" s="15">
        <v>7.04</v>
      </c>
      <c r="Q197" s="16">
        <v>41718</v>
      </c>
      <c r="R197" s="15">
        <v>6</v>
      </c>
      <c r="S197" s="16">
        <v>41355</v>
      </c>
      <c r="T197" s="15">
        <v>4.1500000000000004</v>
      </c>
      <c r="U197" s="16">
        <v>40994</v>
      </c>
      <c r="V197" s="15">
        <v>7.5</v>
      </c>
      <c r="W197" s="16">
        <v>40626</v>
      </c>
      <c r="X197" s="15">
        <v>18.43</v>
      </c>
      <c r="Y197" s="16">
        <v>40266</v>
      </c>
      <c r="Z197" s="15">
        <v>14.97</v>
      </c>
      <c r="AA197" s="16">
        <v>39902</v>
      </c>
      <c r="AB197" s="15">
        <v>14.91</v>
      </c>
    </row>
    <row r="198" spans="1:28" x14ac:dyDescent="0.3">
      <c r="A198" s="15"/>
      <c r="C198" s="16">
        <v>44284</v>
      </c>
      <c r="D198" s="15">
        <v>41.75</v>
      </c>
      <c r="E198" s="16">
        <v>43916</v>
      </c>
      <c r="F198" s="15">
        <v>17.22</v>
      </c>
      <c r="G198" s="16">
        <v>43539</v>
      </c>
      <c r="H198" s="15">
        <v>22.35</v>
      </c>
      <c r="I198" s="16">
        <v>43168</v>
      </c>
      <c r="J198" s="15">
        <v>11.09</v>
      </c>
      <c r="K198" s="16">
        <v>42816</v>
      </c>
      <c r="L198" s="15">
        <v>4.96</v>
      </c>
      <c r="M198" s="16">
        <v>42458</v>
      </c>
      <c r="N198" s="15">
        <v>4.7699999999999996</v>
      </c>
      <c r="O198" s="16">
        <v>42083</v>
      </c>
      <c r="P198" s="15">
        <v>7.01</v>
      </c>
      <c r="Q198" s="16">
        <v>41717</v>
      </c>
      <c r="R198" s="15">
        <v>5.96</v>
      </c>
      <c r="S198" s="16">
        <v>41354</v>
      </c>
      <c r="T198" s="15">
        <v>4.42</v>
      </c>
      <c r="U198" s="16">
        <v>40991</v>
      </c>
      <c r="V198" s="15">
        <v>7.53</v>
      </c>
      <c r="W198" s="16">
        <v>40625</v>
      </c>
      <c r="X198" s="15">
        <v>18.86</v>
      </c>
      <c r="Y198" s="16">
        <v>40263</v>
      </c>
      <c r="Z198" s="15">
        <v>15.14</v>
      </c>
      <c r="AA198" s="16">
        <v>39899</v>
      </c>
      <c r="AB198" s="15">
        <v>14.86</v>
      </c>
    </row>
    <row r="199" spans="1:28" x14ac:dyDescent="0.3">
      <c r="A199" s="15"/>
      <c r="C199" s="16">
        <v>44281</v>
      </c>
      <c r="D199" s="15">
        <v>41.63</v>
      </c>
      <c r="E199" s="16">
        <v>43915</v>
      </c>
      <c r="F199" s="15">
        <v>17.420000000000002</v>
      </c>
      <c r="G199" s="16">
        <v>43538</v>
      </c>
      <c r="H199" s="15">
        <v>22.61</v>
      </c>
      <c r="I199" s="16">
        <v>43167</v>
      </c>
      <c r="J199" s="15">
        <v>11.08</v>
      </c>
      <c r="K199" s="16">
        <v>42815</v>
      </c>
      <c r="L199" s="15">
        <v>4.93</v>
      </c>
      <c r="M199" s="16">
        <v>42453</v>
      </c>
      <c r="N199" s="15">
        <v>4.84</v>
      </c>
      <c r="O199" s="16">
        <v>42082</v>
      </c>
      <c r="P199" s="15">
        <v>6.68</v>
      </c>
      <c r="Q199" s="16">
        <v>41716</v>
      </c>
      <c r="R199" s="15">
        <v>5.78</v>
      </c>
      <c r="S199" s="16">
        <v>41353</v>
      </c>
      <c r="T199" s="15">
        <v>3.97</v>
      </c>
      <c r="U199" s="16">
        <v>40990</v>
      </c>
      <c r="V199" s="15">
        <v>7.35</v>
      </c>
      <c r="W199" s="16">
        <v>40624</v>
      </c>
      <c r="X199" s="15">
        <v>18.78</v>
      </c>
      <c r="Y199" s="16">
        <v>40262</v>
      </c>
      <c r="Z199" s="15">
        <v>14.86</v>
      </c>
      <c r="AA199" s="16">
        <v>39898</v>
      </c>
      <c r="AB199" s="15">
        <v>14.55</v>
      </c>
    </row>
    <row r="200" spans="1:28" x14ac:dyDescent="0.3">
      <c r="A200" s="15"/>
      <c r="C200" s="16">
        <v>44280</v>
      </c>
      <c r="D200" s="15">
        <v>40.25</v>
      </c>
      <c r="E200" s="16">
        <v>43914</v>
      </c>
      <c r="F200" s="15">
        <v>16.7</v>
      </c>
      <c r="G200" s="16">
        <v>43537</v>
      </c>
      <c r="H200" s="15">
        <v>22.16</v>
      </c>
      <c r="I200" s="16">
        <v>43166</v>
      </c>
      <c r="J200" s="15">
        <v>10.61</v>
      </c>
      <c r="K200" s="16">
        <v>42814</v>
      </c>
      <c r="L200" s="15">
        <v>4.9800000000000004</v>
      </c>
      <c r="M200" s="16">
        <v>42452</v>
      </c>
      <c r="N200" s="15">
        <v>4.8</v>
      </c>
      <c r="O200" s="16">
        <v>42081</v>
      </c>
      <c r="P200" s="15">
        <v>6.74</v>
      </c>
      <c r="Q200" s="16">
        <v>41715</v>
      </c>
      <c r="R200" s="15">
        <v>5.88</v>
      </c>
      <c r="S200" s="16">
        <v>41352</v>
      </c>
      <c r="T200" s="15">
        <v>3.51</v>
      </c>
      <c r="U200" s="16">
        <v>40989</v>
      </c>
      <c r="V200" s="15">
        <v>7.97</v>
      </c>
      <c r="W200" s="16">
        <v>40623</v>
      </c>
      <c r="X200" s="15">
        <v>18.690000000000001</v>
      </c>
      <c r="Y200" s="16">
        <v>40261</v>
      </c>
      <c r="Z200" s="15">
        <v>14.99</v>
      </c>
      <c r="AA200" s="16">
        <v>39897</v>
      </c>
      <c r="AB200" s="15">
        <v>14.17</v>
      </c>
    </row>
    <row r="201" spans="1:28" x14ac:dyDescent="0.3">
      <c r="A201" s="15"/>
      <c r="C201" s="16">
        <v>44279</v>
      </c>
      <c r="D201" s="15">
        <v>41.49</v>
      </c>
      <c r="E201" s="16">
        <v>43913</v>
      </c>
      <c r="F201" s="15">
        <v>15.45</v>
      </c>
      <c r="G201" s="16">
        <v>43536</v>
      </c>
      <c r="H201" s="15">
        <v>22.22</v>
      </c>
      <c r="I201" s="16">
        <v>43165</v>
      </c>
      <c r="J201" s="15">
        <v>10.44</v>
      </c>
      <c r="K201" s="16">
        <v>42811</v>
      </c>
      <c r="L201" s="15">
        <v>5.12</v>
      </c>
      <c r="M201" s="16">
        <v>42451</v>
      </c>
      <c r="N201" s="15">
        <v>4.82</v>
      </c>
      <c r="O201" s="16">
        <v>42080</v>
      </c>
      <c r="P201" s="15">
        <v>6.74</v>
      </c>
      <c r="Q201" s="16">
        <v>41712</v>
      </c>
      <c r="R201" s="15">
        <v>6.3</v>
      </c>
      <c r="S201" s="16">
        <v>41351</v>
      </c>
      <c r="T201" s="15">
        <v>3.55</v>
      </c>
      <c r="U201" s="16">
        <v>40988</v>
      </c>
      <c r="V201" s="15">
        <v>7.69</v>
      </c>
      <c r="W201" s="16">
        <v>40620</v>
      </c>
      <c r="X201" s="15">
        <v>19.04</v>
      </c>
      <c r="Y201" s="16">
        <v>40260</v>
      </c>
      <c r="Z201" s="15">
        <v>15.13</v>
      </c>
      <c r="AA201" s="16">
        <v>39896</v>
      </c>
      <c r="AB201" s="15">
        <v>15.05</v>
      </c>
    </row>
    <row r="202" spans="1:28" x14ac:dyDescent="0.3">
      <c r="A202" s="15"/>
      <c r="C202" s="16">
        <v>44278</v>
      </c>
      <c r="D202" s="15">
        <v>41.32</v>
      </c>
      <c r="E202" s="16">
        <v>43910</v>
      </c>
      <c r="F202" s="15">
        <v>16.03</v>
      </c>
      <c r="G202" s="16">
        <v>43535</v>
      </c>
      <c r="H202" s="15">
        <v>22.18</v>
      </c>
      <c r="I202" s="16">
        <v>43164</v>
      </c>
      <c r="J202" s="15">
        <v>10.32</v>
      </c>
      <c r="K202" s="16">
        <v>42810</v>
      </c>
      <c r="L202" s="15">
        <v>5.14</v>
      </c>
      <c r="M202" s="16">
        <v>42450</v>
      </c>
      <c r="N202" s="15">
        <v>4.8600000000000003</v>
      </c>
      <c r="O202" s="16">
        <v>42079</v>
      </c>
      <c r="P202" s="15">
        <v>6.48</v>
      </c>
      <c r="Q202" s="16">
        <v>41711</v>
      </c>
      <c r="R202" s="15">
        <v>6.42</v>
      </c>
      <c r="S202" s="16">
        <v>41348</v>
      </c>
      <c r="T202" s="15">
        <v>3.78</v>
      </c>
      <c r="U202" s="16">
        <v>40987</v>
      </c>
      <c r="V202" s="15">
        <v>8.34</v>
      </c>
      <c r="W202" s="16">
        <v>40619</v>
      </c>
      <c r="X202" s="15">
        <v>18.61</v>
      </c>
      <c r="Y202" s="16">
        <v>40259</v>
      </c>
      <c r="Z202" s="15">
        <v>15.33</v>
      </c>
      <c r="AA202" s="16">
        <v>39895</v>
      </c>
      <c r="AB202" s="15">
        <v>15.72</v>
      </c>
    </row>
    <row r="203" spans="1:28" x14ac:dyDescent="0.3">
      <c r="A203" s="15"/>
      <c r="C203" s="16">
        <v>44277</v>
      </c>
      <c r="D203" s="15">
        <v>42.72</v>
      </c>
      <c r="E203" s="16">
        <v>43909</v>
      </c>
      <c r="F203" s="15">
        <v>16.309999999999999</v>
      </c>
      <c r="G203" s="16">
        <v>43532</v>
      </c>
      <c r="H203" s="15">
        <v>22.92</v>
      </c>
      <c r="I203" s="16">
        <v>43161</v>
      </c>
      <c r="J203" s="15">
        <v>10.1</v>
      </c>
      <c r="K203" s="16">
        <v>42809</v>
      </c>
      <c r="L203" s="15">
        <v>5.19</v>
      </c>
      <c r="M203" s="16">
        <v>42447</v>
      </c>
      <c r="N203" s="15">
        <v>4.9400000000000004</v>
      </c>
      <c r="O203" s="16">
        <v>42076</v>
      </c>
      <c r="P203" s="15">
        <v>6.49</v>
      </c>
      <c r="Q203" s="16">
        <v>41710</v>
      </c>
      <c r="R203" s="15">
        <v>6.49</v>
      </c>
      <c r="S203" s="16">
        <v>41347</v>
      </c>
      <c r="T203" s="15">
        <v>3.7</v>
      </c>
      <c r="U203" s="16">
        <v>40984</v>
      </c>
      <c r="V203" s="15">
        <v>8.36</v>
      </c>
      <c r="W203" s="16">
        <v>40618</v>
      </c>
      <c r="X203" s="15">
        <v>19.170000000000002</v>
      </c>
      <c r="Y203" s="16">
        <v>40256</v>
      </c>
      <c r="Z203" s="15">
        <v>15.3</v>
      </c>
      <c r="AA203" s="16">
        <v>39892</v>
      </c>
      <c r="AB203" s="15">
        <v>14.9</v>
      </c>
    </row>
    <row r="204" spans="1:28" x14ac:dyDescent="0.3">
      <c r="A204" s="15"/>
      <c r="C204" s="16">
        <v>44274</v>
      </c>
      <c r="D204" s="15">
        <v>41.85</v>
      </c>
      <c r="E204" s="16">
        <v>43908</v>
      </c>
      <c r="F204" s="15">
        <v>15.23</v>
      </c>
      <c r="G204" s="16">
        <v>43531</v>
      </c>
      <c r="H204" s="15">
        <v>23.16</v>
      </c>
      <c r="I204" s="16">
        <v>43160</v>
      </c>
      <c r="J204" s="15">
        <v>9.9700000000000006</v>
      </c>
      <c r="K204" s="16">
        <v>42808</v>
      </c>
      <c r="L204" s="15">
        <v>5.0999999999999996</v>
      </c>
      <c r="M204" s="16">
        <v>42446</v>
      </c>
      <c r="N204" s="15">
        <v>5</v>
      </c>
      <c r="O204" s="16">
        <v>42075</v>
      </c>
      <c r="P204" s="15">
        <v>6.42</v>
      </c>
      <c r="Q204" s="16">
        <v>41709</v>
      </c>
      <c r="R204" s="15">
        <v>6.82</v>
      </c>
      <c r="S204" s="16">
        <v>41346</v>
      </c>
      <c r="T204" s="15">
        <v>3.52</v>
      </c>
      <c r="U204" s="16">
        <v>40983</v>
      </c>
      <c r="V204" s="15">
        <v>8.6199999999999992</v>
      </c>
      <c r="W204" s="16">
        <v>40617</v>
      </c>
      <c r="X204" s="15">
        <v>19.14</v>
      </c>
      <c r="Y204" s="16">
        <v>40255</v>
      </c>
      <c r="Z204" s="15">
        <v>15.29</v>
      </c>
      <c r="AA204" s="16">
        <v>39891</v>
      </c>
      <c r="AB204" s="15">
        <v>15.56</v>
      </c>
    </row>
    <row r="205" spans="1:28" x14ac:dyDescent="0.3">
      <c r="A205" s="15"/>
      <c r="C205" s="16">
        <v>44273</v>
      </c>
      <c r="D205" s="15">
        <v>42.25</v>
      </c>
      <c r="E205" s="16">
        <v>43907</v>
      </c>
      <c r="F205" s="15">
        <v>18.239999999999998</v>
      </c>
      <c r="G205" s="16">
        <v>43530</v>
      </c>
      <c r="H205" s="15">
        <v>22.02</v>
      </c>
      <c r="I205" s="16">
        <v>43159</v>
      </c>
      <c r="J205" s="15">
        <v>10.07</v>
      </c>
      <c r="K205" s="16">
        <v>42807</v>
      </c>
      <c r="L205" s="15">
        <v>5.15</v>
      </c>
      <c r="M205" s="16">
        <v>42445</v>
      </c>
      <c r="N205" s="15">
        <v>4.97</v>
      </c>
      <c r="O205" s="16">
        <v>42074</v>
      </c>
      <c r="P205" s="15">
        <v>6.75</v>
      </c>
      <c r="Q205" s="16">
        <v>41708</v>
      </c>
      <c r="R205" s="15">
        <v>6.89</v>
      </c>
      <c r="S205" s="16">
        <v>41345</v>
      </c>
      <c r="T205" s="15">
        <v>3.73</v>
      </c>
      <c r="U205" s="16">
        <v>40982</v>
      </c>
      <c r="V205" s="15">
        <v>8.7799999999999994</v>
      </c>
      <c r="W205" s="16">
        <v>40616</v>
      </c>
      <c r="X205" s="15">
        <v>18.45</v>
      </c>
      <c r="Y205" s="16">
        <v>40254</v>
      </c>
      <c r="Z205" s="15">
        <v>15.19</v>
      </c>
      <c r="AA205" s="16">
        <v>39890</v>
      </c>
      <c r="AB205" s="15">
        <v>16.63</v>
      </c>
    </row>
    <row r="206" spans="1:28" x14ac:dyDescent="0.3">
      <c r="A206" s="15"/>
      <c r="C206" s="16">
        <v>44272</v>
      </c>
      <c r="D206" s="15">
        <v>42.82</v>
      </c>
      <c r="E206" s="16">
        <v>43906</v>
      </c>
      <c r="F206" s="15">
        <v>19.41</v>
      </c>
      <c r="G206" s="16">
        <v>43529</v>
      </c>
      <c r="H206" s="15">
        <v>22.81</v>
      </c>
      <c r="I206" s="16">
        <v>43158</v>
      </c>
      <c r="J206" s="15">
        <v>10.130000000000001</v>
      </c>
      <c r="K206" s="16">
        <v>42804</v>
      </c>
      <c r="L206" s="15">
        <v>5.15</v>
      </c>
      <c r="M206" s="16">
        <v>42444</v>
      </c>
      <c r="N206" s="15">
        <v>4.8499999999999996</v>
      </c>
      <c r="O206" s="16">
        <v>42073</v>
      </c>
      <c r="P206" s="15">
        <v>6.8</v>
      </c>
      <c r="Q206" s="16">
        <v>41705</v>
      </c>
      <c r="R206" s="15">
        <v>6.91</v>
      </c>
      <c r="S206" s="16">
        <v>41344</v>
      </c>
      <c r="T206" s="15">
        <v>3.95</v>
      </c>
      <c r="U206" s="16">
        <v>40981</v>
      </c>
      <c r="V206" s="15">
        <v>8.4499999999999993</v>
      </c>
      <c r="W206" s="16">
        <v>40613</v>
      </c>
      <c r="X206" s="15">
        <v>17.48</v>
      </c>
      <c r="Y206" s="16">
        <v>40253</v>
      </c>
      <c r="Z206" s="15">
        <v>15.13</v>
      </c>
      <c r="AA206" s="16">
        <v>39889</v>
      </c>
      <c r="AB206" s="15">
        <v>17.27</v>
      </c>
    </row>
    <row r="207" spans="1:28" x14ac:dyDescent="0.3">
      <c r="A207" s="15"/>
      <c r="C207" s="16">
        <v>44271</v>
      </c>
      <c r="D207" s="15">
        <v>41.47</v>
      </c>
      <c r="E207" s="16">
        <v>43903</v>
      </c>
      <c r="F207" s="15">
        <v>21.9</v>
      </c>
      <c r="G207" s="16">
        <v>43528</v>
      </c>
      <c r="H207" s="15">
        <v>23.02</v>
      </c>
      <c r="I207" s="16">
        <v>43157</v>
      </c>
      <c r="J207" s="15">
        <v>9.6</v>
      </c>
      <c r="K207" s="16">
        <v>42803</v>
      </c>
      <c r="L207" s="15">
        <v>5.13</v>
      </c>
      <c r="M207" s="16">
        <v>42443</v>
      </c>
      <c r="N207" s="15">
        <v>4.87</v>
      </c>
      <c r="O207" s="16">
        <v>42072</v>
      </c>
      <c r="P207" s="15">
        <v>6.69</v>
      </c>
      <c r="Q207" s="16">
        <v>41704</v>
      </c>
      <c r="R207" s="15">
        <v>6.79</v>
      </c>
      <c r="S207" s="16">
        <v>41341</v>
      </c>
      <c r="T207" s="15">
        <v>4.26</v>
      </c>
      <c r="U207" s="16">
        <v>40980</v>
      </c>
      <c r="V207" s="15">
        <v>8.49</v>
      </c>
      <c r="W207" s="16">
        <v>40612</v>
      </c>
      <c r="X207" s="15">
        <v>17.55</v>
      </c>
      <c r="Y207" s="16">
        <v>40252</v>
      </c>
      <c r="Z207" s="15">
        <v>15.24</v>
      </c>
      <c r="AA207" s="16">
        <v>39888</v>
      </c>
      <c r="AB207" s="15">
        <v>16.75</v>
      </c>
    </row>
    <row r="208" spans="1:28" x14ac:dyDescent="0.3">
      <c r="A208" s="15"/>
      <c r="C208" s="16">
        <v>44270</v>
      </c>
      <c r="D208" s="15">
        <v>42.3</v>
      </c>
      <c r="E208" s="16">
        <v>43902</v>
      </c>
      <c r="F208" s="15">
        <v>22.5</v>
      </c>
      <c r="G208" s="16">
        <v>43525</v>
      </c>
      <c r="H208" s="15">
        <v>22.18</v>
      </c>
      <c r="I208" s="16">
        <v>43154</v>
      </c>
      <c r="J208" s="15">
        <v>9.7799999999999994</v>
      </c>
      <c r="K208" s="16">
        <v>42802</v>
      </c>
      <c r="L208" s="15">
        <v>5.24</v>
      </c>
      <c r="M208" s="16">
        <v>42440</v>
      </c>
      <c r="N208" s="15">
        <v>4.97</v>
      </c>
      <c r="O208" s="16">
        <v>42069</v>
      </c>
      <c r="P208" s="15">
        <v>6.81</v>
      </c>
      <c r="Q208" s="16">
        <v>41703</v>
      </c>
      <c r="R208" s="15">
        <v>6.77</v>
      </c>
      <c r="S208" s="16">
        <v>41340</v>
      </c>
      <c r="T208" s="15">
        <v>4.32</v>
      </c>
      <c r="U208" s="16">
        <v>40977</v>
      </c>
      <c r="V208" s="15">
        <v>8.75</v>
      </c>
      <c r="W208" s="16">
        <v>40611</v>
      </c>
      <c r="X208" s="15">
        <v>17.68</v>
      </c>
      <c r="Y208" s="16">
        <v>40249</v>
      </c>
      <c r="Z208" s="15">
        <v>15.07</v>
      </c>
      <c r="AA208" s="16">
        <v>39885</v>
      </c>
      <c r="AB208" s="15">
        <v>16.39</v>
      </c>
    </row>
    <row r="209" spans="1:28" x14ac:dyDescent="0.3">
      <c r="A209" s="15"/>
      <c r="C209" s="16">
        <v>44267</v>
      </c>
      <c r="D209" s="15">
        <v>42.74</v>
      </c>
      <c r="E209" s="16">
        <v>43901</v>
      </c>
      <c r="F209" s="15">
        <v>23.89</v>
      </c>
      <c r="G209" s="16">
        <v>43524</v>
      </c>
      <c r="H209" s="15">
        <v>21.59</v>
      </c>
      <c r="I209" s="16">
        <v>43153</v>
      </c>
      <c r="J209" s="15">
        <v>9.69</v>
      </c>
      <c r="K209" s="16">
        <v>42801</v>
      </c>
      <c r="L209" s="15">
        <v>5.38</v>
      </c>
      <c r="M209" s="16">
        <v>42439</v>
      </c>
      <c r="N209" s="15">
        <v>4.9000000000000004</v>
      </c>
      <c r="O209" s="16">
        <v>42068</v>
      </c>
      <c r="P209" s="15">
        <v>6.75</v>
      </c>
      <c r="Q209" s="16">
        <v>41702</v>
      </c>
      <c r="R209" s="15">
        <v>6.8</v>
      </c>
      <c r="S209" s="16">
        <v>41339</v>
      </c>
      <c r="T209" s="15">
        <v>4.28</v>
      </c>
      <c r="U209" s="16">
        <v>40976</v>
      </c>
      <c r="V209" s="15">
        <v>9.1300000000000008</v>
      </c>
      <c r="W209" s="16">
        <v>40610</v>
      </c>
      <c r="X209" s="15">
        <v>17.670000000000002</v>
      </c>
      <c r="Y209" s="16">
        <v>40248</v>
      </c>
      <c r="Z209" s="15">
        <v>15.17</v>
      </c>
      <c r="AA209" s="16">
        <v>39884</v>
      </c>
      <c r="AB209" s="15">
        <v>15.96</v>
      </c>
    </row>
    <row r="210" spans="1:28" x14ac:dyDescent="0.3">
      <c r="A210" s="15"/>
      <c r="C210" s="16">
        <v>44266</v>
      </c>
      <c r="D210" s="15">
        <v>41.82</v>
      </c>
      <c r="E210" s="16">
        <v>43900</v>
      </c>
      <c r="F210" s="15">
        <v>24.06</v>
      </c>
      <c r="G210" s="16">
        <v>43523</v>
      </c>
      <c r="H210" s="15">
        <v>21.16</v>
      </c>
      <c r="I210" s="16">
        <v>43152</v>
      </c>
      <c r="J210" s="15">
        <v>9.5299999999999994</v>
      </c>
      <c r="K210" s="16">
        <v>42800</v>
      </c>
      <c r="L210" s="15">
        <v>5.49</v>
      </c>
      <c r="M210" s="16">
        <v>42438</v>
      </c>
      <c r="N210" s="15">
        <v>5.08</v>
      </c>
      <c r="O210" s="16">
        <v>42067</v>
      </c>
      <c r="P210" s="15">
        <v>6.99</v>
      </c>
      <c r="Q210" s="16">
        <v>41701</v>
      </c>
      <c r="R210" s="15">
        <v>6.58</v>
      </c>
      <c r="S210" s="16">
        <v>41338</v>
      </c>
      <c r="T210" s="15">
        <v>4.2300000000000004</v>
      </c>
      <c r="U210" s="16">
        <v>40975</v>
      </c>
      <c r="V210" s="15">
        <v>9.2899999999999991</v>
      </c>
      <c r="W210" s="16">
        <v>40609</v>
      </c>
      <c r="X210" s="15">
        <v>17.690000000000001</v>
      </c>
      <c r="Y210" s="16">
        <v>40247</v>
      </c>
      <c r="Z210" s="15">
        <v>15.42</v>
      </c>
      <c r="AA210" s="16">
        <v>39883</v>
      </c>
      <c r="AB210" s="15">
        <v>15.56</v>
      </c>
    </row>
    <row r="211" spans="1:28" x14ac:dyDescent="0.3">
      <c r="A211" s="15"/>
      <c r="C211" s="16">
        <v>44265</v>
      </c>
      <c r="D211" s="15">
        <v>41.44</v>
      </c>
      <c r="E211" s="16">
        <v>43899</v>
      </c>
      <c r="F211" s="15">
        <v>23.25</v>
      </c>
      <c r="G211" s="16">
        <v>43522</v>
      </c>
      <c r="H211" s="15">
        <v>19.559999999999999</v>
      </c>
      <c r="I211" s="16">
        <v>43151</v>
      </c>
      <c r="J211" s="15">
        <v>9.6999999999999993</v>
      </c>
      <c r="K211" s="16">
        <v>42797</v>
      </c>
      <c r="L211" s="15">
        <v>5.58</v>
      </c>
      <c r="M211" s="16">
        <v>42437</v>
      </c>
      <c r="N211" s="15">
        <v>5</v>
      </c>
      <c r="O211" s="16">
        <v>42066</v>
      </c>
      <c r="P211" s="15">
        <v>6.74</v>
      </c>
      <c r="Q211" s="16">
        <v>41698</v>
      </c>
      <c r="R211" s="15">
        <v>7.05</v>
      </c>
      <c r="S211" s="16">
        <v>41337</v>
      </c>
      <c r="T211" s="15">
        <v>4.63</v>
      </c>
      <c r="U211" s="16">
        <v>40974</v>
      </c>
      <c r="V211" s="15">
        <v>9.24</v>
      </c>
      <c r="W211" s="16">
        <v>40606</v>
      </c>
      <c r="X211" s="15">
        <v>17.71</v>
      </c>
      <c r="Y211" s="16">
        <v>40246</v>
      </c>
      <c r="Z211" s="15">
        <v>15.35</v>
      </c>
      <c r="AA211" s="16">
        <v>39882</v>
      </c>
      <c r="AB211" s="15">
        <v>15.76</v>
      </c>
    </row>
    <row r="212" spans="1:28" x14ac:dyDescent="0.3">
      <c r="A212" s="15"/>
      <c r="C212" s="16">
        <v>44264</v>
      </c>
      <c r="D212" s="15">
        <v>40.54</v>
      </c>
      <c r="E212" s="16">
        <v>43896</v>
      </c>
      <c r="F212" s="15">
        <v>23.39</v>
      </c>
      <c r="G212" s="16">
        <v>43521</v>
      </c>
      <c r="H212" s="15">
        <v>19.149999999999999</v>
      </c>
      <c r="I212" s="16">
        <v>43150</v>
      </c>
      <c r="J212" s="15">
        <v>9.85</v>
      </c>
      <c r="K212" s="16">
        <v>42796</v>
      </c>
      <c r="L212" s="15">
        <v>5.46</v>
      </c>
      <c r="M212" s="16">
        <v>42436</v>
      </c>
      <c r="N212" s="15">
        <v>5.08</v>
      </c>
      <c r="O212" s="16">
        <v>42065</v>
      </c>
      <c r="P212" s="15">
        <v>6.95</v>
      </c>
      <c r="Q212" s="16">
        <v>41697</v>
      </c>
      <c r="R212" s="15">
        <v>6.5</v>
      </c>
      <c r="S212" s="16">
        <v>41334</v>
      </c>
      <c r="T212" s="15">
        <v>4.67</v>
      </c>
      <c r="U212" s="16">
        <v>40973</v>
      </c>
      <c r="V212" s="15">
        <v>9.58</v>
      </c>
      <c r="W212" s="16">
        <v>40605</v>
      </c>
      <c r="X212" s="15">
        <v>17.28</v>
      </c>
      <c r="Y212" s="16">
        <v>40245</v>
      </c>
      <c r="Z212" s="15">
        <v>15.34</v>
      </c>
      <c r="AA212" s="16">
        <v>39881</v>
      </c>
      <c r="AB212" s="15">
        <v>15.39</v>
      </c>
    </row>
    <row r="213" spans="1:28" x14ac:dyDescent="0.3">
      <c r="A213" s="15"/>
      <c r="C213" s="16">
        <v>44263</v>
      </c>
      <c r="D213" s="15">
        <v>39.04</v>
      </c>
      <c r="E213" s="16">
        <v>43895</v>
      </c>
      <c r="F213" s="15">
        <v>23.77</v>
      </c>
      <c r="G213" s="16">
        <v>43518</v>
      </c>
      <c r="H213" s="15">
        <v>18.829999999999998</v>
      </c>
      <c r="I213" s="16">
        <v>43147</v>
      </c>
      <c r="J213" s="15">
        <v>9.48</v>
      </c>
      <c r="K213" s="16">
        <v>42795</v>
      </c>
      <c r="L213" s="15">
        <v>5.9</v>
      </c>
      <c r="M213" s="16">
        <v>42433</v>
      </c>
      <c r="N213" s="15">
        <v>4.9000000000000004</v>
      </c>
      <c r="O213" s="16">
        <v>42062</v>
      </c>
      <c r="P213" s="15">
        <v>7.08</v>
      </c>
      <c r="Q213" s="16">
        <v>41696</v>
      </c>
      <c r="R213" s="15">
        <v>6.49</v>
      </c>
      <c r="S213" s="16">
        <v>41333</v>
      </c>
      <c r="T213" s="15">
        <v>4.9000000000000004</v>
      </c>
      <c r="U213" s="16">
        <v>40970</v>
      </c>
      <c r="V213" s="15">
        <v>9.82</v>
      </c>
      <c r="W213" s="16">
        <v>40604</v>
      </c>
      <c r="X213" s="15">
        <v>17.38</v>
      </c>
      <c r="Y213" s="16">
        <v>40242</v>
      </c>
      <c r="Z213" s="15">
        <v>15.54</v>
      </c>
      <c r="AA213" s="16">
        <v>39878</v>
      </c>
      <c r="AB213" s="15">
        <v>14.42</v>
      </c>
    </row>
    <row r="214" spans="1:28" x14ac:dyDescent="0.3">
      <c r="A214" s="15"/>
      <c r="C214" s="16">
        <v>44260</v>
      </c>
      <c r="D214" s="15">
        <v>38.92</v>
      </c>
      <c r="E214" s="16">
        <v>43894</v>
      </c>
      <c r="F214" s="15">
        <v>23.79</v>
      </c>
      <c r="G214" s="16">
        <v>43517</v>
      </c>
      <c r="H214" s="15">
        <v>18.72</v>
      </c>
      <c r="I214" s="16">
        <v>43146</v>
      </c>
      <c r="J214" s="15">
        <v>9.52</v>
      </c>
      <c r="K214" s="16">
        <v>42794</v>
      </c>
      <c r="L214" s="15">
        <v>5.2</v>
      </c>
      <c r="M214" s="16">
        <v>42432</v>
      </c>
      <c r="N214" s="15">
        <v>4.87</v>
      </c>
      <c r="O214" s="16">
        <v>42061</v>
      </c>
      <c r="P214" s="15">
        <v>7.07</v>
      </c>
      <c r="Q214" s="16">
        <v>41695</v>
      </c>
      <c r="R214" s="15">
        <v>6.2</v>
      </c>
      <c r="S214" s="16">
        <v>41332</v>
      </c>
      <c r="T214" s="15">
        <v>4.47</v>
      </c>
      <c r="U214" s="16">
        <v>40969</v>
      </c>
      <c r="V214" s="15">
        <v>9.61</v>
      </c>
      <c r="W214" s="16">
        <v>40603</v>
      </c>
      <c r="X214" s="15">
        <v>17.23</v>
      </c>
      <c r="Y214" s="16">
        <v>40241</v>
      </c>
      <c r="Z214" s="15">
        <v>15.36</v>
      </c>
      <c r="AA214" s="16">
        <v>39877</v>
      </c>
      <c r="AB214" s="15">
        <v>14.78</v>
      </c>
    </row>
    <row r="215" spans="1:28" x14ac:dyDescent="0.3">
      <c r="A215" s="15"/>
      <c r="C215" s="16">
        <v>44259</v>
      </c>
      <c r="D215" s="15">
        <v>38.07</v>
      </c>
      <c r="E215" s="16">
        <v>43893</v>
      </c>
      <c r="F215" s="15">
        <v>23.34</v>
      </c>
      <c r="G215" s="16">
        <v>43516</v>
      </c>
      <c r="H215" s="15">
        <v>20.350000000000001</v>
      </c>
      <c r="I215" s="16">
        <v>43145</v>
      </c>
      <c r="J215" s="15">
        <v>9.58</v>
      </c>
      <c r="K215" s="16">
        <v>42793</v>
      </c>
      <c r="L215" s="15">
        <v>5.19</v>
      </c>
      <c r="M215" s="16">
        <v>42431</v>
      </c>
      <c r="N215" s="15">
        <v>4.95</v>
      </c>
      <c r="O215" s="16">
        <v>42060</v>
      </c>
      <c r="P215" s="15">
        <v>7.39</v>
      </c>
      <c r="Q215" s="16">
        <v>41694</v>
      </c>
      <c r="R215" s="15">
        <v>6.98</v>
      </c>
      <c r="S215" s="16">
        <v>41331</v>
      </c>
      <c r="T215" s="15">
        <v>4.3</v>
      </c>
      <c r="U215" s="16">
        <v>40968</v>
      </c>
      <c r="V215" s="15">
        <v>9.2799999999999994</v>
      </c>
      <c r="W215" s="16">
        <v>40602</v>
      </c>
      <c r="X215" s="15">
        <v>17.260000000000002</v>
      </c>
      <c r="Y215" s="16">
        <v>40240</v>
      </c>
      <c r="Z215" s="15">
        <v>15.81</v>
      </c>
      <c r="AA215" s="16">
        <v>39876</v>
      </c>
      <c r="AB215" s="15">
        <v>15.24</v>
      </c>
    </row>
    <row r="216" spans="1:28" x14ac:dyDescent="0.3">
      <c r="A216" s="15"/>
      <c r="C216" s="16">
        <v>44258</v>
      </c>
      <c r="D216" s="15">
        <v>37.380000000000003</v>
      </c>
      <c r="E216" s="16">
        <v>43892</v>
      </c>
      <c r="F216" s="15">
        <v>23.48</v>
      </c>
      <c r="G216" s="16">
        <v>43515</v>
      </c>
      <c r="H216" s="15">
        <v>20.09</v>
      </c>
      <c r="I216" s="16">
        <v>43144</v>
      </c>
      <c r="J216" s="15">
        <v>9.8699999999999992</v>
      </c>
      <c r="K216" s="16">
        <v>42790</v>
      </c>
      <c r="L216" s="15">
        <v>5.37</v>
      </c>
      <c r="M216" s="16">
        <v>42430</v>
      </c>
      <c r="N216" s="15">
        <v>4.97</v>
      </c>
      <c r="O216" s="16">
        <v>42059</v>
      </c>
      <c r="P216" s="15">
        <v>7.44</v>
      </c>
      <c r="Q216" s="16">
        <v>41691</v>
      </c>
      <c r="R216" s="15">
        <v>7.11</v>
      </c>
      <c r="S216" s="16">
        <v>41330</v>
      </c>
      <c r="T216" s="15">
        <v>4.57</v>
      </c>
      <c r="U216" s="16">
        <v>40967</v>
      </c>
      <c r="V216" s="15">
        <v>9.8000000000000007</v>
      </c>
      <c r="W216" s="16">
        <v>40599</v>
      </c>
      <c r="X216" s="15">
        <v>17.11</v>
      </c>
      <c r="Y216" s="16">
        <v>40239</v>
      </c>
      <c r="Z216" s="15">
        <v>15.56</v>
      </c>
      <c r="AA216" s="16">
        <v>39875</v>
      </c>
      <c r="AB216" s="15">
        <v>14.49</v>
      </c>
    </row>
    <row r="217" spans="1:28" x14ac:dyDescent="0.3">
      <c r="A217" s="15"/>
      <c r="C217" s="16">
        <v>44257</v>
      </c>
      <c r="D217" s="15">
        <v>38.26</v>
      </c>
      <c r="E217" s="16">
        <v>43889</v>
      </c>
      <c r="F217" s="15">
        <v>23.57</v>
      </c>
      <c r="G217" s="16">
        <v>43514</v>
      </c>
      <c r="H217" s="15">
        <v>19.89</v>
      </c>
      <c r="I217" s="16">
        <v>43143</v>
      </c>
      <c r="J217" s="15">
        <v>9.4499999999999993</v>
      </c>
      <c r="K217" s="16">
        <v>42789</v>
      </c>
      <c r="L217" s="15">
        <v>5.33</v>
      </c>
      <c r="M217" s="16">
        <v>42429</v>
      </c>
      <c r="N217" s="15">
        <v>4.9800000000000004</v>
      </c>
      <c r="O217" s="16">
        <v>42058</v>
      </c>
      <c r="P217" s="15">
        <v>7.67</v>
      </c>
      <c r="Q217" s="16">
        <v>41690</v>
      </c>
      <c r="R217" s="15">
        <v>6.99</v>
      </c>
      <c r="S217" s="16">
        <v>41327</v>
      </c>
      <c r="T217" s="15">
        <v>5.19</v>
      </c>
      <c r="U217" s="16">
        <v>40966</v>
      </c>
      <c r="V217" s="15">
        <v>10.31</v>
      </c>
      <c r="W217" s="16">
        <v>40598</v>
      </c>
      <c r="X217" s="15">
        <v>17.079999999999998</v>
      </c>
      <c r="Y217" s="16">
        <v>40238</v>
      </c>
      <c r="Z217" s="15">
        <v>15.6</v>
      </c>
      <c r="AA217" s="16">
        <v>39874</v>
      </c>
      <c r="AB217" s="15">
        <v>13.44</v>
      </c>
    </row>
    <row r="218" spans="1:28" x14ac:dyDescent="0.3">
      <c r="A218" s="15"/>
      <c r="C218" s="16">
        <v>44256</v>
      </c>
      <c r="D218" s="15">
        <v>37.04</v>
      </c>
      <c r="E218" s="16">
        <v>43888</v>
      </c>
      <c r="F218" s="15">
        <v>23.57</v>
      </c>
      <c r="G218" s="16">
        <v>43511</v>
      </c>
      <c r="H218" s="15">
        <v>20.29</v>
      </c>
      <c r="I218" s="16">
        <v>43140</v>
      </c>
      <c r="J218" s="15">
        <v>9.2100000000000009</v>
      </c>
      <c r="K218" s="16">
        <v>42788</v>
      </c>
      <c r="L218" s="15">
        <v>5.0599999999999996</v>
      </c>
      <c r="M218" s="16">
        <v>42426</v>
      </c>
      <c r="N218" s="15">
        <v>4.9800000000000004</v>
      </c>
      <c r="O218" s="16">
        <v>42055</v>
      </c>
      <c r="P218" s="15">
        <v>7.31</v>
      </c>
      <c r="Q218" s="16">
        <v>41689</v>
      </c>
      <c r="R218" s="15">
        <v>6.9</v>
      </c>
      <c r="S218" s="16">
        <v>41326</v>
      </c>
      <c r="T218" s="15">
        <v>5.3</v>
      </c>
      <c r="U218" s="16">
        <v>40963</v>
      </c>
      <c r="V218" s="15">
        <v>10.220000000000001</v>
      </c>
      <c r="W218" s="16">
        <v>40597</v>
      </c>
      <c r="X218" s="15">
        <v>16.91</v>
      </c>
      <c r="Y218" s="16">
        <v>40235</v>
      </c>
      <c r="Z218" s="15">
        <v>15.26</v>
      </c>
      <c r="AA218" s="16">
        <v>39871</v>
      </c>
      <c r="AB218" s="15">
        <v>13.33</v>
      </c>
    </row>
    <row r="219" spans="1:28" x14ac:dyDescent="0.3">
      <c r="A219" s="15"/>
      <c r="C219" s="16">
        <v>44253</v>
      </c>
      <c r="D219" s="15">
        <v>37.19</v>
      </c>
      <c r="E219" s="16">
        <v>43887</v>
      </c>
      <c r="F219" s="15">
        <v>24.23</v>
      </c>
      <c r="G219" s="16">
        <v>43510</v>
      </c>
      <c r="H219" s="15">
        <v>19.690000000000001</v>
      </c>
      <c r="I219" s="16">
        <v>43139</v>
      </c>
      <c r="J219" s="15">
        <v>9.09</v>
      </c>
      <c r="K219" s="16">
        <v>42787</v>
      </c>
      <c r="L219" s="15">
        <v>5.04</v>
      </c>
      <c r="M219" s="16">
        <v>42425</v>
      </c>
      <c r="N219" s="15">
        <v>5.05</v>
      </c>
      <c r="O219" s="16">
        <v>42054</v>
      </c>
      <c r="P219" s="15">
        <v>7.34</v>
      </c>
      <c r="Q219" s="16">
        <v>41688</v>
      </c>
      <c r="R219" s="15">
        <v>6.73</v>
      </c>
      <c r="S219" s="16">
        <v>41325</v>
      </c>
      <c r="T219" s="15">
        <v>4.9800000000000004</v>
      </c>
      <c r="U219" s="16">
        <v>40962</v>
      </c>
      <c r="V219" s="15">
        <v>9.61</v>
      </c>
      <c r="W219" s="16">
        <v>40596</v>
      </c>
      <c r="X219" s="15">
        <v>16.899999999999999</v>
      </c>
      <c r="Y219" s="16">
        <v>40234</v>
      </c>
      <c r="Z219" s="15">
        <v>15.05</v>
      </c>
      <c r="AA219" s="16">
        <v>39870</v>
      </c>
      <c r="AB219" s="15">
        <v>13.84</v>
      </c>
    </row>
    <row r="220" spans="1:28" x14ac:dyDescent="0.3">
      <c r="A220" s="15"/>
      <c r="C220" s="16">
        <v>44252</v>
      </c>
      <c r="D220" s="15">
        <v>38.17</v>
      </c>
      <c r="E220" s="16">
        <v>43886</v>
      </c>
      <c r="F220" s="15">
        <v>24.14</v>
      </c>
      <c r="G220" s="16">
        <v>43509</v>
      </c>
      <c r="H220" s="15">
        <v>20.81</v>
      </c>
      <c r="I220" s="16">
        <v>43138</v>
      </c>
      <c r="J220" s="15">
        <v>8.9700000000000006</v>
      </c>
      <c r="K220" s="16">
        <v>42786</v>
      </c>
      <c r="L220" s="15">
        <v>5.08</v>
      </c>
      <c r="M220" s="16">
        <v>42424</v>
      </c>
      <c r="N220" s="15">
        <v>4.8600000000000003</v>
      </c>
      <c r="O220" s="16">
        <v>42053</v>
      </c>
      <c r="P220" s="15">
        <v>7.5</v>
      </c>
      <c r="Q220" s="16">
        <v>41684</v>
      </c>
      <c r="R220" s="15">
        <v>6.57</v>
      </c>
      <c r="S220" s="16">
        <v>41324</v>
      </c>
      <c r="T220" s="15">
        <v>4.68</v>
      </c>
      <c r="U220" s="16">
        <v>40961</v>
      </c>
      <c r="V220" s="15">
        <v>9.94</v>
      </c>
      <c r="W220" s="16">
        <v>40595</v>
      </c>
      <c r="X220" s="15">
        <v>16.77</v>
      </c>
      <c r="Y220" s="16">
        <v>40233</v>
      </c>
      <c r="Z220" s="15">
        <v>15.1</v>
      </c>
      <c r="AA220" s="16">
        <v>39869</v>
      </c>
      <c r="AB220" s="15">
        <v>12.87</v>
      </c>
    </row>
    <row r="221" spans="1:28" x14ac:dyDescent="0.3">
      <c r="A221" s="15"/>
      <c r="C221" s="16">
        <v>44251</v>
      </c>
      <c r="D221" s="15">
        <v>39.06</v>
      </c>
      <c r="E221" s="16">
        <v>43885</v>
      </c>
      <c r="F221" s="15">
        <v>24.53</v>
      </c>
      <c r="G221" s="16">
        <v>43508</v>
      </c>
      <c r="H221" s="15">
        <v>20.56</v>
      </c>
      <c r="I221" s="16">
        <v>43137</v>
      </c>
      <c r="J221" s="15">
        <v>8.7799999999999994</v>
      </c>
      <c r="K221" s="16">
        <v>42783</v>
      </c>
      <c r="L221" s="15">
        <v>4.97</v>
      </c>
      <c r="M221" s="16">
        <v>42423</v>
      </c>
      <c r="N221" s="15">
        <v>4.88</v>
      </c>
      <c r="O221" s="16">
        <v>42052</v>
      </c>
      <c r="P221" s="15">
        <v>7.48</v>
      </c>
      <c r="Q221" s="16">
        <v>41683</v>
      </c>
      <c r="R221" s="15">
        <v>6.38</v>
      </c>
      <c r="S221" s="16">
        <v>41323</v>
      </c>
      <c r="T221" s="15">
        <v>5.12</v>
      </c>
      <c r="U221" s="16">
        <v>40960</v>
      </c>
      <c r="V221" s="15">
        <v>9.9700000000000006</v>
      </c>
      <c r="W221" s="16">
        <v>40592</v>
      </c>
      <c r="X221" s="15">
        <v>16.48</v>
      </c>
      <c r="Y221" s="16">
        <v>40232</v>
      </c>
      <c r="Z221" s="15">
        <v>14.77</v>
      </c>
      <c r="AA221" s="16">
        <v>39868</v>
      </c>
      <c r="AB221" s="15">
        <v>12.39</v>
      </c>
    </row>
    <row r="222" spans="1:28" x14ac:dyDescent="0.3">
      <c r="A222" s="15"/>
      <c r="C222" s="16">
        <v>44250</v>
      </c>
      <c r="D222" s="15">
        <v>38.58</v>
      </c>
      <c r="E222" s="16">
        <v>43882</v>
      </c>
      <c r="F222" s="15">
        <v>25.56</v>
      </c>
      <c r="G222" s="16">
        <v>43507</v>
      </c>
      <c r="H222" s="15">
        <v>22.26</v>
      </c>
      <c r="I222" s="16">
        <v>43136</v>
      </c>
      <c r="J222" s="15">
        <v>9.0399999999999991</v>
      </c>
      <c r="K222" s="16">
        <v>42782</v>
      </c>
      <c r="L222" s="15">
        <v>4.93</v>
      </c>
      <c r="M222" s="16">
        <v>42422</v>
      </c>
      <c r="N222" s="15">
        <v>5.39</v>
      </c>
      <c r="O222" s="16">
        <v>42051</v>
      </c>
      <c r="P222" s="15">
        <v>7.66</v>
      </c>
      <c r="Q222" s="16">
        <v>41682</v>
      </c>
      <c r="R222" s="15">
        <v>6.34</v>
      </c>
      <c r="S222" s="16">
        <v>41320</v>
      </c>
      <c r="T222" s="15">
        <v>5.19</v>
      </c>
      <c r="U222" s="16">
        <v>40959</v>
      </c>
      <c r="V222" s="15">
        <v>9.51</v>
      </c>
      <c r="W222" s="16">
        <v>40591</v>
      </c>
      <c r="X222" s="15">
        <v>16.420000000000002</v>
      </c>
      <c r="Y222" s="16">
        <v>40231</v>
      </c>
      <c r="Z222" s="15">
        <v>14.81</v>
      </c>
      <c r="AA222" s="16">
        <v>39867</v>
      </c>
      <c r="AB222" s="15">
        <v>12.63</v>
      </c>
    </row>
    <row r="223" spans="1:28" x14ac:dyDescent="0.3">
      <c r="A223" s="15"/>
      <c r="C223" s="16">
        <v>44249</v>
      </c>
      <c r="D223" s="15">
        <v>37.89</v>
      </c>
      <c r="E223" s="16">
        <v>43881</v>
      </c>
      <c r="F223" s="15">
        <v>25.59</v>
      </c>
      <c r="G223" s="16">
        <v>43504</v>
      </c>
      <c r="H223" s="15">
        <v>22.22</v>
      </c>
      <c r="I223" s="16">
        <v>43133</v>
      </c>
      <c r="J223" s="15">
        <v>8.92</v>
      </c>
      <c r="K223" s="16">
        <v>42781</v>
      </c>
      <c r="L223" s="15">
        <v>5.05</v>
      </c>
      <c r="M223" s="16">
        <v>42419</v>
      </c>
      <c r="N223" s="15">
        <v>5.15</v>
      </c>
      <c r="O223" s="16">
        <v>42048</v>
      </c>
      <c r="P223" s="15">
        <v>7.63</v>
      </c>
      <c r="Q223" s="16">
        <v>41681</v>
      </c>
      <c r="R223" s="15">
        <v>6.23</v>
      </c>
      <c r="S223" s="16">
        <v>41319</v>
      </c>
      <c r="T223" s="15">
        <v>5.25</v>
      </c>
      <c r="U223" s="16">
        <v>40956</v>
      </c>
      <c r="V223" s="15">
        <v>10.029999999999999</v>
      </c>
      <c r="W223" s="16">
        <v>40590</v>
      </c>
      <c r="X223" s="15">
        <v>16.260000000000002</v>
      </c>
      <c r="Y223" s="16">
        <v>40228</v>
      </c>
      <c r="Z223" s="15">
        <v>14.54</v>
      </c>
      <c r="AA223" s="16">
        <v>39864</v>
      </c>
      <c r="AB223" s="15">
        <v>13.05</v>
      </c>
    </row>
    <row r="224" spans="1:28" x14ac:dyDescent="0.3">
      <c r="A224" s="15"/>
      <c r="C224" s="16">
        <v>44246</v>
      </c>
      <c r="D224" s="15">
        <v>37.340000000000003</v>
      </c>
      <c r="E224" s="16">
        <v>43880</v>
      </c>
      <c r="F224" s="15">
        <v>25.66</v>
      </c>
      <c r="G224" s="16">
        <v>43503</v>
      </c>
      <c r="H224" s="15">
        <v>23.34</v>
      </c>
      <c r="I224" s="16">
        <v>43132</v>
      </c>
      <c r="J224" s="15">
        <v>9.23</v>
      </c>
      <c r="K224" s="16">
        <v>42780</v>
      </c>
      <c r="L224" s="15">
        <v>5.12</v>
      </c>
      <c r="M224" s="16">
        <v>42418</v>
      </c>
      <c r="N224" s="15">
        <v>5.24</v>
      </c>
      <c r="O224" s="16">
        <v>42047</v>
      </c>
      <c r="P224" s="15">
        <v>7.4</v>
      </c>
      <c r="Q224" s="16">
        <v>41680</v>
      </c>
      <c r="R224" s="15">
        <v>6.39</v>
      </c>
      <c r="S224" s="16">
        <v>41318</v>
      </c>
      <c r="T224" s="15">
        <v>5.23</v>
      </c>
      <c r="U224" s="16">
        <v>40955</v>
      </c>
      <c r="V224" s="15">
        <v>9.74</v>
      </c>
      <c r="W224" s="16">
        <v>40589</v>
      </c>
      <c r="X224" s="15">
        <v>16.23</v>
      </c>
      <c r="Y224" s="16">
        <v>40227</v>
      </c>
      <c r="Z224" s="15">
        <v>14.98</v>
      </c>
      <c r="AA224" s="16">
        <v>39863</v>
      </c>
      <c r="AB224" s="15">
        <v>13.95</v>
      </c>
    </row>
    <row r="225" spans="1:28" x14ac:dyDescent="0.3">
      <c r="A225" s="15"/>
      <c r="C225" s="16">
        <v>44245</v>
      </c>
      <c r="D225" s="15">
        <v>38.25</v>
      </c>
      <c r="E225" s="16">
        <v>43879</v>
      </c>
      <c r="F225" s="15">
        <v>25.09</v>
      </c>
      <c r="G225" s="16">
        <v>43502</v>
      </c>
      <c r="H225" s="15">
        <v>23.57</v>
      </c>
      <c r="I225" s="16">
        <v>43131</v>
      </c>
      <c r="J225" s="15">
        <v>9.23</v>
      </c>
      <c r="K225" s="16">
        <v>42779</v>
      </c>
      <c r="L225" s="15">
        <v>4.9000000000000004</v>
      </c>
      <c r="M225" s="16">
        <v>42417</v>
      </c>
      <c r="N225" s="15">
        <v>5.08</v>
      </c>
      <c r="O225" s="16">
        <v>42046</v>
      </c>
      <c r="P225" s="15">
        <v>7.22</v>
      </c>
      <c r="Q225" s="16">
        <v>41677</v>
      </c>
      <c r="R225" s="15">
        <v>6.44</v>
      </c>
      <c r="S225" s="16">
        <v>41317</v>
      </c>
      <c r="T225" s="15">
        <v>4.58</v>
      </c>
      <c r="U225" s="16">
        <v>40954</v>
      </c>
      <c r="V225" s="15">
        <v>9.07</v>
      </c>
      <c r="W225" s="16">
        <v>40588</v>
      </c>
      <c r="X225" s="15">
        <v>16.350000000000001</v>
      </c>
      <c r="Y225" s="16">
        <v>40226</v>
      </c>
      <c r="Z225" s="15">
        <v>14.95</v>
      </c>
      <c r="AA225" s="16">
        <v>39862</v>
      </c>
      <c r="AB225" s="15">
        <v>12.67</v>
      </c>
    </row>
    <row r="226" spans="1:28" x14ac:dyDescent="0.3">
      <c r="A226" s="15"/>
      <c r="C226" s="16">
        <v>44244</v>
      </c>
      <c r="D226" s="15">
        <v>38.04</v>
      </c>
      <c r="E226" s="16">
        <v>43878</v>
      </c>
      <c r="F226" s="15">
        <v>24.99</v>
      </c>
      <c r="G226" s="16">
        <v>43501</v>
      </c>
      <c r="H226" s="15">
        <v>23.04</v>
      </c>
      <c r="I226" s="16">
        <v>43130</v>
      </c>
      <c r="J226" s="15">
        <v>8.85</v>
      </c>
      <c r="K226" s="16">
        <v>42776</v>
      </c>
      <c r="L226" s="15">
        <v>5.12</v>
      </c>
      <c r="M226" s="16">
        <v>42416</v>
      </c>
      <c r="N226" s="15">
        <v>4.68</v>
      </c>
      <c r="O226" s="16">
        <v>42045</v>
      </c>
      <c r="P226" s="15">
        <v>7.08</v>
      </c>
      <c r="Q226" s="16">
        <v>41676</v>
      </c>
      <c r="R226" s="15">
        <v>6.44</v>
      </c>
      <c r="S226" s="16">
        <v>41316</v>
      </c>
      <c r="T226" s="15">
        <v>4.4800000000000004</v>
      </c>
      <c r="U226" s="16">
        <v>40953</v>
      </c>
      <c r="V226" s="15">
        <v>8.83</v>
      </c>
      <c r="W226" s="16">
        <v>40585</v>
      </c>
      <c r="X226" s="15">
        <v>16.350000000000001</v>
      </c>
      <c r="Y226" s="16">
        <v>40225</v>
      </c>
      <c r="Z226" s="15">
        <v>15.38</v>
      </c>
      <c r="AA226" s="16">
        <v>39861</v>
      </c>
      <c r="AB226" s="15">
        <v>11.48</v>
      </c>
    </row>
    <row r="227" spans="1:28" x14ac:dyDescent="0.3">
      <c r="A227" s="15"/>
      <c r="C227" s="16">
        <v>44243</v>
      </c>
      <c r="D227" s="15">
        <v>38.82</v>
      </c>
      <c r="E227" s="16">
        <v>43875</v>
      </c>
      <c r="F227" s="15">
        <v>24.23</v>
      </c>
      <c r="G227" s="16">
        <v>43500</v>
      </c>
      <c r="H227" s="15">
        <v>22.92</v>
      </c>
      <c r="I227" s="16">
        <v>43129</v>
      </c>
      <c r="J227" s="15">
        <v>8.9700000000000006</v>
      </c>
      <c r="K227" s="16">
        <v>42775</v>
      </c>
      <c r="L227" s="15">
        <v>5.28</v>
      </c>
      <c r="M227" s="16">
        <v>42415</v>
      </c>
      <c r="N227" s="15">
        <v>4.8</v>
      </c>
      <c r="O227" s="16">
        <v>42044</v>
      </c>
      <c r="P227" s="15">
        <v>6.92</v>
      </c>
      <c r="Q227" s="16">
        <v>41675</v>
      </c>
      <c r="R227" s="15">
        <v>6.05</v>
      </c>
      <c r="S227" s="16">
        <v>41313</v>
      </c>
      <c r="T227" s="15">
        <v>4.55</v>
      </c>
      <c r="U227" s="16">
        <v>40952</v>
      </c>
      <c r="V227" s="15">
        <v>8.36</v>
      </c>
      <c r="W227" s="16">
        <v>40584</v>
      </c>
      <c r="X227" s="15">
        <v>16.16</v>
      </c>
      <c r="Y227" s="16">
        <v>40224</v>
      </c>
      <c r="Z227" s="15">
        <v>15.22</v>
      </c>
      <c r="AA227" s="16">
        <v>39860</v>
      </c>
      <c r="AB227" s="15">
        <v>11.48</v>
      </c>
    </row>
    <row r="228" spans="1:28" x14ac:dyDescent="0.3">
      <c r="A228" s="15"/>
      <c r="C228" s="16">
        <v>44242</v>
      </c>
      <c r="D228" s="15">
        <v>39.47</v>
      </c>
      <c r="E228" s="16">
        <v>43874</v>
      </c>
      <c r="F228" s="15">
        <v>24.34</v>
      </c>
      <c r="G228" s="16">
        <v>43497</v>
      </c>
      <c r="H228" s="15">
        <v>21.84</v>
      </c>
      <c r="I228" s="16">
        <v>43126</v>
      </c>
      <c r="J228" s="15">
        <v>9.0500000000000007</v>
      </c>
      <c r="K228" s="16">
        <v>42774</v>
      </c>
      <c r="L228" s="15">
        <v>5.21</v>
      </c>
      <c r="M228" s="16">
        <v>42412</v>
      </c>
      <c r="N228" s="15">
        <v>5.05</v>
      </c>
      <c r="O228" s="16">
        <v>42041</v>
      </c>
      <c r="P228" s="15">
        <v>6.95</v>
      </c>
      <c r="Q228" s="16">
        <v>41674</v>
      </c>
      <c r="R228" s="15">
        <v>5.81</v>
      </c>
      <c r="S228" s="16">
        <v>41312</v>
      </c>
      <c r="T228" s="15">
        <v>4.2</v>
      </c>
      <c r="U228" s="16">
        <v>40949</v>
      </c>
      <c r="V228" s="15">
        <v>8.6199999999999992</v>
      </c>
      <c r="W228" s="16">
        <v>40583</v>
      </c>
      <c r="X228" s="15">
        <v>16.16</v>
      </c>
      <c r="Y228" s="16">
        <v>40221</v>
      </c>
      <c r="Z228" s="15">
        <v>15.06</v>
      </c>
      <c r="AA228" s="16">
        <v>39857</v>
      </c>
      <c r="AB228" s="15">
        <v>11.67</v>
      </c>
    </row>
    <row r="229" spans="1:28" x14ac:dyDescent="0.3">
      <c r="A229" s="15"/>
      <c r="C229" s="16">
        <v>44239</v>
      </c>
      <c r="D229" s="15">
        <v>39.97</v>
      </c>
      <c r="E229" s="16">
        <v>43873</v>
      </c>
      <c r="F229" s="15">
        <v>23.83</v>
      </c>
      <c r="G229" s="16">
        <v>43496</v>
      </c>
      <c r="H229" s="15">
        <v>22.13</v>
      </c>
      <c r="I229" s="16">
        <v>43125</v>
      </c>
      <c r="J229" s="15">
        <v>9.2100000000000009</v>
      </c>
      <c r="K229" s="16">
        <v>42773</v>
      </c>
      <c r="L229" s="15">
        <v>5.16</v>
      </c>
      <c r="M229" s="16">
        <v>42411</v>
      </c>
      <c r="N229" s="15">
        <v>4.72</v>
      </c>
      <c r="O229" s="16">
        <v>42040</v>
      </c>
      <c r="P229" s="15">
        <v>7</v>
      </c>
      <c r="Q229" s="16">
        <v>41673</v>
      </c>
      <c r="R229" s="15">
        <v>5.82</v>
      </c>
      <c r="S229" s="16">
        <v>41311</v>
      </c>
      <c r="T229" s="15">
        <v>4.18</v>
      </c>
      <c r="U229" s="16">
        <v>40948</v>
      </c>
      <c r="V229" s="15">
        <v>8.7200000000000006</v>
      </c>
      <c r="W229" s="16">
        <v>40582</v>
      </c>
      <c r="X229" s="15">
        <v>16.18</v>
      </c>
      <c r="Y229" s="16">
        <v>40220</v>
      </c>
      <c r="Z229" s="15">
        <v>15.3</v>
      </c>
      <c r="AA229" s="16">
        <v>39856</v>
      </c>
      <c r="AB229" s="15">
        <v>11.3</v>
      </c>
    </row>
    <row r="230" spans="1:28" x14ac:dyDescent="0.3">
      <c r="A230" s="15"/>
      <c r="C230" s="16">
        <v>44238</v>
      </c>
      <c r="D230" s="15">
        <v>38.71</v>
      </c>
      <c r="E230" s="16">
        <v>43872</v>
      </c>
      <c r="F230" s="15">
        <v>23.25</v>
      </c>
      <c r="G230" s="16">
        <v>43495</v>
      </c>
      <c r="H230" s="15">
        <v>22.86</v>
      </c>
      <c r="I230" s="16">
        <v>43124</v>
      </c>
      <c r="J230" s="15">
        <v>9.43</v>
      </c>
      <c r="K230" s="16">
        <v>42772</v>
      </c>
      <c r="L230" s="15">
        <v>5.0999999999999996</v>
      </c>
      <c r="M230" s="16">
        <v>42410</v>
      </c>
      <c r="N230" s="15">
        <v>4.87</v>
      </c>
      <c r="O230" s="16">
        <v>42039</v>
      </c>
      <c r="P230" s="15">
        <v>6.91</v>
      </c>
      <c r="Q230" s="16">
        <v>41670</v>
      </c>
      <c r="R230" s="15">
        <v>5.55</v>
      </c>
      <c r="S230" s="16">
        <v>41310</v>
      </c>
      <c r="T230" s="15">
        <v>4.42</v>
      </c>
      <c r="U230" s="16">
        <v>40947</v>
      </c>
      <c r="V230" s="15">
        <v>9.09</v>
      </c>
      <c r="W230" s="16">
        <v>40581</v>
      </c>
      <c r="X230" s="15">
        <v>16.12</v>
      </c>
      <c r="Y230" s="16">
        <v>40219</v>
      </c>
      <c r="Z230" s="15">
        <v>15.4</v>
      </c>
      <c r="AA230" s="16">
        <v>39855</v>
      </c>
      <c r="AB230" s="15">
        <v>11.43</v>
      </c>
    </row>
    <row r="231" spans="1:28" x14ac:dyDescent="0.3">
      <c r="A231" s="15"/>
      <c r="C231" s="16">
        <v>44237</v>
      </c>
      <c r="D231" s="15">
        <v>39.29</v>
      </c>
      <c r="E231" s="16">
        <v>43871</v>
      </c>
      <c r="F231" s="15">
        <v>23.1</v>
      </c>
      <c r="G231" s="16">
        <v>43494</v>
      </c>
      <c r="H231" s="15">
        <v>23.21</v>
      </c>
      <c r="I231" s="16">
        <v>43123</v>
      </c>
      <c r="J231" s="15">
        <v>8.98</v>
      </c>
      <c r="K231" s="16">
        <v>42769</v>
      </c>
      <c r="L231" s="15">
        <v>5.16</v>
      </c>
      <c r="M231" s="16">
        <v>42409</v>
      </c>
      <c r="N231" s="15">
        <v>4.9400000000000004</v>
      </c>
      <c r="O231" s="16">
        <v>42038</v>
      </c>
      <c r="P231" s="15">
        <v>7.07</v>
      </c>
      <c r="Q231" s="16">
        <v>41669</v>
      </c>
      <c r="R231" s="15">
        <v>5.7</v>
      </c>
      <c r="S231" s="16">
        <v>41309</v>
      </c>
      <c r="T231" s="15">
        <v>4.32</v>
      </c>
      <c r="U231" s="16">
        <v>40946</v>
      </c>
      <c r="V231" s="15">
        <v>9.48</v>
      </c>
      <c r="W231" s="16">
        <v>40578</v>
      </c>
      <c r="X231" s="15">
        <v>16.2</v>
      </c>
      <c r="Y231" s="16">
        <v>40218</v>
      </c>
      <c r="Z231" s="15">
        <v>15.71</v>
      </c>
      <c r="AA231" s="16">
        <v>39854</v>
      </c>
      <c r="AB231" s="15">
        <v>12.07</v>
      </c>
    </row>
    <row r="232" spans="1:28" x14ac:dyDescent="0.3">
      <c r="A232" s="15"/>
      <c r="C232" s="16">
        <v>44236</v>
      </c>
      <c r="D232" s="15">
        <v>38.21</v>
      </c>
      <c r="E232" s="16">
        <v>43868</v>
      </c>
      <c r="F232" s="15">
        <v>23.27</v>
      </c>
      <c r="G232" s="16">
        <v>43493</v>
      </c>
      <c r="H232" s="15">
        <v>22.6</v>
      </c>
      <c r="I232" s="16">
        <v>43122</v>
      </c>
      <c r="J232" s="15">
        <v>8.7200000000000006</v>
      </c>
      <c r="K232" s="16">
        <v>42768</v>
      </c>
      <c r="L232" s="15">
        <v>5.22</v>
      </c>
      <c r="M232" s="16">
        <v>42408</v>
      </c>
      <c r="N232" s="15">
        <v>5.23</v>
      </c>
      <c r="O232" s="16">
        <v>42037</v>
      </c>
      <c r="P232" s="15">
        <v>7.12</v>
      </c>
      <c r="Q232" s="16">
        <v>41668</v>
      </c>
      <c r="R232" s="15">
        <v>5.49</v>
      </c>
      <c r="S232" s="16">
        <v>41306</v>
      </c>
      <c r="T232" s="15">
        <v>4.34</v>
      </c>
      <c r="U232" s="16">
        <v>40945</v>
      </c>
      <c r="V232" s="15">
        <v>9.4600000000000009</v>
      </c>
      <c r="W232" s="16">
        <v>40577</v>
      </c>
      <c r="X232" s="15">
        <v>16.170000000000002</v>
      </c>
      <c r="Y232" s="16">
        <v>40217</v>
      </c>
      <c r="Z232" s="15">
        <v>15.99</v>
      </c>
      <c r="AA232" s="16">
        <v>39853</v>
      </c>
      <c r="AB232" s="15">
        <v>12.7</v>
      </c>
    </row>
    <row r="233" spans="1:28" x14ac:dyDescent="0.3">
      <c r="A233" s="15"/>
      <c r="C233" s="16">
        <v>44235</v>
      </c>
      <c r="D233" s="15">
        <v>38.56</v>
      </c>
      <c r="E233" s="16">
        <v>43867</v>
      </c>
      <c r="F233" s="15">
        <v>23.5</v>
      </c>
      <c r="G233" s="16">
        <v>43490</v>
      </c>
      <c r="H233" s="15">
        <v>23.76</v>
      </c>
      <c r="I233" s="16">
        <v>43119</v>
      </c>
      <c r="J233" s="15">
        <v>8.73</v>
      </c>
      <c r="K233" s="16">
        <v>42767</v>
      </c>
      <c r="L233" s="15">
        <v>5.27</v>
      </c>
      <c r="M233" s="16">
        <v>42405</v>
      </c>
      <c r="N233" s="15">
        <v>5.54</v>
      </c>
      <c r="O233" s="16">
        <v>42034</v>
      </c>
      <c r="P233" s="15">
        <v>7.08</v>
      </c>
      <c r="Q233" s="16">
        <v>41667</v>
      </c>
      <c r="R233" s="15">
        <v>5.51</v>
      </c>
      <c r="S233" s="16">
        <v>41305</v>
      </c>
      <c r="T233" s="15">
        <v>3.42</v>
      </c>
      <c r="U233" s="16">
        <v>40942</v>
      </c>
      <c r="V233" s="15">
        <v>9.24</v>
      </c>
      <c r="W233" s="16">
        <v>40576</v>
      </c>
      <c r="X233" s="15">
        <v>16.489999999999998</v>
      </c>
      <c r="Y233" s="16">
        <v>40214</v>
      </c>
      <c r="Z233" s="15">
        <v>15.59</v>
      </c>
      <c r="AA233" s="16">
        <v>39850</v>
      </c>
      <c r="AB233" s="15">
        <v>12.6</v>
      </c>
    </row>
    <row r="234" spans="1:28" x14ac:dyDescent="0.3">
      <c r="A234" s="15"/>
      <c r="C234" s="16">
        <v>44232</v>
      </c>
      <c r="D234" s="15">
        <v>38.15</v>
      </c>
      <c r="E234" s="16">
        <v>43866</v>
      </c>
      <c r="F234" s="15">
        <v>23.71</v>
      </c>
      <c r="G234" s="16">
        <v>43489</v>
      </c>
      <c r="H234" s="15">
        <v>23.89</v>
      </c>
      <c r="I234" s="16">
        <v>43118</v>
      </c>
      <c r="J234" s="15">
        <v>8.4700000000000006</v>
      </c>
      <c r="K234" s="16">
        <v>42766</v>
      </c>
      <c r="L234" s="15">
        <v>5.34</v>
      </c>
      <c r="M234" s="16">
        <v>42404</v>
      </c>
      <c r="N234" s="15">
        <v>5.6</v>
      </c>
      <c r="O234" s="16">
        <v>42033</v>
      </c>
      <c r="P234" s="15">
        <v>7.06</v>
      </c>
      <c r="Q234" s="16">
        <v>41666</v>
      </c>
      <c r="R234" s="15">
        <v>5.39</v>
      </c>
      <c r="S234" s="16">
        <v>41304</v>
      </c>
      <c r="T234" s="15">
        <v>3.8</v>
      </c>
      <c r="U234" s="16">
        <v>40941</v>
      </c>
      <c r="V234" s="15">
        <v>9.4600000000000009</v>
      </c>
      <c r="W234" s="16">
        <v>40575</v>
      </c>
      <c r="X234" s="15">
        <v>16.329999999999998</v>
      </c>
      <c r="Y234" s="16">
        <v>40213</v>
      </c>
      <c r="Z234" s="15">
        <v>15.55</v>
      </c>
      <c r="AA234" s="16">
        <v>39849</v>
      </c>
      <c r="AB234" s="15">
        <v>12.73</v>
      </c>
    </row>
    <row r="235" spans="1:28" x14ac:dyDescent="0.3">
      <c r="A235" s="15"/>
      <c r="C235" s="16">
        <v>44231</v>
      </c>
      <c r="D235" s="15">
        <v>37.21</v>
      </c>
      <c r="E235" s="16">
        <v>43865</v>
      </c>
      <c r="F235" s="15">
        <v>23.29</v>
      </c>
      <c r="G235" s="16">
        <v>43488</v>
      </c>
      <c r="H235" s="15">
        <v>24.53</v>
      </c>
      <c r="I235" s="16">
        <v>43117</v>
      </c>
      <c r="J235" s="15">
        <v>8.15</v>
      </c>
      <c r="K235" s="16">
        <v>42765</v>
      </c>
      <c r="L235" s="15">
        <v>5.15</v>
      </c>
      <c r="M235" s="16">
        <v>42403</v>
      </c>
      <c r="N235" s="15">
        <v>5.61</v>
      </c>
      <c r="O235" s="16">
        <v>42032</v>
      </c>
      <c r="P235" s="15">
        <v>6.95</v>
      </c>
      <c r="Q235" s="16">
        <v>41663</v>
      </c>
      <c r="R235" s="15">
        <v>5.25</v>
      </c>
      <c r="S235" s="16">
        <v>41303</v>
      </c>
      <c r="T235" s="15">
        <v>3.99</v>
      </c>
      <c r="U235" s="16">
        <v>40940</v>
      </c>
      <c r="V235" s="15">
        <v>9.16</v>
      </c>
      <c r="W235" s="16">
        <v>40574</v>
      </c>
      <c r="X235" s="15">
        <v>16.46</v>
      </c>
      <c r="Y235" s="16">
        <v>40212</v>
      </c>
      <c r="Z235" s="15">
        <v>15.14</v>
      </c>
      <c r="AA235" s="16">
        <v>39848</v>
      </c>
      <c r="AB235" s="15">
        <v>12.98</v>
      </c>
    </row>
    <row r="236" spans="1:28" x14ac:dyDescent="0.3">
      <c r="A236" s="15"/>
      <c r="C236" s="16">
        <v>44230</v>
      </c>
      <c r="D236" s="15">
        <v>37.380000000000003</v>
      </c>
      <c r="E236" s="16">
        <v>43864</v>
      </c>
      <c r="F236" s="15">
        <v>23.14</v>
      </c>
      <c r="G236" s="16">
        <v>43487</v>
      </c>
      <c r="H236" s="15">
        <v>25.01</v>
      </c>
      <c r="I236" s="16">
        <v>43116</v>
      </c>
      <c r="J236" s="15">
        <v>8.01</v>
      </c>
      <c r="K236" s="16">
        <v>42762</v>
      </c>
      <c r="L236" s="15">
        <v>4.93</v>
      </c>
      <c r="M236" s="16">
        <v>42402</v>
      </c>
      <c r="N236" s="15">
        <v>5.79</v>
      </c>
      <c r="O236" s="16">
        <v>42031</v>
      </c>
      <c r="P236" s="15">
        <v>6.83</v>
      </c>
      <c r="Q236" s="16">
        <v>41662</v>
      </c>
      <c r="R236" s="15">
        <v>5.03</v>
      </c>
      <c r="S236" s="16">
        <v>41302</v>
      </c>
      <c r="T236" s="15">
        <v>4.18</v>
      </c>
      <c r="U236" s="16">
        <v>40939</v>
      </c>
      <c r="V236" s="15">
        <v>8.7100000000000009</v>
      </c>
      <c r="W236" s="16">
        <v>40571</v>
      </c>
      <c r="X236" s="15">
        <v>16.239999999999998</v>
      </c>
      <c r="Y236" s="16">
        <v>40211</v>
      </c>
      <c r="Z236" s="15">
        <v>15.16</v>
      </c>
      <c r="AA236" s="16">
        <v>39847</v>
      </c>
      <c r="AB236" s="15">
        <v>13.22</v>
      </c>
    </row>
    <row r="237" spans="1:28" x14ac:dyDescent="0.3">
      <c r="A237" s="15"/>
      <c r="C237" s="16">
        <v>44229</v>
      </c>
      <c r="D237" s="15">
        <v>34.93</v>
      </c>
      <c r="E237" s="16">
        <v>43861</v>
      </c>
      <c r="F237" s="15">
        <v>23.8</v>
      </c>
      <c r="G237" s="16">
        <v>43486</v>
      </c>
      <c r="H237" s="15">
        <v>24.28</v>
      </c>
      <c r="I237" s="16">
        <v>43115</v>
      </c>
      <c r="J237" s="15">
        <v>7.75</v>
      </c>
      <c r="K237" s="16">
        <v>42761</v>
      </c>
      <c r="L237" s="15">
        <v>5.18</v>
      </c>
      <c r="M237" s="16">
        <v>42401</v>
      </c>
      <c r="N237" s="15">
        <v>5.68</v>
      </c>
      <c r="O237" s="16">
        <v>42030</v>
      </c>
      <c r="P237" s="15">
        <v>6.85</v>
      </c>
      <c r="Q237" s="16">
        <v>41661</v>
      </c>
      <c r="R237" s="15">
        <v>5.1100000000000003</v>
      </c>
      <c r="S237" s="16">
        <v>41299</v>
      </c>
      <c r="T237" s="15">
        <v>4.1100000000000003</v>
      </c>
      <c r="U237" s="16">
        <v>40938</v>
      </c>
      <c r="V237" s="15">
        <v>8.41</v>
      </c>
      <c r="W237" s="16">
        <v>40570</v>
      </c>
      <c r="X237" s="15">
        <v>16.21</v>
      </c>
      <c r="Y237" s="16">
        <v>40210</v>
      </c>
      <c r="Z237" s="15">
        <v>15.12</v>
      </c>
      <c r="AA237" s="16">
        <v>39846</v>
      </c>
      <c r="AB237" s="15">
        <v>13.96</v>
      </c>
    </row>
    <row r="238" spans="1:28" x14ac:dyDescent="0.3">
      <c r="A238" s="15"/>
      <c r="C238" s="16">
        <v>44228</v>
      </c>
      <c r="D238" s="15">
        <v>32.81</v>
      </c>
      <c r="E238" s="16">
        <v>43860</v>
      </c>
      <c r="F238" s="15">
        <v>23.66</v>
      </c>
      <c r="G238" s="16">
        <v>43483</v>
      </c>
      <c r="H238" s="15">
        <v>24.68</v>
      </c>
      <c r="I238" s="16">
        <v>43112</v>
      </c>
      <c r="J238" s="15">
        <v>7.83</v>
      </c>
      <c r="K238" s="16">
        <v>42760</v>
      </c>
      <c r="L238" s="15">
        <v>4.99</v>
      </c>
      <c r="M238" s="16">
        <v>42398</v>
      </c>
      <c r="N238" s="15">
        <v>6.03</v>
      </c>
      <c r="O238" s="16">
        <v>42027</v>
      </c>
      <c r="P238" s="15">
        <v>6.8</v>
      </c>
      <c r="Q238" s="16">
        <v>41660</v>
      </c>
      <c r="R238" s="15">
        <v>5.0199999999999996</v>
      </c>
      <c r="S238" s="16">
        <v>41298</v>
      </c>
      <c r="T238" s="15">
        <v>4.33</v>
      </c>
      <c r="U238" s="16">
        <v>40935</v>
      </c>
      <c r="V238" s="15">
        <v>8.8800000000000008</v>
      </c>
      <c r="W238" s="16">
        <v>40569</v>
      </c>
      <c r="X238" s="15">
        <v>16.39</v>
      </c>
      <c r="Y238" s="16">
        <v>40207</v>
      </c>
      <c r="Z238" s="15">
        <v>15.29</v>
      </c>
      <c r="AA238" s="16">
        <v>39843</v>
      </c>
      <c r="AB238" s="15">
        <v>14.68</v>
      </c>
    </row>
    <row r="239" spans="1:28" x14ac:dyDescent="0.3">
      <c r="A239" s="15"/>
      <c r="C239" s="16">
        <v>44225</v>
      </c>
      <c r="D239" s="15">
        <v>32.89</v>
      </c>
      <c r="E239" s="16">
        <v>43859</v>
      </c>
      <c r="F239" s="15">
        <v>23.91</v>
      </c>
      <c r="G239" s="16">
        <v>43482</v>
      </c>
      <c r="H239" s="15">
        <v>23.48</v>
      </c>
      <c r="I239" s="16">
        <v>43111</v>
      </c>
      <c r="J239" s="15">
        <v>7.78</v>
      </c>
      <c r="K239" s="16">
        <v>42759</v>
      </c>
      <c r="L239" s="15">
        <v>5.08</v>
      </c>
      <c r="M239" s="16">
        <v>42397</v>
      </c>
      <c r="N239" s="15">
        <v>6.05</v>
      </c>
      <c r="O239" s="16">
        <v>42026</v>
      </c>
      <c r="P239" s="15">
        <v>6.79</v>
      </c>
      <c r="Q239" s="16">
        <v>41659</v>
      </c>
      <c r="R239" s="15">
        <v>4.92</v>
      </c>
      <c r="S239" s="16">
        <v>41297</v>
      </c>
      <c r="T239" s="15">
        <v>4.6500000000000004</v>
      </c>
      <c r="U239" s="16">
        <v>40934</v>
      </c>
      <c r="V239" s="15">
        <v>8.3699999999999992</v>
      </c>
      <c r="W239" s="16">
        <v>40568</v>
      </c>
      <c r="X239" s="15">
        <v>16.36</v>
      </c>
      <c r="Y239" s="16">
        <v>40206</v>
      </c>
      <c r="Z239" s="15">
        <v>15.48</v>
      </c>
      <c r="AA239" s="16">
        <v>39842</v>
      </c>
      <c r="AB239" s="15">
        <v>14.76</v>
      </c>
    </row>
    <row r="240" spans="1:28" x14ac:dyDescent="0.3">
      <c r="A240" s="15"/>
      <c r="C240" s="16">
        <v>44224</v>
      </c>
      <c r="D240" s="15">
        <v>33.89</v>
      </c>
      <c r="E240" s="16">
        <v>43858</v>
      </c>
      <c r="F240" s="15">
        <v>24.58</v>
      </c>
      <c r="G240" s="16">
        <v>43481</v>
      </c>
      <c r="H240" s="15">
        <v>23.25</v>
      </c>
      <c r="I240" s="16">
        <v>43110</v>
      </c>
      <c r="J240" s="15">
        <v>7.85</v>
      </c>
      <c r="K240" s="16">
        <v>42758</v>
      </c>
      <c r="L240" s="15">
        <v>5.31</v>
      </c>
      <c r="M240" s="16">
        <v>42396</v>
      </c>
      <c r="N240" s="15">
        <v>5.89</v>
      </c>
      <c r="O240" s="16">
        <v>42025</v>
      </c>
      <c r="P240" s="15">
        <v>7.3</v>
      </c>
      <c r="Q240" s="16">
        <v>41656</v>
      </c>
      <c r="R240" s="15">
        <v>5.07</v>
      </c>
      <c r="S240" s="16">
        <v>41296</v>
      </c>
      <c r="T240" s="15">
        <v>5.45</v>
      </c>
      <c r="U240" s="16">
        <v>40933</v>
      </c>
      <c r="V240" s="15">
        <v>8.2100000000000009</v>
      </c>
      <c r="W240" s="16">
        <v>40567</v>
      </c>
      <c r="X240" s="15">
        <v>16.05</v>
      </c>
      <c r="Y240" s="16">
        <v>40205</v>
      </c>
      <c r="Z240" s="15">
        <v>15.7</v>
      </c>
      <c r="AA240" s="16">
        <v>39841</v>
      </c>
      <c r="AB240" s="15">
        <v>14.65</v>
      </c>
    </row>
    <row r="241" spans="1:28" x14ac:dyDescent="0.3">
      <c r="A241" s="15"/>
      <c r="C241" s="16">
        <v>44223</v>
      </c>
      <c r="D241" s="15">
        <v>33.200000000000003</v>
      </c>
      <c r="E241" s="16">
        <v>43857</v>
      </c>
      <c r="F241" s="15">
        <v>24.51</v>
      </c>
      <c r="G241" s="16">
        <v>43480</v>
      </c>
      <c r="H241" s="15">
        <v>22.48</v>
      </c>
      <c r="I241" s="16">
        <v>43109</v>
      </c>
      <c r="J241" s="15">
        <v>7.75</v>
      </c>
      <c r="K241" s="16">
        <v>42755</v>
      </c>
      <c r="L241" s="15">
        <v>5.42</v>
      </c>
      <c r="M241" s="16">
        <v>42395</v>
      </c>
      <c r="N241" s="15">
        <v>6.06</v>
      </c>
      <c r="O241" s="16">
        <v>42024</v>
      </c>
      <c r="P241" s="15">
        <v>7.17</v>
      </c>
      <c r="Q241" s="16">
        <v>41655</v>
      </c>
      <c r="R241" s="15">
        <v>5.07</v>
      </c>
      <c r="S241" s="16">
        <v>41295</v>
      </c>
      <c r="T241" s="15">
        <v>4.95</v>
      </c>
      <c r="U241" s="16">
        <v>40932</v>
      </c>
      <c r="V241" s="15">
        <v>8.1</v>
      </c>
      <c r="W241" s="16">
        <v>40564</v>
      </c>
      <c r="X241" s="15">
        <v>15.94</v>
      </c>
      <c r="Y241" s="16">
        <v>40204</v>
      </c>
      <c r="Z241" s="15">
        <v>15.82</v>
      </c>
      <c r="AA241" s="16">
        <v>39840</v>
      </c>
      <c r="AB241" s="15">
        <v>14.52</v>
      </c>
    </row>
    <row r="242" spans="1:28" x14ac:dyDescent="0.3">
      <c r="A242" s="15"/>
      <c r="C242" s="16">
        <v>44222</v>
      </c>
      <c r="D242" s="15">
        <v>33.270000000000003</v>
      </c>
      <c r="E242" s="16">
        <v>43854</v>
      </c>
      <c r="F242" s="15">
        <v>24.31</v>
      </c>
      <c r="G242" s="16">
        <v>43479</v>
      </c>
      <c r="H242" s="15">
        <v>22.4</v>
      </c>
      <c r="I242" s="16">
        <v>43108</v>
      </c>
      <c r="J242" s="15">
        <v>7.62</v>
      </c>
      <c r="K242" s="16">
        <v>42754</v>
      </c>
      <c r="L242" s="15">
        <v>5.18</v>
      </c>
      <c r="M242" s="16">
        <v>42394</v>
      </c>
      <c r="N242" s="15">
        <v>5.88</v>
      </c>
      <c r="O242" s="16">
        <v>42023</v>
      </c>
      <c r="P242" s="15">
        <v>7.22</v>
      </c>
      <c r="Q242" s="16">
        <v>41654</v>
      </c>
      <c r="R242" s="15">
        <v>4.8</v>
      </c>
      <c r="S242" s="16">
        <v>41292</v>
      </c>
      <c r="T242" s="15">
        <v>5.1100000000000003</v>
      </c>
      <c r="U242" s="16">
        <v>40931</v>
      </c>
      <c r="V242" s="15">
        <v>7.68</v>
      </c>
      <c r="W242" s="16">
        <v>40563</v>
      </c>
      <c r="X242" s="15">
        <v>15.81</v>
      </c>
      <c r="Y242" s="16">
        <v>40203</v>
      </c>
      <c r="Z242" s="15">
        <v>15.68</v>
      </c>
      <c r="AA242" s="16">
        <v>39839</v>
      </c>
      <c r="AB242" s="15">
        <v>14.7</v>
      </c>
    </row>
    <row r="243" spans="1:28" x14ac:dyDescent="0.3">
      <c r="A243" s="15"/>
      <c r="C243" s="16">
        <v>44221</v>
      </c>
      <c r="D243" s="15">
        <v>33.08</v>
      </c>
      <c r="E243" s="16">
        <v>43853</v>
      </c>
      <c r="F243" s="15">
        <v>24.62</v>
      </c>
      <c r="G243" s="16">
        <v>43476</v>
      </c>
      <c r="H243" s="15">
        <v>22.59</v>
      </c>
      <c r="I243" s="16">
        <v>43105</v>
      </c>
      <c r="J243" s="15">
        <v>7.75</v>
      </c>
      <c r="K243" s="16">
        <v>42753</v>
      </c>
      <c r="L243" s="15">
        <v>4.84</v>
      </c>
      <c r="M243" s="16">
        <v>42391</v>
      </c>
      <c r="N243" s="15">
        <v>6.31</v>
      </c>
      <c r="O243" s="16">
        <v>42020</v>
      </c>
      <c r="P243" s="15">
        <v>7.13</v>
      </c>
      <c r="Q243" s="16">
        <v>41653</v>
      </c>
      <c r="R243" s="15">
        <v>4.82</v>
      </c>
      <c r="S243" s="16">
        <v>41291</v>
      </c>
      <c r="T243" s="15">
        <v>5.61</v>
      </c>
      <c r="U243" s="16">
        <v>40928</v>
      </c>
      <c r="V243" s="15">
        <v>7.81</v>
      </c>
      <c r="W243" s="16">
        <v>40562</v>
      </c>
      <c r="X243" s="15">
        <v>15.82</v>
      </c>
      <c r="Y243" s="16">
        <v>40200</v>
      </c>
      <c r="Z243" s="15">
        <v>15.34</v>
      </c>
      <c r="AA243" s="16">
        <v>39836</v>
      </c>
      <c r="AB243" s="15">
        <v>14.58</v>
      </c>
    </row>
    <row r="244" spans="1:28" x14ac:dyDescent="0.3">
      <c r="A244" s="15"/>
      <c r="C244" s="16">
        <v>44223</v>
      </c>
      <c r="D244" s="15">
        <v>33.200000000000003</v>
      </c>
      <c r="E244" s="16">
        <v>43852</v>
      </c>
      <c r="F244" s="15">
        <v>24.94</v>
      </c>
      <c r="G244" s="16">
        <v>43475</v>
      </c>
      <c r="H244" s="15">
        <v>21.93</v>
      </c>
      <c r="I244" s="16">
        <v>43104</v>
      </c>
      <c r="J244" s="15">
        <v>7.74</v>
      </c>
      <c r="K244" s="16">
        <v>42752</v>
      </c>
      <c r="L244" s="15">
        <v>5</v>
      </c>
      <c r="M244" s="16">
        <v>42390</v>
      </c>
      <c r="N244" s="15">
        <v>6.18</v>
      </c>
      <c r="O244" s="16">
        <v>42019</v>
      </c>
      <c r="P244" s="15">
        <v>7.14</v>
      </c>
      <c r="Q244" s="16">
        <v>41652</v>
      </c>
      <c r="R244" s="15">
        <v>4.6100000000000003</v>
      </c>
      <c r="S244" s="16">
        <v>41290</v>
      </c>
      <c r="T244" s="15">
        <v>5.65</v>
      </c>
      <c r="U244" s="16">
        <v>40927</v>
      </c>
      <c r="V244" s="15">
        <v>7.86</v>
      </c>
      <c r="W244" s="16">
        <v>40561</v>
      </c>
      <c r="X244" s="15">
        <v>16.05</v>
      </c>
      <c r="Y244" s="16">
        <v>40199</v>
      </c>
      <c r="Z244" s="15">
        <v>15.47</v>
      </c>
      <c r="AA244" s="16">
        <v>39835</v>
      </c>
      <c r="AB244" s="15">
        <v>14.53</v>
      </c>
    </row>
    <row r="245" spans="1:28" x14ac:dyDescent="0.3">
      <c r="A245" s="15"/>
      <c r="C245" s="16">
        <v>44222</v>
      </c>
      <c r="D245" s="15">
        <v>33.270000000000003</v>
      </c>
      <c r="E245" s="16">
        <v>43851</v>
      </c>
      <c r="F245" s="15">
        <v>24.85</v>
      </c>
      <c r="G245" s="16">
        <v>43474</v>
      </c>
      <c r="H245" s="15">
        <v>21.86</v>
      </c>
      <c r="I245" s="16">
        <v>43103</v>
      </c>
      <c r="J245" s="15">
        <v>7.8</v>
      </c>
      <c r="K245" s="16">
        <v>42751</v>
      </c>
      <c r="L245" s="15">
        <v>4.6900000000000004</v>
      </c>
      <c r="M245" s="16">
        <v>42389</v>
      </c>
      <c r="N245" s="15">
        <v>6.31</v>
      </c>
      <c r="O245" s="16">
        <v>42018</v>
      </c>
      <c r="P245" s="15">
        <v>7.17</v>
      </c>
      <c r="Q245" s="16">
        <v>41649</v>
      </c>
      <c r="R245" s="15">
        <v>4.5</v>
      </c>
      <c r="S245" s="16">
        <v>41289</v>
      </c>
      <c r="T245" s="15">
        <v>6.07</v>
      </c>
      <c r="U245" s="16">
        <v>40926</v>
      </c>
      <c r="V245" s="15">
        <v>7.34</v>
      </c>
      <c r="W245" s="16">
        <v>40560</v>
      </c>
      <c r="X245" s="15">
        <v>16</v>
      </c>
      <c r="Y245" s="16">
        <v>40198</v>
      </c>
      <c r="Z245" s="15">
        <v>15.61</v>
      </c>
      <c r="AA245" s="16">
        <v>39834</v>
      </c>
      <c r="AB245" s="15">
        <v>14.66</v>
      </c>
    </row>
    <row r="246" spans="1:28" x14ac:dyDescent="0.3">
      <c r="A246" s="15"/>
      <c r="C246" s="16">
        <v>44221</v>
      </c>
      <c r="D246" s="15">
        <v>33.08</v>
      </c>
      <c r="E246" s="16">
        <v>43850</v>
      </c>
      <c r="F246" s="15">
        <v>25.1</v>
      </c>
      <c r="G246" s="16">
        <v>43473</v>
      </c>
      <c r="H246" s="15">
        <v>22.65</v>
      </c>
      <c r="I246" s="16">
        <v>43102</v>
      </c>
      <c r="J246" s="15">
        <v>7.77</v>
      </c>
      <c r="K246" s="16">
        <v>42748</v>
      </c>
      <c r="L246" s="15">
        <v>5.03</v>
      </c>
      <c r="M246" s="16">
        <v>42388</v>
      </c>
      <c r="N246" s="15">
        <v>6.81</v>
      </c>
      <c r="O246" s="16">
        <v>42017</v>
      </c>
      <c r="P246" s="15">
        <v>7.29</v>
      </c>
      <c r="Q246" s="16">
        <v>41648</v>
      </c>
      <c r="R246" s="15">
        <v>4.51</v>
      </c>
      <c r="S246" s="16">
        <v>41288</v>
      </c>
      <c r="T246" s="15">
        <v>5.9</v>
      </c>
      <c r="U246" s="16">
        <v>40925</v>
      </c>
      <c r="V246" s="15">
        <v>7.22</v>
      </c>
      <c r="W246" s="16">
        <v>40557</v>
      </c>
      <c r="X246" s="15">
        <v>15.93</v>
      </c>
      <c r="Y246" s="16">
        <v>40197</v>
      </c>
      <c r="Z246" s="15">
        <v>16.07</v>
      </c>
      <c r="AA246" s="16">
        <v>39833</v>
      </c>
      <c r="AB246" s="15">
        <v>14.68</v>
      </c>
    </row>
    <row r="247" spans="1:28" x14ac:dyDescent="0.3">
      <c r="A247" s="15"/>
      <c r="C247" s="16">
        <v>44218</v>
      </c>
      <c r="D247" s="15">
        <v>34.15</v>
      </c>
      <c r="E247" s="16">
        <v>43847</v>
      </c>
      <c r="F247" s="15">
        <v>25.36</v>
      </c>
      <c r="G247" s="16">
        <v>43472</v>
      </c>
      <c r="H247" s="15">
        <v>22.07</v>
      </c>
      <c r="K247" s="16">
        <v>42747</v>
      </c>
      <c r="L247" s="15">
        <v>5.03</v>
      </c>
      <c r="M247" s="16">
        <v>42387</v>
      </c>
      <c r="N247" s="15">
        <v>6.71</v>
      </c>
      <c r="O247" s="16">
        <v>42016</v>
      </c>
      <c r="P247" s="15">
        <v>6.71</v>
      </c>
      <c r="Q247" s="16">
        <v>41647</v>
      </c>
      <c r="R247" s="15">
        <v>4.5999999999999996</v>
      </c>
      <c r="S247" s="16">
        <v>41285</v>
      </c>
      <c r="T247" s="15">
        <v>5.92</v>
      </c>
      <c r="U247" s="16">
        <v>40924</v>
      </c>
      <c r="V247" s="15">
        <v>7.25</v>
      </c>
      <c r="W247" s="16">
        <v>40556</v>
      </c>
      <c r="X247" s="15">
        <v>15.71</v>
      </c>
      <c r="Y247" s="16">
        <v>40196</v>
      </c>
      <c r="Z247" s="15">
        <v>15.97</v>
      </c>
      <c r="AA247" s="16">
        <v>39832</v>
      </c>
      <c r="AB247" s="15">
        <v>14.76</v>
      </c>
    </row>
    <row r="248" spans="1:28" x14ac:dyDescent="0.3">
      <c r="A248" s="15"/>
      <c r="C248" s="16">
        <v>44217</v>
      </c>
      <c r="D248" s="15">
        <v>34.020000000000003</v>
      </c>
      <c r="E248" s="16">
        <v>43846</v>
      </c>
      <c r="F248" s="15">
        <v>24.77</v>
      </c>
      <c r="G248" s="16">
        <v>43469</v>
      </c>
      <c r="H248" s="15">
        <v>23.49</v>
      </c>
      <c r="K248" s="16">
        <v>42746</v>
      </c>
      <c r="L248" s="15">
        <v>5.52</v>
      </c>
      <c r="M248" s="16">
        <v>42384</v>
      </c>
      <c r="N248" s="15">
        <v>6.68</v>
      </c>
      <c r="O248" s="16">
        <v>42013</v>
      </c>
      <c r="P248" s="15">
        <v>6.71</v>
      </c>
      <c r="Q248" s="16">
        <v>41646</v>
      </c>
      <c r="R248" s="15">
        <v>4.67</v>
      </c>
      <c r="S248" s="16">
        <v>41284</v>
      </c>
      <c r="T248" s="15">
        <v>6.05</v>
      </c>
      <c r="U248" s="16">
        <v>40921</v>
      </c>
      <c r="V248" s="15">
        <v>7.51</v>
      </c>
      <c r="W248" s="16">
        <v>40555</v>
      </c>
      <c r="X248" s="15">
        <v>15.66</v>
      </c>
      <c r="Y248" s="16">
        <v>40193</v>
      </c>
      <c r="Z248" s="15">
        <v>15.58</v>
      </c>
      <c r="AA248" s="16">
        <v>39829</v>
      </c>
      <c r="AB248" s="15">
        <v>15.78</v>
      </c>
    </row>
    <row r="249" spans="1:28" x14ac:dyDescent="0.3">
      <c r="A249" s="15"/>
      <c r="C249" s="16">
        <v>44216</v>
      </c>
      <c r="D249" s="15">
        <v>32.82</v>
      </c>
      <c r="E249" s="16">
        <v>43845</v>
      </c>
      <c r="F249" s="15">
        <v>24.42</v>
      </c>
      <c r="G249" s="16">
        <v>43468</v>
      </c>
      <c r="H249" s="15">
        <v>23.04</v>
      </c>
      <c r="K249" s="16">
        <v>42745</v>
      </c>
      <c r="L249" s="15">
        <v>5.49</v>
      </c>
      <c r="M249" s="16">
        <v>42383</v>
      </c>
      <c r="N249" s="15">
        <v>7.08</v>
      </c>
      <c r="O249" s="16">
        <v>42012</v>
      </c>
      <c r="P249" s="15">
        <v>6.81</v>
      </c>
      <c r="Q249" s="16">
        <v>41645</v>
      </c>
      <c r="R249" s="15">
        <v>4.6500000000000004</v>
      </c>
      <c r="S249" s="16">
        <v>41283</v>
      </c>
      <c r="T249" s="15">
        <v>6.21</v>
      </c>
      <c r="U249" s="16">
        <v>40920</v>
      </c>
      <c r="V249" s="15">
        <v>7.75</v>
      </c>
      <c r="W249" s="16">
        <v>40554</v>
      </c>
      <c r="X249" s="15">
        <v>15.73</v>
      </c>
      <c r="Y249" s="16">
        <v>40192</v>
      </c>
      <c r="Z249" s="15">
        <v>15.86</v>
      </c>
      <c r="AA249" s="16">
        <v>39828</v>
      </c>
      <c r="AB249" s="15">
        <v>16.420000000000002</v>
      </c>
    </row>
    <row r="250" spans="1:28" x14ac:dyDescent="0.3">
      <c r="A250" s="15"/>
      <c r="C250" s="16">
        <v>44215</v>
      </c>
      <c r="D250" s="15">
        <v>33</v>
      </c>
      <c r="E250" s="16">
        <v>43844</v>
      </c>
      <c r="F250" s="15">
        <v>23.76</v>
      </c>
      <c r="G250" s="16">
        <v>43467</v>
      </c>
      <c r="H250" s="15">
        <v>25.02</v>
      </c>
      <c r="K250" s="16">
        <v>42744</v>
      </c>
      <c r="L250" s="15">
        <v>5.26</v>
      </c>
      <c r="M250" s="16">
        <v>42382</v>
      </c>
      <c r="N250" s="15">
        <v>7.25</v>
      </c>
      <c r="O250" s="16">
        <v>42011</v>
      </c>
      <c r="P250" s="15">
        <v>6.77</v>
      </c>
      <c r="Q250" s="16">
        <v>41642</v>
      </c>
      <c r="R250" s="15">
        <v>4.71</v>
      </c>
      <c r="S250" s="16">
        <v>41282</v>
      </c>
      <c r="T250" s="15">
        <v>6.47</v>
      </c>
      <c r="U250" s="16">
        <v>40919</v>
      </c>
      <c r="V250" s="15">
        <v>7.61</v>
      </c>
      <c r="W250" s="16">
        <v>40553</v>
      </c>
      <c r="X250" s="15">
        <v>15.64</v>
      </c>
      <c r="Y250" s="16">
        <v>40191</v>
      </c>
      <c r="Z250" s="15">
        <v>15.32</v>
      </c>
      <c r="AA250" s="16">
        <v>39827</v>
      </c>
      <c r="AB250" s="15">
        <v>16.47</v>
      </c>
    </row>
    <row r="251" spans="1:28" x14ac:dyDescent="0.3">
      <c r="A251" s="15"/>
      <c r="C251" s="16">
        <v>44214</v>
      </c>
      <c r="D251" s="15">
        <v>31.53</v>
      </c>
      <c r="E251" s="16">
        <v>43843</v>
      </c>
      <c r="F251" s="15">
        <v>24.05</v>
      </c>
      <c r="K251" s="16">
        <v>42741</v>
      </c>
      <c r="L251" s="15">
        <v>5.03</v>
      </c>
      <c r="M251" s="16">
        <v>42381</v>
      </c>
      <c r="N251" s="15">
        <v>7.1</v>
      </c>
      <c r="O251" s="16">
        <v>42010</v>
      </c>
      <c r="P251" s="15">
        <v>6.78</v>
      </c>
      <c r="Q251" s="16">
        <v>41641</v>
      </c>
      <c r="R251" s="15">
        <v>4.74</v>
      </c>
      <c r="S251" s="16">
        <v>41281</v>
      </c>
      <c r="T251" s="15">
        <v>6.66</v>
      </c>
      <c r="U251" s="16">
        <v>40918</v>
      </c>
      <c r="V251" s="15">
        <v>7.71</v>
      </c>
      <c r="W251" s="16">
        <v>40550</v>
      </c>
      <c r="X251" s="15">
        <v>16.059999999999999</v>
      </c>
      <c r="Y251" s="16">
        <v>40190</v>
      </c>
      <c r="Z251" s="15">
        <v>15.14</v>
      </c>
      <c r="AA251" s="16">
        <v>39826</v>
      </c>
      <c r="AB251" s="15">
        <v>17.04</v>
      </c>
    </row>
    <row r="252" spans="1:28" x14ac:dyDescent="0.3">
      <c r="A252" s="15"/>
      <c r="C252" s="16">
        <v>44211</v>
      </c>
      <c r="D252" s="15">
        <v>31.64</v>
      </c>
      <c r="E252" s="16">
        <v>43840</v>
      </c>
      <c r="F252" s="15">
        <v>24.11</v>
      </c>
      <c r="K252" s="16">
        <v>42740</v>
      </c>
      <c r="L252" s="15">
        <v>5.28</v>
      </c>
      <c r="M252" s="16">
        <v>42380</v>
      </c>
      <c r="N252" s="15">
        <v>7.14</v>
      </c>
      <c r="O252" s="16">
        <v>42009</v>
      </c>
      <c r="P252" s="15">
        <v>6.91</v>
      </c>
      <c r="S252" s="16">
        <v>41278</v>
      </c>
      <c r="T252" s="15">
        <v>6.34</v>
      </c>
      <c r="U252" s="16">
        <v>40917</v>
      </c>
      <c r="V252" s="15">
        <v>7.35</v>
      </c>
      <c r="W252" s="16">
        <v>40549</v>
      </c>
      <c r="X252" s="15">
        <v>16.11</v>
      </c>
      <c r="Y252" s="16">
        <v>40189</v>
      </c>
      <c r="Z252" s="15">
        <v>15.54</v>
      </c>
      <c r="AA252" s="16">
        <v>39825</v>
      </c>
      <c r="AB252" s="15">
        <v>17.239999999999998</v>
      </c>
    </row>
    <row r="253" spans="1:28" x14ac:dyDescent="0.3">
      <c r="A253" s="15"/>
      <c r="C253" s="16">
        <v>44210</v>
      </c>
      <c r="D253" s="15">
        <v>33.42</v>
      </c>
      <c r="E253" s="16">
        <v>43839</v>
      </c>
      <c r="F253" s="15">
        <v>24.58</v>
      </c>
      <c r="K253" s="16">
        <v>42739</v>
      </c>
      <c r="L253" s="15">
        <v>5.7</v>
      </c>
      <c r="M253" s="16">
        <v>42377</v>
      </c>
      <c r="N253" s="15">
        <v>7.42</v>
      </c>
      <c r="O253" s="16">
        <v>42006</v>
      </c>
      <c r="P253" s="15">
        <v>7.01</v>
      </c>
      <c r="S253" s="16">
        <v>41277</v>
      </c>
      <c r="T253" s="15">
        <v>6.4</v>
      </c>
      <c r="U253" s="16">
        <v>40914</v>
      </c>
      <c r="V253" s="15">
        <v>7.17</v>
      </c>
      <c r="W253" s="16">
        <v>40548</v>
      </c>
      <c r="X253" s="15">
        <v>15.91</v>
      </c>
      <c r="Y253" s="16">
        <v>40186</v>
      </c>
      <c r="Z253" s="15">
        <v>15.35</v>
      </c>
      <c r="AA253" s="16">
        <v>39822</v>
      </c>
      <c r="AB253" s="15">
        <v>17.899999999999999</v>
      </c>
    </row>
    <row r="254" spans="1:28" x14ac:dyDescent="0.3">
      <c r="A254" s="15"/>
      <c r="C254" s="16">
        <v>44209</v>
      </c>
      <c r="D254" s="15">
        <v>33.549999999999997</v>
      </c>
      <c r="E254" s="16">
        <v>43838</v>
      </c>
      <c r="F254" s="15">
        <v>23.97</v>
      </c>
      <c r="K254" s="16">
        <v>42738</v>
      </c>
      <c r="L254" s="15">
        <v>5.43</v>
      </c>
      <c r="M254" s="16">
        <v>42376</v>
      </c>
      <c r="N254" s="15">
        <v>7.53</v>
      </c>
      <c r="S254" s="16">
        <v>41276</v>
      </c>
      <c r="T254" s="15">
        <v>6.57</v>
      </c>
      <c r="U254" s="16">
        <v>40913</v>
      </c>
      <c r="V254" s="15">
        <v>7.3</v>
      </c>
      <c r="W254" s="16">
        <v>40547</v>
      </c>
      <c r="X254" s="15">
        <v>15.79</v>
      </c>
      <c r="Y254" s="16">
        <v>40185</v>
      </c>
      <c r="Z254" s="15">
        <v>15.1</v>
      </c>
      <c r="AA254" s="16">
        <v>39821</v>
      </c>
      <c r="AB254" s="15">
        <v>18.399999999999999</v>
      </c>
    </row>
    <row r="255" spans="1:28" x14ac:dyDescent="0.3">
      <c r="A255" s="15"/>
      <c r="C255" s="16">
        <v>44208</v>
      </c>
      <c r="D255" s="15">
        <v>34.54</v>
      </c>
      <c r="E255" s="16">
        <v>43837</v>
      </c>
      <c r="F255" s="15">
        <v>24.45</v>
      </c>
      <c r="K255" s="16">
        <v>42737</v>
      </c>
      <c r="L255" s="15">
        <v>6.13</v>
      </c>
      <c r="M255" s="16">
        <v>42375</v>
      </c>
      <c r="N255" s="15">
        <v>7.76</v>
      </c>
      <c r="U255" s="16">
        <v>40912</v>
      </c>
      <c r="V255" s="15">
        <v>7.17</v>
      </c>
      <c r="W255" s="16">
        <v>40546</v>
      </c>
      <c r="X255" s="15">
        <v>15.6</v>
      </c>
      <c r="Y255" s="16">
        <v>40184</v>
      </c>
      <c r="Z255" s="15">
        <v>14.77</v>
      </c>
      <c r="AA255" s="16">
        <v>39820</v>
      </c>
      <c r="AB255" s="15">
        <v>19.2</v>
      </c>
    </row>
    <row r="256" spans="1:28" x14ac:dyDescent="0.3">
      <c r="A256" s="15"/>
      <c r="C256" s="16">
        <v>44207</v>
      </c>
      <c r="D256" s="15">
        <v>34.42</v>
      </c>
      <c r="E256" s="16">
        <v>43836</v>
      </c>
      <c r="F256" s="15">
        <v>24.13</v>
      </c>
      <c r="M256" s="16">
        <v>42374</v>
      </c>
      <c r="N256" s="15">
        <v>8</v>
      </c>
      <c r="U256" s="16">
        <v>40911</v>
      </c>
      <c r="V256" s="15">
        <v>7.2</v>
      </c>
      <c r="Y256" s="16">
        <v>40183</v>
      </c>
      <c r="Z256" s="15">
        <v>15.09</v>
      </c>
      <c r="AA256" s="16">
        <v>39819</v>
      </c>
      <c r="AB256" s="15">
        <v>19.57</v>
      </c>
    </row>
    <row r="257" spans="1:30" x14ac:dyDescent="0.3">
      <c r="A257" s="15"/>
      <c r="C257" s="16">
        <v>44204</v>
      </c>
      <c r="D257" s="15">
        <v>34.79</v>
      </c>
      <c r="E257" s="16">
        <v>43833</v>
      </c>
      <c r="F257" s="15">
        <v>24.86</v>
      </c>
      <c r="M257" s="16">
        <v>42373</v>
      </c>
      <c r="N257" s="15">
        <v>8.0500000000000007</v>
      </c>
      <c r="Y257" s="16">
        <v>40182</v>
      </c>
      <c r="Z257" s="15">
        <v>15.51</v>
      </c>
      <c r="AA257" s="16">
        <v>39818</v>
      </c>
      <c r="AB257" s="15">
        <v>19.690000000000001</v>
      </c>
    </row>
    <row r="258" spans="1:30" x14ac:dyDescent="0.3">
      <c r="A258" s="15"/>
      <c r="C258" s="16">
        <v>44203</v>
      </c>
      <c r="D258" s="15">
        <v>34.64</v>
      </c>
      <c r="E258" s="16">
        <v>43832</v>
      </c>
      <c r="F258" s="15">
        <v>24.24</v>
      </c>
      <c r="AA258" s="16">
        <v>39815</v>
      </c>
      <c r="AB258" s="15">
        <v>19.829999999999998</v>
      </c>
    </row>
    <row r="259" spans="1:30" x14ac:dyDescent="0.3">
      <c r="A259" s="15"/>
      <c r="C259" s="16">
        <v>44202</v>
      </c>
      <c r="D259" s="15">
        <v>33.5</v>
      </c>
    </row>
    <row r="260" spans="1:30" x14ac:dyDescent="0.3">
      <c r="A260" s="15"/>
      <c r="C260" s="16">
        <v>44201</v>
      </c>
      <c r="D260" s="15">
        <v>32.82</v>
      </c>
    </row>
    <row r="261" spans="1:30" x14ac:dyDescent="0.3">
      <c r="A261" s="15"/>
      <c r="C261" s="16"/>
      <c r="D261" s="15"/>
    </row>
    <row r="262" spans="1:30" ht="15" thickBot="1" x14ac:dyDescent="0.35">
      <c r="A262" s="15"/>
      <c r="C262" s="116">
        <v>2021</v>
      </c>
      <c r="D262" s="116"/>
      <c r="E262" s="115">
        <v>2020</v>
      </c>
      <c r="F262" s="115"/>
      <c r="G262" s="115">
        <v>2019</v>
      </c>
      <c r="H262" s="115"/>
      <c r="I262" s="115">
        <v>2018</v>
      </c>
      <c r="J262" s="115"/>
      <c r="K262" s="115">
        <v>2017</v>
      </c>
      <c r="L262" s="115"/>
      <c r="M262" s="115">
        <v>2016</v>
      </c>
      <c r="N262" s="115"/>
      <c r="O262" s="115">
        <v>2015</v>
      </c>
      <c r="P262" s="115"/>
      <c r="Q262" s="115">
        <v>2014</v>
      </c>
      <c r="R262" s="115"/>
      <c r="S262" s="115">
        <v>2013</v>
      </c>
      <c r="T262" s="115"/>
      <c r="U262" s="115">
        <v>2012</v>
      </c>
      <c r="V262" s="115"/>
      <c r="W262" s="115">
        <v>2011</v>
      </c>
      <c r="X262" s="115"/>
      <c r="Y262" s="115">
        <v>2010</v>
      </c>
      <c r="Z262" s="115"/>
      <c r="AA262" s="115">
        <v>2009</v>
      </c>
      <c r="AB262" s="115"/>
      <c r="AC262" s="115">
        <v>2008</v>
      </c>
      <c r="AD262" s="115"/>
    </row>
    <row r="263" spans="1:30" x14ac:dyDescent="0.3">
      <c r="A263" s="15"/>
      <c r="B263" s="24" t="s">
        <v>715</v>
      </c>
      <c r="C263" s="27"/>
      <c r="D263" s="32">
        <f>AVERAGE(D1:D260)</f>
        <v>53.43942307692307</v>
      </c>
      <c r="E263" s="28"/>
      <c r="F263" s="32">
        <f>AVERAGE(F1:F260)</f>
        <v>24.792209302325578</v>
      </c>
      <c r="G263" s="27"/>
      <c r="H263" s="32">
        <f>AVERAGE(H1:H260)</f>
        <v>24.825120000000009</v>
      </c>
      <c r="I263" s="27"/>
      <c r="J263" s="32">
        <f>AVERAGE(J1:J260)</f>
        <v>15.665081300813005</v>
      </c>
      <c r="K263" s="27"/>
      <c r="L263" s="32">
        <f>AVERAGE(L1:L260)</f>
        <v>5.8285490196078431</v>
      </c>
      <c r="M263" s="27"/>
      <c r="N263" s="32">
        <f>AVERAGE(N1:N260)</f>
        <v>5.3497665369649798</v>
      </c>
      <c r="O263" s="27"/>
      <c r="P263" s="32">
        <f>AVERAGE(P1:P260)</f>
        <v>7.6819367588932828</v>
      </c>
      <c r="Q263" s="27"/>
      <c r="R263" s="32">
        <f>AVERAGE(R1:R260)</f>
        <v>5.9405577689243021</v>
      </c>
      <c r="S263" s="27"/>
      <c r="T263" s="32">
        <f>AVERAGE(T1:T260)</f>
        <v>4.5099606299212596</v>
      </c>
      <c r="U263" s="27"/>
      <c r="V263" s="32">
        <f>AVERAGE(V1:V260)</f>
        <v>7.9368359374999926</v>
      </c>
      <c r="W263" s="27"/>
      <c r="X263" s="32">
        <f>AVERAGE(X1:X260)</f>
        <v>14.778235294117646</v>
      </c>
      <c r="Y263" s="27"/>
      <c r="Z263" s="32">
        <f>AVERAGE(Z1:Z260)</f>
        <v>16.501712062256811</v>
      </c>
      <c r="AA263" s="28"/>
      <c r="AB263" s="32">
        <f>AVERAGE(AB1:AB260)</f>
        <v>16.568333333333328</v>
      </c>
      <c r="AC263" s="28"/>
      <c r="AD263" s="32">
        <f>AVERAGE(AD1:AD260)</f>
        <v>19.974545454545453</v>
      </c>
    </row>
    <row r="264" spans="1:30" x14ac:dyDescent="0.3">
      <c r="A264" s="15"/>
      <c r="B264" s="25" t="s">
        <v>716</v>
      </c>
      <c r="C264" s="29"/>
      <c r="D264" s="33">
        <f>MEDIAN(D1:D260)</f>
        <v>53.375</v>
      </c>
      <c r="F264" s="33">
        <f>MEDIAN(F1:F260)</f>
        <v>25.04</v>
      </c>
      <c r="G264" s="29"/>
      <c r="H264" s="33">
        <f>MEDIAN(H1:H260)</f>
        <v>25.06</v>
      </c>
      <c r="I264" s="29"/>
      <c r="J264" s="33">
        <f>MEDIAN(J1:J260)</f>
        <v>15.855</v>
      </c>
      <c r="K264" s="29"/>
      <c r="L264" s="33">
        <f>MEDIAN(L1:L260)</f>
        <v>5.31</v>
      </c>
      <c r="M264" s="29"/>
      <c r="N264" s="33">
        <f>MEDIAN(N1:N260)</f>
        <v>5.26</v>
      </c>
      <c r="O264" s="29"/>
      <c r="P264" s="33">
        <f>MEDIAN(P1:P260)</f>
        <v>7.61</v>
      </c>
      <c r="Q264" s="29"/>
      <c r="R264" s="33">
        <f>MEDIAN(R1:R260)</f>
        <v>6.01</v>
      </c>
      <c r="S264" s="29"/>
      <c r="T264" s="33">
        <f>MEDIAN(T1:T260)</f>
        <v>4.4850000000000003</v>
      </c>
      <c r="U264" s="29"/>
      <c r="V264" s="33">
        <f>MEDIAN(V1:V260)</f>
        <v>7.8900000000000006</v>
      </c>
      <c r="W264" s="29"/>
      <c r="X264" s="33">
        <f>MEDIAN(X1:X260)</f>
        <v>14.85</v>
      </c>
      <c r="Y264" s="29"/>
      <c r="Z264" s="33">
        <f>MEDIAN(Z1:Z260)</f>
        <v>16.559999999999999</v>
      </c>
      <c r="AB264" s="33">
        <f>MEDIAN(AB1:AB260)</f>
        <v>16.79</v>
      </c>
      <c r="AD264" s="33">
        <f>MEDIAN(AD1:AD260)</f>
        <v>20.055</v>
      </c>
    </row>
    <row r="265" spans="1:30" x14ac:dyDescent="0.3">
      <c r="A265" s="15"/>
      <c r="B265" s="25" t="s">
        <v>717</v>
      </c>
      <c r="C265" s="29"/>
      <c r="D265" s="33">
        <f>_xlfn.STDEV.P(D1:D260)</f>
        <v>12.711841785918937</v>
      </c>
      <c r="F265" s="33">
        <f>_xlfn.STDEV.P(F1:F260)</f>
        <v>3.6445125154912366</v>
      </c>
      <c r="G265" s="29"/>
      <c r="H265" s="33">
        <f>_xlfn.STDEV.P(H1:H260)</f>
        <v>2.1643456714674754</v>
      </c>
      <c r="I265" s="29"/>
      <c r="J265" s="33">
        <f>_xlfn.STDEV.P(J1:J260)</f>
        <v>4.4236018637163488</v>
      </c>
      <c r="K265" s="29"/>
      <c r="L265" s="33">
        <f>_xlfn.STDEV.P(L1:L260)</f>
        <v>1.0997706768752866</v>
      </c>
      <c r="M265" s="29"/>
      <c r="N265" s="33">
        <f>_xlfn.STDEV.P(N1:N260)</f>
        <v>0.7768107652126538</v>
      </c>
      <c r="O265" s="29"/>
      <c r="P265" s="33">
        <f>_xlfn.STDEV.P(P1:P260)</f>
        <v>0.58655809530055747</v>
      </c>
      <c r="Q265" s="29"/>
      <c r="R265" s="33">
        <f>_xlfn.STDEV.P(R1:R260)</f>
        <v>0.6728985938305253</v>
      </c>
      <c r="S265" s="29"/>
      <c r="T265" s="33">
        <f>_xlfn.STDEV.P(T1:T260)</f>
        <v>0.68954138475122173</v>
      </c>
      <c r="U265" s="29"/>
      <c r="V265" s="33">
        <f>_xlfn.STDEV.P(V1:V260)</f>
        <v>0.79890045802565768</v>
      </c>
      <c r="W265" s="29"/>
      <c r="X265" s="33">
        <f>_xlfn.STDEV.P(X1:X260)</f>
        <v>3.3939745373710641</v>
      </c>
      <c r="Y265" s="29"/>
      <c r="Z265" s="33">
        <f>_xlfn.STDEV.P(Z1:Z260)</f>
        <v>0.91899930073815916</v>
      </c>
      <c r="AB265" s="33">
        <f>_xlfn.STDEV.P(AB1:AB260)</f>
        <v>1.6540045172708731</v>
      </c>
      <c r="AD265" s="33">
        <f>_xlfn.STDEV.P(AD1:AD260)</f>
        <v>0.45977986108697411</v>
      </c>
    </row>
    <row r="266" spans="1:30" x14ac:dyDescent="0.3">
      <c r="A266" s="15"/>
      <c r="B266" s="25" t="s">
        <v>718</v>
      </c>
      <c r="C266" s="29"/>
      <c r="D266" s="33">
        <f>MIN(D1:D260)</f>
        <v>31.53</v>
      </c>
      <c r="F266" s="33">
        <f>MIN(F1:F260)</f>
        <v>15.23</v>
      </c>
      <c r="G266" s="29"/>
      <c r="H266" s="33">
        <f>MIN(H1:H260)</f>
        <v>18.72</v>
      </c>
      <c r="I266" s="29"/>
      <c r="J266" s="33">
        <f>MIN(J1:J260)</f>
        <v>7.62</v>
      </c>
      <c r="K266" s="29"/>
      <c r="L266" s="33">
        <f>MIN(L1:L260)</f>
        <v>4.3499999999999996</v>
      </c>
      <c r="M266" s="29"/>
      <c r="N266" s="33">
        <f>MIN(N1:N260)</f>
        <v>3.91</v>
      </c>
      <c r="O266" s="29"/>
      <c r="P266" s="33">
        <f>MIN(P1:P260)</f>
        <v>6.42</v>
      </c>
      <c r="Q266" s="29"/>
      <c r="R266" s="33">
        <f>MIN(R1:R260)</f>
        <v>4.3499999999999996</v>
      </c>
      <c r="S266" s="29"/>
      <c r="T266" s="33">
        <f>MIN(T1:T260)</f>
        <v>2.75</v>
      </c>
      <c r="U266" s="29"/>
      <c r="V266" s="33">
        <f>MIN(V1:V260)</f>
        <v>5.99</v>
      </c>
      <c r="W266" s="29"/>
      <c r="X266" s="33">
        <f>MIN(X1:X260)</f>
        <v>7.39</v>
      </c>
      <c r="Y266" s="29"/>
      <c r="Z266" s="33">
        <f>MIN(Z1:Z260)</f>
        <v>14.54</v>
      </c>
      <c r="AB266" s="33">
        <f>MIN(AB1:AB260)</f>
        <v>11.3</v>
      </c>
      <c r="AD266" s="33">
        <f>MIN(AD1:AD260)</f>
        <v>18.579999999999998</v>
      </c>
    </row>
    <row r="267" spans="1:30" ht="15" thickBot="1" x14ac:dyDescent="0.35">
      <c r="A267" s="15"/>
      <c r="B267" s="26" t="s">
        <v>719</v>
      </c>
      <c r="C267" s="30"/>
      <c r="D267" s="34">
        <f>MAX(D1:D260)</f>
        <v>88.88</v>
      </c>
      <c r="E267" s="31"/>
      <c r="F267" s="34">
        <f>MAX(F1:F260)</f>
        <v>33.28</v>
      </c>
      <c r="G267" s="30"/>
      <c r="H267" s="34">
        <f>MAX(H1:H260)</f>
        <v>29.76</v>
      </c>
      <c r="I267" s="30"/>
      <c r="J267" s="34">
        <f>MAX(J1:J260)</f>
        <v>25.19</v>
      </c>
      <c r="K267" s="30"/>
      <c r="L267" s="34">
        <f>MAX(L1:L260)</f>
        <v>8.17</v>
      </c>
      <c r="M267" s="30"/>
      <c r="N267" s="34">
        <f>MAX(N1:N260)</f>
        <v>8.0500000000000007</v>
      </c>
      <c r="O267" s="30"/>
      <c r="P267" s="34">
        <f>MAX(P1:P260)</f>
        <v>8.65</v>
      </c>
      <c r="Q267" s="30"/>
      <c r="R267" s="34">
        <f>MAX(R1:R260)</f>
        <v>7.24</v>
      </c>
      <c r="S267" s="30"/>
      <c r="T267" s="34">
        <f>MAX(T1:T260)</f>
        <v>6.66</v>
      </c>
      <c r="U267" s="30"/>
      <c r="V267" s="34">
        <f>MAX(V1:V260)</f>
        <v>10.31</v>
      </c>
      <c r="W267" s="30"/>
      <c r="X267" s="34">
        <f>MAX(X1:X260)</f>
        <v>19.690000000000001</v>
      </c>
      <c r="Y267" s="30"/>
      <c r="Z267" s="34">
        <f>MAX(Z1:Z260)</f>
        <v>19.02</v>
      </c>
      <c r="AA267" s="31"/>
      <c r="AB267" s="34">
        <f>MAX(AB1:AB260)</f>
        <v>19.829999999999998</v>
      </c>
      <c r="AC267" s="31"/>
      <c r="AD267" s="34">
        <f>MAX(AD1:AD260)</f>
        <v>20.62</v>
      </c>
    </row>
    <row r="268" spans="1:30" x14ac:dyDescent="0.3">
      <c r="A268" s="15"/>
    </row>
    <row r="269" spans="1:30" x14ac:dyDescent="0.3">
      <c r="A269" s="15"/>
      <c r="C269">
        <v>2021</v>
      </c>
      <c r="E269">
        <v>2020</v>
      </c>
      <c r="G269">
        <v>2019</v>
      </c>
      <c r="I269">
        <v>2018</v>
      </c>
      <c r="K269">
        <v>2017</v>
      </c>
      <c r="M269">
        <v>2016</v>
      </c>
      <c r="O269">
        <v>2015</v>
      </c>
      <c r="Q269">
        <v>2014</v>
      </c>
      <c r="S269">
        <v>2013</v>
      </c>
      <c r="U269">
        <v>2012</v>
      </c>
      <c r="W269">
        <v>2011</v>
      </c>
      <c r="Y269">
        <v>2010</v>
      </c>
      <c r="AA269">
        <v>2009</v>
      </c>
      <c r="AC269">
        <v>2008</v>
      </c>
    </row>
    <row r="270" spans="1:30" x14ac:dyDescent="0.3">
      <c r="A270" s="15"/>
      <c r="B270" t="s">
        <v>715</v>
      </c>
      <c r="D270" s="12">
        <v>53.43942307692307</v>
      </c>
      <c r="E270" s="12"/>
      <c r="F270" s="12">
        <v>24.792209302325578</v>
      </c>
      <c r="G270" s="12"/>
      <c r="H270" s="12">
        <v>24.825120000000009</v>
      </c>
      <c r="I270" s="12"/>
      <c r="J270" s="12">
        <v>15.665081300813005</v>
      </c>
      <c r="K270" s="12"/>
      <c r="L270" s="12">
        <v>5.8285490196078431</v>
      </c>
      <c r="M270" s="12"/>
      <c r="N270" s="12">
        <v>5.3497665369649798</v>
      </c>
      <c r="O270" s="12"/>
      <c r="P270" s="12">
        <v>7.6819367588932828</v>
      </c>
      <c r="Q270" s="12"/>
      <c r="R270" s="12">
        <v>5.9405577689243021</v>
      </c>
      <c r="S270" s="12"/>
      <c r="T270" s="12">
        <v>4.5099606299212596</v>
      </c>
      <c r="U270" s="12"/>
      <c r="V270" s="12">
        <v>7.9368359374999926</v>
      </c>
      <c r="W270" s="12"/>
      <c r="X270" s="12">
        <v>14.778235294117646</v>
      </c>
      <c r="Y270" s="12"/>
      <c r="Z270" s="12">
        <v>16.501712062256811</v>
      </c>
      <c r="AA270" s="12"/>
      <c r="AB270" s="12">
        <v>16.568333333333328</v>
      </c>
      <c r="AC270" s="12"/>
      <c r="AD270" s="12">
        <v>19.974545454545453</v>
      </c>
    </row>
    <row r="271" spans="1:30" x14ac:dyDescent="0.3">
      <c r="A271" s="15"/>
      <c r="B271" t="s">
        <v>716</v>
      </c>
      <c r="D271" s="12">
        <v>53.375</v>
      </c>
      <c r="E271" s="12"/>
      <c r="F271" s="12">
        <v>25.04</v>
      </c>
      <c r="G271" s="12"/>
      <c r="H271" s="12">
        <v>25.06</v>
      </c>
      <c r="I271" s="12"/>
      <c r="J271" s="12">
        <v>15.855</v>
      </c>
      <c r="K271" s="12"/>
      <c r="L271" s="12">
        <v>5.31</v>
      </c>
      <c r="M271" s="12"/>
      <c r="N271" s="12">
        <v>5.26</v>
      </c>
      <c r="O271" s="12"/>
      <c r="P271" s="12">
        <v>7.61</v>
      </c>
      <c r="Q271" s="12"/>
      <c r="R271" s="12">
        <v>6.01</v>
      </c>
      <c r="S271" s="12"/>
      <c r="T271" s="12">
        <v>4.4850000000000003</v>
      </c>
      <c r="U271" s="12"/>
      <c r="V271" s="12">
        <v>7.8900000000000006</v>
      </c>
      <c r="W271" s="12"/>
      <c r="X271" s="12">
        <v>14.85</v>
      </c>
      <c r="Y271" s="12"/>
      <c r="Z271" s="12">
        <v>16.559999999999999</v>
      </c>
      <c r="AA271" s="12"/>
      <c r="AB271" s="12">
        <v>16.79</v>
      </c>
      <c r="AC271" s="12"/>
      <c r="AD271" s="12">
        <v>20.055</v>
      </c>
    </row>
    <row r="272" spans="1:30" x14ac:dyDescent="0.3">
      <c r="A272" s="15"/>
      <c r="B272" t="s">
        <v>717</v>
      </c>
      <c r="D272" s="12">
        <v>12.711841785918937</v>
      </c>
      <c r="E272" s="12"/>
      <c r="F272" s="12">
        <v>3.6445125154912366</v>
      </c>
      <c r="G272" s="12"/>
      <c r="H272" s="12">
        <v>2.1643456714674754</v>
      </c>
      <c r="I272" s="12"/>
      <c r="J272" s="12">
        <v>4.4236018637163488</v>
      </c>
      <c r="K272" s="12"/>
      <c r="L272" s="12">
        <v>1.0997706768752866</v>
      </c>
      <c r="M272" s="12"/>
      <c r="N272" s="12">
        <v>0.7768107652126538</v>
      </c>
      <c r="O272" s="12"/>
      <c r="P272" s="12">
        <v>0.58655809530055747</v>
      </c>
      <c r="Q272" s="12"/>
      <c r="R272" s="12">
        <v>0.6728985938305253</v>
      </c>
      <c r="S272" s="12"/>
      <c r="T272" s="12">
        <v>0.68954138475122173</v>
      </c>
      <c r="U272" s="12"/>
      <c r="V272" s="12">
        <v>0.79890045802565768</v>
      </c>
      <c r="W272" s="12"/>
      <c r="X272" s="12">
        <v>3.3939745373710641</v>
      </c>
      <c r="Y272" s="12"/>
      <c r="Z272" s="12">
        <v>0.91899930073815916</v>
      </c>
      <c r="AA272" s="12"/>
      <c r="AB272" s="12">
        <v>1.6540045172708731</v>
      </c>
      <c r="AC272" s="12"/>
      <c r="AD272" s="12">
        <v>0.45977986108697411</v>
      </c>
    </row>
    <row r="273" spans="1:30" x14ac:dyDescent="0.3">
      <c r="A273" s="15"/>
      <c r="B273" t="s">
        <v>718</v>
      </c>
      <c r="D273" s="12">
        <v>31.53</v>
      </c>
      <c r="E273" s="12"/>
      <c r="F273" s="12">
        <v>15.23</v>
      </c>
      <c r="G273" s="12"/>
      <c r="H273" s="12">
        <v>18.72</v>
      </c>
      <c r="I273" s="12"/>
      <c r="J273" s="12">
        <v>7.62</v>
      </c>
      <c r="K273" s="12"/>
      <c r="L273" s="12">
        <v>4.3499999999999996</v>
      </c>
      <c r="M273" s="12"/>
      <c r="N273" s="12">
        <v>3.91</v>
      </c>
      <c r="O273" s="12"/>
      <c r="P273" s="12">
        <v>6.42</v>
      </c>
      <c r="Q273" s="12"/>
      <c r="R273" s="12">
        <v>4.3499999999999996</v>
      </c>
      <c r="S273" s="12"/>
      <c r="T273" s="12">
        <v>2.75</v>
      </c>
      <c r="U273" s="12"/>
      <c r="V273" s="12">
        <v>5.99</v>
      </c>
      <c r="W273" s="12"/>
      <c r="X273" s="12">
        <v>7.39</v>
      </c>
      <c r="Y273" s="12"/>
      <c r="Z273" s="12">
        <v>14.54</v>
      </c>
      <c r="AA273" s="12"/>
      <c r="AB273" s="12">
        <v>11.3</v>
      </c>
      <c r="AC273" s="12"/>
      <c r="AD273" s="12">
        <v>18.579999999999998</v>
      </c>
    </row>
    <row r="274" spans="1:30" x14ac:dyDescent="0.3">
      <c r="A274" s="15"/>
      <c r="B274" t="s">
        <v>719</v>
      </c>
      <c r="D274" s="12">
        <v>88.88</v>
      </c>
      <c r="E274" s="12"/>
      <c r="F274" s="12">
        <v>33.28</v>
      </c>
      <c r="G274" s="12"/>
      <c r="H274" s="12">
        <v>29.76</v>
      </c>
      <c r="I274" s="12"/>
      <c r="J274" s="12">
        <v>25.19</v>
      </c>
      <c r="K274" s="12"/>
      <c r="L274" s="12">
        <v>8.17</v>
      </c>
      <c r="M274" s="12"/>
      <c r="N274" s="12">
        <v>8.0500000000000007</v>
      </c>
      <c r="O274" s="12"/>
      <c r="P274" s="12">
        <v>8.65</v>
      </c>
      <c r="Q274" s="12"/>
      <c r="R274" s="12">
        <v>7.24</v>
      </c>
      <c r="S274" s="12"/>
      <c r="T274" s="12">
        <v>6.66</v>
      </c>
      <c r="U274" s="12"/>
      <c r="V274" s="12">
        <v>10.31</v>
      </c>
      <c r="W274" s="12"/>
      <c r="X274" s="12">
        <v>19.690000000000001</v>
      </c>
      <c r="Y274" s="12"/>
      <c r="Z274" s="12">
        <v>19.02</v>
      </c>
      <c r="AA274" s="12"/>
      <c r="AB274" s="12">
        <v>19.829999999999998</v>
      </c>
      <c r="AC274" s="12"/>
      <c r="AD274" s="12">
        <v>20.62</v>
      </c>
    </row>
    <row r="275" spans="1:30" x14ac:dyDescent="0.3">
      <c r="A275" s="15"/>
    </row>
    <row r="276" spans="1:30" ht="15" thickBot="1" x14ac:dyDescent="0.35">
      <c r="A276" s="15"/>
    </row>
    <row r="277" spans="1:30" ht="15" thickBot="1" x14ac:dyDescent="0.35">
      <c r="A277" s="15"/>
      <c r="D277" s="38" t="s">
        <v>674</v>
      </c>
      <c r="E277" s="41" t="s">
        <v>715</v>
      </c>
      <c r="F277" s="41" t="s">
        <v>716</v>
      </c>
      <c r="G277" s="41" t="s">
        <v>717</v>
      </c>
      <c r="H277" s="41" t="s">
        <v>718</v>
      </c>
      <c r="I277" s="42" t="s">
        <v>719</v>
      </c>
    </row>
    <row r="278" spans="1:30" x14ac:dyDescent="0.3">
      <c r="A278" s="15"/>
      <c r="D278" s="39">
        <v>2008</v>
      </c>
      <c r="E278" s="12">
        <v>19.974545454545453</v>
      </c>
      <c r="F278" s="12">
        <v>20.055</v>
      </c>
      <c r="G278" s="12">
        <v>0.45977986108697411</v>
      </c>
      <c r="H278" s="12">
        <v>18.579999999999998</v>
      </c>
      <c r="I278" s="33">
        <v>20.62</v>
      </c>
    </row>
    <row r="279" spans="1:30" x14ac:dyDescent="0.3">
      <c r="A279" s="15"/>
      <c r="D279" s="39">
        <v>2009</v>
      </c>
      <c r="E279" s="12">
        <v>16.568333333333328</v>
      </c>
      <c r="F279" s="12">
        <v>16.79</v>
      </c>
      <c r="G279" s="12">
        <v>1.6540045172708731</v>
      </c>
      <c r="H279" s="12">
        <v>11.3</v>
      </c>
      <c r="I279" s="33">
        <v>19.829999999999998</v>
      </c>
    </row>
    <row r="280" spans="1:30" x14ac:dyDescent="0.3">
      <c r="A280" s="15"/>
      <c r="D280" s="39">
        <v>2010</v>
      </c>
      <c r="E280" s="12">
        <v>16.501712062256811</v>
      </c>
      <c r="F280" s="12">
        <v>16.559999999999999</v>
      </c>
      <c r="G280" s="12">
        <v>0.91899930073815916</v>
      </c>
      <c r="H280" s="12">
        <v>14.54</v>
      </c>
      <c r="I280" s="33">
        <v>19.02</v>
      </c>
    </row>
    <row r="281" spans="1:30" x14ac:dyDescent="0.3">
      <c r="A281" s="15"/>
      <c r="D281" s="39">
        <v>2011</v>
      </c>
      <c r="E281" s="12">
        <v>14.778235294117646</v>
      </c>
      <c r="F281" s="12">
        <v>14.85</v>
      </c>
      <c r="G281" s="12">
        <v>3.3939745373710641</v>
      </c>
      <c r="H281" s="12">
        <v>7.39</v>
      </c>
      <c r="I281" s="33">
        <v>19.690000000000001</v>
      </c>
    </row>
    <row r="282" spans="1:30" x14ac:dyDescent="0.3">
      <c r="A282" s="15"/>
      <c r="D282" s="39">
        <v>2012</v>
      </c>
      <c r="E282" s="12">
        <v>7.9368359374999926</v>
      </c>
      <c r="F282" s="12">
        <v>7.8900000000000006</v>
      </c>
      <c r="G282" s="12">
        <v>0.79890045802565768</v>
      </c>
      <c r="H282" s="12">
        <v>5.99</v>
      </c>
      <c r="I282" s="33">
        <v>10.31</v>
      </c>
    </row>
    <row r="283" spans="1:30" x14ac:dyDescent="0.3">
      <c r="A283" s="15"/>
      <c r="D283" s="39">
        <v>2013</v>
      </c>
      <c r="E283" s="12">
        <v>4.5099606299212596</v>
      </c>
      <c r="F283" s="12">
        <v>4.4850000000000003</v>
      </c>
      <c r="G283" s="12">
        <v>0.68954138475122173</v>
      </c>
      <c r="H283" s="12">
        <v>2.75</v>
      </c>
      <c r="I283" s="33">
        <v>6.66</v>
      </c>
    </row>
    <row r="284" spans="1:30" x14ac:dyDescent="0.3">
      <c r="A284" s="15"/>
      <c r="D284" s="39">
        <v>2014</v>
      </c>
      <c r="E284" s="12">
        <v>5.9405577689243021</v>
      </c>
      <c r="F284" s="12">
        <v>6.01</v>
      </c>
      <c r="G284" s="12">
        <v>0.6728985938305253</v>
      </c>
      <c r="H284" s="12">
        <v>4.3499999999999996</v>
      </c>
      <c r="I284" s="33">
        <v>7.24</v>
      </c>
    </row>
    <row r="285" spans="1:30" x14ac:dyDescent="0.3">
      <c r="A285" s="15"/>
      <c r="D285" s="39">
        <v>2015</v>
      </c>
      <c r="E285" s="12">
        <v>7.6819367588932828</v>
      </c>
      <c r="F285" s="12">
        <v>7.61</v>
      </c>
      <c r="G285" s="12">
        <v>0.58655809530055747</v>
      </c>
      <c r="H285" s="12">
        <v>6.42</v>
      </c>
      <c r="I285" s="33">
        <v>8.65</v>
      </c>
    </row>
    <row r="286" spans="1:30" x14ac:dyDescent="0.3">
      <c r="A286" s="15"/>
      <c r="D286" s="39">
        <v>2016</v>
      </c>
      <c r="E286" s="12">
        <v>5.3497665369649798</v>
      </c>
      <c r="F286" s="12">
        <v>5.26</v>
      </c>
      <c r="G286" s="12">
        <v>0.7768107652126538</v>
      </c>
      <c r="H286" s="12">
        <v>3.91</v>
      </c>
      <c r="I286" s="33">
        <v>8.0500000000000007</v>
      </c>
    </row>
    <row r="287" spans="1:30" x14ac:dyDescent="0.3">
      <c r="A287" s="15"/>
      <c r="D287" s="39">
        <v>2017</v>
      </c>
      <c r="E287" s="12">
        <v>5.8285490196078431</v>
      </c>
      <c r="F287" s="12">
        <v>5.31</v>
      </c>
      <c r="G287" s="12">
        <v>1.0997706768752866</v>
      </c>
      <c r="H287" s="12">
        <v>4.3499999999999996</v>
      </c>
      <c r="I287" s="33">
        <v>8.17</v>
      </c>
    </row>
    <row r="288" spans="1:30" x14ac:dyDescent="0.3">
      <c r="A288" s="15"/>
      <c r="D288" s="39">
        <v>2018</v>
      </c>
      <c r="E288" s="12">
        <v>15.665081300813005</v>
      </c>
      <c r="F288" s="12">
        <v>15.855</v>
      </c>
      <c r="G288" s="12">
        <v>4.4236018637163488</v>
      </c>
      <c r="H288" s="12">
        <v>7.62</v>
      </c>
      <c r="I288" s="33">
        <v>25.19</v>
      </c>
    </row>
    <row r="289" spans="1:9" x14ac:dyDescent="0.3">
      <c r="A289" s="15"/>
      <c r="D289" s="39">
        <v>2019</v>
      </c>
      <c r="E289" s="12">
        <v>24.825120000000009</v>
      </c>
      <c r="F289" s="12">
        <v>25.06</v>
      </c>
      <c r="G289" s="12">
        <v>2.1643456714674754</v>
      </c>
      <c r="H289" s="12">
        <v>18.72</v>
      </c>
      <c r="I289" s="33">
        <v>29.76</v>
      </c>
    </row>
    <row r="290" spans="1:9" x14ac:dyDescent="0.3">
      <c r="A290" s="15"/>
      <c r="D290" s="39">
        <v>2020</v>
      </c>
      <c r="E290" s="12">
        <v>24.792209302325578</v>
      </c>
      <c r="F290" s="12">
        <v>25.04</v>
      </c>
      <c r="G290" s="12">
        <v>3.6445125154912366</v>
      </c>
      <c r="H290" s="12">
        <v>15.23</v>
      </c>
      <c r="I290" s="33">
        <v>33.28</v>
      </c>
    </row>
    <row r="291" spans="1:9" ht="15" thickBot="1" x14ac:dyDescent="0.35">
      <c r="A291" s="15"/>
      <c r="D291" s="40">
        <v>2021</v>
      </c>
      <c r="E291" s="35">
        <v>53.43942307692307</v>
      </c>
      <c r="F291" s="35">
        <v>53.375</v>
      </c>
      <c r="G291" s="35">
        <v>12.711841785918937</v>
      </c>
      <c r="H291" s="35">
        <v>31.53</v>
      </c>
      <c r="I291" s="34">
        <v>88.88</v>
      </c>
    </row>
    <row r="292" spans="1:9" ht="15" thickBot="1" x14ac:dyDescent="0.35">
      <c r="A292" s="15"/>
      <c r="D292" s="36" t="s">
        <v>720</v>
      </c>
      <c r="E292" s="43">
        <f>AVERAGE(E278:E291)</f>
        <v>15.985161891151899</v>
      </c>
      <c r="F292" s="43">
        <f>MEDIAN(F278:F291)</f>
        <v>15.352499999999999</v>
      </c>
      <c r="G292" s="37"/>
      <c r="H292" s="43">
        <f>MIN(H278:H291)</f>
        <v>2.75</v>
      </c>
      <c r="I292" s="44">
        <f>MAX(I278:I291)</f>
        <v>88.88</v>
      </c>
    </row>
    <row r="293" spans="1:9" x14ac:dyDescent="0.3">
      <c r="A293" s="15"/>
    </row>
    <row r="294" spans="1:9" x14ac:dyDescent="0.3">
      <c r="A294" s="15"/>
    </row>
    <row r="295" spans="1:9" x14ac:dyDescent="0.3">
      <c r="A295" s="15"/>
    </row>
    <row r="296" spans="1:9" x14ac:dyDescent="0.3">
      <c r="A296" s="15"/>
    </row>
    <row r="297" spans="1:9" x14ac:dyDescent="0.3">
      <c r="A297" s="15"/>
    </row>
    <row r="298" spans="1:9" x14ac:dyDescent="0.3">
      <c r="A298" s="15"/>
    </row>
    <row r="299" spans="1:9" x14ac:dyDescent="0.3">
      <c r="A299" s="15"/>
    </row>
    <row r="300" spans="1:9" x14ac:dyDescent="0.3">
      <c r="A300" s="15"/>
    </row>
    <row r="301" spans="1:9" x14ac:dyDescent="0.3">
      <c r="A301" s="15"/>
    </row>
    <row r="302" spans="1:9" x14ac:dyDescent="0.3">
      <c r="A302" s="15"/>
    </row>
    <row r="303" spans="1:9" x14ac:dyDescent="0.3">
      <c r="A303" s="15"/>
    </row>
    <row r="304" spans="1:9" x14ac:dyDescent="0.3">
      <c r="A304" s="15"/>
    </row>
    <row r="305" spans="1:1" x14ac:dyDescent="0.3">
      <c r="A305" s="15"/>
    </row>
    <row r="306" spans="1:1" x14ac:dyDescent="0.3">
      <c r="A306" s="15"/>
    </row>
    <row r="307" spans="1:1" x14ac:dyDescent="0.3">
      <c r="A307" s="15"/>
    </row>
    <row r="308" spans="1:1" x14ac:dyDescent="0.3">
      <c r="A308" s="15"/>
    </row>
    <row r="309" spans="1:1" x14ac:dyDescent="0.3">
      <c r="A309" s="15"/>
    </row>
    <row r="310" spans="1:1" x14ac:dyDescent="0.3">
      <c r="A310" s="15"/>
    </row>
    <row r="311" spans="1:1" x14ac:dyDescent="0.3">
      <c r="A311" s="15"/>
    </row>
    <row r="312" spans="1:1" x14ac:dyDescent="0.3">
      <c r="A312" s="15"/>
    </row>
    <row r="313" spans="1:1" x14ac:dyDescent="0.3">
      <c r="A313" s="15"/>
    </row>
    <row r="314" spans="1:1" x14ac:dyDescent="0.3">
      <c r="A314" s="15"/>
    </row>
    <row r="315" spans="1:1" x14ac:dyDescent="0.3">
      <c r="A315" s="15"/>
    </row>
    <row r="316" spans="1:1" x14ac:dyDescent="0.3">
      <c r="A316" s="15"/>
    </row>
    <row r="317" spans="1:1" x14ac:dyDescent="0.3">
      <c r="A317" s="15"/>
    </row>
    <row r="318" spans="1:1" x14ac:dyDescent="0.3">
      <c r="A318" s="15"/>
    </row>
    <row r="319" spans="1:1" x14ac:dyDescent="0.3">
      <c r="A319" s="15"/>
    </row>
    <row r="320" spans="1:1" x14ac:dyDescent="0.3">
      <c r="A320" s="15"/>
    </row>
    <row r="321" spans="1:1" x14ac:dyDescent="0.3">
      <c r="A321" s="15"/>
    </row>
    <row r="322" spans="1:1" x14ac:dyDescent="0.3">
      <c r="A322" s="15"/>
    </row>
    <row r="323" spans="1:1" x14ac:dyDescent="0.3">
      <c r="A323" s="15"/>
    </row>
    <row r="324" spans="1:1" x14ac:dyDescent="0.3">
      <c r="A324" s="15"/>
    </row>
    <row r="325" spans="1:1" x14ac:dyDescent="0.3">
      <c r="A325" s="15"/>
    </row>
    <row r="326" spans="1:1" x14ac:dyDescent="0.3">
      <c r="A326" s="15"/>
    </row>
    <row r="327" spans="1:1" x14ac:dyDescent="0.3">
      <c r="A327" s="15"/>
    </row>
    <row r="328" spans="1:1" x14ac:dyDescent="0.3">
      <c r="A328" s="15"/>
    </row>
    <row r="329" spans="1:1" x14ac:dyDescent="0.3">
      <c r="A329" s="15"/>
    </row>
    <row r="330" spans="1:1" x14ac:dyDescent="0.3">
      <c r="A330" s="15"/>
    </row>
    <row r="331" spans="1:1" x14ac:dyDescent="0.3">
      <c r="A331" s="15"/>
    </row>
    <row r="332" spans="1:1" x14ac:dyDescent="0.3">
      <c r="A332" s="15"/>
    </row>
    <row r="333" spans="1:1" x14ac:dyDescent="0.3">
      <c r="A333" s="15"/>
    </row>
    <row r="334" spans="1:1" x14ac:dyDescent="0.3">
      <c r="A334" s="15"/>
    </row>
    <row r="335" spans="1:1" x14ac:dyDescent="0.3">
      <c r="A335" s="15"/>
    </row>
    <row r="336" spans="1:1" x14ac:dyDescent="0.3">
      <c r="A336" s="15"/>
    </row>
    <row r="337" spans="1:1" x14ac:dyDescent="0.3">
      <c r="A337" s="15"/>
    </row>
    <row r="338" spans="1:1" x14ac:dyDescent="0.3">
      <c r="A338" s="15"/>
    </row>
    <row r="339" spans="1:1" x14ac:dyDescent="0.3">
      <c r="A339" s="15"/>
    </row>
    <row r="340" spans="1:1" x14ac:dyDescent="0.3">
      <c r="A340" s="15"/>
    </row>
    <row r="341" spans="1:1" x14ac:dyDescent="0.3">
      <c r="A341" s="15"/>
    </row>
    <row r="342" spans="1:1" x14ac:dyDescent="0.3">
      <c r="A342" s="15"/>
    </row>
    <row r="343" spans="1:1" x14ac:dyDescent="0.3">
      <c r="A343" s="15"/>
    </row>
    <row r="344" spans="1:1" x14ac:dyDescent="0.3">
      <c r="A344" s="15"/>
    </row>
    <row r="345" spans="1:1" x14ac:dyDescent="0.3">
      <c r="A345" s="15"/>
    </row>
    <row r="346" spans="1:1" x14ac:dyDescent="0.3">
      <c r="A346" s="15"/>
    </row>
    <row r="347" spans="1:1" x14ac:dyDescent="0.3">
      <c r="A347" s="15"/>
    </row>
    <row r="348" spans="1:1" x14ac:dyDescent="0.3">
      <c r="A348" s="15"/>
    </row>
    <row r="349" spans="1:1" x14ac:dyDescent="0.3">
      <c r="A349" s="15"/>
    </row>
    <row r="350" spans="1:1" x14ac:dyDescent="0.3">
      <c r="A350" s="15"/>
    </row>
    <row r="351" spans="1:1" x14ac:dyDescent="0.3">
      <c r="A351" s="15"/>
    </row>
    <row r="352" spans="1:1" x14ac:dyDescent="0.3">
      <c r="A352" s="15"/>
    </row>
    <row r="353" spans="1:1" x14ac:dyDescent="0.3">
      <c r="A353" s="15"/>
    </row>
    <row r="354" spans="1:1" x14ac:dyDescent="0.3">
      <c r="A354" s="15"/>
    </row>
    <row r="355" spans="1:1" x14ac:dyDescent="0.3">
      <c r="A355" s="15"/>
    </row>
    <row r="356" spans="1:1" x14ac:dyDescent="0.3">
      <c r="A356" s="15"/>
    </row>
    <row r="357" spans="1:1" x14ac:dyDescent="0.3">
      <c r="A357" s="15"/>
    </row>
    <row r="358" spans="1:1" x14ac:dyDescent="0.3">
      <c r="A358" s="15"/>
    </row>
    <row r="359" spans="1:1" x14ac:dyDescent="0.3">
      <c r="A359" s="15"/>
    </row>
    <row r="360" spans="1:1" x14ac:dyDescent="0.3">
      <c r="A360" s="15"/>
    </row>
    <row r="361" spans="1:1" x14ac:dyDescent="0.3">
      <c r="A361" s="15"/>
    </row>
    <row r="362" spans="1:1" x14ac:dyDescent="0.3">
      <c r="A362" s="15"/>
    </row>
    <row r="363" spans="1:1" x14ac:dyDescent="0.3">
      <c r="A363" s="15"/>
    </row>
    <row r="364" spans="1:1" x14ac:dyDescent="0.3">
      <c r="A364" s="15"/>
    </row>
    <row r="365" spans="1:1" x14ac:dyDescent="0.3">
      <c r="A365" s="15"/>
    </row>
    <row r="366" spans="1:1" x14ac:dyDescent="0.3">
      <c r="A366" s="15"/>
    </row>
    <row r="367" spans="1:1" x14ac:dyDescent="0.3">
      <c r="A367" s="15"/>
    </row>
    <row r="368" spans="1:1" x14ac:dyDescent="0.3">
      <c r="A368" s="15"/>
    </row>
    <row r="369" spans="1:1" x14ac:dyDescent="0.3">
      <c r="A369" s="15"/>
    </row>
    <row r="370" spans="1:1" x14ac:dyDescent="0.3">
      <c r="A370" s="15"/>
    </row>
    <row r="371" spans="1:1" x14ac:dyDescent="0.3">
      <c r="A371" s="15"/>
    </row>
    <row r="372" spans="1:1" x14ac:dyDescent="0.3">
      <c r="A372" s="15"/>
    </row>
    <row r="373" spans="1:1" x14ac:dyDescent="0.3">
      <c r="A373" s="15"/>
    </row>
    <row r="374" spans="1:1" x14ac:dyDescent="0.3">
      <c r="A374" s="15"/>
    </row>
    <row r="375" spans="1:1" x14ac:dyDescent="0.3">
      <c r="A375" s="15"/>
    </row>
    <row r="376" spans="1:1" x14ac:dyDescent="0.3">
      <c r="A376" s="15"/>
    </row>
    <row r="377" spans="1:1" x14ac:dyDescent="0.3">
      <c r="A377" s="15"/>
    </row>
    <row r="378" spans="1:1" x14ac:dyDescent="0.3">
      <c r="A378" s="15"/>
    </row>
    <row r="379" spans="1:1" x14ac:dyDescent="0.3">
      <c r="A379" s="15"/>
    </row>
    <row r="380" spans="1:1" x14ac:dyDescent="0.3">
      <c r="A380" s="15"/>
    </row>
    <row r="381" spans="1:1" x14ac:dyDescent="0.3">
      <c r="A381" s="15"/>
    </row>
    <row r="382" spans="1:1" x14ac:dyDescent="0.3">
      <c r="A382" s="15"/>
    </row>
    <row r="383" spans="1:1" x14ac:dyDescent="0.3">
      <c r="A383" s="15"/>
    </row>
    <row r="384" spans="1:1" x14ac:dyDescent="0.3">
      <c r="A384" s="15"/>
    </row>
    <row r="385" spans="1:1" x14ac:dyDescent="0.3">
      <c r="A385" s="15"/>
    </row>
    <row r="386" spans="1:1" x14ac:dyDescent="0.3">
      <c r="A386" s="15"/>
    </row>
    <row r="387" spans="1:1" x14ac:dyDescent="0.3">
      <c r="A387" s="15"/>
    </row>
    <row r="388" spans="1:1" x14ac:dyDescent="0.3">
      <c r="A388" s="15"/>
    </row>
    <row r="389" spans="1:1" x14ac:dyDescent="0.3">
      <c r="A389" s="15"/>
    </row>
    <row r="390" spans="1:1" x14ac:dyDescent="0.3">
      <c r="A390" s="15"/>
    </row>
    <row r="391" spans="1:1" x14ac:dyDescent="0.3">
      <c r="A391" s="15"/>
    </row>
    <row r="392" spans="1:1" x14ac:dyDescent="0.3">
      <c r="A392" s="15"/>
    </row>
    <row r="393" spans="1:1" x14ac:dyDescent="0.3">
      <c r="A393" s="15"/>
    </row>
    <row r="394" spans="1:1" x14ac:dyDescent="0.3">
      <c r="A394" s="15"/>
    </row>
    <row r="395" spans="1:1" x14ac:dyDescent="0.3">
      <c r="A395" s="15"/>
    </row>
    <row r="396" spans="1:1" x14ac:dyDescent="0.3">
      <c r="A396" s="15"/>
    </row>
    <row r="397" spans="1:1" x14ac:dyDescent="0.3">
      <c r="A397" s="15"/>
    </row>
    <row r="398" spans="1:1" x14ac:dyDescent="0.3">
      <c r="A398" s="15"/>
    </row>
    <row r="399" spans="1:1" x14ac:dyDescent="0.3">
      <c r="A399" s="15"/>
    </row>
    <row r="400" spans="1:1" x14ac:dyDescent="0.3">
      <c r="A400" s="15"/>
    </row>
    <row r="401" spans="1:1" x14ac:dyDescent="0.3">
      <c r="A401" s="15"/>
    </row>
    <row r="402" spans="1:1" x14ac:dyDescent="0.3">
      <c r="A402" s="15"/>
    </row>
    <row r="403" spans="1:1" x14ac:dyDescent="0.3">
      <c r="A403" s="15"/>
    </row>
    <row r="404" spans="1:1" x14ac:dyDescent="0.3">
      <c r="A404" s="15"/>
    </row>
    <row r="405" spans="1:1" x14ac:dyDescent="0.3">
      <c r="A405" s="15"/>
    </row>
    <row r="406" spans="1:1" x14ac:dyDescent="0.3">
      <c r="A406" s="15"/>
    </row>
    <row r="407" spans="1:1" x14ac:dyDescent="0.3">
      <c r="A407" s="15"/>
    </row>
    <row r="408" spans="1:1" x14ac:dyDescent="0.3">
      <c r="A408" s="15"/>
    </row>
    <row r="409" spans="1:1" x14ac:dyDescent="0.3">
      <c r="A409" s="15"/>
    </row>
    <row r="410" spans="1:1" x14ac:dyDescent="0.3">
      <c r="A410" s="15"/>
    </row>
    <row r="411" spans="1:1" x14ac:dyDescent="0.3">
      <c r="A411" s="15"/>
    </row>
    <row r="412" spans="1:1" x14ac:dyDescent="0.3">
      <c r="A412" s="15"/>
    </row>
    <row r="413" spans="1:1" x14ac:dyDescent="0.3">
      <c r="A413" s="15"/>
    </row>
    <row r="414" spans="1:1" x14ac:dyDescent="0.3">
      <c r="A414" s="15"/>
    </row>
    <row r="415" spans="1:1" x14ac:dyDescent="0.3">
      <c r="A415" s="15"/>
    </row>
    <row r="416" spans="1:1" x14ac:dyDescent="0.3">
      <c r="A416" s="15"/>
    </row>
    <row r="417" spans="1:1" x14ac:dyDescent="0.3">
      <c r="A417" s="15"/>
    </row>
    <row r="418" spans="1:1" x14ac:dyDescent="0.3">
      <c r="A418" s="15"/>
    </row>
    <row r="419" spans="1:1" x14ac:dyDescent="0.3">
      <c r="A419" s="15"/>
    </row>
    <row r="420" spans="1:1" x14ac:dyDescent="0.3">
      <c r="A420" s="15"/>
    </row>
    <row r="421" spans="1:1" x14ac:dyDescent="0.3">
      <c r="A421" s="15"/>
    </row>
    <row r="422" spans="1:1" x14ac:dyDescent="0.3">
      <c r="A422" s="15"/>
    </row>
    <row r="423" spans="1:1" x14ac:dyDescent="0.3">
      <c r="A423" s="15"/>
    </row>
    <row r="424" spans="1:1" x14ac:dyDescent="0.3">
      <c r="A424" s="15"/>
    </row>
    <row r="425" spans="1:1" x14ac:dyDescent="0.3">
      <c r="A425" s="15"/>
    </row>
    <row r="426" spans="1:1" x14ac:dyDescent="0.3">
      <c r="A426" s="15"/>
    </row>
    <row r="427" spans="1:1" x14ac:dyDescent="0.3">
      <c r="A427" s="15"/>
    </row>
    <row r="428" spans="1:1" x14ac:dyDescent="0.3">
      <c r="A428" s="15"/>
    </row>
    <row r="429" spans="1:1" x14ac:dyDescent="0.3">
      <c r="A429" s="15"/>
    </row>
    <row r="430" spans="1:1" x14ac:dyDescent="0.3">
      <c r="A430" s="15"/>
    </row>
    <row r="431" spans="1:1" x14ac:dyDescent="0.3">
      <c r="A431" s="15"/>
    </row>
    <row r="432" spans="1:1" x14ac:dyDescent="0.3">
      <c r="A432" s="15"/>
    </row>
    <row r="433" spans="1:1" x14ac:dyDescent="0.3">
      <c r="A433" s="15"/>
    </row>
    <row r="434" spans="1:1" x14ac:dyDescent="0.3">
      <c r="A434" s="15"/>
    </row>
    <row r="435" spans="1:1" x14ac:dyDescent="0.3">
      <c r="A435" s="15"/>
    </row>
    <row r="436" spans="1:1" x14ac:dyDescent="0.3">
      <c r="A436" s="15"/>
    </row>
    <row r="437" spans="1:1" x14ac:dyDescent="0.3">
      <c r="A437" s="15"/>
    </row>
    <row r="438" spans="1:1" x14ac:dyDescent="0.3">
      <c r="A438" s="15"/>
    </row>
    <row r="439" spans="1:1" x14ac:dyDescent="0.3">
      <c r="A439" s="15"/>
    </row>
    <row r="440" spans="1:1" x14ac:dyDescent="0.3">
      <c r="A440" s="15"/>
    </row>
    <row r="441" spans="1:1" x14ac:dyDescent="0.3">
      <c r="A441" s="15"/>
    </row>
    <row r="442" spans="1:1" x14ac:dyDescent="0.3">
      <c r="A442" s="15"/>
    </row>
    <row r="443" spans="1:1" x14ac:dyDescent="0.3">
      <c r="A443" s="15"/>
    </row>
    <row r="444" spans="1:1" x14ac:dyDescent="0.3">
      <c r="A444" s="15"/>
    </row>
    <row r="445" spans="1:1" x14ac:dyDescent="0.3">
      <c r="A445" s="15"/>
    </row>
    <row r="446" spans="1:1" x14ac:dyDescent="0.3">
      <c r="A446" s="15"/>
    </row>
    <row r="447" spans="1:1" x14ac:dyDescent="0.3">
      <c r="A447" s="15"/>
    </row>
    <row r="448" spans="1:1" x14ac:dyDescent="0.3">
      <c r="A448" s="15"/>
    </row>
    <row r="449" spans="1:1" x14ac:dyDescent="0.3">
      <c r="A449" s="15"/>
    </row>
    <row r="450" spans="1:1" x14ac:dyDescent="0.3">
      <c r="A450" s="15"/>
    </row>
    <row r="451" spans="1:1" x14ac:dyDescent="0.3">
      <c r="A451" s="15"/>
    </row>
    <row r="452" spans="1:1" x14ac:dyDescent="0.3">
      <c r="A452" s="15"/>
    </row>
    <row r="453" spans="1:1" x14ac:dyDescent="0.3">
      <c r="A453" s="15"/>
    </row>
    <row r="454" spans="1:1" x14ac:dyDescent="0.3">
      <c r="A454" s="15"/>
    </row>
    <row r="455" spans="1:1" x14ac:dyDescent="0.3">
      <c r="A455" s="15"/>
    </row>
    <row r="456" spans="1:1" x14ac:dyDescent="0.3">
      <c r="A456" s="15"/>
    </row>
    <row r="457" spans="1:1" x14ac:dyDescent="0.3">
      <c r="A457" s="15"/>
    </row>
    <row r="458" spans="1:1" x14ac:dyDescent="0.3">
      <c r="A458" s="15"/>
    </row>
    <row r="459" spans="1:1" x14ac:dyDescent="0.3">
      <c r="A459" s="15"/>
    </row>
    <row r="460" spans="1:1" x14ac:dyDescent="0.3">
      <c r="A460" s="15"/>
    </row>
    <row r="461" spans="1:1" x14ac:dyDescent="0.3">
      <c r="A461" s="15"/>
    </row>
    <row r="462" spans="1:1" x14ac:dyDescent="0.3">
      <c r="A462" s="15"/>
    </row>
    <row r="463" spans="1:1" x14ac:dyDescent="0.3">
      <c r="A463" s="15"/>
    </row>
    <row r="464" spans="1:1" x14ac:dyDescent="0.3">
      <c r="A464" s="15"/>
    </row>
    <row r="465" spans="1:1" x14ac:dyDescent="0.3">
      <c r="A465" s="15"/>
    </row>
    <row r="466" spans="1:1" x14ac:dyDescent="0.3">
      <c r="A466" s="15"/>
    </row>
    <row r="467" spans="1:1" x14ac:dyDescent="0.3">
      <c r="A467" s="15"/>
    </row>
    <row r="468" spans="1:1" x14ac:dyDescent="0.3">
      <c r="A468" s="15"/>
    </row>
    <row r="469" spans="1:1" x14ac:dyDescent="0.3">
      <c r="A469" s="15"/>
    </row>
    <row r="470" spans="1:1" x14ac:dyDescent="0.3">
      <c r="A470" s="15"/>
    </row>
    <row r="471" spans="1:1" x14ac:dyDescent="0.3">
      <c r="A471" s="15"/>
    </row>
    <row r="472" spans="1:1" x14ac:dyDescent="0.3">
      <c r="A472" s="15"/>
    </row>
    <row r="473" spans="1:1" x14ac:dyDescent="0.3">
      <c r="A473" s="15"/>
    </row>
    <row r="474" spans="1:1" x14ac:dyDescent="0.3">
      <c r="A474" s="15"/>
    </row>
    <row r="475" spans="1:1" x14ac:dyDescent="0.3">
      <c r="A475" s="15"/>
    </row>
    <row r="476" spans="1:1" x14ac:dyDescent="0.3">
      <c r="A476" s="15"/>
    </row>
    <row r="477" spans="1:1" x14ac:dyDescent="0.3">
      <c r="A477" s="15"/>
    </row>
    <row r="478" spans="1:1" x14ac:dyDescent="0.3">
      <c r="A478" s="15"/>
    </row>
    <row r="479" spans="1:1" x14ac:dyDescent="0.3">
      <c r="A479" s="15"/>
    </row>
    <row r="480" spans="1:1" x14ac:dyDescent="0.3">
      <c r="A480" s="15"/>
    </row>
    <row r="481" spans="1:1" x14ac:dyDescent="0.3">
      <c r="A481" s="15"/>
    </row>
    <row r="482" spans="1:1" x14ac:dyDescent="0.3">
      <c r="A482" s="15"/>
    </row>
    <row r="483" spans="1:1" x14ac:dyDescent="0.3">
      <c r="A483" s="15"/>
    </row>
    <row r="484" spans="1:1" x14ac:dyDescent="0.3">
      <c r="A484" s="15"/>
    </row>
    <row r="485" spans="1:1" x14ac:dyDescent="0.3">
      <c r="A485" s="15"/>
    </row>
    <row r="486" spans="1:1" x14ac:dyDescent="0.3">
      <c r="A486" s="15"/>
    </row>
    <row r="487" spans="1:1" x14ac:dyDescent="0.3">
      <c r="A487" s="15"/>
    </row>
    <row r="488" spans="1:1" x14ac:dyDescent="0.3">
      <c r="A488" s="15"/>
    </row>
    <row r="489" spans="1:1" x14ac:dyDescent="0.3">
      <c r="A489" s="15"/>
    </row>
    <row r="490" spans="1:1" x14ac:dyDescent="0.3">
      <c r="A490" s="15"/>
    </row>
    <row r="491" spans="1:1" x14ac:dyDescent="0.3">
      <c r="A491" s="15"/>
    </row>
    <row r="492" spans="1:1" x14ac:dyDescent="0.3">
      <c r="A492" s="15"/>
    </row>
    <row r="493" spans="1:1" x14ac:dyDescent="0.3">
      <c r="A493" s="15"/>
    </row>
    <row r="494" spans="1:1" x14ac:dyDescent="0.3">
      <c r="A494" s="15"/>
    </row>
    <row r="495" spans="1:1" x14ac:dyDescent="0.3">
      <c r="A495" s="15"/>
    </row>
    <row r="496" spans="1:1" x14ac:dyDescent="0.3">
      <c r="A496" s="15"/>
    </row>
    <row r="497" spans="1:1" x14ac:dyDescent="0.3">
      <c r="A497" s="15"/>
    </row>
    <row r="498" spans="1:1" x14ac:dyDescent="0.3">
      <c r="A498" s="15"/>
    </row>
    <row r="499" spans="1:1" x14ac:dyDescent="0.3">
      <c r="A499" s="15"/>
    </row>
    <row r="500" spans="1:1" x14ac:dyDescent="0.3">
      <c r="A500" s="15"/>
    </row>
    <row r="501" spans="1:1" x14ac:dyDescent="0.3">
      <c r="A501" s="15"/>
    </row>
    <row r="502" spans="1:1" x14ac:dyDescent="0.3">
      <c r="A502" s="15"/>
    </row>
    <row r="503" spans="1:1" x14ac:dyDescent="0.3">
      <c r="A503" s="15"/>
    </row>
    <row r="504" spans="1:1" x14ac:dyDescent="0.3">
      <c r="A504" s="15"/>
    </row>
    <row r="505" spans="1:1" x14ac:dyDescent="0.3">
      <c r="A505" s="15"/>
    </row>
    <row r="506" spans="1:1" x14ac:dyDescent="0.3">
      <c r="A506" s="15"/>
    </row>
    <row r="507" spans="1:1" x14ac:dyDescent="0.3">
      <c r="A507" s="15"/>
    </row>
    <row r="508" spans="1:1" x14ac:dyDescent="0.3">
      <c r="A508" s="15"/>
    </row>
    <row r="509" spans="1:1" x14ac:dyDescent="0.3">
      <c r="A509" s="15"/>
    </row>
    <row r="510" spans="1:1" x14ac:dyDescent="0.3">
      <c r="A510" s="15"/>
    </row>
    <row r="511" spans="1:1" x14ac:dyDescent="0.3">
      <c r="A511" s="15"/>
    </row>
    <row r="512" spans="1:1" x14ac:dyDescent="0.3">
      <c r="A512" s="15"/>
    </row>
    <row r="513" spans="1:1" x14ac:dyDescent="0.3">
      <c r="A513" s="15"/>
    </row>
    <row r="514" spans="1:1" x14ac:dyDescent="0.3">
      <c r="A514" s="15"/>
    </row>
    <row r="515" spans="1:1" x14ac:dyDescent="0.3">
      <c r="A515" s="15"/>
    </row>
    <row r="516" spans="1:1" x14ac:dyDescent="0.3">
      <c r="A516" s="15"/>
    </row>
    <row r="517" spans="1:1" x14ac:dyDescent="0.3">
      <c r="A517" s="15"/>
    </row>
    <row r="518" spans="1:1" x14ac:dyDescent="0.3">
      <c r="A518" s="15"/>
    </row>
    <row r="519" spans="1:1" x14ac:dyDescent="0.3">
      <c r="A519" s="15"/>
    </row>
    <row r="520" spans="1:1" x14ac:dyDescent="0.3">
      <c r="A520" s="15"/>
    </row>
    <row r="521" spans="1:1" x14ac:dyDescent="0.3">
      <c r="A521" s="15"/>
    </row>
    <row r="522" spans="1:1" x14ac:dyDescent="0.3">
      <c r="A522" s="15"/>
    </row>
    <row r="523" spans="1:1" x14ac:dyDescent="0.3">
      <c r="A523" s="15"/>
    </row>
    <row r="524" spans="1:1" x14ac:dyDescent="0.3">
      <c r="A524" s="15"/>
    </row>
    <row r="525" spans="1:1" x14ac:dyDescent="0.3">
      <c r="A525" s="15"/>
    </row>
    <row r="526" spans="1:1" x14ac:dyDescent="0.3">
      <c r="A526" s="15"/>
    </row>
    <row r="527" spans="1:1" x14ac:dyDescent="0.3">
      <c r="A527" s="15"/>
    </row>
    <row r="528" spans="1:1" x14ac:dyDescent="0.3">
      <c r="A528" s="15"/>
    </row>
    <row r="529" spans="1:1" x14ac:dyDescent="0.3">
      <c r="A529" s="15"/>
    </row>
    <row r="530" spans="1:1" x14ac:dyDescent="0.3">
      <c r="A530" s="15"/>
    </row>
    <row r="531" spans="1:1" x14ac:dyDescent="0.3">
      <c r="A531" s="15"/>
    </row>
    <row r="532" spans="1:1" x14ac:dyDescent="0.3">
      <c r="A532" s="15"/>
    </row>
    <row r="533" spans="1:1" x14ac:dyDescent="0.3">
      <c r="A533" s="15"/>
    </row>
    <row r="534" spans="1:1" x14ac:dyDescent="0.3">
      <c r="A534" s="15"/>
    </row>
    <row r="535" spans="1:1" x14ac:dyDescent="0.3">
      <c r="A535" s="15"/>
    </row>
    <row r="536" spans="1:1" x14ac:dyDescent="0.3">
      <c r="A536" s="15"/>
    </row>
    <row r="537" spans="1:1" x14ac:dyDescent="0.3">
      <c r="A537" s="15"/>
    </row>
    <row r="538" spans="1:1" x14ac:dyDescent="0.3">
      <c r="A538" s="15"/>
    </row>
    <row r="539" spans="1:1" x14ac:dyDescent="0.3">
      <c r="A539" s="15"/>
    </row>
    <row r="540" spans="1:1" x14ac:dyDescent="0.3">
      <c r="A540" s="15"/>
    </row>
    <row r="541" spans="1:1" x14ac:dyDescent="0.3">
      <c r="A541" s="15"/>
    </row>
    <row r="542" spans="1:1" x14ac:dyDescent="0.3">
      <c r="A542" s="15"/>
    </row>
    <row r="543" spans="1:1" x14ac:dyDescent="0.3">
      <c r="A543" s="15"/>
    </row>
    <row r="544" spans="1:1" x14ac:dyDescent="0.3">
      <c r="A544" s="15"/>
    </row>
    <row r="545" spans="1:1" x14ac:dyDescent="0.3">
      <c r="A545" s="15"/>
    </row>
    <row r="546" spans="1:1" x14ac:dyDescent="0.3">
      <c r="A546" s="15"/>
    </row>
    <row r="547" spans="1:1" x14ac:dyDescent="0.3">
      <c r="A547" s="15"/>
    </row>
    <row r="548" spans="1:1" x14ac:dyDescent="0.3">
      <c r="A548" s="15"/>
    </row>
    <row r="549" spans="1:1" x14ac:dyDescent="0.3">
      <c r="A549" s="15"/>
    </row>
    <row r="550" spans="1:1" x14ac:dyDescent="0.3">
      <c r="A550" s="15"/>
    </row>
    <row r="551" spans="1:1" x14ac:dyDescent="0.3">
      <c r="A551" s="15"/>
    </row>
    <row r="552" spans="1:1" x14ac:dyDescent="0.3">
      <c r="A552" s="15"/>
    </row>
    <row r="553" spans="1:1" x14ac:dyDescent="0.3">
      <c r="A553" s="15"/>
    </row>
    <row r="554" spans="1:1" x14ac:dyDescent="0.3">
      <c r="A554" s="15"/>
    </row>
    <row r="555" spans="1:1" x14ac:dyDescent="0.3">
      <c r="A555" s="15"/>
    </row>
    <row r="556" spans="1:1" x14ac:dyDescent="0.3">
      <c r="A556" s="15"/>
    </row>
    <row r="557" spans="1:1" x14ac:dyDescent="0.3">
      <c r="A557" s="15"/>
    </row>
    <row r="558" spans="1:1" x14ac:dyDescent="0.3">
      <c r="A558" s="15"/>
    </row>
    <row r="559" spans="1:1" x14ac:dyDescent="0.3">
      <c r="A559" s="15"/>
    </row>
    <row r="560" spans="1:1" x14ac:dyDescent="0.3">
      <c r="A560" s="15"/>
    </row>
    <row r="561" spans="1:1" x14ac:dyDescent="0.3">
      <c r="A561" s="15"/>
    </row>
    <row r="562" spans="1:1" x14ac:dyDescent="0.3">
      <c r="A562" s="15"/>
    </row>
    <row r="563" spans="1:1" x14ac:dyDescent="0.3">
      <c r="A563" s="15"/>
    </row>
    <row r="564" spans="1:1" x14ac:dyDescent="0.3">
      <c r="A564" s="15"/>
    </row>
    <row r="565" spans="1:1" x14ac:dyDescent="0.3">
      <c r="A565" s="15"/>
    </row>
    <row r="566" spans="1:1" x14ac:dyDescent="0.3">
      <c r="A566" s="15"/>
    </row>
    <row r="567" spans="1:1" x14ac:dyDescent="0.3">
      <c r="A567" s="15"/>
    </row>
    <row r="568" spans="1:1" x14ac:dyDescent="0.3">
      <c r="A568" s="15"/>
    </row>
    <row r="569" spans="1:1" x14ac:dyDescent="0.3">
      <c r="A569" s="15"/>
    </row>
    <row r="570" spans="1:1" x14ac:dyDescent="0.3">
      <c r="A570" s="15"/>
    </row>
    <row r="571" spans="1:1" x14ac:dyDescent="0.3">
      <c r="A571" s="15"/>
    </row>
    <row r="572" spans="1:1" x14ac:dyDescent="0.3">
      <c r="A572" s="15"/>
    </row>
    <row r="573" spans="1:1" x14ac:dyDescent="0.3">
      <c r="A573" s="15"/>
    </row>
    <row r="574" spans="1:1" x14ac:dyDescent="0.3">
      <c r="A574" s="15"/>
    </row>
    <row r="575" spans="1:1" x14ac:dyDescent="0.3">
      <c r="A575" s="15"/>
    </row>
    <row r="576" spans="1:1" x14ac:dyDescent="0.3">
      <c r="A576" s="15"/>
    </row>
    <row r="577" spans="1:1" x14ac:dyDescent="0.3">
      <c r="A577" s="15"/>
    </row>
    <row r="578" spans="1:1" x14ac:dyDescent="0.3">
      <c r="A578" s="15"/>
    </row>
  </sheetData>
  <mergeCells count="14">
    <mergeCell ref="C262:D262"/>
    <mergeCell ref="E262:F262"/>
    <mergeCell ref="G262:H262"/>
    <mergeCell ref="I262:J262"/>
    <mergeCell ref="K262:L262"/>
    <mergeCell ref="Y262:Z262"/>
    <mergeCell ref="AA262:AB262"/>
    <mergeCell ref="AC262:AD262"/>
    <mergeCell ref="M262:N262"/>
    <mergeCell ref="O262:P262"/>
    <mergeCell ref="Q262:R262"/>
    <mergeCell ref="S262:T262"/>
    <mergeCell ref="U262:V262"/>
    <mergeCell ref="W262:X262"/>
  </mergeCells>
  <phoneticPr fontId="5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A6205-6786-4143-A198-4DAEF4FEB197}">
  <dimension ref="B1:AD292"/>
  <sheetViews>
    <sheetView topLeftCell="A240" zoomScale="55" zoomScaleNormal="55" workbookViewId="0">
      <selection activeCell="I278" sqref="I278:I291"/>
    </sheetView>
  </sheetViews>
  <sheetFormatPr defaultRowHeight="14.4" x14ac:dyDescent="0.3"/>
  <sheetData>
    <row r="1" spans="3:30" x14ac:dyDescent="0.3">
      <c r="C1" s="16">
        <v>44561</v>
      </c>
      <c r="D1" s="15">
        <v>86.27</v>
      </c>
      <c r="E1" s="16">
        <v>44196</v>
      </c>
      <c r="F1" s="15">
        <v>34.33</v>
      </c>
      <c r="G1" s="16">
        <v>43830</v>
      </c>
      <c r="H1" s="15">
        <v>25.89</v>
      </c>
      <c r="I1" s="16">
        <v>43465</v>
      </c>
      <c r="J1" s="15">
        <v>27.81</v>
      </c>
      <c r="K1" s="16">
        <v>43098</v>
      </c>
      <c r="L1" s="15">
        <v>8.6</v>
      </c>
      <c r="M1" s="16">
        <v>42723</v>
      </c>
      <c r="N1" s="15">
        <v>5.27</v>
      </c>
      <c r="O1" s="16">
        <v>42369</v>
      </c>
      <c r="P1" s="15">
        <v>8.89</v>
      </c>
      <c r="Q1" s="16">
        <v>42004</v>
      </c>
      <c r="R1" s="15">
        <v>8.09</v>
      </c>
      <c r="S1" s="16">
        <v>41639</v>
      </c>
      <c r="T1" s="15">
        <v>5.85</v>
      </c>
      <c r="U1" s="16">
        <v>41274</v>
      </c>
      <c r="V1" s="15">
        <v>8.19</v>
      </c>
      <c r="W1" s="16">
        <v>40907</v>
      </c>
      <c r="X1" s="15">
        <v>9.92</v>
      </c>
      <c r="Y1" s="16">
        <v>40543</v>
      </c>
      <c r="Z1" s="15">
        <v>17.260000000000002</v>
      </c>
      <c r="AA1" s="16">
        <v>40178</v>
      </c>
      <c r="AB1" s="15">
        <v>16</v>
      </c>
      <c r="AC1" s="16">
        <v>39813</v>
      </c>
      <c r="AD1" s="15">
        <v>20.18</v>
      </c>
    </row>
    <row r="2" spans="3:30" x14ac:dyDescent="0.3">
      <c r="C2" s="16">
        <v>44560</v>
      </c>
      <c r="D2" s="15">
        <v>85.77</v>
      </c>
      <c r="E2" s="16">
        <v>44195</v>
      </c>
      <c r="F2" s="15">
        <v>33.81</v>
      </c>
      <c r="G2" s="16">
        <v>43829</v>
      </c>
      <c r="H2" s="15">
        <v>26.34</v>
      </c>
      <c r="I2" s="16">
        <v>43462</v>
      </c>
      <c r="J2" s="15">
        <v>27.77</v>
      </c>
      <c r="K2" s="16">
        <v>43097</v>
      </c>
      <c r="L2" s="15">
        <v>8.64</v>
      </c>
      <c r="M2" s="16">
        <v>42720</v>
      </c>
      <c r="N2" s="15">
        <v>5.1100000000000003</v>
      </c>
      <c r="O2" s="16">
        <v>42368</v>
      </c>
      <c r="P2" s="15">
        <v>8.8800000000000008</v>
      </c>
      <c r="Q2" s="16">
        <v>42003</v>
      </c>
      <c r="R2" s="15">
        <v>8.06</v>
      </c>
      <c r="S2" s="16">
        <v>41638</v>
      </c>
      <c r="T2" s="15">
        <v>5.92</v>
      </c>
      <c r="U2" s="16">
        <v>41271</v>
      </c>
      <c r="V2" s="15">
        <v>8.23</v>
      </c>
      <c r="W2" s="16">
        <v>40906</v>
      </c>
      <c r="X2" s="15">
        <v>9.8800000000000008</v>
      </c>
      <c r="Y2" s="16">
        <v>40542</v>
      </c>
      <c r="Z2" s="15">
        <v>17.28</v>
      </c>
      <c r="AA2" s="16">
        <v>40177</v>
      </c>
      <c r="AB2" s="15">
        <v>16.149999999999999</v>
      </c>
      <c r="AC2" s="16">
        <v>39812</v>
      </c>
      <c r="AD2" s="15">
        <v>20.3</v>
      </c>
    </row>
    <row r="3" spans="3:30" x14ac:dyDescent="0.3">
      <c r="C3" s="16">
        <v>44559</v>
      </c>
      <c r="D3" s="15">
        <v>85.93</v>
      </c>
      <c r="E3" s="16">
        <v>44194</v>
      </c>
      <c r="F3" s="15">
        <v>34.64</v>
      </c>
      <c r="G3" s="16">
        <v>43826</v>
      </c>
      <c r="H3" s="15">
        <v>27.96</v>
      </c>
      <c r="I3" s="16">
        <v>43461</v>
      </c>
      <c r="J3" s="15">
        <v>27.83</v>
      </c>
      <c r="K3" s="16">
        <v>43096</v>
      </c>
      <c r="L3" s="15">
        <v>8.6</v>
      </c>
      <c r="M3" s="16">
        <v>42719</v>
      </c>
      <c r="N3" s="15">
        <v>5.0199999999999996</v>
      </c>
      <c r="O3" s="16">
        <v>42367</v>
      </c>
      <c r="P3" s="15">
        <v>8.94</v>
      </c>
      <c r="Q3" s="16">
        <v>42002</v>
      </c>
      <c r="R3" s="15">
        <v>8.09</v>
      </c>
      <c r="S3" s="16">
        <v>41635</v>
      </c>
      <c r="T3" s="15">
        <v>5.96</v>
      </c>
      <c r="U3" s="16">
        <v>41270</v>
      </c>
      <c r="V3" s="15">
        <v>8.64</v>
      </c>
      <c r="W3" s="16">
        <v>40905</v>
      </c>
      <c r="X3" s="15">
        <v>10.4</v>
      </c>
      <c r="Y3" s="16">
        <v>40541</v>
      </c>
      <c r="Z3" s="15">
        <v>17.46</v>
      </c>
      <c r="AA3" s="16">
        <v>40176</v>
      </c>
      <c r="AB3" s="15">
        <v>16.079999999999998</v>
      </c>
      <c r="AC3" s="16">
        <v>39811</v>
      </c>
      <c r="AD3" s="15">
        <v>20.13</v>
      </c>
    </row>
    <row r="4" spans="3:30" x14ac:dyDescent="0.3">
      <c r="C4" s="16">
        <v>44558</v>
      </c>
      <c r="D4" s="15">
        <v>84.89</v>
      </c>
      <c r="E4" s="16">
        <v>44193</v>
      </c>
      <c r="F4" s="15">
        <v>35.049999999999997</v>
      </c>
      <c r="G4" s="16">
        <v>43825</v>
      </c>
      <c r="H4" s="15">
        <v>27.33</v>
      </c>
      <c r="I4" s="16">
        <v>43460</v>
      </c>
      <c r="J4" s="15">
        <v>28</v>
      </c>
      <c r="K4" s="16">
        <v>43095</v>
      </c>
      <c r="L4" s="15">
        <v>8.6199999999999992</v>
      </c>
      <c r="M4" s="16">
        <v>42718</v>
      </c>
      <c r="N4" s="15">
        <v>5.2</v>
      </c>
      <c r="O4" s="16">
        <v>42366</v>
      </c>
      <c r="P4" s="15">
        <v>8.99</v>
      </c>
      <c r="Q4" s="16">
        <v>41997</v>
      </c>
      <c r="R4" s="15">
        <v>8.2100000000000009</v>
      </c>
      <c r="S4" s="16">
        <v>41632</v>
      </c>
      <c r="T4" s="15">
        <v>5.94</v>
      </c>
      <c r="U4" s="16">
        <v>41267</v>
      </c>
      <c r="V4" s="15">
        <v>8.69</v>
      </c>
      <c r="W4" s="16">
        <v>40900</v>
      </c>
      <c r="X4" s="15">
        <v>10.84</v>
      </c>
      <c r="Y4" s="16">
        <v>40536</v>
      </c>
      <c r="Z4" s="15">
        <v>17.27</v>
      </c>
      <c r="AA4" s="16">
        <v>40175</v>
      </c>
      <c r="AB4" s="15">
        <v>16.149999999999999</v>
      </c>
      <c r="AC4" s="16">
        <v>39808</v>
      </c>
      <c r="AD4" s="15">
        <v>19.97</v>
      </c>
    </row>
    <row r="5" spans="3:30" x14ac:dyDescent="0.3">
      <c r="C5" s="16">
        <v>44557</v>
      </c>
      <c r="D5" s="15">
        <v>82.54</v>
      </c>
      <c r="E5" s="16">
        <v>44189</v>
      </c>
      <c r="F5" s="15">
        <v>33.78</v>
      </c>
      <c r="G5" s="16">
        <v>43823</v>
      </c>
      <c r="H5" s="15">
        <v>27.33</v>
      </c>
      <c r="I5" s="16">
        <v>43458</v>
      </c>
      <c r="J5" s="15">
        <v>28</v>
      </c>
      <c r="K5" s="16">
        <v>43091</v>
      </c>
      <c r="L5" s="15">
        <v>8.6199999999999992</v>
      </c>
      <c r="M5" s="16">
        <v>42717</v>
      </c>
      <c r="N5" s="15">
        <v>4.97</v>
      </c>
      <c r="O5" s="16">
        <v>42362</v>
      </c>
      <c r="P5" s="15">
        <v>8.8699999999999992</v>
      </c>
      <c r="Q5" s="16">
        <v>41996</v>
      </c>
      <c r="R5" s="15">
        <v>8.09</v>
      </c>
      <c r="S5" s="16">
        <v>41631</v>
      </c>
      <c r="T5" s="15">
        <v>5.82</v>
      </c>
      <c r="U5" s="16">
        <v>41264</v>
      </c>
      <c r="V5" s="15">
        <v>8.7799999999999994</v>
      </c>
      <c r="W5" s="16">
        <v>40899</v>
      </c>
      <c r="X5" s="15">
        <v>10.7</v>
      </c>
      <c r="Y5" s="16">
        <v>40535</v>
      </c>
      <c r="Z5" s="15">
        <v>17.25</v>
      </c>
      <c r="AA5" s="16">
        <v>40171</v>
      </c>
      <c r="AB5" s="15">
        <v>16.149999999999999</v>
      </c>
      <c r="AC5" s="16">
        <v>39806</v>
      </c>
      <c r="AD5" s="15">
        <v>19.97</v>
      </c>
    </row>
    <row r="6" spans="3:30" x14ac:dyDescent="0.3">
      <c r="C6" s="16">
        <v>44554</v>
      </c>
      <c r="D6" s="15">
        <v>82.07</v>
      </c>
      <c r="E6" s="16">
        <v>44188</v>
      </c>
      <c r="F6" s="15">
        <v>33.520000000000003</v>
      </c>
      <c r="G6" s="16">
        <v>43822</v>
      </c>
      <c r="H6" s="15">
        <v>27.79</v>
      </c>
      <c r="I6" s="16">
        <v>43455</v>
      </c>
      <c r="J6" s="15">
        <v>27.72</v>
      </c>
      <c r="K6" s="16">
        <v>43090</v>
      </c>
      <c r="L6" s="15">
        <v>8.4499999999999993</v>
      </c>
      <c r="M6" s="16">
        <v>42716</v>
      </c>
      <c r="N6" s="15">
        <v>5.05</v>
      </c>
      <c r="O6" s="16">
        <v>42361</v>
      </c>
      <c r="P6" s="15">
        <v>8.89</v>
      </c>
      <c r="Q6" s="16">
        <v>41995</v>
      </c>
      <c r="R6" s="15">
        <v>7.92</v>
      </c>
      <c r="S6" s="16">
        <v>41628</v>
      </c>
      <c r="T6" s="15">
        <v>5.81</v>
      </c>
      <c r="U6" s="16">
        <v>41263</v>
      </c>
      <c r="V6" s="15">
        <v>8.9700000000000006</v>
      </c>
      <c r="W6" s="16">
        <v>40898</v>
      </c>
      <c r="X6" s="15">
        <v>10.96</v>
      </c>
      <c r="Y6" s="16">
        <v>40534</v>
      </c>
      <c r="Z6" s="15">
        <v>17.420000000000002</v>
      </c>
      <c r="AA6" s="16">
        <v>40170</v>
      </c>
      <c r="AB6" s="15">
        <v>16.45</v>
      </c>
      <c r="AC6" s="16">
        <v>39805</v>
      </c>
      <c r="AD6" s="15">
        <v>20.09</v>
      </c>
    </row>
    <row r="7" spans="3:30" x14ac:dyDescent="0.3">
      <c r="C7" s="16">
        <v>44553</v>
      </c>
      <c r="D7" s="15">
        <v>80.260000000000005</v>
      </c>
      <c r="E7" s="16">
        <v>44187</v>
      </c>
      <c r="F7" s="15">
        <v>32.76</v>
      </c>
      <c r="G7" s="16">
        <v>43819</v>
      </c>
      <c r="H7" s="15">
        <v>27.92</v>
      </c>
      <c r="I7" s="16">
        <v>43454</v>
      </c>
      <c r="J7" s="15">
        <v>27.28</v>
      </c>
      <c r="K7" s="16">
        <v>43089</v>
      </c>
      <c r="L7" s="15">
        <v>8.24</v>
      </c>
      <c r="M7" s="16">
        <v>42713</v>
      </c>
      <c r="N7" s="15">
        <v>4.6100000000000003</v>
      </c>
      <c r="O7" s="16">
        <v>42360</v>
      </c>
      <c r="P7" s="15">
        <v>8.93</v>
      </c>
      <c r="Q7" s="16">
        <v>41992</v>
      </c>
      <c r="R7" s="15">
        <v>7.89</v>
      </c>
      <c r="S7" s="16">
        <v>41627</v>
      </c>
      <c r="T7" s="15">
        <v>6.02</v>
      </c>
      <c r="U7" s="16">
        <v>41262</v>
      </c>
      <c r="V7" s="15">
        <v>8.82</v>
      </c>
      <c r="W7" s="16">
        <v>40897</v>
      </c>
      <c r="X7" s="15">
        <v>10.71</v>
      </c>
      <c r="Y7" s="16">
        <v>40533</v>
      </c>
      <c r="Z7" s="15">
        <v>16.37</v>
      </c>
      <c r="AA7" s="16">
        <v>40169</v>
      </c>
      <c r="AB7" s="15">
        <v>16.11</v>
      </c>
      <c r="AC7" s="16">
        <v>39804</v>
      </c>
      <c r="AD7" s="15">
        <v>20.329999999999998</v>
      </c>
    </row>
    <row r="8" spans="3:30" x14ac:dyDescent="0.3">
      <c r="C8" s="16">
        <v>44552</v>
      </c>
      <c r="D8" s="15">
        <v>82.8</v>
      </c>
      <c r="E8" s="16">
        <v>44186</v>
      </c>
      <c r="F8" s="15">
        <v>32.5</v>
      </c>
      <c r="G8" s="16">
        <v>43818</v>
      </c>
      <c r="H8" s="15">
        <v>28.09</v>
      </c>
      <c r="I8" s="16">
        <v>43453</v>
      </c>
      <c r="J8" s="15">
        <v>27.43</v>
      </c>
      <c r="K8" s="16">
        <v>43088</v>
      </c>
      <c r="L8" s="15">
        <v>7.97</v>
      </c>
      <c r="M8" s="16">
        <v>42712</v>
      </c>
      <c r="N8" s="15">
        <v>4.79</v>
      </c>
      <c r="O8" s="16">
        <v>42359</v>
      </c>
      <c r="P8" s="15">
        <v>8.8699999999999992</v>
      </c>
      <c r="Q8" s="16">
        <v>41991</v>
      </c>
      <c r="R8" s="15">
        <v>7.85</v>
      </c>
      <c r="S8" s="16">
        <v>41626</v>
      </c>
      <c r="T8" s="15">
        <v>5.98</v>
      </c>
      <c r="U8" s="16">
        <v>41261</v>
      </c>
      <c r="V8" s="15">
        <v>8.5</v>
      </c>
      <c r="W8" s="16">
        <v>40896</v>
      </c>
      <c r="X8" s="15">
        <v>8.98</v>
      </c>
      <c r="Y8" s="16">
        <v>40532</v>
      </c>
      <c r="Z8" s="15">
        <v>16.39</v>
      </c>
      <c r="AA8" s="16">
        <v>40168</v>
      </c>
      <c r="AB8" s="15">
        <v>15.86</v>
      </c>
      <c r="AC8" s="16">
        <v>39801</v>
      </c>
      <c r="AD8" s="15">
        <v>20</v>
      </c>
    </row>
    <row r="9" spans="3:30" x14ac:dyDescent="0.3">
      <c r="C9" s="16">
        <v>44551</v>
      </c>
      <c r="D9" s="15">
        <v>86.67</v>
      </c>
      <c r="E9" s="16">
        <v>44183</v>
      </c>
      <c r="F9" s="15">
        <v>32.72</v>
      </c>
      <c r="G9" s="16">
        <v>43817</v>
      </c>
      <c r="H9" s="15">
        <v>27.84</v>
      </c>
      <c r="I9" s="16">
        <v>43452</v>
      </c>
      <c r="J9" s="15">
        <v>27.18</v>
      </c>
      <c r="K9" s="16">
        <v>43087</v>
      </c>
      <c r="L9" s="15">
        <v>7.75</v>
      </c>
      <c r="M9" s="16">
        <v>42711</v>
      </c>
      <c r="N9" s="15">
        <v>4.46</v>
      </c>
      <c r="O9" s="16">
        <v>42356</v>
      </c>
      <c r="P9" s="15">
        <v>8.74</v>
      </c>
      <c r="Q9" s="16">
        <v>41990</v>
      </c>
      <c r="R9" s="15">
        <v>7.79</v>
      </c>
      <c r="S9" s="16">
        <v>41625</v>
      </c>
      <c r="T9" s="15">
        <v>6.02</v>
      </c>
      <c r="U9" s="16">
        <v>41260</v>
      </c>
      <c r="V9" s="15">
        <v>7.76</v>
      </c>
      <c r="W9" s="16">
        <v>40893</v>
      </c>
      <c r="X9" s="15">
        <v>8.7100000000000009</v>
      </c>
      <c r="Y9" s="16">
        <v>40529</v>
      </c>
      <c r="Z9" s="15">
        <v>16.47</v>
      </c>
      <c r="AA9" s="16">
        <v>40165</v>
      </c>
      <c r="AB9" s="15">
        <v>16.98</v>
      </c>
      <c r="AC9" s="16">
        <v>39800</v>
      </c>
      <c r="AD9" s="15">
        <v>19.98</v>
      </c>
    </row>
    <row r="10" spans="3:30" x14ac:dyDescent="0.3">
      <c r="C10" s="16">
        <v>44550</v>
      </c>
      <c r="D10" s="15">
        <v>83.65</v>
      </c>
      <c r="E10" s="16">
        <v>44182</v>
      </c>
      <c r="F10" s="15">
        <v>33.57</v>
      </c>
      <c r="G10" s="16">
        <v>43816</v>
      </c>
      <c r="H10" s="15">
        <v>27.32</v>
      </c>
      <c r="I10" s="16">
        <v>43451</v>
      </c>
      <c r="J10" s="15">
        <v>26.69</v>
      </c>
      <c r="K10" s="16">
        <v>43084</v>
      </c>
      <c r="L10" s="15">
        <v>7.54</v>
      </c>
      <c r="M10" s="16">
        <v>42710</v>
      </c>
      <c r="N10" s="15">
        <v>4.66</v>
      </c>
      <c r="O10" s="16">
        <v>42355</v>
      </c>
      <c r="P10" s="15">
        <v>8.75</v>
      </c>
      <c r="Q10" s="16">
        <v>41989</v>
      </c>
      <c r="R10" s="15">
        <v>7.72</v>
      </c>
      <c r="S10" s="16">
        <v>41624</v>
      </c>
      <c r="T10" s="15">
        <v>5.43</v>
      </c>
      <c r="U10" s="16">
        <v>41257</v>
      </c>
      <c r="V10" s="15">
        <v>7.95</v>
      </c>
      <c r="W10" s="16">
        <v>40892</v>
      </c>
      <c r="X10" s="15">
        <v>8.81</v>
      </c>
      <c r="Y10" s="16">
        <v>40528</v>
      </c>
      <c r="Z10" s="15">
        <v>16.739999999999998</v>
      </c>
      <c r="AA10" s="16">
        <v>40164</v>
      </c>
      <c r="AB10" s="15">
        <v>17.059999999999999</v>
      </c>
      <c r="AC10" s="16">
        <v>39799</v>
      </c>
      <c r="AD10" s="15">
        <v>20.18</v>
      </c>
    </row>
    <row r="11" spans="3:30" x14ac:dyDescent="0.3">
      <c r="C11" s="16">
        <v>44547</v>
      </c>
      <c r="D11" s="15">
        <v>77.37</v>
      </c>
      <c r="E11" s="16">
        <v>44181</v>
      </c>
      <c r="F11" s="15">
        <v>33.39</v>
      </c>
      <c r="G11" s="16">
        <v>43815</v>
      </c>
      <c r="H11" s="15">
        <v>25.88</v>
      </c>
      <c r="I11" s="16">
        <v>43448</v>
      </c>
      <c r="J11" s="15">
        <v>25.76</v>
      </c>
      <c r="K11" s="16">
        <v>43083</v>
      </c>
      <c r="L11" s="15">
        <v>7.45</v>
      </c>
      <c r="M11" s="16">
        <v>42709</v>
      </c>
      <c r="N11" s="15">
        <v>4.54</v>
      </c>
      <c r="O11" s="16">
        <v>42354</v>
      </c>
      <c r="P11" s="15">
        <v>8.82</v>
      </c>
      <c r="Q11" s="16">
        <v>41988</v>
      </c>
      <c r="R11" s="15">
        <v>7.48</v>
      </c>
      <c r="S11" s="16">
        <v>41621</v>
      </c>
      <c r="T11" s="15">
        <v>5.59</v>
      </c>
      <c r="U11" s="16">
        <v>41256</v>
      </c>
      <c r="V11" s="15">
        <v>8.0299999999999994</v>
      </c>
      <c r="W11" s="16">
        <v>40891</v>
      </c>
      <c r="X11" s="15">
        <v>8.4499999999999993</v>
      </c>
      <c r="Y11" s="16">
        <v>40527</v>
      </c>
      <c r="Z11" s="15">
        <v>16.93</v>
      </c>
      <c r="AA11" s="16">
        <v>40163</v>
      </c>
      <c r="AB11" s="15">
        <v>17.84</v>
      </c>
      <c r="AC11" s="16">
        <v>39798</v>
      </c>
      <c r="AD11" s="15">
        <v>18.05</v>
      </c>
    </row>
    <row r="12" spans="3:30" x14ac:dyDescent="0.3">
      <c r="C12" s="16">
        <v>44546</v>
      </c>
      <c r="D12" s="15">
        <v>89.15</v>
      </c>
      <c r="E12" s="16">
        <v>44180</v>
      </c>
      <c r="F12" s="15">
        <v>33.799999999999997</v>
      </c>
      <c r="G12" s="16">
        <v>43812</v>
      </c>
      <c r="H12" s="15">
        <v>25.07</v>
      </c>
      <c r="I12" s="16">
        <v>43447</v>
      </c>
      <c r="J12" s="15">
        <v>24.65</v>
      </c>
      <c r="K12" s="16">
        <v>43082</v>
      </c>
      <c r="L12" s="15">
        <v>7.44</v>
      </c>
      <c r="M12" s="16">
        <v>42706</v>
      </c>
      <c r="N12" s="15">
        <v>4.46</v>
      </c>
      <c r="O12" s="16">
        <v>42353</v>
      </c>
      <c r="P12" s="15">
        <v>8.8800000000000008</v>
      </c>
      <c r="Q12" s="16">
        <v>41985</v>
      </c>
      <c r="R12" s="15">
        <v>7.23</v>
      </c>
      <c r="S12" s="16">
        <v>41620</v>
      </c>
      <c r="T12" s="15">
        <v>5.72</v>
      </c>
      <c r="U12" s="16">
        <v>41255</v>
      </c>
      <c r="V12" s="15">
        <v>8.1199999999999992</v>
      </c>
      <c r="W12" s="16">
        <v>40890</v>
      </c>
      <c r="X12" s="15">
        <v>9.0299999999999994</v>
      </c>
      <c r="Y12" s="16">
        <v>40526</v>
      </c>
      <c r="Z12" s="15">
        <v>17.05</v>
      </c>
      <c r="AA12" s="16">
        <v>40162</v>
      </c>
      <c r="AB12" s="15">
        <v>17.11</v>
      </c>
      <c r="AC12" s="16">
        <v>39797</v>
      </c>
      <c r="AD12" s="15">
        <v>18.16</v>
      </c>
    </row>
    <row r="13" spans="3:30" x14ac:dyDescent="0.3">
      <c r="C13" s="16">
        <v>44545</v>
      </c>
      <c r="D13" s="15">
        <v>84.54</v>
      </c>
      <c r="E13" s="16">
        <v>44179</v>
      </c>
      <c r="F13" s="15">
        <v>32.07</v>
      </c>
      <c r="G13" s="16">
        <v>43811</v>
      </c>
      <c r="H13" s="15">
        <v>26.15</v>
      </c>
      <c r="I13" s="16">
        <v>43446</v>
      </c>
      <c r="J13" s="15">
        <v>23.81</v>
      </c>
      <c r="K13" s="16">
        <v>43081</v>
      </c>
      <c r="L13" s="15">
        <v>7.5</v>
      </c>
      <c r="M13" s="16">
        <v>42705</v>
      </c>
      <c r="N13" s="15">
        <v>4.62</v>
      </c>
      <c r="O13" s="16">
        <v>42352</v>
      </c>
      <c r="P13" s="15">
        <v>8.56</v>
      </c>
      <c r="Q13" s="16">
        <v>41984</v>
      </c>
      <c r="R13" s="15">
        <v>7.32</v>
      </c>
      <c r="S13" s="16">
        <v>41619</v>
      </c>
      <c r="T13" s="15">
        <v>5.72</v>
      </c>
      <c r="U13" s="16">
        <v>41254</v>
      </c>
      <c r="V13" s="15">
        <v>8.23</v>
      </c>
      <c r="W13" s="16">
        <v>40889</v>
      </c>
      <c r="X13" s="15">
        <v>9.6</v>
      </c>
      <c r="Y13" s="16">
        <v>40525</v>
      </c>
      <c r="Z13" s="15">
        <v>17.149999999999999</v>
      </c>
      <c r="AA13" s="16">
        <v>40161</v>
      </c>
      <c r="AB13" s="15">
        <v>17.07</v>
      </c>
      <c r="AC13" s="16">
        <v>39794</v>
      </c>
      <c r="AD13" s="15">
        <v>17.75</v>
      </c>
    </row>
    <row r="14" spans="3:30" x14ac:dyDescent="0.3">
      <c r="C14" s="16">
        <v>44544</v>
      </c>
      <c r="D14" s="15">
        <v>83.44</v>
      </c>
      <c r="E14" s="16">
        <v>44176</v>
      </c>
      <c r="F14" s="15">
        <v>31.79</v>
      </c>
      <c r="G14" s="16">
        <v>43810</v>
      </c>
      <c r="H14" s="15">
        <v>25.55</v>
      </c>
      <c r="I14" s="16">
        <v>43445</v>
      </c>
      <c r="J14" s="15">
        <v>22.52</v>
      </c>
      <c r="K14" s="16">
        <v>43080</v>
      </c>
      <c r="L14" s="15">
        <v>7.53</v>
      </c>
      <c r="M14" s="16">
        <v>42704</v>
      </c>
      <c r="N14" s="15">
        <v>4.74</v>
      </c>
      <c r="O14" s="16">
        <v>42349</v>
      </c>
      <c r="P14" s="15">
        <v>8.5500000000000007</v>
      </c>
      <c r="Q14" s="16">
        <v>41983</v>
      </c>
      <c r="R14" s="15">
        <v>7.15</v>
      </c>
      <c r="S14" s="16">
        <v>41618</v>
      </c>
      <c r="T14" s="15">
        <v>5.86</v>
      </c>
      <c r="U14" s="16">
        <v>41253</v>
      </c>
      <c r="V14" s="15">
        <v>8.5399999999999991</v>
      </c>
      <c r="W14" s="16">
        <v>40886</v>
      </c>
      <c r="X14" s="15">
        <v>9.89</v>
      </c>
      <c r="Y14" s="16">
        <v>40522</v>
      </c>
      <c r="Z14" s="15">
        <v>17.16</v>
      </c>
      <c r="AA14" s="16">
        <v>40158</v>
      </c>
      <c r="AB14" s="15">
        <v>17.05</v>
      </c>
      <c r="AC14" s="16">
        <v>39793</v>
      </c>
      <c r="AD14" s="15">
        <v>17.8</v>
      </c>
    </row>
    <row r="15" spans="3:30" x14ac:dyDescent="0.3">
      <c r="C15" s="16">
        <v>44543</v>
      </c>
      <c r="D15" s="15">
        <v>86.01</v>
      </c>
      <c r="E15" s="16">
        <v>44175</v>
      </c>
      <c r="F15" s="15">
        <v>32.17</v>
      </c>
      <c r="G15" s="16">
        <v>43809</v>
      </c>
      <c r="H15" s="15">
        <v>26.04</v>
      </c>
      <c r="I15" s="16">
        <v>43444</v>
      </c>
      <c r="J15" s="15">
        <v>23.22</v>
      </c>
      <c r="K15" s="16">
        <v>43077</v>
      </c>
      <c r="L15" s="15">
        <v>7.47</v>
      </c>
      <c r="M15" s="16">
        <v>42703</v>
      </c>
      <c r="N15" s="15">
        <v>4.7300000000000004</v>
      </c>
      <c r="O15" s="16">
        <v>42348</v>
      </c>
      <c r="P15" s="15">
        <v>8.84</v>
      </c>
      <c r="Q15" s="16">
        <v>41982</v>
      </c>
      <c r="R15" s="15">
        <v>7.34</v>
      </c>
      <c r="S15" s="16">
        <v>41617</v>
      </c>
      <c r="T15" s="15">
        <v>5.74</v>
      </c>
      <c r="U15" s="16">
        <v>41250</v>
      </c>
      <c r="V15" s="15">
        <v>8.1999999999999993</v>
      </c>
      <c r="W15" s="16">
        <v>40885</v>
      </c>
      <c r="X15" s="15">
        <v>9.7100000000000009</v>
      </c>
      <c r="Y15" s="16">
        <v>40521</v>
      </c>
      <c r="Z15" s="15">
        <v>17.100000000000001</v>
      </c>
      <c r="AA15" s="16">
        <v>40157</v>
      </c>
      <c r="AB15" s="15">
        <v>16.86</v>
      </c>
      <c r="AC15" s="16">
        <v>39792</v>
      </c>
      <c r="AD15" s="15">
        <v>17.16</v>
      </c>
    </row>
    <row r="16" spans="3:30" x14ac:dyDescent="0.3">
      <c r="C16" s="16">
        <v>44540</v>
      </c>
      <c r="D16" s="15">
        <v>87.89</v>
      </c>
      <c r="E16" s="16">
        <v>44174</v>
      </c>
      <c r="F16" s="15">
        <v>30.99</v>
      </c>
      <c r="G16" s="16">
        <v>43808</v>
      </c>
      <c r="H16" s="15">
        <v>26.23</v>
      </c>
      <c r="I16" s="16">
        <v>43441</v>
      </c>
      <c r="J16" s="15">
        <v>22.6</v>
      </c>
      <c r="K16" s="16">
        <v>43076</v>
      </c>
      <c r="L16" s="15">
        <v>7.68</v>
      </c>
      <c r="M16" s="16">
        <v>42702</v>
      </c>
      <c r="N16" s="15">
        <v>4.91</v>
      </c>
      <c r="O16" s="16">
        <v>42347</v>
      </c>
      <c r="P16" s="15">
        <v>8.89</v>
      </c>
      <c r="Q16" s="16">
        <v>41981</v>
      </c>
      <c r="R16" s="15">
        <v>7.26</v>
      </c>
      <c r="S16" s="16">
        <v>41614</v>
      </c>
      <c r="T16" s="15">
        <v>5.63</v>
      </c>
      <c r="U16" s="16">
        <v>41249</v>
      </c>
      <c r="V16" s="15">
        <v>7.76</v>
      </c>
      <c r="W16" s="16">
        <v>40884</v>
      </c>
      <c r="X16" s="15">
        <v>9.3000000000000007</v>
      </c>
      <c r="Y16" s="16">
        <v>40520</v>
      </c>
      <c r="Z16" s="15">
        <v>17.239999999999998</v>
      </c>
      <c r="AA16" s="16">
        <v>40156</v>
      </c>
      <c r="AB16" s="15">
        <v>16.82</v>
      </c>
      <c r="AC16" s="16">
        <v>39791</v>
      </c>
      <c r="AD16" s="15">
        <v>16.989999999999998</v>
      </c>
    </row>
    <row r="17" spans="3:30" x14ac:dyDescent="0.3">
      <c r="C17" s="16">
        <v>44539</v>
      </c>
      <c r="D17" s="15">
        <v>84.61</v>
      </c>
      <c r="E17" s="16">
        <v>44173</v>
      </c>
      <c r="F17" s="15">
        <v>30.87</v>
      </c>
      <c r="G17" s="16">
        <v>43805</v>
      </c>
      <c r="H17" s="15">
        <v>26.04</v>
      </c>
      <c r="I17" s="16">
        <v>43440</v>
      </c>
      <c r="J17" s="15">
        <v>22.36</v>
      </c>
      <c r="K17" s="16">
        <v>43075</v>
      </c>
      <c r="L17" s="15">
        <v>7.61</v>
      </c>
      <c r="M17" s="16">
        <v>42699</v>
      </c>
      <c r="N17" s="15">
        <v>5.19</v>
      </c>
      <c r="O17" s="16">
        <v>42346</v>
      </c>
      <c r="P17" s="15">
        <v>8.91</v>
      </c>
      <c r="Q17" s="16">
        <v>41978</v>
      </c>
      <c r="R17" s="15">
        <v>7.25</v>
      </c>
      <c r="S17" s="16">
        <v>41613</v>
      </c>
      <c r="T17" s="15">
        <v>5.43</v>
      </c>
      <c r="U17" s="16">
        <v>41248</v>
      </c>
      <c r="V17" s="15">
        <v>7.5</v>
      </c>
      <c r="W17" s="16">
        <v>40883</v>
      </c>
      <c r="X17" s="15">
        <v>9.41</v>
      </c>
      <c r="Y17" s="16">
        <v>40519</v>
      </c>
      <c r="Z17" s="15">
        <v>17.350000000000001</v>
      </c>
      <c r="AA17" s="16">
        <v>40155</v>
      </c>
      <c r="AB17" s="15">
        <v>16.75</v>
      </c>
      <c r="AC17" s="16">
        <v>39790</v>
      </c>
      <c r="AD17" s="15">
        <v>17.2</v>
      </c>
    </row>
    <row r="18" spans="3:30" x14ac:dyDescent="0.3">
      <c r="C18" s="16">
        <v>44538</v>
      </c>
      <c r="D18" s="15">
        <v>93.21</v>
      </c>
      <c r="E18" s="16">
        <v>44172</v>
      </c>
      <c r="F18" s="15">
        <v>30.93</v>
      </c>
      <c r="G18" s="16">
        <v>43804</v>
      </c>
      <c r="H18" s="15">
        <v>25.79</v>
      </c>
      <c r="I18" s="16">
        <v>43439</v>
      </c>
      <c r="J18" s="15">
        <v>22.03</v>
      </c>
      <c r="K18" s="16">
        <v>43074</v>
      </c>
      <c r="L18" s="15">
        <v>7.76</v>
      </c>
      <c r="M18" s="16">
        <v>42698</v>
      </c>
      <c r="N18" s="15">
        <v>5.53</v>
      </c>
      <c r="O18" s="16">
        <v>42345</v>
      </c>
      <c r="P18" s="15">
        <v>8.9</v>
      </c>
      <c r="Q18" s="16">
        <v>41977</v>
      </c>
      <c r="R18" s="15">
        <v>7.45</v>
      </c>
      <c r="S18" s="16">
        <v>41612</v>
      </c>
      <c r="T18" s="15">
        <v>5.25</v>
      </c>
      <c r="U18" s="16">
        <v>41247</v>
      </c>
      <c r="V18" s="15">
        <v>7.08</v>
      </c>
      <c r="W18" s="16">
        <v>40882</v>
      </c>
      <c r="X18" s="15">
        <v>9.48</v>
      </c>
      <c r="Y18" s="16">
        <v>40518</v>
      </c>
      <c r="Z18" s="15">
        <v>17.440000000000001</v>
      </c>
      <c r="AA18" s="16">
        <v>40154</v>
      </c>
      <c r="AB18" s="15">
        <v>17.45</v>
      </c>
      <c r="AC18" s="16">
        <v>39787</v>
      </c>
      <c r="AD18" s="15">
        <v>16.38</v>
      </c>
    </row>
    <row r="19" spans="3:30" x14ac:dyDescent="0.3">
      <c r="C19" s="16">
        <v>44537</v>
      </c>
      <c r="D19" s="15">
        <v>89.03</v>
      </c>
      <c r="E19" s="16">
        <v>44169</v>
      </c>
      <c r="F19" s="15">
        <v>31.41</v>
      </c>
      <c r="G19" s="16">
        <v>43803</v>
      </c>
      <c r="H19" s="15">
        <v>25.84</v>
      </c>
      <c r="I19" s="16">
        <v>43438</v>
      </c>
      <c r="J19" s="15">
        <v>22.99</v>
      </c>
      <c r="K19" s="16">
        <v>43073</v>
      </c>
      <c r="L19" s="15">
        <v>7.89</v>
      </c>
      <c r="M19" s="16">
        <v>42697</v>
      </c>
      <c r="N19" s="15">
        <v>5.57</v>
      </c>
      <c r="O19" s="16">
        <v>42342</v>
      </c>
      <c r="P19" s="15">
        <v>9.02</v>
      </c>
      <c r="Q19" s="16">
        <v>41976</v>
      </c>
      <c r="R19" s="15">
        <v>7.5</v>
      </c>
      <c r="S19" s="16">
        <v>41611</v>
      </c>
      <c r="T19" s="15">
        <v>5.27</v>
      </c>
      <c r="U19" s="16">
        <v>41246</v>
      </c>
      <c r="V19" s="15">
        <v>7.35</v>
      </c>
      <c r="W19" s="16">
        <v>40879</v>
      </c>
      <c r="X19" s="15">
        <v>10</v>
      </c>
      <c r="Y19" s="16">
        <v>40515</v>
      </c>
      <c r="Z19" s="15">
        <v>17.29</v>
      </c>
      <c r="AA19" s="16">
        <v>40151</v>
      </c>
      <c r="AB19" s="15">
        <v>16.73</v>
      </c>
      <c r="AC19" s="16">
        <v>39786</v>
      </c>
      <c r="AD19" s="15">
        <v>17.649999999999999</v>
      </c>
    </row>
    <row r="20" spans="3:30" x14ac:dyDescent="0.3">
      <c r="C20" s="16">
        <v>44536</v>
      </c>
      <c r="D20" s="15">
        <v>85.39</v>
      </c>
      <c r="E20" s="16">
        <v>44168</v>
      </c>
      <c r="F20" s="15">
        <v>30.35</v>
      </c>
      <c r="G20" s="16">
        <v>43802</v>
      </c>
      <c r="H20" s="15">
        <v>25.1</v>
      </c>
      <c r="I20" s="16">
        <v>43437</v>
      </c>
      <c r="J20" s="15">
        <v>22.85</v>
      </c>
      <c r="K20" s="16">
        <v>43070</v>
      </c>
      <c r="L20" s="15">
        <v>8.02</v>
      </c>
      <c r="M20" s="16">
        <v>42696</v>
      </c>
      <c r="N20" s="15">
        <v>5.7</v>
      </c>
      <c r="O20" s="16">
        <v>42341</v>
      </c>
      <c r="P20" s="15">
        <v>9.09</v>
      </c>
      <c r="Q20" s="16">
        <v>41975</v>
      </c>
      <c r="R20" s="15">
        <v>7.46</v>
      </c>
      <c r="S20" s="16">
        <v>41610</v>
      </c>
      <c r="T20" s="15">
        <v>5.31</v>
      </c>
      <c r="U20" s="16">
        <v>41243</v>
      </c>
      <c r="V20" s="15">
        <v>7.65</v>
      </c>
      <c r="W20" s="16">
        <v>40878</v>
      </c>
      <c r="X20" s="15">
        <v>10.11</v>
      </c>
      <c r="Y20" s="16">
        <v>40514</v>
      </c>
      <c r="Z20" s="15">
        <v>17.22</v>
      </c>
      <c r="AA20" s="16">
        <v>40150</v>
      </c>
      <c r="AB20" s="15">
        <v>16.43</v>
      </c>
      <c r="AC20" s="16">
        <v>39785</v>
      </c>
      <c r="AD20" s="15">
        <v>18.05</v>
      </c>
    </row>
    <row r="21" spans="3:30" x14ac:dyDescent="0.3">
      <c r="C21" s="16">
        <v>44533</v>
      </c>
      <c r="D21" s="15">
        <v>82.22</v>
      </c>
      <c r="E21" s="16">
        <v>44167</v>
      </c>
      <c r="F21" s="15">
        <v>30.9</v>
      </c>
      <c r="G21" s="16">
        <v>43801</v>
      </c>
      <c r="H21" s="15">
        <v>25.42</v>
      </c>
      <c r="I21" s="16">
        <v>43434</v>
      </c>
      <c r="J21" s="15">
        <v>22.7</v>
      </c>
      <c r="K21" s="16">
        <v>43069</v>
      </c>
      <c r="L21" s="15">
        <v>7.86</v>
      </c>
      <c r="M21" s="16">
        <v>42695</v>
      </c>
      <c r="N21" s="15">
        <v>5.68</v>
      </c>
      <c r="O21" s="16">
        <v>42340</v>
      </c>
      <c r="P21" s="15">
        <v>8.9700000000000006</v>
      </c>
      <c r="Q21" s="16">
        <v>41974</v>
      </c>
      <c r="R21" s="15">
        <v>7.7</v>
      </c>
      <c r="S21" s="16">
        <v>41607</v>
      </c>
      <c r="T21" s="15">
        <v>5.14</v>
      </c>
      <c r="U21" s="16">
        <v>41242</v>
      </c>
      <c r="V21" s="15">
        <v>8.11</v>
      </c>
      <c r="W21" s="16">
        <v>40877</v>
      </c>
      <c r="X21" s="15">
        <v>10.52</v>
      </c>
      <c r="Y21" s="16">
        <v>40513</v>
      </c>
      <c r="Z21" s="15">
        <v>17.39</v>
      </c>
      <c r="AA21" s="16">
        <v>40149</v>
      </c>
      <c r="AB21" s="15">
        <v>16.14</v>
      </c>
      <c r="AC21" s="16">
        <v>39784</v>
      </c>
      <c r="AD21" s="15">
        <v>18.27</v>
      </c>
    </row>
    <row r="22" spans="3:30" x14ac:dyDescent="0.3">
      <c r="C22" s="16">
        <v>44532</v>
      </c>
      <c r="D22" s="15">
        <v>83.78</v>
      </c>
      <c r="E22" s="16">
        <v>44166</v>
      </c>
      <c r="F22" s="15">
        <v>30.22</v>
      </c>
      <c r="G22" s="16">
        <v>43798</v>
      </c>
      <c r="H22" s="15">
        <v>26.3</v>
      </c>
      <c r="I22" s="16">
        <v>43433</v>
      </c>
      <c r="J22" s="15">
        <v>22.23</v>
      </c>
      <c r="K22" s="16">
        <v>43068</v>
      </c>
      <c r="L22" s="15">
        <v>8.0299999999999994</v>
      </c>
      <c r="M22" s="16">
        <v>42692</v>
      </c>
      <c r="N22" s="15">
        <v>5.77</v>
      </c>
      <c r="O22" s="16">
        <v>42339</v>
      </c>
      <c r="P22" s="15">
        <v>9.0399999999999991</v>
      </c>
      <c r="Q22" s="16">
        <v>41971</v>
      </c>
      <c r="R22" s="15">
        <v>7.66</v>
      </c>
      <c r="S22" s="16">
        <v>41606</v>
      </c>
      <c r="T22" s="15">
        <v>5.24</v>
      </c>
      <c r="U22" s="16">
        <v>41241</v>
      </c>
      <c r="V22" s="15">
        <v>8.36</v>
      </c>
      <c r="W22" s="16">
        <v>40876</v>
      </c>
      <c r="X22" s="15">
        <v>10.130000000000001</v>
      </c>
      <c r="Y22" s="16">
        <v>40512</v>
      </c>
      <c r="Z22" s="15">
        <v>17.34</v>
      </c>
      <c r="AA22" s="16">
        <v>40148</v>
      </c>
      <c r="AB22" s="15">
        <v>16.010000000000002</v>
      </c>
      <c r="AC22" s="16">
        <v>39783</v>
      </c>
      <c r="AD22" s="15">
        <v>18.420000000000002</v>
      </c>
    </row>
    <row r="23" spans="3:30" x14ac:dyDescent="0.3">
      <c r="C23" s="16">
        <v>44531</v>
      </c>
      <c r="D23" s="15">
        <v>80.709999999999994</v>
      </c>
      <c r="E23" s="16">
        <v>44165</v>
      </c>
      <c r="F23" s="15">
        <v>30.45</v>
      </c>
      <c r="G23" s="16">
        <v>43797</v>
      </c>
      <c r="H23" s="15">
        <v>26.09</v>
      </c>
      <c r="I23" s="16">
        <v>43432</v>
      </c>
      <c r="J23" s="15">
        <v>21.5</v>
      </c>
      <c r="K23" s="16">
        <v>43067</v>
      </c>
      <c r="L23" s="15">
        <v>7.93</v>
      </c>
      <c r="M23" s="16">
        <v>42691</v>
      </c>
      <c r="N23" s="15">
        <v>6.09</v>
      </c>
      <c r="O23" s="16">
        <v>42338</v>
      </c>
      <c r="P23" s="15">
        <v>9.06</v>
      </c>
      <c r="Q23" s="16">
        <v>41970</v>
      </c>
      <c r="R23" s="15">
        <v>7.73</v>
      </c>
      <c r="S23" s="16">
        <v>41605</v>
      </c>
      <c r="T23" s="15">
        <v>5.29</v>
      </c>
      <c r="U23" s="16">
        <v>41240</v>
      </c>
      <c r="V23" s="15">
        <v>8.3699999999999992</v>
      </c>
      <c r="W23" s="16">
        <v>40875</v>
      </c>
      <c r="X23" s="15">
        <v>10.15</v>
      </c>
      <c r="Y23" s="16">
        <v>40511</v>
      </c>
      <c r="Z23" s="15">
        <v>17.57</v>
      </c>
      <c r="AA23" s="16">
        <v>40147</v>
      </c>
      <c r="AB23" s="15">
        <v>15.65</v>
      </c>
      <c r="AC23" s="16">
        <v>39780</v>
      </c>
      <c r="AD23" s="15">
        <v>18.510000000000002</v>
      </c>
    </row>
    <row r="24" spans="3:30" x14ac:dyDescent="0.3">
      <c r="C24" s="16">
        <v>44530</v>
      </c>
      <c r="D24" s="15">
        <v>79.099999999999994</v>
      </c>
      <c r="E24" s="16">
        <v>44162</v>
      </c>
      <c r="F24" s="15">
        <v>29.44</v>
      </c>
      <c r="G24" s="16">
        <v>43796</v>
      </c>
      <c r="H24" s="15">
        <v>26.2</v>
      </c>
      <c r="I24" s="16">
        <v>43431</v>
      </c>
      <c r="J24" s="15">
        <v>21.82</v>
      </c>
      <c r="K24" s="16">
        <v>43066</v>
      </c>
      <c r="L24" s="15">
        <v>8.0399999999999991</v>
      </c>
      <c r="M24" s="16">
        <v>42690</v>
      </c>
      <c r="N24" s="15">
        <v>5.74</v>
      </c>
      <c r="O24" s="16">
        <v>42335</v>
      </c>
      <c r="P24" s="15">
        <v>9.06</v>
      </c>
      <c r="Q24" s="16">
        <v>41969</v>
      </c>
      <c r="R24" s="15">
        <v>7.83</v>
      </c>
      <c r="S24" s="16">
        <v>41604</v>
      </c>
      <c r="T24" s="15">
        <v>5.32</v>
      </c>
      <c r="U24" s="16">
        <v>41239</v>
      </c>
      <c r="V24" s="15">
        <v>8.35</v>
      </c>
      <c r="W24" s="16">
        <v>40872</v>
      </c>
      <c r="X24" s="15">
        <v>9.81</v>
      </c>
      <c r="Y24" s="16">
        <v>40508</v>
      </c>
      <c r="Z24" s="15">
        <v>17.68</v>
      </c>
      <c r="AA24" s="16">
        <v>40144</v>
      </c>
      <c r="AB24" s="15">
        <v>15.77</v>
      </c>
      <c r="AC24" s="16">
        <v>39779</v>
      </c>
      <c r="AD24" s="15">
        <v>19.23</v>
      </c>
    </row>
    <row r="25" spans="3:30" x14ac:dyDescent="0.3">
      <c r="C25" s="16">
        <v>44529</v>
      </c>
      <c r="D25" s="15">
        <v>77.88</v>
      </c>
      <c r="E25" s="16">
        <v>44161</v>
      </c>
      <c r="F25" s="15">
        <v>29.4</v>
      </c>
      <c r="G25" s="16">
        <v>43795</v>
      </c>
      <c r="H25" s="15">
        <v>25.47</v>
      </c>
      <c r="I25" s="16">
        <v>43430</v>
      </c>
      <c r="J25" s="15">
        <v>22.02</v>
      </c>
      <c r="K25" s="16">
        <v>43063</v>
      </c>
      <c r="L25" s="15">
        <v>8.1</v>
      </c>
      <c r="M25" s="16">
        <v>42689</v>
      </c>
      <c r="N25" s="15">
        <v>5.93</v>
      </c>
      <c r="O25" s="16">
        <v>42334</v>
      </c>
      <c r="P25" s="15">
        <v>9.07</v>
      </c>
      <c r="Q25" s="16">
        <v>41968</v>
      </c>
      <c r="R25" s="15">
        <v>7.76</v>
      </c>
      <c r="S25" s="16">
        <v>41603</v>
      </c>
      <c r="T25" s="15">
        <v>5.23</v>
      </c>
      <c r="U25" s="16">
        <v>41236</v>
      </c>
      <c r="V25" s="15">
        <v>8.5299999999999994</v>
      </c>
      <c r="W25" s="16">
        <v>40871</v>
      </c>
      <c r="X25" s="15">
        <v>10.119999999999999</v>
      </c>
      <c r="Y25" s="16">
        <v>40507</v>
      </c>
      <c r="Z25" s="15">
        <v>17.7</v>
      </c>
      <c r="AA25" s="16">
        <v>40143</v>
      </c>
      <c r="AB25" s="15">
        <v>15.52</v>
      </c>
      <c r="AC25" s="16">
        <v>39778</v>
      </c>
      <c r="AD25" s="15">
        <v>18.41</v>
      </c>
    </row>
    <row r="26" spans="3:30" x14ac:dyDescent="0.3">
      <c r="C26" s="16">
        <v>44526</v>
      </c>
      <c r="D26" s="15">
        <v>76.459999999999994</v>
      </c>
      <c r="E26" s="16">
        <v>44160</v>
      </c>
      <c r="F26" s="15">
        <v>28.9</v>
      </c>
      <c r="G26" s="16">
        <v>43794</v>
      </c>
      <c r="H26" s="15">
        <v>25.52</v>
      </c>
      <c r="I26" s="16">
        <v>43427</v>
      </c>
      <c r="J26" s="15">
        <v>22.4</v>
      </c>
      <c r="K26" s="16">
        <v>43062</v>
      </c>
      <c r="L26" s="15">
        <v>8.01</v>
      </c>
      <c r="M26" s="16">
        <v>42688</v>
      </c>
      <c r="N26" s="15">
        <v>5.6</v>
      </c>
      <c r="O26" s="16">
        <v>42333</v>
      </c>
      <c r="P26" s="15">
        <v>9.1199999999999992</v>
      </c>
      <c r="Q26" s="16">
        <v>41967</v>
      </c>
      <c r="R26" s="15">
        <v>7.68</v>
      </c>
      <c r="S26" s="16">
        <v>41600</v>
      </c>
      <c r="T26" s="15">
        <v>5.26</v>
      </c>
      <c r="U26" s="16">
        <v>41235</v>
      </c>
      <c r="V26" s="15">
        <v>8.2899999999999991</v>
      </c>
      <c r="W26" s="16">
        <v>40870</v>
      </c>
      <c r="X26" s="15">
        <v>10.71</v>
      </c>
      <c r="Y26" s="16">
        <v>40506</v>
      </c>
      <c r="Z26" s="15">
        <v>17.78</v>
      </c>
      <c r="AA26" s="16">
        <v>40142</v>
      </c>
      <c r="AB26" s="15">
        <v>15.43</v>
      </c>
      <c r="AC26" s="16">
        <v>39777</v>
      </c>
      <c r="AD26" s="15">
        <v>18.68</v>
      </c>
    </row>
    <row r="27" spans="3:30" x14ac:dyDescent="0.3">
      <c r="C27" s="16">
        <v>44525</v>
      </c>
      <c r="D27" s="15">
        <v>78.12</v>
      </c>
      <c r="E27" s="16">
        <v>44159</v>
      </c>
      <c r="F27" s="15">
        <v>28.93</v>
      </c>
      <c r="G27" s="16">
        <v>43791</v>
      </c>
      <c r="H27" s="15">
        <v>25.67</v>
      </c>
      <c r="I27" s="16">
        <v>43426</v>
      </c>
      <c r="J27" s="15">
        <v>23.14</v>
      </c>
      <c r="K27" s="16">
        <v>43061</v>
      </c>
      <c r="L27" s="15">
        <v>7.72</v>
      </c>
      <c r="M27" s="16">
        <v>42685</v>
      </c>
      <c r="N27" s="15">
        <v>5.87</v>
      </c>
      <c r="O27" s="16">
        <v>42332</v>
      </c>
      <c r="P27" s="15">
        <v>9.14</v>
      </c>
      <c r="Q27" s="16">
        <v>41964</v>
      </c>
      <c r="R27" s="15">
        <v>7.63</v>
      </c>
      <c r="S27" s="16">
        <v>41599</v>
      </c>
      <c r="T27" s="15">
        <v>5.24</v>
      </c>
      <c r="U27" s="16">
        <v>41234</v>
      </c>
      <c r="V27" s="15">
        <v>8.2799999999999994</v>
      </c>
      <c r="W27" s="16">
        <v>40869</v>
      </c>
      <c r="X27" s="15">
        <v>11.48</v>
      </c>
      <c r="Y27" s="16">
        <v>40505</v>
      </c>
      <c r="Z27" s="15">
        <v>17.649999999999999</v>
      </c>
      <c r="AA27" s="16">
        <v>40141</v>
      </c>
      <c r="AB27" s="15">
        <v>15.21</v>
      </c>
      <c r="AC27" s="16">
        <v>39776</v>
      </c>
      <c r="AD27" s="15">
        <v>18.72</v>
      </c>
    </row>
    <row r="28" spans="3:30" x14ac:dyDescent="0.3">
      <c r="C28" s="16">
        <v>44524</v>
      </c>
      <c r="D28" s="15">
        <v>76.45</v>
      </c>
      <c r="E28" s="16">
        <v>44158</v>
      </c>
      <c r="F28" s="15">
        <v>28.52</v>
      </c>
      <c r="G28" s="16">
        <v>43790</v>
      </c>
      <c r="H28" s="15">
        <v>25.02</v>
      </c>
      <c r="I28" s="16">
        <v>43425</v>
      </c>
      <c r="J28" s="15">
        <v>22.69</v>
      </c>
      <c r="K28" s="16">
        <v>43060</v>
      </c>
      <c r="L28" s="15">
        <v>7.74</v>
      </c>
      <c r="M28" s="16">
        <v>42684</v>
      </c>
      <c r="N28" s="15">
        <v>6.12</v>
      </c>
      <c r="O28" s="16">
        <v>42331</v>
      </c>
      <c r="P28" s="15">
        <v>9.0500000000000007</v>
      </c>
      <c r="Q28" s="16">
        <v>41963</v>
      </c>
      <c r="R28" s="15">
        <v>7.59</v>
      </c>
      <c r="S28" s="16">
        <v>41598</v>
      </c>
      <c r="T28" s="15">
        <v>5.33</v>
      </c>
      <c r="U28" s="16">
        <v>41233</v>
      </c>
      <c r="V28" s="15">
        <v>8.2100000000000009</v>
      </c>
      <c r="W28" s="16">
        <v>40868</v>
      </c>
      <c r="X28" s="15">
        <v>11.25</v>
      </c>
      <c r="Y28" s="16">
        <v>40504</v>
      </c>
      <c r="Z28" s="15">
        <v>17.7</v>
      </c>
      <c r="AA28" s="16">
        <v>40140</v>
      </c>
      <c r="AB28" s="15">
        <v>15.72</v>
      </c>
      <c r="AC28" s="16">
        <v>39773</v>
      </c>
      <c r="AD28" s="15">
        <v>17.79</v>
      </c>
    </row>
    <row r="29" spans="3:30" x14ac:dyDescent="0.3">
      <c r="C29" s="16">
        <v>44523</v>
      </c>
      <c r="D29" s="15">
        <v>72.62</v>
      </c>
      <c r="E29" s="16">
        <v>44155</v>
      </c>
      <c r="F29" s="15">
        <v>27.99</v>
      </c>
      <c r="G29" s="16">
        <v>43789</v>
      </c>
      <c r="H29" s="15">
        <v>25.11</v>
      </c>
      <c r="I29" s="16">
        <v>43424</v>
      </c>
      <c r="J29" s="15">
        <v>21.62</v>
      </c>
      <c r="K29" s="16">
        <v>43059</v>
      </c>
      <c r="L29" s="15">
        <v>7.79</v>
      </c>
      <c r="M29" s="16">
        <v>42683</v>
      </c>
      <c r="N29" s="15">
        <v>6.33</v>
      </c>
      <c r="O29" s="16">
        <v>42328</v>
      </c>
      <c r="P29" s="15">
        <v>9</v>
      </c>
      <c r="Q29" s="16">
        <v>41962</v>
      </c>
      <c r="R29" s="15">
        <v>7.69</v>
      </c>
      <c r="S29" s="16">
        <v>41597</v>
      </c>
      <c r="T29" s="15">
        <v>5.27</v>
      </c>
      <c r="U29" s="16">
        <v>41232</v>
      </c>
      <c r="V29" s="15">
        <v>8.19</v>
      </c>
      <c r="W29" s="16">
        <v>40865</v>
      </c>
      <c r="X29" s="15">
        <v>11.74</v>
      </c>
      <c r="Y29" s="16">
        <v>40501</v>
      </c>
      <c r="Z29" s="15">
        <v>17.57</v>
      </c>
      <c r="AA29" s="16">
        <v>40137</v>
      </c>
      <c r="AB29" s="15">
        <v>15.66</v>
      </c>
      <c r="AC29" s="16">
        <v>39772</v>
      </c>
      <c r="AD29" s="15">
        <v>17.7</v>
      </c>
    </row>
    <row r="30" spans="3:30" x14ac:dyDescent="0.3">
      <c r="C30" s="16">
        <v>44522</v>
      </c>
      <c r="D30" s="15">
        <v>73.36</v>
      </c>
      <c r="E30" s="16">
        <v>44154</v>
      </c>
      <c r="F30" s="15">
        <v>27.59</v>
      </c>
      <c r="G30" s="16">
        <v>43788</v>
      </c>
      <c r="H30" s="15">
        <v>24.53</v>
      </c>
      <c r="I30" s="16">
        <v>43423</v>
      </c>
      <c r="J30" s="15">
        <v>21.08</v>
      </c>
      <c r="K30" s="16">
        <v>43056</v>
      </c>
      <c r="L30" s="15">
        <v>7.82</v>
      </c>
      <c r="M30" s="16">
        <v>42682</v>
      </c>
      <c r="N30" s="15">
        <v>6.35</v>
      </c>
      <c r="O30" s="16">
        <v>42327</v>
      </c>
      <c r="P30" s="15">
        <v>9.1199999999999992</v>
      </c>
      <c r="Q30" s="16">
        <v>41961</v>
      </c>
      <c r="R30" s="15">
        <v>7.65</v>
      </c>
      <c r="S30" s="16">
        <v>41596</v>
      </c>
      <c r="T30" s="15">
        <v>5.17</v>
      </c>
      <c r="U30" s="16">
        <v>41229</v>
      </c>
      <c r="V30" s="15">
        <v>8.43</v>
      </c>
      <c r="W30" s="16">
        <v>40864</v>
      </c>
      <c r="X30" s="15">
        <v>12.09</v>
      </c>
      <c r="Y30" s="16">
        <v>40500</v>
      </c>
      <c r="Z30" s="15">
        <v>17.55</v>
      </c>
      <c r="AA30" s="16">
        <v>40136</v>
      </c>
      <c r="AB30" s="15">
        <v>15.99</v>
      </c>
      <c r="AC30" s="16">
        <v>39771</v>
      </c>
      <c r="AD30" s="15">
        <v>19.43</v>
      </c>
    </row>
    <row r="31" spans="3:30" x14ac:dyDescent="0.3">
      <c r="C31" s="16">
        <v>44519</v>
      </c>
      <c r="D31" s="15">
        <v>72.790000000000006</v>
      </c>
      <c r="E31" s="16">
        <v>44153</v>
      </c>
      <c r="F31" s="15">
        <v>28.41</v>
      </c>
      <c r="G31" s="16">
        <v>43787</v>
      </c>
      <c r="H31" s="15">
        <v>24.49</v>
      </c>
      <c r="I31" s="16">
        <v>43420</v>
      </c>
      <c r="J31" s="15">
        <v>21.31</v>
      </c>
      <c r="K31" s="16">
        <v>43055</v>
      </c>
      <c r="L31" s="15">
        <v>7.84</v>
      </c>
      <c r="M31" s="16">
        <v>42681</v>
      </c>
      <c r="N31" s="15">
        <v>6.43</v>
      </c>
      <c r="O31" s="16">
        <v>42326</v>
      </c>
      <c r="P31" s="15">
        <v>9.07</v>
      </c>
      <c r="Q31" s="16">
        <v>41960</v>
      </c>
      <c r="R31" s="15">
        <v>7.52</v>
      </c>
      <c r="S31" s="16">
        <v>41593</v>
      </c>
      <c r="T31" s="15">
        <v>5.35</v>
      </c>
      <c r="U31" s="16">
        <v>41228</v>
      </c>
      <c r="V31" s="15">
        <v>8.68</v>
      </c>
      <c r="W31" s="16">
        <v>40863</v>
      </c>
      <c r="X31" s="15">
        <v>12.31</v>
      </c>
      <c r="Y31" s="16">
        <v>40499</v>
      </c>
      <c r="Z31" s="15">
        <v>17.47</v>
      </c>
      <c r="AA31" s="16">
        <v>40135</v>
      </c>
      <c r="AB31" s="15">
        <v>16.11</v>
      </c>
      <c r="AC31" s="16">
        <v>39770</v>
      </c>
      <c r="AD31" s="15">
        <v>19.7</v>
      </c>
    </row>
    <row r="32" spans="3:30" x14ac:dyDescent="0.3">
      <c r="C32" s="16">
        <v>44518</v>
      </c>
      <c r="D32" s="15">
        <v>72.47</v>
      </c>
      <c r="E32" s="16">
        <v>44152</v>
      </c>
      <c r="F32" s="15">
        <v>27.95</v>
      </c>
      <c r="G32" s="16">
        <v>43784</v>
      </c>
      <c r="H32" s="15">
        <v>24.93</v>
      </c>
      <c r="I32" s="16">
        <v>43419</v>
      </c>
      <c r="J32" s="15">
        <v>21.13</v>
      </c>
      <c r="K32" s="16">
        <v>43054</v>
      </c>
      <c r="L32" s="15">
        <v>8.0399999999999991</v>
      </c>
      <c r="M32" s="16">
        <v>42678</v>
      </c>
      <c r="N32" s="15">
        <v>6.6</v>
      </c>
      <c r="O32" s="16">
        <v>42325</v>
      </c>
      <c r="P32" s="15">
        <v>9.1</v>
      </c>
      <c r="Q32" s="16">
        <v>41957</v>
      </c>
      <c r="R32" s="15">
        <v>7.23</v>
      </c>
      <c r="S32" s="16">
        <v>41592</v>
      </c>
      <c r="T32" s="15">
        <v>5.45</v>
      </c>
      <c r="U32" s="16">
        <v>41227</v>
      </c>
      <c r="V32" s="15">
        <v>9.5500000000000007</v>
      </c>
      <c r="W32" s="16">
        <v>40862</v>
      </c>
      <c r="X32" s="15">
        <v>12.6</v>
      </c>
      <c r="Y32" s="16">
        <v>40498</v>
      </c>
      <c r="Z32" s="15">
        <v>17.21</v>
      </c>
      <c r="AA32" s="16">
        <v>40134</v>
      </c>
      <c r="AB32" s="15">
        <v>15.96</v>
      </c>
      <c r="AC32" s="16">
        <v>39769</v>
      </c>
      <c r="AD32" s="15">
        <v>20.13</v>
      </c>
    </row>
    <row r="33" spans="3:30" x14ac:dyDescent="0.3">
      <c r="C33" s="16">
        <v>44517</v>
      </c>
      <c r="D33" s="15">
        <v>70.52</v>
      </c>
      <c r="E33" s="16">
        <v>44151</v>
      </c>
      <c r="F33" s="15">
        <v>28.7</v>
      </c>
      <c r="G33" s="16">
        <v>43783</v>
      </c>
      <c r="H33" s="15">
        <v>25.03</v>
      </c>
      <c r="I33" s="16">
        <v>43418</v>
      </c>
      <c r="J33" s="15">
        <v>21.78</v>
      </c>
      <c r="K33" s="16">
        <v>43053</v>
      </c>
      <c r="L33" s="15">
        <v>7.74</v>
      </c>
      <c r="M33" s="16">
        <v>42677</v>
      </c>
      <c r="N33" s="15">
        <v>6.69</v>
      </c>
      <c r="O33" s="16">
        <v>42324</v>
      </c>
      <c r="P33" s="15">
        <v>9.01</v>
      </c>
      <c r="Q33" s="16">
        <v>41956</v>
      </c>
      <c r="R33" s="15">
        <v>7.41</v>
      </c>
      <c r="S33" s="16">
        <v>41591</v>
      </c>
      <c r="T33" s="15">
        <v>5.51</v>
      </c>
      <c r="U33" s="16">
        <v>41226</v>
      </c>
      <c r="V33" s="15">
        <v>10.130000000000001</v>
      </c>
      <c r="W33" s="16">
        <v>40861</v>
      </c>
      <c r="X33" s="15">
        <v>12.58</v>
      </c>
      <c r="Y33" s="16">
        <v>40497</v>
      </c>
      <c r="Z33" s="15">
        <v>17.739999999999998</v>
      </c>
      <c r="AA33" s="16">
        <v>40133</v>
      </c>
      <c r="AB33" s="15">
        <v>16.440000000000001</v>
      </c>
      <c r="AC33" s="16">
        <v>39766</v>
      </c>
      <c r="AD33" s="15">
        <v>20.41</v>
      </c>
    </row>
    <row r="34" spans="3:30" x14ac:dyDescent="0.3">
      <c r="C34" s="16">
        <v>44516</v>
      </c>
      <c r="D34" s="15">
        <v>70.849999999999994</v>
      </c>
      <c r="E34" s="16">
        <v>44148</v>
      </c>
      <c r="F34" s="15">
        <v>27.59</v>
      </c>
      <c r="G34" s="16">
        <v>43782</v>
      </c>
      <c r="H34" s="15">
        <v>25.46</v>
      </c>
      <c r="I34" s="16">
        <v>43417</v>
      </c>
      <c r="J34" s="15">
        <v>22.26</v>
      </c>
      <c r="K34" s="16">
        <v>43052</v>
      </c>
      <c r="L34" s="15">
        <v>7.7</v>
      </c>
      <c r="M34" s="16">
        <v>42676</v>
      </c>
      <c r="N34" s="15">
        <v>6.43</v>
      </c>
      <c r="O34" s="16">
        <v>42321</v>
      </c>
      <c r="P34" s="15">
        <v>8.8800000000000008</v>
      </c>
      <c r="Q34" s="16">
        <v>41955</v>
      </c>
      <c r="R34" s="15">
        <v>7.49</v>
      </c>
      <c r="S34" s="16">
        <v>41590</v>
      </c>
      <c r="T34" s="15">
        <v>5.5</v>
      </c>
      <c r="U34" s="16">
        <v>41225</v>
      </c>
      <c r="V34" s="15">
        <v>10.91</v>
      </c>
      <c r="W34" s="16">
        <v>40858</v>
      </c>
      <c r="X34" s="15">
        <v>12.59</v>
      </c>
      <c r="Y34" s="16">
        <v>40494</v>
      </c>
      <c r="Z34" s="15">
        <v>17.489999999999998</v>
      </c>
      <c r="AA34" s="16">
        <v>40130</v>
      </c>
      <c r="AB34" s="15">
        <v>16.149999999999999</v>
      </c>
      <c r="AC34" s="16">
        <v>39765</v>
      </c>
      <c r="AD34" s="15">
        <v>20.8</v>
      </c>
    </row>
    <row r="35" spans="3:30" x14ac:dyDescent="0.3">
      <c r="C35" s="16">
        <v>44515</v>
      </c>
      <c r="D35" s="15">
        <v>69.22</v>
      </c>
      <c r="E35" s="16">
        <v>44147</v>
      </c>
      <c r="F35" s="15">
        <v>27.24</v>
      </c>
      <c r="G35" s="16">
        <v>43781</v>
      </c>
      <c r="H35" s="15">
        <v>25.19</v>
      </c>
      <c r="I35" s="16">
        <v>43416</v>
      </c>
      <c r="J35" s="15">
        <v>22.7</v>
      </c>
      <c r="K35" s="16">
        <v>43049</v>
      </c>
      <c r="L35" s="15">
        <v>7.75</v>
      </c>
      <c r="M35" s="16">
        <v>42675</v>
      </c>
      <c r="N35" s="15">
        <v>6.22</v>
      </c>
      <c r="O35" s="16">
        <v>42320</v>
      </c>
      <c r="P35" s="15">
        <v>8.85</v>
      </c>
      <c r="Q35" s="16">
        <v>41954</v>
      </c>
      <c r="R35" s="15">
        <v>7.43</v>
      </c>
      <c r="S35" s="16">
        <v>41589</v>
      </c>
      <c r="T35" s="15">
        <v>5.47</v>
      </c>
      <c r="U35" s="16">
        <v>41222</v>
      </c>
      <c r="V35" s="15">
        <v>9.9700000000000006</v>
      </c>
      <c r="W35" s="16">
        <v>40857</v>
      </c>
      <c r="X35" s="15">
        <v>12.17</v>
      </c>
      <c r="Y35" s="16">
        <v>40493</v>
      </c>
      <c r="Z35" s="15">
        <v>17.45</v>
      </c>
      <c r="AA35" s="16">
        <v>40129</v>
      </c>
      <c r="AB35" s="15">
        <v>16.05</v>
      </c>
      <c r="AC35" s="16">
        <v>39764</v>
      </c>
      <c r="AD35" s="15">
        <v>20.91</v>
      </c>
    </row>
    <row r="36" spans="3:30" x14ac:dyDescent="0.3">
      <c r="C36" s="16">
        <v>44512</v>
      </c>
      <c r="D36" s="15">
        <v>66.58</v>
      </c>
      <c r="E36" s="16">
        <v>44146</v>
      </c>
      <c r="F36" s="15">
        <v>27.46</v>
      </c>
      <c r="G36" s="16">
        <v>43780</v>
      </c>
      <c r="H36" s="15">
        <v>26.01</v>
      </c>
      <c r="I36" s="16">
        <v>43413</v>
      </c>
      <c r="J36" s="15">
        <v>21.65</v>
      </c>
      <c r="K36" s="16">
        <v>43048</v>
      </c>
      <c r="L36" s="15">
        <v>7.9</v>
      </c>
      <c r="M36" s="16">
        <v>42674</v>
      </c>
      <c r="N36" s="15">
        <v>6.09</v>
      </c>
      <c r="O36" s="16">
        <v>42319</v>
      </c>
      <c r="P36" s="15">
        <v>8.93</v>
      </c>
      <c r="Q36" s="16">
        <v>41953</v>
      </c>
      <c r="R36" s="15">
        <v>7.35</v>
      </c>
      <c r="S36" s="16">
        <v>41586</v>
      </c>
      <c r="T36" s="15">
        <v>5.35</v>
      </c>
      <c r="U36" s="16">
        <v>41221</v>
      </c>
      <c r="V36" s="15">
        <v>9.9</v>
      </c>
      <c r="W36" s="16">
        <v>40856</v>
      </c>
      <c r="X36" s="15">
        <v>12.24</v>
      </c>
      <c r="Y36" s="16">
        <v>40492</v>
      </c>
      <c r="Z36" s="15">
        <v>17.14</v>
      </c>
      <c r="AA36" s="16">
        <v>40128</v>
      </c>
      <c r="AB36" s="15">
        <v>16.329999999999998</v>
      </c>
      <c r="AC36" s="16">
        <v>39763</v>
      </c>
      <c r="AD36" s="15">
        <v>21.13</v>
      </c>
    </row>
    <row r="37" spans="3:30" x14ac:dyDescent="0.3">
      <c r="C37" s="16">
        <v>44511</v>
      </c>
      <c r="D37" s="15">
        <v>67</v>
      </c>
      <c r="E37" s="16">
        <v>44145</v>
      </c>
      <c r="F37" s="15">
        <v>27.61</v>
      </c>
      <c r="G37" s="16">
        <v>43777</v>
      </c>
      <c r="H37" s="15">
        <v>25.92</v>
      </c>
      <c r="I37" s="16">
        <v>43412</v>
      </c>
      <c r="J37" s="15">
        <v>21.75</v>
      </c>
      <c r="K37" s="16">
        <v>43047</v>
      </c>
      <c r="L37" s="15">
        <v>8.07</v>
      </c>
      <c r="M37" s="16">
        <v>42671</v>
      </c>
      <c r="N37" s="15">
        <v>6.07</v>
      </c>
      <c r="O37" s="16">
        <v>42318</v>
      </c>
      <c r="P37" s="15">
        <v>8.93</v>
      </c>
      <c r="Q37" s="16">
        <v>41950</v>
      </c>
      <c r="R37" s="15">
        <v>7.39</v>
      </c>
      <c r="S37" s="16">
        <v>41585</v>
      </c>
      <c r="T37" s="15">
        <v>5.7</v>
      </c>
      <c r="U37" s="16">
        <v>41220</v>
      </c>
      <c r="V37" s="15">
        <v>9.82</v>
      </c>
      <c r="W37" s="16">
        <v>40855</v>
      </c>
      <c r="X37" s="15">
        <v>12.48</v>
      </c>
      <c r="Y37" s="16">
        <v>40491</v>
      </c>
      <c r="Z37" s="15">
        <v>16.940000000000001</v>
      </c>
      <c r="AA37" s="16">
        <v>40127</v>
      </c>
      <c r="AB37" s="15">
        <v>16.579999999999998</v>
      </c>
      <c r="AC37" s="16">
        <v>39762</v>
      </c>
      <c r="AD37" s="15">
        <v>21.64</v>
      </c>
    </row>
    <row r="38" spans="3:30" x14ac:dyDescent="0.3">
      <c r="C38" s="16">
        <v>44510</v>
      </c>
      <c r="D38" s="15">
        <v>66.349999999999994</v>
      </c>
      <c r="E38" s="16">
        <v>44144</v>
      </c>
      <c r="F38" s="15">
        <v>27.95</v>
      </c>
      <c r="G38" s="16">
        <v>43776</v>
      </c>
      <c r="H38" s="15">
        <v>26.01</v>
      </c>
      <c r="I38" s="16">
        <v>43411</v>
      </c>
      <c r="J38" s="15">
        <v>20.77</v>
      </c>
      <c r="K38" s="16">
        <v>43046</v>
      </c>
      <c r="L38" s="15">
        <v>8.11</v>
      </c>
      <c r="M38" s="16">
        <v>42670</v>
      </c>
      <c r="N38" s="15">
        <v>5.99</v>
      </c>
      <c r="O38" s="16">
        <v>42317</v>
      </c>
      <c r="P38" s="15">
        <v>8.81</v>
      </c>
      <c r="Q38" s="16">
        <v>41949</v>
      </c>
      <c r="R38" s="15">
        <v>7.26</v>
      </c>
      <c r="S38" s="16">
        <v>41584</v>
      </c>
      <c r="T38" s="15">
        <v>5.68</v>
      </c>
      <c r="U38" s="16">
        <v>41219</v>
      </c>
      <c r="V38" s="15">
        <v>9.98</v>
      </c>
      <c r="W38" s="16">
        <v>40854</v>
      </c>
      <c r="X38" s="15">
        <v>12.29</v>
      </c>
      <c r="Y38" s="16">
        <v>40490</v>
      </c>
      <c r="Z38" s="15">
        <v>16.920000000000002</v>
      </c>
      <c r="AA38" s="16">
        <v>40126</v>
      </c>
      <c r="AB38" s="15">
        <v>16.760000000000002</v>
      </c>
      <c r="AC38" s="16">
        <v>39759</v>
      </c>
      <c r="AD38" s="15">
        <v>21.65</v>
      </c>
    </row>
    <row r="39" spans="3:30" x14ac:dyDescent="0.3">
      <c r="C39" s="16">
        <v>44509</v>
      </c>
      <c r="D39" s="15">
        <v>63.64</v>
      </c>
      <c r="E39" s="16">
        <v>44141</v>
      </c>
      <c r="F39" s="15">
        <v>26.84</v>
      </c>
      <c r="G39" s="16">
        <v>43775</v>
      </c>
      <c r="H39" s="15">
        <v>25.88</v>
      </c>
      <c r="I39" s="16">
        <v>43410</v>
      </c>
      <c r="J39" s="15">
        <v>19.690000000000001</v>
      </c>
      <c r="K39" s="16">
        <v>43045</v>
      </c>
      <c r="L39" s="15">
        <v>8.26</v>
      </c>
      <c r="M39" s="16">
        <v>42669</v>
      </c>
      <c r="N39" s="15">
        <v>6.12</v>
      </c>
      <c r="O39" s="16">
        <v>42314</v>
      </c>
      <c r="P39" s="15">
        <v>8.89</v>
      </c>
      <c r="Q39" s="16">
        <v>41948</v>
      </c>
      <c r="R39" s="15">
        <v>7.29</v>
      </c>
      <c r="S39" s="16">
        <v>41583</v>
      </c>
      <c r="T39" s="15">
        <v>5.67</v>
      </c>
      <c r="U39" s="16">
        <v>41218</v>
      </c>
      <c r="V39" s="15">
        <v>9.8699999999999992</v>
      </c>
      <c r="W39" s="16">
        <v>40851</v>
      </c>
      <c r="X39" s="15">
        <v>11.65</v>
      </c>
      <c r="Y39" s="16">
        <v>40487</v>
      </c>
      <c r="Z39" s="15">
        <v>17.170000000000002</v>
      </c>
      <c r="AA39" s="16">
        <v>40123</v>
      </c>
      <c r="AB39" s="15">
        <v>16.899999999999999</v>
      </c>
      <c r="AC39" s="16">
        <v>39758</v>
      </c>
      <c r="AD39" s="15">
        <v>21</v>
      </c>
    </row>
    <row r="40" spans="3:30" x14ac:dyDescent="0.3">
      <c r="C40" s="16">
        <v>44508</v>
      </c>
      <c r="D40" s="15">
        <v>63.83</v>
      </c>
      <c r="E40" s="16">
        <v>44140</v>
      </c>
      <c r="F40" s="15">
        <v>27.42</v>
      </c>
      <c r="G40" s="16">
        <v>43774</v>
      </c>
      <c r="H40" s="15">
        <v>26.6</v>
      </c>
      <c r="I40" s="16">
        <v>43409</v>
      </c>
      <c r="J40" s="15">
        <v>19.309999999999999</v>
      </c>
      <c r="K40" s="16">
        <v>43042</v>
      </c>
      <c r="L40" s="15">
        <v>8.2200000000000006</v>
      </c>
      <c r="M40" s="16">
        <v>42668</v>
      </c>
      <c r="N40" s="15">
        <v>6</v>
      </c>
      <c r="O40" s="16">
        <v>42313</v>
      </c>
      <c r="P40" s="15">
        <v>8.9499999999999993</v>
      </c>
      <c r="Q40" s="16">
        <v>41947</v>
      </c>
      <c r="R40" s="15">
        <v>7.13</v>
      </c>
      <c r="S40" s="16">
        <v>41582</v>
      </c>
      <c r="T40" s="15">
        <v>5.4</v>
      </c>
      <c r="U40" s="16">
        <v>41215</v>
      </c>
      <c r="V40" s="15">
        <v>9.6999999999999993</v>
      </c>
      <c r="W40" s="16">
        <v>40850</v>
      </c>
      <c r="X40" s="15">
        <v>12.03</v>
      </c>
      <c r="Y40" s="16">
        <v>40486</v>
      </c>
      <c r="Z40" s="15">
        <v>17.079999999999998</v>
      </c>
      <c r="AA40" s="16">
        <v>40122</v>
      </c>
      <c r="AB40" s="15">
        <v>17.3</v>
      </c>
      <c r="AC40" s="16">
        <v>39757</v>
      </c>
      <c r="AD40" s="15">
        <v>21.35</v>
      </c>
    </row>
    <row r="41" spans="3:30" x14ac:dyDescent="0.3">
      <c r="C41" s="16">
        <v>44505</v>
      </c>
      <c r="D41" s="15">
        <v>62.59</v>
      </c>
      <c r="E41" s="16">
        <v>44139</v>
      </c>
      <c r="F41" s="15">
        <v>26.56</v>
      </c>
      <c r="G41" s="16">
        <v>43773</v>
      </c>
      <c r="H41" s="15">
        <v>26.73</v>
      </c>
      <c r="I41" s="16">
        <v>43406</v>
      </c>
      <c r="J41" s="15">
        <v>19.18</v>
      </c>
      <c r="K41" s="16">
        <v>43041</v>
      </c>
      <c r="L41" s="15">
        <v>8</v>
      </c>
      <c r="M41" s="16">
        <v>42667</v>
      </c>
      <c r="N41" s="15">
        <v>6</v>
      </c>
      <c r="O41" s="16">
        <v>42312</v>
      </c>
      <c r="P41" s="15">
        <v>8.89</v>
      </c>
      <c r="Q41" s="16">
        <v>41946</v>
      </c>
      <c r="R41" s="15">
        <v>7.21</v>
      </c>
      <c r="S41" s="16">
        <v>41579</v>
      </c>
      <c r="T41" s="15">
        <v>5.46</v>
      </c>
      <c r="U41" s="16">
        <v>41214</v>
      </c>
      <c r="V41" s="15">
        <v>9.6999999999999993</v>
      </c>
      <c r="W41" s="16">
        <v>40849</v>
      </c>
      <c r="X41" s="15">
        <v>11.93</v>
      </c>
      <c r="Y41" s="16">
        <v>40485</v>
      </c>
      <c r="Z41" s="15">
        <v>17.34</v>
      </c>
      <c r="AA41" s="16">
        <v>40121</v>
      </c>
      <c r="AB41" s="15">
        <v>17.29</v>
      </c>
      <c r="AC41" s="16">
        <v>39756</v>
      </c>
      <c r="AD41" s="15">
        <v>21.69</v>
      </c>
    </row>
    <row r="42" spans="3:30" x14ac:dyDescent="0.3">
      <c r="C42" s="16">
        <v>44504</v>
      </c>
      <c r="D42" s="15">
        <v>62.92</v>
      </c>
      <c r="E42" s="16">
        <v>44138</v>
      </c>
      <c r="F42" s="15">
        <v>25.85</v>
      </c>
      <c r="G42" s="16">
        <v>43770</v>
      </c>
      <c r="H42" s="15">
        <v>26.38</v>
      </c>
      <c r="I42" s="16">
        <v>43405</v>
      </c>
      <c r="J42" s="15">
        <v>17.62</v>
      </c>
      <c r="K42" s="16">
        <v>43040</v>
      </c>
      <c r="L42" s="15">
        <v>7.85</v>
      </c>
      <c r="M42" s="16">
        <v>42664</v>
      </c>
      <c r="N42" s="15">
        <v>6.08</v>
      </c>
      <c r="O42" s="16">
        <v>42311</v>
      </c>
      <c r="P42" s="15">
        <v>8.94</v>
      </c>
      <c r="Q42" s="16">
        <v>41943</v>
      </c>
      <c r="R42" s="15">
        <v>6.97</v>
      </c>
      <c r="S42" s="16">
        <v>41578</v>
      </c>
      <c r="T42" s="15">
        <v>5.68</v>
      </c>
      <c r="U42" s="16">
        <v>41213</v>
      </c>
      <c r="V42" s="15">
        <v>9.89</v>
      </c>
      <c r="W42" s="16">
        <v>40848</v>
      </c>
      <c r="X42" s="15">
        <v>12.4</v>
      </c>
      <c r="Y42" s="16">
        <v>40484</v>
      </c>
      <c r="Z42" s="15">
        <v>17.36</v>
      </c>
      <c r="AA42" s="16">
        <v>40120</v>
      </c>
      <c r="AB42" s="15">
        <v>17.36</v>
      </c>
      <c r="AC42" s="16">
        <v>39755</v>
      </c>
      <c r="AD42" s="15">
        <v>20.95</v>
      </c>
    </row>
    <row r="43" spans="3:30" x14ac:dyDescent="0.3">
      <c r="C43" s="16">
        <v>44503</v>
      </c>
      <c r="D43" s="15">
        <v>62.89</v>
      </c>
      <c r="E43" s="16">
        <v>44137</v>
      </c>
      <c r="F43" s="15">
        <v>25.15</v>
      </c>
      <c r="G43" s="16">
        <v>43769</v>
      </c>
      <c r="H43" s="15">
        <v>26.71</v>
      </c>
      <c r="I43" s="16">
        <v>43404</v>
      </c>
      <c r="J43" s="15">
        <v>18.489999999999998</v>
      </c>
      <c r="K43" s="16">
        <v>43039</v>
      </c>
      <c r="L43" s="15">
        <v>7.71</v>
      </c>
      <c r="M43" s="16">
        <v>42663</v>
      </c>
      <c r="N43" s="15">
        <v>5.77</v>
      </c>
      <c r="O43" s="16">
        <v>42310</v>
      </c>
      <c r="P43" s="15">
        <v>9.09</v>
      </c>
      <c r="Q43" s="16">
        <v>41942</v>
      </c>
      <c r="R43" s="15">
        <v>7.05</v>
      </c>
      <c r="S43" s="16">
        <v>41577</v>
      </c>
      <c r="T43" s="15">
        <v>5.87</v>
      </c>
      <c r="U43" s="16">
        <v>41212</v>
      </c>
      <c r="V43" s="15">
        <v>9.75</v>
      </c>
      <c r="W43" s="16">
        <v>40847</v>
      </c>
      <c r="X43" s="15">
        <v>12.87</v>
      </c>
      <c r="Y43" s="16">
        <v>40483</v>
      </c>
      <c r="Z43" s="15">
        <v>17.43</v>
      </c>
      <c r="AA43" s="16">
        <v>40119</v>
      </c>
      <c r="AB43" s="15">
        <v>17.54</v>
      </c>
      <c r="AC43" s="16">
        <v>39752</v>
      </c>
      <c r="AD43" s="15">
        <v>20.68</v>
      </c>
    </row>
    <row r="44" spans="3:30" x14ac:dyDescent="0.3">
      <c r="C44" s="16">
        <v>44502</v>
      </c>
      <c r="D44" s="15">
        <v>62.52</v>
      </c>
      <c r="E44" s="16">
        <v>44134</v>
      </c>
      <c r="F44" s="15">
        <v>25.19</v>
      </c>
      <c r="G44" s="16">
        <v>43768</v>
      </c>
      <c r="H44" s="15">
        <v>27.14</v>
      </c>
      <c r="I44" s="16">
        <v>43403</v>
      </c>
      <c r="J44" s="15">
        <v>18.13</v>
      </c>
      <c r="K44" s="16">
        <v>43038</v>
      </c>
      <c r="L44" s="15">
        <v>7.49</v>
      </c>
      <c r="M44" s="16">
        <v>42662</v>
      </c>
      <c r="N44" s="15">
        <v>5.87</v>
      </c>
      <c r="O44" s="16">
        <v>42307</v>
      </c>
      <c r="P44" s="15">
        <v>9.1300000000000008</v>
      </c>
      <c r="Q44" s="16">
        <v>41941</v>
      </c>
      <c r="R44" s="15">
        <v>7.04</v>
      </c>
      <c r="S44" s="16">
        <v>41576</v>
      </c>
      <c r="T44" s="15">
        <v>6</v>
      </c>
      <c r="U44" s="16">
        <v>41211</v>
      </c>
      <c r="V44" s="15">
        <v>9.6999999999999993</v>
      </c>
      <c r="W44" s="16">
        <v>40844</v>
      </c>
      <c r="X44" s="15">
        <v>13.15</v>
      </c>
      <c r="Y44" s="16">
        <v>40480</v>
      </c>
      <c r="Z44" s="15">
        <v>17.350000000000001</v>
      </c>
      <c r="AA44" s="16">
        <v>40116</v>
      </c>
      <c r="AB44" s="15">
        <v>17.55</v>
      </c>
      <c r="AC44" s="16">
        <v>39751</v>
      </c>
      <c r="AD44" s="15">
        <v>20.85</v>
      </c>
    </row>
    <row r="45" spans="3:30" x14ac:dyDescent="0.3">
      <c r="C45" s="16">
        <v>44501</v>
      </c>
      <c r="D45" s="15">
        <v>60.01</v>
      </c>
      <c r="E45" s="16">
        <v>44133</v>
      </c>
      <c r="F45" s="15">
        <v>25.14</v>
      </c>
      <c r="G45" s="16">
        <v>43767</v>
      </c>
      <c r="H45" s="15">
        <v>26.63</v>
      </c>
      <c r="I45" s="16">
        <v>43402</v>
      </c>
      <c r="J45" s="15">
        <v>18.91</v>
      </c>
      <c r="K45" s="16">
        <v>43035</v>
      </c>
      <c r="L45" s="15">
        <v>7.52</v>
      </c>
      <c r="M45" s="16">
        <v>42661</v>
      </c>
      <c r="N45" s="15">
        <v>6.15</v>
      </c>
      <c r="O45" s="16">
        <v>42306</v>
      </c>
      <c r="P45" s="15">
        <v>9.17</v>
      </c>
      <c r="Q45" s="16">
        <v>41940</v>
      </c>
      <c r="R45" s="15">
        <v>6.78</v>
      </c>
      <c r="S45" s="16">
        <v>41575</v>
      </c>
      <c r="T45" s="15">
        <v>5.73</v>
      </c>
      <c r="U45" s="16">
        <v>41208</v>
      </c>
      <c r="V45" s="15">
        <v>9.4600000000000009</v>
      </c>
      <c r="W45" s="16">
        <v>40843</v>
      </c>
      <c r="X45" s="15">
        <v>13.21</v>
      </c>
      <c r="Y45" s="16">
        <v>40479</v>
      </c>
      <c r="Z45" s="15">
        <v>17.66</v>
      </c>
      <c r="AA45" s="16">
        <v>40115</v>
      </c>
      <c r="AB45" s="15">
        <v>17.739999999999998</v>
      </c>
      <c r="AC45" s="16">
        <v>39750</v>
      </c>
      <c r="AD45" s="15">
        <v>21.01</v>
      </c>
    </row>
    <row r="46" spans="3:30" x14ac:dyDescent="0.3">
      <c r="C46" s="16">
        <v>44498</v>
      </c>
      <c r="D46" s="15">
        <v>61.78</v>
      </c>
      <c r="E46" s="16">
        <v>44132</v>
      </c>
      <c r="F46" s="15">
        <v>24.51</v>
      </c>
      <c r="G46" s="16">
        <v>43766</v>
      </c>
      <c r="H46" s="15">
        <v>26.31</v>
      </c>
      <c r="I46" s="16">
        <v>43399</v>
      </c>
      <c r="J46" s="15">
        <v>20.59</v>
      </c>
      <c r="K46" s="16">
        <v>43034</v>
      </c>
      <c r="L46" s="15">
        <v>7.55</v>
      </c>
      <c r="M46" s="16">
        <v>42660</v>
      </c>
      <c r="N46" s="15">
        <v>6.07</v>
      </c>
      <c r="O46" s="16">
        <v>42305</v>
      </c>
      <c r="P46" s="15">
        <v>9.0500000000000007</v>
      </c>
      <c r="Q46" s="16">
        <v>41939</v>
      </c>
      <c r="R46" s="15">
        <v>6.91</v>
      </c>
      <c r="S46" s="16">
        <v>41572</v>
      </c>
      <c r="T46" s="15">
        <v>5.93</v>
      </c>
      <c r="U46" s="16">
        <v>41207</v>
      </c>
      <c r="V46" s="15">
        <v>9.2200000000000006</v>
      </c>
      <c r="W46" s="16">
        <v>40842</v>
      </c>
      <c r="X46" s="15">
        <v>12.89</v>
      </c>
      <c r="Y46" s="16">
        <v>40478</v>
      </c>
      <c r="Z46" s="15">
        <v>17.97</v>
      </c>
      <c r="AA46" s="16">
        <v>40114</v>
      </c>
      <c r="AB46" s="15">
        <v>17.2</v>
      </c>
      <c r="AC46" s="16">
        <v>39749</v>
      </c>
      <c r="AD46" s="15">
        <v>20.16</v>
      </c>
    </row>
    <row r="47" spans="3:30" x14ac:dyDescent="0.3">
      <c r="C47" s="16">
        <v>44497</v>
      </c>
      <c r="D47" s="15">
        <v>61.62</v>
      </c>
      <c r="E47" s="16">
        <v>44131</v>
      </c>
      <c r="F47" s="15">
        <v>25.54</v>
      </c>
      <c r="G47" s="16">
        <v>43763</v>
      </c>
      <c r="H47" s="15">
        <v>26.18</v>
      </c>
      <c r="I47" s="16">
        <v>43398</v>
      </c>
      <c r="J47" s="15">
        <v>21.41</v>
      </c>
      <c r="K47" s="16">
        <v>43033</v>
      </c>
      <c r="L47" s="15">
        <v>7.75</v>
      </c>
      <c r="M47" s="16">
        <v>42657</v>
      </c>
      <c r="N47" s="15">
        <v>6.01</v>
      </c>
      <c r="O47" s="16">
        <v>42304</v>
      </c>
      <c r="P47" s="15">
        <v>9.09</v>
      </c>
      <c r="Q47" s="16">
        <v>41936</v>
      </c>
      <c r="R47" s="15">
        <v>7.03</v>
      </c>
      <c r="S47" s="16">
        <v>41571</v>
      </c>
      <c r="T47" s="15">
        <v>5.52</v>
      </c>
      <c r="U47" s="16">
        <v>41206</v>
      </c>
      <c r="V47" s="15">
        <v>9.2200000000000006</v>
      </c>
      <c r="W47" s="16">
        <v>40841</v>
      </c>
      <c r="X47" s="15">
        <v>13.23</v>
      </c>
      <c r="Y47" s="16">
        <v>40477</v>
      </c>
      <c r="Z47" s="15">
        <v>17.86</v>
      </c>
      <c r="AA47" s="16">
        <v>40113</v>
      </c>
      <c r="AB47" s="15">
        <v>17.37</v>
      </c>
      <c r="AC47" s="16">
        <v>39748</v>
      </c>
      <c r="AD47" s="15">
        <v>20.51</v>
      </c>
    </row>
    <row r="48" spans="3:30" x14ac:dyDescent="0.3">
      <c r="C48" s="16">
        <v>44496</v>
      </c>
      <c r="D48" s="15">
        <v>62.98</v>
      </c>
      <c r="E48" s="16">
        <v>44130</v>
      </c>
      <c r="F48" s="15">
        <v>25.34</v>
      </c>
      <c r="G48" s="16">
        <v>43762</v>
      </c>
      <c r="H48" s="15">
        <v>26.66</v>
      </c>
      <c r="I48" s="16">
        <v>43397</v>
      </c>
      <c r="J48" s="15">
        <v>21.9</v>
      </c>
      <c r="K48" s="16">
        <v>43032</v>
      </c>
      <c r="L48" s="15">
        <v>7.82</v>
      </c>
      <c r="M48" s="16">
        <v>42656</v>
      </c>
      <c r="N48" s="15">
        <v>5.85</v>
      </c>
      <c r="O48" s="16">
        <v>42303</v>
      </c>
      <c r="P48" s="15">
        <v>9.14</v>
      </c>
      <c r="Q48" s="16">
        <v>41935</v>
      </c>
      <c r="R48" s="15">
        <v>6.96</v>
      </c>
      <c r="S48" s="16">
        <v>41570</v>
      </c>
      <c r="T48" s="15">
        <v>5.46</v>
      </c>
      <c r="U48" s="16">
        <v>41205</v>
      </c>
      <c r="V48" s="15">
        <v>9.4499999999999993</v>
      </c>
      <c r="W48" s="16">
        <v>40840</v>
      </c>
      <c r="X48" s="15">
        <v>13.36</v>
      </c>
      <c r="Y48" s="16">
        <v>40476</v>
      </c>
      <c r="Z48" s="15">
        <v>18.04</v>
      </c>
      <c r="AA48" s="16">
        <v>40112</v>
      </c>
      <c r="AB48" s="15">
        <v>17.54</v>
      </c>
      <c r="AC48" s="16">
        <v>39745</v>
      </c>
      <c r="AD48" s="15">
        <v>22.32</v>
      </c>
    </row>
    <row r="49" spans="3:30" x14ac:dyDescent="0.3">
      <c r="C49" s="16">
        <v>44495</v>
      </c>
      <c r="D49" s="15">
        <v>62.87</v>
      </c>
      <c r="E49" s="16">
        <v>44127</v>
      </c>
      <c r="F49" s="15">
        <v>26.99</v>
      </c>
      <c r="G49" s="16">
        <v>43761</v>
      </c>
      <c r="H49" s="15">
        <v>25.97</v>
      </c>
      <c r="I49" s="16">
        <v>43396</v>
      </c>
      <c r="J49" s="15">
        <v>21.8</v>
      </c>
      <c r="K49" s="16">
        <v>43031</v>
      </c>
      <c r="L49" s="15">
        <v>7.78</v>
      </c>
      <c r="M49" s="16">
        <v>42655</v>
      </c>
      <c r="N49" s="15">
        <v>5.72</v>
      </c>
      <c r="O49" s="16">
        <v>42300</v>
      </c>
      <c r="P49" s="15">
        <v>9.11</v>
      </c>
      <c r="Q49" s="16">
        <v>41934</v>
      </c>
      <c r="R49" s="15">
        <v>6.84</v>
      </c>
      <c r="S49" s="16">
        <v>41569</v>
      </c>
      <c r="T49" s="15">
        <v>5.56</v>
      </c>
      <c r="U49" s="16">
        <v>41204</v>
      </c>
      <c r="V49" s="15">
        <v>9.48</v>
      </c>
      <c r="W49" s="16">
        <v>40837</v>
      </c>
      <c r="X49" s="15">
        <v>13.2</v>
      </c>
      <c r="Y49" s="16">
        <v>40473</v>
      </c>
      <c r="Z49" s="15">
        <v>17.95</v>
      </c>
      <c r="AA49" s="16">
        <v>40109</v>
      </c>
      <c r="AB49" s="15">
        <v>17.59</v>
      </c>
      <c r="AC49" s="16">
        <v>39744</v>
      </c>
      <c r="AD49" s="15">
        <v>23.48</v>
      </c>
    </row>
    <row r="50" spans="3:30" x14ac:dyDescent="0.3">
      <c r="C50" s="16">
        <v>44494</v>
      </c>
      <c r="D50" s="15">
        <v>62.04</v>
      </c>
      <c r="E50" s="16">
        <v>44126</v>
      </c>
      <c r="F50" s="15">
        <v>25.69</v>
      </c>
      <c r="G50" s="16">
        <v>43760</v>
      </c>
      <c r="H50" s="15">
        <v>26.9</v>
      </c>
      <c r="I50" s="16">
        <v>43395</v>
      </c>
      <c r="J50" s="15">
        <v>21.92</v>
      </c>
      <c r="K50" s="16">
        <v>43028</v>
      </c>
      <c r="L50" s="15">
        <v>7.91</v>
      </c>
      <c r="M50" s="16">
        <v>42654</v>
      </c>
      <c r="N50" s="15">
        <v>5.64</v>
      </c>
      <c r="O50" s="16">
        <v>42299</v>
      </c>
      <c r="P50" s="15">
        <v>8.9600000000000009</v>
      </c>
      <c r="Q50" s="16">
        <v>41933</v>
      </c>
      <c r="R50" s="15">
        <v>6.78</v>
      </c>
      <c r="S50" s="16">
        <v>41568</v>
      </c>
      <c r="T50" s="15">
        <v>5.43</v>
      </c>
      <c r="U50" s="16">
        <v>41201</v>
      </c>
      <c r="V50" s="15">
        <v>9.5399999999999991</v>
      </c>
      <c r="W50" s="16">
        <v>40836</v>
      </c>
      <c r="X50" s="15">
        <v>13</v>
      </c>
      <c r="Y50" s="16">
        <v>40472</v>
      </c>
      <c r="Z50" s="15">
        <v>17.809999999999999</v>
      </c>
      <c r="AA50" s="16">
        <v>40108</v>
      </c>
      <c r="AB50" s="15">
        <v>17.64</v>
      </c>
      <c r="AC50" s="16">
        <v>39743</v>
      </c>
      <c r="AD50" s="15">
        <v>23.4</v>
      </c>
    </row>
    <row r="51" spans="3:30" x14ac:dyDescent="0.3">
      <c r="C51" s="16">
        <v>44491</v>
      </c>
      <c r="D51" s="15">
        <v>61.33</v>
      </c>
      <c r="E51" s="16">
        <v>44125</v>
      </c>
      <c r="F51" s="15">
        <v>25.09</v>
      </c>
      <c r="G51" s="16">
        <v>43759</v>
      </c>
      <c r="H51" s="15">
        <v>27.25</v>
      </c>
      <c r="I51" s="16">
        <v>43392</v>
      </c>
      <c r="J51" s="15">
        <v>22.64</v>
      </c>
      <c r="K51" s="16">
        <v>43027</v>
      </c>
      <c r="L51" s="15">
        <v>7.99</v>
      </c>
      <c r="M51" s="16">
        <v>42653</v>
      </c>
      <c r="N51" s="15">
        <v>5.87</v>
      </c>
      <c r="O51" s="16">
        <v>42298</v>
      </c>
      <c r="P51" s="15">
        <v>8.93</v>
      </c>
      <c r="Q51" s="16">
        <v>41932</v>
      </c>
      <c r="R51" s="15">
        <v>6.74</v>
      </c>
      <c r="S51" s="16">
        <v>41565</v>
      </c>
      <c r="T51" s="15">
        <v>6.04</v>
      </c>
      <c r="U51" s="16">
        <v>41200</v>
      </c>
      <c r="V51" s="15">
        <v>9.65</v>
      </c>
      <c r="W51" s="16">
        <v>40835</v>
      </c>
      <c r="X51" s="15">
        <v>12.84</v>
      </c>
      <c r="Y51" s="16">
        <v>40471</v>
      </c>
      <c r="Z51" s="15">
        <v>18.14</v>
      </c>
      <c r="AA51" s="16">
        <v>40107</v>
      </c>
      <c r="AB51" s="15">
        <v>18.21</v>
      </c>
      <c r="AC51" s="16">
        <v>39742</v>
      </c>
      <c r="AD51" s="15">
        <v>24.73</v>
      </c>
    </row>
    <row r="52" spans="3:30" x14ac:dyDescent="0.3">
      <c r="C52" s="16">
        <v>44490</v>
      </c>
      <c r="D52" s="15">
        <v>61.03</v>
      </c>
      <c r="E52" s="16">
        <v>44124</v>
      </c>
      <c r="F52" s="15">
        <v>25.93</v>
      </c>
      <c r="G52" s="16">
        <v>43756</v>
      </c>
      <c r="H52" s="15">
        <v>27.23</v>
      </c>
      <c r="I52" s="16">
        <v>43391</v>
      </c>
      <c r="J52" s="15">
        <v>22.62</v>
      </c>
      <c r="K52" s="16">
        <v>43026</v>
      </c>
      <c r="L52" s="15">
        <v>8.15</v>
      </c>
      <c r="M52" s="16">
        <v>42650</v>
      </c>
      <c r="N52" s="15">
        <v>5.89</v>
      </c>
      <c r="O52" s="16">
        <v>42297</v>
      </c>
      <c r="P52" s="15">
        <v>8.94</v>
      </c>
      <c r="Q52" s="16">
        <v>41929</v>
      </c>
      <c r="R52" s="15">
        <v>6.72</v>
      </c>
      <c r="S52" s="16">
        <v>41564</v>
      </c>
      <c r="T52" s="15">
        <v>6.09</v>
      </c>
      <c r="U52" s="16">
        <v>41199</v>
      </c>
      <c r="V52" s="15">
        <v>9.89</v>
      </c>
      <c r="W52" s="16">
        <v>40834</v>
      </c>
      <c r="X52" s="15">
        <v>13.14</v>
      </c>
      <c r="Y52" s="16">
        <v>40470</v>
      </c>
      <c r="Z52" s="15">
        <v>18.03</v>
      </c>
      <c r="AA52" s="16">
        <v>40106</v>
      </c>
      <c r="AB52" s="15">
        <v>17.78</v>
      </c>
      <c r="AC52" s="16">
        <v>39741</v>
      </c>
      <c r="AD52" s="15">
        <v>25.38</v>
      </c>
    </row>
    <row r="53" spans="3:30" x14ac:dyDescent="0.3">
      <c r="C53" s="16">
        <v>44489</v>
      </c>
      <c r="D53" s="15">
        <v>60.84</v>
      </c>
      <c r="E53" s="16">
        <v>44123</v>
      </c>
      <c r="F53" s="15">
        <v>26.5</v>
      </c>
      <c r="G53" s="16">
        <v>43755</v>
      </c>
      <c r="H53" s="15">
        <v>27.43</v>
      </c>
      <c r="I53" s="16">
        <v>43390</v>
      </c>
      <c r="J53" s="15">
        <v>22.27</v>
      </c>
      <c r="K53" s="16">
        <v>43025</v>
      </c>
      <c r="L53" s="15">
        <v>7.75</v>
      </c>
      <c r="M53" s="16">
        <v>42649</v>
      </c>
      <c r="N53" s="15">
        <v>6.07</v>
      </c>
      <c r="O53" s="16">
        <v>42296</v>
      </c>
      <c r="P53" s="15">
        <v>8.82</v>
      </c>
      <c r="Q53" s="16">
        <v>41928</v>
      </c>
      <c r="R53" s="15">
        <v>6.82</v>
      </c>
      <c r="S53" s="16">
        <v>41563</v>
      </c>
      <c r="T53" s="15">
        <v>6.27</v>
      </c>
      <c r="U53" s="16">
        <v>41198</v>
      </c>
      <c r="V53" s="15">
        <v>9.64</v>
      </c>
      <c r="W53" s="16">
        <v>40833</v>
      </c>
      <c r="X53" s="15">
        <v>13.24</v>
      </c>
      <c r="Y53" s="16">
        <v>40469</v>
      </c>
      <c r="Z53" s="15">
        <v>18.32</v>
      </c>
      <c r="AA53" s="16">
        <v>40105</v>
      </c>
      <c r="AB53" s="15">
        <v>17.61</v>
      </c>
      <c r="AC53" s="16">
        <v>39738</v>
      </c>
      <c r="AD53" s="15">
        <v>25.27</v>
      </c>
    </row>
    <row r="54" spans="3:30" x14ac:dyDescent="0.3">
      <c r="C54" s="16">
        <v>44488</v>
      </c>
      <c r="D54" s="15">
        <v>57.63</v>
      </c>
      <c r="E54" s="16">
        <v>44120</v>
      </c>
      <c r="F54" s="15">
        <v>26.41</v>
      </c>
      <c r="G54" s="16">
        <v>43754</v>
      </c>
      <c r="H54" s="15">
        <v>27.66</v>
      </c>
      <c r="I54" s="16">
        <v>43389</v>
      </c>
      <c r="J54" s="15">
        <v>22.53</v>
      </c>
      <c r="K54" s="16">
        <v>43024</v>
      </c>
      <c r="L54" s="15">
        <v>7.69</v>
      </c>
      <c r="M54" s="16">
        <v>42648</v>
      </c>
      <c r="N54" s="15">
        <v>5.68</v>
      </c>
      <c r="O54" s="16">
        <v>42293</v>
      </c>
      <c r="P54" s="15">
        <v>8.8699999999999992</v>
      </c>
      <c r="Q54" s="16">
        <v>41927</v>
      </c>
      <c r="R54" s="15">
        <v>6.76</v>
      </c>
      <c r="S54" s="16">
        <v>41562</v>
      </c>
      <c r="T54" s="15">
        <v>5.86</v>
      </c>
      <c r="U54" s="16">
        <v>41197</v>
      </c>
      <c r="V54" s="15">
        <v>9.2799999999999994</v>
      </c>
      <c r="W54" s="16">
        <v>40830</v>
      </c>
      <c r="X54" s="15">
        <v>13.32</v>
      </c>
      <c r="Y54" s="16">
        <v>40466</v>
      </c>
      <c r="Z54" s="15">
        <v>18.399999999999999</v>
      </c>
      <c r="AA54" s="16">
        <v>40102</v>
      </c>
      <c r="AB54" s="15">
        <v>17.260000000000002</v>
      </c>
      <c r="AC54" s="16">
        <v>39737</v>
      </c>
      <c r="AD54" s="15">
        <v>25.45</v>
      </c>
    </row>
    <row r="55" spans="3:30" x14ac:dyDescent="0.3">
      <c r="C55" s="16">
        <v>44487</v>
      </c>
      <c r="D55" s="15">
        <v>61.67</v>
      </c>
      <c r="E55" s="16">
        <v>44119</v>
      </c>
      <c r="F55" s="15">
        <v>26.49</v>
      </c>
      <c r="G55" s="16">
        <v>43753</v>
      </c>
      <c r="H55" s="15">
        <v>27.07</v>
      </c>
      <c r="I55" s="16">
        <v>43388</v>
      </c>
      <c r="J55" s="15">
        <v>22.09</v>
      </c>
      <c r="K55" s="16">
        <v>43021</v>
      </c>
      <c r="L55" s="15">
        <v>7.69</v>
      </c>
      <c r="M55" s="16">
        <v>42647</v>
      </c>
      <c r="N55" s="15">
        <v>5.41</v>
      </c>
      <c r="O55" s="16">
        <v>42292</v>
      </c>
      <c r="P55" s="15">
        <v>8.92</v>
      </c>
      <c r="Q55" s="16">
        <v>41926</v>
      </c>
      <c r="R55" s="15">
        <v>6.68</v>
      </c>
      <c r="S55" s="16">
        <v>41561</v>
      </c>
      <c r="T55" s="15">
        <v>5.69</v>
      </c>
      <c r="U55" s="16">
        <v>41194</v>
      </c>
      <c r="V55" s="15">
        <v>9.41</v>
      </c>
      <c r="W55" s="16">
        <v>40829</v>
      </c>
      <c r="X55" s="15">
        <v>13.26</v>
      </c>
      <c r="Y55" s="16">
        <v>40465</v>
      </c>
      <c r="Z55" s="15">
        <v>18.45</v>
      </c>
      <c r="AA55" s="16">
        <v>40101</v>
      </c>
      <c r="AB55" s="15">
        <v>17.32</v>
      </c>
      <c r="AC55" s="16">
        <v>39736</v>
      </c>
      <c r="AD55" s="15">
        <v>25.97</v>
      </c>
    </row>
    <row r="56" spans="3:30" x14ac:dyDescent="0.3">
      <c r="C56" s="16">
        <v>44484</v>
      </c>
      <c r="D56" s="15">
        <v>62.54</v>
      </c>
      <c r="E56" s="16">
        <v>44118</v>
      </c>
      <c r="F56" s="15">
        <v>27.3</v>
      </c>
      <c r="G56" s="16">
        <v>43752</v>
      </c>
      <c r="H56" s="15">
        <v>25.49</v>
      </c>
      <c r="I56" s="16">
        <v>43385</v>
      </c>
      <c r="J56" s="15">
        <v>24.21</v>
      </c>
      <c r="K56" s="16">
        <v>43020</v>
      </c>
      <c r="L56" s="15">
        <v>7.78</v>
      </c>
      <c r="M56" s="16">
        <v>42646</v>
      </c>
      <c r="N56" s="15">
        <v>5.5</v>
      </c>
      <c r="O56" s="16">
        <v>42291</v>
      </c>
      <c r="P56" s="15">
        <v>8.93</v>
      </c>
      <c r="Q56" s="16">
        <v>41925</v>
      </c>
      <c r="R56" s="15">
        <v>6.66</v>
      </c>
      <c r="S56" s="16">
        <v>41558</v>
      </c>
      <c r="T56" s="15">
        <v>5.47</v>
      </c>
      <c r="U56" s="16">
        <v>41193</v>
      </c>
      <c r="V56" s="15">
        <v>9.42</v>
      </c>
      <c r="W56" s="16">
        <v>40828</v>
      </c>
      <c r="X56" s="15">
        <v>13.74</v>
      </c>
      <c r="Y56" s="16">
        <v>40464</v>
      </c>
      <c r="Z56" s="15">
        <v>18.57</v>
      </c>
      <c r="AA56" s="16">
        <v>40100</v>
      </c>
      <c r="AB56" s="15">
        <v>17.579999999999998</v>
      </c>
      <c r="AC56" s="16">
        <v>39735</v>
      </c>
      <c r="AD56" s="15">
        <v>26.34</v>
      </c>
    </row>
    <row r="57" spans="3:30" x14ac:dyDescent="0.3">
      <c r="C57" s="16">
        <v>44483</v>
      </c>
      <c r="D57" s="15">
        <v>64.540000000000006</v>
      </c>
      <c r="E57" s="16">
        <v>44117</v>
      </c>
      <c r="F57" s="15">
        <v>26.77</v>
      </c>
      <c r="G57" s="16">
        <v>43749</v>
      </c>
      <c r="H57" s="15">
        <v>25.79</v>
      </c>
      <c r="I57" s="16">
        <v>43384</v>
      </c>
      <c r="J57" s="15">
        <v>23.88</v>
      </c>
      <c r="K57" s="16">
        <v>43019</v>
      </c>
      <c r="L57" s="15">
        <v>7.77</v>
      </c>
      <c r="M57" s="16">
        <v>42643</v>
      </c>
      <c r="N57" s="15">
        <v>5.15</v>
      </c>
      <c r="O57" s="16">
        <v>42290</v>
      </c>
      <c r="P57" s="15">
        <v>8.81</v>
      </c>
      <c r="Q57" s="16">
        <v>41922</v>
      </c>
      <c r="R57" s="15">
        <v>6.64</v>
      </c>
      <c r="S57" s="16">
        <v>41557</v>
      </c>
      <c r="T57" s="15">
        <v>5.61</v>
      </c>
      <c r="U57" s="16">
        <v>41192</v>
      </c>
      <c r="V57" s="15">
        <v>9.36</v>
      </c>
      <c r="W57" s="16">
        <v>40827</v>
      </c>
      <c r="X57" s="15">
        <v>13.68</v>
      </c>
      <c r="Y57" s="16">
        <v>40463</v>
      </c>
      <c r="Z57" s="15">
        <v>18.690000000000001</v>
      </c>
      <c r="AA57" s="16">
        <v>40099</v>
      </c>
      <c r="AB57" s="15">
        <v>17.440000000000001</v>
      </c>
      <c r="AC57" s="16">
        <v>39734</v>
      </c>
      <c r="AD57" s="15">
        <v>25.94</v>
      </c>
    </row>
    <row r="58" spans="3:30" x14ac:dyDescent="0.3">
      <c r="C58" s="16">
        <v>44482</v>
      </c>
      <c r="D58" s="15">
        <v>62.18</v>
      </c>
      <c r="E58" s="16">
        <v>44116</v>
      </c>
      <c r="F58" s="15">
        <v>27.45</v>
      </c>
      <c r="G58" s="16">
        <v>43748</v>
      </c>
      <c r="H58" s="15">
        <v>24.61</v>
      </c>
      <c r="I58" s="16">
        <v>43383</v>
      </c>
      <c r="J58" s="15">
        <v>23.65</v>
      </c>
      <c r="K58" s="16">
        <v>43018</v>
      </c>
      <c r="L58" s="15">
        <v>7.79</v>
      </c>
      <c r="M58" s="16">
        <v>42642</v>
      </c>
      <c r="N58" s="15">
        <v>5.22</v>
      </c>
      <c r="O58" s="16">
        <v>42289</v>
      </c>
      <c r="P58" s="15">
        <v>8.7799999999999994</v>
      </c>
      <c r="Q58" s="16">
        <v>41921</v>
      </c>
      <c r="R58" s="15">
        <v>6.73</v>
      </c>
      <c r="S58" s="16">
        <v>41556</v>
      </c>
      <c r="T58" s="15">
        <v>5.66</v>
      </c>
      <c r="U58" s="16">
        <v>41191</v>
      </c>
      <c r="V58" s="15">
        <v>9.5399999999999991</v>
      </c>
      <c r="W58" s="16">
        <v>40826</v>
      </c>
      <c r="X58" s="15">
        <v>13.7</v>
      </c>
      <c r="Y58" s="16">
        <v>40462</v>
      </c>
      <c r="Z58" s="15">
        <v>18.79</v>
      </c>
      <c r="AA58" s="16">
        <v>40098</v>
      </c>
      <c r="AB58" s="15">
        <v>17.399999999999999</v>
      </c>
      <c r="AC58" s="16">
        <v>39731</v>
      </c>
      <c r="AD58" s="15">
        <v>25.44</v>
      </c>
    </row>
    <row r="59" spans="3:30" x14ac:dyDescent="0.3">
      <c r="C59" s="16">
        <v>44481</v>
      </c>
      <c r="D59" s="15">
        <v>62.09</v>
      </c>
      <c r="E59" s="16">
        <v>44113</v>
      </c>
      <c r="F59" s="15">
        <v>27.29</v>
      </c>
      <c r="G59" s="16">
        <v>43747</v>
      </c>
      <c r="H59" s="15">
        <v>24.03</v>
      </c>
      <c r="I59" s="16">
        <v>43382</v>
      </c>
      <c r="J59" s="15">
        <v>25.33</v>
      </c>
      <c r="K59" s="16">
        <v>43017</v>
      </c>
      <c r="L59" s="15">
        <v>7.4</v>
      </c>
      <c r="M59" s="16">
        <v>42641</v>
      </c>
      <c r="N59" s="15">
        <v>5.14</v>
      </c>
      <c r="O59" s="16">
        <v>42286</v>
      </c>
      <c r="P59" s="15">
        <v>8.83</v>
      </c>
      <c r="Q59" s="16">
        <v>41920</v>
      </c>
      <c r="R59" s="15">
        <v>6.65</v>
      </c>
      <c r="S59" s="16">
        <v>41555</v>
      </c>
      <c r="T59" s="15">
        <v>5.77</v>
      </c>
      <c r="U59" s="16">
        <v>41190</v>
      </c>
      <c r="V59" s="15">
        <v>9.56</v>
      </c>
      <c r="W59" s="16">
        <v>40823</v>
      </c>
      <c r="X59" s="15">
        <v>13.36</v>
      </c>
      <c r="Y59" s="16">
        <v>40459</v>
      </c>
      <c r="Z59" s="15">
        <v>18.48</v>
      </c>
      <c r="AA59" s="16">
        <v>40095</v>
      </c>
      <c r="AB59" s="15">
        <v>16.84</v>
      </c>
      <c r="AC59" s="16">
        <v>39730</v>
      </c>
      <c r="AD59" s="15">
        <v>26.15</v>
      </c>
    </row>
    <row r="60" spans="3:30" x14ac:dyDescent="0.3">
      <c r="C60" s="16">
        <v>44480</v>
      </c>
      <c r="D60" s="15">
        <v>62.31</v>
      </c>
      <c r="E60" s="16">
        <v>44112</v>
      </c>
      <c r="F60" s="15">
        <v>27.93</v>
      </c>
      <c r="G60" s="16">
        <v>43746</v>
      </c>
      <c r="H60" s="15">
        <v>23.93</v>
      </c>
      <c r="I60" s="16">
        <v>43381</v>
      </c>
      <c r="J60" s="15">
        <v>26.48</v>
      </c>
      <c r="K60" s="16">
        <v>43014</v>
      </c>
      <c r="L60" s="15">
        <v>7.44</v>
      </c>
      <c r="M60" s="16">
        <v>42640</v>
      </c>
      <c r="N60" s="15">
        <v>4.62</v>
      </c>
      <c r="O60" s="16">
        <v>42285</v>
      </c>
      <c r="P60" s="15">
        <v>8.6</v>
      </c>
      <c r="Q60" s="16">
        <v>41919</v>
      </c>
      <c r="R60" s="15">
        <v>6.31</v>
      </c>
      <c r="S60" s="16">
        <v>41554</v>
      </c>
      <c r="T60" s="15">
        <v>5.89</v>
      </c>
      <c r="U60" s="16">
        <v>41187</v>
      </c>
      <c r="V60" s="15">
        <v>9.44</v>
      </c>
      <c r="W60" s="16">
        <v>40822</v>
      </c>
      <c r="X60" s="15">
        <v>13.28</v>
      </c>
      <c r="Y60" s="16">
        <v>40458</v>
      </c>
      <c r="Z60" s="15">
        <v>18.38</v>
      </c>
      <c r="AA60" s="16">
        <v>40094</v>
      </c>
      <c r="AB60" s="15">
        <v>16.420000000000002</v>
      </c>
      <c r="AC60" s="16">
        <v>39729</v>
      </c>
      <c r="AD60" s="15">
        <v>25.29</v>
      </c>
    </row>
    <row r="61" spans="3:30" x14ac:dyDescent="0.3">
      <c r="C61" s="16">
        <v>44477</v>
      </c>
      <c r="D61" s="15">
        <v>61.49</v>
      </c>
      <c r="E61" s="16">
        <v>44111</v>
      </c>
      <c r="F61" s="15">
        <v>28.49</v>
      </c>
      <c r="G61" s="16">
        <v>43745</v>
      </c>
      <c r="H61" s="15">
        <v>24.78</v>
      </c>
      <c r="I61" s="16">
        <v>43378</v>
      </c>
      <c r="J61" s="15">
        <v>26.1</v>
      </c>
      <c r="K61" s="16">
        <v>43013</v>
      </c>
      <c r="L61" s="15">
        <v>7.34</v>
      </c>
      <c r="M61" s="16">
        <v>42639</v>
      </c>
      <c r="N61" s="15">
        <v>4.82</v>
      </c>
      <c r="O61" s="16">
        <v>42284</v>
      </c>
      <c r="P61" s="15">
        <v>8.58</v>
      </c>
      <c r="Q61" s="16">
        <v>41918</v>
      </c>
      <c r="R61" s="15">
        <v>6.25</v>
      </c>
      <c r="S61" s="16">
        <v>41551</v>
      </c>
      <c r="T61" s="15">
        <v>6.07</v>
      </c>
      <c r="U61" s="16">
        <v>41186</v>
      </c>
      <c r="V61" s="15">
        <v>9.36</v>
      </c>
      <c r="W61" s="16">
        <v>40821</v>
      </c>
      <c r="X61" s="15">
        <v>13.02</v>
      </c>
      <c r="Y61" s="16">
        <v>40457</v>
      </c>
      <c r="Z61" s="15">
        <v>18.48</v>
      </c>
      <c r="AA61" s="16">
        <v>40093</v>
      </c>
      <c r="AB61" s="15">
        <v>16.61</v>
      </c>
      <c r="AC61" s="16">
        <v>39728</v>
      </c>
      <c r="AD61" s="15">
        <v>25.77</v>
      </c>
    </row>
    <row r="62" spans="3:30" x14ac:dyDescent="0.3">
      <c r="C62" s="16">
        <v>44476</v>
      </c>
      <c r="D62" s="15">
        <v>63.51</v>
      </c>
      <c r="E62" s="16">
        <v>44110</v>
      </c>
      <c r="F62" s="15">
        <v>28.39</v>
      </c>
      <c r="G62" s="16">
        <v>43742</v>
      </c>
      <c r="H62" s="15">
        <v>24.34</v>
      </c>
      <c r="I62" s="16">
        <v>43377</v>
      </c>
      <c r="J62" s="15">
        <v>25.18</v>
      </c>
      <c r="K62" s="16">
        <v>43012</v>
      </c>
      <c r="L62" s="15">
        <v>7.36</v>
      </c>
      <c r="M62" s="16">
        <v>42636</v>
      </c>
      <c r="N62" s="15">
        <v>4.74</v>
      </c>
      <c r="O62" s="16">
        <v>42283</v>
      </c>
      <c r="P62" s="15">
        <v>8.69</v>
      </c>
      <c r="Q62" s="16">
        <v>41915</v>
      </c>
      <c r="R62" s="15">
        <v>6.25</v>
      </c>
      <c r="S62" s="16">
        <v>41550</v>
      </c>
      <c r="T62" s="15">
        <v>6.15</v>
      </c>
      <c r="U62" s="16">
        <v>41185</v>
      </c>
      <c r="V62" s="15">
        <v>9.27</v>
      </c>
      <c r="W62" s="16">
        <v>40820</v>
      </c>
      <c r="X62" s="15">
        <v>12.8</v>
      </c>
      <c r="Y62" s="16">
        <v>40456</v>
      </c>
      <c r="Z62" s="15">
        <v>18.48</v>
      </c>
      <c r="AA62" s="16">
        <v>40092</v>
      </c>
      <c r="AB62" s="15">
        <v>16.75</v>
      </c>
      <c r="AC62" s="16">
        <v>39727</v>
      </c>
      <c r="AD62" s="15">
        <v>25.9</v>
      </c>
    </row>
    <row r="63" spans="3:30" x14ac:dyDescent="0.3">
      <c r="C63" s="16">
        <v>44475</v>
      </c>
      <c r="D63" s="15">
        <v>62.29</v>
      </c>
      <c r="E63" s="16">
        <v>44109</v>
      </c>
      <c r="F63" s="15">
        <v>28.55</v>
      </c>
      <c r="G63" s="16">
        <v>43741</v>
      </c>
      <c r="H63" s="15">
        <v>24.6</v>
      </c>
      <c r="I63" s="16">
        <v>43376</v>
      </c>
      <c r="J63" s="15">
        <v>24.96</v>
      </c>
      <c r="K63" s="16">
        <v>43011</v>
      </c>
      <c r="L63" s="15">
        <v>7.44</v>
      </c>
      <c r="M63" s="16">
        <v>42635</v>
      </c>
      <c r="N63" s="15">
        <v>4.62</v>
      </c>
      <c r="O63" s="16">
        <v>42282</v>
      </c>
      <c r="P63" s="15">
        <v>8.69</v>
      </c>
      <c r="Q63" s="16">
        <v>41914</v>
      </c>
      <c r="R63" s="15">
        <v>6.27</v>
      </c>
      <c r="S63" s="16">
        <v>41549</v>
      </c>
      <c r="T63" s="15">
        <v>6.23</v>
      </c>
      <c r="U63" s="16">
        <v>41184</v>
      </c>
      <c r="V63" s="15">
        <v>9.6300000000000008</v>
      </c>
      <c r="W63" s="16">
        <v>40819</v>
      </c>
      <c r="X63" s="15">
        <v>12.91</v>
      </c>
      <c r="Y63" s="16">
        <v>40455</v>
      </c>
      <c r="Z63" s="15">
        <v>18.100000000000001</v>
      </c>
      <c r="AA63" s="16">
        <v>40091</v>
      </c>
      <c r="AB63" s="15">
        <v>16.02</v>
      </c>
      <c r="AC63" s="16">
        <v>39724</v>
      </c>
      <c r="AD63" s="15">
        <v>27.01</v>
      </c>
    </row>
    <row r="64" spans="3:30" x14ac:dyDescent="0.3">
      <c r="C64" s="16">
        <v>44474</v>
      </c>
      <c r="D64" s="15">
        <v>67.900000000000006</v>
      </c>
      <c r="E64" s="16">
        <v>44106</v>
      </c>
      <c r="F64" s="15">
        <v>28.57</v>
      </c>
      <c r="G64" s="16">
        <v>43740</v>
      </c>
      <c r="H64" s="15">
        <v>25.64</v>
      </c>
      <c r="I64" s="16">
        <v>43375</v>
      </c>
      <c r="J64" s="15">
        <v>24.76</v>
      </c>
      <c r="K64" s="16">
        <v>43010</v>
      </c>
      <c r="L64" s="15">
        <v>7.38</v>
      </c>
      <c r="M64" s="16">
        <v>42634</v>
      </c>
      <c r="N64" s="15">
        <v>4.41</v>
      </c>
      <c r="O64" s="16">
        <v>42279</v>
      </c>
      <c r="P64" s="15">
        <v>8.6199999999999992</v>
      </c>
      <c r="Q64" s="16">
        <v>41913</v>
      </c>
      <c r="R64" s="15">
        <v>6.4</v>
      </c>
      <c r="S64" s="16">
        <v>41548</v>
      </c>
      <c r="T64" s="15">
        <v>6.1</v>
      </c>
      <c r="U64" s="16">
        <v>41183</v>
      </c>
      <c r="V64" s="15">
        <v>9.6999999999999993</v>
      </c>
      <c r="W64" s="16">
        <v>40816</v>
      </c>
      <c r="X64" s="15">
        <v>13.56</v>
      </c>
      <c r="Y64" s="16">
        <v>40452</v>
      </c>
      <c r="Z64" s="15">
        <v>18.239999999999998</v>
      </c>
      <c r="AA64" s="16">
        <v>40088</v>
      </c>
      <c r="AB64" s="15">
        <v>15.94</v>
      </c>
      <c r="AC64" s="16">
        <v>39723</v>
      </c>
      <c r="AD64" s="15">
        <v>27.1</v>
      </c>
    </row>
    <row r="65" spans="3:30" x14ac:dyDescent="0.3">
      <c r="C65" s="16">
        <v>44473</v>
      </c>
      <c r="D65" s="15">
        <v>66.56</v>
      </c>
      <c r="E65" s="16">
        <v>44105</v>
      </c>
      <c r="F65" s="15">
        <v>28.05</v>
      </c>
      <c r="G65" s="16">
        <v>43739</v>
      </c>
      <c r="H65" s="15">
        <v>26.47</v>
      </c>
      <c r="I65" s="16">
        <v>43374</v>
      </c>
      <c r="J65" s="15">
        <v>24.96</v>
      </c>
      <c r="K65" s="16">
        <v>43007</v>
      </c>
      <c r="L65" s="15">
        <v>7.51</v>
      </c>
      <c r="M65" s="16">
        <v>42633</v>
      </c>
      <c r="N65" s="15">
        <v>4.3600000000000003</v>
      </c>
      <c r="O65" s="16">
        <v>42278</v>
      </c>
      <c r="P65" s="15">
        <v>8.65</v>
      </c>
      <c r="Q65" s="16">
        <v>41912</v>
      </c>
      <c r="R65" s="15">
        <v>6.44</v>
      </c>
      <c r="S65" s="16">
        <v>41547</v>
      </c>
      <c r="T65" s="15">
        <v>5.99</v>
      </c>
      <c r="U65" s="16">
        <v>41180</v>
      </c>
      <c r="V65" s="15">
        <v>9.7100000000000009</v>
      </c>
      <c r="W65" s="16">
        <v>40815</v>
      </c>
      <c r="X65" s="15">
        <v>13.77</v>
      </c>
      <c r="Y65" s="16">
        <v>40451</v>
      </c>
      <c r="Z65" s="15">
        <v>18.34</v>
      </c>
      <c r="AA65" s="16">
        <v>40087</v>
      </c>
      <c r="AB65" s="15">
        <v>16.12</v>
      </c>
      <c r="AC65" s="16">
        <v>39722</v>
      </c>
      <c r="AD65" s="15">
        <v>26.82</v>
      </c>
    </row>
    <row r="66" spans="3:30" x14ac:dyDescent="0.3">
      <c r="C66" s="16">
        <v>44470</v>
      </c>
      <c r="D66" s="15">
        <v>65.22</v>
      </c>
      <c r="E66" s="16">
        <v>44104</v>
      </c>
      <c r="F66" s="15">
        <v>28.49</v>
      </c>
      <c r="G66" s="16">
        <v>43738</v>
      </c>
      <c r="H66" s="15">
        <v>26.18</v>
      </c>
      <c r="I66" s="16">
        <v>43371</v>
      </c>
      <c r="J66" s="15">
        <v>24.63</v>
      </c>
      <c r="K66" s="16">
        <v>43006</v>
      </c>
      <c r="L66" s="15">
        <v>7.4</v>
      </c>
      <c r="M66" s="16">
        <v>42632</v>
      </c>
      <c r="N66" s="15">
        <v>4.5999999999999996</v>
      </c>
      <c r="O66" s="16">
        <v>42277</v>
      </c>
      <c r="P66" s="15">
        <v>8.6300000000000008</v>
      </c>
      <c r="Q66" s="16">
        <v>41911</v>
      </c>
      <c r="R66" s="15">
        <v>6.38</v>
      </c>
      <c r="S66" s="16">
        <v>41544</v>
      </c>
      <c r="T66" s="15">
        <v>6.37</v>
      </c>
      <c r="U66" s="16">
        <v>41179</v>
      </c>
      <c r="V66" s="15">
        <v>9.61</v>
      </c>
      <c r="W66" s="16">
        <v>40814</v>
      </c>
      <c r="X66" s="15">
        <v>13.34</v>
      </c>
      <c r="Y66" s="16">
        <v>40450</v>
      </c>
      <c r="Z66" s="15">
        <v>18.54</v>
      </c>
      <c r="AA66" s="16">
        <v>40086</v>
      </c>
      <c r="AB66" s="15">
        <v>16.22</v>
      </c>
      <c r="AC66" s="16">
        <v>39721</v>
      </c>
      <c r="AD66" s="15">
        <v>26.23</v>
      </c>
    </row>
    <row r="67" spans="3:30" x14ac:dyDescent="0.3">
      <c r="C67" s="16">
        <v>44469</v>
      </c>
      <c r="D67" s="15">
        <v>64.930000000000007</v>
      </c>
      <c r="E67" s="16">
        <v>44103</v>
      </c>
      <c r="F67" s="15">
        <v>28.36</v>
      </c>
      <c r="G67" s="16">
        <v>43735</v>
      </c>
      <c r="H67" s="15">
        <v>26.75</v>
      </c>
      <c r="I67" s="16">
        <v>43370</v>
      </c>
      <c r="J67" s="15">
        <v>24</v>
      </c>
      <c r="K67" s="16">
        <v>43005</v>
      </c>
      <c r="L67" s="15">
        <v>7.38</v>
      </c>
      <c r="M67" s="16">
        <v>42629</v>
      </c>
      <c r="N67" s="15">
        <v>4.5599999999999996</v>
      </c>
      <c r="O67" s="16">
        <v>42276</v>
      </c>
      <c r="P67" s="15">
        <v>8.4499999999999993</v>
      </c>
      <c r="Q67" s="16">
        <v>41908</v>
      </c>
      <c r="R67" s="15">
        <v>6.56</v>
      </c>
      <c r="S67" s="16">
        <v>41543</v>
      </c>
      <c r="T67" s="15">
        <v>6.47</v>
      </c>
      <c r="U67" s="16">
        <v>41178</v>
      </c>
      <c r="V67" s="15">
        <v>9.35</v>
      </c>
      <c r="W67" s="16">
        <v>40813</v>
      </c>
      <c r="X67" s="15">
        <v>13.69</v>
      </c>
      <c r="Y67" s="16">
        <v>40449</v>
      </c>
      <c r="Z67" s="15">
        <v>18.53</v>
      </c>
      <c r="AA67" s="16">
        <v>40085</v>
      </c>
      <c r="AB67" s="15">
        <v>15.94</v>
      </c>
      <c r="AC67" s="16">
        <v>39720</v>
      </c>
      <c r="AD67" s="15">
        <v>27.14</v>
      </c>
    </row>
    <row r="68" spans="3:30" x14ac:dyDescent="0.3">
      <c r="C68" s="16">
        <v>44468</v>
      </c>
      <c r="D68" s="15">
        <v>66.06</v>
      </c>
      <c r="E68" s="16">
        <v>44102</v>
      </c>
      <c r="F68" s="15">
        <v>29.29</v>
      </c>
      <c r="G68" s="16">
        <v>43734</v>
      </c>
      <c r="H68" s="15">
        <v>27.1</v>
      </c>
      <c r="I68" s="16">
        <v>43369</v>
      </c>
      <c r="J68" s="15">
        <v>23.42</v>
      </c>
      <c r="K68" s="16">
        <v>43004</v>
      </c>
      <c r="L68" s="15">
        <v>7.43</v>
      </c>
      <c r="M68" s="16">
        <v>42628</v>
      </c>
      <c r="N68" s="15">
        <v>4.34</v>
      </c>
      <c r="O68" s="16">
        <v>42275</v>
      </c>
      <c r="P68" s="15">
        <v>8.41</v>
      </c>
      <c r="Q68" s="16">
        <v>41907</v>
      </c>
      <c r="R68" s="15">
        <v>6.45</v>
      </c>
      <c r="S68" s="16">
        <v>41542</v>
      </c>
      <c r="T68" s="15">
        <v>6.38</v>
      </c>
      <c r="U68" s="16">
        <v>41177</v>
      </c>
      <c r="V68" s="15">
        <v>9.2100000000000009</v>
      </c>
      <c r="W68" s="16">
        <v>40812</v>
      </c>
      <c r="X68" s="15">
        <v>13.79</v>
      </c>
      <c r="Y68" s="16">
        <v>40448</v>
      </c>
      <c r="Z68" s="15">
        <v>18.25</v>
      </c>
      <c r="AA68" s="16">
        <v>40084</v>
      </c>
      <c r="AB68" s="15">
        <v>16.329999999999998</v>
      </c>
      <c r="AC68" s="16">
        <v>39717</v>
      </c>
      <c r="AD68" s="15">
        <v>28.5</v>
      </c>
    </row>
    <row r="69" spans="3:30" x14ac:dyDescent="0.3">
      <c r="C69" s="16">
        <v>44467</v>
      </c>
      <c r="D69" s="15">
        <v>65.08</v>
      </c>
      <c r="E69" s="16">
        <v>44099</v>
      </c>
      <c r="F69" s="15">
        <v>27.76</v>
      </c>
      <c r="G69" s="16">
        <v>43733</v>
      </c>
      <c r="H69" s="15">
        <v>26.66</v>
      </c>
      <c r="I69" s="16">
        <v>43368</v>
      </c>
      <c r="J69" s="15">
        <v>24.27</v>
      </c>
      <c r="K69" s="16">
        <v>43003</v>
      </c>
      <c r="L69" s="15">
        <v>7.7</v>
      </c>
      <c r="M69" s="16">
        <v>42627</v>
      </c>
      <c r="N69" s="15">
        <v>4.18</v>
      </c>
      <c r="O69" s="16">
        <v>42272</v>
      </c>
      <c r="P69" s="15">
        <v>8.49</v>
      </c>
      <c r="Q69" s="16">
        <v>41906</v>
      </c>
      <c r="R69" s="15">
        <v>6.45</v>
      </c>
      <c r="S69" s="16">
        <v>41541</v>
      </c>
      <c r="T69" s="15">
        <v>6.36</v>
      </c>
      <c r="U69" s="16">
        <v>41176</v>
      </c>
      <c r="V69" s="15">
        <v>9.06</v>
      </c>
      <c r="W69" s="16">
        <v>40809</v>
      </c>
      <c r="X69" s="15">
        <v>14.29</v>
      </c>
      <c r="Y69" s="16">
        <v>40445</v>
      </c>
      <c r="Z69" s="15">
        <v>18.16</v>
      </c>
      <c r="AA69" s="16">
        <v>40081</v>
      </c>
      <c r="AB69" s="15">
        <v>15.94</v>
      </c>
      <c r="AC69" s="16">
        <v>39716</v>
      </c>
      <c r="AD69" s="15">
        <v>28.53</v>
      </c>
    </row>
    <row r="70" spans="3:30" x14ac:dyDescent="0.3">
      <c r="C70" s="16">
        <v>44466</v>
      </c>
      <c r="D70" s="15">
        <v>67.53</v>
      </c>
      <c r="E70" s="16">
        <v>44098</v>
      </c>
      <c r="F70" s="15">
        <v>28.43</v>
      </c>
      <c r="G70" s="16">
        <v>43732</v>
      </c>
      <c r="H70" s="15">
        <v>26.98</v>
      </c>
      <c r="I70" s="16">
        <v>43367</v>
      </c>
      <c r="J70" s="15">
        <v>25.29</v>
      </c>
      <c r="K70" s="16">
        <v>43000</v>
      </c>
      <c r="L70" s="15">
        <v>7.06</v>
      </c>
      <c r="M70" s="16">
        <v>42626</v>
      </c>
      <c r="N70" s="15">
        <v>4.2300000000000004</v>
      </c>
      <c r="O70" s="16">
        <v>42271</v>
      </c>
      <c r="P70" s="15">
        <v>8.5</v>
      </c>
      <c r="Q70" s="16">
        <v>41905</v>
      </c>
      <c r="R70" s="15">
        <v>6.28</v>
      </c>
      <c r="S70" s="16">
        <v>41540</v>
      </c>
      <c r="T70" s="15">
        <v>6.41</v>
      </c>
      <c r="U70" s="16">
        <v>41173</v>
      </c>
      <c r="V70" s="15">
        <v>9.2899999999999991</v>
      </c>
      <c r="W70" s="16">
        <v>40808</v>
      </c>
      <c r="X70" s="15">
        <v>14.35</v>
      </c>
      <c r="Y70" s="16">
        <v>40444</v>
      </c>
      <c r="Z70" s="15">
        <v>17.7</v>
      </c>
      <c r="AA70" s="16">
        <v>40080</v>
      </c>
      <c r="AB70" s="15">
        <v>15.64</v>
      </c>
      <c r="AC70" s="16">
        <v>39715</v>
      </c>
      <c r="AD70" s="15">
        <v>28.69</v>
      </c>
    </row>
    <row r="71" spans="3:30" x14ac:dyDescent="0.3">
      <c r="C71" s="16">
        <v>44463</v>
      </c>
      <c r="D71" s="15">
        <v>66.06</v>
      </c>
      <c r="E71" s="16">
        <v>44097</v>
      </c>
      <c r="F71" s="15">
        <v>28.15</v>
      </c>
      <c r="G71" s="16">
        <v>43731</v>
      </c>
      <c r="H71" s="15">
        <v>27.24</v>
      </c>
      <c r="I71" s="16">
        <v>43364</v>
      </c>
      <c r="J71" s="15">
        <v>24.88</v>
      </c>
      <c r="K71" s="16">
        <v>42999</v>
      </c>
      <c r="L71" s="15">
        <v>6.97</v>
      </c>
      <c r="M71" s="16">
        <v>42625</v>
      </c>
      <c r="N71" s="15">
        <v>4.2300000000000004</v>
      </c>
      <c r="O71" s="16">
        <v>42270</v>
      </c>
      <c r="P71" s="15">
        <v>8.57</v>
      </c>
      <c r="Q71" s="16">
        <v>41904</v>
      </c>
      <c r="R71" s="15">
        <v>6.66</v>
      </c>
      <c r="S71" s="16">
        <v>41537</v>
      </c>
      <c r="T71" s="15">
        <v>6.3</v>
      </c>
      <c r="U71" s="16">
        <v>41172</v>
      </c>
      <c r="V71" s="15">
        <v>9.57</v>
      </c>
      <c r="W71" s="16">
        <v>40807</v>
      </c>
      <c r="X71" s="15">
        <v>14.88</v>
      </c>
      <c r="Y71" s="16">
        <v>40443</v>
      </c>
      <c r="Z71" s="15">
        <v>17.87</v>
      </c>
      <c r="AA71" s="16">
        <v>40079</v>
      </c>
      <c r="AB71" s="15">
        <v>16.21</v>
      </c>
      <c r="AC71" s="16">
        <v>39714</v>
      </c>
      <c r="AD71" s="15">
        <v>29.27</v>
      </c>
    </row>
    <row r="72" spans="3:30" x14ac:dyDescent="0.3">
      <c r="C72" s="16">
        <v>44462</v>
      </c>
      <c r="D72" s="15">
        <v>63.67</v>
      </c>
      <c r="E72" s="16">
        <v>44096</v>
      </c>
      <c r="F72" s="15">
        <v>29.5</v>
      </c>
      <c r="G72" s="16">
        <v>43728</v>
      </c>
      <c r="H72" s="15">
        <v>27.99</v>
      </c>
      <c r="I72" s="16">
        <v>43363</v>
      </c>
      <c r="J72" s="15">
        <v>24.72</v>
      </c>
      <c r="K72" s="16">
        <v>42998</v>
      </c>
      <c r="L72" s="15">
        <v>7.32</v>
      </c>
      <c r="M72" s="16">
        <v>42622</v>
      </c>
      <c r="N72" s="15">
        <v>4.28</v>
      </c>
      <c r="O72" s="16">
        <v>42269</v>
      </c>
      <c r="P72" s="15">
        <v>8.52</v>
      </c>
      <c r="Q72" s="16">
        <v>41901</v>
      </c>
      <c r="R72" s="15">
        <v>6.69</v>
      </c>
      <c r="S72" s="16">
        <v>41536</v>
      </c>
      <c r="T72" s="15">
        <v>6.3</v>
      </c>
      <c r="U72" s="16">
        <v>41171</v>
      </c>
      <c r="V72" s="15">
        <v>9.42</v>
      </c>
      <c r="W72" s="16">
        <v>40806</v>
      </c>
      <c r="X72" s="15">
        <v>15.02</v>
      </c>
      <c r="Y72" s="16">
        <v>40442</v>
      </c>
      <c r="Z72" s="15">
        <v>17.79</v>
      </c>
      <c r="AA72" s="16">
        <v>40078</v>
      </c>
      <c r="AB72" s="15">
        <v>16.8</v>
      </c>
      <c r="AC72" s="16">
        <v>39713</v>
      </c>
      <c r="AD72" s="15">
        <v>29.15</v>
      </c>
    </row>
    <row r="73" spans="3:30" x14ac:dyDescent="0.3">
      <c r="C73" s="16">
        <v>44461</v>
      </c>
      <c r="D73" s="15">
        <v>63.72</v>
      </c>
      <c r="E73" s="16">
        <v>44095</v>
      </c>
      <c r="F73" s="15">
        <v>28.1</v>
      </c>
      <c r="G73" s="16">
        <v>43727</v>
      </c>
      <c r="H73" s="15">
        <v>27.38</v>
      </c>
      <c r="I73" s="16">
        <v>43362</v>
      </c>
      <c r="J73" s="15">
        <v>24.09</v>
      </c>
      <c r="K73" s="16">
        <v>42997</v>
      </c>
      <c r="L73" s="15">
        <v>7.44</v>
      </c>
      <c r="M73" s="16">
        <v>42621</v>
      </c>
      <c r="N73" s="15">
        <v>4.28</v>
      </c>
      <c r="O73" s="16">
        <v>42268</v>
      </c>
      <c r="P73" s="15">
        <v>8.49</v>
      </c>
      <c r="Q73" s="16">
        <v>41900</v>
      </c>
      <c r="R73" s="15">
        <v>6.64</v>
      </c>
      <c r="S73" s="16">
        <v>41535</v>
      </c>
      <c r="T73" s="15">
        <v>6.53</v>
      </c>
      <c r="U73" s="16">
        <v>41170</v>
      </c>
      <c r="V73" s="15">
        <v>9.34</v>
      </c>
      <c r="W73" s="16">
        <v>40805</v>
      </c>
      <c r="X73" s="15">
        <v>14.91</v>
      </c>
      <c r="Y73" s="16">
        <v>40441</v>
      </c>
      <c r="Z73" s="15">
        <v>17.920000000000002</v>
      </c>
      <c r="AA73" s="16">
        <v>40077</v>
      </c>
      <c r="AB73" s="15">
        <v>17.03</v>
      </c>
      <c r="AC73" s="16">
        <v>39710</v>
      </c>
      <c r="AD73" s="15">
        <v>28.98</v>
      </c>
    </row>
    <row r="74" spans="3:30" x14ac:dyDescent="0.3">
      <c r="C74" s="16">
        <v>44460</v>
      </c>
      <c r="D74" s="15">
        <v>63.27</v>
      </c>
      <c r="E74" s="16">
        <v>44092</v>
      </c>
      <c r="F74" s="15">
        <v>29.79</v>
      </c>
      <c r="G74" s="16">
        <v>43726</v>
      </c>
      <c r="H74" s="15">
        <v>26.87</v>
      </c>
      <c r="I74" s="16">
        <v>43361</v>
      </c>
      <c r="J74" s="15">
        <v>22.83</v>
      </c>
      <c r="K74" s="16">
        <v>42996</v>
      </c>
      <c r="L74" s="15">
        <v>7.14</v>
      </c>
      <c r="M74" s="16">
        <v>42620</v>
      </c>
      <c r="N74" s="15">
        <v>4.21</v>
      </c>
      <c r="O74" s="16">
        <v>42265</v>
      </c>
      <c r="P74" s="15">
        <v>8.6199999999999992</v>
      </c>
      <c r="Q74" s="16">
        <v>41899</v>
      </c>
      <c r="R74" s="15">
        <v>6.53</v>
      </c>
      <c r="S74" s="16">
        <v>41534</v>
      </c>
      <c r="T74" s="15">
        <v>6.67</v>
      </c>
      <c r="U74" s="16">
        <v>41169</v>
      </c>
      <c r="V74" s="15">
        <v>9.2899999999999991</v>
      </c>
      <c r="W74" s="16">
        <v>40802</v>
      </c>
      <c r="X74" s="15">
        <v>15.28</v>
      </c>
      <c r="Y74" s="16">
        <v>40438</v>
      </c>
      <c r="Z74" s="15">
        <v>18.2</v>
      </c>
      <c r="AA74" s="16">
        <v>40074</v>
      </c>
      <c r="AB74" s="15">
        <v>16.7</v>
      </c>
      <c r="AC74" s="16">
        <v>39709</v>
      </c>
      <c r="AD74" s="15">
        <v>28.04</v>
      </c>
    </row>
    <row r="75" spans="3:30" x14ac:dyDescent="0.3">
      <c r="C75" s="16">
        <v>44459</v>
      </c>
      <c r="D75" s="15">
        <v>63.77</v>
      </c>
      <c r="E75" s="16">
        <v>44091</v>
      </c>
      <c r="F75" s="15">
        <v>30.27</v>
      </c>
      <c r="G75" s="16">
        <v>43725</v>
      </c>
      <c r="H75" s="15">
        <v>27.64</v>
      </c>
      <c r="I75" s="16">
        <v>43360</v>
      </c>
      <c r="J75" s="15">
        <v>23.46</v>
      </c>
      <c r="K75" s="16">
        <v>42993</v>
      </c>
      <c r="L75" s="15">
        <v>7.36</v>
      </c>
      <c r="M75" s="16">
        <v>42619</v>
      </c>
      <c r="N75" s="15">
        <v>4.33</v>
      </c>
      <c r="O75" s="16">
        <v>42264</v>
      </c>
      <c r="P75" s="15">
        <v>8.73</v>
      </c>
      <c r="Q75" s="16">
        <v>41898</v>
      </c>
      <c r="R75" s="15">
        <v>6.44</v>
      </c>
      <c r="S75" s="16">
        <v>41533</v>
      </c>
      <c r="T75" s="15">
        <v>6.4</v>
      </c>
      <c r="U75" s="16">
        <v>41166</v>
      </c>
      <c r="V75" s="15">
        <v>9.35</v>
      </c>
      <c r="W75" s="16">
        <v>40801</v>
      </c>
      <c r="X75" s="15">
        <v>15.52</v>
      </c>
      <c r="Y75" s="16">
        <v>40437</v>
      </c>
      <c r="Z75" s="15">
        <v>18.14</v>
      </c>
      <c r="AA75" s="16">
        <v>40073</v>
      </c>
      <c r="AB75" s="15">
        <v>16.66</v>
      </c>
      <c r="AC75" s="16">
        <v>39708</v>
      </c>
      <c r="AD75" s="15">
        <v>27.5</v>
      </c>
    </row>
    <row r="76" spans="3:30" x14ac:dyDescent="0.3">
      <c r="C76" s="16">
        <v>44456</v>
      </c>
      <c r="D76" s="15">
        <v>62.91</v>
      </c>
      <c r="E76" s="16">
        <v>44090</v>
      </c>
      <c r="F76" s="15">
        <v>31.85</v>
      </c>
      <c r="G76" s="16">
        <v>43724</v>
      </c>
      <c r="H76" s="15">
        <v>28.47</v>
      </c>
      <c r="I76" s="16">
        <v>43357</v>
      </c>
      <c r="J76" s="15">
        <v>22.42</v>
      </c>
      <c r="K76" s="16">
        <v>42992</v>
      </c>
      <c r="L76" s="15">
        <v>7.52</v>
      </c>
      <c r="M76" s="16">
        <v>42618</v>
      </c>
      <c r="N76" s="15">
        <v>4.12</v>
      </c>
      <c r="O76" s="16">
        <v>42263</v>
      </c>
      <c r="P76" s="15">
        <v>8.74</v>
      </c>
      <c r="Q76" s="16">
        <v>41897</v>
      </c>
      <c r="R76" s="15">
        <v>6.59</v>
      </c>
      <c r="S76" s="16">
        <v>41530</v>
      </c>
      <c r="T76" s="15">
        <v>6.32</v>
      </c>
      <c r="U76" s="16">
        <v>41165</v>
      </c>
      <c r="V76" s="15">
        <v>9.75</v>
      </c>
      <c r="W76" s="16">
        <v>40800</v>
      </c>
      <c r="X76" s="15">
        <v>15.34</v>
      </c>
      <c r="Y76" s="16">
        <v>40436</v>
      </c>
      <c r="Z76" s="15">
        <v>18.309999999999999</v>
      </c>
      <c r="AA76" s="16">
        <v>40072</v>
      </c>
      <c r="AB76" s="15">
        <v>17.16</v>
      </c>
      <c r="AC76" s="16">
        <v>39707</v>
      </c>
      <c r="AD76" s="15">
        <v>27.07</v>
      </c>
    </row>
    <row r="77" spans="3:30" x14ac:dyDescent="0.3">
      <c r="C77" s="16">
        <v>44455</v>
      </c>
      <c r="D77" s="15">
        <v>62.15</v>
      </c>
      <c r="E77" s="16">
        <v>44089</v>
      </c>
      <c r="F77" s="15">
        <v>31.67</v>
      </c>
      <c r="G77" s="16">
        <v>43721</v>
      </c>
      <c r="H77" s="15">
        <v>27.8</v>
      </c>
      <c r="I77" s="16">
        <v>43356</v>
      </c>
      <c r="J77" s="15">
        <v>21.29</v>
      </c>
      <c r="K77" s="16">
        <v>42991</v>
      </c>
      <c r="L77" s="15">
        <v>7.52</v>
      </c>
      <c r="M77" s="16">
        <v>42615</v>
      </c>
      <c r="N77" s="15">
        <v>4.29</v>
      </c>
      <c r="O77" s="16">
        <v>42262</v>
      </c>
      <c r="P77" s="15">
        <v>8.68</v>
      </c>
      <c r="Q77" s="16">
        <v>41894</v>
      </c>
      <c r="R77" s="15">
        <v>6.76</v>
      </c>
      <c r="S77" s="16">
        <v>41529</v>
      </c>
      <c r="T77" s="15">
        <v>6.58</v>
      </c>
      <c r="U77" s="16">
        <v>41164</v>
      </c>
      <c r="V77" s="15">
        <v>9.9</v>
      </c>
      <c r="W77" s="16">
        <v>40799</v>
      </c>
      <c r="X77" s="15">
        <v>15.13</v>
      </c>
      <c r="Y77" s="16">
        <v>40435</v>
      </c>
      <c r="Z77" s="15">
        <v>18.149999999999999</v>
      </c>
      <c r="AA77" s="16">
        <v>40071</v>
      </c>
      <c r="AB77" s="15">
        <v>17.38</v>
      </c>
      <c r="AC77" s="16">
        <v>39706</v>
      </c>
      <c r="AD77" s="15">
        <v>27.2</v>
      </c>
    </row>
    <row r="78" spans="3:30" x14ac:dyDescent="0.3">
      <c r="C78" s="16">
        <v>44454</v>
      </c>
      <c r="D78" s="15">
        <v>62.74</v>
      </c>
      <c r="E78" s="16">
        <v>44088</v>
      </c>
      <c r="F78" s="15">
        <v>32.340000000000003</v>
      </c>
      <c r="G78" s="16">
        <v>43720</v>
      </c>
      <c r="H78" s="15">
        <v>27.84</v>
      </c>
      <c r="I78" s="16">
        <v>43355</v>
      </c>
      <c r="J78" s="15">
        <v>25.37</v>
      </c>
      <c r="K78" s="16">
        <v>42990</v>
      </c>
      <c r="L78" s="15">
        <v>7.28</v>
      </c>
      <c r="M78" s="16">
        <v>42614</v>
      </c>
      <c r="N78" s="15">
        <v>4.59</v>
      </c>
      <c r="O78" s="16">
        <v>42261</v>
      </c>
      <c r="P78" s="15">
        <v>8.74</v>
      </c>
      <c r="Q78" s="16">
        <v>41893</v>
      </c>
      <c r="R78" s="15">
        <v>6.83</v>
      </c>
      <c r="S78" s="16">
        <v>41528</v>
      </c>
      <c r="T78" s="15">
        <v>6.13</v>
      </c>
      <c r="U78" s="16">
        <v>41163</v>
      </c>
      <c r="V78" s="15">
        <v>9.6199999999999992</v>
      </c>
      <c r="W78" s="16">
        <v>40798</v>
      </c>
      <c r="X78" s="15">
        <v>14.89</v>
      </c>
      <c r="Y78" s="16">
        <v>40434</v>
      </c>
      <c r="Z78" s="15">
        <v>18.23</v>
      </c>
      <c r="AA78" s="16">
        <v>40070</v>
      </c>
      <c r="AB78" s="15">
        <v>17.05</v>
      </c>
      <c r="AC78" s="16">
        <v>39703</v>
      </c>
      <c r="AD78" s="15">
        <v>28.07</v>
      </c>
    </row>
    <row r="79" spans="3:30" x14ac:dyDescent="0.3">
      <c r="C79" s="16">
        <v>44453</v>
      </c>
      <c r="D79" s="15">
        <v>62.72</v>
      </c>
      <c r="E79" s="16">
        <v>44085</v>
      </c>
      <c r="F79" s="15">
        <v>30.11</v>
      </c>
      <c r="G79" s="16">
        <v>43719</v>
      </c>
      <c r="H79" s="15">
        <v>27.69</v>
      </c>
      <c r="I79" s="16">
        <v>43354</v>
      </c>
      <c r="J79" s="15">
        <v>26.66</v>
      </c>
      <c r="K79" s="16">
        <v>42989</v>
      </c>
      <c r="L79" s="15">
        <v>7.29</v>
      </c>
      <c r="M79" s="16">
        <v>42613</v>
      </c>
      <c r="N79" s="15">
        <v>4.67</v>
      </c>
      <c r="O79" s="16">
        <v>42258</v>
      </c>
      <c r="P79" s="15">
        <v>8.77</v>
      </c>
      <c r="Q79" s="16">
        <v>41892</v>
      </c>
      <c r="R79" s="15">
        <v>6.81</v>
      </c>
      <c r="S79" s="16">
        <v>41527</v>
      </c>
      <c r="T79" s="15">
        <v>5.99</v>
      </c>
      <c r="U79" s="16">
        <v>41162</v>
      </c>
      <c r="V79" s="15">
        <v>9.74</v>
      </c>
      <c r="W79" s="16">
        <v>40795</v>
      </c>
      <c r="X79" s="15">
        <v>14.95</v>
      </c>
      <c r="Y79" s="16">
        <v>40431</v>
      </c>
      <c r="Z79" s="15">
        <v>18.21</v>
      </c>
      <c r="AA79" s="16">
        <v>40067</v>
      </c>
      <c r="AB79" s="15">
        <v>17.760000000000002</v>
      </c>
      <c r="AC79" s="16">
        <v>39702</v>
      </c>
      <c r="AD79" s="15">
        <v>27.24</v>
      </c>
    </row>
    <row r="80" spans="3:30" x14ac:dyDescent="0.3">
      <c r="C80" s="16">
        <v>44452</v>
      </c>
      <c r="D80" s="15">
        <v>63.95</v>
      </c>
      <c r="E80" s="16">
        <v>44084</v>
      </c>
      <c r="F80" s="15">
        <v>30.27</v>
      </c>
      <c r="G80" s="16">
        <v>43718</v>
      </c>
      <c r="H80" s="15">
        <v>28.11</v>
      </c>
      <c r="I80" s="16">
        <v>43353</v>
      </c>
      <c r="J80" s="15">
        <v>27.42</v>
      </c>
      <c r="K80" s="16">
        <v>42986</v>
      </c>
      <c r="L80" s="15">
        <v>7.48</v>
      </c>
      <c r="M80" s="16">
        <v>42612</v>
      </c>
      <c r="N80" s="15">
        <v>4.75</v>
      </c>
      <c r="O80" s="16">
        <v>42257</v>
      </c>
      <c r="P80" s="15">
        <v>8.7899999999999991</v>
      </c>
      <c r="Q80" s="16">
        <v>41891</v>
      </c>
      <c r="R80" s="15">
        <v>6.86</v>
      </c>
      <c r="S80" s="16">
        <v>41526</v>
      </c>
      <c r="T80" s="15">
        <v>6.19</v>
      </c>
      <c r="U80" s="16">
        <v>41159</v>
      </c>
      <c r="V80" s="15">
        <v>10.34</v>
      </c>
      <c r="W80" s="16">
        <v>40794</v>
      </c>
      <c r="X80" s="15">
        <v>15.42</v>
      </c>
      <c r="Y80" s="16">
        <v>40430</v>
      </c>
      <c r="Z80" s="15">
        <v>18.36</v>
      </c>
      <c r="AA80" s="16">
        <v>40066</v>
      </c>
      <c r="AB80" s="15">
        <v>18.38</v>
      </c>
      <c r="AC80" s="16">
        <v>39701</v>
      </c>
      <c r="AD80" s="15">
        <v>26.96</v>
      </c>
    </row>
    <row r="81" spans="3:30" x14ac:dyDescent="0.3">
      <c r="C81" s="16">
        <v>44449</v>
      </c>
      <c r="D81" s="15">
        <v>63.8</v>
      </c>
      <c r="E81" s="16">
        <v>44083</v>
      </c>
      <c r="F81" s="15">
        <v>29.05</v>
      </c>
      <c r="G81" s="16">
        <v>43717</v>
      </c>
      <c r="H81" s="15">
        <v>26.4</v>
      </c>
      <c r="I81" s="16">
        <v>43350</v>
      </c>
      <c r="J81" s="15">
        <v>25.33</v>
      </c>
      <c r="K81" s="16">
        <v>42985</v>
      </c>
      <c r="L81" s="15">
        <v>7.32</v>
      </c>
      <c r="M81" s="16">
        <v>42611</v>
      </c>
      <c r="N81" s="15">
        <v>4.9000000000000004</v>
      </c>
      <c r="O81" s="16">
        <v>42256</v>
      </c>
      <c r="P81" s="15">
        <v>8.7799999999999994</v>
      </c>
      <c r="Q81" s="16">
        <v>41890</v>
      </c>
      <c r="R81" s="15">
        <v>7.04</v>
      </c>
      <c r="S81" s="16">
        <v>41523</v>
      </c>
      <c r="T81" s="15">
        <v>6.14</v>
      </c>
      <c r="U81" s="16">
        <v>41158</v>
      </c>
      <c r="V81" s="15">
        <v>10.210000000000001</v>
      </c>
      <c r="W81" s="16">
        <v>40793</v>
      </c>
      <c r="X81" s="15">
        <v>15.63</v>
      </c>
      <c r="Y81" s="16">
        <v>40429</v>
      </c>
      <c r="Z81" s="15">
        <v>18.47</v>
      </c>
      <c r="AA81" s="16">
        <v>40065</v>
      </c>
      <c r="AB81" s="15">
        <v>18.48</v>
      </c>
      <c r="AC81" s="16">
        <v>39700</v>
      </c>
      <c r="AD81" s="15">
        <v>27.06</v>
      </c>
    </row>
    <row r="82" spans="3:30" x14ac:dyDescent="0.3">
      <c r="C82" s="16">
        <v>44448</v>
      </c>
      <c r="D82" s="15">
        <v>65.66</v>
      </c>
      <c r="E82" s="16">
        <v>44082</v>
      </c>
      <c r="F82" s="15">
        <v>28.64</v>
      </c>
      <c r="G82" s="16">
        <v>43714</v>
      </c>
      <c r="H82" s="15">
        <v>26.48</v>
      </c>
      <c r="I82" s="16">
        <v>43349</v>
      </c>
      <c r="J82" s="15">
        <v>23.57</v>
      </c>
      <c r="K82" s="16">
        <v>42984</v>
      </c>
      <c r="L82" s="15">
        <v>7.11</v>
      </c>
      <c r="M82" s="16">
        <v>42608</v>
      </c>
      <c r="N82" s="15">
        <v>4.9000000000000004</v>
      </c>
      <c r="O82" s="16">
        <v>42255</v>
      </c>
      <c r="P82" s="15">
        <v>8.73</v>
      </c>
      <c r="Q82" s="16">
        <v>41887</v>
      </c>
      <c r="R82" s="15">
        <v>7.03</v>
      </c>
      <c r="S82" s="16">
        <v>41522</v>
      </c>
      <c r="T82" s="15">
        <v>5.72</v>
      </c>
      <c r="U82" s="16">
        <v>41157</v>
      </c>
      <c r="V82" s="15">
        <v>10.199999999999999</v>
      </c>
      <c r="W82" s="16">
        <v>40792</v>
      </c>
      <c r="X82" s="15">
        <v>15.39</v>
      </c>
      <c r="Y82" s="16">
        <v>40428</v>
      </c>
      <c r="Z82" s="15">
        <v>18.57</v>
      </c>
      <c r="AA82" s="16">
        <v>40064</v>
      </c>
      <c r="AB82" s="15">
        <v>18.77</v>
      </c>
      <c r="AC82" s="16">
        <v>39699</v>
      </c>
      <c r="AD82" s="15">
        <v>28.55</v>
      </c>
    </row>
    <row r="83" spans="3:30" x14ac:dyDescent="0.3">
      <c r="C83" s="16">
        <v>44447</v>
      </c>
      <c r="D83" s="15">
        <v>65.349999999999994</v>
      </c>
      <c r="E83" s="16">
        <v>44081</v>
      </c>
      <c r="F83" s="15">
        <v>28.96</v>
      </c>
      <c r="G83" s="16">
        <v>43713</v>
      </c>
      <c r="H83" s="15">
        <v>26.91</v>
      </c>
      <c r="I83" s="16">
        <v>43348</v>
      </c>
      <c r="J83" s="15">
        <v>22.44</v>
      </c>
      <c r="K83" s="16">
        <v>42983</v>
      </c>
      <c r="L83" s="15">
        <v>6.92</v>
      </c>
      <c r="M83" s="16">
        <v>42607</v>
      </c>
      <c r="N83" s="15">
        <v>4.92</v>
      </c>
      <c r="O83" s="16">
        <v>42254</v>
      </c>
      <c r="P83" s="15">
        <v>8.6</v>
      </c>
      <c r="Q83" s="16">
        <v>41886</v>
      </c>
      <c r="R83" s="15">
        <v>6.89</v>
      </c>
      <c r="S83" s="16">
        <v>41521</v>
      </c>
      <c r="T83" s="15">
        <v>5.28</v>
      </c>
      <c r="U83" s="16">
        <v>41156</v>
      </c>
      <c r="V83" s="15">
        <v>10.130000000000001</v>
      </c>
      <c r="W83" s="16">
        <v>40791</v>
      </c>
      <c r="X83" s="15">
        <v>15.56</v>
      </c>
      <c r="Y83" s="16">
        <v>40427</v>
      </c>
      <c r="Z83" s="15">
        <v>18.53</v>
      </c>
      <c r="AA83" s="16">
        <v>40063</v>
      </c>
      <c r="AB83" s="15">
        <v>18.64</v>
      </c>
      <c r="AC83" s="16">
        <v>39696</v>
      </c>
      <c r="AD83" s="15">
        <v>28.86</v>
      </c>
    </row>
    <row r="84" spans="3:30" x14ac:dyDescent="0.3">
      <c r="C84" s="16">
        <v>44446</v>
      </c>
      <c r="D84" s="15">
        <v>64.930000000000007</v>
      </c>
      <c r="E84" s="16">
        <v>44078</v>
      </c>
      <c r="F84" s="15">
        <v>29.35</v>
      </c>
      <c r="G84" s="16">
        <v>43712</v>
      </c>
      <c r="H84" s="15">
        <v>26.92</v>
      </c>
      <c r="I84" s="16">
        <v>43347</v>
      </c>
      <c r="J84" s="15">
        <v>22.25</v>
      </c>
      <c r="K84" s="16">
        <v>42982</v>
      </c>
      <c r="L84" s="15">
        <v>6.43</v>
      </c>
      <c r="M84" s="16">
        <v>42606</v>
      </c>
      <c r="N84" s="15">
        <v>4.82</v>
      </c>
      <c r="O84" s="16">
        <v>42251</v>
      </c>
      <c r="P84" s="15">
        <v>8.61</v>
      </c>
      <c r="Q84" s="16">
        <v>41885</v>
      </c>
      <c r="R84" s="15">
        <v>7.13</v>
      </c>
      <c r="S84" s="16">
        <v>41520</v>
      </c>
      <c r="T84" s="15">
        <v>5.14</v>
      </c>
      <c r="U84" s="16">
        <v>41155</v>
      </c>
      <c r="V84" s="15">
        <v>10.210000000000001</v>
      </c>
      <c r="W84" s="16">
        <v>40788</v>
      </c>
      <c r="X84" s="15">
        <v>15.87</v>
      </c>
      <c r="Y84" s="16">
        <v>40424</v>
      </c>
      <c r="Z84" s="15">
        <v>18.600000000000001</v>
      </c>
      <c r="AA84" s="16">
        <v>40060</v>
      </c>
      <c r="AB84" s="15">
        <v>18.66</v>
      </c>
      <c r="AC84" s="16">
        <v>39695</v>
      </c>
      <c r="AD84" s="15">
        <v>29.13</v>
      </c>
    </row>
    <row r="85" spans="3:30" x14ac:dyDescent="0.3">
      <c r="C85" s="16">
        <v>44445</v>
      </c>
      <c r="D85" s="15">
        <v>65.260000000000005</v>
      </c>
      <c r="E85" s="16">
        <v>44077</v>
      </c>
      <c r="F85" s="15">
        <v>30.8</v>
      </c>
      <c r="G85" s="16">
        <v>43711</v>
      </c>
      <c r="H85" s="15">
        <v>26.66</v>
      </c>
      <c r="I85" s="16">
        <v>43346</v>
      </c>
      <c r="J85" s="15">
        <v>22.28</v>
      </c>
      <c r="K85" s="16">
        <v>42979</v>
      </c>
      <c r="L85" s="15">
        <v>6.35</v>
      </c>
      <c r="M85" s="16">
        <v>42605</v>
      </c>
      <c r="N85" s="15">
        <v>4.9400000000000004</v>
      </c>
      <c r="O85" s="16">
        <v>42250</v>
      </c>
      <c r="P85" s="15">
        <v>8.69</v>
      </c>
      <c r="Q85" s="16">
        <v>41884</v>
      </c>
      <c r="R85" s="15">
        <v>7.2</v>
      </c>
      <c r="S85" s="16">
        <v>41519</v>
      </c>
      <c r="T85" s="15">
        <v>5.23</v>
      </c>
      <c r="U85" s="16">
        <v>41152</v>
      </c>
      <c r="V85" s="15">
        <v>10.039999999999999</v>
      </c>
      <c r="W85" s="16">
        <v>40787</v>
      </c>
      <c r="X85" s="15">
        <v>16.18</v>
      </c>
      <c r="Y85" s="16">
        <v>40423</v>
      </c>
      <c r="Z85" s="15">
        <v>18.579999999999998</v>
      </c>
      <c r="AA85" s="16">
        <v>40059</v>
      </c>
      <c r="AB85" s="15">
        <v>18.64</v>
      </c>
      <c r="AC85" s="16">
        <v>39694</v>
      </c>
      <c r="AD85" s="15">
        <v>28.91</v>
      </c>
    </row>
    <row r="86" spans="3:30" x14ac:dyDescent="0.3">
      <c r="C86" s="16">
        <v>44442</v>
      </c>
      <c r="D86" s="15">
        <v>64.290000000000006</v>
      </c>
      <c r="E86" s="16">
        <v>44076</v>
      </c>
      <c r="F86" s="15">
        <v>30.34</v>
      </c>
      <c r="G86" s="16">
        <v>43710</v>
      </c>
      <c r="H86" s="15">
        <v>26.68</v>
      </c>
      <c r="I86" s="16">
        <v>43343</v>
      </c>
      <c r="J86" s="15">
        <v>23.2</v>
      </c>
      <c r="K86" s="16">
        <v>42978</v>
      </c>
      <c r="L86" s="15">
        <v>6.46</v>
      </c>
      <c r="M86" s="16">
        <v>42604</v>
      </c>
      <c r="N86" s="15">
        <v>5.13</v>
      </c>
      <c r="O86" s="16">
        <v>42249</v>
      </c>
      <c r="P86" s="15">
        <v>8.64</v>
      </c>
      <c r="Q86" s="16">
        <v>41883</v>
      </c>
      <c r="R86" s="15">
        <v>7.2</v>
      </c>
      <c r="S86" s="16">
        <v>41516</v>
      </c>
      <c r="T86" s="15">
        <v>5.29</v>
      </c>
      <c r="U86" s="16">
        <v>41151</v>
      </c>
      <c r="V86" s="15">
        <v>9.49</v>
      </c>
      <c r="W86" s="16">
        <v>40786</v>
      </c>
      <c r="X86" s="15">
        <v>16.260000000000002</v>
      </c>
      <c r="Y86" s="16">
        <v>40422</v>
      </c>
      <c r="Z86" s="15">
        <v>18.21</v>
      </c>
      <c r="AA86" s="16">
        <v>40058</v>
      </c>
      <c r="AB86" s="15">
        <v>18.34</v>
      </c>
      <c r="AC86" s="16">
        <v>39693</v>
      </c>
      <c r="AD86" s="15">
        <v>29.14</v>
      </c>
    </row>
    <row r="87" spans="3:30" x14ac:dyDescent="0.3">
      <c r="C87" s="16">
        <v>44441</v>
      </c>
      <c r="D87" s="15">
        <v>64.5</v>
      </c>
      <c r="E87" s="16">
        <v>44075</v>
      </c>
      <c r="F87" s="15">
        <v>29.91</v>
      </c>
      <c r="G87" s="16">
        <v>43707</v>
      </c>
      <c r="H87" s="15">
        <v>27.86</v>
      </c>
      <c r="I87" s="16">
        <v>43342</v>
      </c>
      <c r="J87" s="15">
        <v>23.29</v>
      </c>
      <c r="K87" s="16">
        <v>42977</v>
      </c>
      <c r="L87" s="15">
        <v>6.54</v>
      </c>
      <c r="M87" s="16">
        <v>42601</v>
      </c>
      <c r="N87" s="15">
        <v>5</v>
      </c>
      <c r="O87" s="16">
        <v>42248</v>
      </c>
      <c r="P87" s="15">
        <v>8.5299999999999994</v>
      </c>
      <c r="Q87" s="16">
        <v>41880</v>
      </c>
      <c r="R87" s="15">
        <v>7.2</v>
      </c>
      <c r="S87" s="16">
        <v>41515</v>
      </c>
      <c r="T87" s="15">
        <v>5.32</v>
      </c>
      <c r="U87" s="16">
        <v>41150</v>
      </c>
      <c r="V87" s="15">
        <v>9.59</v>
      </c>
      <c r="W87" s="16">
        <v>40785</v>
      </c>
      <c r="X87" s="15">
        <v>16.89</v>
      </c>
      <c r="Y87" s="16">
        <v>40421</v>
      </c>
      <c r="Z87" s="15">
        <v>18.100000000000001</v>
      </c>
      <c r="AA87" s="16">
        <v>40057</v>
      </c>
      <c r="AB87" s="15">
        <v>18</v>
      </c>
      <c r="AC87" s="16">
        <v>39692</v>
      </c>
      <c r="AD87" s="15">
        <v>29.45</v>
      </c>
    </row>
    <row r="88" spans="3:30" x14ac:dyDescent="0.3">
      <c r="C88" s="16">
        <v>44440</v>
      </c>
      <c r="D88" s="15">
        <v>63.07</v>
      </c>
      <c r="E88" s="16">
        <v>44074</v>
      </c>
      <c r="F88" s="15">
        <v>30.83</v>
      </c>
      <c r="G88" s="16">
        <v>43706</v>
      </c>
      <c r="H88" s="15">
        <v>28.07</v>
      </c>
      <c r="I88" s="16">
        <v>43341</v>
      </c>
      <c r="J88" s="15">
        <v>23.19</v>
      </c>
      <c r="K88" s="16">
        <v>42976</v>
      </c>
      <c r="L88" s="15">
        <v>6.56</v>
      </c>
      <c r="M88" s="16">
        <v>42600</v>
      </c>
      <c r="N88" s="15">
        <v>4.92</v>
      </c>
      <c r="O88" s="16">
        <v>42247</v>
      </c>
      <c r="P88" s="15">
        <v>8.6</v>
      </c>
      <c r="Q88" s="16">
        <v>41879</v>
      </c>
      <c r="R88" s="15">
        <v>7.25</v>
      </c>
      <c r="S88" s="16">
        <v>41514</v>
      </c>
      <c r="T88" s="15">
        <v>5.34</v>
      </c>
      <c r="U88" s="16">
        <v>41149</v>
      </c>
      <c r="V88" s="15">
        <v>9.98</v>
      </c>
      <c r="W88" s="16">
        <v>40784</v>
      </c>
      <c r="X88" s="15">
        <v>16.66</v>
      </c>
      <c r="Y88" s="16">
        <v>40420</v>
      </c>
      <c r="Z88" s="15">
        <v>18.260000000000002</v>
      </c>
      <c r="AA88" s="16">
        <v>40056</v>
      </c>
      <c r="AB88" s="15">
        <v>18.149999999999999</v>
      </c>
      <c r="AC88" s="16">
        <v>39689</v>
      </c>
      <c r="AD88" s="15">
        <v>29.68</v>
      </c>
    </row>
    <row r="89" spans="3:30" x14ac:dyDescent="0.3">
      <c r="C89" s="16">
        <v>44439</v>
      </c>
      <c r="D89" s="15">
        <v>63.72</v>
      </c>
      <c r="E89" s="16">
        <v>44071</v>
      </c>
      <c r="F89" s="15">
        <v>31.68</v>
      </c>
      <c r="G89" s="16">
        <v>43705</v>
      </c>
      <c r="H89" s="15">
        <v>27.63</v>
      </c>
      <c r="I89" s="16">
        <v>43340</v>
      </c>
      <c r="J89" s="15">
        <v>22.86</v>
      </c>
      <c r="K89" s="16">
        <v>42975</v>
      </c>
      <c r="L89" s="15">
        <v>6.62</v>
      </c>
      <c r="M89" s="16">
        <v>42599</v>
      </c>
      <c r="N89" s="15">
        <v>4.71</v>
      </c>
      <c r="O89" s="16">
        <v>42244</v>
      </c>
      <c r="P89" s="15">
        <v>8.6300000000000008</v>
      </c>
      <c r="Q89" s="16">
        <v>41878</v>
      </c>
      <c r="R89" s="15">
        <v>7.17</v>
      </c>
      <c r="S89" s="16">
        <v>41513</v>
      </c>
      <c r="T89" s="15">
        <v>5.27</v>
      </c>
      <c r="U89" s="16">
        <v>41148</v>
      </c>
      <c r="V89" s="15">
        <v>10.199999999999999</v>
      </c>
      <c r="W89" s="16">
        <v>40781</v>
      </c>
      <c r="X89" s="15">
        <v>16.510000000000002</v>
      </c>
      <c r="Y89" s="16">
        <v>40417</v>
      </c>
      <c r="Z89" s="15">
        <v>18.11</v>
      </c>
      <c r="AA89" s="16">
        <v>40053</v>
      </c>
      <c r="AB89" s="15">
        <v>18.420000000000002</v>
      </c>
      <c r="AC89" s="16">
        <v>39688</v>
      </c>
      <c r="AD89" s="15">
        <v>29.74</v>
      </c>
    </row>
    <row r="90" spans="3:30" x14ac:dyDescent="0.3">
      <c r="C90" s="16">
        <v>44438</v>
      </c>
      <c r="D90" s="15">
        <v>63.75</v>
      </c>
      <c r="E90" s="16">
        <v>44070</v>
      </c>
      <c r="F90" s="15">
        <v>30.53</v>
      </c>
      <c r="G90" s="16">
        <v>43704</v>
      </c>
      <c r="H90" s="15">
        <v>27.05</v>
      </c>
      <c r="I90" s="16">
        <v>43339</v>
      </c>
      <c r="J90" s="15">
        <v>23.45</v>
      </c>
      <c r="K90" s="16">
        <v>42972</v>
      </c>
      <c r="L90" s="15">
        <v>6.61</v>
      </c>
      <c r="M90" s="16">
        <v>42598</v>
      </c>
      <c r="N90" s="15">
        <v>4.91</v>
      </c>
      <c r="O90" s="16">
        <v>42243</v>
      </c>
      <c r="P90" s="15">
        <v>8.57</v>
      </c>
      <c r="Q90" s="16">
        <v>41877</v>
      </c>
      <c r="R90" s="15">
        <v>7.12</v>
      </c>
      <c r="S90" s="16">
        <v>41512</v>
      </c>
      <c r="T90" s="15">
        <v>5.15</v>
      </c>
      <c r="U90" s="16">
        <v>41145</v>
      </c>
      <c r="V90" s="15">
        <v>10.17</v>
      </c>
      <c r="W90" s="16">
        <v>40780</v>
      </c>
      <c r="X90" s="15">
        <v>16.329999999999998</v>
      </c>
      <c r="Y90" s="16">
        <v>40416</v>
      </c>
      <c r="Z90" s="15">
        <v>18.079999999999998</v>
      </c>
      <c r="AA90" s="16">
        <v>40052</v>
      </c>
      <c r="AB90" s="15">
        <v>18.39</v>
      </c>
      <c r="AC90" s="16">
        <v>39687</v>
      </c>
      <c r="AD90" s="15">
        <v>29.67</v>
      </c>
    </row>
    <row r="91" spans="3:30" x14ac:dyDescent="0.3">
      <c r="C91" s="16">
        <v>44435</v>
      </c>
      <c r="D91" s="15">
        <v>61.96</v>
      </c>
      <c r="E91" s="16">
        <v>44069</v>
      </c>
      <c r="F91" s="15">
        <v>30.78</v>
      </c>
      <c r="G91" s="16">
        <v>43703</v>
      </c>
      <c r="H91" s="15">
        <v>27.49</v>
      </c>
      <c r="I91" s="16">
        <v>43336</v>
      </c>
      <c r="J91" s="15">
        <v>22.83</v>
      </c>
      <c r="K91" s="16">
        <v>42971</v>
      </c>
      <c r="L91" s="15">
        <v>6.47</v>
      </c>
      <c r="M91" s="16">
        <v>42597</v>
      </c>
      <c r="N91" s="15">
        <v>5.0199999999999996</v>
      </c>
      <c r="O91" s="16">
        <v>42242</v>
      </c>
      <c r="P91" s="15">
        <v>8.6199999999999992</v>
      </c>
      <c r="Q91" s="16">
        <v>41876</v>
      </c>
      <c r="R91" s="15">
        <v>7.15</v>
      </c>
      <c r="S91" s="16">
        <v>41509</v>
      </c>
      <c r="T91" s="15">
        <v>5.16</v>
      </c>
      <c r="U91" s="16">
        <v>41144</v>
      </c>
      <c r="V91" s="15">
        <v>10.17</v>
      </c>
      <c r="W91" s="16">
        <v>40779</v>
      </c>
      <c r="X91" s="15">
        <v>16.510000000000002</v>
      </c>
      <c r="Y91" s="16">
        <v>40415</v>
      </c>
      <c r="Z91" s="15">
        <v>18.2</v>
      </c>
      <c r="AA91" s="16">
        <v>40051</v>
      </c>
      <c r="AB91" s="15">
        <v>18.440000000000001</v>
      </c>
      <c r="AC91" s="16">
        <v>39686</v>
      </c>
      <c r="AD91" s="15">
        <v>29.25</v>
      </c>
    </row>
    <row r="92" spans="3:30" x14ac:dyDescent="0.3">
      <c r="C92" s="16">
        <v>44434</v>
      </c>
      <c r="D92" s="15">
        <v>59.82</v>
      </c>
      <c r="E92" s="16">
        <v>44068</v>
      </c>
      <c r="F92" s="15">
        <v>30.74</v>
      </c>
      <c r="G92" s="16">
        <v>43700</v>
      </c>
      <c r="H92" s="15">
        <v>26.76</v>
      </c>
      <c r="I92" s="16">
        <v>43335</v>
      </c>
      <c r="J92" s="15">
        <v>22.47</v>
      </c>
      <c r="K92" s="16">
        <v>42970</v>
      </c>
      <c r="L92" s="15">
        <v>6.46</v>
      </c>
      <c r="M92" s="16">
        <v>42594</v>
      </c>
      <c r="N92" s="15">
        <v>5.13</v>
      </c>
      <c r="O92" s="16">
        <v>42241</v>
      </c>
      <c r="P92" s="15">
        <v>8.77</v>
      </c>
      <c r="Q92" s="16">
        <v>41873</v>
      </c>
      <c r="R92" s="15">
        <v>7.17</v>
      </c>
      <c r="S92" s="16">
        <v>41508</v>
      </c>
      <c r="T92" s="15">
        <v>5.25</v>
      </c>
      <c r="U92" s="16">
        <v>41143</v>
      </c>
      <c r="V92" s="15">
        <v>10.050000000000001</v>
      </c>
      <c r="W92" s="16">
        <v>40778</v>
      </c>
      <c r="X92" s="15">
        <v>16.149999999999999</v>
      </c>
      <c r="Y92" s="16">
        <v>40414</v>
      </c>
      <c r="Z92" s="15">
        <v>17.71</v>
      </c>
      <c r="AA92" s="16">
        <v>40050</v>
      </c>
      <c r="AB92" s="15">
        <v>18.510000000000002</v>
      </c>
      <c r="AC92" s="16">
        <v>39685</v>
      </c>
      <c r="AD92" s="15">
        <v>29.07</v>
      </c>
    </row>
    <row r="93" spans="3:30" x14ac:dyDescent="0.3">
      <c r="C93" s="16">
        <v>44433</v>
      </c>
      <c r="D93" s="15">
        <v>59.51</v>
      </c>
      <c r="E93" s="16">
        <v>44067</v>
      </c>
      <c r="F93" s="15">
        <v>29.6</v>
      </c>
      <c r="G93" s="16">
        <v>43699</v>
      </c>
      <c r="H93" s="15">
        <v>27.33</v>
      </c>
      <c r="I93" s="16">
        <v>43334</v>
      </c>
      <c r="J93" s="15">
        <v>21.82</v>
      </c>
      <c r="K93" s="16">
        <v>42969</v>
      </c>
      <c r="L93" s="15">
        <v>6.29</v>
      </c>
      <c r="M93" s="16">
        <v>42593</v>
      </c>
      <c r="N93" s="15">
        <v>5.1100000000000003</v>
      </c>
      <c r="O93" s="16">
        <v>42240</v>
      </c>
      <c r="P93" s="15">
        <v>8.69</v>
      </c>
      <c r="Q93" s="16">
        <v>41872</v>
      </c>
      <c r="R93" s="15">
        <v>7.16</v>
      </c>
      <c r="S93" s="16">
        <v>41507</v>
      </c>
      <c r="T93" s="15">
        <v>5.0999999999999996</v>
      </c>
      <c r="U93" s="16">
        <v>41142</v>
      </c>
      <c r="V93" s="15">
        <v>9.91</v>
      </c>
      <c r="W93" s="16">
        <v>40777</v>
      </c>
      <c r="X93" s="15">
        <v>15.85</v>
      </c>
      <c r="Y93" s="16">
        <v>40413</v>
      </c>
      <c r="Z93" s="15">
        <v>17.600000000000001</v>
      </c>
      <c r="AA93" s="16">
        <v>40049</v>
      </c>
      <c r="AB93" s="15">
        <v>18.52</v>
      </c>
      <c r="AC93" s="16">
        <v>39682</v>
      </c>
      <c r="AD93" s="15">
        <v>29.13</v>
      </c>
    </row>
    <row r="94" spans="3:30" x14ac:dyDescent="0.3">
      <c r="C94" s="16">
        <v>44432</v>
      </c>
      <c r="D94" s="15">
        <v>59.58</v>
      </c>
      <c r="E94" s="16">
        <v>44064</v>
      </c>
      <c r="F94" s="15">
        <v>27.78</v>
      </c>
      <c r="G94" s="16">
        <v>43698</v>
      </c>
      <c r="H94" s="15">
        <v>27.69</v>
      </c>
      <c r="I94" s="16">
        <v>43333</v>
      </c>
      <c r="J94" s="15">
        <v>21.31</v>
      </c>
      <c r="K94" s="16">
        <v>42968</v>
      </c>
      <c r="L94" s="15">
        <v>6.26</v>
      </c>
      <c r="M94" s="16">
        <v>42592</v>
      </c>
      <c r="N94" s="15">
        <v>5</v>
      </c>
      <c r="O94" s="16">
        <v>42237</v>
      </c>
      <c r="P94" s="15">
        <v>8.7200000000000006</v>
      </c>
      <c r="Q94" s="16">
        <v>41871</v>
      </c>
      <c r="R94" s="15">
        <v>7.24</v>
      </c>
      <c r="S94" s="16">
        <v>41506</v>
      </c>
      <c r="T94" s="15">
        <v>5.08</v>
      </c>
      <c r="U94" s="16">
        <v>41141</v>
      </c>
      <c r="V94" s="15">
        <v>9.5299999999999994</v>
      </c>
      <c r="W94" s="16">
        <v>40774</v>
      </c>
      <c r="X94" s="15">
        <v>15.65</v>
      </c>
      <c r="Y94" s="16">
        <v>40410</v>
      </c>
      <c r="Z94" s="15">
        <v>17.899999999999999</v>
      </c>
      <c r="AA94" s="16">
        <v>40046</v>
      </c>
      <c r="AB94" s="15">
        <v>18.71</v>
      </c>
      <c r="AC94" s="16">
        <v>39681</v>
      </c>
      <c r="AD94" s="15">
        <v>29.26</v>
      </c>
    </row>
    <row r="95" spans="3:30" x14ac:dyDescent="0.3">
      <c r="C95" s="16">
        <v>44431</v>
      </c>
      <c r="D95" s="15">
        <v>58.28</v>
      </c>
      <c r="E95" s="16">
        <v>44063</v>
      </c>
      <c r="F95" s="15">
        <v>28.06</v>
      </c>
      <c r="G95" s="16">
        <v>43697</v>
      </c>
      <c r="H95" s="15">
        <v>27.94</v>
      </c>
      <c r="I95" s="16">
        <v>43332</v>
      </c>
      <c r="J95" s="15">
        <v>20.440000000000001</v>
      </c>
      <c r="K95" s="16">
        <v>42965</v>
      </c>
      <c r="L95" s="15">
        <v>6.33</v>
      </c>
      <c r="M95" s="16">
        <v>42591</v>
      </c>
      <c r="N95" s="15">
        <v>5.1100000000000003</v>
      </c>
      <c r="O95" s="16">
        <v>42236</v>
      </c>
      <c r="P95" s="15">
        <v>8.8800000000000008</v>
      </c>
      <c r="Q95" s="16">
        <v>41870</v>
      </c>
      <c r="R95" s="15">
        <v>7.27</v>
      </c>
      <c r="S95" s="16">
        <v>41505</v>
      </c>
      <c r="T95" s="15">
        <v>5.0599999999999996</v>
      </c>
      <c r="U95" s="16">
        <v>41138</v>
      </c>
      <c r="V95" s="15">
        <v>9.6</v>
      </c>
      <c r="W95" s="16">
        <v>40773</v>
      </c>
      <c r="X95" s="15">
        <v>15.36</v>
      </c>
      <c r="Y95" s="16">
        <v>40409</v>
      </c>
      <c r="Z95" s="15">
        <v>17.78</v>
      </c>
      <c r="AA95" s="16">
        <v>40045</v>
      </c>
      <c r="AB95" s="15">
        <v>18.43</v>
      </c>
      <c r="AC95" s="16">
        <v>39680</v>
      </c>
      <c r="AD95" s="15">
        <v>28.92</v>
      </c>
    </row>
    <row r="96" spans="3:30" x14ac:dyDescent="0.3">
      <c r="C96" s="16">
        <v>44428</v>
      </c>
      <c r="D96" s="15">
        <v>57.28</v>
      </c>
      <c r="E96" s="16">
        <v>44062</v>
      </c>
      <c r="F96" s="15">
        <v>28.42</v>
      </c>
      <c r="G96" s="16">
        <v>43696</v>
      </c>
      <c r="H96" s="15">
        <v>28.3</v>
      </c>
      <c r="I96" s="16">
        <v>43329</v>
      </c>
      <c r="J96" s="15">
        <v>20.04</v>
      </c>
      <c r="K96" s="16">
        <v>42964</v>
      </c>
      <c r="L96" s="15">
        <v>6.33</v>
      </c>
      <c r="M96" s="16">
        <v>42590</v>
      </c>
      <c r="N96" s="15">
        <v>5.18</v>
      </c>
      <c r="O96" s="16">
        <v>42235</v>
      </c>
      <c r="P96" s="15">
        <v>8.86</v>
      </c>
      <c r="Q96" s="16">
        <v>41869</v>
      </c>
      <c r="R96" s="15">
        <v>7.17</v>
      </c>
      <c r="S96" s="16">
        <v>41502</v>
      </c>
      <c r="T96" s="15">
        <v>5.09</v>
      </c>
      <c r="U96" s="16">
        <v>41137</v>
      </c>
      <c r="V96" s="15">
        <v>9.61</v>
      </c>
      <c r="W96" s="16">
        <v>40772</v>
      </c>
      <c r="X96" s="15">
        <v>15.97</v>
      </c>
      <c r="Y96" s="16">
        <v>40408</v>
      </c>
      <c r="Z96" s="15">
        <v>17.25</v>
      </c>
      <c r="AA96" s="16">
        <v>40044</v>
      </c>
      <c r="AB96" s="15">
        <v>18.23</v>
      </c>
      <c r="AC96" s="16">
        <v>39679</v>
      </c>
      <c r="AD96" s="15">
        <v>28.14</v>
      </c>
    </row>
    <row r="97" spans="3:30" x14ac:dyDescent="0.3">
      <c r="C97" s="16">
        <v>44427</v>
      </c>
      <c r="D97" s="15">
        <v>56.38</v>
      </c>
      <c r="E97" s="16">
        <v>44061</v>
      </c>
      <c r="F97" s="15">
        <v>28.77</v>
      </c>
      <c r="G97" s="16">
        <v>43693</v>
      </c>
      <c r="H97" s="15">
        <v>27.72</v>
      </c>
      <c r="I97" s="16">
        <v>43328</v>
      </c>
      <c r="J97" s="15">
        <v>19.86</v>
      </c>
      <c r="K97" s="16">
        <v>42963</v>
      </c>
      <c r="L97" s="15">
        <v>6.31</v>
      </c>
      <c r="M97" s="16">
        <v>42587</v>
      </c>
      <c r="N97" s="15">
        <v>4.95</v>
      </c>
      <c r="O97" s="16">
        <v>42234</v>
      </c>
      <c r="P97" s="15">
        <v>8.7899999999999991</v>
      </c>
      <c r="Q97" s="16">
        <v>41866</v>
      </c>
      <c r="R97" s="15">
        <v>7.21</v>
      </c>
      <c r="S97" s="16">
        <v>41501</v>
      </c>
      <c r="T97" s="15">
        <v>5.09</v>
      </c>
      <c r="U97" s="16">
        <v>41136</v>
      </c>
      <c r="V97" s="15">
        <v>9.39</v>
      </c>
      <c r="W97" s="16">
        <v>40771</v>
      </c>
      <c r="X97" s="15">
        <v>15.56</v>
      </c>
      <c r="Y97" s="16">
        <v>40407</v>
      </c>
      <c r="Z97" s="15">
        <v>17.34</v>
      </c>
      <c r="AA97" s="16">
        <v>40043</v>
      </c>
      <c r="AB97" s="15">
        <v>18.010000000000002</v>
      </c>
      <c r="AC97" s="16">
        <v>39678</v>
      </c>
      <c r="AD97" s="15">
        <v>28.07</v>
      </c>
    </row>
    <row r="98" spans="3:30" x14ac:dyDescent="0.3">
      <c r="C98" s="16">
        <v>44426</v>
      </c>
      <c r="D98" s="15">
        <v>60</v>
      </c>
      <c r="E98" s="16">
        <v>44060</v>
      </c>
      <c r="F98" s="15">
        <v>28.55</v>
      </c>
      <c r="G98" s="16">
        <v>43692</v>
      </c>
      <c r="H98" s="15">
        <v>27.77</v>
      </c>
      <c r="I98" s="16">
        <v>43327</v>
      </c>
      <c r="J98" s="15">
        <v>19.95</v>
      </c>
      <c r="K98" s="16">
        <v>42962</v>
      </c>
      <c r="L98" s="15">
        <v>6.05</v>
      </c>
      <c r="M98" s="16">
        <v>42586</v>
      </c>
      <c r="N98" s="15">
        <v>4.92</v>
      </c>
      <c r="O98" s="16">
        <v>42233</v>
      </c>
      <c r="P98" s="15">
        <v>8.76</v>
      </c>
      <c r="Q98" s="16">
        <v>41865</v>
      </c>
      <c r="R98" s="15">
        <v>7.05</v>
      </c>
      <c r="S98" s="16">
        <v>41500</v>
      </c>
      <c r="T98" s="15">
        <v>5.0999999999999996</v>
      </c>
      <c r="U98" s="16">
        <v>41135</v>
      </c>
      <c r="V98" s="15">
        <v>9.56</v>
      </c>
      <c r="W98" s="16">
        <v>40770</v>
      </c>
      <c r="X98" s="15">
        <v>15.54</v>
      </c>
      <c r="Y98" s="16">
        <v>40406</v>
      </c>
      <c r="Z98" s="15">
        <v>17.239999999999998</v>
      </c>
      <c r="AA98" s="16">
        <v>40042</v>
      </c>
      <c r="AB98" s="15">
        <v>17.73</v>
      </c>
      <c r="AC98" s="16">
        <v>39675</v>
      </c>
      <c r="AD98" s="15">
        <v>27.6</v>
      </c>
    </row>
    <row r="99" spans="3:30" x14ac:dyDescent="0.3">
      <c r="C99" s="16">
        <v>44425</v>
      </c>
      <c r="D99" s="15">
        <v>60.14</v>
      </c>
      <c r="E99" s="16">
        <v>44057</v>
      </c>
      <c r="F99" s="15">
        <v>27.74</v>
      </c>
      <c r="G99" s="16">
        <v>43691</v>
      </c>
      <c r="H99" s="15">
        <v>28.69</v>
      </c>
      <c r="I99" s="16">
        <v>43326</v>
      </c>
      <c r="J99" s="15">
        <v>20</v>
      </c>
      <c r="K99" s="16">
        <v>42961</v>
      </c>
      <c r="L99" s="15">
        <v>6.04</v>
      </c>
      <c r="M99" s="16">
        <v>42585</v>
      </c>
      <c r="N99" s="15">
        <v>4.87</v>
      </c>
      <c r="O99" s="16">
        <v>42230</v>
      </c>
      <c r="P99" s="15">
        <v>8.84</v>
      </c>
      <c r="Q99" s="16">
        <v>41864</v>
      </c>
      <c r="R99" s="15">
        <v>7.05</v>
      </c>
      <c r="S99" s="16">
        <v>41499</v>
      </c>
      <c r="T99" s="15">
        <v>5.04</v>
      </c>
      <c r="U99" s="16">
        <v>41134</v>
      </c>
      <c r="V99" s="15">
        <v>9.32</v>
      </c>
      <c r="W99" s="16">
        <v>40767</v>
      </c>
      <c r="X99" s="15">
        <v>15.44</v>
      </c>
      <c r="Y99" s="16">
        <v>40403</v>
      </c>
      <c r="Z99" s="15">
        <v>17.309999999999999</v>
      </c>
      <c r="AA99" s="16">
        <v>40039</v>
      </c>
      <c r="AB99" s="15">
        <v>17.63</v>
      </c>
      <c r="AC99" s="16">
        <v>39674</v>
      </c>
      <c r="AD99" s="15">
        <v>27.95</v>
      </c>
    </row>
    <row r="100" spans="3:30" x14ac:dyDescent="0.3">
      <c r="C100" s="16">
        <v>44424</v>
      </c>
      <c r="D100" s="15">
        <v>61.11</v>
      </c>
      <c r="E100" s="16">
        <v>44056</v>
      </c>
      <c r="F100" s="15">
        <v>27.69</v>
      </c>
      <c r="G100" s="16">
        <v>43690</v>
      </c>
      <c r="H100" s="15">
        <v>28.87</v>
      </c>
      <c r="I100" s="16">
        <v>43325</v>
      </c>
      <c r="J100" s="15">
        <v>19.899999999999999</v>
      </c>
      <c r="K100" s="16">
        <v>42958</v>
      </c>
      <c r="L100" s="15">
        <v>5.91</v>
      </c>
      <c r="M100" s="16">
        <v>42584</v>
      </c>
      <c r="N100" s="15">
        <v>4.6500000000000004</v>
      </c>
      <c r="O100" s="16">
        <v>42229</v>
      </c>
      <c r="P100" s="15">
        <v>8.7100000000000009</v>
      </c>
      <c r="Q100" s="16">
        <v>41863</v>
      </c>
      <c r="R100" s="15">
        <v>6.92</v>
      </c>
      <c r="S100" s="16">
        <v>41498</v>
      </c>
      <c r="T100" s="15">
        <v>5.0599999999999996</v>
      </c>
      <c r="U100" s="16">
        <v>41131</v>
      </c>
      <c r="V100" s="15">
        <v>8.9700000000000006</v>
      </c>
      <c r="W100" s="16">
        <v>40766</v>
      </c>
      <c r="X100" s="15">
        <v>15.03</v>
      </c>
      <c r="Y100" s="16">
        <v>40402</v>
      </c>
      <c r="Z100" s="15">
        <v>17.27</v>
      </c>
      <c r="AA100" s="16">
        <v>40038</v>
      </c>
      <c r="AB100" s="15">
        <v>17.64</v>
      </c>
      <c r="AC100" s="16">
        <v>39673</v>
      </c>
      <c r="AD100" s="15">
        <v>28.28</v>
      </c>
    </row>
    <row r="101" spans="3:30" x14ac:dyDescent="0.3">
      <c r="C101" s="16">
        <v>44421</v>
      </c>
      <c r="D101" s="15">
        <v>58.37</v>
      </c>
      <c r="E101" s="16">
        <v>44055</v>
      </c>
      <c r="F101" s="15">
        <v>28.26</v>
      </c>
      <c r="G101" s="16">
        <v>43689</v>
      </c>
      <c r="H101" s="15">
        <v>28.48</v>
      </c>
      <c r="I101" s="16">
        <v>43322</v>
      </c>
      <c r="J101" s="15">
        <v>19.73</v>
      </c>
      <c r="K101" s="16">
        <v>42957</v>
      </c>
      <c r="L101" s="15">
        <v>5.88</v>
      </c>
      <c r="M101" s="16">
        <v>42583</v>
      </c>
      <c r="N101" s="15">
        <v>4.6100000000000003</v>
      </c>
      <c r="O101" s="16">
        <v>42228</v>
      </c>
      <c r="P101" s="15">
        <v>8.7100000000000009</v>
      </c>
      <c r="Q101" s="16">
        <v>41862</v>
      </c>
      <c r="R101" s="15">
        <v>6.94</v>
      </c>
      <c r="S101" s="16">
        <v>41495</v>
      </c>
      <c r="T101" s="15">
        <v>5.2</v>
      </c>
      <c r="U101" s="16">
        <v>41130</v>
      </c>
      <c r="V101" s="15">
        <v>8.9</v>
      </c>
      <c r="W101" s="16">
        <v>40765</v>
      </c>
      <c r="X101" s="15">
        <v>14.29</v>
      </c>
      <c r="Y101" s="16">
        <v>40401</v>
      </c>
      <c r="Z101" s="15">
        <v>17.28</v>
      </c>
      <c r="AA101" s="16">
        <v>40037</v>
      </c>
      <c r="AB101" s="15">
        <v>17.64</v>
      </c>
      <c r="AC101" s="16">
        <v>39672</v>
      </c>
      <c r="AD101" s="15">
        <v>27.93</v>
      </c>
    </row>
    <row r="102" spans="3:30" x14ac:dyDescent="0.3">
      <c r="C102" s="16">
        <v>44420</v>
      </c>
      <c r="D102" s="15">
        <v>59.24</v>
      </c>
      <c r="E102" s="16">
        <v>44054</v>
      </c>
      <c r="F102" s="15">
        <v>28.48</v>
      </c>
      <c r="G102" s="16">
        <v>43686</v>
      </c>
      <c r="H102" s="15">
        <v>29.93</v>
      </c>
      <c r="I102" s="16">
        <v>43321</v>
      </c>
      <c r="J102" s="15">
        <v>19.420000000000002</v>
      </c>
      <c r="K102" s="16">
        <v>42956</v>
      </c>
      <c r="L102" s="15">
        <v>5.84</v>
      </c>
      <c r="M102" s="16">
        <v>42580</v>
      </c>
      <c r="N102" s="15">
        <v>4.66</v>
      </c>
      <c r="O102" s="16">
        <v>42227</v>
      </c>
      <c r="P102" s="15">
        <v>8.61</v>
      </c>
      <c r="Q102" s="16">
        <v>41859</v>
      </c>
      <c r="R102" s="15">
        <v>6.75</v>
      </c>
      <c r="S102" s="16">
        <v>41494</v>
      </c>
      <c r="T102" s="15">
        <v>5.28</v>
      </c>
      <c r="U102" s="16">
        <v>41129</v>
      </c>
      <c r="V102" s="15">
        <v>9.0399999999999991</v>
      </c>
      <c r="W102" s="16">
        <v>40764</v>
      </c>
      <c r="X102" s="15">
        <v>14.09</v>
      </c>
      <c r="Y102" s="16">
        <v>40400</v>
      </c>
      <c r="Z102" s="15">
        <v>17.38</v>
      </c>
      <c r="AA102" s="16">
        <v>40036</v>
      </c>
      <c r="AB102" s="15">
        <v>17.510000000000002</v>
      </c>
      <c r="AC102" s="16">
        <v>39671</v>
      </c>
      <c r="AD102" s="15">
        <v>27.21</v>
      </c>
    </row>
    <row r="103" spans="3:30" x14ac:dyDescent="0.3">
      <c r="C103" s="16">
        <v>44419</v>
      </c>
      <c r="D103" s="15">
        <v>60.76</v>
      </c>
      <c r="E103" s="16">
        <v>44053</v>
      </c>
      <c r="F103" s="15">
        <v>29</v>
      </c>
      <c r="G103" s="16">
        <v>43685</v>
      </c>
      <c r="H103" s="15">
        <v>30.35</v>
      </c>
      <c r="I103" s="16">
        <v>43320</v>
      </c>
      <c r="J103" s="15">
        <v>19.22</v>
      </c>
      <c r="K103" s="16">
        <v>42955</v>
      </c>
      <c r="L103" s="15">
        <v>5.69</v>
      </c>
      <c r="M103" s="16">
        <v>42579</v>
      </c>
      <c r="N103" s="15">
        <v>4.72</v>
      </c>
      <c r="O103" s="16">
        <v>42226</v>
      </c>
      <c r="P103" s="15">
        <v>8.43</v>
      </c>
      <c r="Q103" s="16">
        <v>41858</v>
      </c>
      <c r="R103" s="15">
        <v>6.74</v>
      </c>
      <c r="S103" s="16">
        <v>41493</v>
      </c>
      <c r="T103" s="15">
        <v>5.22</v>
      </c>
      <c r="U103" s="16">
        <v>41128</v>
      </c>
      <c r="V103" s="15">
        <v>9.1199999999999992</v>
      </c>
      <c r="W103" s="16">
        <v>40763</v>
      </c>
      <c r="X103" s="15">
        <v>13.32</v>
      </c>
      <c r="Y103" s="16">
        <v>40399</v>
      </c>
      <c r="Z103" s="15">
        <v>17.45</v>
      </c>
      <c r="AA103" s="16">
        <v>40035</v>
      </c>
      <c r="AB103" s="15">
        <v>17.559999999999999</v>
      </c>
      <c r="AC103" s="16">
        <v>39668</v>
      </c>
      <c r="AD103" s="15">
        <v>27.09</v>
      </c>
    </row>
    <row r="104" spans="3:30" x14ac:dyDescent="0.3">
      <c r="C104" s="16">
        <v>44418</v>
      </c>
      <c r="D104" s="15">
        <v>60.39</v>
      </c>
      <c r="E104" s="16">
        <v>44050</v>
      </c>
      <c r="F104" s="15">
        <v>28.71</v>
      </c>
      <c r="G104" s="16">
        <v>43684</v>
      </c>
      <c r="H104" s="15">
        <v>30.13</v>
      </c>
      <c r="I104" s="16">
        <v>43319</v>
      </c>
      <c r="J104" s="15">
        <v>19.36</v>
      </c>
      <c r="K104" s="16">
        <v>42954</v>
      </c>
      <c r="L104" s="15">
        <v>5.69</v>
      </c>
      <c r="M104" s="16">
        <v>42578</v>
      </c>
      <c r="N104" s="15">
        <v>4.7699999999999996</v>
      </c>
      <c r="O104" s="16">
        <v>42223</v>
      </c>
      <c r="P104" s="15">
        <v>8.2899999999999991</v>
      </c>
      <c r="Q104" s="16">
        <v>41857</v>
      </c>
      <c r="R104" s="15">
        <v>7.03</v>
      </c>
      <c r="S104" s="16">
        <v>41492</v>
      </c>
      <c r="T104" s="15">
        <v>5.27</v>
      </c>
      <c r="U104" s="16">
        <v>41127</v>
      </c>
      <c r="V104" s="15">
        <v>9</v>
      </c>
      <c r="W104" s="16">
        <v>40760</v>
      </c>
      <c r="X104" s="15">
        <v>13.39</v>
      </c>
      <c r="Y104" s="16">
        <v>40396</v>
      </c>
      <c r="Z104" s="15">
        <v>17.07</v>
      </c>
      <c r="AA104" s="16">
        <v>40032</v>
      </c>
      <c r="AB104" s="15">
        <v>17.73</v>
      </c>
      <c r="AC104" s="16">
        <v>39667</v>
      </c>
      <c r="AD104" s="15">
        <v>27.42</v>
      </c>
    </row>
    <row r="105" spans="3:30" x14ac:dyDescent="0.3">
      <c r="C105" s="16">
        <v>44417</v>
      </c>
      <c r="D105" s="15">
        <v>59.61</v>
      </c>
      <c r="E105" s="16">
        <v>44049</v>
      </c>
      <c r="F105" s="15">
        <v>28.7</v>
      </c>
      <c r="G105" s="16">
        <v>43683</v>
      </c>
      <c r="H105" s="15">
        <v>30.27</v>
      </c>
      <c r="I105" s="16">
        <v>43318</v>
      </c>
      <c r="J105" s="15">
        <v>19.420000000000002</v>
      </c>
      <c r="K105" s="16">
        <v>42951</v>
      </c>
      <c r="L105" s="15">
        <v>5.78</v>
      </c>
      <c r="M105" s="16">
        <v>42577</v>
      </c>
      <c r="N105" s="15">
        <v>4.75</v>
      </c>
      <c r="O105" s="16">
        <v>42222</v>
      </c>
      <c r="P105" s="15">
        <v>8.35</v>
      </c>
      <c r="Q105" s="16">
        <v>41856</v>
      </c>
      <c r="R105" s="15">
        <v>7.02</v>
      </c>
      <c r="S105" s="16">
        <v>41491</v>
      </c>
      <c r="T105" s="15">
        <v>5.17</v>
      </c>
      <c r="U105" s="16">
        <v>41124</v>
      </c>
      <c r="V105" s="15">
        <v>8.8699999999999992</v>
      </c>
      <c r="W105" s="16">
        <v>40759</v>
      </c>
      <c r="X105" s="15">
        <v>14.09</v>
      </c>
      <c r="Y105" s="16">
        <v>40395</v>
      </c>
      <c r="Z105" s="15">
        <v>17.21</v>
      </c>
      <c r="AA105" s="16">
        <v>40031</v>
      </c>
      <c r="AB105" s="15">
        <v>17.82</v>
      </c>
      <c r="AC105" s="16">
        <v>39666</v>
      </c>
      <c r="AD105" s="15">
        <v>26.76</v>
      </c>
    </row>
    <row r="106" spans="3:30" x14ac:dyDescent="0.3">
      <c r="C106" s="16">
        <v>44414</v>
      </c>
      <c r="D106" s="15">
        <v>59.67</v>
      </c>
      <c r="E106" s="16">
        <v>44048</v>
      </c>
      <c r="F106" s="15">
        <v>29.12</v>
      </c>
      <c r="G106" s="16">
        <v>43682</v>
      </c>
      <c r="H106" s="15">
        <v>30.62</v>
      </c>
      <c r="I106" s="16">
        <v>43315</v>
      </c>
      <c r="J106" s="15">
        <v>19.53</v>
      </c>
      <c r="K106" s="16">
        <v>42950</v>
      </c>
      <c r="L106" s="15">
        <v>5.86</v>
      </c>
      <c r="M106" s="16">
        <v>42576</v>
      </c>
      <c r="N106" s="15">
        <v>4.84</v>
      </c>
      <c r="O106" s="16">
        <v>42221</v>
      </c>
      <c r="P106" s="15">
        <v>8.34</v>
      </c>
      <c r="Q106" s="16">
        <v>41855</v>
      </c>
      <c r="R106" s="15">
        <v>7.05</v>
      </c>
      <c r="S106" s="16">
        <v>41488</v>
      </c>
      <c r="T106" s="15">
        <v>5.14</v>
      </c>
      <c r="U106" s="16">
        <v>41123</v>
      </c>
      <c r="V106" s="15">
        <v>8.83</v>
      </c>
      <c r="W106" s="16">
        <v>40758</v>
      </c>
      <c r="X106" s="15">
        <v>14.32</v>
      </c>
      <c r="Y106" s="16">
        <v>40394</v>
      </c>
      <c r="Z106" s="15">
        <v>17.21</v>
      </c>
      <c r="AA106" s="16">
        <v>40030</v>
      </c>
      <c r="AB106" s="15">
        <v>17.8</v>
      </c>
      <c r="AC106" s="16">
        <v>39665</v>
      </c>
      <c r="AD106" s="15">
        <v>25.98</v>
      </c>
    </row>
    <row r="107" spans="3:30" x14ac:dyDescent="0.3">
      <c r="C107" s="16">
        <v>44413</v>
      </c>
      <c r="D107" s="15">
        <v>58.99</v>
      </c>
      <c r="E107" s="16">
        <v>44047</v>
      </c>
      <c r="F107" s="15">
        <v>29.19</v>
      </c>
      <c r="G107" s="16">
        <v>43679</v>
      </c>
      <c r="H107" s="15">
        <v>31.19</v>
      </c>
      <c r="I107" s="16">
        <v>43314</v>
      </c>
      <c r="J107" s="15">
        <v>19.53</v>
      </c>
      <c r="K107" s="16">
        <v>42949</v>
      </c>
      <c r="L107" s="15">
        <v>5.85</v>
      </c>
      <c r="M107" s="16">
        <v>42573</v>
      </c>
      <c r="N107" s="15">
        <v>4.8</v>
      </c>
      <c r="O107" s="16">
        <v>42220</v>
      </c>
      <c r="P107" s="15">
        <v>8.42</v>
      </c>
      <c r="Q107" s="16">
        <v>41852</v>
      </c>
      <c r="R107" s="15">
        <v>7.09</v>
      </c>
      <c r="S107" s="16">
        <v>41487</v>
      </c>
      <c r="T107" s="15">
        <v>5.09</v>
      </c>
      <c r="U107" s="16">
        <v>41122</v>
      </c>
      <c r="V107" s="15">
        <v>8.7200000000000006</v>
      </c>
      <c r="W107" s="16">
        <v>40757</v>
      </c>
      <c r="X107" s="15">
        <v>14.81</v>
      </c>
      <c r="Y107" s="16">
        <v>40393</v>
      </c>
      <c r="Z107" s="15">
        <v>17.32</v>
      </c>
      <c r="AA107" s="16">
        <v>40029</v>
      </c>
      <c r="AB107" s="15">
        <v>18.100000000000001</v>
      </c>
      <c r="AC107" s="16">
        <v>39664</v>
      </c>
      <c r="AD107" s="15">
        <v>25.56</v>
      </c>
    </row>
    <row r="108" spans="3:30" x14ac:dyDescent="0.3">
      <c r="C108" s="16">
        <v>44412</v>
      </c>
      <c r="D108" s="15">
        <v>58.47</v>
      </c>
      <c r="E108" s="16">
        <v>44046</v>
      </c>
      <c r="F108" s="15">
        <v>28.48</v>
      </c>
      <c r="G108" s="16">
        <v>43678</v>
      </c>
      <c r="H108" s="15">
        <v>31.41</v>
      </c>
      <c r="I108" s="16">
        <v>43313</v>
      </c>
      <c r="J108" s="15">
        <v>19.690000000000001</v>
      </c>
      <c r="K108" s="16">
        <v>42948</v>
      </c>
      <c r="L108" s="15">
        <v>5.72</v>
      </c>
      <c r="M108" s="16">
        <v>42572</v>
      </c>
      <c r="N108" s="15">
        <v>4.8899999999999997</v>
      </c>
      <c r="O108" s="16">
        <v>42219</v>
      </c>
      <c r="P108" s="15">
        <v>8.4700000000000006</v>
      </c>
      <c r="Q108" s="16">
        <v>41851</v>
      </c>
      <c r="R108" s="15">
        <v>7.02</v>
      </c>
      <c r="S108" s="16">
        <v>41486</v>
      </c>
      <c r="T108" s="15">
        <v>5.08</v>
      </c>
      <c r="U108" s="16">
        <v>41121</v>
      </c>
      <c r="V108" s="15">
        <v>8.67</v>
      </c>
      <c r="W108" s="16">
        <v>40756</v>
      </c>
      <c r="X108" s="15">
        <v>15.09</v>
      </c>
      <c r="Y108" s="16">
        <v>40392</v>
      </c>
      <c r="Z108" s="15">
        <v>17.38</v>
      </c>
      <c r="AA108" s="16">
        <v>40028</v>
      </c>
      <c r="AB108" s="15">
        <v>17.97</v>
      </c>
      <c r="AC108" s="16">
        <v>39661</v>
      </c>
      <c r="AD108" s="15">
        <v>25.64</v>
      </c>
    </row>
    <row r="109" spans="3:30" x14ac:dyDescent="0.3">
      <c r="C109" s="16">
        <v>44411</v>
      </c>
      <c r="D109" s="15">
        <v>57.19</v>
      </c>
      <c r="E109" s="16">
        <v>44043</v>
      </c>
      <c r="F109" s="15">
        <v>28.6</v>
      </c>
      <c r="G109" s="16">
        <v>43677</v>
      </c>
      <c r="H109" s="15">
        <v>29.95</v>
      </c>
      <c r="I109" s="16">
        <v>43312</v>
      </c>
      <c r="J109" s="15">
        <v>19.34</v>
      </c>
      <c r="K109" s="16">
        <v>42947</v>
      </c>
      <c r="L109" s="15">
        <v>5.65</v>
      </c>
      <c r="M109" s="16">
        <v>42571</v>
      </c>
      <c r="N109" s="15">
        <v>4.92</v>
      </c>
      <c r="O109" s="16">
        <v>42216</v>
      </c>
      <c r="P109" s="15">
        <v>8.3800000000000008</v>
      </c>
      <c r="Q109" s="16">
        <v>41850</v>
      </c>
      <c r="R109" s="15">
        <v>6.96</v>
      </c>
      <c r="S109" s="16">
        <v>41485</v>
      </c>
      <c r="T109" s="15">
        <v>5.03</v>
      </c>
      <c r="U109" s="16">
        <v>41120</v>
      </c>
      <c r="V109" s="15">
        <v>8.31</v>
      </c>
      <c r="W109" s="16">
        <v>40753</v>
      </c>
      <c r="X109" s="15">
        <v>15.35</v>
      </c>
      <c r="Y109" s="16">
        <v>40389</v>
      </c>
      <c r="Z109" s="15">
        <v>17.02</v>
      </c>
      <c r="AA109" s="16">
        <v>40025</v>
      </c>
      <c r="AB109" s="15">
        <v>17.22</v>
      </c>
      <c r="AC109" s="16">
        <v>39660</v>
      </c>
      <c r="AD109" s="15">
        <v>26.39</v>
      </c>
    </row>
    <row r="110" spans="3:30" x14ac:dyDescent="0.3">
      <c r="C110" s="16">
        <v>44410</v>
      </c>
      <c r="D110" s="15">
        <v>57.42</v>
      </c>
      <c r="E110" s="16">
        <v>44042</v>
      </c>
      <c r="F110" s="15">
        <v>27.86</v>
      </c>
      <c r="G110" s="16">
        <v>43676</v>
      </c>
      <c r="H110" s="15">
        <v>29.86</v>
      </c>
      <c r="I110" s="16">
        <v>43311</v>
      </c>
      <c r="J110" s="15">
        <v>18.989999999999998</v>
      </c>
      <c r="K110" s="16">
        <v>42944</v>
      </c>
      <c r="L110" s="15">
        <v>5.61</v>
      </c>
      <c r="M110" s="16">
        <v>42570</v>
      </c>
      <c r="N110" s="15">
        <v>4.91</v>
      </c>
      <c r="O110" s="16">
        <v>42215</v>
      </c>
      <c r="P110" s="15">
        <v>8.39</v>
      </c>
      <c r="Q110" s="16">
        <v>41849</v>
      </c>
      <c r="R110" s="15">
        <v>6.87</v>
      </c>
      <c r="S110" s="16">
        <v>41484</v>
      </c>
      <c r="T110" s="15">
        <v>5.07</v>
      </c>
      <c r="U110" s="16">
        <v>41117</v>
      </c>
      <c r="V110" s="15">
        <v>8.69</v>
      </c>
      <c r="W110" s="16">
        <v>40752</v>
      </c>
      <c r="X110" s="15">
        <v>15.78</v>
      </c>
      <c r="Y110" s="16">
        <v>40388</v>
      </c>
      <c r="Z110" s="15">
        <v>16.88</v>
      </c>
      <c r="AA110" s="16">
        <v>40024</v>
      </c>
      <c r="AB110" s="15">
        <v>17.25</v>
      </c>
      <c r="AC110" s="16">
        <v>39659</v>
      </c>
      <c r="AD110" s="15">
        <v>27.06</v>
      </c>
    </row>
    <row r="111" spans="3:30" x14ac:dyDescent="0.3">
      <c r="C111" s="16">
        <v>44407</v>
      </c>
      <c r="D111" s="15">
        <v>56.29</v>
      </c>
      <c r="E111" s="16">
        <v>44041</v>
      </c>
      <c r="F111" s="15">
        <v>28.49</v>
      </c>
      <c r="G111" s="16">
        <v>43675</v>
      </c>
      <c r="H111" s="15">
        <v>30.42</v>
      </c>
      <c r="I111" s="16">
        <v>43308</v>
      </c>
      <c r="J111" s="15">
        <v>19.09</v>
      </c>
      <c r="K111" s="16">
        <v>42943</v>
      </c>
      <c r="L111" s="15">
        <v>5.57</v>
      </c>
      <c r="M111" s="16">
        <v>42569</v>
      </c>
      <c r="N111" s="15">
        <v>5.09</v>
      </c>
      <c r="O111" s="16">
        <v>42214</v>
      </c>
      <c r="P111" s="15">
        <v>8.58</v>
      </c>
      <c r="Q111" s="16">
        <v>41848</v>
      </c>
      <c r="R111" s="15">
        <v>7.05</v>
      </c>
      <c r="S111" s="16">
        <v>41481</v>
      </c>
      <c r="T111" s="15">
        <v>5.07</v>
      </c>
      <c r="U111" s="16">
        <v>41116</v>
      </c>
      <c r="V111" s="15">
        <v>8.76</v>
      </c>
      <c r="W111" s="16">
        <v>40751</v>
      </c>
      <c r="X111" s="15">
        <v>15.76</v>
      </c>
      <c r="Y111" s="16">
        <v>40387</v>
      </c>
      <c r="Z111" s="15">
        <v>16.63</v>
      </c>
      <c r="AA111" s="16">
        <v>40023</v>
      </c>
      <c r="AB111" s="15">
        <v>17.059999999999999</v>
      </c>
      <c r="AC111" s="16">
        <v>39658</v>
      </c>
      <c r="AD111" s="15">
        <v>28.08</v>
      </c>
    </row>
    <row r="112" spans="3:30" x14ac:dyDescent="0.3">
      <c r="C112" s="16">
        <v>44406</v>
      </c>
      <c r="D112" s="15">
        <v>57.03</v>
      </c>
      <c r="E112" s="16">
        <v>44040</v>
      </c>
      <c r="F112" s="15">
        <v>27.97</v>
      </c>
      <c r="G112" s="16">
        <v>43672</v>
      </c>
      <c r="H112" s="15">
        <v>30.32</v>
      </c>
      <c r="I112" s="16">
        <v>43307</v>
      </c>
      <c r="J112" s="15">
        <v>19.23</v>
      </c>
      <c r="K112" s="16">
        <v>42942</v>
      </c>
      <c r="L112" s="15">
        <v>5.68</v>
      </c>
      <c r="M112" s="16">
        <v>42566</v>
      </c>
      <c r="N112" s="15">
        <v>5.17</v>
      </c>
      <c r="O112" s="16">
        <v>42213</v>
      </c>
      <c r="P112" s="15">
        <v>8.5399999999999991</v>
      </c>
      <c r="Q112" s="16">
        <v>41845</v>
      </c>
      <c r="R112" s="15">
        <v>6.98</v>
      </c>
      <c r="S112" s="16">
        <v>41480</v>
      </c>
      <c r="T112" s="15">
        <v>5.05</v>
      </c>
      <c r="U112" s="16">
        <v>41115</v>
      </c>
      <c r="V112" s="15">
        <v>8.6300000000000008</v>
      </c>
      <c r="W112" s="16">
        <v>40750</v>
      </c>
      <c r="X112" s="15">
        <v>16.32</v>
      </c>
      <c r="Y112" s="16">
        <v>40386</v>
      </c>
      <c r="Z112" s="15">
        <v>16.57</v>
      </c>
      <c r="AA112" s="16">
        <v>40022</v>
      </c>
      <c r="AB112" s="15">
        <v>17.260000000000002</v>
      </c>
      <c r="AC112" s="16">
        <v>39657</v>
      </c>
      <c r="AD112" s="15">
        <v>28.99</v>
      </c>
    </row>
    <row r="113" spans="3:30" x14ac:dyDescent="0.3">
      <c r="C113" s="16">
        <v>44405</v>
      </c>
      <c r="D113" s="15">
        <v>56.83</v>
      </c>
      <c r="E113" s="16">
        <v>44039</v>
      </c>
      <c r="F113" s="15">
        <v>27.19</v>
      </c>
      <c r="G113" s="16">
        <v>43671</v>
      </c>
      <c r="H113" s="15">
        <v>31.08</v>
      </c>
      <c r="I113" s="16">
        <v>43306</v>
      </c>
      <c r="J113" s="15">
        <v>19.28</v>
      </c>
      <c r="K113" s="16">
        <v>42941</v>
      </c>
      <c r="L113" s="15">
        <v>5.59</v>
      </c>
      <c r="M113" s="16">
        <v>42565</v>
      </c>
      <c r="N113" s="15">
        <v>5.0199999999999996</v>
      </c>
      <c r="O113" s="16">
        <v>42212</v>
      </c>
      <c r="P113" s="15">
        <v>8.5500000000000007</v>
      </c>
      <c r="Q113" s="16">
        <v>41844</v>
      </c>
      <c r="R113" s="15">
        <v>6.91</v>
      </c>
      <c r="S113" s="16">
        <v>41479</v>
      </c>
      <c r="T113" s="15">
        <v>5.0199999999999996</v>
      </c>
      <c r="U113" s="16">
        <v>41114</v>
      </c>
      <c r="V113" s="15">
        <v>9</v>
      </c>
      <c r="W113" s="16">
        <v>40749</v>
      </c>
      <c r="X113" s="15">
        <v>16.34</v>
      </c>
      <c r="Y113" s="16">
        <v>40385</v>
      </c>
      <c r="Z113" s="15">
        <v>16.38</v>
      </c>
      <c r="AA113" s="16">
        <v>40021</v>
      </c>
      <c r="AB113" s="15">
        <v>17.63</v>
      </c>
      <c r="AC113" s="16">
        <v>39654</v>
      </c>
      <c r="AD113" s="15">
        <v>29.68</v>
      </c>
    </row>
    <row r="114" spans="3:30" x14ac:dyDescent="0.3">
      <c r="C114" s="16">
        <v>44404</v>
      </c>
      <c r="D114" s="15">
        <v>55.91</v>
      </c>
      <c r="E114" s="16">
        <v>44036</v>
      </c>
      <c r="F114" s="15">
        <v>28.59</v>
      </c>
      <c r="G114" s="16">
        <v>43670</v>
      </c>
      <c r="H114" s="15">
        <v>31.28</v>
      </c>
      <c r="I114" s="16">
        <v>43305</v>
      </c>
      <c r="J114" s="15">
        <v>19.010000000000002</v>
      </c>
      <c r="K114" s="16">
        <v>42940</v>
      </c>
      <c r="L114" s="15">
        <v>5.56</v>
      </c>
      <c r="M114" s="16">
        <v>42564</v>
      </c>
      <c r="N114" s="15">
        <v>5.03</v>
      </c>
      <c r="O114" s="16">
        <v>42209</v>
      </c>
      <c r="P114" s="15">
        <v>8.5399999999999991</v>
      </c>
      <c r="Q114" s="16">
        <v>41843</v>
      </c>
      <c r="R114" s="15">
        <v>7.03</v>
      </c>
      <c r="S114" s="16">
        <v>41478</v>
      </c>
      <c r="T114" s="15">
        <v>4.97</v>
      </c>
      <c r="U114" s="16">
        <v>41113</v>
      </c>
      <c r="V114" s="15">
        <v>8.92</v>
      </c>
      <c r="W114" s="16">
        <v>40746</v>
      </c>
      <c r="X114" s="15">
        <v>16.41</v>
      </c>
      <c r="Y114" s="16">
        <v>40382</v>
      </c>
      <c r="Z114" s="15">
        <v>16.899999999999999</v>
      </c>
      <c r="AA114" s="16">
        <v>40018</v>
      </c>
      <c r="AB114" s="15">
        <v>17.84</v>
      </c>
      <c r="AC114" s="16">
        <v>39653</v>
      </c>
      <c r="AD114" s="15">
        <v>29.85</v>
      </c>
    </row>
    <row r="115" spans="3:30" x14ac:dyDescent="0.3">
      <c r="C115" s="16">
        <v>44403</v>
      </c>
      <c r="D115" s="15">
        <v>56.21</v>
      </c>
      <c r="E115" s="16">
        <v>44035</v>
      </c>
      <c r="F115" s="15">
        <v>29.55</v>
      </c>
      <c r="G115" s="16">
        <v>43669</v>
      </c>
      <c r="H115" s="15">
        <v>31.91</v>
      </c>
      <c r="I115" s="16">
        <v>43304</v>
      </c>
      <c r="J115" s="15">
        <v>19.09</v>
      </c>
      <c r="K115" s="16">
        <v>42937</v>
      </c>
      <c r="L115" s="15">
        <v>5.52</v>
      </c>
      <c r="M115" s="16">
        <v>42563</v>
      </c>
      <c r="N115" s="15">
        <v>4.87</v>
      </c>
      <c r="O115" s="16">
        <v>42208</v>
      </c>
      <c r="P115" s="15">
        <v>8.61</v>
      </c>
      <c r="Q115" s="16">
        <v>41842</v>
      </c>
      <c r="R115" s="15">
        <v>7.03</v>
      </c>
      <c r="S115" s="16">
        <v>41477</v>
      </c>
      <c r="T115" s="15">
        <v>4.9000000000000004</v>
      </c>
      <c r="U115" s="16">
        <v>41110</v>
      </c>
      <c r="V115" s="15">
        <v>8.93</v>
      </c>
      <c r="W115" s="16">
        <v>40745</v>
      </c>
      <c r="X115" s="15">
        <v>16.57</v>
      </c>
      <c r="Y115" s="16">
        <v>40381</v>
      </c>
      <c r="Z115" s="15">
        <v>17.11</v>
      </c>
      <c r="AA115" s="16">
        <v>40017</v>
      </c>
      <c r="AB115" s="15">
        <v>17.989999999999998</v>
      </c>
      <c r="AC115" s="16">
        <v>39652</v>
      </c>
      <c r="AD115" s="15">
        <v>29.31</v>
      </c>
    </row>
    <row r="116" spans="3:30" x14ac:dyDescent="0.3">
      <c r="C116" s="16">
        <v>44400</v>
      </c>
      <c r="D116" s="15">
        <v>53.9</v>
      </c>
      <c r="E116" s="16">
        <v>44034</v>
      </c>
      <c r="F116" s="15">
        <v>28.82</v>
      </c>
      <c r="G116" s="16">
        <v>43668</v>
      </c>
      <c r="H116" s="15">
        <v>31.05</v>
      </c>
      <c r="I116" s="16">
        <v>43301</v>
      </c>
      <c r="J116" s="15">
        <v>18.77</v>
      </c>
      <c r="K116" s="16">
        <v>42936</v>
      </c>
      <c r="L116" s="15">
        <v>5.67</v>
      </c>
      <c r="M116" s="16">
        <v>42562</v>
      </c>
      <c r="N116" s="15">
        <v>4.67</v>
      </c>
      <c r="O116" s="16">
        <v>42207</v>
      </c>
      <c r="P116" s="15">
        <v>8.49</v>
      </c>
      <c r="Q116" s="16">
        <v>41841</v>
      </c>
      <c r="R116" s="15">
        <v>6.9</v>
      </c>
      <c r="S116" s="16">
        <v>41474</v>
      </c>
      <c r="T116" s="15">
        <v>4.87</v>
      </c>
      <c r="U116" s="16">
        <v>41109</v>
      </c>
      <c r="V116" s="15">
        <v>8.64</v>
      </c>
      <c r="W116" s="16">
        <v>40744</v>
      </c>
      <c r="X116" s="15">
        <v>16.29</v>
      </c>
      <c r="Y116" s="16">
        <v>40380</v>
      </c>
      <c r="Z116" s="15">
        <v>16.78</v>
      </c>
      <c r="AA116" s="16">
        <v>40016</v>
      </c>
      <c r="AB116" s="15">
        <v>17.95</v>
      </c>
      <c r="AC116" s="16">
        <v>39651</v>
      </c>
      <c r="AD116" s="15">
        <v>29.11</v>
      </c>
    </row>
    <row r="117" spans="3:30" x14ac:dyDescent="0.3">
      <c r="C117" s="16">
        <v>44399</v>
      </c>
      <c r="D117" s="15">
        <v>53.83</v>
      </c>
      <c r="E117" s="16">
        <v>44033</v>
      </c>
      <c r="F117" s="15">
        <v>28.75</v>
      </c>
      <c r="G117" s="16">
        <v>43665</v>
      </c>
      <c r="H117" s="15">
        <v>30.94</v>
      </c>
      <c r="I117" s="16">
        <v>43300</v>
      </c>
      <c r="J117" s="15">
        <v>18.559999999999999</v>
      </c>
      <c r="K117" s="16">
        <v>42935</v>
      </c>
      <c r="L117" s="15">
        <v>5.76</v>
      </c>
      <c r="M117" s="16">
        <v>42559</v>
      </c>
      <c r="N117" s="15">
        <v>4.79</v>
      </c>
      <c r="O117" s="16">
        <v>42206</v>
      </c>
      <c r="P117" s="15">
        <v>8.5</v>
      </c>
      <c r="Q117" s="16">
        <v>41838</v>
      </c>
      <c r="R117" s="15">
        <v>6.84</v>
      </c>
      <c r="S117" s="16">
        <v>41473</v>
      </c>
      <c r="T117" s="15">
        <v>4.8099999999999996</v>
      </c>
      <c r="U117" s="16">
        <v>41108</v>
      </c>
      <c r="V117" s="15">
        <v>8.94</v>
      </c>
      <c r="W117" s="16">
        <v>40743</v>
      </c>
      <c r="X117" s="15">
        <v>15.81</v>
      </c>
      <c r="Y117" s="16">
        <v>40379</v>
      </c>
      <c r="Z117" s="15">
        <v>17.16</v>
      </c>
      <c r="AA117" s="16">
        <v>40015</v>
      </c>
      <c r="AB117" s="15">
        <v>18.079999999999998</v>
      </c>
      <c r="AC117" s="16">
        <v>39650</v>
      </c>
      <c r="AD117" s="15">
        <v>28.79</v>
      </c>
    </row>
    <row r="118" spans="3:30" x14ac:dyDescent="0.3">
      <c r="C118" s="16">
        <v>44398</v>
      </c>
      <c r="D118" s="15">
        <v>55.2</v>
      </c>
      <c r="E118" s="16">
        <v>44032</v>
      </c>
      <c r="F118" s="15">
        <v>28.36</v>
      </c>
      <c r="G118" s="16">
        <v>43664</v>
      </c>
      <c r="H118" s="15">
        <v>29.84</v>
      </c>
      <c r="I118" s="16">
        <v>43299</v>
      </c>
      <c r="J118" s="15">
        <v>18.11</v>
      </c>
      <c r="K118" s="16">
        <v>42934</v>
      </c>
      <c r="L118" s="15">
        <v>5.77</v>
      </c>
      <c r="M118" s="16">
        <v>42558</v>
      </c>
      <c r="N118" s="15">
        <v>4.82</v>
      </c>
      <c r="O118" s="16">
        <v>42205</v>
      </c>
      <c r="P118" s="15">
        <v>8.52</v>
      </c>
      <c r="Q118" s="16">
        <v>41837</v>
      </c>
      <c r="R118" s="15">
        <v>7.02</v>
      </c>
      <c r="S118" s="16">
        <v>41472</v>
      </c>
      <c r="T118" s="15">
        <v>4.8</v>
      </c>
      <c r="U118" s="16">
        <v>41107</v>
      </c>
      <c r="V118" s="15">
        <v>9.52</v>
      </c>
      <c r="W118" s="16">
        <v>40742</v>
      </c>
      <c r="X118" s="15">
        <v>15.66</v>
      </c>
      <c r="Y118" s="16">
        <v>40378</v>
      </c>
      <c r="Z118" s="15">
        <v>17.45</v>
      </c>
      <c r="AA118" s="16">
        <v>40014</v>
      </c>
      <c r="AB118" s="15">
        <v>17.73</v>
      </c>
      <c r="AC118" s="16">
        <v>39647</v>
      </c>
      <c r="AD118" s="15">
        <v>28.82</v>
      </c>
    </row>
    <row r="119" spans="3:30" x14ac:dyDescent="0.3">
      <c r="C119" s="16">
        <v>44397</v>
      </c>
      <c r="D119" s="15">
        <v>54.28</v>
      </c>
      <c r="E119" s="16">
        <v>44029</v>
      </c>
      <c r="F119" s="15">
        <v>30</v>
      </c>
      <c r="G119" s="16">
        <v>43663</v>
      </c>
      <c r="H119" s="15">
        <v>30.54</v>
      </c>
      <c r="I119" s="16">
        <v>43298</v>
      </c>
      <c r="J119" s="15">
        <v>17.739999999999998</v>
      </c>
      <c r="K119" s="16">
        <v>42933</v>
      </c>
      <c r="L119" s="15">
        <v>5.74</v>
      </c>
      <c r="M119" s="16">
        <v>42557</v>
      </c>
      <c r="N119" s="15">
        <v>4.83</v>
      </c>
      <c r="O119" s="16">
        <v>42202</v>
      </c>
      <c r="P119" s="15">
        <v>8.27</v>
      </c>
      <c r="Q119" s="16">
        <v>41836</v>
      </c>
      <c r="R119" s="15">
        <v>6.9</v>
      </c>
      <c r="S119" s="16">
        <v>41471</v>
      </c>
      <c r="T119" s="15">
        <v>4.8099999999999996</v>
      </c>
      <c r="U119" s="16">
        <v>41106</v>
      </c>
      <c r="V119" s="15">
        <v>9.36</v>
      </c>
      <c r="W119" s="16">
        <v>40739</v>
      </c>
      <c r="X119" s="15">
        <v>15.9</v>
      </c>
      <c r="Y119" s="16">
        <v>40375</v>
      </c>
      <c r="Z119" s="15">
        <v>17.14</v>
      </c>
      <c r="AA119" s="16">
        <v>40011</v>
      </c>
      <c r="AB119" s="15">
        <v>17.68</v>
      </c>
      <c r="AC119" s="16">
        <v>39646</v>
      </c>
      <c r="AD119" s="15">
        <v>30.17</v>
      </c>
    </row>
    <row r="120" spans="3:30" x14ac:dyDescent="0.3">
      <c r="C120" s="16">
        <v>44396</v>
      </c>
      <c r="D120" s="15">
        <v>55.5</v>
      </c>
      <c r="E120" s="16">
        <v>44028</v>
      </c>
      <c r="F120" s="15">
        <v>28.93</v>
      </c>
      <c r="G120" s="16">
        <v>43662</v>
      </c>
      <c r="H120" s="15">
        <v>30.54</v>
      </c>
      <c r="I120" s="16">
        <v>43297</v>
      </c>
      <c r="J120" s="15">
        <v>17.59</v>
      </c>
      <c r="K120" s="16">
        <v>42930</v>
      </c>
      <c r="L120" s="15">
        <v>5.74</v>
      </c>
      <c r="M120" s="16">
        <v>42556</v>
      </c>
      <c r="N120" s="15">
        <v>4.97</v>
      </c>
      <c r="O120" s="16">
        <v>42201</v>
      </c>
      <c r="P120" s="15">
        <v>8.19</v>
      </c>
      <c r="Q120" s="16">
        <v>41835</v>
      </c>
      <c r="R120" s="15">
        <v>6.79</v>
      </c>
      <c r="S120" s="16">
        <v>41470</v>
      </c>
      <c r="T120" s="15">
        <v>4.72</v>
      </c>
      <c r="U120" s="16">
        <v>41103</v>
      </c>
      <c r="V120" s="15">
        <v>9.52</v>
      </c>
      <c r="W120" s="16">
        <v>40738</v>
      </c>
      <c r="X120" s="15">
        <v>15.81</v>
      </c>
      <c r="Y120" s="16">
        <v>40374</v>
      </c>
      <c r="Z120" s="15">
        <v>16.78</v>
      </c>
      <c r="AA120" s="16">
        <v>40010</v>
      </c>
      <c r="AB120" s="15">
        <v>18.13</v>
      </c>
      <c r="AC120" s="16">
        <v>39645</v>
      </c>
      <c r="AD120" s="15">
        <v>29.49</v>
      </c>
    </row>
    <row r="121" spans="3:30" x14ac:dyDescent="0.3">
      <c r="C121" s="16">
        <v>44393</v>
      </c>
      <c r="D121" s="15">
        <v>55.95</v>
      </c>
      <c r="E121" s="16">
        <v>44027</v>
      </c>
      <c r="F121" s="15">
        <v>30.77</v>
      </c>
      <c r="G121" s="16">
        <v>43661</v>
      </c>
      <c r="H121" s="15">
        <v>31.13</v>
      </c>
      <c r="I121" s="16">
        <v>43294</v>
      </c>
      <c r="J121" s="15">
        <v>17.690000000000001</v>
      </c>
      <c r="K121" s="16">
        <v>42929</v>
      </c>
      <c r="L121" s="15">
        <v>5.68</v>
      </c>
      <c r="M121" s="16">
        <v>42555</v>
      </c>
      <c r="N121" s="15">
        <v>5.22</v>
      </c>
      <c r="O121" s="16">
        <v>42200</v>
      </c>
      <c r="P121" s="15">
        <v>8.2899999999999991</v>
      </c>
      <c r="Q121" s="16">
        <v>41834</v>
      </c>
      <c r="R121" s="15">
        <v>6.72</v>
      </c>
      <c r="S121" s="16">
        <v>41467</v>
      </c>
      <c r="T121" s="15">
        <v>4.71</v>
      </c>
      <c r="U121" s="16">
        <v>41102</v>
      </c>
      <c r="V121" s="15">
        <v>9.5399999999999991</v>
      </c>
      <c r="W121" s="16">
        <v>40737</v>
      </c>
      <c r="X121" s="15">
        <v>15.45</v>
      </c>
      <c r="Y121" s="16">
        <v>40373</v>
      </c>
      <c r="Z121" s="15">
        <v>16.829999999999998</v>
      </c>
      <c r="AA121" s="16">
        <v>40009</v>
      </c>
      <c r="AB121" s="15">
        <v>18.13</v>
      </c>
      <c r="AC121" s="16">
        <v>39644</v>
      </c>
      <c r="AD121" s="15">
        <v>31.32</v>
      </c>
    </row>
    <row r="122" spans="3:30" x14ac:dyDescent="0.3">
      <c r="C122" s="16">
        <v>44392</v>
      </c>
      <c r="D122" s="15">
        <v>56.16</v>
      </c>
      <c r="E122" s="16">
        <v>44026</v>
      </c>
      <c r="F122" s="15">
        <v>31.43</v>
      </c>
      <c r="G122" s="16">
        <v>43658</v>
      </c>
      <c r="H122" s="15">
        <v>30.8</v>
      </c>
      <c r="I122" s="16">
        <v>43293</v>
      </c>
      <c r="J122" s="15">
        <v>17.72</v>
      </c>
      <c r="K122" s="16">
        <v>42928</v>
      </c>
      <c r="L122" s="15">
        <v>5.8</v>
      </c>
      <c r="M122" s="16">
        <v>42552</v>
      </c>
      <c r="N122" s="15">
        <v>4.88</v>
      </c>
      <c r="O122" s="16">
        <v>42199</v>
      </c>
      <c r="P122" s="15">
        <v>8.25</v>
      </c>
      <c r="Q122" s="16">
        <v>41831</v>
      </c>
      <c r="R122" s="15">
        <v>6.58</v>
      </c>
      <c r="S122" s="16">
        <v>41466</v>
      </c>
      <c r="T122" s="15">
        <v>4.76</v>
      </c>
      <c r="U122" s="16">
        <v>41101</v>
      </c>
      <c r="V122" s="15">
        <v>9.91</v>
      </c>
      <c r="W122" s="16">
        <v>40736</v>
      </c>
      <c r="X122" s="15">
        <v>15.88</v>
      </c>
      <c r="Y122" s="16">
        <v>40372</v>
      </c>
      <c r="Z122" s="15">
        <v>16.66</v>
      </c>
      <c r="AA122" s="16">
        <v>40008</v>
      </c>
      <c r="AB122" s="15">
        <v>17.86</v>
      </c>
      <c r="AC122" s="16">
        <v>39643</v>
      </c>
      <c r="AD122" s="15">
        <v>32.270000000000003</v>
      </c>
    </row>
    <row r="123" spans="3:30" x14ac:dyDescent="0.3">
      <c r="C123" s="16">
        <v>44391</v>
      </c>
      <c r="D123" s="15">
        <v>56.71</v>
      </c>
      <c r="E123" s="16">
        <v>44025</v>
      </c>
      <c r="F123" s="15">
        <v>31.08</v>
      </c>
      <c r="G123" s="16">
        <v>43657</v>
      </c>
      <c r="H123" s="15">
        <v>30.25</v>
      </c>
      <c r="I123" s="16">
        <v>43292</v>
      </c>
      <c r="J123" s="15">
        <v>17.95</v>
      </c>
      <c r="K123" s="16">
        <v>42927</v>
      </c>
      <c r="L123" s="15">
        <v>5.65</v>
      </c>
      <c r="M123" s="16">
        <v>42551</v>
      </c>
      <c r="N123" s="15">
        <v>4.7300000000000004</v>
      </c>
      <c r="O123" s="16">
        <v>42198</v>
      </c>
      <c r="P123" s="15">
        <v>8.32</v>
      </c>
      <c r="Q123" s="16">
        <v>41830</v>
      </c>
      <c r="R123" s="15">
        <v>6.52</v>
      </c>
      <c r="S123" s="16">
        <v>41465</v>
      </c>
      <c r="T123" s="15">
        <v>4.71</v>
      </c>
      <c r="U123" s="16">
        <v>41100</v>
      </c>
      <c r="V123" s="15">
        <v>9.94</v>
      </c>
      <c r="W123" s="16">
        <v>40735</v>
      </c>
      <c r="X123" s="15">
        <v>15.46</v>
      </c>
      <c r="Y123" s="16">
        <v>40371</v>
      </c>
      <c r="Z123" s="15">
        <v>16.899999999999999</v>
      </c>
      <c r="AA123" s="16">
        <v>40007</v>
      </c>
      <c r="AB123" s="15">
        <v>18.309999999999999</v>
      </c>
      <c r="AC123" s="16">
        <v>39640</v>
      </c>
      <c r="AD123" s="15">
        <v>32.479999999999997</v>
      </c>
    </row>
    <row r="124" spans="3:30" x14ac:dyDescent="0.3">
      <c r="C124" s="16">
        <v>44390</v>
      </c>
      <c r="D124" s="15">
        <v>56.33</v>
      </c>
      <c r="E124" s="16">
        <v>44022</v>
      </c>
      <c r="F124" s="15">
        <v>30.7</v>
      </c>
      <c r="G124" s="16">
        <v>43656</v>
      </c>
      <c r="H124" s="15">
        <v>30.19</v>
      </c>
      <c r="I124" s="16">
        <v>43291</v>
      </c>
      <c r="J124" s="15">
        <v>17.670000000000002</v>
      </c>
      <c r="K124" s="16">
        <v>42926</v>
      </c>
      <c r="L124" s="15">
        <v>5.72</v>
      </c>
      <c r="M124" s="16">
        <v>42550</v>
      </c>
      <c r="N124" s="15">
        <v>4.78</v>
      </c>
      <c r="O124" s="16">
        <v>42195</v>
      </c>
      <c r="P124" s="15">
        <v>8.1300000000000008</v>
      </c>
      <c r="Q124" s="16">
        <v>41829</v>
      </c>
      <c r="R124" s="15">
        <v>6.66</v>
      </c>
      <c r="S124" s="16">
        <v>41464</v>
      </c>
      <c r="T124" s="15">
        <v>4.8600000000000003</v>
      </c>
      <c r="U124" s="16">
        <v>41099</v>
      </c>
      <c r="V124" s="15">
        <v>9.9700000000000006</v>
      </c>
      <c r="W124" s="16">
        <v>40732</v>
      </c>
      <c r="X124" s="15">
        <v>16.07</v>
      </c>
      <c r="Y124" s="16">
        <v>40368</v>
      </c>
      <c r="Z124" s="15">
        <v>17.53</v>
      </c>
      <c r="AA124" s="16">
        <v>40004</v>
      </c>
      <c r="AB124" s="15">
        <v>17.600000000000001</v>
      </c>
      <c r="AC124" s="16">
        <v>39639</v>
      </c>
      <c r="AD124" s="15">
        <v>31.53</v>
      </c>
    </row>
    <row r="125" spans="3:30" x14ac:dyDescent="0.3">
      <c r="C125" s="16">
        <v>44389</v>
      </c>
      <c r="D125" s="15">
        <v>55.21</v>
      </c>
      <c r="E125" s="16">
        <v>44021</v>
      </c>
      <c r="F125" s="15">
        <v>30.29</v>
      </c>
      <c r="G125" s="16">
        <v>43655</v>
      </c>
      <c r="H125" s="15">
        <v>28.39</v>
      </c>
      <c r="I125" s="16">
        <v>43290</v>
      </c>
      <c r="J125" s="15">
        <v>17.579999999999998</v>
      </c>
      <c r="K125" s="16">
        <v>42923</v>
      </c>
      <c r="L125" s="15">
        <v>5.66</v>
      </c>
      <c r="M125" s="16">
        <v>42549</v>
      </c>
      <c r="N125" s="15">
        <v>4.97</v>
      </c>
      <c r="O125" s="16">
        <v>42194</v>
      </c>
      <c r="P125" s="15">
        <v>8</v>
      </c>
      <c r="Q125" s="16">
        <v>41828</v>
      </c>
      <c r="R125" s="15">
        <v>6.59</v>
      </c>
      <c r="S125" s="16">
        <v>41463</v>
      </c>
      <c r="T125" s="15">
        <v>4.95</v>
      </c>
      <c r="U125" s="16">
        <v>41096</v>
      </c>
      <c r="V125" s="15">
        <v>10.06</v>
      </c>
      <c r="W125" s="16">
        <v>40731</v>
      </c>
      <c r="X125" s="15">
        <v>16.53</v>
      </c>
      <c r="Y125" s="16">
        <v>40367</v>
      </c>
      <c r="Z125" s="15">
        <v>17.329999999999998</v>
      </c>
      <c r="AA125" s="16">
        <v>40003</v>
      </c>
      <c r="AB125" s="15">
        <v>17.41</v>
      </c>
      <c r="AC125" s="16">
        <v>39638</v>
      </c>
      <c r="AD125" s="15">
        <v>30.51</v>
      </c>
    </row>
    <row r="126" spans="3:30" x14ac:dyDescent="0.3">
      <c r="C126" s="16">
        <v>44386</v>
      </c>
      <c r="D126" s="15">
        <v>57.8</v>
      </c>
      <c r="E126" s="16">
        <v>44020</v>
      </c>
      <c r="F126" s="15">
        <v>31</v>
      </c>
      <c r="G126" s="16">
        <v>43654</v>
      </c>
      <c r="H126" s="15">
        <v>28.64</v>
      </c>
      <c r="I126" s="16">
        <v>43287</v>
      </c>
      <c r="J126" s="15">
        <v>17.28</v>
      </c>
      <c r="K126" s="16">
        <v>42922</v>
      </c>
      <c r="L126" s="15">
        <v>5.55</v>
      </c>
      <c r="M126" s="16">
        <v>42548</v>
      </c>
      <c r="N126" s="15">
        <v>5.04</v>
      </c>
      <c r="O126" s="16">
        <v>42193</v>
      </c>
      <c r="P126" s="15">
        <v>7.96</v>
      </c>
      <c r="Q126" s="16">
        <v>41827</v>
      </c>
      <c r="R126" s="15">
        <v>6.39</v>
      </c>
      <c r="S126" s="16">
        <v>41460</v>
      </c>
      <c r="T126" s="15">
        <v>5</v>
      </c>
      <c r="U126" s="16">
        <v>41095</v>
      </c>
      <c r="V126" s="15">
        <v>10.46</v>
      </c>
      <c r="W126" s="16">
        <v>40730</v>
      </c>
      <c r="X126" s="15">
        <v>16.64</v>
      </c>
      <c r="Y126" s="16">
        <v>40366</v>
      </c>
      <c r="Z126" s="15">
        <v>17.809999999999999</v>
      </c>
      <c r="AA126" s="16">
        <v>40002</v>
      </c>
      <c r="AB126" s="15">
        <v>16.940000000000001</v>
      </c>
      <c r="AC126" s="16">
        <v>39637</v>
      </c>
      <c r="AD126" s="15">
        <v>30.34</v>
      </c>
    </row>
    <row r="127" spans="3:30" x14ac:dyDescent="0.3">
      <c r="C127" s="16">
        <v>44385</v>
      </c>
      <c r="D127" s="15">
        <v>55.9</v>
      </c>
      <c r="E127" s="16">
        <v>44019</v>
      </c>
      <c r="F127" s="15">
        <v>31.06</v>
      </c>
      <c r="G127" s="16">
        <v>43651</v>
      </c>
      <c r="H127" s="15">
        <v>28.12</v>
      </c>
      <c r="I127" s="16">
        <v>43286</v>
      </c>
      <c r="J127" s="15">
        <v>17.25</v>
      </c>
      <c r="K127" s="16">
        <v>42921</v>
      </c>
      <c r="L127" s="15">
        <v>5.35</v>
      </c>
      <c r="M127" s="16">
        <v>42545</v>
      </c>
      <c r="N127" s="15">
        <v>5.23</v>
      </c>
      <c r="O127" s="16">
        <v>42192</v>
      </c>
      <c r="P127" s="15">
        <v>7.97</v>
      </c>
      <c r="Q127" s="16">
        <v>41824</v>
      </c>
      <c r="R127" s="15">
        <v>6.51</v>
      </c>
      <c r="S127" s="16">
        <v>41459</v>
      </c>
      <c r="T127" s="15">
        <v>5.3</v>
      </c>
      <c r="U127" s="16">
        <v>41094</v>
      </c>
      <c r="V127" s="15">
        <v>10.42</v>
      </c>
      <c r="W127" s="16">
        <v>40729</v>
      </c>
      <c r="X127" s="15">
        <v>17</v>
      </c>
      <c r="Y127" s="16">
        <v>40365</v>
      </c>
      <c r="Z127" s="15">
        <v>18.07</v>
      </c>
      <c r="AA127" s="16">
        <v>40001</v>
      </c>
      <c r="AB127" s="15">
        <v>16.64</v>
      </c>
      <c r="AC127" s="16">
        <v>39636</v>
      </c>
      <c r="AD127" s="15">
        <v>32.32</v>
      </c>
    </row>
    <row r="128" spans="3:30" x14ac:dyDescent="0.3">
      <c r="C128" s="16">
        <v>44384</v>
      </c>
      <c r="D128" s="15">
        <v>56.17</v>
      </c>
      <c r="E128" s="16">
        <v>44018</v>
      </c>
      <c r="F128" s="15">
        <v>31.38</v>
      </c>
      <c r="G128" s="16">
        <v>43650</v>
      </c>
      <c r="H128" s="15">
        <v>27.72</v>
      </c>
      <c r="I128" s="16">
        <v>43285</v>
      </c>
      <c r="J128" s="15">
        <v>17.07</v>
      </c>
      <c r="K128" s="16">
        <v>42920</v>
      </c>
      <c r="L128" s="15">
        <v>5.43</v>
      </c>
      <c r="M128" s="16">
        <v>42544</v>
      </c>
      <c r="N128" s="15">
        <v>5.92</v>
      </c>
      <c r="O128" s="16">
        <v>42191</v>
      </c>
      <c r="P128" s="15">
        <v>7.9</v>
      </c>
      <c r="Q128" s="16">
        <v>41823</v>
      </c>
      <c r="R128" s="15">
        <v>6.94</v>
      </c>
      <c r="S128" s="16">
        <v>41458</v>
      </c>
      <c r="T128" s="15">
        <v>5.46</v>
      </c>
      <c r="U128" s="16">
        <v>41093</v>
      </c>
      <c r="V128" s="15">
        <v>10.49</v>
      </c>
      <c r="W128" s="16">
        <v>40728</v>
      </c>
      <c r="X128" s="15">
        <v>17.36</v>
      </c>
      <c r="Y128" s="16">
        <v>40364</v>
      </c>
      <c r="Z128" s="15">
        <v>18.350000000000001</v>
      </c>
      <c r="AA128" s="16">
        <v>40000</v>
      </c>
      <c r="AB128" s="15">
        <v>16.45</v>
      </c>
      <c r="AC128" s="16">
        <v>39633</v>
      </c>
      <c r="AD128" s="15">
        <v>32.700000000000003</v>
      </c>
    </row>
    <row r="129" spans="3:30" x14ac:dyDescent="0.3">
      <c r="C129" s="16">
        <v>44383</v>
      </c>
      <c r="D129" s="15">
        <v>57.56</v>
      </c>
      <c r="E129" s="16">
        <v>44015</v>
      </c>
      <c r="F129" s="15">
        <v>29.56</v>
      </c>
      <c r="G129" s="16">
        <v>43649</v>
      </c>
      <c r="H129" s="15">
        <v>28.22</v>
      </c>
      <c r="I129" s="16">
        <v>43284</v>
      </c>
      <c r="J129" s="15">
        <v>16.649999999999999</v>
      </c>
      <c r="K129" s="16">
        <v>42919</v>
      </c>
      <c r="L129" s="15">
        <v>5.45</v>
      </c>
      <c r="M129" s="16">
        <v>42543</v>
      </c>
      <c r="N129" s="15">
        <v>5.97</v>
      </c>
      <c r="O129" s="16">
        <v>42188</v>
      </c>
      <c r="P129" s="15">
        <v>7.97</v>
      </c>
      <c r="Q129" s="16">
        <v>41822</v>
      </c>
      <c r="R129" s="15">
        <v>7.03</v>
      </c>
      <c r="S129" s="16">
        <v>41457</v>
      </c>
      <c r="T129" s="15">
        <v>5.05</v>
      </c>
      <c r="U129" s="16">
        <v>41092</v>
      </c>
      <c r="V129" s="15">
        <v>10.26</v>
      </c>
      <c r="W129" s="16">
        <v>40725</v>
      </c>
      <c r="X129" s="15">
        <v>17.170000000000002</v>
      </c>
      <c r="Y129" s="16">
        <v>40361</v>
      </c>
      <c r="Z129" s="15">
        <v>18.32</v>
      </c>
      <c r="AA129" s="16">
        <v>39997</v>
      </c>
      <c r="AB129" s="15">
        <v>16.399999999999999</v>
      </c>
      <c r="AC129" s="16">
        <v>39632</v>
      </c>
      <c r="AD129" s="15">
        <v>32.46</v>
      </c>
    </row>
    <row r="130" spans="3:30" x14ac:dyDescent="0.3">
      <c r="C130" s="16">
        <v>44382</v>
      </c>
      <c r="D130" s="15">
        <v>61.39</v>
      </c>
      <c r="E130" s="16">
        <v>44014</v>
      </c>
      <c r="F130" s="15">
        <v>29.01</v>
      </c>
      <c r="G130" s="16">
        <v>43648</v>
      </c>
      <c r="H130" s="15">
        <v>28.42</v>
      </c>
      <c r="I130" s="16">
        <v>43283</v>
      </c>
      <c r="J130" s="15">
        <v>16.62</v>
      </c>
      <c r="K130" s="16">
        <v>42916</v>
      </c>
      <c r="L130" s="15">
        <v>5.34</v>
      </c>
      <c r="M130" s="16">
        <v>42542</v>
      </c>
      <c r="N130" s="15">
        <v>5.83</v>
      </c>
      <c r="O130" s="16">
        <v>42187</v>
      </c>
      <c r="P130" s="15">
        <v>7.97</v>
      </c>
      <c r="Q130" s="16">
        <v>41821</v>
      </c>
      <c r="R130" s="15">
        <v>6.98</v>
      </c>
      <c r="S130" s="16">
        <v>41456</v>
      </c>
      <c r="T130" s="15">
        <v>5</v>
      </c>
      <c r="U130" s="16">
        <v>41089</v>
      </c>
      <c r="V130" s="15">
        <v>10.38</v>
      </c>
      <c r="W130" s="16">
        <v>40724</v>
      </c>
      <c r="X130" s="15">
        <v>17.46</v>
      </c>
      <c r="Y130" s="16">
        <v>40360</v>
      </c>
      <c r="Z130" s="15">
        <v>18.12</v>
      </c>
      <c r="AA130" s="16">
        <v>39996</v>
      </c>
      <c r="AB130" s="15">
        <v>16.489999999999998</v>
      </c>
      <c r="AC130" s="16">
        <v>39631</v>
      </c>
      <c r="AD130" s="15">
        <v>32.85</v>
      </c>
    </row>
    <row r="131" spans="3:30" x14ac:dyDescent="0.3">
      <c r="C131" s="16">
        <v>44379</v>
      </c>
      <c r="D131" s="15">
        <v>60.86</v>
      </c>
      <c r="E131" s="16">
        <v>44013</v>
      </c>
      <c r="F131" s="15">
        <v>29.36</v>
      </c>
      <c r="G131" s="16">
        <v>43647</v>
      </c>
      <c r="H131" s="15">
        <v>28.61</v>
      </c>
      <c r="I131" s="16">
        <v>43280</v>
      </c>
      <c r="J131" s="15">
        <v>16.510000000000002</v>
      </c>
      <c r="K131" s="16">
        <v>42915</v>
      </c>
      <c r="L131" s="15">
        <v>5.38</v>
      </c>
      <c r="M131" s="16">
        <v>42541</v>
      </c>
      <c r="N131" s="15">
        <v>6.13</v>
      </c>
      <c r="O131" s="16">
        <v>42186</v>
      </c>
      <c r="P131" s="15">
        <v>8.01</v>
      </c>
      <c r="Q131" s="16">
        <v>41820</v>
      </c>
      <c r="R131" s="15">
        <v>6.79</v>
      </c>
      <c r="S131" s="16">
        <v>41453</v>
      </c>
      <c r="T131" s="15">
        <v>4.97</v>
      </c>
      <c r="U131" s="16">
        <v>41088</v>
      </c>
      <c r="V131" s="15">
        <v>10.01</v>
      </c>
      <c r="W131" s="16">
        <v>40723</v>
      </c>
      <c r="X131" s="15">
        <v>16.77</v>
      </c>
      <c r="Y131" s="16">
        <v>40359</v>
      </c>
      <c r="Z131" s="15">
        <v>18.18</v>
      </c>
      <c r="AA131" s="16">
        <v>39995</v>
      </c>
      <c r="AB131" s="15">
        <v>16.71</v>
      </c>
      <c r="AC131" s="16">
        <v>39630</v>
      </c>
      <c r="AD131" s="15">
        <v>34.380000000000003</v>
      </c>
    </row>
    <row r="132" spans="3:30" x14ac:dyDescent="0.3">
      <c r="C132" s="16">
        <v>44378</v>
      </c>
      <c r="D132" s="15">
        <v>61.17</v>
      </c>
      <c r="E132" s="16">
        <v>44012</v>
      </c>
      <c r="F132" s="15">
        <v>28.6</v>
      </c>
      <c r="G132" s="16">
        <v>43644</v>
      </c>
      <c r="H132" s="15">
        <v>27.92</v>
      </c>
      <c r="I132" s="16">
        <v>43279</v>
      </c>
      <c r="J132" s="15">
        <v>16.52</v>
      </c>
      <c r="K132" s="16">
        <v>42914</v>
      </c>
      <c r="L132" s="15">
        <v>5.25</v>
      </c>
      <c r="M132" s="16">
        <v>42538</v>
      </c>
      <c r="N132" s="15">
        <v>5.95</v>
      </c>
      <c r="O132" s="16">
        <v>42185</v>
      </c>
      <c r="P132" s="15">
        <v>7.96</v>
      </c>
      <c r="Q132" s="16">
        <v>41817</v>
      </c>
      <c r="R132" s="15">
        <v>6.74</v>
      </c>
      <c r="S132" s="16">
        <v>41452</v>
      </c>
      <c r="T132" s="15">
        <v>5.21</v>
      </c>
      <c r="U132" s="16">
        <v>41087</v>
      </c>
      <c r="V132" s="15">
        <v>9.99</v>
      </c>
      <c r="W132" s="16">
        <v>40722</v>
      </c>
      <c r="X132" s="15">
        <v>17.329999999999998</v>
      </c>
      <c r="Y132" s="16">
        <v>40358</v>
      </c>
      <c r="Z132" s="15">
        <v>18.13</v>
      </c>
      <c r="AA132" s="16">
        <v>39994</v>
      </c>
      <c r="AB132" s="15">
        <v>16.78</v>
      </c>
      <c r="AC132" s="16">
        <v>39629</v>
      </c>
      <c r="AD132" s="15">
        <v>33.369999999999997</v>
      </c>
    </row>
    <row r="133" spans="3:30" x14ac:dyDescent="0.3">
      <c r="C133" s="16">
        <v>44377</v>
      </c>
      <c r="D133" s="15">
        <v>59.89</v>
      </c>
      <c r="E133" s="16">
        <v>44011</v>
      </c>
      <c r="F133" s="15">
        <v>28.23</v>
      </c>
      <c r="G133" s="16">
        <v>43643</v>
      </c>
      <c r="H133" s="15">
        <v>28.6</v>
      </c>
      <c r="I133" s="16">
        <v>43278</v>
      </c>
      <c r="J133" s="15">
        <v>16.78</v>
      </c>
      <c r="K133" s="16">
        <v>42913</v>
      </c>
      <c r="L133" s="15">
        <v>5.25</v>
      </c>
      <c r="M133" s="16">
        <v>42537</v>
      </c>
      <c r="N133" s="15">
        <v>5.99</v>
      </c>
      <c r="O133" s="16">
        <v>42184</v>
      </c>
      <c r="P133" s="15">
        <v>7.88</v>
      </c>
      <c r="Q133" s="16">
        <v>41816</v>
      </c>
      <c r="R133" s="15">
        <v>6.67</v>
      </c>
      <c r="S133" s="16">
        <v>41451</v>
      </c>
      <c r="T133" s="15">
        <v>5.21</v>
      </c>
      <c r="U133" s="16">
        <v>41086</v>
      </c>
      <c r="V133" s="15">
        <v>10.09</v>
      </c>
      <c r="W133" s="16">
        <v>40721</v>
      </c>
      <c r="X133" s="15">
        <v>16.71</v>
      </c>
      <c r="Y133" s="16">
        <v>40357</v>
      </c>
      <c r="Z133" s="15">
        <v>18.350000000000001</v>
      </c>
      <c r="AA133" s="16">
        <v>39993</v>
      </c>
      <c r="AB133" s="15">
        <v>17.13</v>
      </c>
      <c r="AC133" s="16">
        <v>39626</v>
      </c>
      <c r="AD133" s="15">
        <v>32.82</v>
      </c>
    </row>
    <row r="134" spans="3:30" x14ac:dyDescent="0.3">
      <c r="C134" s="16">
        <v>44376</v>
      </c>
      <c r="D134" s="15">
        <v>59.11</v>
      </c>
      <c r="E134" s="16">
        <v>44008</v>
      </c>
      <c r="F134" s="15">
        <v>26.32</v>
      </c>
      <c r="G134" s="16">
        <v>43642</v>
      </c>
      <c r="H134" s="15">
        <v>29.1</v>
      </c>
      <c r="I134" s="16">
        <v>43277</v>
      </c>
      <c r="J134" s="15">
        <v>16.55</v>
      </c>
      <c r="K134" s="16">
        <v>42912</v>
      </c>
      <c r="L134" s="15">
        <v>5.08</v>
      </c>
      <c r="M134" s="16">
        <v>42536</v>
      </c>
      <c r="N134" s="15">
        <v>6.19</v>
      </c>
      <c r="O134" s="16">
        <v>42181</v>
      </c>
      <c r="P134" s="15">
        <v>8.07</v>
      </c>
      <c r="Q134" s="16">
        <v>41815</v>
      </c>
      <c r="R134" s="15">
        <v>6.67</v>
      </c>
      <c r="S134" s="16">
        <v>41450</v>
      </c>
      <c r="T134" s="15">
        <v>5.07</v>
      </c>
      <c r="U134" s="16">
        <v>41085</v>
      </c>
      <c r="V134" s="15">
        <v>10.02</v>
      </c>
      <c r="W134" s="16">
        <v>40718</v>
      </c>
      <c r="X134" s="15">
        <v>15.6</v>
      </c>
      <c r="Y134" s="16">
        <v>40354</v>
      </c>
      <c r="Z134" s="15">
        <v>18.329999999999998</v>
      </c>
      <c r="AA134" s="16">
        <v>39990</v>
      </c>
      <c r="AB134" s="15">
        <v>16.899999999999999</v>
      </c>
      <c r="AC134" s="16">
        <v>39625</v>
      </c>
      <c r="AD134" s="15">
        <v>32.28</v>
      </c>
    </row>
    <row r="135" spans="3:30" x14ac:dyDescent="0.3">
      <c r="C135" s="16">
        <v>44375</v>
      </c>
      <c r="D135" s="15">
        <v>58.97</v>
      </c>
      <c r="E135" s="16">
        <v>44007</v>
      </c>
      <c r="F135" s="15">
        <v>26.77</v>
      </c>
      <c r="G135" s="16">
        <v>43641</v>
      </c>
      <c r="H135" s="15">
        <v>28.05</v>
      </c>
      <c r="I135" s="16">
        <v>43276</v>
      </c>
      <c r="J135" s="15">
        <v>16.54</v>
      </c>
      <c r="K135" s="16">
        <v>42909</v>
      </c>
      <c r="L135" s="15">
        <v>5.17</v>
      </c>
      <c r="M135" s="16">
        <v>42535</v>
      </c>
      <c r="N135" s="15">
        <v>6.14</v>
      </c>
      <c r="O135" s="16">
        <v>42180</v>
      </c>
      <c r="P135" s="15">
        <v>8.1300000000000008</v>
      </c>
      <c r="Q135" s="16">
        <v>41814</v>
      </c>
      <c r="R135" s="15">
        <v>6.72</v>
      </c>
      <c r="S135" s="16">
        <v>41449</v>
      </c>
      <c r="T135" s="15">
        <v>4.92</v>
      </c>
      <c r="U135" s="16">
        <v>41082</v>
      </c>
      <c r="V135" s="15">
        <v>10.18</v>
      </c>
      <c r="W135" s="16">
        <v>40717</v>
      </c>
      <c r="X135" s="15">
        <v>17.12</v>
      </c>
      <c r="Y135" s="16">
        <v>40353</v>
      </c>
      <c r="Z135" s="15">
        <v>18.13</v>
      </c>
      <c r="AA135" s="16">
        <v>39989</v>
      </c>
      <c r="AB135" s="15">
        <v>16.899999999999999</v>
      </c>
      <c r="AC135" s="16">
        <v>39624</v>
      </c>
      <c r="AD135" s="15">
        <v>31.66</v>
      </c>
    </row>
    <row r="136" spans="3:30" x14ac:dyDescent="0.3">
      <c r="C136" s="16">
        <v>44372</v>
      </c>
      <c r="D136" s="15">
        <v>58.53</v>
      </c>
      <c r="E136" s="16">
        <v>44006</v>
      </c>
      <c r="F136" s="15">
        <v>26.99</v>
      </c>
      <c r="G136" s="16">
        <v>43640</v>
      </c>
      <c r="H136" s="15">
        <v>27.96</v>
      </c>
      <c r="I136" s="16">
        <v>43273</v>
      </c>
      <c r="J136" s="15">
        <v>16.61</v>
      </c>
      <c r="K136" s="16">
        <v>42908</v>
      </c>
      <c r="L136" s="15">
        <v>5.17</v>
      </c>
      <c r="M136" s="16">
        <v>42534</v>
      </c>
      <c r="N136" s="15">
        <v>6.14</v>
      </c>
      <c r="O136" s="16">
        <v>42179</v>
      </c>
      <c r="P136" s="15">
        <v>8.02</v>
      </c>
      <c r="Q136" s="16">
        <v>41813</v>
      </c>
      <c r="R136" s="15">
        <v>6.77</v>
      </c>
      <c r="S136" s="16">
        <v>41446</v>
      </c>
      <c r="T136" s="15">
        <v>5.17</v>
      </c>
      <c r="U136" s="16">
        <v>41081</v>
      </c>
      <c r="V136" s="15">
        <v>9.44</v>
      </c>
      <c r="W136" s="16">
        <v>40716</v>
      </c>
      <c r="X136" s="15">
        <v>18.79</v>
      </c>
      <c r="Y136" s="16">
        <v>40352</v>
      </c>
      <c r="Z136" s="15">
        <v>18.170000000000002</v>
      </c>
      <c r="AA136" s="16">
        <v>39988</v>
      </c>
      <c r="AB136" s="15">
        <v>16.739999999999998</v>
      </c>
      <c r="AC136" s="16">
        <v>39623</v>
      </c>
      <c r="AD136" s="15">
        <v>31.72</v>
      </c>
    </row>
    <row r="137" spans="3:30" x14ac:dyDescent="0.3">
      <c r="C137" s="16">
        <v>44371</v>
      </c>
      <c r="D137" s="15">
        <v>58.68</v>
      </c>
      <c r="E137" s="16">
        <v>44005</v>
      </c>
      <c r="F137" s="15">
        <v>27</v>
      </c>
      <c r="G137" s="16">
        <v>43637</v>
      </c>
      <c r="H137" s="15">
        <v>26.85</v>
      </c>
      <c r="I137" s="16">
        <v>43272</v>
      </c>
      <c r="J137" s="15">
        <v>16.309999999999999</v>
      </c>
      <c r="K137" s="16">
        <v>42907</v>
      </c>
      <c r="L137" s="15">
        <v>5.18</v>
      </c>
      <c r="M137" s="16">
        <v>42531</v>
      </c>
      <c r="N137" s="15">
        <v>6.24</v>
      </c>
      <c r="O137" s="16">
        <v>42178</v>
      </c>
      <c r="P137" s="15">
        <v>8.0299999999999994</v>
      </c>
      <c r="Q137" s="16">
        <v>41810</v>
      </c>
      <c r="R137" s="15">
        <v>6.62</v>
      </c>
      <c r="S137" s="16">
        <v>41445</v>
      </c>
      <c r="T137" s="15">
        <v>5.22</v>
      </c>
      <c r="U137" s="16">
        <v>41080</v>
      </c>
      <c r="V137" s="15">
        <v>9.3699999999999992</v>
      </c>
      <c r="W137" s="16">
        <v>40715</v>
      </c>
      <c r="X137" s="15">
        <v>18.809999999999999</v>
      </c>
      <c r="Y137" s="16">
        <v>40351</v>
      </c>
      <c r="Z137" s="15">
        <v>18.22</v>
      </c>
      <c r="AA137" s="16">
        <v>39987</v>
      </c>
      <c r="AB137" s="15">
        <v>16.440000000000001</v>
      </c>
      <c r="AC137" s="16">
        <v>39622</v>
      </c>
      <c r="AD137" s="15">
        <v>31.35</v>
      </c>
    </row>
    <row r="138" spans="3:30" x14ac:dyDescent="0.3">
      <c r="C138" s="16">
        <v>44370</v>
      </c>
      <c r="D138" s="15">
        <v>58.21</v>
      </c>
      <c r="E138" s="16">
        <v>44004</v>
      </c>
      <c r="F138" s="15">
        <v>26.1</v>
      </c>
      <c r="G138" s="16">
        <v>43636</v>
      </c>
      <c r="H138" s="15">
        <v>26.63</v>
      </c>
      <c r="I138" s="16">
        <v>43271</v>
      </c>
      <c r="J138" s="15">
        <v>15.98</v>
      </c>
      <c r="K138" s="16">
        <v>42906</v>
      </c>
      <c r="L138" s="15">
        <v>5.27</v>
      </c>
      <c r="M138" s="16">
        <v>42530</v>
      </c>
      <c r="N138" s="15">
        <v>6.39</v>
      </c>
      <c r="O138" s="16">
        <v>42177</v>
      </c>
      <c r="P138" s="15">
        <v>8.01</v>
      </c>
      <c r="Q138" s="16">
        <v>41809</v>
      </c>
      <c r="R138" s="15">
        <v>6.51</v>
      </c>
      <c r="S138" s="16">
        <v>41444</v>
      </c>
      <c r="T138" s="15">
        <v>5.18</v>
      </c>
      <c r="U138" s="16">
        <v>41079</v>
      </c>
      <c r="V138" s="15">
        <v>9.4700000000000006</v>
      </c>
      <c r="W138" s="16">
        <v>40714</v>
      </c>
      <c r="X138" s="15">
        <v>19.309999999999999</v>
      </c>
      <c r="Y138" s="16">
        <v>40350</v>
      </c>
      <c r="Z138" s="15">
        <v>18.73</v>
      </c>
      <c r="AA138" s="16">
        <v>39986</v>
      </c>
      <c r="AB138" s="15">
        <v>16.309999999999999</v>
      </c>
      <c r="AC138" s="16">
        <v>39619</v>
      </c>
      <c r="AD138" s="15">
        <v>30.83</v>
      </c>
    </row>
    <row r="139" spans="3:30" x14ac:dyDescent="0.3">
      <c r="C139" s="16">
        <v>44369</v>
      </c>
      <c r="D139" s="15">
        <v>56.97</v>
      </c>
      <c r="E139" s="16">
        <v>44001</v>
      </c>
      <c r="F139" s="15">
        <v>25.74</v>
      </c>
      <c r="G139" s="16">
        <v>43635</v>
      </c>
      <c r="H139" s="15">
        <v>26.5</v>
      </c>
      <c r="I139" s="16">
        <v>43270</v>
      </c>
      <c r="J139" s="15">
        <v>15.69</v>
      </c>
      <c r="K139" s="16">
        <v>42905</v>
      </c>
      <c r="L139" s="15">
        <v>5.23</v>
      </c>
      <c r="M139" s="16">
        <v>42529</v>
      </c>
      <c r="N139" s="15">
        <v>6.38</v>
      </c>
      <c r="O139" s="16">
        <v>42174</v>
      </c>
      <c r="P139" s="15">
        <v>7.97</v>
      </c>
      <c r="Q139" s="16">
        <v>41808</v>
      </c>
      <c r="R139" s="15">
        <v>6.63</v>
      </c>
      <c r="S139" s="16">
        <v>41443</v>
      </c>
      <c r="T139" s="15">
        <v>5.56</v>
      </c>
      <c r="U139" s="16">
        <v>41078</v>
      </c>
      <c r="V139" s="15">
        <v>9.25</v>
      </c>
      <c r="W139" s="16">
        <v>40711</v>
      </c>
      <c r="X139" s="15">
        <v>19.7</v>
      </c>
      <c r="Y139" s="16">
        <v>40347</v>
      </c>
      <c r="Z139" s="15">
        <v>18.649999999999999</v>
      </c>
      <c r="AA139" s="16">
        <v>39983</v>
      </c>
      <c r="AB139" s="15">
        <v>16.78</v>
      </c>
      <c r="AC139" s="16">
        <v>39618</v>
      </c>
      <c r="AD139" s="15">
        <v>31.04</v>
      </c>
    </row>
    <row r="140" spans="3:30" x14ac:dyDescent="0.3">
      <c r="C140" s="16">
        <v>44368</v>
      </c>
      <c r="D140" s="15">
        <v>56</v>
      </c>
      <c r="E140" s="16">
        <v>44000</v>
      </c>
      <c r="F140" s="15">
        <v>26.05</v>
      </c>
      <c r="G140" s="16">
        <v>43634</v>
      </c>
      <c r="H140" s="15">
        <v>26.65</v>
      </c>
      <c r="I140" s="16">
        <v>43269</v>
      </c>
      <c r="J140" s="15">
        <v>16.05</v>
      </c>
      <c r="K140" s="16">
        <v>42902</v>
      </c>
      <c r="L140" s="15">
        <v>5.18</v>
      </c>
      <c r="M140" s="16">
        <v>42528</v>
      </c>
      <c r="N140" s="15">
        <v>6.4</v>
      </c>
      <c r="O140" s="16">
        <v>42173</v>
      </c>
      <c r="P140" s="15">
        <v>8.01</v>
      </c>
      <c r="Q140" s="16">
        <v>41807</v>
      </c>
      <c r="R140" s="15">
        <v>6.69</v>
      </c>
      <c r="S140" s="16">
        <v>41442</v>
      </c>
      <c r="T140" s="15">
        <v>5.51</v>
      </c>
      <c r="U140" s="16">
        <v>41075</v>
      </c>
      <c r="V140" s="15">
        <v>9.1300000000000008</v>
      </c>
      <c r="W140" s="16">
        <v>40710</v>
      </c>
      <c r="X140" s="15">
        <v>20.09</v>
      </c>
      <c r="Y140" s="16">
        <v>40346</v>
      </c>
      <c r="Z140" s="15">
        <v>18.68</v>
      </c>
      <c r="AA140" s="16">
        <v>39982</v>
      </c>
      <c r="AB140" s="15">
        <v>16.309999999999999</v>
      </c>
      <c r="AC140" s="16">
        <v>39617</v>
      </c>
      <c r="AD140" s="15">
        <v>30.71</v>
      </c>
    </row>
    <row r="141" spans="3:30" x14ac:dyDescent="0.3">
      <c r="C141" s="16">
        <v>44365</v>
      </c>
      <c r="D141" s="15">
        <v>55.49</v>
      </c>
      <c r="E141" s="16">
        <v>43999</v>
      </c>
      <c r="F141" s="15">
        <v>24.32</v>
      </c>
      <c r="G141" s="16">
        <v>43633</v>
      </c>
      <c r="H141" s="15">
        <v>26.55</v>
      </c>
      <c r="I141" s="16">
        <v>43266</v>
      </c>
      <c r="J141" s="15">
        <v>15.98</v>
      </c>
      <c r="K141" s="16">
        <v>42901</v>
      </c>
      <c r="L141" s="15">
        <v>5.25</v>
      </c>
      <c r="M141" s="16">
        <v>42527</v>
      </c>
      <c r="N141" s="15">
        <v>6.5</v>
      </c>
      <c r="O141" s="16">
        <v>42172</v>
      </c>
      <c r="P141" s="15">
        <v>8.0299999999999994</v>
      </c>
      <c r="Q141" s="16">
        <v>41806</v>
      </c>
      <c r="R141" s="15">
        <v>6.61</v>
      </c>
      <c r="S141" s="16">
        <v>41439</v>
      </c>
      <c r="T141" s="15">
        <v>5.71</v>
      </c>
      <c r="U141" s="16">
        <v>41074</v>
      </c>
      <c r="V141" s="15">
        <v>8.6999999999999993</v>
      </c>
      <c r="W141" s="16">
        <v>40709</v>
      </c>
      <c r="X141" s="15">
        <v>20.39</v>
      </c>
      <c r="Y141" s="16">
        <v>40345</v>
      </c>
      <c r="Z141" s="15">
        <v>18.57</v>
      </c>
      <c r="AA141" s="16">
        <v>39981</v>
      </c>
      <c r="AB141" s="15">
        <v>16.41</v>
      </c>
      <c r="AC141" s="16">
        <v>39616</v>
      </c>
      <c r="AD141" s="15">
        <v>30.37</v>
      </c>
    </row>
    <row r="142" spans="3:30" x14ac:dyDescent="0.3">
      <c r="C142" s="16">
        <v>44364</v>
      </c>
      <c r="D142" s="15">
        <v>54.51</v>
      </c>
      <c r="E142" s="16">
        <v>43998</v>
      </c>
      <c r="F142" s="15">
        <v>24.35</v>
      </c>
      <c r="G142" s="16">
        <v>43630</v>
      </c>
      <c r="H142" s="15">
        <v>26.58</v>
      </c>
      <c r="I142" s="16">
        <v>43265</v>
      </c>
      <c r="J142" s="15">
        <v>16.34</v>
      </c>
      <c r="K142" s="16">
        <v>42900</v>
      </c>
      <c r="L142" s="15">
        <v>5.24</v>
      </c>
      <c r="M142" s="16">
        <v>42524</v>
      </c>
      <c r="N142" s="15">
        <v>6.24</v>
      </c>
      <c r="O142" s="16">
        <v>42171</v>
      </c>
      <c r="P142" s="15">
        <v>7.96</v>
      </c>
      <c r="Q142" s="16">
        <v>41803</v>
      </c>
      <c r="R142" s="15">
        <v>6.65</v>
      </c>
      <c r="S142" s="16">
        <v>41438</v>
      </c>
      <c r="T142" s="15">
        <v>5.32</v>
      </c>
      <c r="U142" s="16">
        <v>41073</v>
      </c>
      <c r="V142" s="15">
        <v>8.58</v>
      </c>
      <c r="W142" s="16">
        <v>40708</v>
      </c>
      <c r="X142" s="15">
        <v>20.8</v>
      </c>
      <c r="Y142" s="16">
        <v>40344</v>
      </c>
      <c r="Z142" s="15">
        <v>18.77</v>
      </c>
      <c r="AA142" s="16">
        <v>39980</v>
      </c>
      <c r="AB142" s="15">
        <v>16.46</v>
      </c>
      <c r="AC142" s="16">
        <v>39615</v>
      </c>
      <c r="AD142" s="15">
        <v>30.29</v>
      </c>
    </row>
    <row r="143" spans="3:30" x14ac:dyDescent="0.3">
      <c r="C143" s="16">
        <v>44363</v>
      </c>
      <c r="D143" s="15">
        <v>54.96</v>
      </c>
      <c r="E143" s="16">
        <v>43997</v>
      </c>
      <c r="F143" s="15">
        <v>23.74</v>
      </c>
      <c r="G143" s="16">
        <v>43629</v>
      </c>
      <c r="H143" s="15">
        <v>26.48</v>
      </c>
      <c r="I143" s="16">
        <v>43264</v>
      </c>
      <c r="J143" s="15">
        <v>16.77</v>
      </c>
      <c r="K143" s="16">
        <v>42899</v>
      </c>
      <c r="L143" s="15">
        <v>5.32</v>
      </c>
      <c r="M143" s="16">
        <v>42523</v>
      </c>
      <c r="N143" s="15">
        <v>6.32</v>
      </c>
      <c r="O143" s="16">
        <v>42170</v>
      </c>
      <c r="P143" s="15">
        <v>8.07</v>
      </c>
      <c r="Q143" s="16">
        <v>41802</v>
      </c>
      <c r="R143" s="15">
        <v>6.52</v>
      </c>
      <c r="S143" s="16">
        <v>41437</v>
      </c>
      <c r="T143" s="15">
        <v>5.43</v>
      </c>
      <c r="U143" s="16">
        <v>41072</v>
      </c>
      <c r="V143" s="15">
        <v>8.49</v>
      </c>
      <c r="W143" s="16">
        <v>40707</v>
      </c>
      <c r="X143" s="15">
        <v>21.01</v>
      </c>
      <c r="Y143" s="16">
        <v>40343</v>
      </c>
      <c r="Z143" s="15">
        <v>18.77</v>
      </c>
      <c r="AA143" s="16">
        <v>39979</v>
      </c>
      <c r="AB143" s="15">
        <v>15.79</v>
      </c>
      <c r="AC143" s="16">
        <v>39612</v>
      </c>
      <c r="AD143" s="15">
        <v>30.14</v>
      </c>
    </row>
    <row r="144" spans="3:30" x14ac:dyDescent="0.3">
      <c r="C144" s="16">
        <v>44362</v>
      </c>
      <c r="D144" s="15">
        <v>54.97</v>
      </c>
      <c r="E144" s="16">
        <v>43994</v>
      </c>
      <c r="F144" s="15">
        <v>23.59</v>
      </c>
      <c r="G144" s="16">
        <v>43628</v>
      </c>
      <c r="H144" s="15">
        <v>26.35</v>
      </c>
      <c r="I144" s="16">
        <v>43263</v>
      </c>
      <c r="J144" s="15">
        <v>16.61</v>
      </c>
      <c r="K144" s="16">
        <v>42898</v>
      </c>
      <c r="L144" s="15">
        <v>5.22</v>
      </c>
      <c r="M144" s="16">
        <v>42522</v>
      </c>
      <c r="N144" s="15">
        <v>6.27</v>
      </c>
      <c r="O144" s="16">
        <v>42167</v>
      </c>
      <c r="P144" s="15">
        <v>8.16</v>
      </c>
      <c r="Q144" s="16">
        <v>41801</v>
      </c>
      <c r="R144" s="15">
        <v>6.32</v>
      </c>
      <c r="S144" s="16">
        <v>41436</v>
      </c>
      <c r="T144" s="15">
        <v>5.0999999999999996</v>
      </c>
      <c r="U144" s="16">
        <v>41071</v>
      </c>
      <c r="V144" s="15">
        <v>8.4600000000000009</v>
      </c>
      <c r="W144" s="16">
        <v>40704</v>
      </c>
      <c r="X144" s="15">
        <v>20.94</v>
      </c>
      <c r="Y144" s="16">
        <v>40340</v>
      </c>
      <c r="Z144" s="15">
        <v>18.61</v>
      </c>
      <c r="AA144" s="16">
        <v>39976</v>
      </c>
      <c r="AB144" s="15">
        <v>16.5</v>
      </c>
      <c r="AC144" s="16">
        <v>39611</v>
      </c>
      <c r="AD144" s="15">
        <v>30.29</v>
      </c>
    </row>
    <row r="145" spans="3:30" x14ac:dyDescent="0.3">
      <c r="C145" s="16">
        <v>44361</v>
      </c>
      <c r="D145" s="15">
        <v>56.58</v>
      </c>
      <c r="E145" s="16">
        <v>43993</v>
      </c>
      <c r="F145" s="15">
        <v>23.85</v>
      </c>
      <c r="G145" s="16">
        <v>43627</v>
      </c>
      <c r="H145" s="15">
        <v>26.54</v>
      </c>
      <c r="I145" s="16">
        <v>43262</v>
      </c>
      <c r="J145" s="15">
        <v>16.96</v>
      </c>
      <c r="K145" s="16">
        <v>42895</v>
      </c>
      <c r="L145" s="15">
        <v>5.34</v>
      </c>
      <c r="M145" s="16">
        <v>42521</v>
      </c>
      <c r="N145" s="15">
        <v>6.4</v>
      </c>
      <c r="O145" s="16">
        <v>42166</v>
      </c>
      <c r="P145" s="15">
        <v>8.07</v>
      </c>
      <c r="Q145" s="16">
        <v>41800</v>
      </c>
      <c r="R145" s="15">
        <v>6.45</v>
      </c>
      <c r="S145" s="16">
        <v>41435</v>
      </c>
      <c r="T145" s="15">
        <v>4.92</v>
      </c>
      <c r="U145" s="16">
        <v>41068</v>
      </c>
      <c r="V145" s="15">
        <v>8.4499999999999993</v>
      </c>
      <c r="W145" s="16">
        <v>40703</v>
      </c>
      <c r="X145" s="15">
        <v>20.98</v>
      </c>
      <c r="Y145" s="16">
        <v>40339</v>
      </c>
      <c r="Z145" s="15">
        <v>18.399999999999999</v>
      </c>
      <c r="AA145" s="16">
        <v>39975</v>
      </c>
      <c r="AB145" s="15">
        <v>16.850000000000001</v>
      </c>
      <c r="AC145" s="16">
        <v>39610</v>
      </c>
      <c r="AD145" s="15">
        <v>30.45</v>
      </c>
    </row>
    <row r="146" spans="3:30" x14ac:dyDescent="0.3">
      <c r="C146" s="16">
        <v>44358</v>
      </c>
      <c r="D146" s="15">
        <v>56.4</v>
      </c>
      <c r="E146" s="16">
        <v>43992</v>
      </c>
      <c r="F146" s="15">
        <v>24.49</v>
      </c>
      <c r="G146" s="16">
        <v>43626</v>
      </c>
      <c r="H146" s="15">
        <v>26.79</v>
      </c>
      <c r="I146" s="16">
        <v>43259</v>
      </c>
      <c r="J146" s="15">
        <v>17.2</v>
      </c>
      <c r="K146" s="16">
        <v>42894</v>
      </c>
      <c r="L146" s="15">
        <v>5.35</v>
      </c>
      <c r="M146" s="16">
        <v>42520</v>
      </c>
      <c r="N146" s="15">
        <v>6.42</v>
      </c>
      <c r="O146" s="16">
        <v>42165</v>
      </c>
      <c r="P146" s="15">
        <v>8.15</v>
      </c>
      <c r="Q146" s="16">
        <v>41799</v>
      </c>
      <c r="R146" s="15">
        <v>6.49</v>
      </c>
      <c r="S146" s="16">
        <v>41432</v>
      </c>
      <c r="T146" s="15">
        <v>5.01</v>
      </c>
      <c r="U146" s="16">
        <v>41067</v>
      </c>
      <c r="V146" s="15">
        <v>8.31</v>
      </c>
      <c r="W146" s="16">
        <v>40702</v>
      </c>
      <c r="X146" s="15">
        <v>20.77</v>
      </c>
      <c r="Y146" s="16">
        <v>40338</v>
      </c>
      <c r="Z146" s="15">
        <v>18.72</v>
      </c>
      <c r="AA146" s="16">
        <v>39974</v>
      </c>
      <c r="AB146" s="15">
        <v>16.7</v>
      </c>
      <c r="AC146" s="16">
        <v>39609</v>
      </c>
      <c r="AD146" s="15">
        <v>30.34</v>
      </c>
    </row>
    <row r="147" spans="3:30" x14ac:dyDescent="0.3">
      <c r="C147" s="16">
        <v>44357</v>
      </c>
      <c r="D147" s="15">
        <v>57.46</v>
      </c>
      <c r="E147" s="16">
        <v>43991</v>
      </c>
      <c r="F147" s="15">
        <v>24.06</v>
      </c>
      <c r="G147" s="16">
        <v>43623</v>
      </c>
      <c r="H147" s="15">
        <v>26.09</v>
      </c>
      <c r="I147" s="16">
        <v>43258</v>
      </c>
      <c r="J147" s="15">
        <v>17.37</v>
      </c>
      <c r="K147" s="16">
        <v>42893</v>
      </c>
      <c r="L147" s="15">
        <v>5.18</v>
      </c>
      <c r="M147" s="16">
        <v>42517</v>
      </c>
      <c r="N147" s="15">
        <v>6.34</v>
      </c>
      <c r="O147" s="16">
        <v>42164</v>
      </c>
      <c r="P147" s="15">
        <v>8.14</v>
      </c>
      <c r="Q147" s="16">
        <v>41796</v>
      </c>
      <c r="R147" s="15">
        <v>6.4</v>
      </c>
      <c r="S147" s="16">
        <v>41431</v>
      </c>
      <c r="T147" s="15">
        <v>4.8600000000000003</v>
      </c>
      <c r="U147" s="16">
        <v>41066</v>
      </c>
      <c r="V147" s="15">
        <v>8.2200000000000006</v>
      </c>
      <c r="W147" s="16">
        <v>40701</v>
      </c>
      <c r="X147" s="15">
        <v>20.92</v>
      </c>
      <c r="Y147" s="16">
        <v>40337</v>
      </c>
      <c r="Z147" s="15">
        <v>18.72</v>
      </c>
      <c r="AA147" s="16">
        <v>39973</v>
      </c>
      <c r="AB147" s="15">
        <v>16.5</v>
      </c>
      <c r="AC147" s="16">
        <v>39608</v>
      </c>
      <c r="AD147" s="15">
        <v>30.61</v>
      </c>
    </row>
    <row r="148" spans="3:30" x14ac:dyDescent="0.3">
      <c r="C148" s="16">
        <v>44356</v>
      </c>
      <c r="D148" s="15">
        <v>57.45</v>
      </c>
      <c r="E148" s="16">
        <v>43990</v>
      </c>
      <c r="F148" s="15">
        <v>24.3</v>
      </c>
      <c r="G148" s="16">
        <v>43622</v>
      </c>
      <c r="H148" s="15">
        <v>25.53</v>
      </c>
      <c r="I148" s="16">
        <v>43257</v>
      </c>
      <c r="J148" s="15">
        <v>17.309999999999999</v>
      </c>
      <c r="K148" s="16">
        <v>42892</v>
      </c>
      <c r="L148" s="15">
        <v>5.27</v>
      </c>
      <c r="M148" s="16">
        <v>42516</v>
      </c>
      <c r="N148" s="15">
        <v>6.32</v>
      </c>
      <c r="O148" s="16">
        <v>42163</v>
      </c>
      <c r="P148" s="15">
        <v>8.0299999999999994</v>
      </c>
      <c r="Q148" s="16">
        <v>41795</v>
      </c>
      <c r="R148" s="15">
        <v>6.51</v>
      </c>
      <c r="S148" s="16">
        <v>41430</v>
      </c>
      <c r="T148" s="15">
        <v>4.8099999999999996</v>
      </c>
      <c r="U148" s="16">
        <v>41065</v>
      </c>
      <c r="V148" s="15">
        <v>8.25</v>
      </c>
      <c r="W148" s="16">
        <v>40700</v>
      </c>
      <c r="X148" s="15">
        <v>20.99</v>
      </c>
      <c r="Y148" s="16">
        <v>40336</v>
      </c>
      <c r="Z148" s="15">
        <v>18.2</v>
      </c>
      <c r="AA148" s="16">
        <v>39972</v>
      </c>
      <c r="AB148" s="15">
        <v>16.77</v>
      </c>
      <c r="AC148" s="16">
        <v>39605</v>
      </c>
      <c r="AD148" s="15">
        <v>30.65</v>
      </c>
    </row>
    <row r="149" spans="3:30" x14ac:dyDescent="0.3">
      <c r="C149" s="16">
        <v>44355</v>
      </c>
      <c r="D149" s="15">
        <v>56.2</v>
      </c>
      <c r="E149" s="16">
        <v>43987</v>
      </c>
      <c r="F149" s="15">
        <v>24.84</v>
      </c>
      <c r="G149" s="16">
        <v>43621</v>
      </c>
      <c r="H149" s="15">
        <v>25.69</v>
      </c>
      <c r="I149" s="16">
        <v>43256</v>
      </c>
      <c r="J149" s="15">
        <v>17.11</v>
      </c>
      <c r="K149" s="16">
        <v>42891</v>
      </c>
      <c r="L149" s="15">
        <v>5.47</v>
      </c>
      <c r="M149" s="16">
        <v>42515</v>
      </c>
      <c r="N149" s="15">
        <v>6.16</v>
      </c>
      <c r="O149" s="16">
        <v>42160</v>
      </c>
      <c r="P149" s="15">
        <v>7.99</v>
      </c>
      <c r="Q149" s="16">
        <v>41794</v>
      </c>
      <c r="R149" s="15">
        <v>6.37</v>
      </c>
      <c r="S149" s="16">
        <v>41429</v>
      </c>
      <c r="T149" s="15">
        <v>4.78</v>
      </c>
      <c r="U149" s="16">
        <v>41064</v>
      </c>
      <c r="V149" s="15">
        <v>8.2100000000000009</v>
      </c>
      <c r="W149" s="16">
        <v>40697</v>
      </c>
      <c r="X149" s="15">
        <v>21.08</v>
      </c>
      <c r="Y149" s="16">
        <v>40333</v>
      </c>
      <c r="Z149" s="15">
        <v>18.36</v>
      </c>
      <c r="AA149" s="16">
        <v>39969</v>
      </c>
      <c r="AB149" s="15">
        <v>17.63</v>
      </c>
      <c r="AC149" s="16">
        <v>39604</v>
      </c>
      <c r="AD149" s="15">
        <v>29.49</v>
      </c>
    </row>
    <row r="150" spans="3:30" x14ac:dyDescent="0.3">
      <c r="C150" s="16">
        <v>44354</v>
      </c>
      <c r="D150" s="15">
        <v>55.21</v>
      </c>
      <c r="E150" s="16">
        <v>43986</v>
      </c>
      <c r="F150" s="15">
        <v>23.79</v>
      </c>
      <c r="G150" s="16">
        <v>43620</v>
      </c>
      <c r="H150" s="15">
        <v>25.99</v>
      </c>
      <c r="I150" s="16">
        <v>43255</v>
      </c>
      <c r="J150" s="15">
        <v>17.420000000000002</v>
      </c>
      <c r="K150" s="16">
        <v>42888</v>
      </c>
      <c r="L150" s="15">
        <v>5.46</v>
      </c>
      <c r="M150" s="16">
        <v>42514</v>
      </c>
      <c r="N150" s="15">
        <v>6.09</v>
      </c>
      <c r="O150" s="16">
        <v>42159</v>
      </c>
      <c r="P150" s="15">
        <v>7.98</v>
      </c>
      <c r="Q150" s="16">
        <v>41793</v>
      </c>
      <c r="R150" s="15">
        <v>6.41</v>
      </c>
      <c r="S150" s="16">
        <v>41428</v>
      </c>
      <c r="T150" s="15">
        <v>4.71</v>
      </c>
      <c r="U150" s="16">
        <v>41061</v>
      </c>
      <c r="V150" s="15">
        <v>8.2200000000000006</v>
      </c>
      <c r="W150" s="16">
        <v>40696</v>
      </c>
      <c r="X150" s="15">
        <v>20.98</v>
      </c>
      <c r="Y150" s="16">
        <v>40332</v>
      </c>
      <c r="Z150" s="15">
        <v>18.239999999999998</v>
      </c>
      <c r="AA150" s="16">
        <v>39968</v>
      </c>
      <c r="AB150" s="15">
        <v>17.670000000000002</v>
      </c>
      <c r="AC150" s="16">
        <v>39603</v>
      </c>
      <c r="AD150" s="15">
        <v>29.56</v>
      </c>
    </row>
    <row r="151" spans="3:30" x14ac:dyDescent="0.3">
      <c r="C151" s="16">
        <v>44351</v>
      </c>
      <c r="D151" s="15">
        <v>53.71</v>
      </c>
      <c r="E151" s="16">
        <v>43985</v>
      </c>
      <c r="F151" s="15">
        <v>23.66</v>
      </c>
      <c r="G151" s="16">
        <v>43619</v>
      </c>
      <c r="H151" s="15">
        <v>25.15</v>
      </c>
      <c r="I151" s="16">
        <v>43252</v>
      </c>
      <c r="J151" s="15">
        <v>16.55</v>
      </c>
      <c r="K151" s="16">
        <v>42887</v>
      </c>
      <c r="L151" s="15">
        <v>5.37</v>
      </c>
      <c r="M151" s="16">
        <v>42513</v>
      </c>
      <c r="N151" s="15">
        <v>6.03</v>
      </c>
      <c r="O151" s="16">
        <v>42158</v>
      </c>
      <c r="P151" s="15">
        <v>8.07</v>
      </c>
      <c r="Q151" s="16">
        <v>41792</v>
      </c>
      <c r="R151" s="15">
        <v>6.08</v>
      </c>
      <c r="S151" s="16">
        <v>41425</v>
      </c>
      <c r="T151" s="15">
        <v>4.7300000000000004</v>
      </c>
      <c r="U151" s="16">
        <v>41060</v>
      </c>
      <c r="V151" s="15">
        <v>8.1300000000000008</v>
      </c>
      <c r="W151" s="16">
        <v>40695</v>
      </c>
      <c r="X151" s="15">
        <v>21.08</v>
      </c>
      <c r="Y151" s="16">
        <v>40331</v>
      </c>
      <c r="Z151" s="15">
        <v>18.239999999999998</v>
      </c>
      <c r="AA151" s="16">
        <v>39967</v>
      </c>
      <c r="AB151" s="15">
        <v>17.72</v>
      </c>
      <c r="AC151" s="16">
        <v>39602</v>
      </c>
      <c r="AD151" s="15">
        <v>30.09</v>
      </c>
    </row>
    <row r="152" spans="3:30" x14ac:dyDescent="0.3">
      <c r="C152" s="16">
        <v>44350</v>
      </c>
      <c r="D152" s="15">
        <v>53.99</v>
      </c>
      <c r="E152" s="16">
        <v>43984</v>
      </c>
      <c r="F152" s="15">
        <v>23.65</v>
      </c>
      <c r="G152" s="16">
        <v>43616</v>
      </c>
      <c r="H152" s="15">
        <v>25.86</v>
      </c>
      <c r="I152" s="16">
        <v>43251</v>
      </c>
      <c r="J152" s="15">
        <v>16.16</v>
      </c>
      <c r="K152" s="16">
        <v>42886</v>
      </c>
      <c r="L152" s="15">
        <v>5.27</v>
      </c>
      <c r="M152" s="16">
        <v>42510</v>
      </c>
      <c r="N152" s="15">
        <v>6.26</v>
      </c>
      <c r="O152" s="16">
        <v>42157</v>
      </c>
      <c r="P152" s="15">
        <v>8.0299999999999994</v>
      </c>
      <c r="Q152" s="16">
        <v>41789</v>
      </c>
      <c r="R152" s="15">
        <v>5.99</v>
      </c>
      <c r="S152" s="16">
        <v>41424</v>
      </c>
      <c r="T152" s="15">
        <v>4.59</v>
      </c>
      <c r="U152" s="16">
        <v>41059</v>
      </c>
      <c r="V152" s="15">
        <v>8.36</v>
      </c>
      <c r="W152" s="16">
        <v>40694</v>
      </c>
      <c r="X152" s="15">
        <v>21.27</v>
      </c>
      <c r="Y152" s="16">
        <v>40330</v>
      </c>
      <c r="Z152" s="15">
        <v>18.100000000000001</v>
      </c>
      <c r="AA152" s="16">
        <v>39966</v>
      </c>
      <c r="AB152" s="15">
        <v>18.38</v>
      </c>
      <c r="AC152" s="16">
        <v>39601</v>
      </c>
      <c r="AD152" s="15">
        <v>29.26</v>
      </c>
    </row>
    <row r="153" spans="3:30" x14ac:dyDescent="0.3">
      <c r="C153" s="16">
        <v>44349</v>
      </c>
      <c r="D153" s="15">
        <v>55.3</v>
      </c>
      <c r="E153" s="16">
        <v>43983</v>
      </c>
      <c r="F153" s="15">
        <v>22.56</v>
      </c>
      <c r="G153" s="16">
        <v>43615</v>
      </c>
      <c r="H153" s="15">
        <v>26.69</v>
      </c>
      <c r="I153" s="16">
        <v>43250</v>
      </c>
      <c r="J153" s="15">
        <v>17.02</v>
      </c>
      <c r="K153" s="16">
        <v>42885</v>
      </c>
      <c r="L153" s="15">
        <v>5.45</v>
      </c>
      <c r="M153" s="16">
        <v>42509</v>
      </c>
      <c r="N153" s="15">
        <v>6.29</v>
      </c>
      <c r="O153" s="16">
        <v>42156</v>
      </c>
      <c r="P153" s="15">
        <v>7.82</v>
      </c>
      <c r="Q153" s="16">
        <v>41788</v>
      </c>
      <c r="R153" s="15">
        <v>6.17</v>
      </c>
      <c r="S153" s="16">
        <v>41423</v>
      </c>
      <c r="T153" s="15">
        <v>4.5199999999999996</v>
      </c>
      <c r="U153" s="16">
        <v>41058</v>
      </c>
      <c r="V153" s="15">
        <v>8.5500000000000007</v>
      </c>
      <c r="W153" s="16">
        <v>40690</v>
      </c>
      <c r="X153" s="15">
        <v>21.11</v>
      </c>
      <c r="Y153" s="16">
        <v>40329</v>
      </c>
      <c r="Z153" s="15">
        <v>18.079999999999998</v>
      </c>
      <c r="AA153" s="16">
        <v>39965</v>
      </c>
      <c r="AB153" s="15">
        <v>18.62</v>
      </c>
      <c r="AC153" s="16">
        <v>39598</v>
      </c>
      <c r="AD153" s="15">
        <v>29.01</v>
      </c>
    </row>
    <row r="154" spans="3:30" x14ac:dyDescent="0.3">
      <c r="C154" s="16">
        <v>44348</v>
      </c>
      <c r="D154" s="15">
        <v>56.35</v>
      </c>
      <c r="E154" s="16">
        <v>43980</v>
      </c>
      <c r="F154" s="15">
        <v>22.99</v>
      </c>
      <c r="G154" s="16">
        <v>43614</v>
      </c>
      <c r="H154" s="15">
        <v>26.92</v>
      </c>
      <c r="I154" s="16">
        <v>43249</v>
      </c>
      <c r="J154" s="15">
        <v>17.47</v>
      </c>
      <c r="K154" s="16">
        <v>42884</v>
      </c>
      <c r="L154" s="15">
        <v>5.49</v>
      </c>
      <c r="M154" s="16">
        <v>42508</v>
      </c>
      <c r="N154" s="15">
        <v>6.35</v>
      </c>
      <c r="O154" s="16">
        <v>42153</v>
      </c>
      <c r="P154" s="15">
        <v>7.91</v>
      </c>
      <c r="Q154" s="16">
        <v>41787</v>
      </c>
      <c r="R154" s="15">
        <v>6.17</v>
      </c>
      <c r="S154" s="16">
        <v>41422</v>
      </c>
      <c r="T154" s="15">
        <v>4.37</v>
      </c>
      <c r="U154" s="16">
        <v>41057</v>
      </c>
      <c r="V154" s="15">
        <v>8.7200000000000006</v>
      </c>
      <c r="W154" s="16">
        <v>40689</v>
      </c>
      <c r="X154" s="15">
        <v>20.45</v>
      </c>
      <c r="Y154" s="16">
        <v>40326</v>
      </c>
      <c r="Z154" s="15">
        <v>18.079999999999998</v>
      </c>
      <c r="AA154" s="16">
        <v>39962</v>
      </c>
      <c r="AB154" s="15">
        <v>18.350000000000001</v>
      </c>
      <c r="AC154" s="16">
        <v>39597</v>
      </c>
      <c r="AD154" s="15">
        <v>29.44</v>
      </c>
    </row>
    <row r="155" spans="3:30" x14ac:dyDescent="0.3">
      <c r="C155" s="16">
        <v>44347</v>
      </c>
      <c r="D155" s="15">
        <v>55.7</v>
      </c>
      <c r="E155" s="16">
        <v>43979</v>
      </c>
      <c r="F155" s="15">
        <v>22.85</v>
      </c>
      <c r="G155" s="16">
        <v>43613</v>
      </c>
      <c r="H155" s="15">
        <v>26.87</v>
      </c>
      <c r="I155" s="16">
        <v>43248</v>
      </c>
      <c r="J155" s="15">
        <v>17.47</v>
      </c>
      <c r="K155" s="16">
        <v>42881</v>
      </c>
      <c r="L155" s="15">
        <v>5.5</v>
      </c>
      <c r="M155" s="16">
        <v>42507</v>
      </c>
      <c r="N155" s="15">
        <v>6.34</v>
      </c>
      <c r="O155" s="16">
        <v>42152</v>
      </c>
      <c r="P155" s="15">
        <v>7.8</v>
      </c>
      <c r="Q155" s="16">
        <v>41786</v>
      </c>
      <c r="R155" s="15">
        <v>6.14</v>
      </c>
      <c r="S155" s="16">
        <v>41421</v>
      </c>
      <c r="T155" s="15">
        <v>4.18</v>
      </c>
      <c r="U155" s="16">
        <v>41054</v>
      </c>
      <c r="V155" s="15">
        <v>8.83</v>
      </c>
      <c r="W155" s="16">
        <v>40688</v>
      </c>
      <c r="X155" s="15">
        <v>20.46</v>
      </c>
      <c r="Y155" s="16">
        <v>40325</v>
      </c>
      <c r="Z155" s="15">
        <v>18.41</v>
      </c>
      <c r="AA155" s="16">
        <v>39961</v>
      </c>
      <c r="AB155" s="15">
        <v>18.61</v>
      </c>
      <c r="AC155" s="16">
        <v>39596</v>
      </c>
      <c r="AD155" s="15">
        <v>29.09</v>
      </c>
    </row>
    <row r="156" spans="3:30" x14ac:dyDescent="0.3">
      <c r="C156" s="16">
        <v>44344</v>
      </c>
      <c r="D156" s="15">
        <v>55.01</v>
      </c>
      <c r="E156" s="16">
        <v>43978</v>
      </c>
      <c r="F156" s="15">
        <v>22.95</v>
      </c>
      <c r="G156" s="16">
        <v>43612</v>
      </c>
      <c r="H156" s="15">
        <v>27.07</v>
      </c>
      <c r="I156" s="16">
        <v>43245</v>
      </c>
      <c r="J156" s="15">
        <v>17.170000000000002</v>
      </c>
      <c r="K156" s="16">
        <v>42880</v>
      </c>
      <c r="L156" s="15">
        <v>5.29</v>
      </c>
      <c r="M156" s="16">
        <v>42506</v>
      </c>
      <c r="N156" s="15">
        <v>6.4</v>
      </c>
      <c r="O156" s="16">
        <v>42151</v>
      </c>
      <c r="P156" s="15">
        <v>7.79</v>
      </c>
      <c r="Q156" s="16">
        <v>41785</v>
      </c>
      <c r="R156" s="15">
        <v>6.05</v>
      </c>
      <c r="S156" s="16">
        <v>41418</v>
      </c>
      <c r="T156" s="15">
        <v>4.24</v>
      </c>
      <c r="U156" s="16">
        <v>41053</v>
      </c>
      <c r="V156" s="15">
        <v>8.77</v>
      </c>
      <c r="W156" s="16">
        <v>40687</v>
      </c>
      <c r="X156" s="15">
        <v>20.420000000000002</v>
      </c>
      <c r="Y156" s="16">
        <v>40324</v>
      </c>
      <c r="Z156" s="15">
        <v>18.63</v>
      </c>
      <c r="AA156" s="16">
        <v>39960</v>
      </c>
      <c r="AB156" s="15">
        <v>18.760000000000002</v>
      </c>
      <c r="AC156" s="16">
        <v>39595</v>
      </c>
      <c r="AD156" s="15">
        <v>29.3</v>
      </c>
    </row>
    <row r="157" spans="3:30" x14ac:dyDescent="0.3">
      <c r="C157" s="16">
        <v>44343</v>
      </c>
      <c r="D157" s="15">
        <v>55.91</v>
      </c>
      <c r="E157" s="16">
        <v>43977</v>
      </c>
      <c r="F157" s="15">
        <v>23.22</v>
      </c>
      <c r="G157" s="16">
        <v>43609</v>
      </c>
      <c r="H157" s="15">
        <v>26.9</v>
      </c>
      <c r="I157" s="16">
        <v>43244</v>
      </c>
      <c r="J157" s="15">
        <v>17.45</v>
      </c>
      <c r="K157" s="16">
        <v>42879</v>
      </c>
      <c r="L157" s="15">
        <v>5.22</v>
      </c>
      <c r="M157" s="16">
        <v>42503</v>
      </c>
      <c r="N157" s="15">
        <v>6.15</v>
      </c>
      <c r="O157" s="16">
        <v>42150</v>
      </c>
      <c r="P157" s="15">
        <v>7.84</v>
      </c>
      <c r="Q157" s="16">
        <v>41782</v>
      </c>
      <c r="R157" s="15">
        <v>6.08</v>
      </c>
      <c r="S157" s="16">
        <v>41417</v>
      </c>
      <c r="T157" s="15">
        <v>4.03</v>
      </c>
      <c r="U157" s="16">
        <v>41052</v>
      </c>
      <c r="V157" s="15">
        <v>8.59</v>
      </c>
      <c r="W157" s="16">
        <v>40686</v>
      </c>
      <c r="X157" s="15">
        <v>20.190000000000001</v>
      </c>
      <c r="Y157" s="16">
        <v>40323</v>
      </c>
      <c r="Z157" s="15">
        <v>18.13</v>
      </c>
      <c r="AA157" s="16">
        <v>39959</v>
      </c>
      <c r="AB157" s="15">
        <v>18.57</v>
      </c>
      <c r="AC157" s="16">
        <v>39594</v>
      </c>
      <c r="AD157" s="15">
        <v>28.9</v>
      </c>
    </row>
    <row r="158" spans="3:30" x14ac:dyDescent="0.3">
      <c r="C158" s="16">
        <v>44342</v>
      </c>
      <c r="D158" s="15">
        <v>57.63</v>
      </c>
      <c r="E158" s="16">
        <v>43976</v>
      </c>
      <c r="F158" s="15">
        <v>23.19</v>
      </c>
      <c r="G158" s="16">
        <v>43608</v>
      </c>
      <c r="H158" s="15">
        <v>27.49</v>
      </c>
      <c r="I158" s="16">
        <v>43243</v>
      </c>
      <c r="J158" s="15">
        <v>17.149999999999999</v>
      </c>
      <c r="K158" s="16">
        <v>42878</v>
      </c>
      <c r="L158" s="15">
        <v>5.05</v>
      </c>
      <c r="M158" s="16">
        <v>42502</v>
      </c>
      <c r="N158" s="15">
        <v>6.09</v>
      </c>
      <c r="O158" s="16">
        <v>42149</v>
      </c>
      <c r="P158" s="15">
        <v>7.97</v>
      </c>
      <c r="Q158" s="16">
        <v>41781</v>
      </c>
      <c r="R158" s="15">
        <v>6.16</v>
      </c>
      <c r="S158" s="16">
        <v>41416</v>
      </c>
      <c r="T158" s="15">
        <v>3.94</v>
      </c>
      <c r="U158" s="16">
        <v>41051</v>
      </c>
      <c r="V158" s="15">
        <v>8.7799999999999994</v>
      </c>
      <c r="W158" s="16">
        <v>40683</v>
      </c>
      <c r="X158" s="15">
        <v>20.45</v>
      </c>
      <c r="Y158" s="16">
        <v>40322</v>
      </c>
      <c r="Z158" s="15">
        <v>18.41</v>
      </c>
      <c r="AA158" s="16">
        <v>39958</v>
      </c>
      <c r="AB158" s="15">
        <v>18.79</v>
      </c>
      <c r="AC158" s="16">
        <v>39591</v>
      </c>
      <c r="AD158" s="15">
        <v>29.14</v>
      </c>
    </row>
    <row r="159" spans="3:30" x14ac:dyDescent="0.3">
      <c r="C159" s="16">
        <v>44341</v>
      </c>
      <c r="D159" s="15">
        <v>57.36</v>
      </c>
      <c r="E159" s="16">
        <v>43973</v>
      </c>
      <c r="F159" s="15">
        <v>23</v>
      </c>
      <c r="G159" s="16">
        <v>43607</v>
      </c>
      <c r="H159" s="15">
        <v>27.8</v>
      </c>
      <c r="I159" s="16">
        <v>43242</v>
      </c>
      <c r="J159" s="15">
        <v>17.079999999999998</v>
      </c>
      <c r="K159" s="16">
        <v>42877</v>
      </c>
      <c r="L159" s="15">
        <v>5.21</v>
      </c>
      <c r="M159" s="16">
        <v>42501</v>
      </c>
      <c r="N159" s="15">
        <v>6.32</v>
      </c>
      <c r="O159" s="16">
        <v>42146</v>
      </c>
      <c r="P159" s="15">
        <v>7.89</v>
      </c>
      <c r="Q159" s="16">
        <v>41780</v>
      </c>
      <c r="R159" s="15">
        <v>6.09</v>
      </c>
      <c r="S159" s="16">
        <v>41415</v>
      </c>
      <c r="T159" s="15">
        <v>4.18</v>
      </c>
      <c r="U159" s="16">
        <v>41050</v>
      </c>
      <c r="V159" s="15">
        <v>8.43</v>
      </c>
      <c r="W159" s="16">
        <v>40682</v>
      </c>
      <c r="X159" s="15">
        <v>20.7</v>
      </c>
      <c r="Y159" s="16">
        <v>40319</v>
      </c>
      <c r="Z159" s="15">
        <v>17.829999999999998</v>
      </c>
      <c r="AA159" s="16">
        <v>39955</v>
      </c>
      <c r="AB159" s="15">
        <v>18.79</v>
      </c>
      <c r="AC159" s="16">
        <v>39590</v>
      </c>
      <c r="AD159" s="15">
        <v>29.08</v>
      </c>
    </row>
    <row r="160" spans="3:30" x14ac:dyDescent="0.3">
      <c r="C160" s="16">
        <v>44340</v>
      </c>
      <c r="D160" s="15">
        <v>57.03</v>
      </c>
      <c r="E160" s="16">
        <v>43972</v>
      </c>
      <c r="F160" s="15">
        <v>22.77</v>
      </c>
      <c r="G160" s="16">
        <v>43606</v>
      </c>
      <c r="H160" s="15">
        <v>26.81</v>
      </c>
      <c r="I160" s="16">
        <v>43241</v>
      </c>
      <c r="J160" s="15">
        <v>16.68</v>
      </c>
      <c r="K160" s="16">
        <v>42874</v>
      </c>
      <c r="L160" s="15">
        <v>5.14</v>
      </c>
      <c r="M160" s="16">
        <v>42500</v>
      </c>
      <c r="N160" s="15">
        <v>6.2</v>
      </c>
      <c r="O160" s="16">
        <v>42145</v>
      </c>
      <c r="P160" s="15">
        <v>7.89</v>
      </c>
      <c r="Q160" s="16">
        <v>41779</v>
      </c>
      <c r="R160" s="15">
        <v>5.76</v>
      </c>
      <c r="S160" s="16">
        <v>41414</v>
      </c>
      <c r="T160" s="15">
        <v>4.22</v>
      </c>
      <c r="U160" s="16">
        <v>41047</v>
      </c>
      <c r="V160" s="15">
        <v>8.17</v>
      </c>
      <c r="W160" s="16">
        <v>40681</v>
      </c>
      <c r="X160" s="15">
        <v>20.98</v>
      </c>
      <c r="Y160" s="16">
        <v>40318</v>
      </c>
      <c r="Z160" s="15">
        <v>17.7</v>
      </c>
      <c r="AA160" s="16">
        <v>39954</v>
      </c>
      <c r="AB160" s="15">
        <v>18.579999999999998</v>
      </c>
      <c r="AC160" s="16">
        <v>39589</v>
      </c>
      <c r="AD160" s="15">
        <v>28.77</v>
      </c>
    </row>
    <row r="161" spans="3:30" x14ac:dyDescent="0.3">
      <c r="C161" s="16">
        <v>44337</v>
      </c>
      <c r="D161" s="15">
        <v>56.17</v>
      </c>
      <c r="E161" s="16">
        <v>43971</v>
      </c>
      <c r="F161" s="15">
        <v>22.86</v>
      </c>
      <c r="G161" s="16">
        <v>43605</v>
      </c>
      <c r="H161" s="15">
        <v>26.62</v>
      </c>
      <c r="I161" s="16">
        <v>43238</v>
      </c>
      <c r="J161" s="15">
        <v>16.38</v>
      </c>
      <c r="K161" s="16">
        <v>42873</v>
      </c>
      <c r="L161" s="15">
        <v>5.05</v>
      </c>
      <c r="M161" s="16">
        <v>42499</v>
      </c>
      <c r="N161" s="15">
        <v>6</v>
      </c>
      <c r="O161" s="16">
        <v>42144</v>
      </c>
      <c r="P161" s="15">
        <v>7.94</v>
      </c>
      <c r="Q161" s="16">
        <v>41778</v>
      </c>
      <c r="R161" s="15">
        <v>5.6</v>
      </c>
      <c r="S161" s="16">
        <v>41411</v>
      </c>
      <c r="T161" s="15">
        <v>4.16</v>
      </c>
      <c r="U161" s="16">
        <v>41046</v>
      </c>
      <c r="V161" s="15">
        <v>8.3000000000000007</v>
      </c>
      <c r="W161" s="16">
        <v>40680</v>
      </c>
      <c r="X161" s="15">
        <v>21.03</v>
      </c>
      <c r="Y161" s="16">
        <v>40317</v>
      </c>
      <c r="Z161" s="15">
        <v>17.77</v>
      </c>
      <c r="AA161" s="16">
        <v>39953</v>
      </c>
      <c r="AB161" s="15">
        <v>18.829999999999998</v>
      </c>
      <c r="AC161" s="16">
        <v>39588</v>
      </c>
      <c r="AD161" s="15">
        <v>28.39</v>
      </c>
    </row>
    <row r="162" spans="3:30" x14ac:dyDescent="0.3">
      <c r="C162" s="16">
        <v>44336</v>
      </c>
      <c r="D162" s="15">
        <v>57.02</v>
      </c>
      <c r="E162" s="16">
        <v>43970</v>
      </c>
      <c r="F162" s="15">
        <v>21.56</v>
      </c>
      <c r="G162" s="16">
        <v>43602</v>
      </c>
      <c r="H162" s="15">
        <v>26.43</v>
      </c>
      <c r="I162" s="16">
        <v>43237</v>
      </c>
      <c r="J162" s="15">
        <v>16.39</v>
      </c>
      <c r="K162" s="16">
        <v>42872</v>
      </c>
      <c r="L162" s="15">
        <v>4.87</v>
      </c>
      <c r="M162" s="16">
        <v>42496</v>
      </c>
      <c r="N162" s="15">
        <v>6.15</v>
      </c>
      <c r="O162" s="16">
        <v>42143</v>
      </c>
      <c r="P162" s="15">
        <v>7.98</v>
      </c>
      <c r="Q162" s="16">
        <v>41775</v>
      </c>
      <c r="R162" s="15">
        <v>5.71</v>
      </c>
      <c r="S162" s="16">
        <v>41410</v>
      </c>
      <c r="T162" s="15">
        <v>4.32</v>
      </c>
      <c r="U162" s="16">
        <v>41045</v>
      </c>
      <c r="V162" s="15">
        <v>8.35</v>
      </c>
      <c r="W162" s="16">
        <v>40679</v>
      </c>
      <c r="X162" s="15">
        <v>21.3</v>
      </c>
      <c r="Y162" s="16">
        <v>40316</v>
      </c>
      <c r="Z162" s="15">
        <v>18.41</v>
      </c>
      <c r="AA162" s="16">
        <v>39952</v>
      </c>
      <c r="AB162" s="15">
        <v>18.239999999999998</v>
      </c>
      <c r="AC162" s="16">
        <v>39587</v>
      </c>
      <c r="AD162" s="15">
        <v>28.33</v>
      </c>
    </row>
    <row r="163" spans="3:30" x14ac:dyDescent="0.3">
      <c r="C163" s="16">
        <v>44335</v>
      </c>
      <c r="D163" s="15">
        <v>53.86</v>
      </c>
      <c r="E163" s="16">
        <v>43969</v>
      </c>
      <c r="F163" s="15">
        <v>21.94</v>
      </c>
      <c r="G163" s="16">
        <v>43601</v>
      </c>
      <c r="H163" s="15">
        <v>27.04</v>
      </c>
      <c r="I163" s="16">
        <v>43236</v>
      </c>
      <c r="J163" s="15">
        <v>16.25</v>
      </c>
      <c r="K163" s="16">
        <v>42871</v>
      </c>
      <c r="L163" s="15">
        <v>4.83</v>
      </c>
      <c r="M163" s="16">
        <v>42495</v>
      </c>
      <c r="N163" s="15">
        <v>6.49</v>
      </c>
      <c r="O163" s="16">
        <v>42142</v>
      </c>
      <c r="P163" s="15">
        <v>8.2100000000000009</v>
      </c>
      <c r="Q163" s="16">
        <v>41774</v>
      </c>
      <c r="R163" s="15">
        <v>5.68</v>
      </c>
      <c r="S163" s="16">
        <v>41409</v>
      </c>
      <c r="T163" s="15">
        <v>4.26</v>
      </c>
      <c r="U163" s="16">
        <v>41044</v>
      </c>
      <c r="V163" s="15">
        <v>8.2799999999999994</v>
      </c>
      <c r="W163" s="16">
        <v>40676</v>
      </c>
      <c r="X163" s="15">
        <v>21.09</v>
      </c>
      <c r="Y163" s="16">
        <v>40315</v>
      </c>
      <c r="Z163" s="15">
        <v>18.190000000000001</v>
      </c>
      <c r="AA163" s="16">
        <v>39951</v>
      </c>
      <c r="AB163" s="15">
        <v>17.91</v>
      </c>
      <c r="AC163" s="16">
        <v>39584</v>
      </c>
      <c r="AD163" s="15">
        <v>27.93</v>
      </c>
    </row>
    <row r="164" spans="3:30" x14ac:dyDescent="0.3">
      <c r="C164" s="16">
        <v>44334</v>
      </c>
      <c r="D164" s="15">
        <v>57.08</v>
      </c>
      <c r="E164" s="16">
        <v>43966</v>
      </c>
      <c r="F164" s="15">
        <v>20.77</v>
      </c>
      <c r="G164" s="16">
        <v>43600</v>
      </c>
      <c r="H164" s="15">
        <v>27.45</v>
      </c>
      <c r="I164" s="16">
        <v>43235</v>
      </c>
      <c r="J164" s="15">
        <v>15.38</v>
      </c>
      <c r="K164" s="16">
        <v>42870</v>
      </c>
      <c r="L164" s="15">
        <v>4.68</v>
      </c>
      <c r="M164" s="16">
        <v>42494</v>
      </c>
      <c r="N164" s="15">
        <v>6.43</v>
      </c>
      <c r="O164" s="16">
        <v>42139</v>
      </c>
      <c r="P164" s="15">
        <v>8.18</v>
      </c>
      <c r="Q164" s="16">
        <v>41773</v>
      </c>
      <c r="R164" s="15">
        <v>6.09</v>
      </c>
      <c r="S164" s="16">
        <v>41408</v>
      </c>
      <c r="T164" s="15">
        <v>4.13</v>
      </c>
      <c r="U164" s="16">
        <v>41043</v>
      </c>
      <c r="V164" s="15">
        <v>8.39</v>
      </c>
      <c r="W164" s="16">
        <v>40675</v>
      </c>
      <c r="X164" s="15">
        <v>21.31</v>
      </c>
      <c r="Y164" s="16">
        <v>40312</v>
      </c>
      <c r="Z164" s="15">
        <v>18.79</v>
      </c>
      <c r="AA164" s="16">
        <v>39948</v>
      </c>
      <c r="AB164" s="15">
        <v>17.52</v>
      </c>
      <c r="AC164" s="16">
        <v>39583</v>
      </c>
      <c r="AD164" s="15">
        <v>27.75</v>
      </c>
    </row>
    <row r="165" spans="3:30" x14ac:dyDescent="0.3">
      <c r="C165" s="16">
        <v>44333</v>
      </c>
      <c r="D165" s="15">
        <v>60.29</v>
      </c>
      <c r="E165" s="16">
        <v>43965</v>
      </c>
      <c r="F165" s="15">
        <v>20.43</v>
      </c>
      <c r="G165" s="16">
        <v>43599</v>
      </c>
      <c r="H165" s="15">
        <v>27.36</v>
      </c>
      <c r="I165" s="16">
        <v>43234</v>
      </c>
      <c r="J165" s="15">
        <v>15.7</v>
      </c>
      <c r="K165" s="16">
        <v>42867</v>
      </c>
      <c r="L165" s="15">
        <v>4.75</v>
      </c>
      <c r="M165" s="16">
        <v>42493</v>
      </c>
      <c r="N165" s="15">
        <v>6.29</v>
      </c>
      <c r="O165" s="16">
        <v>42138</v>
      </c>
      <c r="P165" s="15">
        <v>8.16</v>
      </c>
      <c r="Q165" s="16">
        <v>41772</v>
      </c>
      <c r="R165" s="15">
        <v>6.31</v>
      </c>
      <c r="S165" s="16">
        <v>41407</v>
      </c>
      <c r="T165" s="15">
        <v>3.86</v>
      </c>
      <c r="U165" s="16">
        <v>41040</v>
      </c>
      <c r="V165" s="15">
        <v>8.6</v>
      </c>
      <c r="W165" s="16">
        <v>40674</v>
      </c>
      <c r="X165" s="15">
        <v>21.28</v>
      </c>
      <c r="Y165" s="16">
        <v>40311</v>
      </c>
      <c r="Z165" s="15">
        <v>18.96</v>
      </c>
      <c r="AA165" s="16">
        <v>39947</v>
      </c>
      <c r="AB165" s="15">
        <v>17.899999999999999</v>
      </c>
      <c r="AC165" s="16">
        <v>39582</v>
      </c>
      <c r="AD165" s="15">
        <v>27.56</v>
      </c>
    </row>
    <row r="166" spans="3:30" x14ac:dyDescent="0.3">
      <c r="C166" s="16">
        <v>44330</v>
      </c>
      <c r="D166" s="15">
        <v>60.49</v>
      </c>
      <c r="E166" s="16">
        <v>43964</v>
      </c>
      <c r="F166" s="15">
        <v>20.27</v>
      </c>
      <c r="G166" s="16">
        <v>43598</v>
      </c>
      <c r="H166" s="15">
        <v>26.52</v>
      </c>
      <c r="I166" s="16">
        <v>43231</v>
      </c>
      <c r="J166" s="15">
        <v>15.68</v>
      </c>
      <c r="K166" s="16">
        <v>42866</v>
      </c>
      <c r="L166" s="15">
        <v>4.6399999999999997</v>
      </c>
      <c r="M166" s="16">
        <v>42492</v>
      </c>
      <c r="N166" s="15">
        <v>6.42</v>
      </c>
      <c r="O166" s="16">
        <v>42137</v>
      </c>
      <c r="P166" s="15">
        <v>8.26</v>
      </c>
      <c r="Q166" s="16">
        <v>41771</v>
      </c>
      <c r="R166" s="15">
        <v>6.33</v>
      </c>
      <c r="S166" s="16">
        <v>41404</v>
      </c>
      <c r="T166" s="15">
        <v>3.98</v>
      </c>
      <c r="U166" s="16">
        <v>41039</v>
      </c>
      <c r="V166" s="15">
        <v>8.5399999999999991</v>
      </c>
      <c r="W166" s="16">
        <v>40673</v>
      </c>
      <c r="X166" s="15">
        <v>21.41</v>
      </c>
      <c r="Y166" s="16">
        <v>40310</v>
      </c>
      <c r="Z166" s="15">
        <v>18.88</v>
      </c>
      <c r="AA166" s="16">
        <v>39946</v>
      </c>
      <c r="AB166" s="15">
        <v>18.2</v>
      </c>
      <c r="AC166" s="16">
        <v>39581</v>
      </c>
      <c r="AD166" s="15">
        <v>28.14</v>
      </c>
    </row>
    <row r="167" spans="3:30" x14ac:dyDescent="0.3">
      <c r="C167" s="16">
        <v>44329</v>
      </c>
      <c r="D167" s="15">
        <v>58.23</v>
      </c>
      <c r="E167" s="16">
        <v>43963</v>
      </c>
      <c r="F167" s="15">
        <v>20.11</v>
      </c>
      <c r="G167" s="16">
        <v>43595</v>
      </c>
      <c r="H167" s="15">
        <v>27.11</v>
      </c>
      <c r="I167" s="16">
        <v>43230</v>
      </c>
      <c r="J167" s="15">
        <v>15.66</v>
      </c>
      <c r="K167" s="16">
        <v>42865</v>
      </c>
      <c r="L167" s="15">
        <v>4.74</v>
      </c>
      <c r="M167" s="16">
        <v>42489</v>
      </c>
      <c r="N167" s="15">
        <v>6.48</v>
      </c>
      <c r="O167" s="16">
        <v>42136</v>
      </c>
      <c r="P167" s="15">
        <v>8.1999999999999993</v>
      </c>
      <c r="Q167" s="16">
        <v>41768</v>
      </c>
      <c r="R167" s="15">
        <v>6.25</v>
      </c>
      <c r="S167" s="16">
        <v>41403</v>
      </c>
      <c r="T167" s="15">
        <v>4.42</v>
      </c>
      <c r="U167" s="16">
        <v>41038</v>
      </c>
      <c r="V167" s="15">
        <v>8.52</v>
      </c>
      <c r="W167" s="16">
        <v>40672</v>
      </c>
      <c r="X167" s="15">
        <v>21.54</v>
      </c>
      <c r="Y167" s="16">
        <v>40309</v>
      </c>
      <c r="Z167" s="15">
        <v>18.87</v>
      </c>
      <c r="AA167" s="16">
        <v>39945</v>
      </c>
      <c r="AB167" s="15">
        <v>18.66</v>
      </c>
      <c r="AC167" s="16">
        <v>39580</v>
      </c>
      <c r="AD167" s="15">
        <v>28.52</v>
      </c>
    </row>
    <row r="168" spans="3:30" x14ac:dyDescent="0.3">
      <c r="C168" s="16">
        <v>44328</v>
      </c>
      <c r="D168" s="15">
        <v>58.93</v>
      </c>
      <c r="E168" s="16">
        <v>43962</v>
      </c>
      <c r="F168" s="15">
        <v>20.66</v>
      </c>
      <c r="G168" s="16">
        <v>43594</v>
      </c>
      <c r="H168" s="15">
        <v>28.1</v>
      </c>
      <c r="I168" s="16">
        <v>43229</v>
      </c>
      <c r="J168" s="15">
        <v>15.05</v>
      </c>
      <c r="K168" s="16">
        <v>42864</v>
      </c>
      <c r="L168" s="15">
        <v>4.8099999999999996</v>
      </c>
      <c r="M168" s="16">
        <v>42488</v>
      </c>
      <c r="N168" s="15">
        <v>6.64</v>
      </c>
      <c r="O168" s="16">
        <v>42135</v>
      </c>
      <c r="P168" s="15">
        <v>8.23</v>
      </c>
      <c r="Q168" s="16">
        <v>41767</v>
      </c>
      <c r="R168" s="15">
        <v>6.13</v>
      </c>
      <c r="S168" s="16">
        <v>41402</v>
      </c>
      <c r="T168" s="15">
        <v>4.1100000000000003</v>
      </c>
      <c r="U168" s="16">
        <v>41037</v>
      </c>
      <c r="V168" s="15">
        <v>8.64</v>
      </c>
      <c r="W168" s="16">
        <v>40669</v>
      </c>
      <c r="X168" s="15">
        <v>21.6</v>
      </c>
      <c r="Y168" s="16">
        <v>40308</v>
      </c>
      <c r="Z168" s="15">
        <v>18.39</v>
      </c>
      <c r="AA168" s="16">
        <v>39944</v>
      </c>
      <c r="AB168" s="15">
        <v>19.510000000000002</v>
      </c>
      <c r="AC168" s="16">
        <v>39577</v>
      </c>
      <c r="AD168" s="15">
        <v>28.28</v>
      </c>
    </row>
    <row r="169" spans="3:30" x14ac:dyDescent="0.3">
      <c r="C169" s="16">
        <v>44327</v>
      </c>
      <c r="D169" s="15">
        <v>56.6</v>
      </c>
      <c r="E169" s="16">
        <v>43959</v>
      </c>
      <c r="F169" s="15">
        <v>20.95</v>
      </c>
      <c r="G169" s="16">
        <v>43593</v>
      </c>
      <c r="H169" s="15">
        <v>28.52</v>
      </c>
      <c r="I169" s="16">
        <v>43228</v>
      </c>
      <c r="J169" s="15">
        <v>14.63</v>
      </c>
      <c r="K169" s="16">
        <v>42863</v>
      </c>
      <c r="L169" s="15">
        <v>4.71</v>
      </c>
      <c r="M169" s="16">
        <v>42487</v>
      </c>
      <c r="N169" s="15">
        <v>7.14</v>
      </c>
      <c r="O169" s="16">
        <v>42132</v>
      </c>
      <c r="P169" s="15">
        <v>8.15</v>
      </c>
      <c r="Q169" s="16">
        <v>41766</v>
      </c>
      <c r="R169" s="15">
        <v>6.12</v>
      </c>
      <c r="S169" s="16">
        <v>41401</v>
      </c>
      <c r="T169" s="15">
        <v>4.38</v>
      </c>
      <c r="U169" s="16">
        <v>41036</v>
      </c>
      <c r="V169" s="15">
        <v>8.58</v>
      </c>
      <c r="W169" s="16">
        <v>40668</v>
      </c>
      <c r="X169" s="15">
        <v>21.58</v>
      </c>
      <c r="Y169" s="16">
        <v>40305</v>
      </c>
      <c r="Z169" s="15">
        <v>18.63</v>
      </c>
      <c r="AA169" s="16">
        <v>39941</v>
      </c>
      <c r="AB169" s="15">
        <v>19.149999999999999</v>
      </c>
      <c r="AC169" s="16">
        <v>39576</v>
      </c>
      <c r="AD169" s="15">
        <v>27.98</v>
      </c>
    </row>
    <row r="170" spans="3:30" x14ac:dyDescent="0.3">
      <c r="C170" s="16">
        <v>44326</v>
      </c>
      <c r="D170" s="15">
        <v>55.73</v>
      </c>
      <c r="E170" s="16">
        <v>43958</v>
      </c>
      <c r="F170" s="15">
        <v>21.13</v>
      </c>
      <c r="G170" s="16">
        <v>43592</v>
      </c>
      <c r="H170" s="15">
        <v>28</v>
      </c>
      <c r="I170" s="16">
        <v>43227</v>
      </c>
      <c r="J170" s="15">
        <v>14.65</v>
      </c>
      <c r="K170" s="16">
        <v>42860</v>
      </c>
      <c r="L170" s="15">
        <v>4.8600000000000003</v>
      </c>
      <c r="M170" s="16">
        <v>42486</v>
      </c>
      <c r="N170" s="15">
        <v>6.92</v>
      </c>
      <c r="O170" s="16">
        <v>42131</v>
      </c>
      <c r="P170" s="15">
        <v>8.0399999999999991</v>
      </c>
      <c r="Q170" s="16">
        <v>41765</v>
      </c>
      <c r="R170" s="15">
        <v>6.22</v>
      </c>
      <c r="S170" s="16">
        <v>41400</v>
      </c>
      <c r="T170" s="15">
        <v>4.54</v>
      </c>
      <c r="U170" s="16">
        <v>41033</v>
      </c>
      <c r="V170" s="15">
        <v>8.44</v>
      </c>
      <c r="W170" s="16">
        <v>40667</v>
      </c>
      <c r="X170" s="15">
        <v>21.68</v>
      </c>
      <c r="Y170" s="16">
        <v>40304</v>
      </c>
      <c r="Z170" s="15">
        <v>19.39</v>
      </c>
      <c r="AA170" s="16">
        <v>39940</v>
      </c>
      <c r="AB170" s="15">
        <v>18.239999999999998</v>
      </c>
      <c r="AC170" s="16">
        <v>39575</v>
      </c>
      <c r="AD170" s="15">
        <v>28.13</v>
      </c>
    </row>
    <row r="171" spans="3:30" x14ac:dyDescent="0.3">
      <c r="C171" s="16">
        <v>44323</v>
      </c>
      <c r="D171" s="15">
        <v>53.89</v>
      </c>
      <c r="E171" s="16">
        <v>43957</v>
      </c>
      <c r="F171" s="15">
        <v>20.65</v>
      </c>
      <c r="G171" s="16">
        <v>43591</v>
      </c>
      <c r="H171" s="15">
        <v>26.95</v>
      </c>
      <c r="I171" s="16">
        <v>43224</v>
      </c>
      <c r="J171" s="15">
        <v>14.04</v>
      </c>
      <c r="K171" s="16">
        <v>42859</v>
      </c>
      <c r="L171" s="15">
        <v>4.79</v>
      </c>
      <c r="M171" s="16">
        <v>42485</v>
      </c>
      <c r="N171" s="15">
        <v>6.2</v>
      </c>
      <c r="O171" s="16">
        <v>42130</v>
      </c>
      <c r="P171" s="15">
        <v>8.14</v>
      </c>
      <c r="Q171" s="16">
        <v>41764</v>
      </c>
      <c r="R171" s="15">
        <v>6.22</v>
      </c>
      <c r="S171" s="16">
        <v>41397</v>
      </c>
      <c r="T171" s="15">
        <v>4.3899999999999997</v>
      </c>
      <c r="U171" s="16">
        <v>41032</v>
      </c>
      <c r="V171" s="15">
        <v>9.09</v>
      </c>
      <c r="W171" s="16">
        <v>40666</v>
      </c>
      <c r="X171" s="15">
        <v>21.81</v>
      </c>
      <c r="Y171" s="16">
        <v>40303</v>
      </c>
      <c r="Z171" s="15">
        <v>19.21</v>
      </c>
      <c r="AA171" s="16">
        <v>39939</v>
      </c>
      <c r="AB171" s="15">
        <v>17.989999999999998</v>
      </c>
      <c r="AC171" s="16">
        <v>39574</v>
      </c>
      <c r="AD171" s="15">
        <v>28.43</v>
      </c>
    </row>
    <row r="172" spans="3:30" x14ac:dyDescent="0.3">
      <c r="C172" s="16">
        <v>44322</v>
      </c>
      <c r="D172" s="15">
        <v>53.36</v>
      </c>
      <c r="E172" s="16">
        <v>43956</v>
      </c>
      <c r="F172" s="15">
        <v>20.74</v>
      </c>
      <c r="G172" s="16">
        <v>43588</v>
      </c>
      <c r="H172" s="15">
        <v>26.82</v>
      </c>
      <c r="I172" s="16">
        <v>43223</v>
      </c>
      <c r="J172" s="15">
        <v>13.98</v>
      </c>
      <c r="K172" s="16">
        <v>42858</v>
      </c>
      <c r="L172" s="15">
        <v>4.6900000000000004</v>
      </c>
      <c r="M172" s="16">
        <v>42482</v>
      </c>
      <c r="N172" s="15">
        <v>6.26</v>
      </c>
      <c r="O172" s="16">
        <v>42129</v>
      </c>
      <c r="P172" s="15">
        <v>8.15</v>
      </c>
      <c r="Q172" s="16">
        <v>41761</v>
      </c>
      <c r="R172" s="15">
        <v>6.2</v>
      </c>
      <c r="S172" s="16">
        <v>41396</v>
      </c>
      <c r="T172" s="15">
        <v>3.63</v>
      </c>
      <c r="U172" s="16">
        <v>41031</v>
      </c>
      <c r="V172" s="15">
        <v>9.18</v>
      </c>
      <c r="W172" s="16">
        <v>40665</v>
      </c>
      <c r="X172" s="15">
        <v>21.85</v>
      </c>
      <c r="Y172" s="16">
        <v>40302</v>
      </c>
      <c r="Z172" s="15">
        <v>19.16</v>
      </c>
      <c r="AA172" s="16">
        <v>39938</v>
      </c>
      <c r="AB172" s="15">
        <v>17.600000000000001</v>
      </c>
      <c r="AC172" s="16">
        <v>39570</v>
      </c>
      <c r="AD172" s="15">
        <v>27.39</v>
      </c>
    </row>
    <row r="173" spans="3:30" x14ac:dyDescent="0.3">
      <c r="C173" s="16">
        <v>44321</v>
      </c>
      <c r="D173" s="15">
        <v>52.85</v>
      </c>
      <c r="E173" s="16">
        <v>43955</v>
      </c>
      <c r="F173" s="15">
        <v>21</v>
      </c>
      <c r="G173" s="16">
        <v>43587</v>
      </c>
      <c r="H173" s="15">
        <v>26.34</v>
      </c>
      <c r="I173" s="16">
        <v>43222</v>
      </c>
      <c r="J173" s="15">
        <v>14.08</v>
      </c>
      <c r="K173" s="16">
        <v>42857</v>
      </c>
      <c r="L173" s="15">
        <v>4.7300000000000004</v>
      </c>
      <c r="M173" s="16">
        <v>42481</v>
      </c>
      <c r="N173" s="15">
        <v>6.04</v>
      </c>
      <c r="O173" s="16">
        <v>42128</v>
      </c>
      <c r="P173" s="15">
        <v>8.18</v>
      </c>
      <c r="Q173" s="16">
        <v>41760</v>
      </c>
      <c r="R173" s="15">
        <v>6.45</v>
      </c>
      <c r="S173" s="16">
        <v>41395</v>
      </c>
      <c r="T173" s="15">
        <v>3.45</v>
      </c>
      <c r="U173" s="16">
        <v>41030</v>
      </c>
      <c r="V173" s="15">
        <v>9.6999999999999993</v>
      </c>
      <c r="W173" s="16">
        <v>40662</v>
      </c>
      <c r="X173" s="15">
        <v>21.8</v>
      </c>
      <c r="Y173" s="16">
        <v>40301</v>
      </c>
      <c r="Z173" s="15">
        <v>19.920000000000002</v>
      </c>
      <c r="AA173" s="16">
        <v>39937</v>
      </c>
      <c r="AB173" s="15">
        <v>18.09</v>
      </c>
      <c r="AC173" s="16">
        <v>39569</v>
      </c>
      <c r="AD173" s="15">
        <v>26.66</v>
      </c>
    </row>
    <row r="174" spans="3:30" x14ac:dyDescent="0.3">
      <c r="C174" s="16">
        <v>44320</v>
      </c>
      <c r="D174" s="15">
        <v>51.99</v>
      </c>
      <c r="E174" s="16">
        <v>43952</v>
      </c>
      <c r="F174" s="15">
        <v>20.62</v>
      </c>
      <c r="G174" s="16">
        <v>43586</v>
      </c>
      <c r="H174" s="15">
        <v>27.43</v>
      </c>
      <c r="I174" s="16">
        <v>43221</v>
      </c>
      <c r="J174" s="15">
        <v>14.41</v>
      </c>
      <c r="K174" s="16">
        <v>42856</v>
      </c>
      <c r="L174" s="15">
        <v>4.8600000000000003</v>
      </c>
      <c r="M174" s="16">
        <v>42480</v>
      </c>
      <c r="N174" s="15">
        <v>5.83</v>
      </c>
      <c r="O174" s="16">
        <v>42125</v>
      </c>
      <c r="P174" s="15">
        <v>8.08</v>
      </c>
      <c r="Q174" s="16">
        <v>41759</v>
      </c>
      <c r="R174" s="15">
        <v>6.45</v>
      </c>
      <c r="S174" s="16">
        <v>41394</v>
      </c>
      <c r="T174" s="15">
        <v>3.69</v>
      </c>
      <c r="U174" s="16">
        <v>41029</v>
      </c>
      <c r="V174" s="15">
        <v>9.77</v>
      </c>
      <c r="W174" s="16">
        <v>40661</v>
      </c>
      <c r="X174" s="15">
        <v>21.87</v>
      </c>
      <c r="Y174" s="16">
        <v>40298</v>
      </c>
      <c r="Z174" s="15">
        <v>19.170000000000002</v>
      </c>
      <c r="AA174" s="16">
        <v>39934</v>
      </c>
      <c r="AB174" s="15">
        <v>17.68</v>
      </c>
      <c r="AC174" s="16">
        <v>39568</v>
      </c>
      <c r="AD174" s="15">
        <v>27.03</v>
      </c>
    </row>
    <row r="175" spans="3:30" x14ac:dyDescent="0.3">
      <c r="C175" s="16">
        <v>44319</v>
      </c>
      <c r="D175" s="15">
        <v>52.82</v>
      </c>
      <c r="E175" s="16">
        <v>43951</v>
      </c>
      <c r="F175" s="15">
        <v>21.22</v>
      </c>
      <c r="G175" s="16">
        <v>43585</v>
      </c>
      <c r="H175" s="15">
        <v>27.99</v>
      </c>
      <c r="I175" s="16">
        <v>43220</v>
      </c>
      <c r="J175" s="15">
        <v>14.6</v>
      </c>
      <c r="K175" s="16">
        <v>42853</v>
      </c>
      <c r="L175" s="15">
        <v>4.8600000000000003</v>
      </c>
      <c r="M175" s="16">
        <v>42479</v>
      </c>
      <c r="N175" s="15">
        <v>5.87</v>
      </c>
      <c r="O175" s="16">
        <v>42124</v>
      </c>
      <c r="P175" s="15">
        <v>7.99</v>
      </c>
      <c r="Q175" s="16">
        <v>41758</v>
      </c>
      <c r="R175" s="15">
        <v>6.46</v>
      </c>
      <c r="S175" s="16">
        <v>41393</v>
      </c>
      <c r="T175" s="15">
        <v>3.91</v>
      </c>
      <c r="U175" s="16">
        <v>41026</v>
      </c>
      <c r="V175" s="15">
        <v>9.58</v>
      </c>
      <c r="W175" s="16">
        <v>40660</v>
      </c>
      <c r="X175" s="15">
        <v>21.64</v>
      </c>
      <c r="Y175" s="16">
        <v>40297</v>
      </c>
      <c r="Z175" s="15">
        <v>18.559999999999999</v>
      </c>
      <c r="AA175" s="16">
        <v>39933</v>
      </c>
      <c r="AB175" s="15">
        <v>17.5</v>
      </c>
      <c r="AC175" s="16">
        <v>39567</v>
      </c>
      <c r="AD175" s="15">
        <v>27.33</v>
      </c>
    </row>
    <row r="176" spans="3:30" x14ac:dyDescent="0.3">
      <c r="C176" s="16">
        <v>44316</v>
      </c>
      <c r="D176" s="15">
        <v>52.21</v>
      </c>
      <c r="E176" s="16">
        <v>43950</v>
      </c>
      <c r="F176" s="15">
        <v>21.82</v>
      </c>
      <c r="G176" s="16">
        <v>43584</v>
      </c>
      <c r="H176" s="15">
        <v>28.12</v>
      </c>
      <c r="I176" s="16">
        <v>43217</v>
      </c>
      <c r="J176" s="15">
        <v>14.58</v>
      </c>
      <c r="K176" s="16">
        <v>42852</v>
      </c>
      <c r="L176" s="15">
        <v>4.8499999999999996</v>
      </c>
      <c r="M176" s="16">
        <v>42478</v>
      </c>
      <c r="N176" s="15">
        <v>5.77</v>
      </c>
      <c r="O176" s="16">
        <v>42123</v>
      </c>
      <c r="P176" s="15">
        <v>8.07</v>
      </c>
      <c r="Q176" s="16">
        <v>41757</v>
      </c>
      <c r="R176" s="15">
        <v>6.2</v>
      </c>
      <c r="S176" s="16">
        <v>41390</v>
      </c>
      <c r="T176" s="15">
        <v>3.68</v>
      </c>
      <c r="U176" s="16">
        <v>41025</v>
      </c>
      <c r="V176" s="15">
        <v>9.57</v>
      </c>
      <c r="W176" s="16">
        <v>40659</v>
      </c>
      <c r="X176" s="15">
        <v>21.42</v>
      </c>
      <c r="Y176" s="16">
        <v>40296</v>
      </c>
      <c r="Z176" s="15">
        <v>18.2</v>
      </c>
      <c r="AA176" s="16">
        <v>39932</v>
      </c>
      <c r="AB176" s="15">
        <v>17</v>
      </c>
      <c r="AC176" s="16">
        <v>39566</v>
      </c>
      <c r="AD176" s="15">
        <v>27.78</v>
      </c>
    </row>
    <row r="177" spans="3:30" x14ac:dyDescent="0.3">
      <c r="C177" s="16">
        <v>44315</v>
      </c>
      <c r="D177" s="15">
        <v>51.39</v>
      </c>
      <c r="E177" s="16">
        <v>43949</v>
      </c>
      <c r="F177" s="15">
        <v>21.85</v>
      </c>
      <c r="G177" s="16">
        <v>43581</v>
      </c>
      <c r="H177" s="15">
        <v>27.64</v>
      </c>
      <c r="I177" s="16">
        <v>43216</v>
      </c>
      <c r="J177" s="15">
        <v>14.51</v>
      </c>
      <c r="K177" s="16">
        <v>42851</v>
      </c>
      <c r="L177" s="15">
        <v>4.9000000000000004</v>
      </c>
      <c r="M177" s="16">
        <v>42475</v>
      </c>
      <c r="N177" s="15">
        <v>5.77</v>
      </c>
      <c r="O177" s="16">
        <v>42122</v>
      </c>
      <c r="P177" s="15">
        <v>7.96</v>
      </c>
      <c r="Q177" s="16">
        <v>41754</v>
      </c>
      <c r="R177" s="15">
        <v>6.07</v>
      </c>
      <c r="S177" s="16">
        <v>41389</v>
      </c>
      <c r="T177" s="15">
        <v>3.53</v>
      </c>
      <c r="U177" s="16">
        <v>41024</v>
      </c>
      <c r="V177" s="15">
        <v>9.36</v>
      </c>
      <c r="W177" s="16">
        <v>40654</v>
      </c>
      <c r="X177" s="15">
        <v>21.35</v>
      </c>
      <c r="Y177" s="16">
        <v>40295</v>
      </c>
      <c r="Z177" s="15">
        <v>18.510000000000002</v>
      </c>
      <c r="AA177" s="16">
        <v>39931</v>
      </c>
      <c r="AB177" s="15">
        <v>16.66</v>
      </c>
      <c r="AC177" s="16">
        <v>39563</v>
      </c>
      <c r="AD177" s="15">
        <v>27.86</v>
      </c>
    </row>
    <row r="178" spans="3:30" x14ac:dyDescent="0.3">
      <c r="C178" s="16">
        <v>44314</v>
      </c>
      <c r="D178" s="15">
        <v>50.97</v>
      </c>
      <c r="E178" s="16">
        <v>43948</v>
      </c>
      <c r="F178" s="15">
        <v>21.95</v>
      </c>
      <c r="G178" s="16">
        <v>43580</v>
      </c>
      <c r="H178" s="15">
        <v>29.09</v>
      </c>
      <c r="I178" s="16">
        <v>43215</v>
      </c>
      <c r="J178" s="15">
        <v>14.26</v>
      </c>
      <c r="K178" s="16">
        <v>42850</v>
      </c>
      <c r="L178" s="15">
        <v>4.79</v>
      </c>
      <c r="M178" s="16">
        <v>42474</v>
      </c>
      <c r="N178" s="15">
        <v>5.91</v>
      </c>
      <c r="O178" s="16">
        <v>42121</v>
      </c>
      <c r="P178" s="15">
        <v>7.76</v>
      </c>
      <c r="Q178" s="16">
        <v>41753</v>
      </c>
      <c r="R178" s="15">
        <v>6.8</v>
      </c>
      <c r="S178" s="16">
        <v>41388</v>
      </c>
      <c r="T178" s="15">
        <v>3.58</v>
      </c>
      <c r="U178" s="16">
        <v>41023</v>
      </c>
      <c r="V178" s="15">
        <v>9.44</v>
      </c>
      <c r="W178" s="16">
        <v>40653</v>
      </c>
      <c r="X178" s="15">
        <v>21.43</v>
      </c>
      <c r="Y178" s="16">
        <v>40294</v>
      </c>
      <c r="Z178" s="15">
        <v>18.86</v>
      </c>
      <c r="AA178" s="16">
        <v>39930</v>
      </c>
      <c r="AB178" s="15">
        <v>16.87</v>
      </c>
      <c r="AC178" s="16">
        <v>39562</v>
      </c>
      <c r="AD178" s="15">
        <v>27.55</v>
      </c>
    </row>
    <row r="179" spans="3:30" x14ac:dyDescent="0.3">
      <c r="C179" s="16">
        <v>44313</v>
      </c>
      <c r="D179" s="15">
        <v>50.35</v>
      </c>
      <c r="E179" s="16">
        <v>43945</v>
      </c>
      <c r="F179" s="15">
        <v>22.38</v>
      </c>
      <c r="G179" s="16">
        <v>43579</v>
      </c>
      <c r="H179" s="15">
        <v>29.21</v>
      </c>
      <c r="I179" s="16">
        <v>43214</v>
      </c>
      <c r="J179" s="15">
        <v>14.22</v>
      </c>
      <c r="K179" s="16">
        <v>42849</v>
      </c>
      <c r="L179" s="15">
        <v>4.9400000000000004</v>
      </c>
      <c r="M179" s="16">
        <v>42473</v>
      </c>
      <c r="N179" s="15">
        <v>5.84</v>
      </c>
      <c r="O179" s="16">
        <v>42118</v>
      </c>
      <c r="P179" s="15">
        <v>7.89</v>
      </c>
      <c r="Q179" s="16">
        <v>41752</v>
      </c>
      <c r="R179" s="15">
        <v>6.72</v>
      </c>
      <c r="S179" s="16">
        <v>41387</v>
      </c>
      <c r="T179" s="15">
        <v>3.63</v>
      </c>
      <c r="U179" s="16">
        <v>41022</v>
      </c>
      <c r="V179" s="15">
        <v>9.42</v>
      </c>
      <c r="W179" s="16">
        <v>40652</v>
      </c>
      <c r="X179" s="15">
        <v>21.1</v>
      </c>
      <c r="Y179" s="16">
        <v>40291</v>
      </c>
      <c r="Z179" s="15">
        <v>18.2</v>
      </c>
      <c r="AA179" s="16">
        <v>39927</v>
      </c>
      <c r="AB179" s="15">
        <v>16.98</v>
      </c>
      <c r="AC179" s="16">
        <v>39561</v>
      </c>
      <c r="AD179" s="15">
        <v>28.09</v>
      </c>
    </row>
    <row r="180" spans="3:30" x14ac:dyDescent="0.3">
      <c r="C180" s="16">
        <v>44312</v>
      </c>
      <c r="D180" s="15">
        <v>50.22</v>
      </c>
      <c r="E180" s="16">
        <v>43944</v>
      </c>
      <c r="F180" s="15">
        <v>22.67</v>
      </c>
      <c r="G180" s="16">
        <v>43578</v>
      </c>
      <c r="H180" s="15">
        <v>29.35</v>
      </c>
      <c r="I180" s="16">
        <v>43213</v>
      </c>
      <c r="J180" s="15">
        <v>13.87</v>
      </c>
      <c r="K180" s="16">
        <v>42846</v>
      </c>
      <c r="L180" s="15">
        <v>4.8600000000000003</v>
      </c>
      <c r="M180" s="16">
        <v>42472</v>
      </c>
      <c r="N180" s="15">
        <v>5.9</v>
      </c>
      <c r="O180" s="16">
        <v>42117</v>
      </c>
      <c r="P180" s="15">
        <v>7.85</v>
      </c>
      <c r="Q180" s="16">
        <v>41751</v>
      </c>
      <c r="R180" s="15">
        <v>6.73</v>
      </c>
      <c r="S180" s="16">
        <v>41386</v>
      </c>
      <c r="T180" s="15">
        <v>3.44</v>
      </c>
      <c r="U180" s="16">
        <v>41019</v>
      </c>
      <c r="V180" s="15">
        <v>9.67</v>
      </c>
      <c r="W180" s="16">
        <v>40651</v>
      </c>
      <c r="X180" s="15">
        <v>20.95</v>
      </c>
      <c r="Y180" s="16">
        <v>40290</v>
      </c>
      <c r="Z180" s="15">
        <v>17.899999999999999</v>
      </c>
      <c r="AA180" s="16">
        <v>39926</v>
      </c>
      <c r="AB180" s="15">
        <v>16.66</v>
      </c>
      <c r="AC180" s="16">
        <v>39560</v>
      </c>
      <c r="AD180" s="15">
        <v>28.45</v>
      </c>
    </row>
    <row r="181" spans="3:30" x14ac:dyDescent="0.3">
      <c r="C181" s="16">
        <v>44309</v>
      </c>
      <c r="D181" s="15">
        <v>49.8</v>
      </c>
      <c r="E181" s="16">
        <v>43943</v>
      </c>
      <c r="F181" s="15">
        <v>22.3</v>
      </c>
      <c r="G181" s="16">
        <v>43577</v>
      </c>
      <c r="H181" s="15">
        <v>28.69</v>
      </c>
      <c r="I181" s="16">
        <v>43210</v>
      </c>
      <c r="J181" s="15">
        <v>14.02</v>
      </c>
      <c r="K181" s="16">
        <v>42845</v>
      </c>
      <c r="L181" s="15">
        <v>5.04</v>
      </c>
      <c r="M181" s="16">
        <v>42471</v>
      </c>
      <c r="N181" s="15">
        <v>5.88</v>
      </c>
      <c r="O181" s="16">
        <v>42116</v>
      </c>
      <c r="P181" s="15">
        <v>7.7</v>
      </c>
      <c r="Q181" s="16">
        <v>41746</v>
      </c>
      <c r="R181" s="15">
        <v>6.58</v>
      </c>
      <c r="S181" s="16">
        <v>41383</v>
      </c>
      <c r="T181" s="15">
        <v>3.77</v>
      </c>
      <c r="U181" s="16">
        <v>41018</v>
      </c>
      <c r="V181" s="15">
        <v>9.69</v>
      </c>
      <c r="W181" s="16">
        <v>40648</v>
      </c>
      <c r="X181" s="15">
        <v>21.38</v>
      </c>
      <c r="Y181" s="16">
        <v>40289</v>
      </c>
      <c r="Z181" s="15">
        <v>17.91</v>
      </c>
      <c r="AA181" s="16">
        <v>39925</v>
      </c>
      <c r="AB181" s="15">
        <v>16.8</v>
      </c>
      <c r="AC181" s="16">
        <v>39559</v>
      </c>
      <c r="AD181" s="15">
        <v>28.38</v>
      </c>
    </row>
    <row r="182" spans="3:30" x14ac:dyDescent="0.3">
      <c r="C182" s="16">
        <v>44308</v>
      </c>
      <c r="D182" s="15">
        <v>49.87</v>
      </c>
      <c r="E182" s="16">
        <v>43942</v>
      </c>
      <c r="F182" s="15">
        <v>21.46</v>
      </c>
      <c r="G182" s="16">
        <v>43573</v>
      </c>
      <c r="H182" s="15">
        <v>28.69</v>
      </c>
      <c r="I182" s="16">
        <v>43209</v>
      </c>
      <c r="J182" s="15">
        <v>14.42</v>
      </c>
      <c r="K182" s="16">
        <v>42844</v>
      </c>
      <c r="L182" s="15">
        <v>5.14</v>
      </c>
      <c r="M182" s="16">
        <v>42468</v>
      </c>
      <c r="N182" s="15">
        <v>5.72</v>
      </c>
      <c r="O182" s="16">
        <v>42115</v>
      </c>
      <c r="P182" s="15">
        <v>7.7</v>
      </c>
      <c r="Q182" s="16">
        <v>41745</v>
      </c>
      <c r="R182" s="15">
        <v>6.47</v>
      </c>
      <c r="S182" s="16">
        <v>41382</v>
      </c>
      <c r="T182" s="15">
        <v>3.64</v>
      </c>
      <c r="U182" s="16">
        <v>41017</v>
      </c>
      <c r="V182" s="15">
        <v>9.57</v>
      </c>
      <c r="W182" s="16">
        <v>40647</v>
      </c>
      <c r="X182" s="15">
        <v>20.91</v>
      </c>
      <c r="Y182" s="16">
        <v>40288</v>
      </c>
      <c r="Z182" s="15">
        <v>17.97</v>
      </c>
      <c r="AA182" s="16">
        <v>39924</v>
      </c>
      <c r="AB182" s="15">
        <v>16.38</v>
      </c>
      <c r="AC182" s="16">
        <v>39556</v>
      </c>
      <c r="AD182" s="15">
        <v>27.64</v>
      </c>
    </row>
    <row r="183" spans="3:30" x14ac:dyDescent="0.3">
      <c r="C183" s="16">
        <v>44307</v>
      </c>
      <c r="D183" s="15">
        <v>48.63</v>
      </c>
      <c r="E183" s="16">
        <v>43941</v>
      </c>
      <c r="F183" s="15">
        <v>22.97</v>
      </c>
      <c r="G183" s="16">
        <v>43572</v>
      </c>
      <c r="H183" s="15">
        <v>29.26</v>
      </c>
      <c r="I183" s="16">
        <v>43208</v>
      </c>
      <c r="J183" s="15">
        <v>14.84</v>
      </c>
      <c r="K183" s="16">
        <v>42843</v>
      </c>
      <c r="L183" s="15">
        <v>5.16</v>
      </c>
      <c r="M183" s="16">
        <v>42467</v>
      </c>
      <c r="N183" s="15">
        <v>5.57</v>
      </c>
      <c r="O183" s="16">
        <v>42114</v>
      </c>
      <c r="P183" s="15">
        <v>7.73</v>
      </c>
      <c r="Q183" s="16">
        <v>41744</v>
      </c>
      <c r="R183" s="15">
        <v>6.56</v>
      </c>
      <c r="S183" s="16">
        <v>41381</v>
      </c>
      <c r="T183" s="15">
        <v>3.3</v>
      </c>
      <c r="U183" s="16">
        <v>41016</v>
      </c>
      <c r="V183" s="15">
        <v>9.35</v>
      </c>
      <c r="W183" s="16">
        <v>40646</v>
      </c>
      <c r="X183" s="15">
        <v>20.84</v>
      </c>
      <c r="Y183" s="16">
        <v>40287</v>
      </c>
      <c r="Z183" s="15">
        <v>17.88</v>
      </c>
      <c r="AA183" s="16">
        <v>39923</v>
      </c>
      <c r="AB183" s="15">
        <v>16.239999999999998</v>
      </c>
      <c r="AC183" s="16">
        <v>39555</v>
      </c>
      <c r="AD183" s="15">
        <v>27.8</v>
      </c>
    </row>
    <row r="184" spans="3:30" x14ac:dyDescent="0.3">
      <c r="C184" s="16">
        <v>44306</v>
      </c>
      <c r="D184" s="15">
        <v>47.57</v>
      </c>
      <c r="E184" s="16">
        <v>43938</v>
      </c>
      <c r="F184" s="15">
        <v>23.3</v>
      </c>
      <c r="G184" s="16">
        <v>43571</v>
      </c>
      <c r="H184" s="15">
        <v>28.8</v>
      </c>
      <c r="I184" s="16">
        <v>43207</v>
      </c>
      <c r="J184" s="15">
        <v>14.68</v>
      </c>
      <c r="K184" s="16">
        <v>42842</v>
      </c>
      <c r="L184" s="15">
        <v>5.24</v>
      </c>
      <c r="M184" s="16">
        <v>42466</v>
      </c>
      <c r="N184" s="15">
        <v>5.6</v>
      </c>
      <c r="O184" s="16">
        <v>42111</v>
      </c>
      <c r="P184" s="15">
        <v>7.43</v>
      </c>
      <c r="Q184" s="16">
        <v>41743</v>
      </c>
      <c r="R184" s="15">
        <v>6.21</v>
      </c>
      <c r="S184" s="16">
        <v>41380</v>
      </c>
      <c r="T184" s="15">
        <v>3.69</v>
      </c>
      <c r="U184" s="16">
        <v>41015</v>
      </c>
      <c r="V184" s="15">
        <v>9.06</v>
      </c>
      <c r="W184" s="16">
        <v>40645</v>
      </c>
      <c r="X184" s="15">
        <v>20.84</v>
      </c>
      <c r="Y184" s="16">
        <v>40284</v>
      </c>
      <c r="Z184" s="15">
        <v>17.690000000000001</v>
      </c>
      <c r="AA184" s="16">
        <v>39920</v>
      </c>
      <c r="AB184" s="15">
        <v>16.98</v>
      </c>
      <c r="AC184" s="16">
        <v>39554</v>
      </c>
      <c r="AD184" s="15">
        <v>27.89</v>
      </c>
    </row>
    <row r="185" spans="3:30" x14ac:dyDescent="0.3">
      <c r="C185" s="16">
        <v>44305</v>
      </c>
      <c r="D185" s="15">
        <v>47</v>
      </c>
      <c r="E185" s="16">
        <v>43937</v>
      </c>
      <c r="F185" s="15">
        <v>22.51</v>
      </c>
      <c r="G185" s="16">
        <v>43570</v>
      </c>
      <c r="H185" s="15">
        <v>28.6</v>
      </c>
      <c r="I185" s="16">
        <v>43206</v>
      </c>
      <c r="J185" s="15">
        <v>14.92</v>
      </c>
      <c r="K185" s="16">
        <v>42838</v>
      </c>
      <c r="L185" s="15">
        <v>5.24</v>
      </c>
      <c r="M185" s="16">
        <v>42465</v>
      </c>
      <c r="N185" s="15">
        <v>5.53</v>
      </c>
      <c r="O185" s="16">
        <v>42110</v>
      </c>
      <c r="P185" s="15">
        <v>7.46</v>
      </c>
      <c r="Q185" s="16">
        <v>41740</v>
      </c>
      <c r="R185" s="15">
        <v>6.29</v>
      </c>
      <c r="S185" s="16">
        <v>41379</v>
      </c>
      <c r="T185" s="15">
        <v>5.6</v>
      </c>
      <c r="U185" s="16">
        <v>41012</v>
      </c>
      <c r="V185" s="15">
        <v>9.56</v>
      </c>
      <c r="W185" s="16">
        <v>40644</v>
      </c>
      <c r="X185" s="15">
        <v>21.08</v>
      </c>
      <c r="Y185" s="16">
        <v>40283</v>
      </c>
      <c r="Z185" s="15">
        <v>17.48</v>
      </c>
      <c r="AA185" s="16">
        <v>39919</v>
      </c>
      <c r="AB185" s="15">
        <v>17.13</v>
      </c>
      <c r="AC185" s="16">
        <v>39553</v>
      </c>
      <c r="AD185" s="15">
        <v>28.22</v>
      </c>
    </row>
    <row r="186" spans="3:30" x14ac:dyDescent="0.3">
      <c r="C186" s="16">
        <v>44302</v>
      </c>
      <c r="D186" s="15">
        <v>47.06</v>
      </c>
      <c r="E186" s="16">
        <v>43936</v>
      </c>
      <c r="F186" s="15">
        <v>20.81</v>
      </c>
      <c r="G186" s="16">
        <v>43567</v>
      </c>
      <c r="H186" s="15">
        <v>28.37</v>
      </c>
      <c r="I186" s="16">
        <v>43203</v>
      </c>
      <c r="J186" s="15">
        <v>14.84</v>
      </c>
      <c r="K186" s="16">
        <v>42837</v>
      </c>
      <c r="L186" s="15">
        <v>5.23</v>
      </c>
      <c r="M186" s="16">
        <v>42464</v>
      </c>
      <c r="N186" s="15">
        <v>5.62</v>
      </c>
      <c r="O186" s="16">
        <v>42109</v>
      </c>
      <c r="P186" s="15">
        <v>7.43</v>
      </c>
      <c r="Q186" s="16">
        <v>41739</v>
      </c>
      <c r="R186" s="15">
        <v>6.08</v>
      </c>
      <c r="S186" s="16">
        <v>41376</v>
      </c>
      <c r="T186" s="15">
        <v>5.61</v>
      </c>
      <c r="U186" s="16">
        <v>41011</v>
      </c>
      <c r="V186" s="15">
        <v>9.5</v>
      </c>
      <c r="W186" s="16">
        <v>40641</v>
      </c>
      <c r="X186" s="15">
        <v>21.34</v>
      </c>
      <c r="Y186" s="16">
        <v>40282</v>
      </c>
      <c r="Z186" s="15">
        <v>17.54</v>
      </c>
      <c r="AA186" s="16">
        <v>39918</v>
      </c>
      <c r="AB186" s="15">
        <v>17.12</v>
      </c>
      <c r="AC186" s="16">
        <v>39552</v>
      </c>
      <c r="AD186" s="15">
        <v>28.07</v>
      </c>
    </row>
    <row r="187" spans="3:30" x14ac:dyDescent="0.3">
      <c r="C187" s="16">
        <v>44301</v>
      </c>
      <c r="D187" s="15">
        <v>46.78</v>
      </c>
      <c r="E187" s="16">
        <v>43935</v>
      </c>
      <c r="F187" s="15">
        <v>21.4</v>
      </c>
      <c r="G187" s="16">
        <v>43566</v>
      </c>
      <c r="H187" s="15">
        <v>29.13</v>
      </c>
      <c r="I187" s="16">
        <v>43202</v>
      </c>
      <c r="J187" s="15">
        <v>14.44</v>
      </c>
      <c r="K187" s="16">
        <v>42836</v>
      </c>
      <c r="L187" s="15">
        <v>5.16</v>
      </c>
      <c r="M187" s="16">
        <v>42461</v>
      </c>
      <c r="N187" s="15">
        <v>5.49</v>
      </c>
      <c r="O187" s="16">
        <v>42108</v>
      </c>
      <c r="P187" s="15">
        <v>7.38</v>
      </c>
      <c r="Q187" s="16">
        <v>41738</v>
      </c>
      <c r="R187" s="15">
        <v>5.89</v>
      </c>
      <c r="S187" s="16">
        <v>41375</v>
      </c>
      <c r="T187" s="15">
        <v>5.18</v>
      </c>
      <c r="U187" s="16">
        <v>41010</v>
      </c>
      <c r="V187" s="15">
        <v>9.36</v>
      </c>
      <c r="W187" s="16">
        <v>40640</v>
      </c>
      <c r="X187" s="15">
        <v>21.25</v>
      </c>
      <c r="Y187" s="16">
        <v>40281</v>
      </c>
      <c r="Z187" s="15">
        <v>16.97</v>
      </c>
      <c r="AA187" s="16">
        <v>39917</v>
      </c>
      <c r="AB187" s="15">
        <v>17.600000000000001</v>
      </c>
      <c r="AC187" s="16">
        <v>39549</v>
      </c>
      <c r="AD187" s="15">
        <v>27.43</v>
      </c>
    </row>
    <row r="188" spans="3:30" x14ac:dyDescent="0.3">
      <c r="C188" s="16">
        <v>44300</v>
      </c>
      <c r="D188" s="15">
        <v>46.43</v>
      </c>
      <c r="E188" s="16">
        <v>43930</v>
      </c>
      <c r="F188" s="15">
        <v>22.7</v>
      </c>
      <c r="G188" s="16">
        <v>43565</v>
      </c>
      <c r="H188" s="15">
        <v>27.96</v>
      </c>
      <c r="I188" s="16">
        <v>43201</v>
      </c>
      <c r="J188" s="15">
        <v>14.24</v>
      </c>
      <c r="K188" s="16">
        <v>42835</v>
      </c>
      <c r="L188" s="15">
        <v>5.07</v>
      </c>
      <c r="M188" s="16">
        <v>42460</v>
      </c>
      <c r="N188" s="15">
        <v>5.51</v>
      </c>
      <c r="O188" s="16">
        <v>42107</v>
      </c>
      <c r="P188" s="15">
        <v>7.38</v>
      </c>
      <c r="Q188" s="16">
        <v>41737</v>
      </c>
      <c r="R188" s="15">
        <v>5.8</v>
      </c>
      <c r="S188" s="16">
        <v>41374</v>
      </c>
      <c r="T188" s="15">
        <v>5.12</v>
      </c>
      <c r="U188" s="16">
        <v>41009</v>
      </c>
      <c r="V188" s="15">
        <v>9.1999999999999993</v>
      </c>
      <c r="W188" s="16">
        <v>40639</v>
      </c>
      <c r="X188" s="15">
        <v>21.73</v>
      </c>
      <c r="Y188" s="16">
        <v>40280</v>
      </c>
      <c r="Z188" s="15">
        <v>16.95</v>
      </c>
      <c r="AA188" s="16">
        <v>39916</v>
      </c>
      <c r="AB188" s="15">
        <v>16.649999999999999</v>
      </c>
      <c r="AC188" s="16">
        <v>39548</v>
      </c>
      <c r="AD188" s="15">
        <v>27.48</v>
      </c>
    </row>
    <row r="189" spans="3:30" x14ac:dyDescent="0.3">
      <c r="C189" s="16">
        <v>44299</v>
      </c>
      <c r="D189" s="15">
        <v>46.46</v>
      </c>
      <c r="E189" s="16">
        <v>43929</v>
      </c>
      <c r="F189" s="15">
        <v>22.77</v>
      </c>
      <c r="G189" s="16">
        <v>43564</v>
      </c>
      <c r="H189" s="15">
        <v>27.39</v>
      </c>
      <c r="I189" s="16">
        <v>43200</v>
      </c>
      <c r="J189" s="15">
        <v>14.16</v>
      </c>
      <c r="K189" s="16">
        <v>42832</v>
      </c>
      <c r="L189" s="15">
        <v>5.17</v>
      </c>
      <c r="M189" s="16">
        <v>42459</v>
      </c>
      <c r="N189" s="15">
        <v>5.26</v>
      </c>
      <c r="O189" s="16">
        <v>42104</v>
      </c>
      <c r="P189" s="15">
        <v>7.51</v>
      </c>
      <c r="Q189" s="16">
        <v>41736</v>
      </c>
      <c r="R189" s="15">
        <v>5.95</v>
      </c>
      <c r="S189" s="16">
        <v>41373</v>
      </c>
      <c r="T189" s="15">
        <v>5.72</v>
      </c>
      <c r="U189" s="16">
        <v>41004</v>
      </c>
      <c r="V189" s="15">
        <v>8.98</v>
      </c>
      <c r="W189" s="16">
        <v>40638</v>
      </c>
      <c r="X189" s="15">
        <v>21.83</v>
      </c>
      <c r="Y189" s="16">
        <v>40277</v>
      </c>
      <c r="Z189" s="15">
        <v>16.95</v>
      </c>
      <c r="AA189" s="16">
        <v>39912</v>
      </c>
      <c r="AB189" s="15">
        <v>16.649999999999999</v>
      </c>
      <c r="AC189" s="16">
        <v>39547</v>
      </c>
      <c r="AD189" s="15">
        <v>26.74</v>
      </c>
    </row>
    <row r="190" spans="3:30" x14ac:dyDescent="0.3">
      <c r="C190" s="16">
        <v>44298</v>
      </c>
      <c r="D190" s="15">
        <v>47.06</v>
      </c>
      <c r="E190" s="16">
        <v>43928</v>
      </c>
      <c r="F190" s="15">
        <v>22.14</v>
      </c>
      <c r="G190" s="16">
        <v>43563</v>
      </c>
      <c r="H190" s="15">
        <v>26.12</v>
      </c>
      <c r="I190" s="16">
        <v>43199</v>
      </c>
      <c r="J190" s="15">
        <v>14.11</v>
      </c>
      <c r="K190" s="16">
        <v>42831</v>
      </c>
      <c r="L190" s="15">
        <v>5.35</v>
      </c>
      <c r="M190" s="16">
        <v>42458</v>
      </c>
      <c r="N190" s="15">
        <v>5.08</v>
      </c>
      <c r="O190" s="16">
        <v>42103</v>
      </c>
      <c r="P190" s="15">
        <v>7.58</v>
      </c>
      <c r="Q190" s="16">
        <v>41733</v>
      </c>
      <c r="R190" s="15">
        <v>5.61</v>
      </c>
      <c r="S190" s="16">
        <v>41372</v>
      </c>
      <c r="T190" s="15">
        <v>6.21</v>
      </c>
      <c r="U190" s="16">
        <v>41003</v>
      </c>
      <c r="V190" s="15">
        <v>8.15</v>
      </c>
      <c r="W190" s="16">
        <v>40637</v>
      </c>
      <c r="X190" s="15">
        <v>21.82</v>
      </c>
      <c r="Y190" s="16">
        <v>40276</v>
      </c>
      <c r="Z190" s="15">
        <v>16.8</v>
      </c>
      <c r="AA190" s="16">
        <v>39911</v>
      </c>
      <c r="AB190" s="15">
        <v>16.09</v>
      </c>
      <c r="AC190" s="16">
        <v>39546</v>
      </c>
      <c r="AD190" s="15">
        <v>26.55</v>
      </c>
    </row>
    <row r="191" spans="3:30" x14ac:dyDescent="0.3">
      <c r="C191" s="16">
        <v>44295</v>
      </c>
      <c r="D191" s="15">
        <v>46.19</v>
      </c>
      <c r="E191" s="16">
        <v>43927</v>
      </c>
      <c r="F191" s="15">
        <v>22.01</v>
      </c>
      <c r="G191" s="16">
        <v>43560</v>
      </c>
      <c r="H191" s="15">
        <v>26.44</v>
      </c>
      <c r="I191" s="16">
        <v>43196</v>
      </c>
      <c r="J191" s="15">
        <v>13.76</v>
      </c>
      <c r="K191" s="16">
        <v>42830</v>
      </c>
      <c r="L191" s="15">
        <v>5.0999999999999996</v>
      </c>
      <c r="M191" s="16">
        <v>42453</v>
      </c>
      <c r="N191" s="15">
        <v>5.15</v>
      </c>
      <c r="O191" s="16">
        <v>42102</v>
      </c>
      <c r="P191" s="15">
        <v>7.7</v>
      </c>
      <c r="Q191" s="16">
        <v>41732</v>
      </c>
      <c r="R191" s="15">
        <v>5.82</v>
      </c>
      <c r="S191" s="16">
        <v>41369</v>
      </c>
      <c r="T191" s="15">
        <v>6.18</v>
      </c>
      <c r="U191" s="16">
        <v>41002</v>
      </c>
      <c r="V191" s="15">
        <v>8.4600000000000009</v>
      </c>
      <c r="W191" s="16">
        <v>40634</v>
      </c>
      <c r="X191" s="15">
        <v>21.43</v>
      </c>
      <c r="Y191" s="16">
        <v>40275</v>
      </c>
      <c r="Z191" s="15">
        <v>16.82</v>
      </c>
      <c r="AA191" s="16">
        <v>39910</v>
      </c>
      <c r="AB191" s="15">
        <v>15.5</v>
      </c>
      <c r="AC191" s="16">
        <v>39545</v>
      </c>
      <c r="AD191" s="15">
        <v>26.85</v>
      </c>
    </row>
    <row r="192" spans="3:30" x14ac:dyDescent="0.3">
      <c r="C192" s="16">
        <v>44294</v>
      </c>
      <c r="D192" s="15">
        <v>45.96</v>
      </c>
      <c r="E192" s="16">
        <v>43924</v>
      </c>
      <c r="F192" s="15">
        <v>19.579999999999998</v>
      </c>
      <c r="G192" s="16">
        <v>43559</v>
      </c>
      <c r="H192" s="15">
        <v>26.26</v>
      </c>
      <c r="I192" s="16">
        <v>43195</v>
      </c>
      <c r="J192" s="15">
        <v>13.41</v>
      </c>
      <c r="K192" s="16">
        <v>42829</v>
      </c>
      <c r="L192" s="15">
        <v>4.9000000000000004</v>
      </c>
      <c r="M192" s="16">
        <v>42452</v>
      </c>
      <c r="N192" s="15">
        <v>5.0999999999999996</v>
      </c>
      <c r="O192" s="16">
        <v>42101</v>
      </c>
      <c r="P192" s="15">
        <v>7.69</v>
      </c>
      <c r="Q192" s="16">
        <v>41731</v>
      </c>
      <c r="R192" s="15">
        <v>5.81</v>
      </c>
      <c r="S192" s="16">
        <v>41368</v>
      </c>
      <c r="T192" s="15">
        <v>6</v>
      </c>
      <c r="U192" s="16">
        <v>41001</v>
      </c>
      <c r="V192" s="15">
        <v>8.36</v>
      </c>
      <c r="W192" s="16">
        <v>40633</v>
      </c>
      <c r="X192" s="15">
        <v>21.63</v>
      </c>
      <c r="Y192" s="16">
        <v>40274</v>
      </c>
      <c r="Z192" s="15">
        <v>16.63</v>
      </c>
      <c r="AA192" s="16">
        <v>39909</v>
      </c>
      <c r="AB192" s="15">
        <v>16.010000000000002</v>
      </c>
      <c r="AC192" s="16">
        <v>39542</v>
      </c>
      <c r="AD192" s="15">
        <v>26.34</v>
      </c>
    </row>
    <row r="193" spans="3:30" x14ac:dyDescent="0.3">
      <c r="C193" s="16">
        <v>44293</v>
      </c>
      <c r="D193" s="15">
        <v>46.34</v>
      </c>
      <c r="E193" s="16">
        <v>43923</v>
      </c>
      <c r="F193" s="15">
        <v>19.66</v>
      </c>
      <c r="G193" s="16">
        <v>43558</v>
      </c>
      <c r="H193" s="15">
        <v>24.99</v>
      </c>
      <c r="I193" s="16">
        <v>43194</v>
      </c>
      <c r="J193" s="15">
        <v>13.83</v>
      </c>
      <c r="K193" s="16">
        <v>42828</v>
      </c>
      <c r="L193" s="15">
        <v>5.13</v>
      </c>
      <c r="M193" s="16">
        <v>42451</v>
      </c>
      <c r="N193" s="15">
        <v>5.12</v>
      </c>
      <c r="O193" s="16">
        <v>42096</v>
      </c>
      <c r="P193" s="15">
        <v>7.73</v>
      </c>
      <c r="Q193" s="16">
        <v>41730</v>
      </c>
      <c r="R193" s="15">
        <v>6.08</v>
      </c>
      <c r="S193" s="16">
        <v>41367</v>
      </c>
      <c r="T193" s="15">
        <v>5.86</v>
      </c>
      <c r="U193" s="16">
        <v>40998</v>
      </c>
      <c r="V193" s="15">
        <v>9.34</v>
      </c>
      <c r="W193" s="16">
        <v>40632</v>
      </c>
      <c r="X193" s="15">
        <v>20.98</v>
      </c>
      <c r="Y193" s="16">
        <v>40273</v>
      </c>
      <c r="Z193" s="15">
        <v>16.23</v>
      </c>
      <c r="AA193" s="16">
        <v>39906</v>
      </c>
      <c r="AB193" s="15">
        <v>16.04</v>
      </c>
      <c r="AC193" s="16">
        <v>39541</v>
      </c>
      <c r="AD193" s="15">
        <v>26.5</v>
      </c>
    </row>
    <row r="194" spans="3:30" x14ac:dyDescent="0.3">
      <c r="C194" s="16">
        <v>44292</v>
      </c>
      <c r="D194" s="15">
        <v>46.69</v>
      </c>
      <c r="E194" s="16">
        <v>43922</v>
      </c>
      <c r="F194" s="15">
        <v>18.670000000000002</v>
      </c>
      <c r="G194" s="16">
        <v>43557</v>
      </c>
      <c r="H194" s="15">
        <v>23.83</v>
      </c>
      <c r="I194" s="16">
        <v>43193</v>
      </c>
      <c r="J194" s="15">
        <v>14.06</v>
      </c>
      <c r="K194" s="16">
        <v>42825</v>
      </c>
      <c r="L194" s="15">
        <v>4.96</v>
      </c>
      <c r="M194" s="16">
        <v>42450</v>
      </c>
      <c r="N194" s="15">
        <v>5.17</v>
      </c>
      <c r="O194" s="16">
        <v>42095</v>
      </c>
      <c r="P194" s="15">
        <v>7.73</v>
      </c>
      <c r="Q194" s="16">
        <v>41729</v>
      </c>
      <c r="R194" s="15">
        <v>5.62</v>
      </c>
      <c r="S194" s="16">
        <v>41366</v>
      </c>
      <c r="T194" s="15">
        <v>5.86</v>
      </c>
      <c r="U194" s="16">
        <v>40997</v>
      </c>
      <c r="V194" s="15">
        <v>9.0500000000000007</v>
      </c>
      <c r="W194" s="16">
        <v>40631</v>
      </c>
      <c r="X194" s="15">
        <v>20.98</v>
      </c>
      <c r="Y194" s="16">
        <v>40269</v>
      </c>
      <c r="Z194" s="15">
        <v>16.23</v>
      </c>
      <c r="AA194" s="16">
        <v>39905</v>
      </c>
      <c r="AB194" s="15">
        <v>15.71</v>
      </c>
      <c r="AC194" s="16">
        <v>39540</v>
      </c>
      <c r="AD194" s="15">
        <v>26.41</v>
      </c>
    </row>
    <row r="195" spans="3:30" x14ac:dyDescent="0.3">
      <c r="C195" s="16">
        <v>44291</v>
      </c>
      <c r="D195" s="15">
        <v>44.89</v>
      </c>
      <c r="E195" s="16">
        <v>43921</v>
      </c>
      <c r="F195" s="15">
        <v>19.27</v>
      </c>
      <c r="G195" s="16">
        <v>43556</v>
      </c>
      <c r="H195" s="15">
        <v>23.74</v>
      </c>
      <c r="I195" s="16">
        <v>43188</v>
      </c>
      <c r="J195" s="15">
        <v>14.04</v>
      </c>
      <c r="K195" s="16">
        <v>42824</v>
      </c>
      <c r="L195" s="15">
        <v>5.19</v>
      </c>
      <c r="M195" s="16">
        <v>42447</v>
      </c>
      <c r="N195" s="15">
        <v>5.24</v>
      </c>
      <c r="O195" s="16">
        <v>42094</v>
      </c>
      <c r="P195" s="15">
        <v>7.54</v>
      </c>
      <c r="Q195" s="16">
        <v>41726</v>
      </c>
      <c r="R195" s="15">
        <v>5.34</v>
      </c>
      <c r="S195" s="16">
        <v>41361</v>
      </c>
      <c r="T195" s="15">
        <v>5.72</v>
      </c>
      <c r="U195" s="16">
        <v>40996</v>
      </c>
      <c r="V195" s="15">
        <v>9.56</v>
      </c>
      <c r="W195" s="16">
        <v>40630</v>
      </c>
      <c r="X195" s="15">
        <v>21.17</v>
      </c>
      <c r="Y195" s="16">
        <v>40268</v>
      </c>
      <c r="Z195" s="15">
        <v>15.95</v>
      </c>
      <c r="AA195" s="16">
        <v>39904</v>
      </c>
      <c r="AB195" s="15">
        <v>15.85</v>
      </c>
      <c r="AC195" s="16">
        <v>39539</v>
      </c>
      <c r="AD195" s="15">
        <v>25.53</v>
      </c>
    </row>
    <row r="196" spans="3:30" x14ac:dyDescent="0.3">
      <c r="C196" s="16">
        <v>44287</v>
      </c>
      <c r="D196" s="15">
        <v>44.89</v>
      </c>
      <c r="E196" s="16">
        <v>43920</v>
      </c>
      <c r="F196" s="15">
        <v>18.64</v>
      </c>
      <c r="G196" s="16">
        <v>43553</v>
      </c>
      <c r="H196" s="15">
        <v>23.43</v>
      </c>
      <c r="I196" s="16">
        <v>43187</v>
      </c>
      <c r="J196" s="15">
        <v>13.75</v>
      </c>
      <c r="K196" s="16">
        <v>42823</v>
      </c>
      <c r="L196" s="15">
        <v>5.03</v>
      </c>
      <c r="M196" s="16">
        <v>42446</v>
      </c>
      <c r="N196" s="15">
        <v>5.3</v>
      </c>
      <c r="O196" s="16">
        <v>42093</v>
      </c>
      <c r="P196" s="15">
        <v>7.5</v>
      </c>
      <c r="Q196" s="16">
        <v>41725</v>
      </c>
      <c r="R196" s="15">
        <v>6.41</v>
      </c>
      <c r="S196" s="16">
        <v>41360</v>
      </c>
      <c r="T196" s="15">
        <v>5.88</v>
      </c>
      <c r="U196" s="16">
        <v>40995</v>
      </c>
      <c r="V196" s="15">
        <v>9.65</v>
      </c>
      <c r="W196" s="16">
        <v>40627</v>
      </c>
      <c r="X196" s="15">
        <v>20.64</v>
      </c>
      <c r="Y196" s="16">
        <v>40267</v>
      </c>
      <c r="Z196" s="15">
        <v>15.94</v>
      </c>
      <c r="AA196" s="16">
        <v>39903</v>
      </c>
      <c r="AB196" s="15">
        <v>15.48</v>
      </c>
      <c r="AC196" s="16">
        <v>39538</v>
      </c>
      <c r="AD196" s="15">
        <v>25.28</v>
      </c>
    </row>
    <row r="197" spans="3:30" x14ac:dyDescent="0.3">
      <c r="C197" s="16">
        <v>44286</v>
      </c>
      <c r="D197" s="15">
        <v>44.97</v>
      </c>
      <c r="E197" s="16">
        <v>43917</v>
      </c>
      <c r="F197" s="15">
        <v>17.98</v>
      </c>
      <c r="G197" s="16">
        <v>43552</v>
      </c>
      <c r="H197" s="15">
        <v>24.16</v>
      </c>
      <c r="I197" s="16">
        <v>43186</v>
      </c>
      <c r="J197" s="15">
        <v>14.38</v>
      </c>
      <c r="K197" s="16">
        <v>42822</v>
      </c>
      <c r="L197" s="15">
        <v>5</v>
      </c>
      <c r="M197" s="16">
        <v>42445</v>
      </c>
      <c r="N197" s="15">
        <v>5.26</v>
      </c>
      <c r="O197" s="16">
        <v>42090</v>
      </c>
      <c r="P197" s="15">
        <v>7.37</v>
      </c>
      <c r="Q197" s="16">
        <v>41724</v>
      </c>
      <c r="R197" s="15">
        <v>7.17</v>
      </c>
      <c r="S197" s="16">
        <v>41359</v>
      </c>
      <c r="T197" s="15">
        <v>5.49</v>
      </c>
      <c r="U197" s="16">
        <v>40994</v>
      </c>
      <c r="V197" s="15">
        <v>9.3000000000000007</v>
      </c>
      <c r="W197" s="16">
        <v>40626</v>
      </c>
      <c r="X197" s="15">
        <v>20.329999999999998</v>
      </c>
      <c r="Y197" s="16">
        <v>40266</v>
      </c>
      <c r="Z197" s="15">
        <v>15.86</v>
      </c>
      <c r="AA197" s="16">
        <v>39902</v>
      </c>
      <c r="AB197" s="15">
        <v>14.91</v>
      </c>
      <c r="AC197" s="16">
        <v>39535</v>
      </c>
      <c r="AD197" s="15">
        <v>24.75</v>
      </c>
    </row>
    <row r="198" spans="3:30" x14ac:dyDescent="0.3">
      <c r="C198" s="16">
        <v>44285</v>
      </c>
      <c r="D198" s="15">
        <v>44.48</v>
      </c>
      <c r="E198" s="16">
        <v>43916</v>
      </c>
      <c r="F198" s="15">
        <v>18.96</v>
      </c>
      <c r="G198" s="16">
        <v>43551</v>
      </c>
      <c r="H198" s="15">
        <v>23.76</v>
      </c>
      <c r="I198" s="16">
        <v>43185</v>
      </c>
      <c r="J198" s="15">
        <v>13.61</v>
      </c>
      <c r="K198" s="16">
        <v>42821</v>
      </c>
      <c r="L198" s="15">
        <v>4.8899999999999997</v>
      </c>
      <c r="M198" s="16">
        <v>42444</v>
      </c>
      <c r="N198" s="15">
        <v>5.16</v>
      </c>
      <c r="O198" s="16">
        <v>42089</v>
      </c>
      <c r="P198" s="15">
        <v>7.57</v>
      </c>
      <c r="Q198" s="16">
        <v>41723</v>
      </c>
      <c r="R198" s="15">
        <v>7.27</v>
      </c>
      <c r="S198" s="16">
        <v>41358</v>
      </c>
      <c r="T198" s="15">
        <v>5.36</v>
      </c>
      <c r="U198" s="16">
        <v>40991</v>
      </c>
      <c r="V198" s="15">
        <v>9.3699999999999992</v>
      </c>
      <c r="W198" s="16">
        <v>40625</v>
      </c>
      <c r="X198" s="15">
        <v>20.76</v>
      </c>
      <c r="Y198" s="16">
        <v>40263</v>
      </c>
      <c r="Z198" s="15">
        <v>16.03</v>
      </c>
      <c r="AA198" s="16">
        <v>39899</v>
      </c>
      <c r="AB198" s="15">
        <v>14.86</v>
      </c>
      <c r="AC198" s="16">
        <v>39534</v>
      </c>
      <c r="AD198" s="15">
        <v>25.28</v>
      </c>
    </row>
    <row r="199" spans="3:30" x14ac:dyDescent="0.3">
      <c r="C199" s="16">
        <v>44284</v>
      </c>
      <c r="D199" s="15">
        <v>44.28</v>
      </c>
      <c r="E199" s="16">
        <v>43915</v>
      </c>
      <c r="F199" s="15">
        <v>19.12</v>
      </c>
      <c r="G199" s="16">
        <v>43550</v>
      </c>
      <c r="H199" s="15">
        <v>23.45</v>
      </c>
      <c r="I199" s="16">
        <v>43182</v>
      </c>
      <c r="J199" s="15">
        <v>13.23</v>
      </c>
      <c r="K199" s="16">
        <v>42818</v>
      </c>
      <c r="L199" s="15">
        <v>5.03</v>
      </c>
      <c r="M199" s="16">
        <v>42443</v>
      </c>
      <c r="N199" s="15">
        <v>5.19</v>
      </c>
      <c r="O199" s="16">
        <v>42088</v>
      </c>
      <c r="P199" s="15">
        <v>7.58</v>
      </c>
      <c r="Q199" s="16">
        <v>41722</v>
      </c>
      <c r="R199" s="15">
        <v>7.25</v>
      </c>
      <c r="S199" s="16">
        <v>41355</v>
      </c>
      <c r="T199" s="15">
        <v>4.97</v>
      </c>
      <c r="U199" s="16">
        <v>40990</v>
      </c>
      <c r="V199" s="15">
        <v>9.17</v>
      </c>
      <c r="W199" s="16">
        <v>40624</v>
      </c>
      <c r="X199" s="15">
        <v>20.64</v>
      </c>
      <c r="Y199" s="16">
        <v>40262</v>
      </c>
      <c r="Z199" s="15">
        <v>15.75</v>
      </c>
      <c r="AA199" s="16">
        <v>39898</v>
      </c>
      <c r="AB199" s="15">
        <v>14.55</v>
      </c>
      <c r="AC199" s="16">
        <v>39533</v>
      </c>
      <c r="AD199" s="15">
        <v>25.56</v>
      </c>
    </row>
    <row r="200" spans="3:30" x14ac:dyDescent="0.3">
      <c r="C200" s="16">
        <v>44281</v>
      </c>
      <c r="D200" s="15">
        <v>44.17</v>
      </c>
      <c r="E200" s="16">
        <v>43914</v>
      </c>
      <c r="F200" s="15">
        <v>18.41</v>
      </c>
      <c r="G200" s="16">
        <v>43549</v>
      </c>
      <c r="H200" s="15">
        <v>22.84</v>
      </c>
      <c r="I200" s="16">
        <v>43181</v>
      </c>
      <c r="J200" s="15">
        <v>12.96</v>
      </c>
      <c r="K200" s="16">
        <v>42817</v>
      </c>
      <c r="L200" s="15">
        <v>5.24</v>
      </c>
      <c r="M200" s="16">
        <v>42440</v>
      </c>
      <c r="N200" s="15">
        <v>5.31</v>
      </c>
      <c r="O200" s="16">
        <v>42087</v>
      </c>
      <c r="P200" s="15">
        <v>7.65</v>
      </c>
      <c r="Q200" s="16">
        <v>41719</v>
      </c>
      <c r="R200" s="15">
        <v>7.59</v>
      </c>
      <c r="S200" s="16">
        <v>41354</v>
      </c>
      <c r="T200" s="15">
        <v>5.32</v>
      </c>
      <c r="U200" s="16">
        <v>40989</v>
      </c>
      <c r="V200" s="15">
        <v>9.92</v>
      </c>
      <c r="W200" s="16">
        <v>40623</v>
      </c>
      <c r="X200" s="15">
        <v>20.54</v>
      </c>
      <c r="Y200" s="16">
        <v>40261</v>
      </c>
      <c r="Z200" s="15">
        <v>15.87</v>
      </c>
      <c r="AA200" s="16">
        <v>39897</v>
      </c>
      <c r="AB200" s="15">
        <v>14.17</v>
      </c>
      <c r="AC200" s="16">
        <v>39532</v>
      </c>
      <c r="AD200" s="15">
        <v>25.6</v>
      </c>
    </row>
    <row r="201" spans="3:30" x14ac:dyDescent="0.3">
      <c r="C201" s="16">
        <v>44280</v>
      </c>
      <c r="D201" s="15">
        <v>42.79</v>
      </c>
      <c r="E201" s="16">
        <v>43913</v>
      </c>
      <c r="F201" s="15">
        <v>17.16</v>
      </c>
      <c r="G201" s="16">
        <v>43546</v>
      </c>
      <c r="H201" s="15">
        <v>22.6</v>
      </c>
      <c r="I201" s="16">
        <v>43180</v>
      </c>
      <c r="J201" s="15">
        <v>13.27</v>
      </c>
      <c r="K201" s="16">
        <v>42816</v>
      </c>
      <c r="L201" s="15">
        <v>5.23</v>
      </c>
      <c r="M201" s="16">
        <v>42439</v>
      </c>
      <c r="N201" s="15">
        <v>5.22</v>
      </c>
      <c r="O201" s="16">
        <v>42086</v>
      </c>
      <c r="P201" s="15">
        <v>7.67</v>
      </c>
      <c r="Q201" s="16">
        <v>41718</v>
      </c>
      <c r="R201" s="15">
        <v>7.4</v>
      </c>
      <c r="S201" s="16">
        <v>41353</v>
      </c>
      <c r="T201" s="15">
        <v>4.8</v>
      </c>
      <c r="U201" s="16">
        <v>40988</v>
      </c>
      <c r="V201" s="15">
        <v>9.64</v>
      </c>
      <c r="W201" s="16">
        <v>40620</v>
      </c>
      <c r="X201" s="15">
        <v>20.87</v>
      </c>
      <c r="Y201" s="16">
        <v>40260</v>
      </c>
      <c r="Z201" s="15">
        <v>16</v>
      </c>
      <c r="AA201" s="16">
        <v>39896</v>
      </c>
      <c r="AB201" s="15">
        <v>15.05</v>
      </c>
      <c r="AC201" s="16">
        <v>39527</v>
      </c>
      <c r="AD201" s="15">
        <v>25.02</v>
      </c>
    </row>
    <row r="202" spans="3:30" x14ac:dyDescent="0.3">
      <c r="C202" s="16">
        <v>44279</v>
      </c>
      <c r="D202" s="15">
        <v>44.03</v>
      </c>
      <c r="E202" s="16">
        <v>43910</v>
      </c>
      <c r="F202" s="15">
        <v>17.649999999999999</v>
      </c>
      <c r="G202" s="16">
        <v>43545</v>
      </c>
      <c r="H202" s="15">
        <v>22.89</v>
      </c>
      <c r="I202" s="16">
        <v>43179</v>
      </c>
      <c r="J202" s="15">
        <v>12.11</v>
      </c>
      <c r="K202" s="16">
        <v>42815</v>
      </c>
      <c r="L202" s="15">
        <v>5.2</v>
      </c>
      <c r="M202" s="16">
        <v>42438</v>
      </c>
      <c r="N202" s="15">
        <v>5.39</v>
      </c>
      <c r="O202" s="16">
        <v>42083</v>
      </c>
      <c r="P202" s="15">
        <v>7.67</v>
      </c>
      <c r="Q202" s="16">
        <v>41717</v>
      </c>
      <c r="R202" s="15">
        <v>7.38</v>
      </c>
      <c r="S202" s="16">
        <v>41352</v>
      </c>
      <c r="T202" s="15">
        <v>4.34</v>
      </c>
      <c r="U202" s="16">
        <v>40987</v>
      </c>
      <c r="V202" s="15">
        <v>10.51</v>
      </c>
      <c r="W202" s="16">
        <v>40619</v>
      </c>
      <c r="X202" s="15">
        <v>20.46</v>
      </c>
      <c r="Y202" s="16">
        <v>40259</v>
      </c>
      <c r="Z202" s="15">
        <v>16.2</v>
      </c>
      <c r="AA202" s="16">
        <v>39895</v>
      </c>
      <c r="AB202" s="15">
        <v>15.72</v>
      </c>
      <c r="AC202" s="16">
        <v>39526</v>
      </c>
      <c r="AD202" s="15">
        <v>24.6</v>
      </c>
    </row>
    <row r="203" spans="3:30" x14ac:dyDescent="0.3">
      <c r="C203" s="16">
        <v>44278</v>
      </c>
      <c r="D203" s="15">
        <v>43.85</v>
      </c>
      <c r="E203" s="16">
        <v>43909</v>
      </c>
      <c r="F203" s="15">
        <v>18</v>
      </c>
      <c r="G203" s="16">
        <v>43544</v>
      </c>
      <c r="H203" s="15">
        <v>23.63</v>
      </c>
      <c r="I203" s="16">
        <v>43178</v>
      </c>
      <c r="J203" s="15">
        <v>11.62</v>
      </c>
      <c r="K203" s="16">
        <v>42814</v>
      </c>
      <c r="L203" s="15">
        <v>5.25</v>
      </c>
      <c r="M203" s="16">
        <v>42437</v>
      </c>
      <c r="N203" s="15">
        <v>5.34</v>
      </c>
      <c r="O203" s="16">
        <v>42082</v>
      </c>
      <c r="P203" s="15">
        <v>7.27</v>
      </c>
      <c r="Q203" s="16">
        <v>41716</v>
      </c>
      <c r="R203" s="15">
        <v>7.11</v>
      </c>
      <c r="S203" s="16">
        <v>41351</v>
      </c>
      <c r="T203" s="15">
        <v>4.3499999999999996</v>
      </c>
      <c r="U203" s="16">
        <v>40984</v>
      </c>
      <c r="V203" s="15">
        <v>10.59</v>
      </c>
      <c r="W203" s="16">
        <v>40618</v>
      </c>
      <c r="X203" s="15">
        <v>21.03</v>
      </c>
      <c r="Y203" s="16">
        <v>40256</v>
      </c>
      <c r="Z203" s="15">
        <v>16.170000000000002</v>
      </c>
      <c r="AA203" s="16">
        <v>39892</v>
      </c>
      <c r="AB203" s="15">
        <v>14.9</v>
      </c>
      <c r="AC203" s="16">
        <v>39525</v>
      </c>
      <c r="AD203" s="15">
        <v>24.67</v>
      </c>
    </row>
    <row r="204" spans="3:30" x14ac:dyDescent="0.3">
      <c r="C204" s="16">
        <v>44277</v>
      </c>
      <c r="D204" s="15">
        <v>45.24</v>
      </c>
      <c r="E204" s="16">
        <v>43908</v>
      </c>
      <c r="F204" s="15">
        <v>16.850000000000001</v>
      </c>
      <c r="G204" s="16">
        <v>43543</v>
      </c>
      <c r="H204" s="15">
        <v>23.14</v>
      </c>
      <c r="I204" s="16">
        <v>43175</v>
      </c>
      <c r="J204" s="15">
        <v>11.73</v>
      </c>
      <c r="K204" s="16">
        <v>42811</v>
      </c>
      <c r="L204" s="15">
        <v>5.4</v>
      </c>
      <c r="M204" s="16">
        <v>42436</v>
      </c>
      <c r="N204" s="15">
        <v>5.4</v>
      </c>
      <c r="O204" s="16">
        <v>42081</v>
      </c>
      <c r="P204" s="15">
        <v>7.34</v>
      </c>
      <c r="Q204" s="16">
        <v>41715</v>
      </c>
      <c r="R204" s="15">
        <v>7.24</v>
      </c>
      <c r="S204" s="16">
        <v>41348</v>
      </c>
      <c r="T204" s="15">
        <v>4.6100000000000003</v>
      </c>
      <c r="U204" s="16">
        <v>40983</v>
      </c>
      <c r="V204" s="15">
        <v>10.93</v>
      </c>
      <c r="W204" s="16">
        <v>40617</v>
      </c>
      <c r="X204" s="15">
        <v>21</v>
      </c>
      <c r="Y204" s="16">
        <v>40255</v>
      </c>
      <c r="Z204" s="15">
        <v>16.16</v>
      </c>
      <c r="AA204" s="16">
        <v>39891</v>
      </c>
      <c r="AB204" s="15">
        <v>15.56</v>
      </c>
      <c r="AC204" s="16">
        <v>39524</v>
      </c>
      <c r="AD204" s="15">
        <v>24.38</v>
      </c>
    </row>
    <row r="205" spans="3:30" x14ac:dyDescent="0.3">
      <c r="C205" s="16">
        <v>44274</v>
      </c>
      <c r="D205" s="15">
        <v>44.37</v>
      </c>
      <c r="E205" s="16">
        <v>43907</v>
      </c>
      <c r="F205" s="15">
        <v>19.739999999999998</v>
      </c>
      <c r="G205" s="16">
        <v>43542</v>
      </c>
      <c r="H205" s="15">
        <v>23.82</v>
      </c>
      <c r="I205" s="16">
        <v>43174</v>
      </c>
      <c r="J205" s="15">
        <v>11.74</v>
      </c>
      <c r="K205" s="16">
        <v>42810</v>
      </c>
      <c r="L205" s="15">
        <v>5.41</v>
      </c>
      <c r="M205" s="16">
        <v>42433</v>
      </c>
      <c r="N205" s="15">
        <v>5.22</v>
      </c>
      <c r="O205" s="16">
        <v>42080</v>
      </c>
      <c r="P205" s="15">
        <v>7.34</v>
      </c>
      <c r="Q205" s="16">
        <v>41712</v>
      </c>
      <c r="R205" s="15">
        <v>7.73</v>
      </c>
      <c r="S205" s="16">
        <v>41347</v>
      </c>
      <c r="T205" s="15">
        <v>4.51</v>
      </c>
      <c r="U205" s="16">
        <v>40982</v>
      </c>
      <c r="V205" s="15">
        <v>11.14</v>
      </c>
      <c r="W205" s="16">
        <v>40616</v>
      </c>
      <c r="X205" s="15">
        <v>20.3</v>
      </c>
      <c r="Y205" s="16">
        <v>40254</v>
      </c>
      <c r="Z205" s="15">
        <v>16.059999999999999</v>
      </c>
      <c r="AA205" s="16">
        <v>39890</v>
      </c>
      <c r="AB205" s="15">
        <v>16.63</v>
      </c>
      <c r="AC205" s="16">
        <v>39521</v>
      </c>
      <c r="AD205" s="15">
        <v>25.28</v>
      </c>
    </row>
    <row r="206" spans="3:30" x14ac:dyDescent="0.3">
      <c r="C206" s="16">
        <v>44273</v>
      </c>
      <c r="D206" s="15">
        <v>44.81</v>
      </c>
      <c r="E206" s="16">
        <v>43906</v>
      </c>
      <c r="F206" s="15">
        <v>20.65</v>
      </c>
      <c r="G206" s="16">
        <v>43539</v>
      </c>
      <c r="H206" s="15">
        <v>24.52</v>
      </c>
      <c r="I206" s="16">
        <v>43173</v>
      </c>
      <c r="J206" s="15">
        <v>11.79</v>
      </c>
      <c r="K206" s="16">
        <v>42809</v>
      </c>
      <c r="L206" s="15">
        <v>5.46</v>
      </c>
      <c r="M206" s="16">
        <v>42432</v>
      </c>
      <c r="N206" s="15">
        <v>5.2</v>
      </c>
      <c r="O206" s="16">
        <v>42079</v>
      </c>
      <c r="P206" s="15">
        <v>7.11</v>
      </c>
      <c r="Q206" s="16">
        <v>41711</v>
      </c>
      <c r="R206" s="15">
        <v>7.92</v>
      </c>
      <c r="S206" s="16">
        <v>41346</v>
      </c>
      <c r="T206" s="15">
        <v>4.32</v>
      </c>
      <c r="U206" s="16">
        <v>40981</v>
      </c>
      <c r="V206" s="15">
        <v>10.79</v>
      </c>
      <c r="W206" s="16">
        <v>40613</v>
      </c>
      <c r="X206" s="15">
        <v>19.3</v>
      </c>
      <c r="Y206" s="16">
        <v>40253</v>
      </c>
      <c r="Z206" s="15">
        <v>16.03</v>
      </c>
      <c r="AA206" s="16">
        <v>39889</v>
      </c>
      <c r="AB206" s="15">
        <v>17.27</v>
      </c>
      <c r="AC206" s="16">
        <v>39520</v>
      </c>
      <c r="AD206" s="15">
        <v>25.59</v>
      </c>
    </row>
    <row r="207" spans="3:30" x14ac:dyDescent="0.3">
      <c r="C207" s="16">
        <v>44272</v>
      </c>
      <c r="D207" s="15">
        <v>45.39</v>
      </c>
      <c r="E207" s="16">
        <v>43903</v>
      </c>
      <c r="F207" s="15">
        <v>23.05</v>
      </c>
      <c r="G207" s="16">
        <v>43538</v>
      </c>
      <c r="H207" s="15">
        <v>24.8</v>
      </c>
      <c r="I207" s="16">
        <v>43172</v>
      </c>
      <c r="J207" s="15">
        <v>12.11</v>
      </c>
      <c r="K207" s="16">
        <v>42808</v>
      </c>
      <c r="L207" s="15">
        <v>5.37</v>
      </c>
      <c r="M207" s="16">
        <v>42431</v>
      </c>
      <c r="N207" s="15">
        <v>5.28</v>
      </c>
      <c r="O207" s="16">
        <v>42076</v>
      </c>
      <c r="P207" s="15">
        <v>7.07</v>
      </c>
      <c r="Q207" s="16">
        <v>41710</v>
      </c>
      <c r="R207" s="15">
        <v>8.01</v>
      </c>
      <c r="S207" s="16">
        <v>41345</v>
      </c>
      <c r="T207" s="15">
        <v>4.57</v>
      </c>
      <c r="U207" s="16">
        <v>40980</v>
      </c>
      <c r="V207" s="15">
        <v>10.83</v>
      </c>
      <c r="W207" s="16">
        <v>40612</v>
      </c>
      <c r="X207" s="15">
        <v>19.350000000000001</v>
      </c>
      <c r="Y207" s="16">
        <v>40252</v>
      </c>
      <c r="Z207" s="15">
        <v>16.11</v>
      </c>
      <c r="AA207" s="16">
        <v>39888</v>
      </c>
      <c r="AB207" s="15">
        <v>16.75</v>
      </c>
      <c r="AC207" s="16">
        <v>39519</v>
      </c>
      <c r="AD207" s="15">
        <v>24.98</v>
      </c>
    </row>
    <row r="208" spans="3:30" x14ac:dyDescent="0.3">
      <c r="C208" s="16">
        <v>44271</v>
      </c>
      <c r="D208" s="15">
        <v>44</v>
      </c>
      <c r="E208" s="16">
        <v>43902</v>
      </c>
      <c r="F208" s="15">
        <v>23.63</v>
      </c>
      <c r="G208" s="16">
        <v>43537</v>
      </c>
      <c r="H208" s="15">
        <v>24.32</v>
      </c>
      <c r="I208" s="16">
        <v>43171</v>
      </c>
      <c r="J208" s="15">
        <v>11.76</v>
      </c>
      <c r="K208" s="16">
        <v>42807</v>
      </c>
      <c r="L208" s="15">
        <v>5.42</v>
      </c>
      <c r="M208" s="16">
        <v>42430</v>
      </c>
      <c r="N208" s="15">
        <v>5.31</v>
      </c>
      <c r="O208" s="16">
        <v>42075</v>
      </c>
      <c r="P208" s="15">
        <v>7.03</v>
      </c>
      <c r="Q208" s="16">
        <v>41709</v>
      </c>
      <c r="R208" s="15">
        <v>8.3800000000000008</v>
      </c>
      <c r="S208" s="16">
        <v>41344</v>
      </c>
      <c r="T208" s="15">
        <v>4.82</v>
      </c>
      <c r="U208" s="16">
        <v>40977</v>
      </c>
      <c r="V208" s="15">
        <v>11.1</v>
      </c>
      <c r="W208" s="16">
        <v>40611</v>
      </c>
      <c r="X208" s="15">
        <v>19.48</v>
      </c>
      <c r="Y208" s="16">
        <v>40249</v>
      </c>
      <c r="Z208" s="15">
        <v>15.97</v>
      </c>
      <c r="AA208" s="16">
        <v>39885</v>
      </c>
      <c r="AB208" s="15">
        <v>16.39</v>
      </c>
      <c r="AC208" s="16">
        <v>39518</v>
      </c>
      <c r="AD208" s="15">
        <v>24.86</v>
      </c>
    </row>
    <row r="209" spans="3:30" x14ac:dyDescent="0.3">
      <c r="C209" s="16">
        <v>44270</v>
      </c>
      <c r="D209" s="15">
        <v>44.76</v>
      </c>
      <c r="E209" s="16">
        <v>43901</v>
      </c>
      <c r="F209" s="15">
        <v>25</v>
      </c>
      <c r="G209" s="16">
        <v>43536</v>
      </c>
      <c r="H209" s="15">
        <v>24.4</v>
      </c>
      <c r="I209" s="16">
        <v>43168</v>
      </c>
      <c r="J209" s="15">
        <v>11.79</v>
      </c>
      <c r="K209" s="16">
        <v>42804</v>
      </c>
      <c r="L209" s="15">
        <v>5.43</v>
      </c>
      <c r="M209" s="16">
        <v>42429</v>
      </c>
      <c r="N209" s="15">
        <v>5.32</v>
      </c>
      <c r="O209" s="16">
        <v>42074</v>
      </c>
      <c r="P209" s="15">
        <v>7.38</v>
      </c>
      <c r="Q209" s="16">
        <v>41708</v>
      </c>
      <c r="R209" s="15">
        <v>8.48</v>
      </c>
      <c r="S209" s="16">
        <v>41341</v>
      </c>
      <c r="T209" s="15">
        <v>5.16</v>
      </c>
      <c r="U209" s="16">
        <v>40976</v>
      </c>
      <c r="V209" s="15">
        <v>11.59</v>
      </c>
      <c r="W209" s="16">
        <v>40610</v>
      </c>
      <c r="X209" s="15">
        <v>19.47</v>
      </c>
      <c r="Y209" s="16">
        <v>40248</v>
      </c>
      <c r="Z209" s="15">
        <v>16.07</v>
      </c>
      <c r="AA209" s="16">
        <v>39884</v>
      </c>
      <c r="AB209" s="15">
        <v>15.96</v>
      </c>
      <c r="AC209" s="16">
        <v>39517</v>
      </c>
      <c r="AD209" s="15">
        <v>24.77</v>
      </c>
    </row>
    <row r="210" spans="3:30" x14ac:dyDescent="0.3">
      <c r="C210" s="16">
        <v>44267</v>
      </c>
      <c r="D210" s="15">
        <v>45.22</v>
      </c>
      <c r="E210" s="16">
        <v>43900</v>
      </c>
      <c r="F210" s="15">
        <v>25.16</v>
      </c>
      <c r="G210" s="16">
        <v>43535</v>
      </c>
      <c r="H210" s="15">
        <v>24.41</v>
      </c>
      <c r="I210" s="16">
        <v>43167</v>
      </c>
      <c r="J210" s="15">
        <v>11.75</v>
      </c>
      <c r="K210" s="16">
        <v>42803</v>
      </c>
      <c r="L210" s="15">
        <v>5.38</v>
      </c>
      <c r="M210" s="16">
        <v>42426</v>
      </c>
      <c r="N210" s="15">
        <v>5.32</v>
      </c>
      <c r="O210" s="16">
        <v>42073</v>
      </c>
      <c r="P210" s="15">
        <v>7.43</v>
      </c>
      <c r="Q210" s="16">
        <v>41705</v>
      </c>
      <c r="R210" s="15">
        <v>8.49</v>
      </c>
      <c r="S210" s="16">
        <v>41340</v>
      </c>
      <c r="T210" s="15">
        <v>5.24</v>
      </c>
      <c r="U210" s="16">
        <v>40975</v>
      </c>
      <c r="V210" s="15">
        <v>11.82</v>
      </c>
      <c r="W210" s="16">
        <v>40609</v>
      </c>
      <c r="X210" s="15">
        <v>19.510000000000002</v>
      </c>
      <c r="Y210" s="16">
        <v>40247</v>
      </c>
      <c r="Z210" s="15">
        <v>16.32</v>
      </c>
      <c r="AA210" s="16">
        <v>39883</v>
      </c>
      <c r="AB210" s="15">
        <v>15.56</v>
      </c>
      <c r="AC210" s="16">
        <v>39514</v>
      </c>
      <c r="AD210" s="15">
        <v>24.34</v>
      </c>
    </row>
    <row r="211" spans="3:30" x14ac:dyDescent="0.3">
      <c r="C211" s="16">
        <v>44266</v>
      </c>
      <c r="D211" s="15">
        <v>44.27</v>
      </c>
      <c r="E211" s="16">
        <v>43899</v>
      </c>
      <c r="F211" s="15">
        <v>24.34</v>
      </c>
      <c r="G211" s="16">
        <v>43532</v>
      </c>
      <c r="H211" s="15">
        <v>25.15</v>
      </c>
      <c r="I211" s="16">
        <v>43166</v>
      </c>
      <c r="J211" s="15">
        <v>11.27</v>
      </c>
      <c r="K211" s="16">
        <v>42802</v>
      </c>
      <c r="L211" s="15">
        <v>5.5</v>
      </c>
      <c r="M211" s="16">
        <v>42425</v>
      </c>
      <c r="N211" s="15">
        <v>5.4</v>
      </c>
      <c r="O211" s="16">
        <v>42072</v>
      </c>
      <c r="P211" s="15">
        <v>7.3</v>
      </c>
      <c r="Q211" s="16">
        <v>41704</v>
      </c>
      <c r="R211" s="15">
        <v>8.39</v>
      </c>
      <c r="S211" s="16">
        <v>41339</v>
      </c>
      <c r="T211" s="15">
        <v>5.22</v>
      </c>
      <c r="U211" s="16">
        <v>40974</v>
      </c>
      <c r="V211" s="15">
        <v>11.78</v>
      </c>
      <c r="W211" s="16">
        <v>40606</v>
      </c>
      <c r="X211" s="15">
        <v>19.52</v>
      </c>
      <c r="Y211" s="16">
        <v>40246</v>
      </c>
      <c r="Z211" s="15">
        <v>16.25</v>
      </c>
      <c r="AA211" s="16">
        <v>39882</v>
      </c>
      <c r="AB211" s="15">
        <v>15.76</v>
      </c>
      <c r="AC211" s="16">
        <v>39513</v>
      </c>
      <c r="AD211" s="15">
        <v>24.3</v>
      </c>
    </row>
    <row r="212" spans="3:30" x14ac:dyDescent="0.3">
      <c r="C212" s="16">
        <v>44265</v>
      </c>
      <c r="D212" s="15">
        <v>43.87</v>
      </c>
      <c r="E212" s="16">
        <v>43896</v>
      </c>
      <c r="F212" s="15">
        <v>24.49</v>
      </c>
      <c r="G212" s="16">
        <v>43531</v>
      </c>
      <c r="H212" s="15">
        <v>25.39</v>
      </c>
      <c r="I212" s="16">
        <v>43165</v>
      </c>
      <c r="J212" s="15">
        <v>11.1</v>
      </c>
      <c r="K212" s="16">
        <v>42801</v>
      </c>
      <c r="L212" s="15">
        <v>5.64</v>
      </c>
      <c r="M212" s="16">
        <v>42424</v>
      </c>
      <c r="N212" s="15">
        <v>5.19</v>
      </c>
      <c r="O212" s="16">
        <v>42069</v>
      </c>
      <c r="P212" s="15">
        <v>7.43</v>
      </c>
      <c r="Q212" s="16">
        <v>41703</v>
      </c>
      <c r="R212" s="15">
        <v>8.3800000000000008</v>
      </c>
      <c r="S212" s="16">
        <v>41338</v>
      </c>
      <c r="T212" s="15">
        <v>5.17</v>
      </c>
      <c r="U212" s="16">
        <v>40973</v>
      </c>
      <c r="V212" s="15">
        <v>12.16</v>
      </c>
      <c r="W212" s="16">
        <v>40605</v>
      </c>
      <c r="X212" s="15">
        <v>19.079999999999998</v>
      </c>
      <c r="Y212" s="16">
        <v>40245</v>
      </c>
      <c r="Z212" s="15">
        <v>16.239999999999998</v>
      </c>
      <c r="AA212" s="16">
        <v>39881</v>
      </c>
      <c r="AB212" s="15">
        <v>15.39</v>
      </c>
      <c r="AC212" s="16">
        <v>39512</v>
      </c>
      <c r="AD212" s="15">
        <v>24.2</v>
      </c>
    </row>
    <row r="213" spans="3:30" x14ac:dyDescent="0.3">
      <c r="C213" s="16">
        <v>44264</v>
      </c>
      <c r="D213" s="15">
        <v>42.94</v>
      </c>
      <c r="E213" s="16">
        <v>43895</v>
      </c>
      <c r="F213" s="15">
        <v>24.87</v>
      </c>
      <c r="G213" s="16">
        <v>43530</v>
      </c>
      <c r="H213" s="15">
        <v>24.23</v>
      </c>
      <c r="I213" s="16">
        <v>43164</v>
      </c>
      <c r="J213" s="15">
        <v>10.99</v>
      </c>
      <c r="K213" s="16">
        <v>42800</v>
      </c>
      <c r="L213" s="15">
        <v>5.75</v>
      </c>
      <c r="M213" s="16">
        <v>42423</v>
      </c>
      <c r="N213" s="15">
        <v>5.23</v>
      </c>
      <c r="O213" s="16">
        <v>42068</v>
      </c>
      <c r="P213" s="15">
        <v>7.39</v>
      </c>
      <c r="Q213" s="16">
        <v>41702</v>
      </c>
      <c r="R213" s="15">
        <v>8.44</v>
      </c>
      <c r="S213" s="16">
        <v>41337</v>
      </c>
      <c r="T213" s="15">
        <v>5.61</v>
      </c>
      <c r="U213" s="16">
        <v>40970</v>
      </c>
      <c r="V213" s="15">
        <v>12.44</v>
      </c>
      <c r="W213" s="16">
        <v>40604</v>
      </c>
      <c r="X213" s="15">
        <v>19.13</v>
      </c>
      <c r="Y213" s="16">
        <v>40242</v>
      </c>
      <c r="Z213" s="15">
        <v>16.440000000000001</v>
      </c>
      <c r="AA213" s="16">
        <v>39878</v>
      </c>
      <c r="AB213" s="15">
        <v>14.42</v>
      </c>
      <c r="AC213" s="16">
        <v>39511</v>
      </c>
      <c r="AD213" s="15">
        <v>23.59</v>
      </c>
    </row>
    <row r="214" spans="3:30" x14ac:dyDescent="0.3">
      <c r="C214" s="16">
        <v>44263</v>
      </c>
      <c r="D214" s="15">
        <v>41.43</v>
      </c>
      <c r="E214" s="16">
        <v>43894</v>
      </c>
      <c r="F214" s="15">
        <v>24.9</v>
      </c>
      <c r="G214" s="16">
        <v>43529</v>
      </c>
      <c r="H214" s="15">
        <v>25.05</v>
      </c>
      <c r="I214" s="16">
        <v>43161</v>
      </c>
      <c r="J214" s="15">
        <v>10.77</v>
      </c>
      <c r="K214" s="16">
        <v>42797</v>
      </c>
      <c r="L214" s="15">
        <v>5.86</v>
      </c>
      <c r="M214" s="16">
        <v>42422</v>
      </c>
      <c r="N214" s="15">
        <v>5.76</v>
      </c>
      <c r="O214" s="16">
        <v>42067</v>
      </c>
      <c r="P214" s="15">
        <v>7.68</v>
      </c>
      <c r="Q214" s="16">
        <v>41701</v>
      </c>
      <c r="R214" s="15">
        <v>8.23</v>
      </c>
      <c r="S214" s="16">
        <v>41334</v>
      </c>
      <c r="T214" s="15">
        <v>5.65</v>
      </c>
      <c r="U214" s="16">
        <v>40969</v>
      </c>
      <c r="V214" s="15">
        <v>12.23</v>
      </c>
      <c r="W214" s="16">
        <v>40603</v>
      </c>
      <c r="X214" s="15">
        <v>18.96</v>
      </c>
      <c r="Y214" s="16">
        <v>40241</v>
      </c>
      <c r="Z214" s="15">
        <v>16.260000000000002</v>
      </c>
      <c r="AA214" s="16">
        <v>39877</v>
      </c>
      <c r="AB214" s="15">
        <v>14.78</v>
      </c>
      <c r="AC214" s="16">
        <v>39510</v>
      </c>
      <c r="AD214" s="15">
        <v>23.74</v>
      </c>
    </row>
    <row r="215" spans="3:30" x14ac:dyDescent="0.3">
      <c r="C215" s="16">
        <v>44260</v>
      </c>
      <c r="D215" s="15">
        <v>41.32</v>
      </c>
      <c r="E215" s="16">
        <v>43893</v>
      </c>
      <c r="F215" s="15">
        <v>24.43</v>
      </c>
      <c r="G215" s="16">
        <v>43528</v>
      </c>
      <c r="H215" s="15">
        <v>25.23</v>
      </c>
      <c r="I215" s="16">
        <v>43160</v>
      </c>
      <c r="J215" s="15">
        <v>10.62</v>
      </c>
      <c r="K215" s="16">
        <v>42796</v>
      </c>
      <c r="L215" s="15">
        <v>5.73</v>
      </c>
      <c r="M215" s="16">
        <v>42419</v>
      </c>
      <c r="N215" s="15">
        <v>5.51</v>
      </c>
      <c r="O215" s="16">
        <v>42066</v>
      </c>
      <c r="P215" s="15">
        <v>7.37</v>
      </c>
      <c r="Q215" s="16">
        <v>41698</v>
      </c>
      <c r="R215" s="15">
        <v>8.74</v>
      </c>
      <c r="S215" s="16">
        <v>41333</v>
      </c>
      <c r="T215" s="15">
        <v>5.83</v>
      </c>
      <c r="U215" s="16">
        <v>40968</v>
      </c>
      <c r="V215" s="15">
        <v>11.87</v>
      </c>
      <c r="W215" s="16">
        <v>40602</v>
      </c>
      <c r="X215" s="15">
        <v>19</v>
      </c>
      <c r="Y215" s="16">
        <v>40240</v>
      </c>
      <c r="Z215" s="15">
        <v>16.7</v>
      </c>
      <c r="AA215" s="16">
        <v>39876</v>
      </c>
      <c r="AB215" s="15">
        <v>15.24</v>
      </c>
      <c r="AC215" s="16">
        <v>39507</v>
      </c>
      <c r="AD215" s="15">
        <v>24.15</v>
      </c>
    </row>
    <row r="216" spans="3:30" x14ac:dyDescent="0.3">
      <c r="C216" s="16">
        <v>44259</v>
      </c>
      <c r="D216" s="15">
        <v>40.46</v>
      </c>
      <c r="E216" s="16">
        <v>43892</v>
      </c>
      <c r="F216" s="15">
        <v>24.59</v>
      </c>
      <c r="G216" s="16">
        <v>43525</v>
      </c>
      <c r="H216" s="15">
        <v>24.36</v>
      </c>
      <c r="I216" s="16">
        <v>43159</v>
      </c>
      <c r="J216" s="15">
        <v>10.73</v>
      </c>
      <c r="K216" s="16">
        <v>42795</v>
      </c>
      <c r="L216" s="15">
        <v>6.18</v>
      </c>
      <c r="M216" s="16">
        <v>42418</v>
      </c>
      <c r="N216" s="15">
        <v>5.6</v>
      </c>
      <c r="O216" s="16">
        <v>42065</v>
      </c>
      <c r="P216" s="15">
        <v>7.6</v>
      </c>
      <c r="Q216" s="16">
        <v>41697</v>
      </c>
      <c r="R216" s="15">
        <v>8.02</v>
      </c>
      <c r="S216" s="16">
        <v>41332</v>
      </c>
      <c r="T216" s="15">
        <v>5.36</v>
      </c>
      <c r="U216" s="16">
        <v>40967</v>
      </c>
      <c r="V216" s="15">
        <v>12.48</v>
      </c>
      <c r="W216" s="16">
        <v>40599</v>
      </c>
      <c r="X216" s="15">
        <v>18.809999999999999</v>
      </c>
      <c r="Y216" s="16">
        <v>40239</v>
      </c>
      <c r="Z216" s="15">
        <v>16.46</v>
      </c>
      <c r="AA216" s="16">
        <v>39875</v>
      </c>
      <c r="AB216" s="15">
        <v>14.49</v>
      </c>
      <c r="AC216" s="16">
        <v>39506</v>
      </c>
      <c r="AD216" s="15">
        <v>23.93</v>
      </c>
    </row>
    <row r="217" spans="3:30" x14ac:dyDescent="0.3">
      <c r="C217" s="16">
        <v>44258</v>
      </c>
      <c r="D217" s="15">
        <v>39.75</v>
      </c>
      <c r="E217" s="16">
        <v>43889</v>
      </c>
      <c r="F217" s="15">
        <v>24.68</v>
      </c>
      <c r="G217" s="16">
        <v>43524</v>
      </c>
      <c r="H217" s="15">
        <v>23.76</v>
      </c>
      <c r="I217" s="16">
        <v>43158</v>
      </c>
      <c r="J217" s="15">
        <v>10.77</v>
      </c>
      <c r="K217" s="16">
        <v>42794</v>
      </c>
      <c r="L217" s="15">
        <v>5.49</v>
      </c>
      <c r="M217" s="16">
        <v>42417</v>
      </c>
      <c r="N217" s="15">
        <v>5.44</v>
      </c>
      <c r="O217" s="16">
        <v>42062</v>
      </c>
      <c r="P217" s="15">
        <v>7.77</v>
      </c>
      <c r="Q217" s="16">
        <v>41696</v>
      </c>
      <c r="R217" s="15">
        <v>7.99</v>
      </c>
      <c r="S217" s="16">
        <v>41331</v>
      </c>
      <c r="T217" s="15">
        <v>5.21</v>
      </c>
      <c r="U217" s="16">
        <v>40966</v>
      </c>
      <c r="V217" s="15">
        <v>13.01</v>
      </c>
      <c r="W217" s="16">
        <v>40598</v>
      </c>
      <c r="X217" s="15">
        <v>18.8</v>
      </c>
      <c r="Y217" s="16">
        <v>40238</v>
      </c>
      <c r="Z217" s="15">
        <v>16.5</v>
      </c>
      <c r="AA217" s="16">
        <v>39874</v>
      </c>
      <c r="AB217" s="15">
        <v>13.44</v>
      </c>
      <c r="AC217" s="16">
        <v>39505</v>
      </c>
      <c r="AD217" s="15">
        <v>24.05</v>
      </c>
    </row>
    <row r="218" spans="3:30" x14ac:dyDescent="0.3">
      <c r="C218" s="16">
        <v>44257</v>
      </c>
      <c r="D218" s="15">
        <v>40.549999999999997</v>
      </c>
      <c r="E218" s="16">
        <v>43888</v>
      </c>
      <c r="F218" s="15">
        <v>24.68</v>
      </c>
      <c r="G218" s="16">
        <v>43523</v>
      </c>
      <c r="H218" s="15">
        <v>23.33</v>
      </c>
      <c r="I218" s="16">
        <v>43157</v>
      </c>
      <c r="J218" s="15">
        <v>10.25</v>
      </c>
      <c r="K218" s="16">
        <v>42793</v>
      </c>
      <c r="L218" s="15">
        <v>5.45</v>
      </c>
      <c r="M218" s="16">
        <v>42416</v>
      </c>
      <c r="N218" s="15">
        <v>5.04</v>
      </c>
      <c r="O218" s="16">
        <v>42061</v>
      </c>
      <c r="P218" s="15">
        <v>7.74</v>
      </c>
      <c r="Q218" s="16">
        <v>41695</v>
      </c>
      <c r="R218" s="15">
        <v>7.67</v>
      </c>
      <c r="S218" s="16">
        <v>41330</v>
      </c>
      <c r="T218" s="15">
        <v>5.54</v>
      </c>
      <c r="U218" s="16">
        <v>40963</v>
      </c>
      <c r="V218" s="15">
        <v>12.91</v>
      </c>
      <c r="W218" s="16">
        <v>40597</v>
      </c>
      <c r="X218" s="15">
        <v>18.62</v>
      </c>
      <c r="Y218" s="16">
        <v>40235</v>
      </c>
      <c r="Z218" s="15">
        <v>16.16</v>
      </c>
      <c r="AA218" s="16">
        <v>39871</v>
      </c>
      <c r="AB218" s="15">
        <v>13.33</v>
      </c>
      <c r="AC218" s="16">
        <v>39504</v>
      </c>
      <c r="AD218" s="15">
        <v>24.11</v>
      </c>
    </row>
    <row r="219" spans="3:30" x14ac:dyDescent="0.3">
      <c r="C219" s="16">
        <v>44256</v>
      </c>
      <c r="D219" s="15">
        <v>39.35</v>
      </c>
      <c r="E219" s="16">
        <v>43887</v>
      </c>
      <c r="F219" s="15">
        <v>25.35</v>
      </c>
      <c r="G219" s="16">
        <v>43522</v>
      </c>
      <c r="H219" s="15">
        <v>21.72</v>
      </c>
      <c r="I219" s="16">
        <v>43154</v>
      </c>
      <c r="J219" s="15">
        <v>10.43</v>
      </c>
      <c r="K219" s="16">
        <v>42790</v>
      </c>
      <c r="L219" s="15">
        <v>5.65</v>
      </c>
      <c r="M219" s="16">
        <v>42415</v>
      </c>
      <c r="N219" s="15">
        <v>5.16</v>
      </c>
      <c r="O219" s="16">
        <v>42060</v>
      </c>
      <c r="P219" s="15">
        <v>8.09</v>
      </c>
      <c r="Q219" s="16">
        <v>41694</v>
      </c>
      <c r="R219" s="15">
        <v>8.61</v>
      </c>
      <c r="S219" s="16">
        <v>41327</v>
      </c>
      <c r="T219" s="15">
        <v>6.21</v>
      </c>
      <c r="U219" s="16">
        <v>40962</v>
      </c>
      <c r="V219" s="15">
        <v>12.27</v>
      </c>
      <c r="W219" s="16">
        <v>40596</v>
      </c>
      <c r="X219" s="15">
        <v>18.600000000000001</v>
      </c>
      <c r="Y219" s="16">
        <v>40234</v>
      </c>
      <c r="Z219" s="15">
        <v>15.95</v>
      </c>
      <c r="AA219" s="16">
        <v>39870</v>
      </c>
      <c r="AB219" s="15">
        <v>13.84</v>
      </c>
      <c r="AC219" s="16">
        <v>39503</v>
      </c>
      <c r="AD219" s="15">
        <v>24.31</v>
      </c>
    </row>
    <row r="220" spans="3:30" x14ac:dyDescent="0.3">
      <c r="C220" s="16">
        <v>44253</v>
      </c>
      <c r="D220" s="15">
        <v>39.47</v>
      </c>
      <c r="E220" s="16">
        <v>43886</v>
      </c>
      <c r="F220" s="15">
        <v>25.28</v>
      </c>
      <c r="G220" s="16">
        <v>43521</v>
      </c>
      <c r="H220" s="15">
        <v>21.29</v>
      </c>
      <c r="I220" s="16">
        <v>43153</v>
      </c>
      <c r="J220" s="15">
        <v>10.34</v>
      </c>
      <c r="K220" s="16">
        <v>42789</v>
      </c>
      <c r="L220" s="15">
        <v>5.62</v>
      </c>
      <c r="M220" s="16">
        <v>42412</v>
      </c>
      <c r="N220" s="15">
        <v>5.42</v>
      </c>
      <c r="O220" s="16">
        <v>42059</v>
      </c>
      <c r="P220" s="15">
        <v>8.16</v>
      </c>
      <c r="Q220" s="16">
        <v>41691</v>
      </c>
      <c r="R220" s="15">
        <v>8.77</v>
      </c>
      <c r="S220" s="16">
        <v>41326</v>
      </c>
      <c r="T220" s="15">
        <v>6.32</v>
      </c>
      <c r="U220" s="16">
        <v>40961</v>
      </c>
      <c r="V220" s="15">
        <v>12.73</v>
      </c>
      <c r="W220" s="16">
        <v>40595</v>
      </c>
      <c r="X220" s="15">
        <v>18.47</v>
      </c>
      <c r="Y220" s="16">
        <v>40233</v>
      </c>
      <c r="Z220" s="15">
        <v>15.99</v>
      </c>
      <c r="AA220" s="16">
        <v>39869</v>
      </c>
      <c r="AB220" s="15">
        <v>12.87</v>
      </c>
      <c r="AC220" s="16">
        <v>39500</v>
      </c>
      <c r="AD220" s="15">
        <v>24.22</v>
      </c>
    </row>
    <row r="221" spans="3:30" x14ac:dyDescent="0.3">
      <c r="C221" s="16">
        <v>44252</v>
      </c>
      <c r="D221" s="15">
        <v>40.450000000000003</v>
      </c>
      <c r="E221" s="16">
        <v>43885</v>
      </c>
      <c r="F221" s="15">
        <v>25.66</v>
      </c>
      <c r="G221" s="16">
        <v>43518</v>
      </c>
      <c r="H221" s="15">
        <v>21.11</v>
      </c>
      <c r="I221" s="16">
        <v>43152</v>
      </c>
      <c r="J221" s="15">
        <v>10.18</v>
      </c>
      <c r="K221" s="16">
        <v>42788</v>
      </c>
      <c r="L221" s="15">
        <v>5.33</v>
      </c>
      <c r="M221" s="16">
        <v>42411</v>
      </c>
      <c r="N221" s="15">
        <v>5.0999999999999996</v>
      </c>
      <c r="O221" s="16">
        <v>42058</v>
      </c>
      <c r="P221" s="15">
        <v>8.43</v>
      </c>
      <c r="Q221" s="16">
        <v>41690</v>
      </c>
      <c r="R221" s="15">
        <v>8.59</v>
      </c>
      <c r="S221" s="16">
        <v>41325</v>
      </c>
      <c r="T221" s="15">
        <v>5.96</v>
      </c>
      <c r="U221" s="16">
        <v>40960</v>
      </c>
      <c r="V221" s="15">
        <v>12.56</v>
      </c>
      <c r="W221" s="16">
        <v>40592</v>
      </c>
      <c r="X221" s="15">
        <v>18.18</v>
      </c>
      <c r="Y221" s="16">
        <v>40232</v>
      </c>
      <c r="Z221" s="15">
        <v>15.65</v>
      </c>
      <c r="AA221" s="16">
        <v>39868</v>
      </c>
      <c r="AB221" s="15">
        <v>12.39</v>
      </c>
      <c r="AC221" s="16">
        <v>39499</v>
      </c>
      <c r="AD221" s="15">
        <v>24.45</v>
      </c>
    </row>
    <row r="222" spans="3:30" x14ac:dyDescent="0.3">
      <c r="C222" s="16">
        <v>44251</v>
      </c>
      <c r="D222" s="15">
        <v>41.31</v>
      </c>
      <c r="E222" s="16">
        <v>43882</v>
      </c>
      <c r="F222" s="15">
        <v>26.69</v>
      </c>
      <c r="G222" s="16">
        <v>43517</v>
      </c>
      <c r="H222" s="15">
        <v>21</v>
      </c>
      <c r="I222" s="16">
        <v>43151</v>
      </c>
      <c r="J222" s="15">
        <v>10.34</v>
      </c>
      <c r="K222" s="16">
        <v>42787</v>
      </c>
      <c r="L222" s="15">
        <v>5.31</v>
      </c>
      <c r="M222" s="16">
        <v>42410</v>
      </c>
      <c r="N222" s="15">
        <v>5.26</v>
      </c>
      <c r="O222" s="16">
        <v>42055</v>
      </c>
      <c r="P222" s="15">
        <v>8.0299999999999994</v>
      </c>
      <c r="Q222" s="16">
        <v>41689</v>
      </c>
      <c r="R222" s="15">
        <v>8.51</v>
      </c>
      <c r="S222" s="16">
        <v>41324</v>
      </c>
      <c r="T222" s="15">
        <v>5.61</v>
      </c>
      <c r="U222" s="16">
        <v>40959</v>
      </c>
      <c r="V222" s="15">
        <v>12.09</v>
      </c>
      <c r="W222" s="16">
        <v>40591</v>
      </c>
      <c r="X222" s="15">
        <v>18.13</v>
      </c>
      <c r="Y222" s="16">
        <v>40231</v>
      </c>
      <c r="Z222" s="15">
        <v>15.71</v>
      </c>
      <c r="AA222" s="16">
        <v>39867</v>
      </c>
      <c r="AB222" s="15">
        <v>12.63</v>
      </c>
      <c r="AC222" s="16">
        <v>39498</v>
      </c>
      <c r="AD222" s="15">
        <v>24.21</v>
      </c>
    </row>
    <row r="223" spans="3:30" x14ac:dyDescent="0.3">
      <c r="C223" s="16">
        <v>44250</v>
      </c>
      <c r="D223" s="15">
        <v>40.82</v>
      </c>
      <c r="E223" s="16">
        <v>43881</v>
      </c>
      <c r="F223" s="15">
        <v>26.72</v>
      </c>
      <c r="G223" s="16">
        <v>43516</v>
      </c>
      <c r="H223" s="15">
        <v>22.72</v>
      </c>
      <c r="I223" s="16">
        <v>43150</v>
      </c>
      <c r="J223" s="15">
        <v>10.5</v>
      </c>
      <c r="K223" s="16">
        <v>42786</v>
      </c>
      <c r="L223" s="15">
        <v>5.35</v>
      </c>
      <c r="M223" s="16">
        <v>42409</v>
      </c>
      <c r="N223" s="15">
        <v>5.34</v>
      </c>
      <c r="O223" s="16">
        <v>42054</v>
      </c>
      <c r="P223" s="15">
        <v>8.06</v>
      </c>
      <c r="Q223" s="16">
        <v>41688</v>
      </c>
      <c r="R223" s="15">
        <v>8.27</v>
      </c>
      <c r="S223" s="16">
        <v>41323</v>
      </c>
      <c r="T223" s="15">
        <v>6.17</v>
      </c>
      <c r="U223" s="16">
        <v>40956</v>
      </c>
      <c r="V223" s="15">
        <v>12.61</v>
      </c>
      <c r="W223" s="16">
        <v>40590</v>
      </c>
      <c r="X223" s="15">
        <v>17.989999999999998</v>
      </c>
      <c r="Y223" s="16">
        <v>40228</v>
      </c>
      <c r="Z223" s="15">
        <v>15.43</v>
      </c>
      <c r="AA223" s="16">
        <v>39864</v>
      </c>
      <c r="AB223" s="15">
        <v>13.05</v>
      </c>
      <c r="AC223" s="16">
        <v>39497</v>
      </c>
      <c r="AD223" s="15">
        <v>24.37</v>
      </c>
    </row>
    <row r="224" spans="3:30" x14ac:dyDescent="0.3">
      <c r="C224" s="16">
        <v>44249</v>
      </c>
      <c r="D224" s="15">
        <v>40.1</v>
      </c>
      <c r="E224" s="16">
        <v>43880</v>
      </c>
      <c r="F224" s="15">
        <v>26.79</v>
      </c>
      <c r="G224" s="16">
        <v>43515</v>
      </c>
      <c r="H224" s="15">
        <v>22.49</v>
      </c>
      <c r="I224" s="16">
        <v>43147</v>
      </c>
      <c r="J224" s="15">
        <v>10.130000000000001</v>
      </c>
      <c r="K224" s="16">
        <v>42783</v>
      </c>
      <c r="L224" s="15">
        <v>5.23</v>
      </c>
      <c r="M224" s="16">
        <v>42408</v>
      </c>
      <c r="N224" s="15">
        <v>5.68</v>
      </c>
      <c r="O224" s="16">
        <v>42053</v>
      </c>
      <c r="P224" s="15">
        <v>8.2200000000000006</v>
      </c>
      <c r="Q224" s="16">
        <v>41687</v>
      </c>
      <c r="R224" s="15">
        <v>8.35</v>
      </c>
      <c r="S224" s="16">
        <v>41320</v>
      </c>
      <c r="T224" s="15">
        <v>6.23</v>
      </c>
      <c r="U224" s="16">
        <v>40955</v>
      </c>
      <c r="V224" s="15">
        <v>12.29</v>
      </c>
      <c r="W224" s="16">
        <v>40589</v>
      </c>
      <c r="X224" s="15">
        <v>17.96</v>
      </c>
      <c r="Y224" s="16">
        <v>40227</v>
      </c>
      <c r="Z224" s="15">
        <v>15.88</v>
      </c>
      <c r="AA224" s="16">
        <v>39863</v>
      </c>
      <c r="AB224" s="15">
        <v>13.95</v>
      </c>
      <c r="AC224" s="16">
        <v>39496</v>
      </c>
      <c r="AD224" s="15">
        <v>23.65</v>
      </c>
    </row>
    <row r="225" spans="3:30" x14ac:dyDescent="0.3">
      <c r="C225" s="16">
        <v>44246</v>
      </c>
      <c r="D225" s="15">
        <v>39.57</v>
      </c>
      <c r="E225" s="16">
        <v>43879</v>
      </c>
      <c r="F225" s="15">
        <v>26.22</v>
      </c>
      <c r="G225" s="16">
        <v>43514</v>
      </c>
      <c r="H225" s="15">
        <v>22.25</v>
      </c>
      <c r="I225" s="16">
        <v>43146</v>
      </c>
      <c r="J225" s="15">
        <v>10.16</v>
      </c>
      <c r="K225" s="16">
        <v>42782</v>
      </c>
      <c r="L225" s="15">
        <v>5.2</v>
      </c>
      <c r="M225" s="16">
        <v>42405</v>
      </c>
      <c r="N225" s="15">
        <v>6.01</v>
      </c>
      <c r="O225" s="16">
        <v>42052</v>
      </c>
      <c r="P225" s="15">
        <v>8.1999999999999993</v>
      </c>
      <c r="Q225" s="16">
        <v>41684</v>
      </c>
      <c r="R225" s="15">
        <v>8.07</v>
      </c>
      <c r="S225" s="16">
        <v>41319</v>
      </c>
      <c r="T225" s="15">
        <v>6.31</v>
      </c>
      <c r="U225" s="16">
        <v>40954</v>
      </c>
      <c r="V225" s="15">
        <v>11.58</v>
      </c>
      <c r="W225" s="16">
        <v>40588</v>
      </c>
      <c r="X225" s="15">
        <v>18.079999999999998</v>
      </c>
      <c r="Y225" s="16">
        <v>40226</v>
      </c>
      <c r="Z225" s="15">
        <v>15.85</v>
      </c>
      <c r="AA225" s="16">
        <v>39862</v>
      </c>
      <c r="AB225" s="15">
        <v>12.67</v>
      </c>
      <c r="AC225" s="16">
        <v>39493</v>
      </c>
      <c r="AD225" s="15">
        <v>23.59</v>
      </c>
    </row>
    <row r="226" spans="3:30" x14ac:dyDescent="0.3">
      <c r="C226" s="16">
        <v>44245</v>
      </c>
      <c r="D226" s="15">
        <v>40.46</v>
      </c>
      <c r="E226" s="16">
        <v>43878</v>
      </c>
      <c r="F226" s="15">
        <v>26.12</v>
      </c>
      <c r="G226" s="16">
        <v>43511</v>
      </c>
      <c r="H226" s="15">
        <v>22.69</v>
      </c>
      <c r="I226" s="16">
        <v>43145</v>
      </c>
      <c r="J226" s="15">
        <v>10.220000000000001</v>
      </c>
      <c r="K226" s="16">
        <v>42781</v>
      </c>
      <c r="L226" s="15">
        <v>5.34</v>
      </c>
      <c r="M226" s="16">
        <v>42404</v>
      </c>
      <c r="N226" s="15">
        <v>6.11</v>
      </c>
      <c r="O226" s="16">
        <v>42051</v>
      </c>
      <c r="P226" s="15">
        <v>8.4</v>
      </c>
      <c r="Q226" s="16">
        <v>41683</v>
      </c>
      <c r="R226" s="15">
        <v>7.86</v>
      </c>
      <c r="S226" s="16">
        <v>41318</v>
      </c>
      <c r="T226" s="15">
        <v>6.31</v>
      </c>
      <c r="U226" s="16">
        <v>40953</v>
      </c>
      <c r="V226" s="15">
        <v>11.16</v>
      </c>
      <c r="W226" s="16">
        <v>40585</v>
      </c>
      <c r="X226" s="15">
        <v>18.07</v>
      </c>
      <c r="Y226" s="16">
        <v>40225</v>
      </c>
      <c r="Z226" s="15">
        <v>16.29</v>
      </c>
      <c r="AA226" s="16">
        <v>39861</v>
      </c>
      <c r="AB226" s="15">
        <v>11.48</v>
      </c>
      <c r="AC226" s="16">
        <v>39492</v>
      </c>
      <c r="AD226" s="15">
        <v>23.4</v>
      </c>
    </row>
    <row r="227" spans="3:30" x14ac:dyDescent="0.3">
      <c r="C227" s="16">
        <v>44244</v>
      </c>
      <c r="D227" s="15">
        <v>40.159999999999997</v>
      </c>
      <c r="E227" s="16">
        <v>43875</v>
      </c>
      <c r="F227" s="15">
        <v>25.35</v>
      </c>
      <c r="G227" s="16">
        <v>43510</v>
      </c>
      <c r="H227" s="15">
        <v>22.02</v>
      </c>
      <c r="I227" s="16">
        <v>43144</v>
      </c>
      <c r="J227" s="15">
        <v>10.52</v>
      </c>
      <c r="K227" s="16">
        <v>42780</v>
      </c>
      <c r="L227" s="15">
        <v>5.4</v>
      </c>
      <c r="M227" s="16">
        <v>42403</v>
      </c>
      <c r="N227" s="15">
        <v>6.13</v>
      </c>
      <c r="O227" s="16">
        <v>42048</v>
      </c>
      <c r="P227" s="15">
        <v>8.39</v>
      </c>
      <c r="Q227" s="16">
        <v>41682</v>
      </c>
      <c r="R227" s="15">
        <v>7.82</v>
      </c>
      <c r="S227" s="16">
        <v>41317</v>
      </c>
      <c r="T227" s="15">
        <v>5.59</v>
      </c>
      <c r="U227" s="16">
        <v>40952</v>
      </c>
      <c r="V227" s="15">
        <v>10.61</v>
      </c>
      <c r="W227" s="16">
        <v>40584</v>
      </c>
      <c r="X227" s="15">
        <v>17.899999999999999</v>
      </c>
      <c r="Y227" s="16">
        <v>40224</v>
      </c>
      <c r="Z227" s="15">
        <v>16.13</v>
      </c>
      <c r="AA227" s="16">
        <v>39860</v>
      </c>
      <c r="AB227" s="15">
        <v>11.48</v>
      </c>
      <c r="AC227" s="16">
        <v>39491</v>
      </c>
      <c r="AD227" s="15">
        <v>22.61</v>
      </c>
    </row>
    <row r="228" spans="3:30" x14ac:dyDescent="0.3">
      <c r="C228" s="16">
        <v>44243</v>
      </c>
      <c r="D228" s="15">
        <v>40.909999999999997</v>
      </c>
      <c r="E228" s="16">
        <v>43874</v>
      </c>
      <c r="F228" s="15">
        <v>25.46</v>
      </c>
      <c r="G228" s="16">
        <v>43509</v>
      </c>
      <c r="H228" s="15">
        <v>23.16</v>
      </c>
      <c r="I228" s="16">
        <v>43143</v>
      </c>
      <c r="J228" s="15">
        <v>10.050000000000001</v>
      </c>
      <c r="K228" s="16">
        <v>42779</v>
      </c>
      <c r="L228" s="15">
        <v>5.16</v>
      </c>
      <c r="M228" s="16">
        <v>42402</v>
      </c>
      <c r="N228" s="15">
        <v>6.33</v>
      </c>
      <c r="O228" s="16">
        <v>42047</v>
      </c>
      <c r="P228" s="15">
        <v>8.15</v>
      </c>
      <c r="Q228" s="16">
        <v>41681</v>
      </c>
      <c r="R228" s="15">
        <v>7.7</v>
      </c>
      <c r="S228" s="16">
        <v>41316</v>
      </c>
      <c r="T228" s="15">
        <v>5.45</v>
      </c>
      <c r="U228" s="16">
        <v>40949</v>
      </c>
      <c r="V228" s="15">
        <v>10.89</v>
      </c>
      <c r="W228" s="16">
        <v>40583</v>
      </c>
      <c r="X228" s="15">
        <v>17.899999999999999</v>
      </c>
      <c r="Y228" s="16">
        <v>40221</v>
      </c>
      <c r="Z228" s="15">
        <v>15.97</v>
      </c>
      <c r="AA228" s="16">
        <v>39857</v>
      </c>
      <c r="AB228" s="15">
        <v>11.67</v>
      </c>
      <c r="AC228" s="16">
        <v>39490</v>
      </c>
      <c r="AD228" s="15">
        <v>22.66</v>
      </c>
    </row>
    <row r="229" spans="3:30" x14ac:dyDescent="0.3">
      <c r="C229" s="16">
        <v>44242</v>
      </c>
      <c r="D229" s="15">
        <v>41.62</v>
      </c>
      <c r="E229" s="16">
        <v>43873</v>
      </c>
      <c r="F229" s="15">
        <v>24.95</v>
      </c>
      <c r="G229" s="16">
        <v>43508</v>
      </c>
      <c r="H229" s="15">
        <v>22.9</v>
      </c>
      <c r="I229" s="16">
        <v>43140</v>
      </c>
      <c r="J229" s="15">
        <v>9.7899999999999991</v>
      </c>
      <c r="K229" s="16">
        <v>42776</v>
      </c>
      <c r="L229" s="15">
        <v>5.37</v>
      </c>
      <c r="M229" s="16">
        <v>42401</v>
      </c>
      <c r="N229" s="15">
        <v>6.21</v>
      </c>
      <c r="O229" s="16">
        <v>42046</v>
      </c>
      <c r="P229" s="15">
        <v>7.99</v>
      </c>
      <c r="Q229" s="16">
        <v>41680</v>
      </c>
      <c r="R229" s="15">
        <v>7.88</v>
      </c>
      <c r="S229" s="16">
        <v>41313</v>
      </c>
      <c r="T229" s="15">
        <v>5.53</v>
      </c>
      <c r="U229" s="16">
        <v>40948</v>
      </c>
      <c r="V229" s="15">
        <v>10.99</v>
      </c>
      <c r="W229" s="16">
        <v>40582</v>
      </c>
      <c r="X229" s="15">
        <v>17.93</v>
      </c>
      <c r="Y229" s="16">
        <v>40220</v>
      </c>
      <c r="Z229" s="15">
        <v>16.21</v>
      </c>
      <c r="AA229" s="16">
        <v>39856</v>
      </c>
      <c r="AB229" s="15">
        <v>11.3</v>
      </c>
      <c r="AC229" s="16">
        <v>39489</v>
      </c>
      <c r="AD229" s="15">
        <v>22.8</v>
      </c>
    </row>
    <row r="230" spans="3:30" x14ac:dyDescent="0.3">
      <c r="C230" s="16">
        <v>44239</v>
      </c>
      <c r="D230" s="15">
        <v>41.96</v>
      </c>
      <c r="E230" s="16">
        <v>43872</v>
      </c>
      <c r="F230" s="15">
        <v>24.38</v>
      </c>
      <c r="G230" s="16">
        <v>43507</v>
      </c>
      <c r="H230" s="15">
        <v>24.62</v>
      </c>
      <c r="I230" s="16">
        <v>43139</v>
      </c>
      <c r="J230" s="15">
        <v>9.69</v>
      </c>
      <c r="K230" s="16">
        <v>42775</v>
      </c>
      <c r="L230" s="15">
        <v>5.54</v>
      </c>
      <c r="M230" s="16">
        <v>42398</v>
      </c>
      <c r="N230" s="15">
        <v>6.6</v>
      </c>
      <c r="O230" s="16">
        <v>42045</v>
      </c>
      <c r="P230" s="15">
        <v>7.86</v>
      </c>
      <c r="Q230" s="16">
        <v>41677</v>
      </c>
      <c r="R230" s="15">
        <v>7.92</v>
      </c>
      <c r="S230" s="16">
        <v>41312</v>
      </c>
      <c r="T230" s="15">
        <v>5.14</v>
      </c>
      <c r="U230" s="16">
        <v>40947</v>
      </c>
      <c r="V230" s="15">
        <v>11.39</v>
      </c>
      <c r="W230" s="16">
        <v>40581</v>
      </c>
      <c r="X230" s="15">
        <v>17.87</v>
      </c>
      <c r="Y230" s="16">
        <v>40219</v>
      </c>
      <c r="Z230" s="15">
        <v>16.34</v>
      </c>
      <c r="AA230" s="16">
        <v>39855</v>
      </c>
      <c r="AB230" s="15">
        <v>11.43</v>
      </c>
      <c r="AC230" s="16">
        <v>39486</v>
      </c>
      <c r="AD230" s="15">
        <v>23.03</v>
      </c>
    </row>
    <row r="231" spans="3:30" x14ac:dyDescent="0.3">
      <c r="C231" s="16">
        <v>44238</v>
      </c>
      <c r="D231" s="15">
        <v>40.6</v>
      </c>
      <c r="E231" s="16">
        <v>43871</v>
      </c>
      <c r="F231" s="15">
        <v>24.22</v>
      </c>
      <c r="G231" s="16">
        <v>43504</v>
      </c>
      <c r="H231" s="15">
        <v>24.59</v>
      </c>
      <c r="I231" s="16">
        <v>43138</v>
      </c>
      <c r="J231" s="15">
        <v>9.56</v>
      </c>
      <c r="K231" s="16">
        <v>42774</v>
      </c>
      <c r="L231" s="15">
        <v>5.47</v>
      </c>
      <c r="M231" s="16">
        <v>42397</v>
      </c>
      <c r="N231" s="15">
        <v>6.63</v>
      </c>
      <c r="O231" s="16">
        <v>42044</v>
      </c>
      <c r="P231" s="15">
        <v>7.65</v>
      </c>
      <c r="Q231" s="16">
        <v>41676</v>
      </c>
      <c r="R231" s="15">
        <v>7.94</v>
      </c>
      <c r="S231" s="16">
        <v>41311</v>
      </c>
      <c r="T231" s="15">
        <v>5.13</v>
      </c>
      <c r="U231" s="16">
        <v>40946</v>
      </c>
      <c r="V231" s="15">
        <v>11.74</v>
      </c>
      <c r="W231" s="16">
        <v>40578</v>
      </c>
      <c r="X231" s="15">
        <v>17.95</v>
      </c>
      <c r="Y231" s="16">
        <v>40218</v>
      </c>
      <c r="Z231" s="15">
        <v>16.649999999999999</v>
      </c>
      <c r="AA231" s="16">
        <v>39854</v>
      </c>
      <c r="AB231" s="15">
        <v>12.07</v>
      </c>
      <c r="AC231" s="16">
        <v>39485</v>
      </c>
      <c r="AD231" s="15">
        <v>23.03</v>
      </c>
    </row>
    <row r="232" spans="3:30" x14ac:dyDescent="0.3">
      <c r="C232" s="16">
        <v>44237</v>
      </c>
      <c r="D232" s="15">
        <v>41.17</v>
      </c>
      <c r="E232" s="16">
        <v>43868</v>
      </c>
      <c r="F232" s="15">
        <v>24.39</v>
      </c>
      <c r="G232" s="16">
        <v>43503</v>
      </c>
      <c r="H232" s="15">
        <v>25.7</v>
      </c>
      <c r="I232" s="16">
        <v>43137</v>
      </c>
      <c r="J232" s="15">
        <v>9.36</v>
      </c>
      <c r="K232" s="16">
        <v>42773</v>
      </c>
      <c r="L232" s="15">
        <v>5.42</v>
      </c>
      <c r="M232" s="16">
        <v>42396</v>
      </c>
      <c r="N232" s="15">
        <v>6.47</v>
      </c>
      <c r="O232" s="16">
        <v>42041</v>
      </c>
      <c r="P232" s="15">
        <v>7.69</v>
      </c>
      <c r="Q232" s="16">
        <v>41675</v>
      </c>
      <c r="R232" s="15">
        <v>7.48</v>
      </c>
      <c r="S232" s="16">
        <v>41310</v>
      </c>
      <c r="T232" s="15">
        <v>5.41</v>
      </c>
      <c r="U232" s="16">
        <v>40945</v>
      </c>
      <c r="V232" s="15">
        <v>11.76</v>
      </c>
      <c r="W232" s="16">
        <v>40577</v>
      </c>
      <c r="X232" s="15">
        <v>17.899999999999999</v>
      </c>
      <c r="Y232" s="16">
        <v>40217</v>
      </c>
      <c r="Z232" s="15">
        <v>16.96</v>
      </c>
      <c r="AA232" s="16">
        <v>39853</v>
      </c>
      <c r="AB232" s="15">
        <v>12.7</v>
      </c>
      <c r="AC232" s="16">
        <v>39484</v>
      </c>
      <c r="AD232" s="15">
        <v>22.61</v>
      </c>
    </row>
    <row r="233" spans="3:30" x14ac:dyDescent="0.3">
      <c r="C233" s="16">
        <v>44236</v>
      </c>
      <c r="D233" s="15">
        <v>40.08</v>
      </c>
      <c r="E233" s="16">
        <v>43867</v>
      </c>
      <c r="F233" s="15">
        <v>24.61</v>
      </c>
      <c r="G233" s="16">
        <v>43502</v>
      </c>
      <c r="H233" s="15">
        <v>25.88</v>
      </c>
      <c r="I233" s="16">
        <v>43136</v>
      </c>
      <c r="J233" s="15">
        <v>9.6300000000000008</v>
      </c>
      <c r="K233" s="16">
        <v>42772</v>
      </c>
      <c r="L233" s="15">
        <v>5.35</v>
      </c>
      <c r="M233" s="16">
        <v>42395</v>
      </c>
      <c r="N233" s="15">
        <v>6.64</v>
      </c>
      <c r="O233" s="16">
        <v>42040</v>
      </c>
      <c r="P233" s="15">
        <v>7.73</v>
      </c>
      <c r="Q233" s="16">
        <v>41674</v>
      </c>
      <c r="R233" s="15">
        <v>7.15</v>
      </c>
      <c r="S233" s="16">
        <v>41309</v>
      </c>
      <c r="T233" s="15">
        <v>5.29</v>
      </c>
      <c r="U233" s="16">
        <v>40942</v>
      </c>
      <c r="V233" s="15">
        <v>11.5</v>
      </c>
      <c r="W233" s="16">
        <v>40576</v>
      </c>
      <c r="X233" s="15">
        <v>18.190000000000001</v>
      </c>
      <c r="Y233" s="16">
        <v>40214</v>
      </c>
      <c r="Z233" s="15">
        <v>16.63</v>
      </c>
      <c r="AA233" s="16">
        <v>39850</v>
      </c>
      <c r="AB233" s="15">
        <v>12.6</v>
      </c>
      <c r="AC233" s="16">
        <v>39483</v>
      </c>
      <c r="AD233" s="15">
        <v>21.39</v>
      </c>
    </row>
    <row r="234" spans="3:30" x14ac:dyDescent="0.3">
      <c r="C234" s="16">
        <v>44235</v>
      </c>
      <c r="D234" s="15">
        <v>40.450000000000003</v>
      </c>
      <c r="E234" s="16">
        <v>43866</v>
      </c>
      <c r="F234" s="15">
        <v>24.82</v>
      </c>
      <c r="G234" s="16">
        <v>43501</v>
      </c>
      <c r="H234" s="15">
        <v>25.38</v>
      </c>
      <c r="I234" s="16">
        <v>43133</v>
      </c>
      <c r="J234" s="15">
        <v>9.5299999999999994</v>
      </c>
      <c r="K234" s="16">
        <v>42769</v>
      </c>
      <c r="L234" s="15">
        <v>5.41</v>
      </c>
      <c r="M234" s="16">
        <v>42394</v>
      </c>
      <c r="N234" s="15">
        <v>6.45</v>
      </c>
      <c r="O234" s="16">
        <v>42039</v>
      </c>
      <c r="P234" s="15">
        <v>7.66</v>
      </c>
      <c r="Q234" s="16">
        <v>41673</v>
      </c>
      <c r="R234" s="15">
        <v>7.15</v>
      </c>
      <c r="S234" s="16">
        <v>41306</v>
      </c>
      <c r="T234" s="15">
        <v>5.24</v>
      </c>
      <c r="U234" s="16">
        <v>40941</v>
      </c>
      <c r="V234" s="15">
        <v>11.73</v>
      </c>
      <c r="W234" s="16">
        <v>40575</v>
      </c>
      <c r="X234" s="15">
        <v>18</v>
      </c>
      <c r="Y234" s="16">
        <v>40213</v>
      </c>
      <c r="Z234" s="15">
        <v>16.59</v>
      </c>
      <c r="AA234" s="16">
        <v>39849</v>
      </c>
      <c r="AB234" s="15">
        <v>12.73</v>
      </c>
      <c r="AC234" s="16">
        <v>39482</v>
      </c>
      <c r="AD234" s="15">
        <v>21.74</v>
      </c>
    </row>
    <row r="235" spans="3:30" x14ac:dyDescent="0.3">
      <c r="C235" s="16">
        <v>44232</v>
      </c>
      <c r="D235" s="15">
        <v>40</v>
      </c>
      <c r="E235" s="16">
        <v>43865</v>
      </c>
      <c r="F235" s="15">
        <v>24.43</v>
      </c>
      <c r="G235" s="16">
        <v>43500</v>
      </c>
      <c r="H235" s="15">
        <v>25.27</v>
      </c>
      <c r="I235" s="16">
        <v>43132</v>
      </c>
      <c r="J235" s="15">
        <v>9.85</v>
      </c>
      <c r="K235" s="16">
        <v>42768</v>
      </c>
      <c r="L235" s="15">
        <v>5.48</v>
      </c>
      <c r="M235" s="16">
        <v>42391</v>
      </c>
      <c r="N235" s="15">
        <v>6.92</v>
      </c>
      <c r="O235" s="16">
        <v>42038</v>
      </c>
      <c r="P235" s="15">
        <v>7.8</v>
      </c>
      <c r="Q235" s="16">
        <v>41670</v>
      </c>
      <c r="R235" s="15">
        <v>6.73</v>
      </c>
      <c r="S235" s="16">
        <v>41305</v>
      </c>
      <c r="T235" s="15">
        <v>4.2699999999999996</v>
      </c>
      <c r="U235" s="16">
        <v>40940</v>
      </c>
      <c r="V235" s="15">
        <v>11.45</v>
      </c>
      <c r="W235" s="16">
        <v>40574</v>
      </c>
      <c r="X235" s="15">
        <v>18.13</v>
      </c>
      <c r="Y235" s="16">
        <v>40212</v>
      </c>
      <c r="Z235" s="15">
        <v>16.18</v>
      </c>
      <c r="AA235" s="16">
        <v>39848</v>
      </c>
      <c r="AB235" s="15">
        <v>12.98</v>
      </c>
      <c r="AC235" s="16">
        <v>39479</v>
      </c>
      <c r="AD235" s="15">
        <v>21.76</v>
      </c>
    </row>
    <row r="236" spans="3:30" x14ac:dyDescent="0.3">
      <c r="C236" s="16">
        <v>44231</v>
      </c>
      <c r="D236" s="15">
        <v>39.119999999999997</v>
      </c>
      <c r="E236" s="16">
        <v>43864</v>
      </c>
      <c r="F236" s="15">
        <v>24.28</v>
      </c>
      <c r="G236" s="16">
        <v>43497</v>
      </c>
      <c r="H236" s="15">
        <v>24.19</v>
      </c>
      <c r="I236" s="16">
        <v>43131</v>
      </c>
      <c r="J236" s="15">
        <v>9.85</v>
      </c>
      <c r="K236" s="16">
        <v>42767</v>
      </c>
      <c r="L236" s="15">
        <v>5.53</v>
      </c>
      <c r="M236" s="16">
        <v>42390</v>
      </c>
      <c r="N236" s="15">
        <v>6.78</v>
      </c>
      <c r="O236" s="16">
        <v>42037</v>
      </c>
      <c r="P236" s="15">
        <v>7.87</v>
      </c>
      <c r="Q236" s="16">
        <v>41669</v>
      </c>
      <c r="R236" s="15">
        <v>6.96</v>
      </c>
      <c r="S236" s="16">
        <v>41304</v>
      </c>
      <c r="T236" s="15">
        <v>4.7300000000000004</v>
      </c>
      <c r="U236" s="16">
        <v>40939</v>
      </c>
      <c r="V236" s="15">
        <v>10.92</v>
      </c>
      <c r="W236" s="16">
        <v>40571</v>
      </c>
      <c r="X236" s="15">
        <v>17.91</v>
      </c>
      <c r="Y236" s="16">
        <v>40211</v>
      </c>
      <c r="Z236" s="15">
        <v>16.21</v>
      </c>
      <c r="AA236" s="16">
        <v>39847</v>
      </c>
      <c r="AB236" s="15">
        <v>13.22</v>
      </c>
      <c r="AC236" s="16">
        <v>39478</v>
      </c>
      <c r="AD236" s="15">
        <v>21.66</v>
      </c>
    </row>
    <row r="237" spans="3:30" x14ac:dyDescent="0.3">
      <c r="C237" s="16">
        <v>44230</v>
      </c>
      <c r="D237" s="15">
        <v>39.19</v>
      </c>
      <c r="E237" s="16">
        <v>43861</v>
      </c>
      <c r="F237" s="15">
        <v>24.95</v>
      </c>
      <c r="G237" s="16">
        <v>43496</v>
      </c>
      <c r="H237" s="15">
        <v>24.54</v>
      </c>
      <c r="I237" s="16">
        <v>43130</v>
      </c>
      <c r="J237" s="15">
        <v>9.4600000000000009</v>
      </c>
      <c r="K237" s="16">
        <v>42766</v>
      </c>
      <c r="L237" s="15">
        <v>5.61</v>
      </c>
      <c r="M237" s="16">
        <v>42389</v>
      </c>
      <c r="N237" s="15">
        <v>6.93</v>
      </c>
      <c r="O237" s="16">
        <v>42034</v>
      </c>
      <c r="P237" s="15">
        <v>7.82</v>
      </c>
      <c r="Q237" s="16">
        <v>41668</v>
      </c>
      <c r="R237" s="15">
        <v>6.71</v>
      </c>
      <c r="S237" s="16">
        <v>41303</v>
      </c>
      <c r="T237" s="15">
        <v>4.97</v>
      </c>
      <c r="U237" s="16">
        <v>40938</v>
      </c>
      <c r="V237" s="15">
        <v>10.56</v>
      </c>
      <c r="W237" s="16">
        <v>40570</v>
      </c>
      <c r="X237" s="15">
        <v>17.86</v>
      </c>
      <c r="Y237" s="16">
        <v>40210</v>
      </c>
      <c r="Z237" s="15">
        <v>16.07</v>
      </c>
      <c r="AA237" s="16">
        <v>39846</v>
      </c>
      <c r="AB237" s="15">
        <v>13.96</v>
      </c>
      <c r="AC237" s="16">
        <v>39477</v>
      </c>
      <c r="AD237" s="15">
        <v>22.65</v>
      </c>
    </row>
    <row r="238" spans="3:30" x14ac:dyDescent="0.3">
      <c r="C238" s="16">
        <v>44229</v>
      </c>
      <c r="D238" s="15">
        <v>36.729999999999997</v>
      </c>
      <c r="E238" s="16">
        <v>43860</v>
      </c>
      <c r="F238" s="15">
        <v>24.81</v>
      </c>
      <c r="G238" s="16">
        <v>43495</v>
      </c>
      <c r="H238" s="15">
        <v>25.37</v>
      </c>
      <c r="I238" s="16">
        <v>43129</v>
      </c>
      <c r="J238" s="15">
        <v>9.58</v>
      </c>
      <c r="K238" s="16">
        <v>42765</v>
      </c>
      <c r="L238" s="15">
        <v>5.34</v>
      </c>
      <c r="M238" s="16">
        <v>42388</v>
      </c>
      <c r="N238" s="15">
        <v>7.45</v>
      </c>
      <c r="O238" s="16">
        <v>42033</v>
      </c>
      <c r="P238" s="15">
        <v>7.79</v>
      </c>
      <c r="Q238" s="16">
        <v>41667</v>
      </c>
      <c r="R238" s="15">
        <v>6.7</v>
      </c>
      <c r="S238" s="16">
        <v>41302</v>
      </c>
      <c r="T238" s="15">
        <v>5.16</v>
      </c>
      <c r="U238" s="16">
        <v>40935</v>
      </c>
      <c r="V238" s="15">
        <v>11.11</v>
      </c>
      <c r="W238" s="16">
        <v>40569</v>
      </c>
      <c r="X238" s="15">
        <v>18.05</v>
      </c>
      <c r="Y238" s="16">
        <v>40207</v>
      </c>
      <c r="Z238" s="15">
        <v>16.239999999999998</v>
      </c>
      <c r="AA238" s="16">
        <v>39843</v>
      </c>
      <c r="AB238" s="15">
        <v>14.68</v>
      </c>
      <c r="AC238" s="16">
        <v>39476</v>
      </c>
      <c r="AD238" s="15">
        <v>23.25</v>
      </c>
    </row>
    <row r="239" spans="3:30" x14ac:dyDescent="0.3">
      <c r="C239" s="16">
        <v>44228</v>
      </c>
      <c r="D239" s="15">
        <v>34.630000000000003</v>
      </c>
      <c r="E239" s="16">
        <v>43859</v>
      </c>
      <c r="F239" s="15">
        <v>25.1</v>
      </c>
      <c r="G239" s="16">
        <v>43494</v>
      </c>
      <c r="H239" s="15">
        <v>25.73</v>
      </c>
      <c r="I239" s="16">
        <v>43126</v>
      </c>
      <c r="J239" s="15">
        <v>9.67</v>
      </c>
      <c r="K239" s="16"/>
      <c r="L239" s="15"/>
      <c r="M239" s="16">
        <v>42387</v>
      </c>
      <c r="N239" s="15">
        <v>7.35</v>
      </c>
      <c r="O239" s="16">
        <v>42032</v>
      </c>
      <c r="P239" s="15">
        <v>7.7</v>
      </c>
      <c r="Q239" s="16">
        <v>41666</v>
      </c>
      <c r="R239" s="15">
        <v>6.54</v>
      </c>
      <c r="S239" s="16">
        <v>41299</v>
      </c>
      <c r="T239" s="15">
        <v>5.0599999999999996</v>
      </c>
      <c r="U239" s="16">
        <v>40934</v>
      </c>
      <c r="V239" s="15">
        <v>10.53</v>
      </c>
      <c r="W239" s="16">
        <v>40568</v>
      </c>
      <c r="X239" s="15">
        <v>17.98</v>
      </c>
      <c r="Y239" s="16">
        <v>40206</v>
      </c>
      <c r="Z239" s="15">
        <v>16.399999999999999</v>
      </c>
      <c r="AA239" s="16">
        <v>39842</v>
      </c>
      <c r="AB239" s="15">
        <v>14.76</v>
      </c>
      <c r="AC239" s="16">
        <v>39475</v>
      </c>
      <c r="AD239" s="15">
        <v>23.21</v>
      </c>
    </row>
    <row r="240" spans="3:30" x14ac:dyDescent="0.3">
      <c r="C240" s="16">
        <v>44225</v>
      </c>
      <c r="D240" s="15">
        <v>34.74</v>
      </c>
      <c r="E240" s="16">
        <v>43858</v>
      </c>
      <c r="F240" s="15">
        <v>25.78</v>
      </c>
      <c r="G240" s="16">
        <v>43493</v>
      </c>
      <c r="H240" s="15">
        <v>25.15</v>
      </c>
      <c r="I240" s="16">
        <v>43125</v>
      </c>
      <c r="J240" s="15">
        <v>9.82</v>
      </c>
      <c r="K240" s="16"/>
      <c r="L240" s="15"/>
      <c r="M240" s="16">
        <v>42384</v>
      </c>
      <c r="N240" s="15">
        <v>7.31</v>
      </c>
      <c r="O240" s="16">
        <v>42031</v>
      </c>
      <c r="P240" s="15">
        <v>7.58</v>
      </c>
      <c r="Q240" s="16">
        <v>41663</v>
      </c>
      <c r="R240" s="15">
        <v>6.39</v>
      </c>
      <c r="S240" s="16">
        <v>41298</v>
      </c>
      <c r="T240" s="15">
        <v>5.32</v>
      </c>
      <c r="U240" s="16">
        <v>40933</v>
      </c>
      <c r="V240" s="15">
        <v>10.210000000000001</v>
      </c>
      <c r="W240" s="16">
        <v>40567</v>
      </c>
      <c r="X240" s="15">
        <v>17.7</v>
      </c>
      <c r="Y240" s="16">
        <v>40205</v>
      </c>
      <c r="Z240" s="15">
        <v>16.63</v>
      </c>
      <c r="AA240" s="16">
        <v>39841</v>
      </c>
      <c r="AB240" s="15">
        <v>14.65</v>
      </c>
      <c r="AC240" s="16">
        <v>39472</v>
      </c>
      <c r="AD240" s="15">
        <v>23.6</v>
      </c>
    </row>
    <row r="241" spans="3:30" x14ac:dyDescent="0.3">
      <c r="C241" s="16">
        <v>44224</v>
      </c>
      <c r="D241" s="15">
        <v>35.700000000000003</v>
      </c>
      <c r="E241" s="16">
        <v>43857</v>
      </c>
      <c r="F241" s="15">
        <v>25.73</v>
      </c>
      <c r="G241" s="16">
        <v>43490</v>
      </c>
      <c r="H241" s="15">
        <v>26.33</v>
      </c>
      <c r="I241" s="16">
        <v>43124</v>
      </c>
      <c r="J241" s="15">
        <v>10.02</v>
      </c>
      <c r="K241" s="16"/>
      <c r="L241" s="15"/>
      <c r="M241" s="16">
        <v>42383</v>
      </c>
      <c r="N241" s="15">
        <v>7.71</v>
      </c>
      <c r="O241" s="16">
        <v>42030</v>
      </c>
      <c r="P241" s="15">
        <v>7.6</v>
      </c>
      <c r="Q241" s="16">
        <v>41662</v>
      </c>
      <c r="R241" s="15">
        <v>6.1</v>
      </c>
      <c r="S241" s="16">
        <v>41297</v>
      </c>
      <c r="T241" s="15">
        <v>5.73</v>
      </c>
      <c r="U241" s="16">
        <v>40932</v>
      </c>
      <c r="V241" s="15">
        <v>10.07</v>
      </c>
      <c r="W241" s="16">
        <v>40564</v>
      </c>
      <c r="X241" s="15">
        <v>17.61</v>
      </c>
      <c r="Y241" s="16">
        <v>40204</v>
      </c>
      <c r="Z241" s="15">
        <v>16.77</v>
      </c>
      <c r="AA241" s="16">
        <v>39840</v>
      </c>
      <c r="AB241" s="15">
        <v>14.52</v>
      </c>
      <c r="AC241" s="16">
        <v>39471</v>
      </c>
      <c r="AD241" s="15">
        <v>22.33</v>
      </c>
    </row>
    <row r="242" spans="3:30" x14ac:dyDescent="0.3">
      <c r="C242" s="16">
        <v>44223</v>
      </c>
      <c r="D242" s="15">
        <v>35.04</v>
      </c>
      <c r="E242" s="16">
        <v>43854</v>
      </c>
      <c r="F242" s="15">
        <v>25.57</v>
      </c>
      <c r="G242" s="16">
        <v>43489</v>
      </c>
      <c r="H242" s="15">
        <v>26.5</v>
      </c>
      <c r="I242" s="16">
        <v>43123</v>
      </c>
      <c r="J242" s="15">
        <v>9.57</v>
      </c>
      <c r="K242" s="16"/>
      <c r="L242" s="15"/>
      <c r="M242" s="16">
        <v>42382</v>
      </c>
      <c r="N242" s="15">
        <v>7.88</v>
      </c>
      <c r="O242" s="16">
        <v>42027</v>
      </c>
      <c r="P242" s="15">
        <v>7.55</v>
      </c>
      <c r="Q242" s="16">
        <v>41661</v>
      </c>
      <c r="R242" s="15">
        <v>6.2</v>
      </c>
      <c r="S242" s="16">
        <v>41296</v>
      </c>
      <c r="T242" s="15">
        <v>6.61</v>
      </c>
      <c r="U242" s="16">
        <v>40931</v>
      </c>
      <c r="V242" s="15">
        <v>9.56</v>
      </c>
      <c r="W242" s="16">
        <v>40563</v>
      </c>
      <c r="X242" s="15">
        <v>17.48</v>
      </c>
      <c r="Y242" s="16">
        <v>40203</v>
      </c>
      <c r="Z242" s="15">
        <v>16.62</v>
      </c>
      <c r="AA242" s="16">
        <v>39839</v>
      </c>
      <c r="AB242" s="15">
        <v>14.7</v>
      </c>
      <c r="AC242" s="16">
        <v>39470</v>
      </c>
      <c r="AD242" s="15">
        <v>22.57</v>
      </c>
    </row>
    <row r="243" spans="3:30" x14ac:dyDescent="0.3">
      <c r="C243" s="16">
        <v>44222</v>
      </c>
      <c r="D243" s="15">
        <v>35.090000000000003</v>
      </c>
      <c r="E243" s="16">
        <v>43853</v>
      </c>
      <c r="F243" s="15">
        <v>25.91</v>
      </c>
      <c r="G243" s="16">
        <v>43488</v>
      </c>
      <c r="H243" s="15">
        <v>27.16</v>
      </c>
      <c r="I243" s="16">
        <v>43122</v>
      </c>
      <c r="J243" s="15">
        <v>9.31</v>
      </c>
      <c r="K243" s="16"/>
      <c r="L243" s="15"/>
      <c r="M243" s="16">
        <v>42381</v>
      </c>
      <c r="N243" s="15">
        <v>7.74</v>
      </c>
      <c r="O243" s="16">
        <v>42026</v>
      </c>
      <c r="P243" s="15">
        <v>7.51</v>
      </c>
      <c r="Q243" s="16">
        <v>41660</v>
      </c>
      <c r="R243" s="15">
        <v>6.08</v>
      </c>
      <c r="S243" s="16">
        <v>41295</v>
      </c>
      <c r="T243" s="15">
        <v>6.05</v>
      </c>
      <c r="U243" s="16">
        <v>40928</v>
      </c>
      <c r="V243" s="15">
        <v>9.57</v>
      </c>
      <c r="W243" s="16">
        <v>40562</v>
      </c>
      <c r="X243" s="15">
        <v>17.489999999999998</v>
      </c>
      <c r="Y243" s="16">
        <v>40200</v>
      </c>
      <c r="Z243" s="15">
        <v>16.28</v>
      </c>
      <c r="AA243" s="16">
        <v>39836</v>
      </c>
      <c r="AB243" s="15">
        <v>14.58</v>
      </c>
      <c r="AC243" s="16">
        <v>39469</v>
      </c>
      <c r="AD243" s="15">
        <v>22.88</v>
      </c>
    </row>
    <row r="244" spans="3:30" x14ac:dyDescent="0.3">
      <c r="C244" s="16">
        <v>44221</v>
      </c>
      <c r="D244" s="15">
        <v>34.93</v>
      </c>
      <c r="E244" s="16">
        <v>43852</v>
      </c>
      <c r="F244" s="15">
        <v>26.23</v>
      </c>
      <c r="G244" s="16">
        <v>43487</v>
      </c>
      <c r="H244" s="15">
        <v>27.63</v>
      </c>
      <c r="I244" s="16">
        <v>43119</v>
      </c>
      <c r="J244" s="15">
        <v>9.25</v>
      </c>
      <c r="K244" s="16"/>
      <c r="L244" s="15"/>
      <c r="M244" s="16">
        <v>42380</v>
      </c>
      <c r="N244" s="15">
        <v>7.75</v>
      </c>
      <c r="O244" s="16">
        <v>42025</v>
      </c>
      <c r="P244" s="15">
        <v>8.1300000000000008</v>
      </c>
      <c r="Q244" s="16">
        <v>41659</v>
      </c>
      <c r="R244" s="15">
        <v>5.96</v>
      </c>
      <c r="S244" s="16">
        <v>41292</v>
      </c>
      <c r="T244" s="15">
        <v>6.26</v>
      </c>
      <c r="U244" s="16">
        <v>40927</v>
      </c>
      <c r="V244" s="15">
        <v>9.58</v>
      </c>
      <c r="W244" s="16">
        <v>40561</v>
      </c>
      <c r="X244" s="15">
        <v>17.72</v>
      </c>
      <c r="Y244" s="16">
        <v>40199</v>
      </c>
      <c r="Z244" s="15">
        <v>16.420000000000002</v>
      </c>
      <c r="AA244" s="16">
        <v>39835</v>
      </c>
      <c r="AB244" s="15">
        <v>14.53</v>
      </c>
      <c r="AC244" s="16">
        <v>39468</v>
      </c>
      <c r="AD244" s="15">
        <v>23.4</v>
      </c>
    </row>
    <row r="245" spans="3:30" x14ac:dyDescent="0.3">
      <c r="C245" s="16">
        <v>44218</v>
      </c>
      <c r="D245" s="15">
        <v>36.01</v>
      </c>
      <c r="E245" s="16">
        <v>43851</v>
      </c>
      <c r="F245" s="15">
        <v>26.14</v>
      </c>
      <c r="G245" s="16">
        <v>43486</v>
      </c>
      <c r="H245" s="15">
        <v>26.99</v>
      </c>
      <c r="I245" s="16">
        <v>43118</v>
      </c>
      <c r="J245" s="15">
        <v>8.89</v>
      </c>
      <c r="K245" s="16"/>
      <c r="L245" s="15"/>
      <c r="M245" s="16">
        <v>42377</v>
      </c>
      <c r="N245" s="15">
        <v>8.0399999999999991</v>
      </c>
      <c r="O245" s="16">
        <v>42024</v>
      </c>
      <c r="P245" s="15">
        <v>7.95</v>
      </c>
      <c r="Q245" s="16">
        <v>41656</v>
      </c>
      <c r="R245" s="15">
        <v>6.14</v>
      </c>
      <c r="S245" s="16">
        <v>41291</v>
      </c>
      <c r="T245" s="15">
        <v>6.9</v>
      </c>
      <c r="U245" s="16">
        <v>40926</v>
      </c>
      <c r="V245" s="15">
        <v>9.0500000000000007</v>
      </c>
      <c r="W245" s="16">
        <v>40560</v>
      </c>
      <c r="X245" s="15">
        <v>17.68</v>
      </c>
      <c r="Y245" s="16">
        <v>40198</v>
      </c>
      <c r="Z245" s="15">
        <v>16.559999999999999</v>
      </c>
      <c r="AA245" s="16">
        <v>39834</v>
      </c>
      <c r="AB245" s="15">
        <v>14.66</v>
      </c>
      <c r="AC245" s="16">
        <v>39465</v>
      </c>
      <c r="AD245" s="15">
        <v>24.86</v>
      </c>
    </row>
    <row r="246" spans="3:30" x14ac:dyDescent="0.3">
      <c r="C246" s="16">
        <v>44217</v>
      </c>
      <c r="D246" s="15">
        <v>35.78</v>
      </c>
      <c r="E246" s="16">
        <v>43850</v>
      </c>
      <c r="F246" s="15">
        <v>26.39</v>
      </c>
      <c r="G246" s="16">
        <v>43483</v>
      </c>
      <c r="H246" s="15">
        <v>27.41</v>
      </c>
      <c r="I246" s="16">
        <v>43117</v>
      </c>
      <c r="J246" s="15">
        <v>8.58</v>
      </c>
      <c r="K246" s="16"/>
      <c r="L246" s="15"/>
      <c r="M246" s="16">
        <v>42376</v>
      </c>
      <c r="N246" s="15">
        <v>8.19</v>
      </c>
      <c r="O246" s="16">
        <v>42023</v>
      </c>
      <c r="P246" s="15">
        <v>8</v>
      </c>
      <c r="Q246" s="16">
        <v>41655</v>
      </c>
      <c r="R246" s="15">
        <v>6.13</v>
      </c>
      <c r="S246" s="16">
        <v>41290</v>
      </c>
      <c r="T246" s="15">
        <v>6.94</v>
      </c>
      <c r="U246" s="16">
        <v>40925</v>
      </c>
      <c r="V246" s="15">
        <v>8.92</v>
      </c>
      <c r="W246" s="16">
        <v>40557</v>
      </c>
      <c r="X246" s="15">
        <v>17.62</v>
      </c>
      <c r="Y246" s="16">
        <v>40197</v>
      </c>
      <c r="Z246" s="15">
        <v>17</v>
      </c>
      <c r="AA246" s="16">
        <v>39833</v>
      </c>
      <c r="AB246" s="15">
        <v>14.68</v>
      </c>
      <c r="AC246" s="16">
        <v>39464</v>
      </c>
      <c r="AD246" s="15">
        <v>24.8</v>
      </c>
    </row>
    <row r="247" spans="3:30" x14ac:dyDescent="0.3">
      <c r="C247" s="16">
        <v>44216</v>
      </c>
      <c r="D247" s="15">
        <v>34.590000000000003</v>
      </c>
      <c r="E247" s="16">
        <v>43847</v>
      </c>
      <c r="F247" s="15">
        <v>26.66</v>
      </c>
      <c r="G247" s="16">
        <v>43482</v>
      </c>
      <c r="H247" s="15">
        <v>26.14</v>
      </c>
      <c r="I247" s="16">
        <v>43116</v>
      </c>
      <c r="J247" s="15">
        <v>8.4499999999999993</v>
      </c>
      <c r="K247" s="16"/>
      <c r="L247" s="15"/>
      <c r="M247" s="16">
        <v>42375</v>
      </c>
      <c r="N247" s="15">
        <v>8.4</v>
      </c>
      <c r="O247" s="16">
        <v>42020</v>
      </c>
      <c r="P247" s="15">
        <v>7.92</v>
      </c>
      <c r="Q247" s="16">
        <v>41654</v>
      </c>
      <c r="R247" s="15">
        <v>5.8</v>
      </c>
      <c r="S247" s="16">
        <v>41289</v>
      </c>
      <c r="T247" s="15">
        <v>7.41</v>
      </c>
      <c r="U247" s="16">
        <v>40924</v>
      </c>
      <c r="V247" s="15">
        <v>8.9600000000000009</v>
      </c>
      <c r="W247" s="16">
        <v>40556</v>
      </c>
      <c r="X247" s="15">
        <v>17.440000000000001</v>
      </c>
      <c r="Y247" s="16">
        <v>40196</v>
      </c>
      <c r="Z247" s="15">
        <v>16.89</v>
      </c>
      <c r="AA247" s="16">
        <v>39832</v>
      </c>
      <c r="AB247" s="15">
        <v>14.76</v>
      </c>
      <c r="AC247" s="16">
        <v>39463</v>
      </c>
      <c r="AD247" s="15">
        <v>25.33</v>
      </c>
    </row>
    <row r="248" spans="3:30" x14ac:dyDescent="0.3">
      <c r="C248" s="16">
        <v>44215</v>
      </c>
      <c r="D248" s="15">
        <v>34.74</v>
      </c>
      <c r="E248" s="16">
        <v>43846</v>
      </c>
      <c r="F248" s="15">
        <v>26.06</v>
      </c>
      <c r="G248" s="16">
        <v>43481</v>
      </c>
      <c r="H248" s="15">
        <v>25.94</v>
      </c>
      <c r="I248" s="16">
        <v>43115</v>
      </c>
      <c r="J248" s="15">
        <v>8.1999999999999993</v>
      </c>
      <c r="K248" s="16"/>
      <c r="L248" s="15"/>
      <c r="M248" s="16">
        <v>42374</v>
      </c>
      <c r="N248" s="15">
        <v>8.66</v>
      </c>
      <c r="O248" s="16">
        <v>42019</v>
      </c>
      <c r="P248" s="15">
        <v>7.91</v>
      </c>
      <c r="Q248" s="16">
        <v>41653</v>
      </c>
      <c r="R248" s="15">
        <v>5.8</v>
      </c>
      <c r="S248" s="16">
        <v>41288</v>
      </c>
      <c r="T248" s="15">
        <v>7.21</v>
      </c>
      <c r="U248" s="16">
        <v>40921</v>
      </c>
      <c r="V248" s="15">
        <v>9.3000000000000007</v>
      </c>
      <c r="W248" s="16">
        <v>40555</v>
      </c>
      <c r="X248" s="15">
        <v>17.38</v>
      </c>
      <c r="Y248" s="16">
        <v>40193</v>
      </c>
      <c r="Z248" s="15">
        <v>16.5</v>
      </c>
      <c r="AA248" s="16">
        <v>39829</v>
      </c>
      <c r="AB248" s="15">
        <v>15.78</v>
      </c>
      <c r="AC248" s="16">
        <v>39462</v>
      </c>
      <c r="AD248" s="15">
        <v>25.74</v>
      </c>
    </row>
    <row r="249" spans="3:30" x14ac:dyDescent="0.3">
      <c r="C249" s="16">
        <v>44214</v>
      </c>
      <c r="D249" s="15">
        <v>33.28</v>
      </c>
      <c r="E249" s="16">
        <v>43845</v>
      </c>
      <c r="F249" s="15">
        <v>25.73</v>
      </c>
      <c r="G249" s="16">
        <v>43480</v>
      </c>
      <c r="H249" s="15">
        <v>25.16</v>
      </c>
      <c r="I249" s="16">
        <v>43112</v>
      </c>
      <c r="J249" s="15">
        <v>8.26</v>
      </c>
      <c r="K249" s="16"/>
      <c r="L249" s="15"/>
      <c r="M249" s="16">
        <v>42373</v>
      </c>
      <c r="N249" s="15">
        <v>8.7100000000000009</v>
      </c>
      <c r="O249" s="16">
        <v>42018</v>
      </c>
      <c r="P249" s="15">
        <v>7.96</v>
      </c>
      <c r="Q249" s="16">
        <v>41652</v>
      </c>
      <c r="R249" s="15">
        <v>5.55</v>
      </c>
      <c r="S249" s="16">
        <v>41285</v>
      </c>
      <c r="T249" s="15">
        <v>7.25</v>
      </c>
      <c r="U249" s="16">
        <v>40920</v>
      </c>
      <c r="V249" s="15">
        <v>9.57</v>
      </c>
      <c r="W249" s="16">
        <v>40554</v>
      </c>
      <c r="X249" s="15">
        <v>17.47</v>
      </c>
      <c r="Y249" s="16">
        <v>40192</v>
      </c>
      <c r="Z249" s="15">
        <v>16.82</v>
      </c>
      <c r="AA249" s="16">
        <v>39828</v>
      </c>
      <c r="AB249" s="15">
        <v>16.420000000000002</v>
      </c>
      <c r="AC249" s="16">
        <v>39461</v>
      </c>
      <c r="AD249" s="15">
        <v>25.99</v>
      </c>
    </row>
    <row r="250" spans="3:30" x14ac:dyDescent="0.3">
      <c r="C250" s="16">
        <v>44211</v>
      </c>
      <c r="D250" s="15">
        <v>33.4</v>
      </c>
      <c r="E250" s="16">
        <v>43844</v>
      </c>
      <c r="F250" s="15">
        <v>25.06</v>
      </c>
      <c r="G250" s="16">
        <v>43479</v>
      </c>
      <c r="H250" s="15">
        <v>25.07</v>
      </c>
      <c r="I250" s="16">
        <v>43111</v>
      </c>
      <c r="J250" s="15">
        <v>8.2100000000000009</v>
      </c>
      <c r="K250" s="16"/>
      <c r="L250" s="15"/>
      <c r="M250" s="16"/>
      <c r="N250" s="15"/>
      <c r="O250" s="16">
        <v>42017</v>
      </c>
      <c r="P250" s="15">
        <v>8.09</v>
      </c>
      <c r="Q250" s="16">
        <v>41649</v>
      </c>
      <c r="R250" s="15">
        <v>5.44</v>
      </c>
      <c r="S250" s="16">
        <v>41284</v>
      </c>
      <c r="T250" s="15">
        <v>7.44</v>
      </c>
      <c r="U250" s="16">
        <v>40919</v>
      </c>
      <c r="V250" s="15">
        <v>9.42</v>
      </c>
      <c r="W250" s="16">
        <v>40553</v>
      </c>
      <c r="X250" s="15">
        <v>17.36</v>
      </c>
      <c r="Y250" s="16">
        <v>40191</v>
      </c>
      <c r="Z250" s="15">
        <v>16.28</v>
      </c>
      <c r="AA250" s="16">
        <v>39827</v>
      </c>
      <c r="AB250" s="15">
        <v>16.47</v>
      </c>
      <c r="AC250" s="16">
        <v>39458</v>
      </c>
      <c r="AD250" s="15">
        <v>25.67</v>
      </c>
    </row>
    <row r="251" spans="3:30" x14ac:dyDescent="0.3">
      <c r="C251" s="16">
        <v>44210</v>
      </c>
      <c r="D251" s="15">
        <v>35.200000000000003</v>
      </c>
      <c r="E251" s="16">
        <v>43843</v>
      </c>
      <c r="F251" s="15">
        <v>25.35</v>
      </c>
      <c r="G251" s="16">
        <v>43476</v>
      </c>
      <c r="H251" s="15">
        <v>25.63</v>
      </c>
      <c r="I251" s="16">
        <v>43110</v>
      </c>
      <c r="J251" s="15">
        <v>8.2799999999999994</v>
      </c>
      <c r="K251" s="16"/>
      <c r="L251" s="15"/>
      <c r="M251" s="16"/>
      <c r="N251" s="15"/>
      <c r="O251" s="16">
        <v>42016</v>
      </c>
      <c r="P251" s="15">
        <v>7.49</v>
      </c>
      <c r="Q251" s="16">
        <v>41648</v>
      </c>
      <c r="R251" s="15">
        <v>5.42</v>
      </c>
      <c r="S251" s="16">
        <v>41283</v>
      </c>
      <c r="T251" s="15">
        <v>7.61</v>
      </c>
      <c r="U251" s="16">
        <v>40918</v>
      </c>
      <c r="V251" s="15">
        <v>9.58</v>
      </c>
      <c r="W251" s="16">
        <v>40550</v>
      </c>
      <c r="X251" s="15">
        <v>17.78</v>
      </c>
      <c r="Y251" s="16">
        <v>40190</v>
      </c>
      <c r="Z251" s="15">
        <v>16.12</v>
      </c>
      <c r="AA251" s="16">
        <v>39826</v>
      </c>
      <c r="AB251" s="15">
        <v>17.04</v>
      </c>
      <c r="AC251" s="16">
        <v>39457</v>
      </c>
      <c r="AD251" s="15">
        <v>25.67</v>
      </c>
    </row>
    <row r="252" spans="3:30" x14ac:dyDescent="0.3">
      <c r="C252" s="16">
        <v>44209</v>
      </c>
      <c r="D252" s="15">
        <v>35.32</v>
      </c>
      <c r="E252" s="16">
        <v>43840</v>
      </c>
      <c r="F252" s="15">
        <v>25.43</v>
      </c>
      <c r="G252" s="16">
        <v>43475</v>
      </c>
      <c r="H252" s="15">
        <v>24.95</v>
      </c>
      <c r="I252" s="16">
        <v>43109</v>
      </c>
      <c r="J252" s="15">
        <v>8.19</v>
      </c>
      <c r="K252" s="16"/>
      <c r="L252" s="15"/>
      <c r="M252" s="16"/>
      <c r="N252" s="15"/>
      <c r="O252" s="16">
        <v>42013</v>
      </c>
      <c r="P252" s="15">
        <v>7.48</v>
      </c>
      <c r="Q252" s="16">
        <v>41647</v>
      </c>
      <c r="R252" s="15">
        <v>5.49</v>
      </c>
      <c r="S252" s="16">
        <v>41282</v>
      </c>
      <c r="T252" s="15">
        <v>7.9</v>
      </c>
      <c r="U252" s="16">
        <v>40917</v>
      </c>
      <c r="V252" s="15">
        <v>9.23</v>
      </c>
      <c r="W252" s="16">
        <v>40549</v>
      </c>
      <c r="X252" s="15">
        <v>17.829999999999998</v>
      </c>
      <c r="Y252" s="16">
        <v>40189</v>
      </c>
      <c r="Z252" s="15">
        <v>16.489999999999998</v>
      </c>
      <c r="AA252" s="16">
        <v>39825</v>
      </c>
      <c r="AB252" s="15">
        <v>17.239999999999998</v>
      </c>
      <c r="AC252" s="16">
        <v>39456</v>
      </c>
      <c r="AD252" s="15">
        <v>26</v>
      </c>
    </row>
    <row r="253" spans="3:30" x14ac:dyDescent="0.3">
      <c r="C253" s="16">
        <v>44208</v>
      </c>
      <c r="D253" s="15">
        <v>36.340000000000003</v>
      </c>
      <c r="E253" s="16">
        <v>43839</v>
      </c>
      <c r="F253" s="15">
        <v>25.9</v>
      </c>
      <c r="G253" s="16">
        <v>43474</v>
      </c>
      <c r="H253" s="15">
        <v>24.8</v>
      </c>
      <c r="I253" s="16">
        <v>43108</v>
      </c>
      <c r="J253" s="15">
        <v>8.07</v>
      </c>
      <c r="K253" s="16"/>
      <c r="L253" s="15"/>
      <c r="M253" s="16"/>
      <c r="N253" s="15"/>
      <c r="O253" s="16">
        <v>42012</v>
      </c>
      <c r="P253" s="15">
        <v>7.59</v>
      </c>
      <c r="Q253" s="16">
        <v>41646</v>
      </c>
      <c r="R253" s="15">
        <v>5.6</v>
      </c>
      <c r="S253" s="16">
        <v>41281</v>
      </c>
      <c r="T253" s="15">
        <v>8.0399999999999991</v>
      </c>
      <c r="U253" s="16">
        <v>40914</v>
      </c>
      <c r="V253" s="15">
        <v>9.07</v>
      </c>
      <c r="W253" s="16">
        <v>40548</v>
      </c>
      <c r="X253" s="15">
        <v>17.63</v>
      </c>
      <c r="Y253" s="16">
        <v>40186</v>
      </c>
      <c r="Z253" s="15">
        <v>16.27</v>
      </c>
      <c r="AA253" s="16">
        <v>39822</v>
      </c>
      <c r="AB253" s="15">
        <v>17.899999999999999</v>
      </c>
      <c r="AC253" s="16">
        <v>39455</v>
      </c>
      <c r="AD253" s="15">
        <v>26.29</v>
      </c>
    </row>
    <row r="254" spans="3:30" x14ac:dyDescent="0.3">
      <c r="C254" s="16">
        <v>44207</v>
      </c>
      <c r="D254" s="15">
        <v>36.22</v>
      </c>
      <c r="E254" s="16">
        <v>43838</v>
      </c>
      <c r="F254" s="15">
        <v>25.3</v>
      </c>
      <c r="G254" s="16">
        <v>43473</v>
      </c>
      <c r="H254" s="15">
        <v>25.53</v>
      </c>
      <c r="I254" s="16">
        <v>43105</v>
      </c>
      <c r="J254" s="15">
        <v>8.19</v>
      </c>
      <c r="K254" s="16"/>
      <c r="L254" s="15"/>
      <c r="M254" s="16"/>
      <c r="N254" s="15"/>
      <c r="O254" s="16">
        <v>42011</v>
      </c>
      <c r="P254" s="15">
        <v>7.56</v>
      </c>
      <c r="Q254" s="16">
        <v>41645</v>
      </c>
      <c r="R254" s="15">
        <v>5.58</v>
      </c>
      <c r="S254" s="16">
        <v>41278</v>
      </c>
      <c r="T254" s="15">
        <v>7.7</v>
      </c>
      <c r="U254" s="16">
        <v>40913</v>
      </c>
      <c r="V254" s="15">
        <v>9.16</v>
      </c>
      <c r="W254" s="16">
        <v>40547</v>
      </c>
      <c r="X254" s="15">
        <v>17.45</v>
      </c>
      <c r="Y254" s="16">
        <v>40185</v>
      </c>
      <c r="Z254" s="15">
        <v>16.07</v>
      </c>
      <c r="AA254" s="16">
        <v>39821</v>
      </c>
      <c r="AB254" s="15">
        <v>18.399999999999999</v>
      </c>
      <c r="AC254" s="16">
        <v>39454</v>
      </c>
      <c r="AD254" s="15">
        <v>26.25</v>
      </c>
    </row>
    <row r="255" spans="3:30" x14ac:dyDescent="0.3">
      <c r="C255" s="16">
        <v>44204</v>
      </c>
      <c r="D255" s="15">
        <v>36.56</v>
      </c>
      <c r="E255" s="16">
        <v>43837</v>
      </c>
      <c r="F255" s="15">
        <v>25.77</v>
      </c>
      <c r="G255" s="16">
        <v>43472</v>
      </c>
      <c r="H255" s="15">
        <v>24.97</v>
      </c>
      <c r="I255" s="16">
        <v>43104</v>
      </c>
      <c r="J255" s="15">
        <v>8.18</v>
      </c>
      <c r="K255" s="16"/>
      <c r="L255" s="15"/>
      <c r="M255" s="16"/>
      <c r="N255" s="15"/>
      <c r="O255" s="16">
        <v>42010</v>
      </c>
      <c r="P255" s="15">
        <v>7.58</v>
      </c>
      <c r="Q255" s="16">
        <v>41642</v>
      </c>
      <c r="R255" s="15">
        <v>5.69</v>
      </c>
      <c r="S255" s="16">
        <v>41277</v>
      </c>
      <c r="T255" s="15">
        <v>7.8</v>
      </c>
      <c r="U255" s="16">
        <v>40912</v>
      </c>
      <c r="V255" s="15">
        <v>9.02</v>
      </c>
      <c r="W255" s="16">
        <v>40546</v>
      </c>
      <c r="X255" s="15">
        <v>17.260000000000002</v>
      </c>
      <c r="Y255" s="16">
        <v>40184</v>
      </c>
      <c r="Z255" s="15">
        <v>15.63</v>
      </c>
      <c r="AA255" s="16">
        <v>39820</v>
      </c>
      <c r="AB255" s="15">
        <v>19.2</v>
      </c>
      <c r="AC255" s="16">
        <v>39451</v>
      </c>
      <c r="AD255" s="15">
        <v>26.12</v>
      </c>
    </row>
    <row r="256" spans="3:30" x14ac:dyDescent="0.3">
      <c r="C256" s="16">
        <v>44203</v>
      </c>
      <c r="D256" s="15">
        <v>36.380000000000003</v>
      </c>
      <c r="E256" s="16">
        <v>43836</v>
      </c>
      <c r="F256" s="15">
        <v>25.45</v>
      </c>
      <c r="G256" s="16">
        <v>43469</v>
      </c>
      <c r="H256" s="15">
        <v>26.41</v>
      </c>
      <c r="I256" s="16">
        <v>43103</v>
      </c>
      <c r="J256" s="15">
        <v>8.24</v>
      </c>
      <c r="M256" s="16"/>
      <c r="N256" s="15"/>
      <c r="O256" s="16">
        <v>42009</v>
      </c>
      <c r="P256" s="15">
        <v>7.72</v>
      </c>
      <c r="Q256" s="16">
        <v>41641</v>
      </c>
      <c r="R256" s="15">
        <v>5.71</v>
      </c>
      <c r="S256" s="16">
        <v>41276</v>
      </c>
      <c r="T256" s="15">
        <v>8.0399999999999991</v>
      </c>
      <c r="U256" s="16">
        <v>40911</v>
      </c>
      <c r="V256" s="15">
        <v>9.1300000000000008</v>
      </c>
      <c r="Y256" s="16">
        <v>40183</v>
      </c>
      <c r="Z256" s="15">
        <v>15.95</v>
      </c>
      <c r="AA256" s="16">
        <v>39819</v>
      </c>
      <c r="AB256" s="15">
        <v>19.57</v>
      </c>
      <c r="AC256" s="16">
        <v>39450</v>
      </c>
      <c r="AD256" s="15">
        <v>26.12</v>
      </c>
    </row>
    <row r="257" spans="2:30" x14ac:dyDescent="0.3">
      <c r="C257" s="16">
        <v>44202</v>
      </c>
      <c r="D257" s="15">
        <v>35.22</v>
      </c>
      <c r="E257" s="16">
        <v>43833</v>
      </c>
      <c r="F257" s="15">
        <v>26.21</v>
      </c>
      <c r="G257" s="16">
        <v>43468</v>
      </c>
      <c r="H257" s="15">
        <v>26.03</v>
      </c>
      <c r="I257" s="16">
        <v>43102</v>
      </c>
      <c r="J257" s="15">
        <v>8.2200000000000006</v>
      </c>
      <c r="M257" s="16"/>
      <c r="N257" s="15"/>
      <c r="O257" s="16">
        <v>42006</v>
      </c>
      <c r="P257" s="15">
        <v>7.83</v>
      </c>
      <c r="Y257" s="16">
        <v>40182</v>
      </c>
      <c r="Z257" s="15">
        <v>16.52</v>
      </c>
      <c r="AA257" s="16">
        <v>39818</v>
      </c>
      <c r="AB257" s="15">
        <v>19.690000000000001</v>
      </c>
    </row>
    <row r="258" spans="2:30" x14ac:dyDescent="0.3">
      <c r="C258" s="16">
        <v>44201</v>
      </c>
      <c r="D258" s="15">
        <v>34.56</v>
      </c>
      <c r="E258" s="16">
        <v>43832</v>
      </c>
      <c r="F258" s="15">
        <v>25.61</v>
      </c>
      <c r="G258" s="16">
        <v>43467</v>
      </c>
      <c r="H258" s="15">
        <v>28.12</v>
      </c>
      <c r="AA258" s="16">
        <v>39815</v>
      </c>
      <c r="AB258" s="15">
        <v>19.829999999999998</v>
      </c>
    </row>
    <row r="259" spans="2:30" x14ac:dyDescent="0.3">
      <c r="C259" s="16">
        <v>44200</v>
      </c>
      <c r="D259" s="15">
        <v>35.299999999999997</v>
      </c>
    </row>
    <row r="260" spans="2:30" x14ac:dyDescent="0.3">
      <c r="C260" s="16">
        <v>44201</v>
      </c>
      <c r="D260" s="15">
        <v>32.82</v>
      </c>
    </row>
    <row r="261" spans="2:30" x14ac:dyDescent="0.3">
      <c r="C261" s="16"/>
      <c r="D261" s="15"/>
    </row>
    <row r="262" spans="2:30" ht="15" thickBot="1" x14ac:dyDescent="0.35">
      <c r="C262" s="116">
        <v>2021</v>
      </c>
      <c r="D262" s="116"/>
      <c r="E262" s="115">
        <v>2020</v>
      </c>
      <c r="F262" s="115"/>
      <c r="G262" s="115">
        <v>2019</v>
      </c>
      <c r="H262" s="115"/>
      <c r="I262" s="115">
        <v>2018</v>
      </c>
      <c r="J262" s="115"/>
      <c r="K262" s="115">
        <v>2017</v>
      </c>
      <c r="L262" s="115"/>
      <c r="M262" s="115">
        <v>2016</v>
      </c>
      <c r="N262" s="115"/>
      <c r="O262" s="115">
        <v>2015</v>
      </c>
      <c r="P262" s="115"/>
      <c r="Q262" s="115">
        <v>2014</v>
      </c>
      <c r="R262" s="115"/>
      <c r="S262" s="115">
        <v>2013</v>
      </c>
      <c r="T262" s="115"/>
      <c r="U262" s="115">
        <v>2012</v>
      </c>
      <c r="V262" s="115"/>
      <c r="W262" s="115">
        <v>2011</v>
      </c>
      <c r="X262" s="115"/>
      <c r="Y262" s="115">
        <v>2010</v>
      </c>
      <c r="Z262" s="115"/>
      <c r="AA262" s="115">
        <v>2009</v>
      </c>
      <c r="AB262" s="115"/>
      <c r="AC262" s="115">
        <v>2008</v>
      </c>
      <c r="AD262" s="115"/>
    </row>
    <row r="263" spans="2:30" x14ac:dyDescent="0.3">
      <c r="B263" s="24" t="s">
        <v>715</v>
      </c>
      <c r="C263" s="27"/>
      <c r="D263" s="32">
        <f>AVERAGE(D1:D260)</f>
        <v>56.638499999999958</v>
      </c>
      <c r="E263" s="28"/>
      <c r="F263" s="32">
        <f>AVERAGE(F1:F260)</f>
        <v>26.392868217054275</v>
      </c>
      <c r="G263" s="27"/>
      <c r="H263" s="32">
        <f>AVERAGE(H1:H260)</f>
        <v>26.61542635658914</v>
      </c>
      <c r="I263" s="27"/>
      <c r="J263" s="32">
        <f>AVERAGE(J1:J260)</f>
        <v>17.575252918287951</v>
      </c>
      <c r="K263" s="27"/>
      <c r="L263" s="32">
        <f>AVERAGE(L1:L260)</f>
        <v>6.2326050420168064</v>
      </c>
      <c r="M263" s="27"/>
      <c r="N263" s="32">
        <f>AVERAGE(N1:N260)</f>
        <v>5.6182329317269106</v>
      </c>
      <c r="O263" s="27"/>
      <c r="P263" s="32">
        <f>AVERAGE(P1:P260)</f>
        <v>8.2714785992217958</v>
      </c>
      <c r="Q263" s="27"/>
      <c r="R263" s="32">
        <f>AVERAGE(R1:R260)</f>
        <v>6.9000390625000003</v>
      </c>
      <c r="S263" s="27"/>
      <c r="T263" s="32">
        <f>AVERAGE(T1:T260)</f>
        <v>5.3667968749999986</v>
      </c>
      <c r="U263" s="27"/>
      <c r="V263" s="32">
        <f>AVERAGE(V1:V260)</f>
        <v>9.5380468750000045</v>
      </c>
      <c r="W263" s="27"/>
      <c r="X263" s="32">
        <f>AVERAGE(X1:X260)</f>
        <v>16.565686274509794</v>
      </c>
      <c r="Y263" s="27"/>
      <c r="Z263" s="32">
        <f>AVERAGE(Z1:Z260)</f>
        <v>17.427003891050575</v>
      </c>
      <c r="AA263" s="28"/>
      <c r="AB263" s="32">
        <f>AVERAGE(AB1:AB260)</f>
        <v>16.611240310077516</v>
      </c>
      <c r="AC263" s="28"/>
      <c r="AD263" s="32">
        <f>AVERAGE(AD1:AD260)</f>
        <v>25.786875000000009</v>
      </c>
    </row>
    <row r="264" spans="2:30" x14ac:dyDescent="0.3">
      <c r="B264" s="25" t="s">
        <v>716</v>
      </c>
      <c r="C264" s="29"/>
      <c r="D264" s="33">
        <f>MEDIAN(D1:D260)</f>
        <v>57.03</v>
      </c>
      <c r="F264" s="33">
        <f>MEDIAN(F1:F260)</f>
        <v>26.45</v>
      </c>
      <c r="G264" s="29"/>
      <c r="H264" s="33">
        <f>MEDIAN(H1:H260)</f>
        <v>26.625</v>
      </c>
      <c r="I264" s="29"/>
      <c r="J264" s="33">
        <f>MEDIAN(J1:J260)</f>
        <v>17.420000000000002</v>
      </c>
      <c r="K264" s="29"/>
      <c r="L264" s="33">
        <f>MEDIAN(L1:L260)</f>
        <v>5.68</v>
      </c>
      <c r="M264" s="29"/>
      <c r="N264" s="33">
        <f>MEDIAN(N1:N260)</f>
        <v>5.51</v>
      </c>
      <c r="O264" s="29"/>
      <c r="P264" s="33">
        <f>MEDIAN(P1:P260)</f>
        <v>8.2100000000000009</v>
      </c>
      <c r="Q264" s="29"/>
      <c r="R264" s="33">
        <f>MEDIAN(R1:R260)</f>
        <v>6.835</v>
      </c>
      <c r="S264" s="29"/>
      <c r="T264" s="33">
        <f>MEDIAN(T1:T260)</f>
        <v>5.2949999999999999</v>
      </c>
      <c r="U264" s="29"/>
      <c r="V264" s="33">
        <f>MEDIAN(V1:V260)</f>
        <v>9.43</v>
      </c>
      <c r="W264" s="29"/>
      <c r="X264" s="33">
        <f>MEDIAN(X1:X260)</f>
        <v>16.77</v>
      </c>
      <c r="Y264" s="29"/>
      <c r="Z264" s="33">
        <f>MEDIAN(Z1:Z260)</f>
        <v>17.440000000000001</v>
      </c>
      <c r="AB264" s="33">
        <f>MEDIAN(AB1:AB260)</f>
        <v>16.810000000000002</v>
      </c>
      <c r="AD264" s="33">
        <f>MEDIAN(AD1:AD260)</f>
        <v>26.34</v>
      </c>
    </row>
    <row r="265" spans="2:30" x14ac:dyDescent="0.3">
      <c r="B265" s="25" t="s">
        <v>717</v>
      </c>
      <c r="C265" s="29"/>
      <c r="D265" s="33">
        <f>_xlfn.STDEV.P(D1:D260)</f>
        <v>13.399774268334259</v>
      </c>
      <c r="F265" s="33">
        <f>_xlfn.STDEV.P(F1:F260)</f>
        <v>3.7332836085693284</v>
      </c>
      <c r="G265" s="29"/>
      <c r="H265" s="33">
        <f>_xlfn.STDEV.P(H1:H260)</f>
        <v>2.0472111897479857</v>
      </c>
      <c r="I265" s="29"/>
      <c r="J265" s="33">
        <f>_xlfn.STDEV.P(J1:J260)</f>
        <v>5.3779670875152981</v>
      </c>
      <c r="K265" s="29"/>
      <c r="L265" s="33">
        <f>_xlfn.STDEV.P(L1:L260)</f>
        <v>1.1729249241198965</v>
      </c>
      <c r="M265" s="29"/>
      <c r="N265" s="33">
        <f>_xlfn.STDEV.P(N1:N260)</f>
        <v>0.84919244059545296</v>
      </c>
      <c r="O265" s="29"/>
      <c r="P265" s="33">
        <f>_xlfn.STDEV.P(P1:P260)</f>
        <v>0.53175152228143296</v>
      </c>
      <c r="Q265" s="29"/>
      <c r="R265" s="33">
        <f>_xlfn.STDEV.P(R1:R260)</f>
        <v>0.72471087879865792</v>
      </c>
      <c r="S265" s="29"/>
      <c r="T265" s="33">
        <f>_xlfn.STDEV.P(T1:T260)</f>
        <v>0.83639286297783266</v>
      </c>
      <c r="U265" s="29"/>
      <c r="V265" s="33">
        <f>_xlfn.STDEV.P(V1:V260)</f>
        <v>1.1011819350373577</v>
      </c>
      <c r="W265" s="29"/>
      <c r="X265" s="33">
        <f>_xlfn.STDEV.P(X1:X260)</f>
        <v>3.6634020698124301</v>
      </c>
      <c r="Y265" s="29"/>
      <c r="Z265" s="33">
        <f>_xlfn.STDEV.P(Z1:Z260)</f>
        <v>0.91990185780898603</v>
      </c>
      <c r="AB265" s="33">
        <f>_xlfn.STDEV.P(AB1:AB260)</f>
        <v>1.637085710774365</v>
      </c>
      <c r="AD265" s="33">
        <f>_xlfn.STDEV.P(AD1:AD260)</f>
        <v>3.8903638466567743</v>
      </c>
    </row>
    <row r="266" spans="2:30" x14ac:dyDescent="0.3">
      <c r="B266" s="25" t="s">
        <v>718</v>
      </c>
      <c r="C266" s="29"/>
      <c r="D266" s="33">
        <f>MIN(D1:D260)</f>
        <v>32.82</v>
      </c>
      <c r="F266" s="33">
        <f>MIN(F1:F260)</f>
        <v>16.850000000000001</v>
      </c>
      <c r="G266" s="29"/>
      <c r="H266" s="33">
        <f>MIN(H1:H260)</f>
        <v>21</v>
      </c>
      <c r="I266" s="29"/>
      <c r="J266" s="33">
        <f>MIN(J1:J260)</f>
        <v>8.07</v>
      </c>
      <c r="K266" s="29"/>
      <c r="L266" s="33">
        <f>MIN(L1:L260)</f>
        <v>4.6399999999999997</v>
      </c>
      <c r="M266" s="29"/>
      <c r="N266" s="33">
        <f>MIN(N1:N260)</f>
        <v>4.12</v>
      </c>
      <c r="O266" s="29"/>
      <c r="P266" s="33">
        <f>MIN(P1:P260)</f>
        <v>7.03</v>
      </c>
      <c r="Q266" s="29"/>
      <c r="R266" s="33">
        <f>MIN(R1:R260)</f>
        <v>5.34</v>
      </c>
      <c r="S266" s="29"/>
      <c r="T266" s="33">
        <f>MIN(T1:T260)</f>
        <v>3.3</v>
      </c>
      <c r="U266" s="29"/>
      <c r="V266" s="33">
        <f>MIN(V1:V260)</f>
        <v>7.08</v>
      </c>
      <c r="W266" s="29"/>
      <c r="X266" s="33">
        <f>MIN(X1:X260)</f>
        <v>8.4499999999999993</v>
      </c>
      <c r="Y266" s="29"/>
      <c r="Z266" s="33">
        <f>MIN(Z1:Z260)</f>
        <v>15.43</v>
      </c>
      <c r="AB266" s="33">
        <f>MIN(AB1:AB260)</f>
        <v>11.3</v>
      </c>
      <c r="AD266" s="33">
        <f>MIN(AD1:AD260)</f>
        <v>16.38</v>
      </c>
    </row>
    <row r="267" spans="2:30" ht="15" thickBot="1" x14ac:dyDescent="0.35">
      <c r="B267" s="26" t="s">
        <v>719</v>
      </c>
      <c r="C267" s="30"/>
      <c r="D267" s="34">
        <f>MAX(D1:D260)</f>
        <v>93.21</v>
      </c>
      <c r="E267" s="31"/>
      <c r="F267" s="34">
        <f>MAX(F1:F260)</f>
        <v>35.049999999999997</v>
      </c>
      <c r="G267" s="30"/>
      <c r="H267" s="34">
        <f>MAX(H1:H260)</f>
        <v>31.91</v>
      </c>
      <c r="I267" s="30"/>
      <c r="J267" s="34">
        <f>MAX(J1:J260)</f>
        <v>28</v>
      </c>
      <c r="K267" s="30"/>
      <c r="L267" s="34">
        <f>MAX(L1:L260)</f>
        <v>8.64</v>
      </c>
      <c r="M267" s="30"/>
      <c r="N267" s="34">
        <f>MAX(N1:N260)</f>
        <v>8.7100000000000009</v>
      </c>
      <c r="O267" s="30"/>
      <c r="P267" s="34">
        <f>MAX(P1:P260)</f>
        <v>9.17</v>
      </c>
      <c r="Q267" s="30"/>
      <c r="R267" s="34">
        <f>MAX(R1:R260)</f>
        <v>8.77</v>
      </c>
      <c r="S267" s="30"/>
      <c r="T267" s="34">
        <f>MAX(T1:T260)</f>
        <v>8.0399999999999991</v>
      </c>
      <c r="U267" s="30"/>
      <c r="V267" s="34">
        <f>MAX(V1:V260)</f>
        <v>13.01</v>
      </c>
      <c r="W267" s="30"/>
      <c r="X267" s="34">
        <f>MAX(X1:X260)</f>
        <v>21.87</v>
      </c>
      <c r="Y267" s="30"/>
      <c r="Z267" s="34">
        <f>MAX(Z1:Z260)</f>
        <v>19.920000000000002</v>
      </c>
      <c r="AA267" s="31"/>
      <c r="AB267" s="34">
        <f>MAX(AB1:AB260)</f>
        <v>19.829999999999998</v>
      </c>
      <c r="AC267" s="31"/>
      <c r="AD267" s="34">
        <f>MAX(AD1:AD260)</f>
        <v>34.380000000000003</v>
      </c>
    </row>
    <row r="269" spans="2:30" x14ac:dyDescent="0.3">
      <c r="C269">
        <v>2021</v>
      </c>
      <c r="E269">
        <v>2020</v>
      </c>
      <c r="G269">
        <v>2019</v>
      </c>
      <c r="I269">
        <v>2018</v>
      </c>
      <c r="K269">
        <v>2017</v>
      </c>
      <c r="M269">
        <v>2016</v>
      </c>
      <c r="O269">
        <v>2015</v>
      </c>
      <c r="Q269">
        <v>2014</v>
      </c>
      <c r="S269">
        <v>2013</v>
      </c>
      <c r="U269">
        <v>2012</v>
      </c>
      <c r="W269">
        <v>2011</v>
      </c>
      <c r="Y269">
        <v>2010</v>
      </c>
      <c r="AA269">
        <v>2009</v>
      </c>
      <c r="AC269">
        <v>2008</v>
      </c>
    </row>
    <row r="270" spans="2:30" x14ac:dyDescent="0.3">
      <c r="B270" t="s">
        <v>715</v>
      </c>
      <c r="D270" s="12">
        <v>56.638499999999958</v>
      </c>
      <c r="E270" s="12"/>
      <c r="F270" s="12">
        <v>26.392868217054275</v>
      </c>
      <c r="G270" s="12"/>
      <c r="H270" s="12">
        <v>26.61542635658914</v>
      </c>
      <c r="I270" s="12"/>
      <c r="J270" s="12">
        <v>17.575252918287951</v>
      </c>
      <c r="K270" s="12"/>
      <c r="L270" s="12">
        <v>6.2326050420168064</v>
      </c>
      <c r="M270" s="12"/>
      <c r="N270" s="12">
        <v>5.6182329317269106</v>
      </c>
      <c r="O270" s="12"/>
      <c r="P270" s="12">
        <v>8.2714785992217958</v>
      </c>
      <c r="Q270" s="12"/>
      <c r="R270" s="12">
        <v>6.9000390625000003</v>
      </c>
      <c r="S270" s="12"/>
      <c r="T270" s="12">
        <v>5.3667968749999986</v>
      </c>
      <c r="U270" s="12"/>
      <c r="V270" s="12">
        <v>9.5380468750000045</v>
      </c>
      <c r="W270" s="12"/>
      <c r="X270" s="12">
        <v>16.565686274509794</v>
      </c>
      <c r="Y270" s="12"/>
      <c r="Z270" s="12">
        <v>17.427003891050575</v>
      </c>
      <c r="AA270" s="12"/>
      <c r="AB270" s="12">
        <v>16.611240310077516</v>
      </c>
      <c r="AC270" s="12"/>
      <c r="AD270" s="12">
        <v>25.786875000000009</v>
      </c>
    </row>
    <row r="271" spans="2:30" x14ac:dyDescent="0.3">
      <c r="B271" t="s">
        <v>716</v>
      </c>
      <c r="D271" s="12">
        <v>57.03</v>
      </c>
      <c r="E271" s="12"/>
      <c r="F271" s="12">
        <v>26.45</v>
      </c>
      <c r="G271" s="12"/>
      <c r="H271" s="12">
        <v>26.625</v>
      </c>
      <c r="I271" s="12"/>
      <c r="J271" s="12">
        <v>17.420000000000002</v>
      </c>
      <c r="K271" s="12"/>
      <c r="L271" s="12">
        <v>5.68</v>
      </c>
      <c r="M271" s="12"/>
      <c r="N271" s="12">
        <v>5.51</v>
      </c>
      <c r="O271" s="12"/>
      <c r="P271" s="12">
        <v>8.2100000000000009</v>
      </c>
      <c r="Q271" s="12"/>
      <c r="R271" s="12">
        <v>6.835</v>
      </c>
      <c r="S271" s="12"/>
      <c r="T271" s="12">
        <v>5.2949999999999999</v>
      </c>
      <c r="U271" s="12"/>
      <c r="V271" s="12">
        <v>9.43</v>
      </c>
      <c r="W271" s="12"/>
      <c r="X271" s="12">
        <v>16.77</v>
      </c>
      <c r="Y271" s="12"/>
      <c r="Z271" s="12">
        <v>17.440000000000001</v>
      </c>
      <c r="AA271" s="12"/>
      <c r="AB271" s="12">
        <v>16.810000000000002</v>
      </c>
      <c r="AC271" s="12"/>
      <c r="AD271" s="12">
        <v>26.34</v>
      </c>
    </row>
    <row r="272" spans="2:30" x14ac:dyDescent="0.3">
      <c r="B272" t="s">
        <v>717</v>
      </c>
      <c r="D272" s="12">
        <v>13.399774268334259</v>
      </c>
      <c r="E272" s="12"/>
      <c r="F272" s="12">
        <v>3.7332836085693284</v>
      </c>
      <c r="G272" s="12"/>
      <c r="H272" s="12">
        <v>2.0472111897479857</v>
      </c>
      <c r="I272" s="12"/>
      <c r="J272" s="12">
        <v>5.3779670875152981</v>
      </c>
      <c r="K272" s="12"/>
      <c r="L272" s="12">
        <v>1.1729249241198965</v>
      </c>
      <c r="M272" s="12"/>
      <c r="N272" s="12">
        <v>0.84919244059545296</v>
      </c>
      <c r="O272" s="12"/>
      <c r="P272" s="12">
        <v>0.53175152228143296</v>
      </c>
      <c r="Q272" s="12"/>
      <c r="R272" s="12">
        <v>0.72471087879865792</v>
      </c>
      <c r="S272" s="12"/>
      <c r="T272" s="12">
        <v>0.83639286297783266</v>
      </c>
      <c r="U272" s="12"/>
      <c r="V272" s="12">
        <v>1.1011819350373577</v>
      </c>
      <c r="W272" s="12"/>
      <c r="X272" s="12">
        <v>3.6634020698124301</v>
      </c>
      <c r="Y272" s="12"/>
      <c r="Z272" s="12">
        <v>0.91990185780898603</v>
      </c>
      <c r="AA272" s="12"/>
      <c r="AB272" s="12">
        <v>1.637085710774365</v>
      </c>
      <c r="AC272" s="12"/>
      <c r="AD272" s="12">
        <v>3.8903638466567743</v>
      </c>
    </row>
    <row r="273" spans="2:30" x14ac:dyDescent="0.3">
      <c r="B273" t="s">
        <v>718</v>
      </c>
      <c r="D273" s="12">
        <v>32.82</v>
      </c>
      <c r="E273" s="12"/>
      <c r="F273" s="12">
        <v>16.850000000000001</v>
      </c>
      <c r="G273" s="12"/>
      <c r="H273" s="12">
        <v>21</v>
      </c>
      <c r="I273" s="12"/>
      <c r="J273" s="12">
        <v>8.07</v>
      </c>
      <c r="K273" s="12"/>
      <c r="L273" s="12">
        <v>4.6399999999999997</v>
      </c>
      <c r="M273" s="12"/>
      <c r="N273" s="12">
        <v>4.12</v>
      </c>
      <c r="O273" s="12"/>
      <c r="P273" s="12">
        <v>7.03</v>
      </c>
      <c r="Q273" s="12"/>
      <c r="R273" s="12">
        <v>5.34</v>
      </c>
      <c r="S273" s="12"/>
      <c r="T273" s="12">
        <v>3.3</v>
      </c>
      <c r="U273" s="12"/>
      <c r="V273" s="12">
        <v>7.08</v>
      </c>
      <c r="W273" s="12"/>
      <c r="X273" s="12">
        <v>8.4499999999999993</v>
      </c>
      <c r="Y273" s="12"/>
      <c r="Z273" s="12">
        <v>15.43</v>
      </c>
      <c r="AA273" s="12"/>
      <c r="AB273" s="12">
        <v>11.3</v>
      </c>
      <c r="AC273" s="12"/>
      <c r="AD273" s="12">
        <v>16.38</v>
      </c>
    </row>
    <row r="274" spans="2:30" x14ac:dyDescent="0.3">
      <c r="B274" t="s">
        <v>719</v>
      </c>
      <c r="D274" s="12">
        <v>93.21</v>
      </c>
      <c r="E274" s="12"/>
      <c r="F274" s="12">
        <v>35.049999999999997</v>
      </c>
      <c r="G274" s="12"/>
      <c r="H274" s="12">
        <v>31.91</v>
      </c>
      <c r="I274" s="12"/>
      <c r="J274" s="12">
        <v>28</v>
      </c>
      <c r="K274" s="12"/>
      <c r="L274" s="12">
        <v>8.64</v>
      </c>
      <c r="M274" s="12"/>
      <c r="N274" s="12">
        <v>8.7100000000000009</v>
      </c>
      <c r="O274" s="12"/>
      <c r="P274" s="12">
        <v>9.17</v>
      </c>
      <c r="Q274" s="12"/>
      <c r="R274" s="12">
        <v>8.77</v>
      </c>
      <c r="S274" s="12"/>
      <c r="T274" s="12">
        <v>8.0399999999999991</v>
      </c>
      <c r="U274" s="12"/>
      <c r="V274" s="12">
        <v>13.01</v>
      </c>
      <c r="W274" s="12"/>
      <c r="X274" s="12">
        <v>21.87</v>
      </c>
      <c r="Y274" s="12"/>
      <c r="Z274" s="12">
        <v>19.920000000000002</v>
      </c>
      <c r="AA274" s="12"/>
      <c r="AB274" s="12">
        <v>19.829999999999998</v>
      </c>
      <c r="AC274" s="12"/>
      <c r="AD274" s="12">
        <v>34.380000000000003</v>
      </c>
    </row>
    <row r="276" spans="2:30" ht="15" thickBot="1" x14ac:dyDescent="0.35"/>
    <row r="277" spans="2:30" ht="15" thickBot="1" x14ac:dyDescent="0.35">
      <c r="D277" s="38" t="s">
        <v>721</v>
      </c>
      <c r="E277" s="41" t="s">
        <v>715</v>
      </c>
      <c r="F277" s="41" t="s">
        <v>716</v>
      </c>
      <c r="G277" s="41" t="s">
        <v>717</v>
      </c>
      <c r="H277" s="41" t="s">
        <v>718</v>
      </c>
      <c r="I277" s="42" t="s">
        <v>719</v>
      </c>
    </row>
    <row r="278" spans="2:30" x14ac:dyDescent="0.3">
      <c r="D278" s="39">
        <v>2008</v>
      </c>
      <c r="E278" s="45">
        <v>25.786875000000009</v>
      </c>
      <c r="F278" s="46">
        <v>26.34</v>
      </c>
      <c r="G278" s="46">
        <v>3.8903638466567743</v>
      </c>
      <c r="H278" s="46">
        <v>16.38</v>
      </c>
      <c r="I278" s="32">
        <v>34.380000000000003</v>
      </c>
    </row>
    <row r="279" spans="2:30" x14ac:dyDescent="0.3">
      <c r="D279" s="39">
        <v>2009</v>
      </c>
      <c r="E279" s="47">
        <v>16.611240310077516</v>
      </c>
      <c r="F279" s="12">
        <v>16.810000000000002</v>
      </c>
      <c r="G279" s="12">
        <v>1.637085710774365</v>
      </c>
      <c r="H279" s="12">
        <v>11.3</v>
      </c>
      <c r="I279" s="33">
        <v>19.829999999999998</v>
      </c>
    </row>
    <row r="280" spans="2:30" x14ac:dyDescent="0.3">
      <c r="D280" s="39">
        <v>2010</v>
      </c>
      <c r="E280" s="47">
        <v>17.427003891050575</v>
      </c>
      <c r="F280" s="12">
        <v>17.440000000000001</v>
      </c>
      <c r="G280" s="12">
        <v>0.91990185780898603</v>
      </c>
      <c r="H280" s="12">
        <v>15.43</v>
      </c>
      <c r="I280" s="33">
        <v>19.920000000000002</v>
      </c>
    </row>
    <row r="281" spans="2:30" x14ac:dyDescent="0.3">
      <c r="D281" s="39">
        <v>2011</v>
      </c>
      <c r="E281" s="47">
        <v>16.565686274509794</v>
      </c>
      <c r="F281" s="12">
        <v>16.77</v>
      </c>
      <c r="G281" s="12">
        <v>3.6634020698124301</v>
      </c>
      <c r="H281" s="12">
        <v>8.4499999999999993</v>
      </c>
      <c r="I281" s="33">
        <v>21.87</v>
      </c>
    </row>
    <row r="282" spans="2:30" x14ac:dyDescent="0.3">
      <c r="D282" s="39">
        <v>2012</v>
      </c>
      <c r="E282" s="47">
        <v>9.5380468750000045</v>
      </c>
      <c r="F282" s="12">
        <v>9.43</v>
      </c>
      <c r="G282" s="12">
        <v>1.1011819350373577</v>
      </c>
      <c r="H282" s="12">
        <v>7.08</v>
      </c>
      <c r="I282" s="33">
        <v>13.01</v>
      </c>
    </row>
    <row r="283" spans="2:30" x14ac:dyDescent="0.3">
      <c r="D283" s="39">
        <v>2013</v>
      </c>
      <c r="E283" s="47">
        <v>5.3667968749999986</v>
      </c>
      <c r="F283" s="12">
        <v>5.2949999999999999</v>
      </c>
      <c r="G283" s="12">
        <v>0.83639286297783266</v>
      </c>
      <c r="H283" s="12">
        <v>3.3</v>
      </c>
      <c r="I283" s="33">
        <v>8.0399999999999991</v>
      </c>
    </row>
    <row r="284" spans="2:30" x14ac:dyDescent="0.3">
      <c r="D284" s="39">
        <v>2014</v>
      </c>
      <c r="E284" s="47">
        <v>6.9000390625000003</v>
      </c>
      <c r="F284" s="12">
        <v>6.835</v>
      </c>
      <c r="G284" s="12">
        <v>0.72471087879865792</v>
      </c>
      <c r="H284" s="12">
        <v>5.34</v>
      </c>
      <c r="I284" s="33">
        <v>8.77</v>
      </c>
    </row>
    <row r="285" spans="2:30" x14ac:dyDescent="0.3">
      <c r="D285" s="39">
        <v>2015</v>
      </c>
      <c r="E285" s="47">
        <v>8.2714785992217958</v>
      </c>
      <c r="F285" s="12">
        <v>8.2100000000000009</v>
      </c>
      <c r="G285" s="12">
        <v>0.53175152228143296</v>
      </c>
      <c r="H285" s="12">
        <v>7.03</v>
      </c>
      <c r="I285" s="33">
        <v>9.17</v>
      </c>
    </row>
    <row r="286" spans="2:30" x14ac:dyDescent="0.3">
      <c r="D286" s="39">
        <v>2016</v>
      </c>
      <c r="E286" s="47">
        <v>5.6182329317269106</v>
      </c>
      <c r="F286" s="12">
        <v>5.51</v>
      </c>
      <c r="G286" s="12">
        <v>0.84919244059545296</v>
      </c>
      <c r="H286" s="12">
        <v>4.12</v>
      </c>
      <c r="I286" s="33">
        <v>8.7100000000000009</v>
      </c>
    </row>
    <row r="287" spans="2:30" x14ac:dyDescent="0.3">
      <c r="D287" s="39">
        <v>2017</v>
      </c>
      <c r="E287" s="47">
        <v>6.2326050420168064</v>
      </c>
      <c r="F287" s="12">
        <v>5.68</v>
      </c>
      <c r="G287" s="12">
        <v>1.1729249241198965</v>
      </c>
      <c r="H287" s="12">
        <v>4.6399999999999997</v>
      </c>
      <c r="I287" s="33">
        <v>8.64</v>
      </c>
    </row>
    <row r="288" spans="2:30" x14ac:dyDescent="0.3">
      <c r="D288" s="39">
        <v>2018</v>
      </c>
      <c r="E288" s="47">
        <v>17.575252918287951</v>
      </c>
      <c r="F288" s="12">
        <v>17.420000000000002</v>
      </c>
      <c r="G288" s="12">
        <v>5.3779670875152981</v>
      </c>
      <c r="H288" s="12">
        <v>8.07</v>
      </c>
      <c r="I288" s="33">
        <v>28</v>
      </c>
    </row>
    <row r="289" spans="4:9" x14ac:dyDescent="0.3">
      <c r="D289" s="39">
        <v>2019</v>
      </c>
      <c r="E289" s="47">
        <v>26.61542635658914</v>
      </c>
      <c r="F289" s="12">
        <v>26.625</v>
      </c>
      <c r="G289" s="12">
        <v>2.0472111897479857</v>
      </c>
      <c r="H289" s="12">
        <v>21</v>
      </c>
      <c r="I289" s="33">
        <v>31.91</v>
      </c>
    </row>
    <row r="290" spans="4:9" x14ac:dyDescent="0.3">
      <c r="D290" s="39">
        <v>2020</v>
      </c>
      <c r="E290" s="47">
        <v>26.392868217054275</v>
      </c>
      <c r="F290" s="12">
        <v>26.45</v>
      </c>
      <c r="G290" s="12">
        <v>3.7332836085693284</v>
      </c>
      <c r="H290" s="12">
        <v>16.850000000000001</v>
      </c>
      <c r="I290" s="33">
        <v>35.049999999999997</v>
      </c>
    </row>
    <row r="291" spans="4:9" ht="15" thickBot="1" x14ac:dyDescent="0.35">
      <c r="D291" s="40">
        <v>2021</v>
      </c>
      <c r="E291" s="47">
        <v>56.638499999999958</v>
      </c>
      <c r="F291" s="12">
        <v>57.03</v>
      </c>
      <c r="G291" s="12">
        <v>13.399774268334259</v>
      </c>
      <c r="H291" s="12">
        <v>32.82</v>
      </c>
      <c r="I291" s="33">
        <v>93.21</v>
      </c>
    </row>
    <row r="292" spans="4:9" ht="15" thickBot="1" x14ac:dyDescent="0.35">
      <c r="D292" s="36" t="s">
        <v>720</v>
      </c>
      <c r="E292" s="48">
        <f>AVERAGE(E278:E291)</f>
        <v>17.538575168073912</v>
      </c>
      <c r="F292" s="43">
        <f>MEDIAN(F278:F291)</f>
        <v>16.79</v>
      </c>
      <c r="G292" s="37"/>
      <c r="H292" s="43">
        <f>MIN(H278:H291)</f>
        <v>3.3</v>
      </c>
      <c r="I292" s="44">
        <f>MAX(I278:I291)</f>
        <v>93.21</v>
      </c>
    </row>
  </sheetData>
  <mergeCells count="14">
    <mergeCell ref="M262:N262"/>
    <mergeCell ref="C262:D262"/>
    <mergeCell ref="E262:F262"/>
    <mergeCell ref="G262:H262"/>
    <mergeCell ref="I262:J262"/>
    <mergeCell ref="K262:L262"/>
    <mergeCell ref="AA262:AB262"/>
    <mergeCell ref="AC262:AD262"/>
    <mergeCell ref="O262:P262"/>
    <mergeCell ref="Q262:R262"/>
    <mergeCell ref="S262:T262"/>
    <mergeCell ref="U262:V262"/>
    <mergeCell ref="W262:X262"/>
    <mergeCell ref="Y262:Z26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8F1586-34CE-4C20-9F42-A5A6CD021BB1}">
  <dimension ref="A1:Q18"/>
  <sheetViews>
    <sheetView workbookViewId="0">
      <selection sqref="A1:Q17"/>
    </sheetView>
  </sheetViews>
  <sheetFormatPr defaultRowHeight="14.4" x14ac:dyDescent="0.3"/>
  <cols>
    <col min="1" max="17" width="8.88671875" style="9"/>
  </cols>
  <sheetData>
    <row r="1" spans="1:17" x14ac:dyDescent="0.3">
      <c r="A1" s="51" t="s">
        <v>665</v>
      </c>
      <c r="B1" s="51" t="s">
        <v>666</v>
      </c>
      <c r="C1" s="51" t="s">
        <v>667</v>
      </c>
      <c r="D1" s="51" t="s">
        <v>668</v>
      </c>
      <c r="E1" s="51" t="s">
        <v>669</v>
      </c>
      <c r="F1" s="51" t="s">
        <v>670</v>
      </c>
      <c r="G1" s="51" t="s">
        <v>671</v>
      </c>
      <c r="H1" s="51" t="s">
        <v>672</v>
      </c>
      <c r="I1" s="51" t="s">
        <v>725</v>
      </c>
      <c r="J1" s="51" t="s">
        <v>726</v>
      </c>
      <c r="K1" s="51" t="s">
        <v>727</v>
      </c>
      <c r="L1" s="51" t="s">
        <v>730</v>
      </c>
      <c r="M1" s="51" t="s">
        <v>659</v>
      </c>
      <c r="N1" s="51" t="s">
        <v>660</v>
      </c>
      <c r="O1" s="51" t="s">
        <v>674</v>
      </c>
      <c r="P1" s="51" t="s">
        <v>675</v>
      </c>
      <c r="Q1" s="52"/>
    </row>
    <row r="2" spans="1:17" x14ac:dyDescent="0.3">
      <c r="A2" s="54">
        <v>1</v>
      </c>
      <c r="B2" s="54">
        <v>0.79820000000000002</v>
      </c>
      <c r="C2" s="54">
        <v>-0.2346</v>
      </c>
      <c r="D2" s="54">
        <v>0.84709999999999996</v>
      </c>
      <c r="E2" s="54">
        <v>0.87219999999999998</v>
      </c>
      <c r="F2" s="54">
        <v>0.65410000000000001</v>
      </c>
      <c r="G2" s="54">
        <v>0.48709999999999998</v>
      </c>
      <c r="H2" s="54">
        <v>0.57669999999999999</v>
      </c>
      <c r="I2" s="54">
        <v>0.45850000000000002</v>
      </c>
      <c r="J2" s="54">
        <v>0.4592</v>
      </c>
      <c r="K2" s="54">
        <v>0.48770000000000002</v>
      </c>
      <c r="L2" s="54">
        <v>-0.26129999999999998</v>
      </c>
      <c r="M2" s="54">
        <v>-0.2089</v>
      </c>
      <c r="N2" s="54">
        <v>-4.2500000000000003E-2</v>
      </c>
      <c r="O2" s="54">
        <v>0.14960000000000001</v>
      </c>
      <c r="P2" s="54">
        <v>0.1381</v>
      </c>
      <c r="Q2" s="53" t="s">
        <v>665</v>
      </c>
    </row>
    <row r="3" spans="1:17" x14ac:dyDescent="0.3">
      <c r="A3" s="50"/>
      <c r="B3" s="54">
        <v>1</v>
      </c>
      <c r="C3" s="54">
        <v>0.33910000000000001</v>
      </c>
      <c r="D3" s="54">
        <v>0.69640000000000002</v>
      </c>
      <c r="E3" s="54">
        <v>0.68810000000000004</v>
      </c>
      <c r="F3" s="54">
        <v>0.51300000000000001</v>
      </c>
      <c r="G3" s="54">
        <v>0.3412</v>
      </c>
      <c r="H3" s="54">
        <v>0.44740000000000002</v>
      </c>
      <c r="I3" s="54">
        <v>0.2218</v>
      </c>
      <c r="J3" s="54">
        <v>0.19420000000000001</v>
      </c>
      <c r="K3" s="54">
        <v>0.23250000000000001</v>
      </c>
      <c r="L3" s="54">
        <v>-0.23719999999999999</v>
      </c>
      <c r="M3" s="54">
        <v>-0.11020000000000001</v>
      </c>
      <c r="N3" s="54">
        <v>-7.0900000000000005E-2</v>
      </c>
      <c r="O3" s="54">
        <v>0.1008</v>
      </c>
      <c r="P3" s="54">
        <v>9.0200000000000002E-2</v>
      </c>
      <c r="Q3" s="53" t="s">
        <v>666</v>
      </c>
    </row>
    <row r="4" spans="1:17" x14ac:dyDescent="0.3">
      <c r="A4" s="50"/>
      <c r="B4" s="54"/>
      <c r="C4" s="54">
        <v>1</v>
      </c>
      <c r="D4" s="54">
        <v>-0.1656</v>
      </c>
      <c r="E4" s="54">
        <v>-0.21970000000000001</v>
      </c>
      <c r="F4" s="54">
        <v>-0.16089999999999999</v>
      </c>
      <c r="G4" s="54">
        <v>-0.17979999999999999</v>
      </c>
      <c r="H4" s="54">
        <v>-0.14510000000000001</v>
      </c>
      <c r="I4" s="54">
        <v>-0.35539999999999999</v>
      </c>
      <c r="J4" s="54">
        <v>-0.42599999999999999</v>
      </c>
      <c r="K4" s="54">
        <v>-0.39929999999999999</v>
      </c>
      <c r="L4" s="54">
        <v>-6.8500000000000005E-2</v>
      </c>
      <c r="M4" s="54">
        <v>0.16589999999999999</v>
      </c>
      <c r="N4" s="54">
        <v>-6.0900000000000003E-2</v>
      </c>
      <c r="O4" s="54">
        <v>-5.3999999999999999E-2</v>
      </c>
      <c r="P4" s="54">
        <v>-5.4100000000000002E-2</v>
      </c>
      <c r="Q4" s="53" t="s">
        <v>667</v>
      </c>
    </row>
    <row r="5" spans="1:17" x14ac:dyDescent="0.3">
      <c r="A5" s="50"/>
      <c r="B5" s="54"/>
      <c r="C5" s="54"/>
      <c r="D5" s="54">
        <v>1</v>
      </c>
      <c r="E5" s="54">
        <v>0.62829999999999997</v>
      </c>
      <c r="F5" s="54">
        <v>0.309</v>
      </c>
      <c r="G5" s="54">
        <v>0.67989999999999995</v>
      </c>
      <c r="H5" s="54">
        <v>0.23430000000000001</v>
      </c>
      <c r="I5" s="54">
        <v>0.39369999999999999</v>
      </c>
      <c r="J5" s="54">
        <v>0.4093</v>
      </c>
      <c r="K5" s="54">
        <v>0.43530000000000002</v>
      </c>
      <c r="L5" s="54">
        <v>-0.24490000000000001</v>
      </c>
      <c r="M5" s="54">
        <v>-0.20269999999999999</v>
      </c>
      <c r="N5" s="54">
        <v>-6.9800000000000001E-2</v>
      </c>
      <c r="O5" s="54">
        <v>7.4999999999999997E-2</v>
      </c>
      <c r="P5" s="54">
        <v>6.7699999999999996E-2</v>
      </c>
      <c r="Q5" s="53" t="s">
        <v>668</v>
      </c>
    </row>
    <row r="6" spans="1:17" x14ac:dyDescent="0.3">
      <c r="A6" s="50"/>
      <c r="B6" s="54"/>
      <c r="C6" s="54"/>
      <c r="D6" s="54"/>
      <c r="E6" s="54">
        <v>1</v>
      </c>
      <c r="F6" s="54">
        <v>0.4108</v>
      </c>
      <c r="G6" s="54">
        <v>0.26600000000000001</v>
      </c>
      <c r="H6" s="54">
        <v>0.3478</v>
      </c>
      <c r="I6" s="54">
        <v>0.39560000000000001</v>
      </c>
      <c r="J6" s="54">
        <v>0.40539999999999998</v>
      </c>
      <c r="K6" s="54">
        <v>0.43930000000000002</v>
      </c>
      <c r="L6" s="54">
        <v>-0.24149999999999999</v>
      </c>
      <c r="M6" s="54">
        <v>-0.17829999999999999</v>
      </c>
      <c r="N6" s="54">
        <v>-3.5900000000000001E-2</v>
      </c>
      <c r="O6" s="54">
        <v>0.13719999999999999</v>
      </c>
      <c r="P6" s="54">
        <v>0.12509999999999999</v>
      </c>
      <c r="Q6" s="53" t="s">
        <v>669</v>
      </c>
    </row>
    <row r="7" spans="1:17" x14ac:dyDescent="0.3">
      <c r="A7" s="50"/>
      <c r="B7" s="54"/>
      <c r="C7" s="54"/>
      <c r="D7" s="54"/>
      <c r="E7" s="54"/>
      <c r="F7" s="54">
        <v>1</v>
      </c>
      <c r="G7" s="54">
        <v>0.14560000000000001</v>
      </c>
      <c r="H7" s="54">
        <v>0.95520000000000005</v>
      </c>
      <c r="I7" s="54">
        <v>0.28489999999999999</v>
      </c>
      <c r="J7" s="54">
        <v>0.2452</v>
      </c>
      <c r="K7" s="54">
        <v>0.246</v>
      </c>
      <c r="L7" s="54">
        <v>-0.1142</v>
      </c>
      <c r="M7" s="54">
        <v>-9.6699999999999994E-2</v>
      </c>
      <c r="N7" s="54">
        <v>-1.5E-3</v>
      </c>
      <c r="O7" s="54">
        <v>0.1651</v>
      </c>
      <c r="P7" s="54">
        <v>0.15670000000000001</v>
      </c>
      <c r="Q7" s="53" t="s">
        <v>670</v>
      </c>
    </row>
    <row r="8" spans="1:17" x14ac:dyDescent="0.3">
      <c r="A8" s="50"/>
      <c r="B8" s="54"/>
      <c r="C8" s="54"/>
      <c r="D8" s="54"/>
      <c r="E8" s="54"/>
      <c r="F8" s="54"/>
      <c r="G8" s="54">
        <v>1</v>
      </c>
      <c r="H8" s="54">
        <v>0.1166</v>
      </c>
      <c r="I8" s="54">
        <v>0.30990000000000001</v>
      </c>
      <c r="J8" s="54">
        <v>0.34520000000000001</v>
      </c>
      <c r="K8" s="54">
        <v>0.34449999999999997</v>
      </c>
      <c r="L8" s="54">
        <v>-0.1192</v>
      </c>
      <c r="M8" s="54">
        <v>-5.6000000000000001E-2</v>
      </c>
      <c r="N8" s="54">
        <v>4.2900000000000001E-2</v>
      </c>
      <c r="O8" s="54">
        <v>5.7500000000000002E-2</v>
      </c>
      <c r="P8" s="54">
        <v>5.04E-2</v>
      </c>
      <c r="Q8" s="53" t="s">
        <v>671</v>
      </c>
    </row>
    <row r="9" spans="1:17" x14ac:dyDescent="0.3">
      <c r="A9" s="50"/>
      <c r="B9" s="54"/>
      <c r="C9" s="54"/>
      <c r="D9" s="54"/>
      <c r="E9" s="54"/>
      <c r="F9" s="54"/>
      <c r="G9" s="54"/>
      <c r="H9" s="54">
        <v>1</v>
      </c>
      <c r="I9" s="54">
        <v>0.26879999999999998</v>
      </c>
      <c r="J9" s="54">
        <v>0.23469999999999999</v>
      </c>
      <c r="K9" s="54">
        <v>0.221</v>
      </c>
      <c r="L9" s="54">
        <v>-6.0999999999999999E-2</v>
      </c>
      <c r="M9" s="54">
        <v>-6.2799999999999995E-2</v>
      </c>
      <c r="N9" s="54">
        <v>-2.06E-2</v>
      </c>
      <c r="O9" s="54">
        <v>0.13300000000000001</v>
      </c>
      <c r="P9" s="54">
        <v>0.12479999999999999</v>
      </c>
      <c r="Q9" s="53" t="s">
        <v>672</v>
      </c>
    </row>
    <row r="10" spans="1:17" x14ac:dyDescent="0.3">
      <c r="A10" s="50"/>
      <c r="B10" s="54"/>
      <c r="C10" s="54"/>
      <c r="D10" s="54"/>
      <c r="E10" s="54"/>
      <c r="F10" s="54"/>
      <c r="G10" s="54"/>
      <c r="H10" s="54"/>
      <c r="I10" s="54">
        <v>1</v>
      </c>
      <c r="J10" s="54">
        <v>0.79979999999999996</v>
      </c>
      <c r="K10" s="54">
        <v>0.75770000000000004</v>
      </c>
      <c r="L10" s="54">
        <v>-2.9100000000000001E-2</v>
      </c>
      <c r="M10" s="54">
        <v>2.2700000000000001E-2</v>
      </c>
      <c r="N10" s="54">
        <v>-3.6400000000000002E-2</v>
      </c>
      <c r="O10" s="54">
        <v>2.53E-2</v>
      </c>
      <c r="P10" s="54">
        <v>1.7600000000000001E-2</v>
      </c>
      <c r="Q10" s="53" t="s">
        <v>725</v>
      </c>
    </row>
    <row r="11" spans="1:17" x14ac:dyDescent="0.3">
      <c r="A11" s="50"/>
      <c r="B11" s="54"/>
      <c r="C11" s="54"/>
      <c r="D11" s="54"/>
      <c r="E11" s="54"/>
      <c r="F11" s="54"/>
      <c r="G11" s="54"/>
      <c r="H11" s="54"/>
      <c r="I11" s="54"/>
      <c r="J11" s="54">
        <v>1</v>
      </c>
      <c r="K11" s="54">
        <v>0.96540000000000004</v>
      </c>
      <c r="L11" s="54">
        <v>-2.4199999999999999E-2</v>
      </c>
      <c r="M11" s="54">
        <v>-0.22500000000000001</v>
      </c>
      <c r="N11" s="54">
        <v>-0.10489999999999999</v>
      </c>
      <c r="O11" s="54">
        <v>5.1200000000000002E-2</v>
      </c>
      <c r="P11" s="54">
        <v>4.7E-2</v>
      </c>
      <c r="Q11" s="53" t="s">
        <v>726</v>
      </c>
    </row>
    <row r="12" spans="1:17" x14ac:dyDescent="0.3">
      <c r="A12" s="50"/>
      <c r="B12" s="54"/>
      <c r="C12" s="54"/>
      <c r="D12" s="54"/>
      <c r="E12" s="54"/>
      <c r="F12" s="54"/>
      <c r="G12" s="54"/>
      <c r="H12" s="54"/>
      <c r="I12" s="54"/>
      <c r="J12" s="54"/>
      <c r="K12" s="54">
        <v>1</v>
      </c>
      <c r="L12" s="54">
        <v>-0.2157</v>
      </c>
      <c r="M12" s="54">
        <v>-0.27229999999999999</v>
      </c>
      <c r="N12" s="54">
        <v>-3.9899999999999998E-2</v>
      </c>
      <c r="O12" s="54">
        <v>5.3600000000000002E-2</v>
      </c>
      <c r="P12" s="54">
        <v>5.0999999999999997E-2</v>
      </c>
      <c r="Q12" s="53" t="s">
        <v>727</v>
      </c>
    </row>
    <row r="13" spans="1:17" x14ac:dyDescent="0.3">
      <c r="A13" s="50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>
        <v>1</v>
      </c>
      <c r="M13" s="54">
        <v>0.09</v>
      </c>
      <c r="N13" s="54">
        <v>-9.9000000000000005E-2</v>
      </c>
      <c r="O13" s="54">
        <v>2.1999999999999999E-2</v>
      </c>
      <c r="P13" s="54">
        <v>1.9800000000000002E-2</v>
      </c>
      <c r="Q13" s="53" t="s">
        <v>730</v>
      </c>
    </row>
    <row r="14" spans="1:17" x14ac:dyDescent="0.3">
      <c r="A14" s="50"/>
      <c r="B14" s="54"/>
      <c r="C14" s="54"/>
      <c r="D14" s="54"/>
      <c r="E14" s="54"/>
      <c r="F14" s="54"/>
      <c r="G14" s="54"/>
      <c r="H14" s="54"/>
      <c r="I14" s="54"/>
      <c r="J14" s="54"/>
      <c r="K14" s="54"/>
      <c r="L14" s="54"/>
      <c r="M14" s="54">
        <v>1</v>
      </c>
      <c r="N14" s="54">
        <v>0.16070000000000001</v>
      </c>
      <c r="O14" s="54">
        <v>-5.8900000000000001E-2</v>
      </c>
      <c r="P14" s="54">
        <v>-5.3699999999999998E-2</v>
      </c>
      <c r="Q14" s="53" t="s">
        <v>659</v>
      </c>
    </row>
    <row r="15" spans="1:17" x14ac:dyDescent="0.3">
      <c r="A15" s="50"/>
      <c r="B15" s="54"/>
      <c r="C15" s="54"/>
      <c r="D15" s="54"/>
      <c r="E15" s="54"/>
      <c r="F15" s="54"/>
      <c r="G15" s="54"/>
      <c r="H15" s="54"/>
      <c r="I15" s="54"/>
      <c r="J15" s="54"/>
      <c r="K15" s="54"/>
      <c r="L15" s="54"/>
      <c r="M15" s="54"/>
      <c r="N15" s="54">
        <v>1</v>
      </c>
      <c r="O15" s="54">
        <v>-7.0300000000000001E-2</v>
      </c>
      <c r="P15" s="54">
        <v>-6.2899999999999998E-2</v>
      </c>
      <c r="Q15" s="53" t="s">
        <v>660</v>
      </c>
    </row>
    <row r="16" spans="1:17" x14ac:dyDescent="0.3">
      <c r="A16" s="50"/>
      <c r="B16" s="54"/>
      <c r="C16" s="54"/>
      <c r="D16" s="54"/>
      <c r="E16" s="54"/>
      <c r="F16" s="54"/>
      <c r="G16" s="54"/>
      <c r="H16" s="54"/>
      <c r="I16" s="54"/>
      <c r="J16" s="54"/>
      <c r="K16" s="54"/>
      <c r="L16" s="54"/>
      <c r="M16" s="54"/>
      <c r="N16" s="54"/>
      <c r="O16" s="54">
        <v>1</v>
      </c>
      <c r="P16" s="54">
        <v>0.99570000000000003</v>
      </c>
      <c r="Q16" s="53" t="s">
        <v>674</v>
      </c>
    </row>
    <row r="17" spans="1:17" x14ac:dyDescent="0.3">
      <c r="A17" s="50"/>
      <c r="B17" s="54"/>
      <c r="C17" s="54"/>
      <c r="D17" s="54"/>
      <c r="E17" s="54"/>
      <c r="F17" s="54"/>
      <c r="G17" s="54"/>
      <c r="H17" s="54"/>
      <c r="I17" s="54"/>
      <c r="J17" s="54"/>
      <c r="K17" s="54"/>
      <c r="L17" s="54"/>
      <c r="M17" s="54"/>
      <c r="N17" s="54"/>
      <c r="O17" s="54"/>
      <c r="P17" s="54">
        <v>1</v>
      </c>
      <c r="Q17" s="53" t="s">
        <v>675</v>
      </c>
    </row>
    <row r="18" spans="1:17" x14ac:dyDescent="0.3">
      <c r="A18" s="50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4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52934E-59AD-484C-A0A7-2F8879B8A53C}">
  <dimension ref="A1:CY47"/>
  <sheetViews>
    <sheetView topLeftCell="CJ1" workbookViewId="0">
      <selection activeCell="CV1" sqref="CV1"/>
    </sheetView>
  </sheetViews>
  <sheetFormatPr defaultRowHeight="14.4" x14ac:dyDescent="0.3"/>
  <cols>
    <col min="1" max="1" width="9.109375" bestFit="1" customWidth="1"/>
    <col min="2" max="4" width="10" bestFit="1" customWidth="1"/>
    <col min="5" max="5" width="9.109375" bestFit="1" customWidth="1"/>
    <col min="6" max="6" width="10" bestFit="1" customWidth="1"/>
    <col min="7" max="8" width="9.109375" bestFit="1" customWidth="1"/>
    <col min="9" max="9" width="10" bestFit="1" customWidth="1"/>
    <col min="10" max="24" width="9.109375" bestFit="1" customWidth="1"/>
    <col min="25" max="25" width="11" bestFit="1" customWidth="1"/>
    <col min="26" max="26" width="10" bestFit="1" customWidth="1"/>
    <col min="27" max="32" width="9.109375" bestFit="1" customWidth="1"/>
    <col min="33" max="34" width="10" bestFit="1" customWidth="1"/>
    <col min="35" max="37" width="9.109375" bestFit="1" customWidth="1"/>
    <col min="38" max="39" width="10" bestFit="1" customWidth="1"/>
    <col min="40" max="40" width="11" bestFit="1" customWidth="1"/>
    <col min="41" max="42" width="10" bestFit="1" customWidth="1"/>
    <col min="43" max="55" width="9.109375" bestFit="1" customWidth="1"/>
    <col min="56" max="56" width="10" bestFit="1" customWidth="1"/>
    <col min="57" max="57" width="9.109375" bestFit="1" customWidth="1"/>
    <col min="58" max="59" width="10" bestFit="1" customWidth="1"/>
    <col min="60" max="63" width="9.109375" bestFit="1" customWidth="1"/>
    <col min="64" max="67" width="10" bestFit="1" customWidth="1"/>
    <col min="68" max="69" width="9.109375" bestFit="1" customWidth="1"/>
    <col min="70" max="70" width="10" bestFit="1" customWidth="1"/>
    <col min="71" max="75" width="9.109375" bestFit="1" customWidth="1"/>
    <col min="76" max="79" width="9" bestFit="1" customWidth="1"/>
    <col min="80" max="80" width="10" bestFit="1" customWidth="1"/>
    <col min="81" max="84" width="9" bestFit="1" customWidth="1"/>
    <col min="85" max="86" width="10" bestFit="1" customWidth="1"/>
    <col min="87" max="91" width="9" bestFit="1" customWidth="1"/>
    <col min="92" max="92" width="10" bestFit="1" customWidth="1"/>
    <col min="93" max="99" width="9" bestFit="1" customWidth="1"/>
    <col min="100" max="103" width="13.33203125" customWidth="1"/>
  </cols>
  <sheetData>
    <row r="1" spans="1:103" s="58" customFormat="1" ht="12" customHeight="1" x14ac:dyDescent="0.3">
      <c r="A1" s="58" t="s">
        <v>945</v>
      </c>
      <c r="B1" s="58" t="s">
        <v>767</v>
      </c>
      <c r="C1" s="58" t="s">
        <v>768</v>
      </c>
      <c r="D1" s="58" t="s">
        <v>769</v>
      </c>
      <c r="E1" s="58" t="s">
        <v>770</v>
      </c>
      <c r="F1" s="58" t="s">
        <v>771</v>
      </c>
      <c r="G1" s="58" t="s">
        <v>772</v>
      </c>
      <c r="H1" s="58" t="s">
        <v>947</v>
      </c>
      <c r="I1" s="58" t="s">
        <v>773</v>
      </c>
      <c r="J1" s="58" t="s">
        <v>774</v>
      </c>
      <c r="K1" s="58" t="s">
        <v>775</v>
      </c>
      <c r="L1" s="58" t="s">
        <v>776</v>
      </c>
      <c r="M1" s="58" t="s">
        <v>777</v>
      </c>
      <c r="N1" s="58" t="s">
        <v>778</v>
      </c>
      <c r="O1" s="58" t="s">
        <v>779</v>
      </c>
      <c r="P1" s="58" t="s">
        <v>780</v>
      </c>
      <c r="Q1" s="58" t="s">
        <v>781</v>
      </c>
      <c r="R1" s="58" t="s">
        <v>948</v>
      </c>
      <c r="S1" s="58" t="s">
        <v>782</v>
      </c>
      <c r="T1" s="58" t="s">
        <v>783</v>
      </c>
      <c r="U1" s="58" t="s">
        <v>784</v>
      </c>
      <c r="V1" s="58" t="s">
        <v>785</v>
      </c>
      <c r="W1" s="58" t="s">
        <v>786</v>
      </c>
      <c r="X1" s="58" t="s">
        <v>787</v>
      </c>
      <c r="Y1" s="58" t="s">
        <v>788</v>
      </c>
      <c r="Z1" s="58" t="s">
        <v>789</v>
      </c>
      <c r="AA1" s="58" t="s">
        <v>790</v>
      </c>
      <c r="AB1" s="58" t="s">
        <v>791</v>
      </c>
      <c r="AC1" s="58" t="s">
        <v>949</v>
      </c>
      <c r="AD1" s="58" t="s">
        <v>792</v>
      </c>
      <c r="AE1" s="58" t="s">
        <v>793</v>
      </c>
      <c r="AF1" s="58" t="s">
        <v>794</v>
      </c>
      <c r="AG1" s="58" t="s">
        <v>795</v>
      </c>
      <c r="AH1" s="58" t="s">
        <v>796</v>
      </c>
      <c r="AI1" s="58" t="s">
        <v>797</v>
      </c>
      <c r="AJ1" s="58" t="s">
        <v>798</v>
      </c>
      <c r="AK1" s="58" t="s">
        <v>799</v>
      </c>
      <c r="AL1" s="58" t="s">
        <v>800</v>
      </c>
      <c r="AM1" s="58" t="s">
        <v>801</v>
      </c>
      <c r="AN1" s="58" t="s">
        <v>802</v>
      </c>
      <c r="AO1" s="58" t="s">
        <v>803</v>
      </c>
      <c r="AP1" s="58" t="s">
        <v>804</v>
      </c>
      <c r="AQ1" s="58" t="s">
        <v>805</v>
      </c>
      <c r="AR1" s="58" t="s">
        <v>806</v>
      </c>
      <c r="AS1" s="58" t="s">
        <v>807</v>
      </c>
      <c r="AT1" s="58" t="s">
        <v>808</v>
      </c>
      <c r="AU1" s="58" t="s">
        <v>809</v>
      </c>
      <c r="AV1" s="58" t="s">
        <v>810</v>
      </c>
      <c r="AW1" s="58" t="s">
        <v>811</v>
      </c>
      <c r="AX1" s="58" t="s">
        <v>812</v>
      </c>
      <c r="AY1" s="58" t="s">
        <v>813</v>
      </c>
      <c r="AZ1" s="58" t="s">
        <v>814</v>
      </c>
      <c r="BA1" s="58" t="s">
        <v>815</v>
      </c>
      <c r="BB1" s="58" t="s">
        <v>816</v>
      </c>
      <c r="BC1" s="58" t="s">
        <v>817</v>
      </c>
      <c r="BD1" s="58" t="s">
        <v>818</v>
      </c>
      <c r="BE1" s="58" t="s">
        <v>819</v>
      </c>
      <c r="BF1" s="58" t="s">
        <v>820</v>
      </c>
      <c r="BG1" s="58" t="s">
        <v>821</v>
      </c>
      <c r="BH1" s="58" t="s">
        <v>822</v>
      </c>
      <c r="BI1" s="58" t="s">
        <v>823</v>
      </c>
      <c r="BJ1" s="58" t="s">
        <v>824</v>
      </c>
      <c r="BK1" s="58" t="s">
        <v>825</v>
      </c>
      <c r="BL1" s="58" t="s">
        <v>826</v>
      </c>
      <c r="BM1" s="58" t="s">
        <v>827</v>
      </c>
      <c r="BN1" s="58" t="s">
        <v>950</v>
      </c>
      <c r="BO1" s="58" t="s">
        <v>828</v>
      </c>
      <c r="BP1" s="58" t="s">
        <v>829</v>
      </c>
      <c r="BQ1" s="58" t="s">
        <v>830</v>
      </c>
      <c r="BR1" s="58" t="s">
        <v>831</v>
      </c>
      <c r="BS1" s="58" t="s">
        <v>832</v>
      </c>
      <c r="BT1" s="58" t="s">
        <v>833</v>
      </c>
      <c r="BU1" s="58" t="s">
        <v>834</v>
      </c>
      <c r="BV1" s="58" t="s">
        <v>835</v>
      </c>
      <c r="BW1" s="58" t="s">
        <v>836</v>
      </c>
      <c r="BX1" s="58" t="s">
        <v>837</v>
      </c>
      <c r="BY1" s="58" t="s">
        <v>838</v>
      </c>
      <c r="BZ1" s="58" t="s">
        <v>839</v>
      </c>
      <c r="CA1" s="58" t="s">
        <v>840</v>
      </c>
      <c r="CB1" s="58" t="s">
        <v>841</v>
      </c>
      <c r="CC1" s="58" t="s">
        <v>842</v>
      </c>
      <c r="CD1" s="58" t="s">
        <v>843</v>
      </c>
      <c r="CE1" s="58" t="s">
        <v>951</v>
      </c>
      <c r="CF1" s="58" t="s">
        <v>844</v>
      </c>
      <c r="CG1" s="58" t="s">
        <v>845</v>
      </c>
      <c r="CH1" s="58" t="s">
        <v>846</v>
      </c>
      <c r="CI1" s="58" t="s">
        <v>847</v>
      </c>
      <c r="CJ1" s="58" t="s">
        <v>952</v>
      </c>
      <c r="CK1" s="58" t="s">
        <v>848</v>
      </c>
      <c r="CL1" s="58" t="s">
        <v>953</v>
      </c>
      <c r="CM1" s="58" t="s">
        <v>849</v>
      </c>
      <c r="CN1" s="58" t="s">
        <v>850</v>
      </c>
      <c r="CO1" s="58" t="s">
        <v>851</v>
      </c>
      <c r="CP1" s="58" t="s">
        <v>852</v>
      </c>
      <c r="CQ1" s="58" t="s">
        <v>954</v>
      </c>
      <c r="CR1" s="58" t="s">
        <v>853</v>
      </c>
      <c r="CS1" s="58" t="s">
        <v>955</v>
      </c>
      <c r="CT1" s="58" t="s">
        <v>854</v>
      </c>
      <c r="CU1" s="58" t="s">
        <v>855</v>
      </c>
      <c r="CV1" s="82" t="s">
        <v>965</v>
      </c>
      <c r="CW1" s="82" t="s">
        <v>967</v>
      </c>
      <c r="CX1" s="82" t="s">
        <v>966</v>
      </c>
      <c r="CY1" s="82"/>
    </row>
    <row r="2" spans="1:103" s="58" customFormat="1" ht="12" customHeight="1" x14ac:dyDescent="0.3">
      <c r="A2" s="58">
        <v>2008</v>
      </c>
      <c r="B2" s="58">
        <v>375426</v>
      </c>
      <c r="C2" s="58">
        <v>490000</v>
      </c>
      <c r="E2" s="58">
        <v>631119</v>
      </c>
      <c r="H2" s="58">
        <v>615374.69999999995</v>
      </c>
      <c r="K2" s="58">
        <v>1400000</v>
      </c>
      <c r="L2" s="58">
        <v>1600000</v>
      </c>
      <c r="O2" s="58">
        <v>4000000</v>
      </c>
      <c r="Q2" s="58">
        <v>653146</v>
      </c>
      <c r="R2" s="58">
        <v>194006</v>
      </c>
      <c r="T2" s="58">
        <v>108200</v>
      </c>
      <c r="W2" s="58">
        <v>4800000</v>
      </c>
      <c r="Y2" s="58">
        <v>9969898</v>
      </c>
      <c r="Z2" s="58">
        <v>77453</v>
      </c>
      <c r="AC2" s="58">
        <v>17000000</v>
      </c>
      <c r="AE2" s="58">
        <v>249425</v>
      </c>
      <c r="AH2" s="58">
        <v>13000000</v>
      </c>
      <c r="AK2" s="58">
        <v>18319</v>
      </c>
      <c r="AQ2" s="58">
        <v>356000</v>
      </c>
      <c r="AR2" s="58">
        <v>61400000</v>
      </c>
      <c r="AS2" s="58">
        <v>62430000</v>
      </c>
      <c r="AU2" s="58">
        <v>20224.53</v>
      </c>
      <c r="AV2" s="58">
        <v>3402699</v>
      </c>
      <c r="AW2" s="58">
        <v>12000000</v>
      </c>
      <c r="AY2" s="58">
        <v>26466000</v>
      </c>
      <c r="AZ2" s="58">
        <v>75000000</v>
      </c>
      <c r="BB2" s="58">
        <v>1738062</v>
      </c>
      <c r="BC2" s="58">
        <v>14400000</v>
      </c>
      <c r="BD2" s="58">
        <v>57300000</v>
      </c>
      <c r="BE2" s="58">
        <v>193323</v>
      </c>
      <c r="BF2" s="58">
        <v>41832</v>
      </c>
      <c r="BH2" s="58">
        <v>3115</v>
      </c>
      <c r="BJ2" s="58">
        <v>3338.28</v>
      </c>
      <c r="BN2" s="58">
        <v>33387</v>
      </c>
      <c r="BO2" s="58">
        <v>1915</v>
      </c>
      <c r="BP2" s="58">
        <v>3476</v>
      </c>
      <c r="BR2" s="58">
        <v>0</v>
      </c>
      <c r="BY2" s="58">
        <v>10781982</v>
      </c>
      <c r="CA2" s="58">
        <v>22299000</v>
      </c>
      <c r="CB2" s="58">
        <v>155000000</v>
      </c>
      <c r="CE2" s="58">
        <v>173876</v>
      </c>
      <c r="CG2" s="58">
        <v>111200000</v>
      </c>
      <c r="CH2" s="58">
        <v>102602659</v>
      </c>
      <c r="CI2" s="58">
        <v>17600000</v>
      </c>
      <c r="CJ2" s="58">
        <v>12625374.359999999</v>
      </c>
      <c r="CL2" s="58">
        <v>11939000</v>
      </c>
      <c r="CN2" s="58">
        <v>174500000</v>
      </c>
      <c r="CO2" s="58">
        <v>22720000</v>
      </c>
      <c r="CQ2" s="58">
        <v>1417990</v>
      </c>
      <c r="CR2" s="58">
        <v>5326421</v>
      </c>
      <c r="CS2" s="58">
        <v>2161285</v>
      </c>
      <c r="CT2" s="58">
        <v>400000</v>
      </c>
      <c r="CU2" s="58">
        <v>44900000</v>
      </c>
      <c r="CV2" s="82">
        <f>AVERAGE(B2:CU2)</f>
        <v>20492756.26673077</v>
      </c>
      <c r="CW2" s="84">
        <f>CV2/10^6</f>
        <v>20.492756266730769</v>
      </c>
      <c r="CX2" s="82"/>
      <c r="CY2" s="82"/>
    </row>
    <row r="3" spans="1:103" s="58" customFormat="1" ht="12" customHeight="1" x14ac:dyDescent="0.3">
      <c r="A3" s="58">
        <v>2009</v>
      </c>
      <c r="B3" s="58">
        <v>357793</v>
      </c>
      <c r="C3" s="58">
        <v>440000</v>
      </c>
      <c r="E3" s="58">
        <v>560000</v>
      </c>
      <c r="H3" s="58">
        <v>571680</v>
      </c>
      <c r="J3" s="58">
        <v>108100</v>
      </c>
      <c r="K3" s="58">
        <v>1420000</v>
      </c>
      <c r="L3" s="58">
        <v>1900000</v>
      </c>
      <c r="N3" s="58">
        <v>27523000</v>
      </c>
      <c r="O3" s="58">
        <v>4570000</v>
      </c>
      <c r="Q3" s="58">
        <v>638050</v>
      </c>
      <c r="R3" s="58">
        <v>191491</v>
      </c>
      <c r="T3" s="58">
        <v>102465</v>
      </c>
      <c r="U3" s="58">
        <v>160000</v>
      </c>
      <c r="V3" s="58">
        <v>948178</v>
      </c>
      <c r="W3" s="58">
        <v>4700000</v>
      </c>
      <c r="X3" s="58">
        <v>1638000</v>
      </c>
      <c r="Y3" s="58">
        <v>8852746</v>
      </c>
      <c r="Z3" s="58">
        <v>75651</v>
      </c>
      <c r="AC3" s="58">
        <v>12500000</v>
      </c>
      <c r="AD3" s="58">
        <v>8070259</v>
      </c>
      <c r="AE3" s="58">
        <v>285846</v>
      </c>
      <c r="AH3" s="58">
        <v>16500000</v>
      </c>
      <c r="AI3" s="58">
        <v>1453176</v>
      </c>
      <c r="AJ3" s="58">
        <v>22000</v>
      </c>
      <c r="AK3" s="58">
        <v>18785</v>
      </c>
      <c r="AL3" s="58">
        <v>46614432</v>
      </c>
      <c r="AO3" s="58">
        <v>12347534</v>
      </c>
      <c r="AP3" s="58">
        <v>26000</v>
      </c>
      <c r="AQ3" s="58">
        <v>258370</v>
      </c>
      <c r="AR3" s="58">
        <v>65000000</v>
      </c>
      <c r="AS3" s="58">
        <v>62427258</v>
      </c>
      <c r="AU3" s="58">
        <v>12983</v>
      </c>
      <c r="AV3" s="58">
        <v>3981000</v>
      </c>
      <c r="AW3" s="58">
        <v>11732400</v>
      </c>
      <c r="AX3" s="58">
        <v>166652</v>
      </c>
      <c r="AY3" s="58">
        <v>24701000</v>
      </c>
      <c r="AZ3" s="58">
        <v>69000000</v>
      </c>
      <c r="BA3" s="58">
        <v>1285536</v>
      </c>
      <c r="BB3" s="58">
        <v>2003000</v>
      </c>
      <c r="BC3" s="58">
        <v>14500000</v>
      </c>
      <c r="BD3" s="58">
        <v>55100000</v>
      </c>
      <c r="BE3" s="58">
        <v>370776</v>
      </c>
      <c r="BF3" s="58">
        <v>50532</v>
      </c>
      <c r="BH3" s="58">
        <v>1409</v>
      </c>
      <c r="BJ3" s="58">
        <v>3058</v>
      </c>
      <c r="BL3" s="58">
        <v>343</v>
      </c>
      <c r="BN3" s="58">
        <v>28388</v>
      </c>
      <c r="BO3" s="58">
        <v>1926</v>
      </c>
      <c r="BP3" s="58">
        <v>4576</v>
      </c>
      <c r="BR3" s="58">
        <v>21323</v>
      </c>
      <c r="BU3" s="58">
        <v>793</v>
      </c>
      <c r="BW3" s="58">
        <v>8106</v>
      </c>
      <c r="BX3" s="58">
        <v>161</v>
      </c>
      <c r="BY3" s="58">
        <v>12129402</v>
      </c>
      <c r="CA3" s="58">
        <v>19852000</v>
      </c>
      <c r="CB3" s="58">
        <v>159559934</v>
      </c>
      <c r="CC3" s="58">
        <v>78192000</v>
      </c>
      <c r="CD3" s="58">
        <v>20039000</v>
      </c>
      <c r="CE3" s="58">
        <v>203485</v>
      </c>
      <c r="CF3" s="58">
        <v>45267968</v>
      </c>
      <c r="CG3" s="58">
        <v>122400000</v>
      </c>
      <c r="CH3" s="58">
        <v>97405418</v>
      </c>
      <c r="CI3" s="58">
        <v>22104840</v>
      </c>
      <c r="CJ3" s="58">
        <v>30800000</v>
      </c>
      <c r="CK3" s="58">
        <v>39986000</v>
      </c>
      <c r="CL3" s="58">
        <v>11074000</v>
      </c>
      <c r="CN3" s="58">
        <v>149100000</v>
      </c>
      <c r="CO3" s="58">
        <v>19300000</v>
      </c>
      <c r="CQ3" s="58">
        <v>1227000</v>
      </c>
      <c r="CR3" s="58">
        <v>5311227</v>
      </c>
      <c r="CS3" s="58">
        <v>3609036</v>
      </c>
      <c r="CT3" s="58">
        <v>126857</v>
      </c>
      <c r="CU3" s="58">
        <v>44500000</v>
      </c>
      <c r="CV3" s="82">
        <f t="shared" ref="CV3:CV15" si="0">AVERAGE(B3:CU3)</f>
        <v>18430725.246575341</v>
      </c>
      <c r="CW3" s="84">
        <f t="shared" ref="CW3:CW15" si="1">CV3/10^6</f>
        <v>18.430725246575342</v>
      </c>
      <c r="CX3" s="85">
        <f>(CV3/CV2)-1</f>
        <v>-0.10062243425512563</v>
      </c>
      <c r="CY3" s="82"/>
    </row>
    <row r="4" spans="1:103" s="58" customFormat="1" ht="12" customHeight="1" x14ac:dyDescent="0.3">
      <c r="A4" s="58">
        <v>2010</v>
      </c>
      <c r="B4" s="58">
        <v>409911</v>
      </c>
      <c r="C4" s="58">
        <v>480000</v>
      </c>
      <c r="D4" s="58">
        <v>158000</v>
      </c>
      <c r="E4" s="58">
        <v>1075000</v>
      </c>
      <c r="H4" s="58">
        <v>679605.4</v>
      </c>
      <c r="J4" s="58">
        <v>129100</v>
      </c>
      <c r="K4" s="58">
        <v>4320000</v>
      </c>
      <c r="L4" s="58">
        <v>2000000</v>
      </c>
      <c r="M4" s="58">
        <v>2770000</v>
      </c>
      <c r="N4" s="58">
        <v>21312000</v>
      </c>
      <c r="O4" s="58">
        <v>4800000</v>
      </c>
      <c r="Q4" s="58">
        <v>616888</v>
      </c>
      <c r="R4" s="58">
        <v>158107</v>
      </c>
      <c r="T4" s="58">
        <v>115880</v>
      </c>
      <c r="U4" s="58">
        <v>159708</v>
      </c>
      <c r="V4" s="58">
        <v>1768000</v>
      </c>
      <c r="W4" s="58">
        <v>3440000</v>
      </c>
      <c r="X4" s="58">
        <v>1906000</v>
      </c>
      <c r="Z4" s="58">
        <v>80982.64</v>
      </c>
      <c r="AC4" s="58">
        <v>13100000</v>
      </c>
      <c r="AD4" s="58">
        <v>1998929</v>
      </c>
      <c r="AE4" s="58">
        <v>327968</v>
      </c>
      <c r="AH4" s="58">
        <v>9821000</v>
      </c>
      <c r="AI4" s="58">
        <v>1377057</v>
      </c>
      <c r="AJ4" s="58">
        <v>23812</v>
      </c>
      <c r="AK4" s="58">
        <v>19189</v>
      </c>
      <c r="AL4" s="58">
        <v>49297918</v>
      </c>
      <c r="AO4" s="58">
        <v>13800000</v>
      </c>
      <c r="AP4" s="58">
        <v>29000</v>
      </c>
      <c r="AQ4" s="58">
        <v>305986</v>
      </c>
      <c r="AR4" s="58">
        <v>64900000</v>
      </c>
      <c r="AS4" s="58">
        <v>58259157</v>
      </c>
      <c r="AU4" s="58">
        <v>17929</v>
      </c>
      <c r="AV4" s="58">
        <v>3789000</v>
      </c>
      <c r="AW4" s="58">
        <v>12206700</v>
      </c>
      <c r="AX4" s="58">
        <v>191548</v>
      </c>
      <c r="AY4" s="58">
        <v>12700000</v>
      </c>
      <c r="AZ4" s="58">
        <v>76000000</v>
      </c>
      <c r="BA4" s="58">
        <v>1160273.97</v>
      </c>
      <c r="BB4" s="58">
        <v>2142000</v>
      </c>
      <c r="BC4" s="58">
        <v>14200000</v>
      </c>
      <c r="BD4" s="58">
        <v>51600000</v>
      </c>
      <c r="BE4" s="58">
        <v>294531</v>
      </c>
      <c r="BF4" s="58">
        <v>56547</v>
      </c>
      <c r="BG4" s="58">
        <v>1763.48</v>
      </c>
      <c r="BH4" s="58">
        <v>3767</v>
      </c>
      <c r="BJ4" s="58">
        <v>3000</v>
      </c>
      <c r="BL4" s="58">
        <v>3714.9</v>
      </c>
      <c r="BM4" s="58">
        <v>41</v>
      </c>
      <c r="BN4" s="58">
        <v>26486</v>
      </c>
      <c r="BO4" s="58">
        <v>1758</v>
      </c>
      <c r="BP4" s="58">
        <v>6215</v>
      </c>
      <c r="BR4" s="58">
        <v>24449</v>
      </c>
      <c r="BS4" s="58">
        <v>12501</v>
      </c>
      <c r="BT4" s="58">
        <v>14000</v>
      </c>
      <c r="BU4" s="58">
        <v>1638</v>
      </c>
      <c r="BW4" s="58">
        <v>22366</v>
      </c>
      <c r="BY4" s="58">
        <v>11184416</v>
      </c>
      <c r="BZ4" s="58">
        <v>38845671</v>
      </c>
      <c r="CA4" s="58">
        <v>22391000</v>
      </c>
      <c r="CB4" s="58">
        <v>126884620</v>
      </c>
      <c r="CC4" s="58">
        <v>80575870</v>
      </c>
      <c r="CD4" s="58">
        <v>14744000</v>
      </c>
      <c r="CE4" s="58">
        <v>239255</v>
      </c>
      <c r="CF4" s="58">
        <v>38631310</v>
      </c>
      <c r="CG4" s="58">
        <v>116400000</v>
      </c>
      <c r="CH4" s="58">
        <v>109324454</v>
      </c>
      <c r="CI4" s="58">
        <v>25600000</v>
      </c>
      <c r="CJ4" s="58">
        <v>19371616</v>
      </c>
      <c r="CK4" s="58">
        <v>39499000</v>
      </c>
      <c r="CL4" s="58">
        <v>8500000</v>
      </c>
      <c r="CM4" s="58">
        <v>726885</v>
      </c>
      <c r="CN4" s="58">
        <v>167100000</v>
      </c>
      <c r="CO4" s="58">
        <v>22731418</v>
      </c>
      <c r="CP4" s="58">
        <v>178486</v>
      </c>
      <c r="CQ4" s="58">
        <v>2636000</v>
      </c>
      <c r="CR4" s="58">
        <v>5568849</v>
      </c>
      <c r="CS4" s="58">
        <v>67928</v>
      </c>
      <c r="CT4" s="58">
        <v>160975.35999999999</v>
      </c>
      <c r="CU4" s="58">
        <v>42000000</v>
      </c>
      <c r="CV4" s="82">
        <f t="shared" si="0"/>
        <v>16593514.746874997</v>
      </c>
      <c r="CW4" s="84">
        <f t="shared" si="1"/>
        <v>16.593514746874998</v>
      </c>
      <c r="CX4" s="85">
        <f t="shared" ref="CX4:CX15" si="2">(CV4/CV3)-1</f>
        <v>-9.9681942795046496E-2</v>
      </c>
      <c r="CY4" s="82"/>
    </row>
    <row r="5" spans="1:103" s="58" customFormat="1" ht="12" customHeight="1" x14ac:dyDescent="0.3">
      <c r="A5" s="58">
        <v>2011</v>
      </c>
      <c r="B5" s="58">
        <v>450829</v>
      </c>
      <c r="C5" s="58">
        <v>516992</v>
      </c>
      <c r="D5" s="58">
        <v>158590</v>
      </c>
      <c r="E5" s="58">
        <v>1149552</v>
      </c>
      <c r="G5" s="58">
        <v>103000</v>
      </c>
      <c r="H5" s="58">
        <v>606927</v>
      </c>
      <c r="J5" s="58">
        <v>131500</v>
      </c>
      <c r="K5" s="58">
        <v>4579024</v>
      </c>
      <c r="L5" s="58">
        <v>1600000</v>
      </c>
      <c r="M5" s="58">
        <v>2090000</v>
      </c>
      <c r="N5" s="58">
        <v>20920000</v>
      </c>
      <c r="O5" s="58">
        <v>4230000</v>
      </c>
      <c r="Q5" s="58">
        <v>601480</v>
      </c>
      <c r="R5" s="58">
        <v>149006</v>
      </c>
      <c r="T5" s="58">
        <v>104482</v>
      </c>
      <c r="U5" s="58">
        <v>154932</v>
      </c>
      <c r="V5" s="58">
        <v>1688667</v>
      </c>
      <c r="W5" s="58">
        <v>3382051</v>
      </c>
      <c r="X5" s="58">
        <v>1935000</v>
      </c>
      <c r="Z5" s="58">
        <v>79203.960000000006</v>
      </c>
      <c r="AB5" s="58">
        <v>15964</v>
      </c>
      <c r="AD5" s="58">
        <v>1742344</v>
      </c>
      <c r="AE5" s="58">
        <v>348940</v>
      </c>
      <c r="AF5" s="58">
        <v>1006700</v>
      </c>
      <c r="AG5" s="58">
        <v>2004512</v>
      </c>
      <c r="AH5" s="58">
        <v>10329000</v>
      </c>
      <c r="AI5" s="58">
        <v>638019</v>
      </c>
      <c r="AJ5" s="58">
        <v>23034</v>
      </c>
      <c r="AK5" s="58">
        <v>17761</v>
      </c>
      <c r="AL5" s="58">
        <v>44693687</v>
      </c>
      <c r="AM5" s="58">
        <v>5525</v>
      </c>
      <c r="AN5" s="58">
        <v>191191</v>
      </c>
      <c r="AO5" s="58">
        <v>14126000</v>
      </c>
      <c r="AP5" s="58">
        <v>31000</v>
      </c>
      <c r="AQ5" s="58">
        <v>341869</v>
      </c>
      <c r="AR5" s="58">
        <v>61800000</v>
      </c>
      <c r="AS5" s="58">
        <v>49128800</v>
      </c>
      <c r="AT5" s="58">
        <v>3199557</v>
      </c>
      <c r="AU5" s="58">
        <v>15991</v>
      </c>
      <c r="AV5" s="58">
        <v>3694100</v>
      </c>
      <c r="AW5" s="58">
        <v>11556000</v>
      </c>
      <c r="AX5" s="58">
        <v>210663.49</v>
      </c>
      <c r="AY5" s="58">
        <v>13100000</v>
      </c>
      <c r="AZ5" s="58">
        <v>74000000</v>
      </c>
      <c r="BA5" s="58">
        <v>1320900</v>
      </c>
      <c r="BB5" s="58">
        <v>2073000</v>
      </c>
      <c r="BC5" s="58">
        <v>14600000</v>
      </c>
      <c r="BD5" s="58">
        <v>46000000</v>
      </c>
      <c r="BE5" s="58">
        <v>1376590</v>
      </c>
      <c r="BF5" s="58">
        <v>58444</v>
      </c>
      <c r="BG5" s="58">
        <v>1417.1</v>
      </c>
      <c r="BH5" s="58">
        <v>1636</v>
      </c>
      <c r="BI5" s="58">
        <v>2075</v>
      </c>
      <c r="BJ5" s="58">
        <v>3000</v>
      </c>
      <c r="BK5" s="58">
        <v>11158</v>
      </c>
      <c r="BL5" s="58">
        <v>3585</v>
      </c>
      <c r="BM5" s="58">
        <v>48</v>
      </c>
      <c r="BN5" s="58">
        <v>18209</v>
      </c>
      <c r="BO5" s="58">
        <v>2153</v>
      </c>
      <c r="BP5" s="58">
        <v>4003</v>
      </c>
      <c r="BQ5" s="58">
        <v>103</v>
      </c>
      <c r="BR5" s="58">
        <v>19170</v>
      </c>
      <c r="BS5" s="58">
        <v>21173</v>
      </c>
      <c r="BT5" s="58">
        <v>13859</v>
      </c>
      <c r="BU5" s="58">
        <v>4155</v>
      </c>
      <c r="BW5" s="58">
        <v>18429</v>
      </c>
      <c r="BX5" s="58">
        <v>2190</v>
      </c>
      <c r="BY5" s="58">
        <v>8183495</v>
      </c>
      <c r="CA5" s="58">
        <v>21465607</v>
      </c>
      <c r="CB5" s="58">
        <v>129300000</v>
      </c>
      <c r="CC5" s="58">
        <v>70935790</v>
      </c>
      <c r="CD5" s="58">
        <v>16957182</v>
      </c>
      <c r="CE5" s="58">
        <v>239861</v>
      </c>
      <c r="CF5" s="58">
        <v>50694969</v>
      </c>
      <c r="CG5" s="58">
        <v>123540189</v>
      </c>
      <c r="CH5" s="58">
        <v>156899254</v>
      </c>
      <c r="CI5" s="58">
        <v>23700000</v>
      </c>
      <c r="CJ5" s="58">
        <v>23177910</v>
      </c>
      <c r="CK5" s="58">
        <v>36193000</v>
      </c>
      <c r="CL5" s="58">
        <v>9328836</v>
      </c>
      <c r="CM5" s="58">
        <v>622446</v>
      </c>
      <c r="CN5" s="58">
        <v>163800000</v>
      </c>
      <c r="CO5" s="58">
        <v>24517024</v>
      </c>
      <c r="CP5" s="58">
        <v>165972</v>
      </c>
      <c r="CQ5" s="58">
        <v>2228760</v>
      </c>
      <c r="CR5" s="58">
        <v>6313239</v>
      </c>
      <c r="CS5" s="58">
        <v>64922</v>
      </c>
      <c r="CT5" s="58">
        <v>153269</v>
      </c>
      <c r="CU5" s="58">
        <v>37900000</v>
      </c>
      <c r="CV5" s="82">
        <f t="shared" si="0"/>
        <v>14705493.433146069</v>
      </c>
      <c r="CW5" s="84">
        <f t="shared" si="1"/>
        <v>14.705493433146069</v>
      </c>
      <c r="CX5" s="85">
        <f t="shared" si="2"/>
        <v>-0.11378067531379954</v>
      </c>
      <c r="CY5" s="82"/>
    </row>
    <row r="6" spans="1:103" s="58" customFormat="1" ht="12" customHeight="1" x14ac:dyDescent="0.3">
      <c r="A6" s="58">
        <v>2012</v>
      </c>
      <c r="B6" s="58">
        <v>484612</v>
      </c>
      <c r="C6" s="58">
        <v>591681</v>
      </c>
      <c r="D6" s="58">
        <v>150939</v>
      </c>
      <c r="E6" s="58">
        <v>1069046</v>
      </c>
      <c r="G6" s="58">
        <v>45689</v>
      </c>
      <c r="H6" s="58">
        <v>636271</v>
      </c>
      <c r="J6" s="58">
        <v>153200</v>
      </c>
      <c r="K6" s="58">
        <v>4260000</v>
      </c>
      <c r="L6" s="58">
        <v>1500000</v>
      </c>
      <c r="M6" s="58">
        <v>5120000</v>
      </c>
      <c r="N6" s="58">
        <v>18808000</v>
      </c>
      <c r="O6" s="58">
        <v>4240000</v>
      </c>
      <c r="Q6" s="58">
        <v>534028</v>
      </c>
      <c r="R6" s="58">
        <v>141606</v>
      </c>
      <c r="T6" s="58">
        <v>102547</v>
      </c>
      <c r="U6" s="58">
        <v>159742</v>
      </c>
      <c r="V6" s="58">
        <v>1669163.47</v>
      </c>
      <c r="W6" s="58">
        <v>3034000</v>
      </c>
      <c r="X6" s="58">
        <v>1913000</v>
      </c>
      <c r="Y6" s="58">
        <v>10349521</v>
      </c>
      <c r="AB6" s="58">
        <v>16296</v>
      </c>
      <c r="AD6" s="58">
        <v>322758</v>
      </c>
      <c r="AE6" s="58">
        <v>320136</v>
      </c>
      <c r="AF6" s="58">
        <v>1045900</v>
      </c>
      <c r="AG6" s="58">
        <v>213800</v>
      </c>
      <c r="AH6" s="58">
        <v>9200000</v>
      </c>
      <c r="AI6" s="58">
        <v>502496.55</v>
      </c>
      <c r="AJ6" s="58">
        <v>27550</v>
      </c>
      <c r="AK6" s="58">
        <v>16711</v>
      </c>
      <c r="AL6" s="58">
        <v>46826134</v>
      </c>
      <c r="AM6" s="58">
        <v>38000</v>
      </c>
      <c r="AN6" s="58">
        <v>218779</v>
      </c>
      <c r="AO6" s="58">
        <v>12800000</v>
      </c>
      <c r="AP6" s="58">
        <v>47000</v>
      </c>
      <c r="AQ6" s="58">
        <v>354518</v>
      </c>
      <c r="AR6" s="58">
        <v>59800000</v>
      </c>
      <c r="AS6" s="58">
        <v>52498789</v>
      </c>
      <c r="AT6" s="58">
        <v>3319758</v>
      </c>
      <c r="AU6" s="58">
        <v>14202</v>
      </c>
      <c r="AV6" s="58">
        <v>3469700</v>
      </c>
      <c r="AW6" s="58">
        <v>10991000</v>
      </c>
      <c r="AX6" s="58">
        <v>160998.48000000001</v>
      </c>
      <c r="AY6" s="58">
        <v>14100000</v>
      </c>
      <c r="AZ6" s="58">
        <v>72000000</v>
      </c>
      <c r="BA6" s="58">
        <v>1542600</v>
      </c>
      <c r="BB6" s="58">
        <v>2128371</v>
      </c>
      <c r="BC6" s="58">
        <v>16000000</v>
      </c>
      <c r="BD6" s="58">
        <v>47000000</v>
      </c>
      <c r="BE6" s="58">
        <v>579834</v>
      </c>
      <c r="BF6" s="58">
        <v>58506</v>
      </c>
      <c r="BG6" s="58">
        <v>2307.5</v>
      </c>
      <c r="BH6" s="58">
        <v>1821</v>
      </c>
      <c r="BI6" s="58">
        <v>3523.83</v>
      </c>
      <c r="BJ6" s="58">
        <v>2000</v>
      </c>
      <c r="BK6" s="58">
        <v>19427</v>
      </c>
      <c r="BL6" s="58">
        <v>3609</v>
      </c>
      <c r="BM6" s="58">
        <v>11571</v>
      </c>
      <c r="BN6" s="58">
        <v>11862</v>
      </c>
      <c r="BO6" s="58">
        <v>1181</v>
      </c>
      <c r="BP6" s="58">
        <v>3561</v>
      </c>
      <c r="BQ6" s="58">
        <v>2362</v>
      </c>
      <c r="BR6" s="58">
        <v>11651</v>
      </c>
      <c r="BS6" s="58">
        <v>12350</v>
      </c>
      <c r="BU6" s="58">
        <v>7617</v>
      </c>
      <c r="BW6" s="58">
        <v>15429</v>
      </c>
      <c r="BX6" s="58">
        <v>1854</v>
      </c>
      <c r="BY6" s="58">
        <v>6948969</v>
      </c>
      <c r="CA6" s="58">
        <v>22693000</v>
      </c>
      <c r="CB6" s="58">
        <v>129900000</v>
      </c>
      <c r="CC6" s="58">
        <v>80283556</v>
      </c>
      <c r="CD6" s="58">
        <v>18046000</v>
      </c>
      <c r="CE6" s="58">
        <v>387651</v>
      </c>
      <c r="CF6" s="58">
        <v>54676230</v>
      </c>
      <c r="CG6" s="58">
        <v>127800000</v>
      </c>
      <c r="CH6" s="58">
        <v>154230874</v>
      </c>
      <c r="CI6" s="58">
        <v>21000000</v>
      </c>
      <c r="CJ6" s="58">
        <v>26062058</v>
      </c>
      <c r="CK6" s="58">
        <v>35461092</v>
      </c>
      <c r="CL6" s="58">
        <v>8328345</v>
      </c>
      <c r="CM6" s="58">
        <v>2092169</v>
      </c>
      <c r="CN6" s="58">
        <v>181700000</v>
      </c>
      <c r="CO6" s="58">
        <v>24791474</v>
      </c>
      <c r="CP6" s="58">
        <v>155266.07999999999</v>
      </c>
      <c r="CQ6" s="58">
        <v>2234000</v>
      </c>
      <c r="CR6" s="58">
        <v>5695329</v>
      </c>
      <c r="CS6" s="58">
        <v>70007</v>
      </c>
      <c r="CT6" s="58">
        <v>128361</v>
      </c>
      <c r="CU6" s="58">
        <v>29700000</v>
      </c>
      <c r="CV6" s="82">
        <f t="shared" si="0"/>
        <v>15262197.612613635</v>
      </c>
      <c r="CW6" s="84">
        <f t="shared" si="1"/>
        <v>15.262197612613635</v>
      </c>
      <c r="CX6" s="85">
        <f t="shared" si="2"/>
        <v>3.7856885387657968E-2</v>
      </c>
      <c r="CY6" s="82"/>
    </row>
    <row r="7" spans="1:103" s="58" customFormat="1" ht="12" customHeight="1" x14ac:dyDescent="0.3">
      <c r="A7" s="58">
        <v>2013</v>
      </c>
      <c r="B7" s="58">
        <v>492798</v>
      </c>
      <c r="C7" s="58">
        <v>659000</v>
      </c>
      <c r="D7" s="58">
        <v>170083.06</v>
      </c>
      <c r="E7" s="58">
        <v>1198185</v>
      </c>
      <c r="G7" s="58">
        <v>58415</v>
      </c>
      <c r="H7" s="58">
        <v>661481.1</v>
      </c>
      <c r="J7" s="58">
        <v>168400</v>
      </c>
      <c r="K7" s="58">
        <v>4200000</v>
      </c>
      <c r="L7" s="58">
        <v>1100000</v>
      </c>
      <c r="M7" s="58">
        <v>4710000</v>
      </c>
      <c r="N7" s="58">
        <v>18842000</v>
      </c>
      <c r="O7" s="58">
        <v>3160000</v>
      </c>
      <c r="Q7" s="58">
        <v>680000</v>
      </c>
      <c r="R7" s="58">
        <v>125516</v>
      </c>
      <c r="S7" s="58">
        <v>221076</v>
      </c>
      <c r="T7" s="58">
        <v>103703</v>
      </c>
      <c r="U7" s="58">
        <v>158483</v>
      </c>
      <c r="W7" s="58">
        <v>3100000</v>
      </c>
      <c r="X7" s="58">
        <v>1837000</v>
      </c>
      <c r="Z7" s="58">
        <v>86918.8</v>
      </c>
      <c r="AB7" s="58">
        <v>14339</v>
      </c>
      <c r="AC7" s="58">
        <v>15600000</v>
      </c>
      <c r="AD7" s="58">
        <v>3771674</v>
      </c>
      <c r="AE7" s="58">
        <v>249021</v>
      </c>
      <c r="AF7" s="58">
        <v>1624400</v>
      </c>
      <c r="AG7" s="58">
        <v>2169600</v>
      </c>
      <c r="AH7" s="58">
        <v>9800000</v>
      </c>
      <c r="AI7" s="58">
        <v>501350</v>
      </c>
      <c r="AJ7" s="58">
        <v>24050</v>
      </c>
      <c r="AK7" s="58">
        <v>17254</v>
      </c>
      <c r="AL7" s="58">
        <v>52800000</v>
      </c>
      <c r="AM7" s="58">
        <v>43000</v>
      </c>
      <c r="AN7" s="58">
        <v>239000</v>
      </c>
      <c r="AO7" s="58">
        <v>12240000</v>
      </c>
      <c r="AP7" s="58">
        <v>50000</v>
      </c>
      <c r="AQ7" s="58">
        <v>386154</v>
      </c>
      <c r="AR7" s="58">
        <v>50300000</v>
      </c>
      <c r="AS7" s="58">
        <v>47299618</v>
      </c>
      <c r="AT7" s="58">
        <v>4148633</v>
      </c>
      <c r="AU7" s="58">
        <v>10038</v>
      </c>
      <c r="AV7" s="58">
        <v>3556200</v>
      </c>
      <c r="AW7" s="58">
        <v>12900000</v>
      </c>
      <c r="AX7" s="58">
        <v>253101</v>
      </c>
      <c r="AY7" s="58">
        <v>14200000</v>
      </c>
      <c r="AZ7" s="58">
        <v>73000000</v>
      </c>
      <c r="BA7" s="58">
        <v>1538700</v>
      </c>
      <c r="BB7" s="58">
        <v>4155438</v>
      </c>
      <c r="BC7" s="58">
        <v>16000000</v>
      </c>
      <c r="BD7" s="58">
        <v>46000000</v>
      </c>
      <c r="BE7" s="58">
        <v>686996</v>
      </c>
      <c r="BF7" s="58">
        <v>56000</v>
      </c>
      <c r="BG7" s="58">
        <v>118439</v>
      </c>
      <c r="BH7" s="58">
        <v>6756</v>
      </c>
      <c r="BI7" s="58">
        <v>2907</v>
      </c>
      <c r="BJ7" s="58">
        <v>2000</v>
      </c>
      <c r="BK7" s="58">
        <v>20957</v>
      </c>
      <c r="BL7" s="58">
        <v>4756</v>
      </c>
      <c r="BM7" s="58">
        <v>9645</v>
      </c>
      <c r="BO7" s="58">
        <v>1304</v>
      </c>
      <c r="BP7" s="58">
        <v>4185</v>
      </c>
      <c r="BR7" s="58">
        <v>11047</v>
      </c>
      <c r="BS7" s="58">
        <v>14592</v>
      </c>
      <c r="BU7" s="58">
        <v>12695</v>
      </c>
      <c r="BW7" s="58">
        <v>16721</v>
      </c>
      <c r="BX7" s="58">
        <v>3683</v>
      </c>
      <c r="BY7" s="58">
        <v>6944974</v>
      </c>
      <c r="CA7" s="58">
        <v>20320000</v>
      </c>
      <c r="CB7" s="58">
        <v>117200000</v>
      </c>
      <c r="CD7" s="58">
        <v>16633000</v>
      </c>
      <c r="CE7" s="58">
        <v>479175</v>
      </c>
      <c r="CG7" s="58">
        <v>115550000</v>
      </c>
      <c r="CH7" s="58">
        <v>141985000</v>
      </c>
      <c r="CI7" s="58">
        <v>20700000</v>
      </c>
      <c r="CJ7" s="58">
        <v>21830962</v>
      </c>
      <c r="CK7" s="58">
        <v>31838170</v>
      </c>
      <c r="CL7" s="58">
        <v>7914000</v>
      </c>
      <c r="CM7" s="58">
        <v>1200591</v>
      </c>
      <c r="CN7" s="58">
        <v>165800000</v>
      </c>
      <c r="CO7" s="58">
        <v>24560110</v>
      </c>
      <c r="CP7" s="58">
        <v>147433</v>
      </c>
      <c r="CQ7" s="58">
        <v>2181000</v>
      </c>
      <c r="CR7" s="58">
        <v>5426088</v>
      </c>
      <c r="CS7" s="58">
        <v>66495.5</v>
      </c>
      <c r="CT7" s="58">
        <v>115250</v>
      </c>
      <c r="CU7" s="58">
        <v>29800000</v>
      </c>
      <c r="CV7" s="82">
        <f t="shared" si="0"/>
        <v>13485759.534823529</v>
      </c>
      <c r="CW7" s="84">
        <f t="shared" si="1"/>
        <v>13.485759534823529</v>
      </c>
      <c r="CX7" s="85">
        <f t="shared" si="2"/>
        <v>-0.11639464531123267</v>
      </c>
      <c r="CY7" s="82"/>
    </row>
    <row r="8" spans="1:103" s="58" customFormat="1" ht="12" customHeight="1" x14ac:dyDescent="0.3">
      <c r="A8" s="58">
        <v>2014</v>
      </c>
      <c r="B8" s="58">
        <v>494931</v>
      </c>
      <c r="C8" s="58">
        <v>662000</v>
      </c>
      <c r="D8" s="58">
        <v>160795</v>
      </c>
      <c r="E8" s="58">
        <v>1203290</v>
      </c>
      <c r="F8" s="58">
        <v>1657276</v>
      </c>
      <c r="G8" s="58">
        <v>65102</v>
      </c>
      <c r="H8" s="58">
        <v>575291.85</v>
      </c>
      <c r="J8" s="58">
        <v>164700</v>
      </c>
      <c r="K8" s="58">
        <v>3990000</v>
      </c>
      <c r="L8" s="58">
        <v>1100000</v>
      </c>
      <c r="N8" s="58">
        <v>18450000</v>
      </c>
      <c r="O8" s="58">
        <v>2950000</v>
      </c>
      <c r="Q8" s="58">
        <v>420000</v>
      </c>
      <c r="R8" s="58">
        <v>115713</v>
      </c>
      <c r="S8" s="58">
        <v>221420</v>
      </c>
      <c r="T8" s="58">
        <v>98001.2</v>
      </c>
      <c r="U8" s="58">
        <v>165000</v>
      </c>
      <c r="W8" s="58">
        <v>3000000</v>
      </c>
      <c r="X8" s="58">
        <v>1845000</v>
      </c>
      <c r="Y8" s="58">
        <v>11400000</v>
      </c>
      <c r="Z8" s="58">
        <v>102280</v>
      </c>
      <c r="AB8" s="58">
        <v>16728</v>
      </c>
      <c r="AC8" s="58">
        <v>14700000</v>
      </c>
      <c r="AD8" s="58">
        <v>5492986</v>
      </c>
      <c r="AE8" s="58">
        <v>221268</v>
      </c>
      <c r="AF8" s="58">
        <v>1586000</v>
      </c>
      <c r="AG8" s="58">
        <v>2208000</v>
      </c>
      <c r="AH8" s="58">
        <v>10300000</v>
      </c>
      <c r="AI8" s="58">
        <v>489168</v>
      </c>
      <c r="AJ8" s="58">
        <v>12700</v>
      </c>
      <c r="AK8" s="58">
        <v>13375</v>
      </c>
      <c r="AL8" s="58">
        <v>47600000</v>
      </c>
      <c r="AM8" s="58">
        <v>39000</v>
      </c>
      <c r="AN8" s="58">
        <v>245000</v>
      </c>
      <c r="AO8" s="58">
        <v>9200000</v>
      </c>
      <c r="AP8" s="58">
        <v>47000</v>
      </c>
      <c r="AQ8" s="58">
        <v>367791</v>
      </c>
      <c r="AR8" s="58">
        <v>54100000</v>
      </c>
      <c r="AS8" s="58">
        <v>38915474</v>
      </c>
      <c r="AT8" s="58">
        <v>3481132</v>
      </c>
      <c r="AU8" s="58">
        <v>6297</v>
      </c>
      <c r="AV8" s="58">
        <v>3166700</v>
      </c>
      <c r="AW8" s="58">
        <v>13100000</v>
      </c>
      <c r="AX8" s="58">
        <v>242000</v>
      </c>
      <c r="AY8" s="58">
        <v>13800000</v>
      </c>
      <c r="AZ8" s="58">
        <v>76000000</v>
      </c>
      <c r="BA8" s="58">
        <v>1420100</v>
      </c>
      <c r="BB8" s="58">
        <v>3835903</v>
      </c>
      <c r="BC8" s="58">
        <v>16300000</v>
      </c>
      <c r="BD8" s="58">
        <v>44000000</v>
      </c>
      <c r="BE8" s="58">
        <v>799551</v>
      </c>
      <c r="BF8" s="58">
        <v>50000</v>
      </c>
      <c r="BG8" s="58">
        <v>36189</v>
      </c>
      <c r="BH8" s="58">
        <v>7336</v>
      </c>
      <c r="BI8" s="58">
        <v>1998</v>
      </c>
      <c r="BJ8" s="58">
        <v>854</v>
      </c>
      <c r="BK8" s="58">
        <v>15406</v>
      </c>
      <c r="BL8" s="58">
        <v>3165</v>
      </c>
      <c r="BM8" s="58">
        <v>9662</v>
      </c>
      <c r="BN8" s="58">
        <v>7742</v>
      </c>
      <c r="BO8" s="58">
        <v>2744</v>
      </c>
      <c r="BP8" s="58">
        <v>2942</v>
      </c>
      <c r="BQ8" s="58">
        <v>2754</v>
      </c>
      <c r="BR8" s="58">
        <v>14024</v>
      </c>
      <c r="BS8" s="58">
        <v>13047</v>
      </c>
      <c r="BU8" s="58">
        <v>8342</v>
      </c>
      <c r="BV8" s="58">
        <v>12800</v>
      </c>
      <c r="BW8" s="58">
        <v>12146.92</v>
      </c>
      <c r="BX8" s="58">
        <v>2538</v>
      </c>
      <c r="BY8" s="58">
        <v>5454635</v>
      </c>
      <c r="CA8" s="58">
        <v>16595000</v>
      </c>
      <c r="CB8" s="58">
        <v>97900000</v>
      </c>
      <c r="CD8" s="58">
        <v>16551000</v>
      </c>
      <c r="CE8" s="58">
        <v>537092</v>
      </c>
      <c r="CF8" s="58">
        <v>31331010</v>
      </c>
      <c r="CG8" s="58">
        <v>115480000</v>
      </c>
      <c r="CH8" s="58">
        <v>131154736</v>
      </c>
      <c r="CI8" s="58">
        <v>20500000</v>
      </c>
      <c r="CJ8" s="58">
        <v>19839900</v>
      </c>
      <c r="CK8" s="58">
        <v>30202556</v>
      </c>
      <c r="CL8" s="58">
        <v>7250000</v>
      </c>
      <c r="CM8" s="58">
        <v>1069257</v>
      </c>
      <c r="CN8" s="58">
        <v>156600000</v>
      </c>
      <c r="CO8" s="58">
        <v>20721943</v>
      </c>
      <c r="CP8" s="58">
        <v>132535</v>
      </c>
      <c r="CQ8" s="58">
        <v>1350000</v>
      </c>
      <c r="CR8" s="58">
        <v>6086997</v>
      </c>
      <c r="CS8" s="58">
        <v>77360.5</v>
      </c>
      <c r="CT8" s="58">
        <v>101992</v>
      </c>
      <c r="CU8" s="58">
        <v>27000000</v>
      </c>
      <c r="CV8" s="82">
        <f t="shared" si="0"/>
        <v>12407629.738555556</v>
      </c>
      <c r="CW8" s="84">
        <f t="shared" si="1"/>
        <v>12.407629738555556</v>
      </c>
      <c r="CX8" s="85">
        <f t="shared" si="2"/>
        <v>-7.9945797156176335E-2</v>
      </c>
      <c r="CY8" s="82"/>
    </row>
    <row r="9" spans="1:103" s="58" customFormat="1" ht="12" customHeight="1" x14ac:dyDescent="0.3">
      <c r="A9" s="58">
        <v>2015</v>
      </c>
      <c r="B9" s="58">
        <v>536168</v>
      </c>
      <c r="C9" s="58">
        <v>715000</v>
      </c>
      <c r="D9" s="58">
        <v>163109</v>
      </c>
      <c r="E9" s="58">
        <v>1103605</v>
      </c>
      <c r="F9" s="58">
        <v>1634862.39</v>
      </c>
      <c r="G9" s="58">
        <v>63937</v>
      </c>
      <c r="H9" s="58">
        <v>662478</v>
      </c>
      <c r="I9" s="58">
        <v>256279</v>
      </c>
      <c r="J9" s="58">
        <v>141800</v>
      </c>
      <c r="K9" s="58">
        <v>4250000</v>
      </c>
      <c r="L9" s="58">
        <v>1500000</v>
      </c>
      <c r="M9" s="58">
        <v>3000000</v>
      </c>
      <c r="N9" s="58">
        <v>18375000</v>
      </c>
      <c r="O9" s="58">
        <v>3160000</v>
      </c>
      <c r="Q9" s="58">
        <v>400000</v>
      </c>
      <c r="R9" s="58">
        <v>130492</v>
      </c>
      <c r="S9" s="58">
        <v>208610</v>
      </c>
      <c r="T9" s="58">
        <v>139374</v>
      </c>
      <c r="U9" s="58">
        <v>209000</v>
      </c>
      <c r="W9" s="58">
        <v>600000</v>
      </c>
      <c r="X9" s="58">
        <v>1643000</v>
      </c>
      <c r="Y9" s="58">
        <v>11400000</v>
      </c>
      <c r="Z9" s="58">
        <v>105830</v>
      </c>
      <c r="AB9" s="58">
        <v>21203</v>
      </c>
      <c r="AC9" s="58">
        <v>15300000</v>
      </c>
      <c r="AE9" s="58">
        <v>238083</v>
      </c>
      <c r="AF9" s="58">
        <v>1516000</v>
      </c>
      <c r="AG9" s="58">
        <v>1899900</v>
      </c>
      <c r="AH9" s="58">
        <v>19700000</v>
      </c>
      <c r="AI9" s="58">
        <v>495305</v>
      </c>
      <c r="AJ9" s="58">
        <v>13460</v>
      </c>
      <c r="AK9" s="58">
        <v>143750</v>
      </c>
      <c r="AL9" s="58">
        <v>47200000</v>
      </c>
      <c r="AM9" s="58">
        <v>44000</v>
      </c>
      <c r="AN9" s="58">
        <v>255000</v>
      </c>
      <c r="AO9" s="58">
        <v>9300000</v>
      </c>
      <c r="AP9" s="58">
        <v>53000</v>
      </c>
      <c r="AQ9" s="58">
        <v>330758</v>
      </c>
      <c r="AR9" s="58">
        <v>51200000</v>
      </c>
      <c r="AS9" s="58">
        <v>42320000</v>
      </c>
      <c r="AT9" s="58">
        <v>3766626</v>
      </c>
      <c r="AU9" s="58">
        <v>12079</v>
      </c>
      <c r="AV9" s="58">
        <v>2932500</v>
      </c>
      <c r="AW9" s="58">
        <v>12200000</v>
      </c>
      <c r="AX9" s="58">
        <v>260000</v>
      </c>
      <c r="AY9" s="58">
        <v>21040000</v>
      </c>
      <c r="AZ9" s="58">
        <v>72000000</v>
      </c>
      <c r="BA9" s="58">
        <v>1504200</v>
      </c>
      <c r="BB9" s="58">
        <v>5456380</v>
      </c>
      <c r="BC9" s="58">
        <v>16300000</v>
      </c>
      <c r="BD9" s="58">
        <v>42000000</v>
      </c>
      <c r="BE9" s="58">
        <v>752539</v>
      </c>
      <c r="BF9" s="58">
        <v>49000</v>
      </c>
      <c r="BG9" s="58">
        <v>23319</v>
      </c>
      <c r="BH9" s="58">
        <v>7519</v>
      </c>
      <c r="BI9" s="58">
        <v>1356</v>
      </c>
      <c r="BJ9" s="58">
        <v>815</v>
      </c>
      <c r="BK9" s="58">
        <v>25528</v>
      </c>
      <c r="BL9" s="58">
        <v>3186</v>
      </c>
      <c r="BM9" s="58">
        <v>6062</v>
      </c>
      <c r="BN9" s="58">
        <v>7128</v>
      </c>
      <c r="BO9" s="58">
        <v>3228</v>
      </c>
      <c r="BP9" s="58">
        <v>5852</v>
      </c>
      <c r="BQ9" s="58">
        <v>3893</v>
      </c>
      <c r="BR9" s="58">
        <v>17939</v>
      </c>
      <c r="BS9" s="58">
        <v>13711</v>
      </c>
      <c r="BT9" s="58">
        <v>10806</v>
      </c>
      <c r="BU9" s="58">
        <v>5171</v>
      </c>
      <c r="BV9" s="58">
        <v>13300</v>
      </c>
      <c r="BW9" s="58">
        <v>19825</v>
      </c>
      <c r="BX9" s="58">
        <v>2724.53</v>
      </c>
      <c r="BY9" s="58">
        <v>4281152</v>
      </c>
      <c r="BZ9" s="58">
        <v>29687642</v>
      </c>
      <c r="CA9" s="58">
        <v>13101000</v>
      </c>
      <c r="CB9" s="58">
        <v>80000000</v>
      </c>
      <c r="CC9" s="58">
        <v>59100000</v>
      </c>
      <c r="CD9" s="58">
        <v>21550000</v>
      </c>
      <c r="CE9" s="58">
        <v>272728</v>
      </c>
      <c r="CF9" s="58">
        <v>33920000</v>
      </c>
      <c r="CG9" s="58">
        <v>119510000</v>
      </c>
      <c r="CH9" s="58">
        <v>133757000</v>
      </c>
      <c r="CI9" s="58">
        <v>19300000</v>
      </c>
      <c r="CJ9" s="58">
        <v>22423300</v>
      </c>
      <c r="CK9" s="58">
        <v>31817604</v>
      </c>
      <c r="CL9" s="58">
        <v>7020000</v>
      </c>
      <c r="CM9" s="58">
        <v>1105242</v>
      </c>
      <c r="CN9" s="58">
        <v>152300000</v>
      </c>
      <c r="CO9" s="58">
        <v>13079000</v>
      </c>
      <c r="CP9" s="58">
        <v>132406</v>
      </c>
      <c r="CQ9" s="58">
        <v>1373000</v>
      </c>
      <c r="CR9" s="58">
        <v>6364728</v>
      </c>
      <c r="CS9" s="58">
        <v>66799.399999999994</v>
      </c>
      <c r="CT9" s="58">
        <v>104041</v>
      </c>
      <c r="CU9" s="58">
        <v>26900000</v>
      </c>
      <c r="CV9" s="82">
        <f t="shared" si="0"/>
        <v>12723822.684255321</v>
      </c>
      <c r="CW9" s="84">
        <f t="shared" si="1"/>
        <v>12.723822684255321</v>
      </c>
      <c r="CX9" s="85">
        <f t="shared" si="2"/>
        <v>2.5483750914747638E-2</v>
      </c>
      <c r="CY9" s="82"/>
    </row>
    <row r="10" spans="1:103" s="58" customFormat="1" ht="12" customHeight="1" x14ac:dyDescent="0.3">
      <c r="A10" s="58">
        <v>2016</v>
      </c>
      <c r="B10" s="58">
        <v>562146</v>
      </c>
      <c r="C10" s="58">
        <v>794000</v>
      </c>
      <c r="D10" s="58">
        <v>109042.2</v>
      </c>
      <c r="E10" s="58">
        <v>1039063</v>
      </c>
      <c r="F10" s="58">
        <v>1542626.26</v>
      </c>
      <c r="G10" s="58">
        <v>70393</v>
      </c>
      <c r="H10" s="58">
        <v>716305</v>
      </c>
      <c r="I10" s="58">
        <v>375202</v>
      </c>
      <c r="J10" s="58">
        <v>145800</v>
      </c>
      <c r="K10" s="58">
        <v>4230000</v>
      </c>
      <c r="L10" s="58">
        <v>1600000</v>
      </c>
      <c r="M10" s="58">
        <v>3110000</v>
      </c>
      <c r="N10" s="58">
        <v>18094000</v>
      </c>
      <c r="O10" s="58">
        <v>2970000</v>
      </c>
      <c r="P10" s="58">
        <v>151159</v>
      </c>
      <c r="Q10" s="58">
        <v>410000</v>
      </c>
      <c r="R10" s="58">
        <v>128550</v>
      </c>
      <c r="S10" s="58">
        <v>194687</v>
      </c>
      <c r="T10" s="58">
        <v>100662</v>
      </c>
      <c r="U10" s="58">
        <v>204000</v>
      </c>
      <c r="V10" s="58">
        <v>1500000</v>
      </c>
      <c r="W10" s="58">
        <v>1000000</v>
      </c>
      <c r="X10" s="58">
        <v>1737000</v>
      </c>
      <c r="Y10" s="58">
        <v>10880000</v>
      </c>
      <c r="Z10" s="58">
        <v>194358</v>
      </c>
      <c r="AB10" s="58">
        <v>22048</v>
      </c>
      <c r="AC10" s="58">
        <v>15700000</v>
      </c>
      <c r="AD10" s="58">
        <v>2104160</v>
      </c>
      <c r="AE10" s="58">
        <v>220355</v>
      </c>
      <c r="AF10" s="58">
        <v>1246000</v>
      </c>
      <c r="AG10" s="58">
        <v>2225000</v>
      </c>
      <c r="AH10" s="58">
        <v>24700000</v>
      </c>
      <c r="AI10" s="58">
        <v>611859</v>
      </c>
      <c r="AJ10" s="58">
        <v>11347</v>
      </c>
      <c r="AK10" s="58">
        <v>135336</v>
      </c>
      <c r="AL10" s="58">
        <v>74400000</v>
      </c>
      <c r="AM10" s="58">
        <v>6646</v>
      </c>
      <c r="AN10" s="58">
        <v>223000</v>
      </c>
      <c r="AO10" s="58">
        <v>9200000</v>
      </c>
      <c r="AP10" s="58">
        <v>45000</v>
      </c>
      <c r="AQ10" s="58">
        <v>312800</v>
      </c>
      <c r="AR10" s="58">
        <v>51400000</v>
      </c>
      <c r="AS10" s="58">
        <v>41460000</v>
      </c>
      <c r="AT10" s="58">
        <v>3759931</v>
      </c>
      <c r="AU10" s="58">
        <v>14996</v>
      </c>
      <c r="AV10" s="58">
        <v>2601100</v>
      </c>
      <c r="AW10" s="58">
        <v>11000000</v>
      </c>
      <c r="AX10" s="58">
        <v>244000</v>
      </c>
      <c r="AY10" s="58">
        <v>24920000</v>
      </c>
      <c r="AZ10" s="58">
        <v>72000000</v>
      </c>
      <c r="BA10" s="58">
        <v>1203400</v>
      </c>
      <c r="BB10" s="58">
        <v>6317635</v>
      </c>
      <c r="BC10" s="58">
        <v>15000000</v>
      </c>
      <c r="BD10" s="58">
        <v>41000000</v>
      </c>
      <c r="BE10" s="58">
        <v>754338</v>
      </c>
      <c r="BF10" s="58">
        <v>58000</v>
      </c>
      <c r="BG10" s="58">
        <v>19449</v>
      </c>
      <c r="BH10" s="58">
        <v>7928</v>
      </c>
      <c r="BI10" s="58">
        <v>1289</v>
      </c>
      <c r="BJ10" s="58">
        <v>608</v>
      </c>
      <c r="BK10" s="58">
        <v>26218</v>
      </c>
      <c r="BL10" s="58">
        <v>3533</v>
      </c>
      <c r="BM10" s="58">
        <v>5882</v>
      </c>
      <c r="BN10" s="58">
        <v>7253</v>
      </c>
      <c r="BO10" s="58">
        <v>3016</v>
      </c>
      <c r="BP10" s="58">
        <v>5414</v>
      </c>
      <c r="BQ10" s="58">
        <v>4945</v>
      </c>
      <c r="BR10" s="58">
        <v>16453</v>
      </c>
      <c r="BS10" s="58">
        <v>13648</v>
      </c>
      <c r="BT10" s="58">
        <v>9699</v>
      </c>
      <c r="BU10" s="58">
        <v>6287</v>
      </c>
      <c r="BV10" s="58">
        <v>13400</v>
      </c>
      <c r="BW10" s="58">
        <v>13405.9</v>
      </c>
      <c r="BX10" s="58">
        <v>2853.91</v>
      </c>
      <c r="BY10" s="58">
        <v>4986299</v>
      </c>
      <c r="BZ10" s="58">
        <v>31479011</v>
      </c>
      <c r="CA10" s="58">
        <v>6021000</v>
      </c>
      <c r="CB10" s="58">
        <v>5370000</v>
      </c>
      <c r="CC10" s="58">
        <v>47700000</v>
      </c>
      <c r="CD10" s="58">
        <v>18931000</v>
      </c>
      <c r="CE10" s="58">
        <v>263540</v>
      </c>
      <c r="CF10" s="58">
        <v>29354064</v>
      </c>
      <c r="CG10" s="58">
        <v>106730000</v>
      </c>
      <c r="CH10" s="58">
        <v>120150105</v>
      </c>
      <c r="CI10" s="58">
        <v>18600000</v>
      </c>
      <c r="CJ10" s="58">
        <v>19574000</v>
      </c>
      <c r="CK10" s="58">
        <v>26625133</v>
      </c>
      <c r="CL10" s="58">
        <v>7000000</v>
      </c>
      <c r="CM10" s="58">
        <v>1351192</v>
      </c>
      <c r="CN10" s="58">
        <v>154000000</v>
      </c>
      <c r="CO10" s="58">
        <v>11021000</v>
      </c>
      <c r="CP10" s="58">
        <v>134584</v>
      </c>
      <c r="CQ10" s="58">
        <v>1439000</v>
      </c>
      <c r="CR10" s="58">
        <v>6197115</v>
      </c>
      <c r="CS10" s="58">
        <v>61992</v>
      </c>
      <c r="CT10" s="58">
        <v>110533</v>
      </c>
      <c r="CU10" s="58">
        <v>28500000</v>
      </c>
      <c r="CV10" s="82">
        <f t="shared" si="0"/>
        <v>11345533.961546391</v>
      </c>
      <c r="CW10" s="84">
        <f t="shared" si="1"/>
        <v>11.345533961546391</v>
      </c>
      <c r="CX10" s="85">
        <f t="shared" si="2"/>
        <v>-0.10832347769310302</v>
      </c>
      <c r="CY10" s="82"/>
    </row>
    <row r="11" spans="1:103" s="58" customFormat="1" ht="12" customHeight="1" x14ac:dyDescent="0.3">
      <c r="A11" s="58">
        <v>2017</v>
      </c>
      <c r="C11" s="58">
        <v>820000</v>
      </c>
      <c r="D11" s="58">
        <v>112077.3</v>
      </c>
      <c r="E11" s="58">
        <v>1054000</v>
      </c>
      <c r="F11" s="58">
        <v>1502426.97</v>
      </c>
      <c r="G11" s="58">
        <v>72134</v>
      </c>
      <c r="H11" s="58">
        <v>674960</v>
      </c>
      <c r="I11" s="58">
        <v>105751</v>
      </c>
      <c r="J11" s="58">
        <v>166900</v>
      </c>
      <c r="K11" s="58">
        <v>4050000</v>
      </c>
      <c r="L11" s="58">
        <v>1500000</v>
      </c>
      <c r="M11" s="58">
        <v>3085000</v>
      </c>
      <c r="N11" s="58">
        <v>18775000</v>
      </c>
      <c r="O11" s="58">
        <v>2500000</v>
      </c>
      <c r="P11" s="58">
        <v>154096</v>
      </c>
      <c r="Q11" s="58">
        <v>440000</v>
      </c>
      <c r="R11" s="58">
        <v>134562</v>
      </c>
      <c r="S11" s="58">
        <v>218198</v>
      </c>
      <c r="T11" s="58">
        <v>108103</v>
      </c>
      <c r="U11" s="58">
        <v>203000</v>
      </c>
      <c r="V11" s="58">
        <v>1800000</v>
      </c>
      <c r="X11" s="58">
        <v>1799000</v>
      </c>
      <c r="Y11" s="58">
        <v>10200000</v>
      </c>
      <c r="Z11" s="58">
        <v>204369</v>
      </c>
      <c r="AA11" s="58">
        <v>364139</v>
      </c>
      <c r="AB11" s="58">
        <v>22478</v>
      </c>
      <c r="AC11" s="58">
        <v>14900000</v>
      </c>
      <c r="AD11" s="58">
        <v>2436360</v>
      </c>
      <c r="AE11" s="58">
        <v>170937</v>
      </c>
      <c r="AF11" s="58">
        <v>1220000</v>
      </c>
      <c r="AG11" s="58">
        <v>1903000</v>
      </c>
      <c r="AH11" s="58">
        <v>25600000</v>
      </c>
      <c r="AI11" s="58">
        <v>861251</v>
      </c>
      <c r="AJ11" s="58">
        <v>27236</v>
      </c>
      <c r="AK11" s="58">
        <v>126983</v>
      </c>
      <c r="AL11" s="58">
        <v>73800000</v>
      </c>
      <c r="AN11" s="58">
        <v>234000</v>
      </c>
      <c r="AO11" s="58">
        <v>9600000</v>
      </c>
      <c r="AP11" s="58">
        <v>53000</v>
      </c>
      <c r="AQ11" s="58">
        <v>275537</v>
      </c>
      <c r="AR11" s="58">
        <v>50500000</v>
      </c>
      <c r="AS11" s="58">
        <v>43150000</v>
      </c>
      <c r="AT11" s="58">
        <v>3624706</v>
      </c>
      <c r="AU11" s="58">
        <v>10808</v>
      </c>
      <c r="AV11" s="58">
        <v>2359000</v>
      </c>
      <c r="AW11" s="58">
        <v>11100000</v>
      </c>
      <c r="AX11" s="58">
        <v>235000</v>
      </c>
      <c r="AY11" s="58">
        <v>23020000</v>
      </c>
      <c r="AZ11" s="58">
        <v>73000000</v>
      </c>
      <c r="BA11" s="58">
        <v>1299700</v>
      </c>
      <c r="BB11" s="58">
        <v>5585083</v>
      </c>
      <c r="BC11" s="58">
        <v>15000000</v>
      </c>
      <c r="BD11" s="58">
        <v>38000000</v>
      </c>
      <c r="BE11" s="58">
        <v>1424130</v>
      </c>
      <c r="BF11" s="58">
        <v>60000</v>
      </c>
      <c r="BG11" s="58">
        <v>19907</v>
      </c>
      <c r="BH11" s="58">
        <v>7609</v>
      </c>
      <c r="BI11" s="58">
        <v>752</v>
      </c>
      <c r="BJ11" s="58">
        <v>1122</v>
      </c>
      <c r="BK11" s="58">
        <v>27169</v>
      </c>
      <c r="BL11" s="58">
        <v>4188</v>
      </c>
      <c r="BM11" s="58">
        <v>6904</v>
      </c>
      <c r="BN11" s="58">
        <v>7108</v>
      </c>
      <c r="BO11" s="58">
        <v>2871</v>
      </c>
      <c r="BP11" s="58">
        <v>4351</v>
      </c>
      <c r="BQ11" s="58">
        <v>7818</v>
      </c>
      <c r="BR11" s="58">
        <v>19496</v>
      </c>
      <c r="BS11" s="58">
        <v>16477</v>
      </c>
      <c r="BT11" s="58">
        <v>10051</v>
      </c>
      <c r="BU11" s="58">
        <v>1712</v>
      </c>
      <c r="BV11" s="58">
        <v>23269</v>
      </c>
      <c r="BW11" s="58">
        <v>19508</v>
      </c>
      <c r="BX11" s="58">
        <v>2643</v>
      </c>
      <c r="BY11" s="58">
        <v>4044754</v>
      </c>
      <c r="BZ11" s="58">
        <v>28918081</v>
      </c>
      <c r="CA11" s="58">
        <v>6296000</v>
      </c>
      <c r="CB11" s="58">
        <v>4530000</v>
      </c>
      <c r="CC11" s="58">
        <v>51300000</v>
      </c>
      <c r="CD11" s="58">
        <v>23159000</v>
      </c>
      <c r="CE11" s="58">
        <v>266357</v>
      </c>
      <c r="CF11" s="58">
        <v>34801749</v>
      </c>
      <c r="CG11" s="58">
        <v>105960000</v>
      </c>
      <c r="CH11" s="58">
        <v>89756230</v>
      </c>
      <c r="CI11" s="58">
        <v>18400000</v>
      </c>
      <c r="CJ11" s="58">
        <v>20531127</v>
      </c>
      <c r="CK11" s="58">
        <v>15129769</v>
      </c>
      <c r="CL11" s="58">
        <v>5800000</v>
      </c>
      <c r="CM11" s="58">
        <v>1576428</v>
      </c>
      <c r="CN11" s="58">
        <v>135600000</v>
      </c>
      <c r="CO11" s="58">
        <v>8000000</v>
      </c>
      <c r="CP11" s="58">
        <v>138131</v>
      </c>
      <c r="CQ11" s="58">
        <v>1500000</v>
      </c>
      <c r="CR11" s="58">
        <v>6047795</v>
      </c>
      <c r="CS11" s="58">
        <v>75792.899999999994</v>
      </c>
      <c r="CT11" s="58">
        <v>128649</v>
      </c>
      <c r="CU11" s="58">
        <v>28800000</v>
      </c>
      <c r="CV11" s="82">
        <f t="shared" si="0"/>
        <v>10953534.138631579</v>
      </c>
      <c r="CW11" s="84">
        <f t="shared" si="1"/>
        <v>10.953534138631579</v>
      </c>
      <c r="CX11" s="85">
        <f t="shared" si="2"/>
        <v>-3.4551024592004653E-2</v>
      </c>
      <c r="CY11" s="82"/>
    </row>
    <row r="12" spans="1:103" s="58" customFormat="1" ht="12" customHeight="1" x14ac:dyDescent="0.3">
      <c r="A12" s="58">
        <v>2018</v>
      </c>
      <c r="C12" s="58">
        <v>880000</v>
      </c>
      <c r="D12" s="58">
        <v>129961.8</v>
      </c>
      <c r="E12" s="58">
        <v>1129000</v>
      </c>
      <c r="F12" s="58">
        <v>1475268.57</v>
      </c>
      <c r="G12" s="58">
        <v>72210</v>
      </c>
      <c r="H12" s="58">
        <v>663344</v>
      </c>
      <c r="I12" s="58">
        <v>99754</v>
      </c>
      <c r="J12" s="58">
        <v>175300</v>
      </c>
      <c r="K12" s="58">
        <v>3910000</v>
      </c>
      <c r="L12" s="58">
        <v>62900</v>
      </c>
      <c r="M12" s="58">
        <v>2807000</v>
      </c>
      <c r="N12" s="58">
        <v>18593000</v>
      </c>
      <c r="O12" s="58">
        <v>1500000</v>
      </c>
      <c r="P12" s="58">
        <v>194876</v>
      </c>
      <c r="Q12" s="58">
        <v>430000</v>
      </c>
      <c r="R12" s="58">
        <v>153211</v>
      </c>
      <c r="S12" s="58">
        <v>242476</v>
      </c>
      <c r="T12" s="58">
        <v>108797</v>
      </c>
      <c r="U12" s="58">
        <v>215000</v>
      </c>
      <c r="V12" s="58">
        <v>2400000</v>
      </c>
      <c r="X12" s="58">
        <v>1490000</v>
      </c>
      <c r="Y12" s="58">
        <v>10400000</v>
      </c>
      <c r="Z12" s="58">
        <v>217828</v>
      </c>
      <c r="AA12" s="58">
        <v>417140</v>
      </c>
      <c r="AB12" s="58">
        <v>25499</v>
      </c>
      <c r="AC12" s="58">
        <v>17100000</v>
      </c>
      <c r="AD12" s="58">
        <v>3073380</v>
      </c>
      <c r="AE12" s="58">
        <v>175065</v>
      </c>
      <c r="AF12" s="58">
        <v>1177000</v>
      </c>
      <c r="AG12" s="58">
        <v>2033000</v>
      </c>
      <c r="AH12" s="58">
        <v>35400000</v>
      </c>
      <c r="AI12" s="58">
        <v>832339</v>
      </c>
      <c r="AJ12" s="58">
        <v>29875</v>
      </c>
      <c r="AK12" s="58">
        <v>119447</v>
      </c>
      <c r="AL12" s="58">
        <v>75400000</v>
      </c>
      <c r="AN12" s="58">
        <v>192000</v>
      </c>
      <c r="AO12" s="58">
        <v>8600000</v>
      </c>
      <c r="AP12" s="58">
        <v>48000</v>
      </c>
      <c r="AQ12" s="58">
        <v>275000</v>
      </c>
      <c r="AR12" s="58">
        <v>48800000</v>
      </c>
      <c r="AS12" s="58">
        <v>43350000</v>
      </c>
      <c r="AT12" s="58">
        <v>3700186</v>
      </c>
      <c r="AU12" s="58">
        <v>22865</v>
      </c>
      <c r="AV12" s="58">
        <v>2252000</v>
      </c>
      <c r="AW12" s="58">
        <v>11100000</v>
      </c>
      <c r="AX12" s="58">
        <v>239000</v>
      </c>
      <c r="AY12" s="58">
        <v>22010000</v>
      </c>
      <c r="AZ12" s="58">
        <v>71000000</v>
      </c>
      <c r="BA12" s="58">
        <v>1348800</v>
      </c>
      <c r="BB12" s="58">
        <v>5297156</v>
      </c>
      <c r="BC12" s="58">
        <v>14900000</v>
      </c>
      <c r="BD12" s="58">
        <v>40000000</v>
      </c>
      <c r="BE12" s="58">
        <v>1045910</v>
      </c>
      <c r="BF12" s="58">
        <v>69000</v>
      </c>
      <c r="BG12" s="58">
        <v>415638</v>
      </c>
      <c r="BH12" s="58">
        <v>6967</v>
      </c>
      <c r="BI12" s="58">
        <v>642</v>
      </c>
      <c r="BJ12" s="58">
        <v>675</v>
      </c>
      <c r="BK12" s="58">
        <v>28223</v>
      </c>
      <c r="BL12" s="58">
        <v>4223</v>
      </c>
      <c r="BM12" s="58">
        <v>5047</v>
      </c>
      <c r="BN12" s="58">
        <v>6681</v>
      </c>
      <c r="BO12" s="58">
        <v>2364</v>
      </c>
      <c r="BP12" s="58">
        <v>5297</v>
      </c>
      <c r="BQ12" s="58">
        <v>4813</v>
      </c>
      <c r="BR12" s="58">
        <v>10947</v>
      </c>
      <c r="BS12" s="58">
        <v>14755</v>
      </c>
      <c r="BT12" s="58">
        <v>8452</v>
      </c>
      <c r="BU12" s="58">
        <v>1179</v>
      </c>
      <c r="BV12" s="58">
        <v>21994</v>
      </c>
      <c r="BW12" s="58">
        <v>12033</v>
      </c>
      <c r="BX12" s="58">
        <v>2550</v>
      </c>
      <c r="BY12" s="58">
        <v>1681541</v>
      </c>
      <c r="BZ12" s="58">
        <v>27850900</v>
      </c>
      <c r="CA12" s="58">
        <v>4233000</v>
      </c>
      <c r="CB12" s="58">
        <v>4580000</v>
      </c>
      <c r="CC12" s="58">
        <v>35700000</v>
      </c>
      <c r="CD12" s="58">
        <v>18429000</v>
      </c>
      <c r="CE12" s="58">
        <v>274458</v>
      </c>
      <c r="CF12" s="58">
        <v>31292646</v>
      </c>
      <c r="CG12" s="58">
        <v>95230000</v>
      </c>
      <c r="CH12" s="58">
        <v>57205670</v>
      </c>
      <c r="CI12" s="58">
        <v>20100000</v>
      </c>
      <c r="CJ12" s="58">
        <v>18305632</v>
      </c>
      <c r="CK12" s="58">
        <v>13457441</v>
      </c>
      <c r="CL12" s="58">
        <v>4000000</v>
      </c>
      <c r="CM12" s="58">
        <v>1797147</v>
      </c>
      <c r="CN12" s="58">
        <v>120400000</v>
      </c>
      <c r="CO12" s="58">
        <v>10160000</v>
      </c>
      <c r="CP12" s="58">
        <v>134307</v>
      </c>
      <c r="CQ12" s="58">
        <v>1497000</v>
      </c>
      <c r="CS12" s="58">
        <v>62999.199999999997</v>
      </c>
      <c r="CT12" s="58">
        <v>117583</v>
      </c>
      <c r="CU12" s="58">
        <v>29600000</v>
      </c>
      <c r="CV12" s="82">
        <f t="shared" si="0"/>
        <v>10149408.431595745</v>
      </c>
      <c r="CW12" s="84">
        <f t="shared" si="1"/>
        <v>10.149408431595745</v>
      </c>
      <c r="CX12" s="85">
        <f t="shared" si="2"/>
        <v>-7.3412443587480669E-2</v>
      </c>
      <c r="CY12" s="82"/>
    </row>
    <row r="13" spans="1:103" s="58" customFormat="1" ht="12" customHeight="1" x14ac:dyDescent="0.3">
      <c r="A13" s="58">
        <v>2019</v>
      </c>
      <c r="C13" s="58">
        <v>840000</v>
      </c>
      <c r="D13" s="58">
        <v>163000</v>
      </c>
      <c r="E13" s="58">
        <v>1058000</v>
      </c>
      <c r="F13" s="58">
        <v>1391616.28</v>
      </c>
      <c r="G13" s="58">
        <v>64970</v>
      </c>
      <c r="H13" s="58">
        <v>626947</v>
      </c>
      <c r="I13" s="58">
        <v>134687</v>
      </c>
      <c r="J13" s="58">
        <v>196000</v>
      </c>
      <c r="K13" s="58">
        <v>4400000</v>
      </c>
      <c r="L13" s="58">
        <v>58300</v>
      </c>
      <c r="M13" s="58">
        <v>2698000</v>
      </c>
      <c r="N13" s="58">
        <v>17323000</v>
      </c>
      <c r="O13" s="58">
        <v>2080000</v>
      </c>
      <c r="P13" s="58">
        <v>196636</v>
      </c>
      <c r="Q13" s="58">
        <v>400000</v>
      </c>
      <c r="R13" s="58">
        <v>94491</v>
      </c>
      <c r="S13" s="58">
        <v>205314</v>
      </c>
      <c r="T13" s="58">
        <v>103147</v>
      </c>
      <c r="U13" s="58">
        <v>220317</v>
      </c>
      <c r="V13" s="58">
        <v>2400000</v>
      </c>
      <c r="X13" s="58">
        <v>1459000</v>
      </c>
      <c r="Y13" s="58">
        <v>10590000</v>
      </c>
      <c r="Z13" s="58">
        <v>214050</v>
      </c>
      <c r="AA13" s="58">
        <v>389101</v>
      </c>
      <c r="AB13" s="58">
        <v>23820</v>
      </c>
      <c r="AC13" s="58">
        <v>17100000</v>
      </c>
      <c r="AD13" s="58">
        <v>3001287</v>
      </c>
      <c r="AE13" s="58">
        <v>167071</v>
      </c>
      <c r="AF13" s="58">
        <v>1108000</v>
      </c>
      <c r="AG13" s="58">
        <v>2108400</v>
      </c>
      <c r="AH13" s="58">
        <v>33900000</v>
      </c>
      <c r="AI13" s="58">
        <v>888971</v>
      </c>
      <c r="AJ13" s="58">
        <v>18775</v>
      </c>
      <c r="AK13" s="58">
        <v>115024</v>
      </c>
      <c r="AL13" s="58">
        <v>72980000</v>
      </c>
      <c r="AM13" s="58">
        <v>310464</v>
      </c>
      <c r="AN13" s="58">
        <v>182000</v>
      </c>
      <c r="AO13" s="58">
        <v>8000000</v>
      </c>
      <c r="AP13" s="58">
        <v>88000</v>
      </c>
      <c r="AQ13" s="58">
        <v>213000</v>
      </c>
      <c r="AR13" s="58">
        <v>49200000</v>
      </c>
      <c r="AS13" s="58">
        <v>41200000</v>
      </c>
      <c r="AT13" s="58">
        <v>3745540</v>
      </c>
      <c r="AU13" s="58">
        <v>26437</v>
      </c>
      <c r="AV13" s="58">
        <v>2464000</v>
      </c>
      <c r="AW13" s="58">
        <v>10800000</v>
      </c>
      <c r="AX13" s="58">
        <v>231000</v>
      </c>
      <c r="AY13" s="58">
        <v>24710000</v>
      </c>
      <c r="AZ13" s="58">
        <v>70000000</v>
      </c>
      <c r="BA13" s="58">
        <v>1405800</v>
      </c>
      <c r="BB13" s="58">
        <v>3326822</v>
      </c>
      <c r="BC13" s="58">
        <v>14700000</v>
      </c>
      <c r="BD13" s="58">
        <v>40661600</v>
      </c>
      <c r="BE13" s="58">
        <v>1072080</v>
      </c>
      <c r="BF13" s="58">
        <v>66000</v>
      </c>
      <c r="BG13" s="58">
        <v>78084</v>
      </c>
      <c r="BH13" s="58">
        <v>8956</v>
      </c>
      <c r="BI13" s="58">
        <v>640</v>
      </c>
      <c r="BJ13" s="58">
        <v>524</v>
      </c>
      <c r="BK13" s="58">
        <v>7181</v>
      </c>
      <c r="BL13" s="58">
        <v>4649</v>
      </c>
      <c r="BM13" s="58">
        <v>4926</v>
      </c>
      <c r="BN13" s="58">
        <v>5663</v>
      </c>
      <c r="BO13" s="58">
        <v>2631</v>
      </c>
      <c r="BP13" s="58">
        <v>5147</v>
      </c>
      <c r="BQ13" s="58">
        <v>3996</v>
      </c>
      <c r="BR13" s="58">
        <v>13190</v>
      </c>
      <c r="BS13" s="58">
        <v>11490</v>
      </c>
      <c r="BT13" s="58">
        <v>8128</v>
      </c>
      <c r="BU13" s="58">
        <v>353</v>
      </c>
      <c r="BV13" s="58">
        <v>8449</v>
      </c>
      <c r="BW13" s="58">
        <v>24095</v>
      </c>
      <c r="BX13" s="58">
        <v>3143</v>
      </c>
      <c r="BY13" s="58">
        <v>1326140</v>
      </c>
      <c r="BZ13" s="58">
        <v>27414741</v>
      </c>
      <c r="CA13" s="58">
        <v>2049000</v>
      </c>
      <c r="CB13" s="58">
        <v>3880000</v>
      </c>
      <c r="CC13" s="58">
        <v>33100000</v>
      </c>
      <c r="CD13" s="58">
        <v>14363000</v>
      </c>
      <c r="CE13" s="58">
        <v>275889</v>
      </c>
      <c r="CF13" s="58">
        <v>17474762</v>
      </c>
      <c r="CG13" s="58">
        <v>70440000</v>
      </c>
      <c r="CH13" s="58">
        <v>46191400</v>
      </c>
      <c r="CI13" s="58">
        <v>19300000</v>
      </c>
      <c r="CJ13" s="58">
        <v>15415253</v>
      </c>
      <c r="CK13" s="58">
        <v>12966978</v>
      </c>
      <c r="CL13" s="58">
        <v>4500000</v>
      </c>
      <c r="CM13" s="58">
        <v>1572996</v>
      </c>
      <c r="CN13" s="58">
        <v>91700000</v>
      </c>
      <c r="CO13" s="58">
        <v>8810000</v>
      </c>
      <c r="CP13" s="58">
        <v>132360</v>
      </c>
      <c r="CQ13" s="58">
        <v>1347000</v>
      </c>
      <c r="CR13" s="58">
        <v>6681887</v>
      </c>
      <c r="CS13" s="58">
        <v>68404.399999999994</v>
      </c>
      <c r="CT13" s="58">
        <v>119354</v>
      </c>
      <c r="CU13" s="58">
        <v>26300000</v>
      </c>
      <c r="CV13" s="82">
        <f t="shared" si="0"/>
        <v>8924386.2154166661</v>
      </c>
      <c r="CW13" s="84">
        <f t="shared" si="1"/>
        <v>8.924386215416666</v>
      </c>
      <c r="CX13" s="85">
        <f t="shared" si="2"/>
        <v>-0.12069887860316153</v>
      </c>
      <c r="CY13" s="82"/>
    </row>
    <row r="14" spans="1:103" s="58" customFormat="1" ht="12" customHeight="1" x14ac:dyDescent="0.3">
      <c r="A14" s="58">
        <v>2020</v>
      </c>
      <c r="C14" s="58">
        <v>780000</v>
      </c>
      <c r="D14" s="58">
        <v>131000</v>
      </c>
      <c r="E14" s="58">
        <v>878000</v>
      </c>
      <c r="F14" s="58">
        <v>1204530</v>
      </c>
      <c r="G14" s="58">
        <v>73320</v>
      </c>
      <c r="H14" s="58">
        <v>498612</v>
      </c>
      <c r="I14" s="58">
        <v>144151</v>
      </c>
      <c r="J14" s="58">
        <v>171000</v>
      </c>
      <c r="K14" s="58">
        <v>4340000</v>
      </c>
      <c r="L14" s="58">
        <v>57200</v>
      </c>
      <c r="M14" s="58">
        <v>2201000</v>
      </c>
      <c r="N14" s="58">
        <v>18395000</v>
      </c>
      <c r="O14" s="58">
        <v>2010000</v>
      </c>
      <c r="P14" s="58">
        <v>200527</v>
      </c>
      <c r="Q14" s="58">
        <v>390000</v>
      </c>
      <c r="R14" s="58">
        <v>102750</v>
      </c>
      <c r="S14" s="58">
        <v>193826</v>
      </c>
      <c r="T14" s="58">
        <v>137632</v>
      </c>
      <c r="U14" s="58">
        <v>199125</v>
      </c>
      <c r="V14" s="58">
        <v>1900000</v>
      </c>
      <c r="X14" s="58">
        <v>1263000</v>
      </c>
      <c r="Y14" s="58">
        <v>8890000</v>
      </c>
      <c r="Z14" s="58">
        <v>299119</v>
      </c>
      <c r="AA14" s="58">
        <v>330451</v>
      </c>
      <c r="AB14" s="58">
        <v>18241</v>
      </c>
      <c r="AC14" s="58">
        <v>16600000</v>
      </c>
      <c r="AD14" s="58">
        <v>2683670</v>
      </c>
      <c r="AE14" s="58">
        <v>162816</v>
      </c>
      <c r="AF14" s="58">
        <v>981000</v>
      </c>
      <c r="AG14" s="58">
        <v>1876200</v>
      </c>
      <c r="AH14" s="58">
        <v>32400000</v>
      </c>
      <c r="AI14" s="58">
        <v>435975</v>
      </c>
      <c r="AJ14" s="58">
        <v>10888</v>
      </c>
      <c r="AK14" s="58">
        <v>107403</v>
      </c>
      <c r="AL14" s="58">
        <v>68400000</v>
      </c>
      <c r="AM14" s="58">
        <v>435827</v>
      </c>
      <c r="AN14" s="58">
        <v>155000</v>
      </c>
      <c r="AO14" s="58">
        <v>7900000</v>
      </c>
      <c r="AP14" s="58">
        <v>102528</v>
      </c>
      <c r="AQ14" s="58">
        <v>193000</v>
      </c>
      <c r="AR14" s="58">
        <v>41700000</v>
      </c>
      <c r="AS14" s="58">
        <v>37762500</v>
      </c>
      <c r="AT14" s="58">
        <v>3591890</v>
      </c>
      <c r="AU14" s="58">
        <v>26053</v>
      </c>
      <c r="AV14" s="58">
        <v>2149000</v>
      </c>
      <c r="AW14" s="58">
        <v>10900000</v>
      </c>
      <c r="AX14" s="58">
        <v>250000</v>
      </c>
      <c r="AY14" s="58">
        <v>22400000</v>
      </c>
      <c r="AZ14" s="58">
        <v>63000000</v>
      </c>
      <c r="BA14" s="58">
        <v>1122800</v>
      </c>
      <c r="BB14" s="58">
        <v>3057070.7</v>
      </c>
      <c r="BC14" s="58">
        <v>13294600</v>
      </c>
      <c r="BD14" s="58">
        <v>36000000</v>
      </c>
      <c r="BE14" s="58">
        <v>2040190</v>
      </c>
      <c r="BF14" s="58">
        <v>83000</v>
      </c>
      <c r="BG14" s="58">
        <v>57619</v>
      </c>
      <c r="BH14" s="58">
        <v>6945</v>
      </c>
      <c r="BI14" s="58">
        <v>460</v>
      </c>
      <c r="BJ14" s="58">
        <v>298</v>
      </c>
      <c r="BK14" s="58">
        <v>5780</v>
      </c>
      <c r="BL14" s="58">
        <v>3326</v>
      </c>
      <c r="BM14" s="58">
        <v>3459</v>
      </c>
      <c r="BN14" s="58">
        <v>4399</v>
      </c>
      <c r="BO14" s="58">
        <v>1819</v>
      </c>
      <c r="BP14" s="58">
        <v>3309</v>
      </c>
      <c r="BQ14" s="58">
        <v>3152</v>
      </c>
      <c r="BR14" s="58">
        <v>11341</v>
      </c>
      <c r="BS14" s="58">
        <v>9158</v>
      </c>
      <c r="BT14" s="58">
        <v>7252</v>
      </c>
      <c r="BU14" s="58">
        <v>1088</v>
      </c>
      <c r="BV14" s="58">
        <v>13230</v>
      </c>
      <c r="BW14" s="58">
        <v>21236</v>
      </c>
      <c r="BX14" s="58">
        <v>3261</v>
      </c>
      <c r="BY14" s="58">
        <v>982468</v>
      </c>
      <c r="BZ14" s="58">
        <v>23468300</v>
      </c>
      <c r="CA14" s="58">
        <v>2762000</v>
      </c>
      <c r="CB14" s="58">
        <v>3920000</v>
      </c>
      <c r="CC14" s="58">
        <v>27700000</v>
      </c>
      <c r="CD14" s="58">
        <v>9304000</v>
      </c>
      <c r="CE14" s="58">
        <v>208314</v>
      </c>
      <c r="CF14" s="58">
        <v>10298300</v>
      </c>
      <c r="CG14" s="58">
        <v>45570000</v>
      </c>
      <c r="CH14" s="58">
        <v>38606000</v>
      </c>
      <c r="CI14" s="58">
        <v>49043800</v>
      </c>
      <c r="CJ14" s="58">
        <v>14301900</v>
      </c>
      <c r="CK14" s="58">
        <v>13136300</v>
      </c>
      <c r="CL14" s="58">
        <v>3900000</v>
      </c>
      <c r="CM14" s="58">
        <v>2042670</v>
      </c>
      <c r="CN14" s="58">
        <v>70200000</v>
      </c>
      <c r="CO14" s="58">
        <v>8270000</v>
      </c>
      <c r="CP14" s="58">
        <v>383906</v>
      </c>
      <c r="CQ14" s="58">
        <v>1314000</v>
      </c>
      <c r="CR14" s="58">
        <v>6384600</v>
      </c>
      <c r="CS14" s="58">
        <v>56202.6</v>
      </c>
      <c r="CT14" s="58">
        <v>127172</v>
      </c>
      <c r="CU14" s="58">
        <v>25000000</v>
      </c>
      <c r="CV14" s="82">
        <f t="shared" si="0"/>
        <v>8039239.1593750007</v>
      </c>
      <c r="CW14" s="84">
        <f t="shared" si="1"/>
        <v>8.0392391593750006</v>
      </c>
      <c r="CX14" s="85">
        <f t="shared" si="2"/>
        <v>-9.9182961682294124E-2</v>
      </c>
      <c r="CY14" s="82"/>
    </row>
    <row r="15" spans="1:103" s="58" customFormat="1" ht="12" customHeight="1" x14ac:dyDescent="0.3">
      <c r="A15" s="58">
        <v>2021</v>
      </c>
      <c r="C15" s="58">
        <v>820000</v>
      </c>
      <c r="D15" s="58">
        <v>231000</v>
      </c>
      <c r="E15" s="58">
        <v>1641030</v>
      </c>
      <c r="F15" s="58">
        <v>1346120</v>
      </c>
      <c r="G15" s="58">
        <v>78990</v>
      </c>
      <c r="H15" s="58">
        <v>517003</v>
      </c>
      <c r="I15" s="58">
        <v>102747</v>
      </c>
      <c r="J15" s="58">
        <v>193000</v>
      </c>
      <c r="K15" s="58">
        <v>4670000</v>
      </c>
      <c r="L15" s="58">
        <v>64500</v>
      </c>
      <c r="M15" s="58">
        <v>1756000</v>
      </c>
      <c r="N15" s="58">
        <v>17720000</v>
      </c>
      <c r="O15" s="58">
        <v>1930000</v>
      </c>
      <c r="P15" s="58">
        <v>193989</v>
      </c>
      <c r="Q15" s="58">
        <v>400000</v>
      </c>
      <c r="R15" s="58">
        <v>112903</v>
      </c>
      <c r="S15" s="58">
        <v>211619</v>
      </c>
      <c r="T15" s="58">
        <v>151504</v>
      </c>
      <c r="U15" s="58">
        <v>203930</v>
      </c>
      <c r="V15" s="58">
        <v>1900000</v>
      </c>
      <c r="X15" s="58">
        <v>1284000</v>
      </c>
      <c r="Y15" s="58">
        <v>9590000</v>
      </c>
      <c r="Z15" s="58">
        <v>285332</v>
      </c>
      <c r="AA15" s="58">
        <v>372699</v>
      </c>
      <c r="AB15" s="58">
        <v>20161</v>
      </c>
      <c r="AC15" s="58">
        <v>16500000</v>
      </c>
      <c r="AD15" s="58">
        <v>323889</v>
      </c>
      <c r="AE15" s="58">
        <v>120952</v>
      </c>
      <c r="AF15" s="58">
        <v>1075000</v>
      </c>
      <c r="AG15" s="58">
        <v>1980000</v>
      </c>
      <c r="AH15" s="58">
        <v>33400000</v>
      </c>
      <c r="AI15" s="58">
        <v>438807</v>
      </c>
      <c r="AJ15" s="58">
        <v>11130</v>
      </c>
      <c r="AK15" s="58">
        <v>113572</v>
      </c>
      <c r="AL15" s="58">
        <v>69045100</v>
      </c>
      <c r="AM15" s="58">
        <v>445186</v>
      </c>
      <c r="AN15" s="58">
        <v>148000</v>
      </c>
      <c r="AO15" s="58">
        <v>8400000</v>
      </c>
      <c r="AP15" s="58">
        <v>156419</v>
      </c>
      <c r="AQ15" s="58">
        <v>194000</v>
      </c>
      <c r="AR15" s="58">
        <v>33200000</v>
      </c>
      <c r="AS15" s="58">
        <v>40076400</v>
      </c>
      <c r="AT15" s="58">
        <v>3198740</v>
      </c>
      <c r="AU15" s="58">
        <v>26788</v>
      </c>
      <c r="AV15" s="58">
        <v>1828000</v>
      </c>
      <c r="AW15" s="58">
        <v>13500000</v>
      </c>
      <c r="AX15" s="58">
        <v>188000</v>
      </c>
      <c r="AY15" s="58">
        <v>19486000</v>
      </c>
      <c r="AZ15" s="58">
        <v>60000000</v>
      </c>
      <c r="BA15" s="58">
        <v>1054100</v>
      </c>
      <c r="BB15" s="58">
        <v>237</v>
      </c>
      <c r="BC15" s="58">
        <v>12009600</v>
      </c>
      <c r="BD15" s="58">
        <v>33300000</v>
      </c>
      <c r="BE15" s="58">
        <v>2233850</v>
      </c>
      <c r="BF15" s="58">
        <v>99000</v>
      </c>
      <c r="BG15" s="58">
        <v>46667</v>
      </c>
      <c r="BH15" s="58">
        <v>6663</v>
      </c>
      <c r="BI15" s="58">
        <v>513</v>
      </c>
      <c r="BJ15" s="58">
        <v>345</v>
      </c>
      <c r="BK15" s="58">
        <v>6021</v>
      </c>
      <c r="BL15" s="58">
        <v>3185</v>
      </c>
      <c r="BM15" s="58">
        <v>2216</v>
      </c>
      <c r="BN15" s="58">
        <v>3854</v>
      </c>
      <c r="BO15" s="58">
        <v>2049</v>
      </c>
      <c r="BP15" s="58">
        <v>4293</v>
      </c>
      <c r="BQ15" s="58">
        <v>50</v>
      </c>
      <c r="BR15" s="58">
        <v>9887</v>
      </c>
      <c r="BS15" s="58">
        <v>7554</v>
      </c>
      <c r="BT15" s="58">
        <v>7306</v>
      </c>
      <c r="BU15" s="58">
        <v>1278</v>
      </c>
      <c r="BV15" s="58">
        <v>10916</v>
      </c>
      <c r="BW15" s="58">
        <v>22597</v>
      </c>
      <c r="BX15" s="58">
        <v>2974</v>
      </c>
      <c r="BY15" s="58">
        <v>1018890</v>
      </c>
      <c r="BZ15" s="58">
        <v>18987600</v>
      </c>
      <c r="CA15" s="58">
        <v>932000</v>
      </c>
      <c r="CB15" s="58">
        <v>3710000</v>
      </c>
      <c r="CC15" s="58">
        <v>27400000</v>
      </c>
      <c r="CD15" s="58">
        <v>9819000</v>
      </c>
      <c r="CE15" s="58">
        <v>263571</v>
      </c>
      <c r="CF15" s="58">
        <v>10812000</v>
      </c>
      <c r="CG15" s="58">
        <v>51570000</v>
      </c>
      <c r="CH15" s="58">
        <v>35860800</v>
      </c>
      <c r="CI15" s="58">
        <v>17869700</v>
      </c>
      <c r="CJ15" s="58">
        <v>12965200</v>
      </c>
      <c r="CK15" s="58">
        <v>12754200</v>
      </c>
      <c r="CL15" s="58">
        <v>4727000</v>
      </c>
      <c r="CM15" s="58">
        <v>21080</v>
      </c>
      <c r="CN15" s="58">
        <v>86900000</v>
      </c>
      <c r="CO15" s="58">
        <v>7100000</v>
      </c>
      <c r="CP15" s="58">
        <v>399184</v>
      </c>
      <c r="CQ15" s="58">
        <v>1437000</v>
      </c>
      <c r="CS15" s="58">
        <v>68942</v>
      </c>
      <c r="CT15" s="58">
        <v>132574</v>
      </c>
      <c r="CU15" s="58">
        <v>31100000</v>
      </c>
      <c r="CV15" s="82">
        <f t="shared" si="0"/>
        <v>7729856.9052631576</v>
      </c>
      <c r="CW15" s="84">
        <f t="shared" si="1"/>
        <v>7.7298569052631576</v>
      </c>
      <c r="CX15" s="85">
        <f t="shared" si="2"/>
        <v>-3.84840216814617E-2</v>
      </c>
      <c r="CY15" s="86">
        <f>AVERAGE(CX3:CX15)</f>
        <v>-7.0902897412960061E-2</v>
      </c>
    </row>
    <row r="16" spans="1:103" s="58" customFormat="1" ht="12" customHeight="1" x14ac:dyDescent="0.3">
      <c r="CV16" s="82"/>
      <c r="CW16" s="82"/>
      <c r="CX16" s="82"/>
      <c r="CY16" s="82"/>
    </row>
    <row r="17" spans="1:103" s="58" customFormat="1" ht="12" customHeight="1" x14ac:dyDescent="0.3">
      <c r="A17" s="58" t="s">
        <v>946</v>
      </c>
      <c r="B17" s="58" t="s">
        <v>856</v>
      </c>
      <c r="C17" s="58" t="s">
        <v>857</v>
      </c>
      <c r="D17" s="58" t="s">
        <v>858</v>
      </c>
      <c r="E17" s="58" t="s">
        <v>859</v>
      </c>
      <c r="F17" s="58" t="s">
        <v>860</v>
      </c>
      <c r="G17" s="58" t="s">
        <v>861</v>
      </c>
      <c r="H17" s="58" t="s">
        <v>956</v>
      </c>
      <c r="I17" s="58" t="s">
        <v>862</v>
      </c>
      <c r="J17" s="58" t="s">
        <v>863</v>
      </c>
      <c r="K17" s="58" t="s">
        <v>864</v>
      </c>
      <c r="L17" s="58" t="s">
        <v>865</v>
      </c>
      <c r="M17" s="58" t="s">
        <v>866</v>
      </c>
      <c r="N17" s="58" t="s">
        <v>867</v>
      </c>
      <c r="O17" s="58" t="s">
        <v>868</v>
      </c>
      <c r="P17" s="58" t="s">
        <v>869</v>
      </c>
      <c r="Q17" s="58" t="s">
        <v>870</v>
      </c>
      <c r="R17" s="58" t="s">
        <v>957</v>
      </c>
      <c r="S17" s="58" t="s">
        <v>871</v>
      </c>
      <c r="T17" s="58" t="s">
        <v>872</v>
      </c>
      <c r="U17" s="58" t="s">
        <v>873</v>
      </c>
      <c r="V17" s="58" t="s">
        <v>874</v>
      </c>
      <c r="W17" s="58" t="s">
        <v>875</v>
      </c>
      <c r="X17" s="58" t="s">
        <v>876</v>
      </c>
      <c r="Y17" s="58" t="s">
        <v>877</v>
      </c>
      <c r="Z17" s="58" t="s">
        <v>878</v>
      </c>
      <c r="AA17" s="58" t="s">
        <v>879</v>
      </c>
      <c r="AB17" s="58" t="s">
        <v>880</v>
      </c>
      <c r="AC17" s="58" t="s">
        <v>958</v>
      </c>
      <c r="AD17" s="58" t="s">
        <v>881</v>
      </c>
      <c r="AE17" s="58" t="s">
        <v>882</v>
      </c>
      <c r="AF17" s="58" t="s">
        <v>883</v>
      </c>
      <c r="AG17" s="58" t="s">
        <v>884</v>
      </c>
      <c r="AH17" s="58" t="s">
        <v>885</v>
      </c>
      <c r="AI17" s="58" t="s">
        <v>886</v>
      </c>
      <c r="AJ17" s="58" t="s">
        <v>887</v>
      </c>
      <c r="AK17" s="58" t="s">
        <v>888</v>
      </c>
      <c r="AL17" s="58" t="s">
        <v>889</v>
      </c>
      <c r="AM17" s="58" t="s">
        <v>890</v>
      </c>
      <c r="AN17" s="58" t="s">
        <v>891</v>
      </c>
      <c r="AO17" s="58" t="s">
        <v>892</v>
      </c>
      <c r="AP17" s="58" t="s">
        <v>893</v>
      </c>
      <c r="AQ17" s="58" t="s">
        <v>894</v>
      </c>
      <c r="AR17" s="58" t="s">
        <v>895</v>
      </c>
      <c r="AS17" s="58" t="s">
        <v>896</v>
      </c>
      <c r="AT17" s="58" t="s">
        <v>897</v>
      </c>
      <c r="AU17" s="58" t="s">
        <v>898</v>
      </c>
      <c r="AV17" s="58" t="s">
        <v>899</v>
      </c>
      <c r="AW17" s="58" t="s">
        <v>900</v>
      </c>
      <c r="AX17" s="58" t="s">
        <v>901</v>
      </c>
      <c r="AY17" s="58" t="s">
        <v>902</v>
      </c>
      <c r="AZ17" s="58" t="s">
        <v>903</v>
      </c>
      <c r="BA17" s="58" t="s">
        <v>904</v>
      </c>
      <c r="BB17" s="58" t="s">
        <v>905</v>
      </c>
      <c r="BC17" s="58" t="s">
        <v>906</v>
      </c>
      <c r="BD17" s="58" t="s">
        <v>907</v>
      </c>
      <c r="BE17" s="58" t="s">
        <v>908</v>
      </c>
      <c r="BF17" s="58" t="s">
        <v>909</v>
      </c>
      <c r="BG17" s="58" t="s">
        <v>910</v>
      </c>
      <c r="BH17" s="58" t="s">
        <v>911</v>
      </c>
      <c r="BI17" s="58" t="s">
        <v>912</v>
      </c>
      <c r="BJ17" s="58" t="s">
        <v>913</v>
      </c>
      <c r="BK17" s="58" t="s">
        <v>914</v>
      </c>
      <c r="BL17" s="58" t="s">
        <v>915</v>
      </c>
      <c r="BM17" s="58" t="s">
        <v>916</v>
      </c>
      <c r="BN17" s="58" t="s">
        <v>959</v>
      </c>
      <c r="BO17" s="58" t="s">
        <v>917</v>
      </c>
      <c r="BP17" s="58" t="s">
        <v>918</v>
      </c>
      <c r="BQ17" s="58" t="s">
        <v>919</v>
      </c>
      <c r="BR17" s="58" t="s">
        <v>920</v>
      </c>
      <c r="BS17" s="58" t="s">
        <v>921</v>
      </c>
      <c r="BT17" s="58" t="s">
        <v>922</v>
      </c>
      <c r="BU17" s="58" t="s">
        <v>923</v>
      </c>
      <c r="BV17" s="58" t="s">
        <v>924</v>
      </c>
      <c r="BW17" s="58" t="s">
        <v>925</v>
      </c>
      <c r="BX17" s="58" t="s">
        <v>926</v>
      </c>
      <c r="BY17" s="58" t="s">
        <v>927</v>
      </c>
      <c r="BZ17" s="58" t="s">
        <v>928</v>
      </c>
      <c r="CA17" s="58" t="s">
        <v>929</v>
      </c>
      <c r="CB17" s="58" t="s">
        <v>930</v>
      </c>
      <c r="CC17" s="58" t="s">
        <v>931</v>
      </c>
      <c r="CD17" s="58" t="s">
        <v>932</v>
      </c>
      <c r="CE17" s="58" t="s">
        <v>960</v>
      </c>
      <c r="CF17" s="58" t="s">
        <v>933</v>
      </c>
      <c r="CG17" s="58" t="s">
        <v>934</v>
      </c>
      <c r="CH17" s="58" t="s">
        <v>935</v>
      </c>
      <c r="CI17" s="58" t="s">
        <v>936</v>
      </c>
      <c r="CJ17" s="58" t="s">
        <v>961</v>
      </c>
      <c r="CK17" s="58" t="s">
        <v>937</v>
      </c>
      <c r="CL17" s="58" t="s">
        <v>962</v>
      </c>
      <c r="CM17" s="58" t="s">
        <v>938</v>
      </c>
      <c r="CN17" s="58" t="s">
        <v>939</v>
      </c>
      <c r="CO17" s="58" t="s">
        <v>940</v>
      </c>
      <c r="CP17" s="58" t="s">
        <v>941</v>
      </c>
      <c r="CQ17" s="58" t="s">
        <v>963</v>
      </c>
      <c r="CR17" s="58" t="s">
        <v>942</v>
      </c>
      <c r="CS17" s="58" t="s">
        <v>964</v>
      </c>
      <c r="CT17" s="58" t="s">
        <v>943</v>
      </c>
      <c r="CU17" s="58" t="s">
        <v>944</v>
      </c>
      <c r="CV17" s="82" t="s">
        <v>1147</v>
      </c>
      <c r="CW17" s="82" t="s">
        <v>967</v>
      </c>
      <c r="CX17" s="82" t="s">
        <v>966</v>
      </c>
      <c r="CY17" s="82"/>
    </row>
    <row r="18" spans="1:103" s="58" customFormat="1" ht="12" customHeight="1" x14ac:dyDescent="0.3">
      <c r="A18" s="58">
        <v>2008</v>
      </c>
      <c r="B18" s="58">
        <v>875036</v>
      </c>
      <c r="C18" s="58">
        <v>2020000</v>
      </c>
      <c r="K18" s="58">
        <v>5230000</v>
      </c>
      <c r="L18" s="58">
        <v>3000000</v>
      </c>
      <c r="O18" s="58">
        <v>3570000</v>
      </c>
      <c r="Q18" s="58">
        <v>582668</v>
      </c>
      <c r="R18" s="58">
        <v>97732</v>
      </c>
      <c r="W18" s="58">
        <v>2700000</v>
      </c>
      <c r="Y18" s="58">
        <v>4569887</v>
      </c>
      <c r="Z18" s="58">
        <v>66842</v>
      </c>
      <c r="AE18" s="58">
        <v>57762</v>
      </c>
      <c r="AH18" s="58">
        <v>1500000</v>
      </c>
      <c r="AK18" s="58">
        <v>59126</v>
      </c>
      <c r="AQ18" s="58">
        <v>88000</v>
      </c>
      <c r="AR18" s="58">
        <v>9200000</v>
      </c>
      <c r="AU18" s="58">
        <v>45340.03</v>
      </c>
      <c r="AY18" s="58">
        <v>2020000</v>
      </c>
      <c r="BB18" s="58">
        <v>4008</v>
      </c>
      <c r="BF18" s="58">
        <v>52107</v>
      </c>
      <c r="BH18" s="58">
        <v>19665</v>
      </c>
      <c r="BJ18" s="58">
        <v>14651.3</v>
      </c>
      <c r="BL18" s="58">
        <v>11599</v>
      </c>
      <c r="BN18" s="58">
        <v>32498</v>
      </c>
      <c r="BO18" s="58">
        <v>4039</v>
      </c>
      <c r="BP18" s="58">
        <v>55397</v>
      </c>
      <c r="BY18" s="58">
        <v>113098</v>
      </c>
      <c r="CE18" s="58">
        <v>89493</v>
      </c>
      <c r="CG18" s="58">
        <v>219000</v>
      </c>
      <c r="CI18" s="58">
        <v>300000</v>
      </c>
      <c r="CL18" s="58">
        <v>242000</v>
      </c>
      <c r="CN18" s="58">
        <v>3800000</v>
      </c>
      <c r="CO18" s="58">
        <v>16534</v>
      </c>
      <c r="CQ18" s="58">
        <v>28340</v>
      </c>
      <c r="CR18" s="58">
        <v>1001059</v>
      </c>
      <c r="CS18" s="58">
        <v>70616</v>
      </c>
      <c r="CU18" s="58">
        <v>4900000</v>
      </c>
      <c r="CV18" s="82">
        <f>AVERAGE(B18:CU18)</f>
        <v>1296013.8147222223</v>
      </c>
      <c r="CW18" s="84">
        <f>CV18/10^6</f>
        <v>1.2960138147222222</v>
      </c>
      <c r="CX18" s="82"/>
      <c r="CY18" s="82"/>
    </row>
    <row r="19" spans="1:103" s="58" customFormat="1" ht="12" customHeight="1" x14ac:dyDescent="0.3">
      <c r="A19" s="58">
        <v>2009</v>
      </c>
      <c r="B19" s="58">
        <v>847500</v>
      </c>
      <c r="C19" s="58">
        <v>1920000</v>
      </c>
      <c r="E19" s="58">
        <v>2069000</v>
      </c>
      <c r="H19" s="58">
        <v>619320</v>
      </c>
      <c r="J19" s="58">
        <v>336100</v>
      </c>
      <c r="K19" s="58">
        <v>5030000</v>
      </c>
      <c r="L19" s="58">
        <v>2700000</v>
      </c>
      <c r="N19" s="58">
        <v>4108000</v>
      </c>
      <c r="O19" s="58">
        <v>3530000</v>
      </c>
      <c r="Q19" s="58">
        <v>506280</v>
      </c>
      <c r="R19" s="58">
        <v>54642</v>
      </c>
      <c r="T19" s="58">
        <v>113687</v>
      </c>
      <c r="U19" s="58">
        <v>211000</v>
      </c>
      <c r="V19" s="58">
        <v>235264</v>
      </c>
      <c r="W19" s="58">
        <v>2000000</v>
      </c>
      <c r="X19" s="58">
        <v>2356000</v>
      </c>
      <c r="Y19" s="58">
        <v>4324672</v>
      </c>
      <c r="Z19" s="58">
        <v>68281</v>
      </c>
      <c r="AD19" s="58">
        <v>56712</v>
      </c>
      <c r="AE19" s="58">
        <v>97537</v>
      </c>
      <c r="AH19" s="58">
        <v>1580000</v>
      </c>
      <c r="AI19" s="58">
        <v>510576</v>
      </c>
      <c r="AJ19" s="58">
        <v>51000</v>
      </c>
      <c r="AK19" s="58">
        <v>55411</v>
      </c>
      <c r="AL19" s="58">
        <v>4179378</v>
      </c>
      <c r="AO19" s="58">
        <v>3753345</v>
      </c>
      <c r="AP19" s="58">
        <v>131000</v>
      </c>
      <c r="AQ19" s="58">
        <v>107880</v>
      </c>
      <c r="AR19" s="58">
        <v>9600000</v>
      </c>
      <c r="AU19" s="58">
        <v>33722</v>
      </c>
      <c r="AV19" s="58">
        <v>15000</v>
      </c>
      <c r="AW19" s="58">
        <v>814900</v>
      </c>
      <c r="AX19" s="58">
        <v>41448</v>
      </c>
      <c r="AY19" s="58">
        <v>1770000</v>
      </c>
      <c r="AZ19" s="58">
        <v>9000000</v>
      </c>
      <c r="BA19" s="58">
        <v>159635</v>
      </c>
      <c r="BB19" s="58">
        <v>4113</v>
      </c>
      <c r="BD19" s="58">
        <v>5200000</v>
      </c>
      <c r="BF19" s="58">
        <v>68458</v>
      </c>
      <c r="BH19" s="58">
        <v>28063</v>
      </c>
      <c r="BJ19" s="58">
        <v>15158</v>
      </c>
      <c r="BL19" s="58">
        <v>2116</v>
      </c>
      <c r="BN19" s="58">
        <v>30152</v>
      </c>
      <c r="BO19" s="58">
        <v>3342</v>
      </c>
      <c r="BP19" s="58">
        <v>65589</v>
      </c>
      <c r="BR19" s="58">
        <v>94015</v>
      </c>
      <c r="BU19" s="58">
        <v>10252</v>
      </c>
      <c r="BW19" s="58">
        <v>81567</v>
      </c>
      <c r="BX19" s="58">
        <v>93</v>
      </c>
      <c r="BY19" s="58">
        <v>115508</v>
      </c>
      <c r="CA19" s="58">
        <v>0</v>
      </c>
      <c r="CB19" s="58">
        <v>5191968</v>
      </c>
      <c r="CC19" s="58">
        <v>480080</v>
      </c>
      <c r="CD19" s="58">
        <v>1274000</v>
      </c>
      <c r="CE19" s="58">
        <v>85319</v>
      </c>
      <c r="CF19" s="58">
        <v>1067216</v>
      </c>
      <c r="CG19" s="58">
        <v>232000</v>
      </c>
      <c r="CH19" s="58">
        <v>3135586</v>
      </c>
      <c r="CI19" s="58">
        <v>185680</v>
      </c>
      <c r="CJ19" s="58">
        <v>910000</v>
      </c>
      <c r="CK19" s="58">
        <v>8504000</v>
      </c>
      <c r="CL19" s="58">
        <v>266000</v>
      </c>
      <c r="CN19" s="58">
        <v>0</v>
      </c>
      <c r="CO19" s="58">
        <v>20000</v>
      </c>
      <c r="CQ19" s="58">
        <v>28416</v>
      </c>
      <c r="CR19" s="58">
        <v>1001092</v>
      </c>
      <c r="CS19" s="58">
        <v>75680</v>
      </c>
      <c r="CT19" s="58">
        <v>424697</v>
      </c>
      <c r="CU19" s="58">
        <v>5000000</v>
      </c>
      <c r="CV19" s="82">
        <f t="shared" ref="CV19:CV31" si="3">AVERAGE(B19:CU19)</f>
        <v>1399818.115942029</v>
      </c>
      <c r="CW19" s="84">
        <f t="shared" ref="CW19:CW31" si="4">CV19/10^6</f>
        <v>1.3998181159420291</v>
      </c>
      <c r="CX19" s="85">
        <f t="shared" ref="CX19:CX31" si="5">(CV19/CV18)-1</f>
        <v>8.0095057661137226E-2</v>
      </c>
      <c r="CY19" s="82"/>
    </row>
    <row r="20" spans="1:103" s="58" customFormat="1" ht="12" customHeight="1" x14ac:dyDescent="0.3">
      <c r="A20" s="58">
        <v>2010</v>
      </c>
      <c r="B20" s="58">
        <v>933097</v>
      </c>
      <c r="C20" s="58">
        <v>2180000</v>
      </c>
      <c r="D20" s="58">
        <v>444000</v>
      </c>
      <c r="E20" s="58">
        <v>2882000</v>
      </c>
      <c r="H20" s="58">
        <v>578923.19999999995</v>
      </c>
      <c r="J20" s="58">
        <v>410500</v>
      </c>
      <c r="K20" s="58">
        <v>3720000</v>
      </c>
      <c r="L20" s="58">
        <v>3200000</v>
      </c>
      <c r="N20" s="58">
        <v>4389000</v>
      </c>
      <c r="O20" s="58">
        <v>3700000</v>
      </c>
      <c r="Q20" s="58">
        <v>550789</v>
      </c>
      <c r="R20" s="58">
        <v>58775</v>
      </c>
      <c r="T20" s="58">
        <v>115594</v>
      </c>
      <c r="U20" s="58">
        <v>211706</v>
      </c>
      <c r="V20" s="58">
        <v>366000</v>
      </c>
      <c r="W20" s="58">
        <v>1760000</v>
      </c>
      <c r="X20" s="58">
        <v>2650000</v>
      </c>
      <c r="Z20" s="58">
        <v>73579.360000000001</v>
      </c>
      <c r="AD20" s="58">
        <v>108949</v>
      </c>
      <c r="AE20" s="58">
        <v>116597</v>
      </c>
      <c r="AH20" s="58">
        <v>1098000</v>
      </c>
      <c r="AI20" s="58">
        <v>465328</v>
      </c>
      <c r="AJ20" s="58">
        <v>53722</v>
      </c>
      <c r="AK20" s="58">
        <v>58297</v>
      </c>
      <c r="AL20" s="58">
        <v>6017532</v>
      </c>
      <c r="AO20" s="58">
        <v>4900000</v>
      </c>
      <c r="AP20" s="58">
        <v>232000</v>
      </c>
      <c r="AQ20" s="58">
        <v>110866</v>
      </c>
      <c r="AR20" s="58">
        <v>10000000</v>
      </c>
      <c r="AS20" s="58">
        <v>1039049</v>
      </c>
      <c r="AU20" s="58">
        <v>40053</v>
      </c>
      <c r="AV20" s="58">
        <v>25400</v>
      </c>
      <c r="AW20" s="58">
        <v>742000</v>
      </c>
      <c r="AX20" s="58">
        <v>22573</v>
      </c>
      <c r="AY20" s="58">
        <v>2850000</v>
      </c>
      <c r="AZ20" s="58">
        <v>9000000</v>
      </c>
      <c r="BB20" s="58">
        <v>4063</v>
      </c>
      <c r="BD20" s="58">
        <v>5400000</v>
      </c>
      <c r="BF20" s="58">
        <v>66457</v>
      </c>
      <c r="BG20" s="58">
        <v>5969.45</v>
      </c>
      <c r="BH20" s="58">
        <v>33115</v>
      </c>
      <c r="BJ20" s="58">
        <v>19000</v>
      </c>
      <c r="BL20" s="58">
        <v>5690</v>
      </c>
      <c r="BM20" s="58">
        <v>140</v>
      </c>
      <c r="BN20" s="58">
        <v>24667</v>
      </c>
      <c r="BO20" s="58">
        <v>4114</v>
      </c>
      <c r="BP20" s="58">
        <v>44793</v>
      </c>
      <c r="BR20" s="58">
        <v>89401</v>
      </c>
      <c r="BS20" s="58">
        <v>89470</v>
      </c>
      <c r="BT20" s="58">
        <v>1851</v>
      </c>
      <c r="BU20" s="58">
        <v>17404</v>
      </c>
      <c r="BW20" s="58">
        <v>95536</v>
      </c>
      <c r="BY20" s="58">
        <v>137940</v>
      </c>
      <c r="BZ20" s="58">
        <v>411329</v>
      </c>
      <c r="CA20" s="58">
        <v>0</v>
      </c>
      <c r="CB20" s="58">
        <v>5441394</v>
      </c>
      <c r="CC20" s="58">
        <v>670700</v>
      </c>
      <c r="CD20" s="58">
        <v>1027000</v>
      </c>
      <c r="CE20" s="58">
        <v>90422</v>
      </c>
      <c r="CF20" s="58">
        <v>660575</v>
      </c>
      <c r="CG20" s="58">
        <v>245000</v>
      </c>
      <c r="CH20" s="58">
        <v>3250751</v>
      </c>
      <c r="CI20" s="58">
        <v>100000</v>
      </c>
      <c r="CJ20" s="58">
        <v>1083658</v>
      </c>
      <c r="CK20" s="58">
        <v>6236000</v>
      </c>
      <c r="CL20" s="58">
        <v>350000</v>
      </c>
      <c r="CM20" s="58">
        <v>157692</v>
      </c>
      <c r="CN20" s="58">
        <v>3100000</v>
      </c>
      <c r="CO20" s="58">
        <v>1555125</v>
      </c>
      <c r="CP20" s="58">
        <v>412029</v>
      </c>
      <c r="CQ20" s="58">
        <v>54900</v>
      </c>
      <c r="CR20" s="58">
        <v>1297940</v>
      </c>
      <c r="CS20" s="58">
        <v>70692</v>
      </c>
      <c r="CT20" s="58">
        <v>379441.91999999998</v>
      </c>
      <c r="CU20" s="58">
        <v>5400000</v>
      </c>
      <c r="CV20" s="82">
        <f t="shared" si="3"/>
        <v>1375181.1857333335</v>
      </c>
      <c r="CW20" s="84">
        <f t="shared" si="4"/>
        <v>1.3751811857333334</v>
      </c>
      <c r="CX20" s="85">
        <f t="shared" si="5"/>
        <v>-1.7600093846560805E-2</v>
      </c>
      <c r="CY20" s="82"/>
    </row>
    <row r="21" spans="1:103" s="58" customFormat="1" ht="12" customHeight="1" x14ac:dyDescent="0.3">
      <c r="A21" s="58">
        <v>2011</v>
      </c>
      <c r="B21" s="58">
        <v>956026</v>
      </c>
      <c r="C21" s="58">
        <v>2408588</v>
      </c>
      <c r="D21" s="58">
        <v>470500</v>
      </c>
      <c r="E21" s="58">
        <v>3046515</v>
      </c>
      <c r="G21" s="58">
        <v>63700</v>
      </c>
      <c r="H21" s="58">
        <v>584082</v>
      </c>
      <c r="J21" s="58">
        <v>457700</v>
      </c>
      <c r="K21" s="58">
        <v>4474045</v>
      </c>
      <c r="L21" s="58">
        <v>3200000</v>
      </c>
      <c r="N21" s="58">
        <v>4879000</v>
      </c>
      <c r="O21" s="58">
        <v>3920000</v>
      </c>
      <c r="Q21" s="58">
        <v>525461</v>
      </c>
      <c r="R21" s="58">
        <v>47010</v>
      </c>
      <c r="T21" s="58">
        <v>112929</v>
      </c>
      <c r="U21" s="58">
        <v>259971</v>
      </c>
      <c r="V21" s="58">
        <v>272076</v>
      </c>
      <c r="W21" s="58">
        <v>1217949</v>
      </c>
      <c r="X21" s="58">
        <v>3866000</v>
      </c>
      <c r="Z21" s="58">
        <v>74604.86</v>
      </c>
      <c r="AB21" s="58">
        <v>12166</v>
      </c>
      <c r="AD21" s="58">
        <v>151738</v>
      </c>
      <c r="AE21" s="58">
        <v>133308</v>
      </c>
      <c r="AF21" s="58">
        <v>8000</v>
      </c>
      <c r="AG21" s="58">
        <v>409320</v>
      </c>
      <c r="AH21" s="58">
        <v>1251000</v>
      </c>
      <c r="AI21" s="58">
        <v>432932</v>
      </c>
      <c r="AJ21" s="58">
        <v>55909</v>
      </c>
      <c r="AK21" s="58">
        <v>59142</v>
      </c>
      <c r="AL21" s="58">
        <v>5935317</v>
      </c>
      <c r="AM21" s="58">
        <v>8136</v>
      </c>
      <c r="AN21" s="58">
        <v>25345</v>
      </c>
      <c r="AO21" s="58">
        <v>4963000</v>
      </c>
      <c r="AP21" s="58">
        <v>100000</v>
      </c>
      <c r="AQ21" s="58">
        <v>67886</v>
      </c>
      <c r="AR21" s="58">
        <v>9000000</v>
      </c>
      <c r="AS21" s="58">
        <v>1190860</v>
      </c>
      <c r="AT21" s="58">
        <v>192470</v>
      </c>
      <c r="AU21" s="58">
        <v>40756</v>
      </c>
      <c r="AV21" s="58">
        <v>434200</v>
      </c>
      <c r="AW21" s="58">
        <v>688000</v>
      </c>
      <c r="AX21" s="58">
        <v>16726.57</v>
      </c>
      <c r="AY21" s="58">
        <v>2500000</v>
      </c>
      <c r="AZ21" s="58">
        <v>10000000</v>
      </c>
      <c r="BA21" s="58">
        <v>120100</v>
      </c>
      <c r="BB21" s="58">
        <v>4347</v>
      </c>
      <c r="BD21" s="58">
        <v>5500000</v>
      </c>
      <c r="BE21" s="58">
        <v>153.22999999999999</v>
      </c>
      <c r="BF21" s="58">
        <v>90472</v>
      </c>
      <c r="BG21" s="58">
        <v>6335.1</v>
      </c>
      <c r="BH21" s="58">
        <v>32241</v>
      </c>
      <c r="BI21" s="58">
        <v>11765</v>
      </c>
      <c r="BJ21" s="58">
        <v>16000</v>
      </c>
      <c r="BK21" s="58">
        <v>62353</v>
      </c>
      <c r="BL21" s="58">
        <v>6892</v>
      </c>
      <c r="BM21" s="58">
        <v>111</v>
      </c>
      <c r="BN21" s="58">
        <v>23740</v>
      </c>
      <c r="BO21" s="58">
        <v>5111</v>
      </c>
      <c r="BP21" s="58">
        <v>47795</v>
      </c>
      <c r="BQ21" s="58">
        <v>666</v>
      </c>
      <c r="BR21" s="58">
        <v>92861</v>
      </c>
      <c r="BS21" s="58">
        <v>100926</v>
      </c>
      <c r="BT21" s="58">
        <v>4353</v>
      </c>
      <c r="BU21" s="58">
        <v>17198</v>
      </c>
      <c r="BW21" s="58">
        <v>70493</v>
      </c>
      <c r="BX21" s="58">
        <v>10675</v>
      </c>
      <c r="BY21" s="58">
        <v>140167</v>
      </c>
      <c r="CA21" s="58">
        <v>0</v>
      </c>
      <c r="CB21" s="58">
        <v>5300000</v>
      </c>
      <c r="CC21" s="58">
        <v>81172</v>
      </c>
      <c r="CD21" s="58">
        <v>1280398</v>
      </c>
      <c r="CE21" s="58">
        <v>52752</v>
      </c>
      <c r="CF21" s="58">
        <v>351786</v>
      </c>
      <c r="CG21" s="58">
        <v>331641</v>
      </c>
      <c r="CH21" s="58">
        <v>3357343</v>
      </c>
      <c r="CI21" s="58">
        <v>200000</v>
      </c>
      <c r="CJ21" s="58">
        <v>953498</v>
      </c>
      <c r="CK21" s="58">
        <v>5189000</v>
      </c>
      <c r="CL21" s="58">
        <v>329352</v>
      </c>
      <c r="CM21" s="58">
        <v>165831</v>
      </c>
      <c r="CN21" s="58">
        <v>2400000</v>
      </c>
      <c r="CO21" s="58">
        <v>1602129</v>
      </c>
      <c r="CP21" s="58">
        <v>412322</v>
      </c>
      <c r="CQ21" s="58">
        <v>36240</v>
      </c>
      <c r="CR21" s="58">
        <v>1429121</v>
      </c>
      <c r="CS21" s="58">
        <v>71463</v>
      </c>
      <c r="CT21" s="58">
        <v>383826</v>
      </c>
      <c r="CU21" s="58">
        <v>6500000</v>
      </c>
      <c r="CV21" s="82">
        <f t="shared" si="3"/>
        <v>1210402.2616091955</v>
      </c>
      <c r="CW21" s="84">
        <f t="shared" si="4"/>
        <v>1.2104022616091954</v>
      </c>
      <c r="CX21" s="85">
        <f t="shared" si="5"/>
        <v>-0.11982342823885239</v>
      </c>
      <c r="CY21" s="82"/>
    </row>
    <row r="22" spans="1:103" s="58" customFormat="1" ht="12" customHeight="1" x14ac:dyDescent="0.3">
      <c r="A22" s="58">
        <v>2012</v>
      </c>
      <c r="B22" s="58">
        <v>862214</v>
      </c>
      <c r="C22" s="58">
        <v>1860558</v>
      </c>
      <c r="D22" s="58">
        <v>539647</v>
      </c>
      <c r="E22" s="58">
        <v>2896164</v>
      </c>
      <c r="G22" s="58">
        <v>82403</v>
      </c>
      <c r="H22" s="58">
        <v>564240</v>
      </c>
      <c r="J22" s="58">
        <v>506400</v>
      </c>
      <c r="K22" s="58">
        <v>4410000</v>
      </c>
      <c r="L22" s="58">
        <v>3200000</v>
      </c>
      <c r="N22" s="58">
        <v>3977000</v>
      </c>
      <c r="O22" s="58">
        <v>4720000</v>
      </c>
      <c r="Q22" s="58">
        <v>499712</v>
      </c>
      <c r="R22" s="58">
        <v>39820</v>
      </c>
      <c r="T22" s="58">
        <v>110461</v>
      </c>
      <c r="U22" s="58">
        <v>257665</v>
      </c>
      <c r="V22" s="58">
        <v>316121.78999999998</v>
      </c>
      <c r="W22" s="58">
        <v>1166000</v>
      </c>
      <c r="X22" s="58">
        <v>3068000</v>
      </c>
      <c r="Y22" s="58">
        <v>4557133</v>
      </c>
      <c r="AB22" s="58">
        <v>12806</v>
      </c>
      <c r="AD22" s="58">
        <v>392331</v>
      </c>
      <c r="AE22" s="58">
        <v>131658</v>
      </c>
      <c r="AF22" s="58">
        <v>5300</v>
      </c>
      <c r="AG22" s="58">
        <v>229000</v>
      </c>
      <c r="AH22" s="58">
        <v>1200000</v>
      </c>
      <c r="AI22" s="58">
        <v>105672.33</v>
      </c>
      <c r="AJ22" s="58">
        <v>54450</v>
      </c>
      <c r="AK22" s="58">
        <v>55142</v>
      </c>
      <c r="AL22" s="58">
        <v>6368505</v>
      </c>
      <c r="AM22" s="58">
        <v>48000</v>
      </c>
      <c r="AN22" s="58">
        <v>32008</v>
      </c>
      <c r="AO22" s="58">
        <v>4600000</v>
      </c>
      <c r="AP22" s="58">
        <v>98000</v>
      </c>
      <c r="AQ22" s="58">
        <v>50981</v>
      </c>
      <c r="AR22" s="58">
        <v>8400000</v>
      </c>
      <c r="AS22" s="58">
        <v>846294</v>
      </c>
      <c r="AT22" s="58">
        <v>214685</v>
      </c>
      <c r="AU22" s="58">
        <v>33454</v>
      </c>
      <c r="AV22" s="58">
        <v>489200</v>
      </c>
      <c r="AW22" s="58">
        <v>583000</v>
      </c>
      <c r="AX22" s="58">
        <v>40676.94</v>
      </c>
      <c r="AY22" s="58">
        <v>811243</v>
      </c>
      <c r="AZ22" s="58">
        <v>9000000</v>
      </c>
      <c r="BA22" s="58">
        <v>69700</v>
      </c>
      <c r="BB22" s="58">
        <v>4346</v>
      </c>
      <c r="BD22" s="58">
        <v>4400000</v>
      </c>
      <c r="BE22" s="58">
        <v>122</v>
      </c>
      <c r="BF22" s="58">
        <v>59180</v>
      </c>
      <c r="BG22" s="58">
        <v>7053.7</v>
      </c>
      <c r="BH22" s="58">
        <v>29525</v>
      </c>
      <c r="BI22" s="58">
        <v>11797.17</v>
      </c>
      <c r="BJ22" s="58">
        <v>18000</v>
      </c>
      <c r="BK22" s="58">
        <v>65120</v>
      </c>
      <c r="BL22" s="58">
        <v>6220</v>
      </c>
      <c r="BM22" s="58">
        <v>28652</v>
      </c>
      <c r="BN22" s="58">
        <v>16340</v>
      </c>
      <c r="BO22" s="58">
        <v>4263</v>
      </c>
      <c r="BP22" s="58">
        <v>30134</v>
      </c>
      <c r="BQ22" s="58">
        <v>8470</v>
      </c>
      <c r="BR22" s="58">
        <v>79639</v>
      </c>
      <c r="BS22" s="58">
        <v>87467</v>
      </c>
      <c r="BU22" s="58">
        <v>22647</v>
      </c>
      <c r="BW22" s="58">
        <v>66533</v>
      </c>
      <c r="BX22" s="58">
        <v>9780</v>
      </c>
      <c r="BY22" s="58">
        <v>113837</v>
      </c>
      <c r="CA22" s="58">
        <v>341000</v>
      </c>
      <c r="CB22" s="58">
        <v>4400000</v>
      </c>
      <c r="CC22" s="58">
        <v>74004</v>
      </c>
      <c r="CD22" s="58">
        <v>1455000</v>
      </c>
      <c r="CE22" s="58">
        <v>61377</v>
      </c>
      <c r="CF22" s="58">
        <v>1317120.3</v>
      </c>
      <c r="CG22" s="58">
        <v>370000</v>
      </c>
      <c r="CH22" s="58">
        <v>3712790</v>
      </c>
      <c r="CI22" s="58">
        <v>147000</v>
      </c>
      <c r="CJ22" s="58">
        <v>956889</v>
      </c>
      <c r="CK22" s="58">
        <v>7189301</v>
      </c>
      <c r="CL22" s="58">
        <v>319180</v>
      </c>
      <c r="CM22" s="58">
        <v>159627</v>
      </c>
      <c r="CN22" s="58">
        <v>1900000</v>
      </c>
      <c r="CO22" s="58">
        <v>1403430</v>
      </c>
      <c r="CP22" s="58">
        <v>385119.31</v>
      </c>
      <c r="CQ22" s="58">
        <v>40660</v>
      </c>
      <c r="CR22" s="58">
        <v>1473660</v>
      </c>
      <c r="CS22" s="58">
        <v>70008</v>
      </c>
      <c r="CT22" s="58">
        <v>359178</v>
      </c>
      <c r="CU22" s="58">
        <v>9900000</v>
      </c>
      <c r="CV22" s="82">
        <f t="shared" si="3"/>
        <v>1262908.3086046511</v>
      </c>
      <c r="CW22" s="84">
        <f t="shared" si="4"/>
        <v>1.2629083086046511</v>
      </c>
      <c r="CX22" s="85">
        <f t="shared" si="5"/>
        <v>4.3379006022056021E-2</v>
      </c>
      <c r="CY22" s="82"/>
    </row>
    <row r="23" spans="1:103" s="58" customFormat="1" ht="12" customHeight="1" x14ac:dyDescent="0.3">
      <c r="A23" s="58">
        <v>2013</v>
      </c>
      <c r="B23" s="58">
        <v>922843</v>
      </c>
      <c r="C23" s="58">
        <v>1857000</v>
      </c>
      <c r="D23" s="58">
        <v>602461.31999999995</v>
      </c>
      <c r="E23" s="58">
        <v>2980135</v>
      </c>
      <c r="G23" s="58">
        <v>70501</v>
      </c>
      <c r="H23" s="58">
        <v>563483.9</v>
      </c>
      <c r="J23" s="58">
        <v>534100</v>
      </c>
      <c r="K23" s="58">
        <v>4750000</v>
      </c>
      <c r="L23" s="58">
        <v>2800000</v>
      </c>
      <c r="M23" s="58">
        <v>1053000</v>
      </c>
      <c r="N23" s="58">
        <v>3987000</v>
      </c>
      <c r="O23" s="58">
        <v>1650000</v>
      </c>
      <c r="Q23" s="58">
        <v>630000</v>
      </c>
      <c r="R23" s="58">
        <v>55302</v>
      </c>
      <c r="S23" s="58">
        <v>89500</v>
      </c>
      <c r="T23" s="58">
        <v>113247</v>
      </c>
      <c r="U23" s="58">
        <v>254968</v>
      </c>
      <c r="W23" s="58">
        <v>1200000</v>
      </c>
      <c r="X23" s="58">
        <v>2899000</v>
      </c>
      <c r="Z23" s="58">
        <v>76344.78</v>
      </c>
      <c r="AB23" s="58">
        <v>12947</v>
      </c>
      <c r="AD23" s="58">
        <v>302158</v>
      </c>
      <c r="AE23" s="58">
        <v>73155</v>
      </c>
      <c r="AF23" s="58">
        <v>5600</v>
      </c>
      <c r="AG23" s="58">
        <v>287100</v>
      </c>
      <c r="AH23" s="58">
        <v>1300000</v>
      </c>
      <c r="AI23" s="58">
        <v>94658</v>
      </c>
      <c r="AJ23" s="58">
        <v>58950</v>
      </c>
      <c r="AK23" s="58">
        <v>52655</v>
      </c>
      <c r="AL23" s="58">
        <v>6400000</v>
      </c>
      <c r="AM23" s="58">
        <v>45000</v>
      </c>
      <c r="AN23" s="58">
        <v>26000</v>
      </c>
      <c r="AO23" s="58">
        <v>4460000</v>
      </c>
      <c r="AP23" s="58">
        <v>124000</v>
      </c>
      <c r="AQ23" s="58">
        <v>51305</v>
      </c>
      <c r="AR23" s="58">
        <v>6700000</v>
      </c>
      <c r="AS23" s="58">
        <v>756062</v>
      </c>
      <c r="AT23" s="58">
        <v>154510</v>
      </c>
      <c r="AU23" s="58">
        <v>29418</v>
      </c>
      <c r="AV23" s="58">
        <v>444500</v>
      </c>
      <c r="AW23" s="58">
        <v>700000</v>
      </c>
      <c r="AX23" s="58">
        <v>31534</v>
      </c>
      <c r="AY23" s="58">
        <v>970000</v>
      </c>
      <c r="BA23" s="58">
        <v>54000</v>
      </c>
      <c r="BB23" s="58">
        <v>3986</v>
      </c>
      <c r="BD23" s="58">
        <v>4300000</v>
      </c>
      <c r="BE23" s="58">
        <v>6174</v>
      </c>
      <c r="BF23" s="58">
        <v>44000</v>
      </c>
      <c r="BG23" s="58">
        <v>9109</v>
      </c>
      <c r="BH23" s="58">
        <v>37289</v>
      </c>
      <c r="BI23" s="58">
        <v>8241</v>
      </c>
      <c r="BJ23" s="58">
        <v>18000</v>
      </c>
      <c r="BK23" s="58">
        <v>64213</v>
      </c>
      <c r="BL23" s="58">
        <v>6289</v>
      </c>
      <c r="BM23" s="58">
        <v>10556</v>
      </c>
      <c r="BO23" s="58">
        <v>4154</v>
      </c>
      <c r="BP23" s="58">
        <v>27859</v>
      </c>
      <c r="BR23" s="58">
        <v>79222</v>
      </c>
      <c r="BS23" s="58">
        <v>96835</v>
      </c>
      <c r="BU23" s="58">
        <v>28571</v>
      </c>
      <c r="BW23" s="58">
        <v>72150</v>
      </c>
      <c r="BX23" s="58">
        <v>6748</v>
      </c>
      <c r="BY23" s="58">
        <v>108084</v>
      </c>
      <c r="CA23" s="58">
        <v>293000</v>
      </c>
      <c r="CB23" s="58">
        <v>3500000</v>
      </c>
      <c r="CD23" s="58">
        <v>2336000</v>
      </c>
      <c r="CE23" s="58">
        <v>36079</v>
      </c>
      <c r="CF23" s="58">
        <v>1067280</v>
      </c>
      <c r="CG23" s="58">
        <v>786000</v>
      </c>
      <c r="CI23" s="58">
        <v>314800</v>
      </c>
      <c r="CJ23" s="58">
        <v>599000</v>
      </c>
      <c r="CK23" s="58">
        <v>4181122</v>
      </c>
      <c r="CL23" s="58">
        <v>250000</v>
      </c>
      <c r="CM23" s="58">
        <v>143528</v>
      </c>
      <c r="CN23" s="58">
        <v>1500000</v>
      </c>
      <c r="CO23" s="58">
        <v>1364652</v>
      </c>
      <c r="CP23" s="58">
        <v>389206</v>
      </c>
      <c r="CQ23" s="58">
        <v>32200</v>
      </c>
      <c r="CR23" s="58">
        <v>1977016</v>
      </c>
      <c r="CS23" s="58">
        <v>73170</v>
      </c>
      <c r="CT23" s="58">
        <v>333774</v>
      </c>
      <c r="CU23" s="58">
        <v>7400000</v>
      </c>
      <c r="CV23" s="82">
        <f t="shared" si="3"/>
        <v>996716.40243902442</v>
      </c>
      <c r="CW23" s="84">
        <f t="shared" si="4"/>
        <v>0.99671640243902437</v>
      </c>
      <c r="CX23" s="85">
        <f t="shared" si="5"/>
        <v>-0.21077690625041023</v>
      </c>
      <c r="CY23" s="82"/>
    </row>
    <row r="24" spans="1:103" s="58" customFormat="1" ht="12" customHeight="1" x14ac:dyDescent="0.3">
      <c r="A24" s="58">
        <v>2014</v>
      </c>
      <c r="B24" s="58">
        <v>966067</v>
      </c>
      <c r="C24" s="58">
        <v>1974000</v>
      </c>
      <c r="D24" s="58">
        <v>621747</v>
      </c>
      <c r="E24" s="58">
        <v>3079279</v>
      </c>
      <c r="F24" s="58">
        <v>2039724</v>
      </c>
      <c r="G24" s="58">
        <v>70416</v>
      </c>
      <c r="H24" s="58">
        <v>598773.15</v>
      </c>
      <c r="J24" s="58">
        <v>627700</v>
      </c>
      <c r="K24" s="58">
        <v>5050000</v>
      </c>
      <c r="L24" s="58">
        <v>2800000</v>
      </c>
      <c r="N24" s="58">
        <v>3911000</v>
      </c>
      <c r="O24" s="58">
        <v>970000</v>
      </c>
      <c r="Q24" s="58">
        <v>540000</v>
      </c>
      <c r="R24" s="58">
        <v>57945</v>
      </c>
      <c r="S24" s="58">
        <v>82265</v>
      </c>
      <c r="T24" s="58">
        <v>104455.3</v>
      </c>
      <c r="U24" s="58">
        <v>253000</v>
      </c>
      <c r="W24" s="58">
        <v>1200000</v>
      </c>
      <c r="X24" s="58">
        <v>2932000</v>
      </c>
      <c r="Y24" s="58">
        <v>3000000</v>
      </c>
      <c r="Z24" s="58">
        <v>102280</v>
      </c>
      <c r="AB24" s="58">
        <v>15363</v>
      </c>
      <c r="AD24" s="58">
        <v>363767</v>
      </c>
      <c r="AE24" s="58">
        <v>69915</v>
      </c>
      <c r="AF24" s="58">
        <v>5000</v>
      </c>
      <c r="AG24" s="58">
        <v>511000</v>
      </c>
      <c r="AH24" s="58">
        <v>1400000</v>
      </c>
      <c r="AI24" s="58">
        <v>88702</v>
      </c>
      <c r="AJ24" s="58">
        <v>33100</v>
      </c>
      <c r="AK24" s="58">
        <v>50150</v>
      </c>
      <c r="AL24" s="58">
        <v>7400000</v>
      </c>
      <c r="AM24" s="58">
        <v>36000</v>
      </c>
      <c r="AN24" s="58">
        <v>25000</v>
      </c>
      <c r="AO24" s="58">
        <v>3500000</v>
      </c>
      <c r="AP24" s="58">
        <v>102000</v>
      </c>
      <c r="AQ24" s="58">
        <v>60494</v>
      </c>
      <c r="AR24" s="58">
        <v>7500000</v>
      </c>
      <c r="AS24" s="58">
        <v>268563</v>
      </c>
      <c r="AT24" s="58">
        <v>161626</v>
      </c>
      <c r="AU24" s="58">
        <v>25199</v>
      </c>
      <c r="AV24" s="58">
        <v>418900</v>
      </c>
      <c r="AW24" s="58">
        <v>300000</v>
      </c>
      <c r="AX24" s="58">
        <v>22000</v>
      </c>
      <c r="AY24" s="58">
        <v>1170000</v>
      </c>
      <c r="AZ24" s="58">
        <v>10000000</v>
      </c>
      <c r="BA24" s="58">
        <v>49100</v>
      </c>
      <c r="BB24" s="58">
        <v>3707</v>
      </c>
      <c r="BC24" s="58">
        <v>300000</v>
      </c>
      <c r="BD24" s="58">
        <v>4000000</v>
      </c>
      <c r="BE24" s="58">
        <v>4173</v>
      </c>
      <c r="BF24" s="58">
        <v>29000</v>
      </c>
      <c r="BG24" s="58">
        <v>6263</v>
      </c>
      <c r="BH24" s="58">
        <v>38619</v>
      </c>
      <c r="BI24" s="58">
        <v>9107</v>
      </c>
      <c r="BJ24" s="58">
        <v>14339</v>
      </c>
      <c r="BK24" s="58">
        <v>63267</v>
      </c>
      <c r="BL24" s="58">
        <v>5527</v>
      </c>
      <c r="BM24" s="58">
        <v>8335</v>
      </c>
      <c r="BN24" s="58">
        <v>9859</v>
      </c>
      <c r="BO24" s="58">
        <v>6776</v>
      </c>
      <c r="BP24" s="58">
        <v>23800</v>
      </c>
      <c r="BQ24" s="58">
        <v>17977</v>
      </c>
      <c r="BR24" s="58">
        <v>67262</v>
      </c>
      <c r="BS24" s="58">
        <v>53355</v>
      </c>
      <c r="BU24" s="58">
        <v>27861</v>
      </c>
      <c r="BV24" s="58">
        <v>25700</v>
      </c>
      <c r="BW24" s="58">
        <v>70501.67</v>
      </c>
      <c r="BX24" s="58">
        <v>5620</v>
      </c>
      <c r="BY24" s="58">
        <v>125527</v>
      </c>
      <c r="CA24" s="58">
        <v>249000</v>
      </c>
      <c r="CB24" s="58">
        <v>3900000</v>
      </c>
      <c r="CD24" s="58">
        <v>633000</v>
      </c>
      <c r="CE24" s="58">
        <v>33941</v>
      </c>
      <c r="CF24" s="58">
        <v>814110</v>
      </c>
      <c r="CG24" s="58">
        <v>636000</v>
      </c>
      <c r="CI24" s="58">
        <v>136000</v>
      </c>
      <c r="CJ24" s="58">
        <v>678000</v>
      </c>
      <c r="CK24" s="58">
        <v>1547093</v>
      </c>
      <c r="CL24" s="58">
        <v>220000</v>
      </c>
      <c r="CM24" s="58">
        <v>136536</v>
      </c>
      <c r="CN24" s="58">
        <v>1400000</v>
      </c>
      <c r="CO24" s="58">
        <v>1162936</v>
      </c>
      <c r="CP24" s="58">
        <v>330679</v>
      </c>
      <c r="CQ24" s="58">
        <v>26000</v>
      </c>
      <c r="CR24" s="58">
        <v>1796765</v>
      </c>
      <c r="CS24" s="58">
        <v>66323</v>
      </c>
      <c r="CT24" s="58">
        <v>298768</v>
      </c>
      <c r="CU24" s="58">
        <v>7700000</v>
      </c>
      <c r="CV24" s="82">
        <f t="shared" si="3"/>
        <v>1036798.3763636365</v>
      </c>
      <c r="CW24" s="84">
        <f t="shared" si="4"/>
        <v>1.0367983763636364</v>
      </c>
      <c r="CX24" s="85">
        <f t="shared" si="5"/>
        <v>4.0214020584520505E-2</v>
      </c>
      <c r="CY24" s="82"/>
    </row>
    <row r="25" spans="1:103" s="58" customFormat="1" ht="12" customHeight="1" x14ac:dyDescent="0.3">
      <c r="A25" s="58">
        <v>2015</v>
      </c>
      <c r="B25" s="58">
        <v>923313</v>
      </c>
      <c r="C25" s="58">
        <v>2073000</v>
      </c>
      <c r="D25" s="58">
        <v>631930</v>
      </c>
      <c r="E25" s="58">
        <v>2912340</v>
      </c>
      <c r="F25" s="58">
        <v>1929137.62</v>
      </c>
      <c r="G25" s="58">
        <v>59292</v>
      </c>
      <c r="H25" s="58">
        <v>567682</v>
      </c>
      <c r="I25" s="58">
        <v>466825</v>
      </c>
      <c r="J25" s="58">
        <v>649800</v>
      </c>
      <c r="K25" s="58">
        <v>4960000</v>
      </c>
      <c r="L25" s="58">
        <v>2300000</v>
      </c>
      <c r="M25" s="58">
        <v>1300000</v>
      </c>
      <c r="N25" s="58">
        <v>3795000</v>
      </c>
      <c r="O25" s="58">
        <v>1860000</v>
      </c>
      <c r="Q25" s="58">
        <v>450000</v>
      </c>
      <c r="R25" s="58">
        <v>71727</v>
      </c>
      <c r="S25" s="58">
        <v>78750</v>
      </c>
      <c r="T25" s="58">
        <v>106879</v>
      </c>
      <c r="U25" s="58">
        <v>276000</v>
      </c>
      <c r="W25" s="58">
        <v>500000</v>
      </c>
      <c r="X25" s="58">
        <v>2998000</v>
      </c>
      <c r="Y25" s="58">
        <v>2800000</v>
      </c>
      <c r="Z25" s="58">
        <v>130886</v>
      </c>
      <c r="AB25" s="58">
        <v>17932</v>
      </c>
      <c r="AC25" s="58">
        <v>400000</v>
      </c>
      <c r="AE25" s="58">
        <v>71007</v>
      </c>
      <c r="AF25" s="58">
        <v>5000</v>
      </c>
      <c r="AG25" s="58">
        <v>350200</v>
      </c>
      <c r="AH25" s="58">
        <v>2100000</v>
      </c>
      <c r="AI25" s="58">
        <v>87871</v>
      </c>
      <c r="AJ25" s="58">
        <v>33450</v>
      </c>
      <c r="AK25" s="58">
        <v>114159</v>
      </c>
      <c r="AL25" s="58">
        <v>5900000</v>
      </c>
      <c r="AM25" s="58">
        <v>50000</v>
      </c>
      <c r="AN25" s="58">
        <v>57000</v>
      </c>
      <c r="AO25" s="58">
        <v>3400000</v>
      </c>
      <c r="AP25" s="58">
        <v>107000</v>
      </c>
      <c r="AQ25" s="58">
        <v>49207</v>
      </c>
      <c r="AR25" s="58">
        <v>7000000</v>
      </c>
      <c r="AS25" s="58">
        <v>620000</v>
      </c>
      <c r="AT25" s="58">
        <v>273458</v>
      </c>
      <c r="AU25" s="58">
        <v>24776</v>
      </c>
      <c r="AV25" s="58">
        <v>452300</v>
      </c>
      <c r="AW25" s="58">
        <v>400000</v>
      </c>
      <c r="AX25" s="58">
        <v>21000</v>
      </c>
      <c r="AY25" s="58">
        <v>1200000</v>
      </c>
      <c r="AZ25" s="58">
        <v>9000000</v>
      </c>
      <c r="BA25" s="58">
        <v>43000</v>
      </c>
      <c r="BB25" s="58">
        <v>3878</v>
      </c>
      <c r="BC25" s="58">
        <v>300000</v>
      </c>
      <c r="BD25" s="58">
        <v>4000000</v>
      </c>
      <c r="BE25" s="58">
        <v>4631</v>
      </c>
      <c r="BF25" s="58">
        <v>67000</v>
      </c>
      <c r="BG25" s="58">
        <v>4433</v>
      </c>
      <c r="BH25" s="58">
        <v>42503</v>
      </c>
      <c r="BI25" s="58">
        <v>5553</v>
      </c>
      <c r="BJ25" s="58">
        <v>15812</v>
      </c>
      <c r="BK25" s="58">
        <v>74069</v>
      </c>
      <c r="BL25" s="58">
        <v>5406</v>
      </c>
      <c r="BM25" s="58">
        <v>9513</v>
      </c>
      <c r="BN25" s="58">
        <v>9139</v>
      </c>
      <c r="BO25" s="58">
        <v>7945</v>
      </c>
      <c r="BP25" s="58">
        <v>27851</v>
      </c>
      <c r="BQ25" s="58">
        <v>10150</v>
      </c>
      <c r="BR25" s="58">
        <v>108032</v>
      </c>
      <c r="BS25" s="58">
        <v>64114</v>
      </c>
      <c r="BU25" s="58">
        <v>21438</v>
      </c>
      <c r="BV25" s="58">
        <v>21700</v>
      </c>
      <c r="BW25" s="58">
        <v>62739.14</v>
      </c>
      <c r="BX25" s="58">
        <v>10968.48</v>
      </c>
      <c r="BY25" s="58">
        <v>109943</v>
      </c>
      <c r="CA25" s="58">
        <v>216000</v>
      </c>
      <c r="CB25" s="58">
        <v>3700000</v>
      </c>
      <c r="CD25" s="58">
        <v>982000</v>
      </c>
      <c r="CE25" s="58">
        <v>32444</v>
      </c>
      <c r="CF25" s="58">
        <v>951184</v>
      </c>
      <c r="CG25" s="58">
        <v>654000</v>
      </c>
      <c r="CI25" s="58">
        <v>85400</v>
      </c>
      <c r="CJ25" s="58">
        <v>1460000</v>
      </c>
      <c r="CK25" s="58">
        <v>970945</v>
      </c>
      <c r="CL25" s="58">
        <v>230000</v>
      </c>
      <c r="CM25" s="58">
        <v>148917</v>
      </c>
      <c r="CN25" s="58">
        <v>1300000</v>
      </c>
      <c r="CO25" s="58">
        <v>1244000</v>
      </c>
      <c r="CP25" s="58">
        <v>357756</v>
      </c>
      <c r="CQ25" s="58">
        <v>27000</v>
      </c>
      <c r="CR25" s="58">
        <v>1790762</v>
      </c>
      <c r="CS25" s="58">
        <v>70325.600000000006</v>
      </c>
      <c r="CT25" s="58">
        <v>321185</v>
      </c>
      <c r="CU25" s="58">
        <v>7500000</v>
      </c>
      <c r="CV25" s="82">
        <f t="shared" si="3"/>
        <v>1007185.0871111111</v>
      </c>
      <c r="CW25" s="84">
        <f t="shared" si="4"/>
        <v>1.0071850871111112</v>
      </c>
      <c r="CX25" s="85">
        <f t="shared" si="5"/>
        <v>-2.8562245010826492E-2</v>
      </c>
      <c r="CY25" s="82"/>
    </row>
    <row r="26" spans="1:103" s="58" customFormat="1" ht="12" customHeight="1" x14ac:dyDescent="0.3">
      <c r="A26" s="58">
        <v>2016</v>
      </c>
      <c r="B26" s="58">
        <v>868089</v>
      </c>
      <c r="C26" s="58">
        <v>2252000</v>
      </c>
      <c r="D26" s="58">
        <v>555986.80000000005</v>
      </c>
      <c r="E26" s="58">
        <v>2860942</v>
      </c>
      <c r="F26" s="58">
        <v>1777373.74</v>
      </c>
      <c r="G26" s="58">
        <v>30003</v>
      </c>
      <c r="H26" s="58">
        <v>498123</v>
      </c>
      <c r="I26" s="58">
        <v>582583</v>
      </c>
      <c r="J26" s="58">
        <v>710900</v>
      </c>
      <c r="K26" s="58">
        <v>5280000</v>
      </c>
      <c r="L26" s="58">
        <v>2000000</v>
      </c>
      <c r="M26" s="58">
        <v>1080000</v>
      </c>
      <c r="N26" s="58">
        <v>3884000</v>
      </c>
      <c r="O26" s="58">
        <v>1530000</v>
      </c>
      <c r="P26" s="58">
        <v>62712</v>
      </c>
      <c r="Q26" s="58">
        <v>480000</v>
      </c>
      <c r="R26" s="58">
        <v>67350</v>
      </c>
      <c r="S26" s="58">
        <v>88365</v>
      </c>
      <c r="T26" s="58">
        <v>87217</v>
      </c>
      <c r="U26" s="58">
        <v>258000</v>
      </c>
      <c r="V26" s="58">
        <v>200000</v>
      </c>
      <c r="W26" s="58">
        <v>500000</v>
      </c>
      <c r="X26" s="58">
        <v>3077000</v>
      </c>
      <c r="Y26" s="58">
        <v>2500000</v>
      </c>
      <c r="Z26" s="58">
        <v>130952</v>
      </c>
      <c r="AB26" s="58">
        <v>16206</v>
      </c>
      <c r="AC26" s="58">
        <v>1300000</v>
      </c>
      <c r="AD26" s="58">
        <v>242506</v>
      </c>
      <c r="AE26" s="58">
        <v>77943</v>
      </c>
      <c r="AF26" s="58">
        <v>3000</v>
      </c>
      <c r="AG26" s="58">
        <v>780000</v>
      </c>
      <c r="AH26" s="58">
        <v>2500000</v>
      </c>
      <c r="AI26" s="58">
        <v>96988</v>
      </c>
      <c r="AJ26" s="58">
        <v>32848</v>
      </c>
      <c r="AK26" s="58">
        <v>114772</v>
      </c>
      <c r="AL26" s="58">
        <v>4200000</v>
      </c>
      <c r="AM26" s="58">
        <v>9807</v>
      </c>
      <c r="AN26" s="58">
        <v>44000</v>
      </c>
      <c r="AO26" s="58">
        <v>3400000</v>
      </c>
      <c r="AP26" s="58">
        <v>109000</v>
      </c>
      <c r="AQ26" s="58">
        <v>52704</v>
      </c>
      <c r="AR26" s="58">
        <v>6200000</v>
      </c>
      <c r="AS26" s="58">
        <v>710000</v>
      </c>
      <c r="AT26" s="58">
        <v>171950</v>
      </c>
      <c r="AU26" s="58">
        <v>15160</v>
      </c>
      <c r="AV26" s="58">
        <v>747200</v>
      </c>
      <c r="AW26" s="58">
        <v>400000</v>
      </c>
      <c r="AX26" s="58">
        <v>18000</v>
      </c>
      <c r="AY26" s="58">
        <v>550000</v>
      </c>
      <c r="AZ26" s="58">
        <v>11000000</v>
      </c>
      <c r="BA26" s="58">
        <v>38900</v>
      </c>
      <c r="BB26" s="58">
        <v>3582</v>
      </c>
      <c r="BC26" s="58">
        <v>300000</v>
      </c>
      <c r="BD26" s="58">
        <v>4000000</v>
      </c>
      <c r="BE26" s="58">
        <v>4763</v>
      </c>
      <c r="BF26" s="58">
        <v>66000</v>
      </c>
      <c r="BG26" s="58">
        <v>2271</v>
      </c>
      <c r="BH26" s="58">
        <v>38710</v>
      </c>
      <c r="BI26" s="58">
        <v>4645</v>
      </c>
      <c r="BJ26" s="58">
        <v>7747</v>
      </c>
      <c r="BK26" s="58">
        <v>28956</v>
      </c>
      <c r="BL26" s="58">
        <v>4342</v>
      </c>
      <c r="BM26" s="58">
        <v>7325</v>
      </c>
      <c r="BN26" s="58">
        <v>10274</v>
      </c>
      <c r="BO26" s="58">
        <v>6724</v>
      </c>
      <c r="BP26" s="58">
        <v>26612</v>
      </c>
      <c r="BQ26" s="58">
        <v>10699</v>
      </c>
      <c r="BR26" s="58">
        <v>101585</v>
      </c>
      <c r="BS26" s="58">
        <v>55688</v>
      </c>
      <c r="BT26" s="58">
        <v>2425</v>
      </c>
      <c r="BU26" s="58">
        <v>12959</v>
      </c>
      <c r="BV26" s="58">
        <v>21500</v>
      </c>
      <c r="BW26" s="58">
        <v>47244.800000000003</v>
      </c>
      <c r="BX26" s="58">
        <v>7062</v>
      </c>
      <c r="BY26" s="58">
        <v>87022</v>
      </c>
      <c r="CA26" s="58">
        <v>151000</v>
      </c>
      <c r="CB26" s="58">
        <v>3360000</v>
      </c>
      <c r="CD26" s="58">
        <v>547000</v>
      </c>
      <c r="CE26" s="58">
        <v>27010</v>
      </c>
      <c r="CF26" s="58">
        <v>842996</v>
      </c>
      <c r="CG26" s="58">
        <v>1400000</v>
      </c>
      <c r="CH26" s="58">
        <v>3855133</v>
      </c>
      <c r="CI26" s="58">
        <v>95500</v>
      </c>
      <c r="CJ26" s="58">
        <v>1631000</v>
      </c>
      <c r="CK26" s="58">
        <v>4503670</v>
      </c>
      <c r="CL26" s="58">
        <v>300000</v>
      </c>
      <c r="CM26" s="58">
        <v>157089</v>
      </c>
      <c r="CN26" s="58">
        <v>1300000</v>
      </c>
      <c r="CO26" s="58">
        <v>1138000</v>
      </c>
      <c r="CP26" s="58">
        <v>337028</v>
      </c>
      <c r="CQ26" s="58">
        <v>28000</v>
      </c>
      <c r="CR26" s="58">
        <v>1751616</v>
      </c>
      <c r="CS26" s="58">
        <v>74716</v>
      </c>
      <c r="CT26" s="58">
        <v>302791</v>
      </c>
      <c r="CU26" s="58">
        <v>5300000</v>
      </c>
      <c r="CV26" s="82">
        <f t="shared" si="3"/>
        <v>1012139.6351578946</v>
      </c>
      <c r="CW26" s="84">
        <f t="shared" si="4"/>
        <v>1.0121396351578946</v>
      </c>
      <c r="CX26" s="85">
        <f t="shared" si="5"/>
        <v>4.9192031436788852E-3</v>
      </c>
      <c r="CY26" s="82"/>
    </row>
    <row r="27" spans="1:103" s="58" customFormat="1" ht="12" customHeight="1" x14ac:dyDescent="0.3">
      <c r="A27" s="58">
        <v>2017</v>
      </c>
      <c r="C27" s="58">
        <v>2347000</v>
      </c>
      <c r="D27" s="58">
        <v>572502.69999999995</v>
      </c>
      <c r="E27" s="58">
        <v>2519000</v>
      </c>
      <c r="F27" s="58">
        <v>1536573.03</v>
      </c>
      <c r="G27" s="58">
        <v>30321</v>
      </c>
      <c r="H27" s="58">
        <v>610009</v>
      </c>
      <c r="I27" s="58">
        <v>322775</v>
      </c>
      <c r="J27" s="58">
        <v>763900</v>
      </c>
      <c r="K27" s="58">
        <v>5040000</v>
      </c>
      <c r="L27" s="58">
        <v>1900000</v>
      </c>
      <c r="M27" s="58">
        <v>1107000</v>
      </c>
      <c r="N27" s="58">
        <v>3796000</v>
      </c>
      <c r="O27" s="58">
        <v>1280000</v>
      </c>
      <c r="P27" s="58">
        <v>65416</v>
      </c>
      <c r="Q27" s="58">
        <v>530000</v>
      </c>
      <c r="R27" s="58">
        <v>66432</v>
      </c>
      <c r="S27" s="58">
        <v>92390</v>
      </c>
      <c r="T27" s="58">
        <v>67370</v>
      </c>
      <c r="U27" s="58">
        <v>282000</v>
      </c>
      <c r="V27" s="58">
        <v>200000</v>
      </c>
      <c r="X27" s="58">
        <v>3300000</v>
      </c>
      <c r="Y27" s="58">
        <v>2100000</v>
      </c>
      <c r="Z27" s="58">
        <v>116066</v>
      </c>
      <c r="AA27" s="58">
        <v>299168</v>
      </c>
      <c r="AB27" s="58">
        <v>13667</v>
      </c>
      <c r="AC27" s="58">
        <v>900000</v>
      </c>
      <c r="AD27" s="58">
        <v>371274</v>
      </c>
      <c r="AE27" s="58">
        <v>71170</v>
      </c>
      <c r="AF27" s="58">
        <v>3000</v>
      </c>
      <c r="AG27" s="58">
        <v>586000</v>
      </c>
      <c r="AH27" s="58">
        <v>2600000</v>
      </c>
      <c r="AI27" s="58">
        <v>111932</v>
      </c>
      <c r="AJ27" s="58">
        <v>37031</v>
      </c>
      <c r="AK27" s="58">
        <v>115813</v>
      </c>
      <c r="AL27" s="58">
        <v>4700000</v>
      </c>
      <c r="AN27" s="58">
        <v>26000</v>
      </c>
      <c r="AO27" s="58">
        <v>3400000</v>
      </c>
      <c r="AP27" s="58">
        <v>102000</v>
      </c>
      <c r="AQ27" s="58">
        <v>55464</v>
      </c>
      <c r="AR27" s="58">
        <v>6100000</v>
      </c>
      <c r="AS27" s="58">
        <v>650000</v>
      </c>
      <c r="AT27" s="58">
        <v>228035</v>
      </c>
      <c r="AU27" s="58">
        <v>35085</v>
      </c>
      <c r="AV27" s="58">
        <v>634000</v>
      </c>
      <c r="AW27" s="58">
        <v>300000</v>
      </c>
      <c r="AX27" s="58">
        <v>12000</v>
      </c>
      <c r="AY27" s="58">
        <v>400000</v>
      </c>
      <c r="AZ27" s="58">
        <v>11000000</v>
      </c>
      <c r="BA27" s="58">
        <v>37500</v>
      </c>
      <c r="BB27" s="58">
        <v>3608</v>
      </c>
      <c r="BC27" s="58">
        <v>200000</v>
      </c>
      <c r="BD27" s="58">
        <v>4000000</v>
      </c>
      <c r="BE27" s="58">
        <v>2928</v>
      </c>
      <c r="BF27" s="58">
        <v>70000</v>
      </c>
      <c r="BG27" s="58">
        <v>2213</v>
      </c>
      <c r="BH27" s="58">
        <v>34149</v>
      </c>
      <c r="BI27" s="58">
        <v>1979</v>
      </c>
      <c r="BJ27" s="58">
        <v>48560</v>
      </c>
      <c r="BK27" s="58">
        <v>29469</v>
      </c>
      <c r="BL27" s="58">
        <v>3538</v>
      </c>
      <c r="BM27" s="58">
        <v>7959</v>
      </c>
      <c r="BN27" s="58">
        <v>7271</v>
      </c>
      <c r="BO27" s="58">
        <v>17032</v>
      </c>
      <c r="BP27" s="58">
        <v>25508</v>
      </c>
      <c r="BQ27" s="58">
        <v>9136</v>
      </c>
      <c r="BR27" s="58">
        <v>94011</v>
      </c>
      <c r="BS27" s="58">
        <v>47066</v>
      </c>
      <c r="BT27" s="58">
        <v>2106</v>
      </c>
      <c r="BU27" s="58">
        <v>3965</v>
      </c>
      <c r="BV27" s="58">
        <v>23946</v>
      </c>
      <c r="BW27" s="58">
        <v>93042</v>
      </c>
      <c r="BX27" s="58">
        <v>2250</v>
      </c>
      <c r="BY27" s="58">
        <v>58594</v>
      </c>
      <c r="BZ27" s="58">
        <v>565939</v>
      </c>
      <c r="CA27" s="58">
        <v>209000</v>
      </c>
      <c r="CB27" s="58">
        <v>3370000</v>
      </c>
      <c r="CC27" s="58">
        <v>500000</v>
      </c>
      <c r="CD27" s="58">
        <v>818000</v>
      </c>
      <c r="CE27" s="58">
        <v>22979</v>
      </c>
      <c r="CF27" s="58">
        <v>707019</v>
      </c>
      <c r="CG27" s="58">
        <v>5000000</v>
      </c>
      <c r="CH27" s="58">
        <v>3576861</v>
      </c>
      <c r="CI27" s="58">
        <v>109900</v>
      </c>
      <c r="CJ27" s="58">
        <v>1317179</v>
      </c>
      <c r="CK27" s="58">
        <v>5010563</v>
      </c>
      <c r="CL27" s="58">
        <v>3400000</v>
      </c>
      <c r="CM27" s="58">
        <v>144707</v>
      </c>
      <c r="CN27" s="58">
        <v>1000000</v>
      </c>
      <c r="CO27" s="58">
        <v>1120000</v>
      </c>
      <c r="CP27" s="58">
        <v>294426</v>
      </c>
      <c r="CQ27" s="58">
        <v>29000</v>
      </c>
      <c r="CR27" s="58">
        <v>2479648</v>
      </c>
      <c r="CS27" s="58">
        <v>72489.3</v>
      </c>
      <c r="CT27" s="58">
        <v>277726</v>
      </c>
      <c r="CU27" s="58">
        <v>5200000</v>
      </c>
      <c r="CV27" s="82">
        <f t="shared" si="3"/>
        <v>1067870.1055789473</v>
      </c>
      <c r="CW27" s="84">
        <f t="shared" si="4"/>
        <v>1.0678701055789472</v>
      </c>
      <c r="CX27" s="85">
        <f t="shared" si="5"/>
        <v>5.5062037376254702E-2</v>
      </c>
      <c r="CY27" s="82"/>
    </row>
    <row r="28" spans="1:103" s="58" customFormat="1" ht="12" customHeight="1" x14ac:dyDescent="0.3">
      <c r="A28" s="58">
        <v>2018</v>
      </c>
      <c r="C28" s="58">
        <v>2470000</v>
      </c>
      <c r="D28" s="58">
        <v>593159.19999999995</v>
      </c>
      <c r="E28" s="58">
        <v>2609000</v>
      </c>
      <c r="F28" s="58">
        <v>1543885.71</v>
      </c>
      <c r="G28" s="58">
        <v>50100</v>
      </c>
      <c r="H28" s="58">
        <v>553366</v>
      </c>
      <c r="I28" s="58">
        <v>310683</v>
      </c>
      <c r="J28" s="58">
        <v>870500</v>
      </c>
      <c r="K28" s="58">
        <v>4300000</v>
      </c>
      <c r="L28" s="58">
        <v>226000</v>
      </c>
      <c r="M28" s="58">
        <v>1183000</v>
      </c>
      <c r="N28" s="58">
        <v>4067000</v>
      </c>
      <c r="O28" s="58">
        <v>1450000</v>
      </c>
      <c r="P28" s="58">
        <v>68476</v>
      </c>
      <c r="Q28" s="58">
        <v>510000</v>
      </c>
      <c r="R28" s="58">
        <v>67176</v>
      </c>
      <c r="S28" s="58">
        <v>96059</v>
      </c>
      <c r="T28" s="58">
        <v>55052</v>
      </c>
      <c r="U28" s="58">
        <v>279000</v>
      </c>
      <c r="V28" s="58">
        <v>200000</v>
      </c>
      <c r="X28" s="58">
        <v>1687000</v>
      </c>
      <c r="Y28" s="58">
        <v>2000000</v>
      </c>
      <c r="Z28" s="58">
        <v>100066</v>
      </c>
      <c r="AA28" s="58">
        <v>368649</v>
      </c>
      <c r="AB28" s="58">
        <v>12722</v>
      </c>
      <c r="AC28" s="58">
        <v>1000000</v>
      </c>
      <c r="AD28" s="58">
        <v>265501</v>
      </c>
      <c r="AE28" s="58">
        <v>49365</v>
      </c>
      <c r="AF28" s="58">
        <v>3000</v>
      </c>
      <c r="AG28" s="58">
        <v>710000</v>
      </c>
      <c r="AH28" s="58">
        <v>2700000</v>
      </c>
      <c r="AI28" s="58">
        <v>91430</v>
      </c>
      <c r="AJ28" s="58">
        <v>34395</v>
      </c>
      <c r="AK28" s="58">
        <v>112037</v>
      </c>
      <c r="AL28" s="58">
        <v>4000000</v>
      </c>
      <c r="AN28" s="58">
        <v>11000</v>
      </c>
      <c r="AO28" s="58">
        <v>3100000</v>
      </c>
      <c r="AP28" s="58">
        <v>109000</v>
      </c>
      <c r="AQ28" s="58">
        <v>37000</v>
      </c>
      <c r="AR28" s="58">
        <v>5400000</v>
      </c>
      <c r="AS28" s="58">
        <v>670000</v>
      </c>
      <c r="AT28" s="58">
        <v>140199</v>
      </c>
      <c r="AU28" s="58">
        <v>38502</v>
      </c>
      <c r="AV28" s="58">
        <v>599000</v>
      </c>
      <c r="AW28" s="58">
        <v>400000</v>
      </c>
      <c r="AX28" s="58">
        <v>12000</v>
      </c>
      <c r="AY28" s="58">
        <v>450000</v>
      </c>
      <c r="AZ28" s="58">
        <v>11000000</v>
      </c>
      <c r="BA28" s="58">
        <v>35700</v>
      </c>
      <c r="BB28" s="58">
        <v>3880</v>
      </c>
      <c r="BC28" s="58">
        <v>200000</v>
      </c>
      <c r="BD28" s="58">
        <v>4000000</v>
      </c>
      <c r="BE28" s="58">
        <v>2996</v>
      </c>
      <c r="BF28" s="58">
        <v>61000</v>
      </c>
      <c r="BG28" s="58">
        <v>41769</v>
      </c>
      <c r="BH28" s="58">
        <v>27301</v>
      </c>
      <c r="BI28" s="58">
        <v>1152</v>
      </c>
      <c r="BJ28" s="58">
        <v>47818</v>
      </c>
      <c r="BK28" s="58">
        <v>20210</v>
      </c>
      <c r="BL28" s="58">
        <v>3458</v>
      </c>
      <c r="BM28" s="58">
        <v>6433</v>
      </c>
      <c r="BN28" s="58">
        <v>8127</v>
      </c>
      <c r="BO28" s="58">
        <v>5572</v>
      </c>
      <c r="BP28" s="58">
        <v>21815</v>
      </c>
      <c r="BQ28" s="58">
        <v>4868</v>
      </c>
      <c r="BR28" s="58">
        <v>81534</v>
      </c>
      <c r="BS28" s="58">
        <v>36620</v>
      </c>
      <c r="BT28" s="58">
        <v>2708</v>
      </c>
      <c r="BU28" s="58">
        <v>1944</v>
      </c>
      <c r="BV28" s="58">
        <v>23968</v>
      </c>
      <c r="BW28" s="58">
        <v>92838</v>
      </c>
      <c r="BX28" s="58">
        <v>200</v>
      </c>
      <c r="BY28" s="58">
        <v>38737</v>
      </c>
      <c r="BZ28" s="58">
        <v>444364</v>
      </c>
      <c r="CA28" s="58">
        <v>252000</v>
      </c>
      <c r="CB28" s="58">
        <v>2890000</v>
      </c>
      <c r="CC28" s="58">
        <v>470000</v>
      </c>
      <c r="CD28" s="58">
        <v>602000</v>
      </c>
      <c r="CE28" s="58">
        <v>72078</v>
      </c>
      <c r="CF28" s="58">
        <v>519352</v>
      </c>
      <c r="CG28" s="58">
        <v>5080000</v>
      </c>
      <c r="CH28" s="58">
        <v>2912586</v>
      </c>
      <c r="CI28" s="58">
        <v>98100</v>
      </c>
      <c r="CJ28" s="58">
        <v>1093343</v>
      </c>
      <c r="CK28" s="58">
        <v>2543864</v>
      </c>
      <c r="CL28" s="58">
        <v>2900000</v>
      </c>
      <c r="CM28" s="58">
        <v>123665</v>
      </c>
      <c r="CN28" s="58">
        <v>5000000</v>
      </c>
      <c r="CO28" s="58">
        <v>910000</v>
      </c>
      <c r="CP28" s="58">
        <v>279393</v>
      </c>
      <c r="CQ28" s="58">
        <v>34000</v>
      </c>
      <c r="CS28" s="58">
        <v>64050.5</v>
      </c>
      <c r="CT28" s="58">
        <v>230167</v>
      </c>
      <c r="CU28" s="58">
        <v>5100000</v>
      </c>
      <c r="CV28" s="82">
        <f t="shared" si="3"/>
        <v>989286.52563829778</v>
      </c>
      <c r="CW28" s="84">
        <f t="shared" si="4"/>
        <v>0.98928652563829778</v>
      </c>
      <c r="CX28" s="85">
        <f t="shared" si="5"/>
        <v>-7.3589081228231712E-2</v>
      </c>
      <c r="CY28" s="82"/>
    </row>
    <row r="29" spans="1:103" s="58" customFormat="1" ht="12" customHeight="1" x14ac:dyDescent="0.3">
      <c r="A29" s="58">
        <v>2019</v>
      </c>
      <c r="C29" s="58">
        <v>2380000</v>
      </c>
      <c r="D29" s="58">
        <v>767000</v>
      </c>
      <c r="E29" s="58">
        <v>2359000</v>
      </c>
      <c r="F29" s="58">
        <v>1357674.42</v>
      </c>
      <c r="G29" s="58">
        <v>67000</v>
      </c>
      <c r="H29" s="58">
        <v>585404</v>
      </c>
      <c r="I29" s="58">
        <v>330029</v>
      </c>
      <c r="J29" s="58">
        <v>966000</v>
      </c>
      <c r="K29" s="58">
        <v>3360000</v>
      </c>
      <c r="L29" s="58">
        <v>183100</v>
      </c>
      <c r="M29" s="58">
        <v>1142000</v>
      </c>
      <c r="N29" s="58">
        <v>3519000</v>
      </c>
      <c r="O29" s="58">
        <v>1770000</v>
      </c>
      <c r="P29" s="58">
        <v>47733</v>
      </c>
      <c r="Q29" s="58">
        <v>460000</v>
      </c>
      <c r="R29" s="58">
        <v>57535</v>
      </c>
      <c r="S29" s="58">
        <v>108474</v>
      </c>
      <c r="T29" s="58">
        <v>51429</v>
      </c>
      <c r="U29" s="58">
        <v>277861</v>
      </c>
      <c r="V29" s="58">
        <v>200000</v>
      </c>
      <c r="X29" s="58">
        <v>1491000</v>
      </c>
      <c r="Y29" s="58">
        <v>1500000</v>
      </c>
      <c r="Z29" s="58">
        <v>107591</v>
      </c>
      <c r="AA29" s="58">
        <v>426074</v>
      </c>
      <c r="AB29" s="58">
        <v>11065</v>
      </c>
      <c r="AC29" s="58">
        <v>900000</v>
      </c>
      <c r="AD29" s="58">
        <v>277291</v>
      </c>
      <c r="AE29" s="58">
        <v>43561</v>
      </c>
      <c r="AF29" s="58">
        <v>2000</v>
      </c>
      <c r="AG29" s="58">
        <v>435000</v>
      </c>
      <c r="AH29" s="58">
        <v>2600000</v>
      </c>
      <c r="AI29" s="58">
        <v>60562</v>
      </c>
      <c r="AJ29" s="58">
        <v>34425</v>
      </c>
      <c r="AK29" s="58">
        <v>107615</v>
      </c>
      <c r="AL29" s="58">
        <v>4700000</v>
      </c>
      <c r="AM29" s="58">
        <v>9243</v>
      </c>
      <c r="AN29" s="58">
        <v>12000</v>
      </c>
      <c r="AO29" s="58">
        <v>2700000</v>
      </c>
      <c r="AP29" s="58">
        <v>155307</v>
      </c>
      <c r="AQ29" s="58">
        <v>43000</v>
      </c>
      <c r="AR29" s="58">
        <v>5200000</v>
      </c>
      <c r="AS29" s="58">
        <v>690000</v>
      </c>
      <c r="AT29" s="58">
        <v>103343</v>
      </c>
      <c r="AU29" s="58">
        <v>44261</v>
      </c>
      <c r="AV29" s="58">
        <v>518000</v>
      </c>
      <c r="AW29" s="58">
        <v>400000</v>
      </c>
      <c r="AX29" s="58">
        <v>12000</v>
      </c>
      <c r="AY29" s="58">
        <v>560000</v>
      </c>
      <c r="AZ29" s="58">
        <v>11000000</v>
      </c>
      <c r="BA29" s="58">
        <v>31600</v>
      </c>
      <c r="BB29" s="58">
        <v>3419</v>
      </c>
      <c r="BC29" s="58">
        <v>200000</v>
      </c>
      <c r="BD29" s="58">
        <v>3596130</v>
      </c>
      <c r="BE29" s="58">
        <v>1688</v>
      </c>
      <c r="BF29" s="58">
        <v>48000</v>
      </c>
      <c r="BG29" s="58">
        <v>101503</v>
      </c>
      <c r="BH29" s="58">
        <v>20188</v>
      </c>
      <c r="BI29" s="58">
        <v>755</v>
      </c>
      <c r="BJ29" s="58">
        <v>37354</v>
      </c>
      <c r="BK29" s="58">
        <v>42175</v>
      </c>
      <c r="BL29" s="58">
        <v>2925</v>
      </c>
      <c r="BM29" s="58">
        <v>6739</v>
      </c>
      <c r="BN29" s="58">
        <v>8628</v>
      </c>
      <c r="BO29" s="58">
        <v>3521</v>
      </c>
      <c r="BP29" s="58">
        <v>19433</v>
      </c>
      <c r="BQ29" s="58">
        <v>4375</v>
      </c>
      <c r="BR29" s="58">
        <v>67155</v>
      </c>
      <c r="BS29" s="58">
        <v>30518</v>
      </c>
      <c r="BT29" s="58">
        <v>2332</v>
      </c>
      <c r="BU29" s="58">
        <v>2244</v>
      </c>
      <c r="BV29" s="58">
        <v>4016</v>
      </c>
      <c r="BW29" s="58">
        <v>163761</v>
      </c>
      <c r="BX29" s="58">
        <v>10129</v>
      </c>
      <c r="BY29" s="58">
        <v>20650</v>
      </c>
      <c r="BZ29" s="58">
        <v>383096</v>
      </c>
      <c r="CA29" s="58">
        <v>322000</v>
      </c>
      <c r="CB29" s="58">
        <v>4820000</v>
      </c>
      <c r="CC29" s="58">
        <v>290000</v>
      </c>
      <c r="CD29" s="58">
        <v>846000</v>
      </c>
      <c r="CE29" s="58">
        <v>81883</v>
      </c>
      <c r="CF29" s="58">
        <v>460890</v>
      </c>
      <c r="CG29" s="58">
        <v>4570000</v>
      </c>
      <c r="CH29" s="58">
        <v>2534460</v>
      </c>
      <c r="CI29" s="58">
        <v>134100</v>
      </c>
      <c r="CJ29" s="58">
        <v>1098662</v>
      </c>
      <c r="CK29" s="58">
        <v>2081744</v>
      </c>
      <c r="CL29" s="58">
        <v>2500000</v>
      </c>
      <c r="CM29" s="58">
        <v>101661</v>
      </c>
      <c r="CN29" s="58">
        <v>4700000</v>
      </c>
      <c r="CO29" s="58">
        <v>720000</v>
      </c>
      <c r="CP29" s="58">
        <v>217726</v>
      </c>
      <c r="CQ29" s="58">
        <v>38000</v>
      </c>
      <c r="CR29" s="58">
        <v>2786785</v>
      </c>
      <c r="CS29" s="58">
        <v>1765630</v>
      </c>
      <c r="CT29" s="58">
        <v>187171</v>
      </c>
      <c r="CU29" s="58">
        <v>5200000</v>
      </c>
      <c r="CV29" s="82">
        <f t="shared" si="3"/>
        <v>983350.24395833339</v>
      </c>
      <c r="CW29" s="84">
        <f t="shared" si="4"/>
        <v>0.98335024395833337</v>
      </c>
      <c r="CX29" s="85">
        <f t="shared" si="5"/>
        <v>-6.0005686180090168E-3</v>
      </c>
      <c r="CY29" s="82"/>
    </row>
    <row r="30" spans="1:103" s="58" customFormat="1" ht="12" customHeight="1" x14ac:dyDescent="0.3">
      <c r="A30" s="58">
        <v>2020</v>
      </c>
      <c r="C30" s="58">
        <v>210000</v>
      </c>
      <c r="D30" s="58">
        <v>665000</v>
      </c>
      <c r="E30" s="58">
        <v>2036000</v>
      </c>
      <c r="F30" s="58">
        <v>1589000</v>
      </c>
      <c r="G30" s="58">
        <v>49170</v>
      </c>
      <c r="H30" s="58">
        <v>451493</v>
      </c>
      <c r="I30" s="58">
        <v>306730</v>
      </c>
      <c r="J30" s="58">
        <v>460000</v>
      </c>
      <c r="K30" s="58">
        <v>2800000</v>
      </c>
      <c r="L30" s="58">
        <v>168200</v>
      </c>
      <c r="M30" s="58">
        <v>1108000</v>
      </c>
      <c r="N30" s="58">
        <v>3279000</v>
      </c>
      <c r="O30" s="58">
        <v>1750000</v>
      </c>
      <c r="P30" s="58">
        <v>50588</v>
      </c>
      <c r="Q30" s="58">
        <v>410000</v>
      </c>
      <c r="R30" s="58">
        <v>66890</v>
      </c>
      <c r="S30" s="58">
        <v>102232</v>
      </c>
      <c r="T30" s="58">
        <v>55408</v>
      </c>
      <c r="U30" s="58">
        <v>252757</v>
      </c>
      <c r="V30" s="58">
        <v>300000</v>
      </c>
      <c r="X30" s="58">
        <v>1270000</v>
      </c>
      <c r="Y30" s="58">
        <v>1400000</v>
      </c>
      <c r="Z30" s="58">
        <v>1360</v>
      </c>
      <c r="AA30" s="58">
        <v>421089</v>
      </c>
      <c r="AB30" s="58">
        <v>9212</v>
      </c>
      <c r="AC30" s="58">
        <v>800000</v>
      </c>
      <c r="AD30" s="58">
        <v>183375</v>
      </c>
      <c r="AE30" s="58">
        <v>42701</v>
      </c>
      <c r="AF30" s="58">
        <v>2800</v>
      </c>
      <c r="AG30" s="58">
        <v>302100</v>
      </c>
      <c r="AH30" s="58">
        <v>2600000</v>
      </c>
      <c r="AI30" s="58">
        <v>39651</v>
      </c>
      <c r="AJ30" s="58">
        <v>25943</v>
      </c>
      <c r="AK30" s="58">
        <v>99150</v>
      </c>
      <c r="AL30" s="58">
        <v>5140000</v>
      </c>
      <c r="AM30" s="58">
        <v>96676</v>
      </c>
      <c r="AN30" s="58">
        <v>11000</v>
      </c>
      <c r="AO30" s="58">
        <v>2500000</v>
      </c>
      <c r="AP30" s="58">
        <v>157873</v>
      </c>
      <c r="AQ30" s="58">
        <v>38000</v>
      </c>
      <c r="AR30" s="58">
        <v>3200000</v>
      </c>
      <c r="AS30" s="58">
        <v>731606</v>
      </c>
      <c r="AT30" s="58">
        <v>80286</v>
      </c>
      <c r="AU30" s="58">
        <v>1857</v>
      </c>
      <c r="AV30" s="58">
        <v>625000</v>
      </c>
      <c r="AW30" s="58">
        <v>300000</v>
      </c>
      <c r="AX30" s="58">
        <v>10000</v>
      </c>
      <c r="AY30" s="58">
        <v>500000</v>
      </c>
      <c r="AZ30" s="58">
        <v>10000000</v>
      </c>
      <c r="BA30" s="58">
        <v>19200</v>
      </c>
      <c r="BB30" s="58">
        <v>2477</v>
      </c>
      <c r="BC30" s="58">
        <v>251513</v>
      </c>
      <c r="BD30" s="58">
        <v>2791600</v>
      </c>
      <c r="BE30" s="58">
        <v>1281</v>
      </c>
      <c r="BF30" s="58">
        <v>14000</v>
      </c>
      <c r="BG30" s="58">
        <v>53839</v>
      </c>
      <c r="BH30" s="58">
        <v>15125</v>
      </c>
      <c r="BI30" s="58">
        <v>679</v>
      </c>
      <c r="BJ30" s="58">
        <v>18185</v>
      </c>
      <c r="BK30" s="58">
        <v>39006</v>
      </c>
      <c r="BL30" s="58">
        <v>1947</v>
      </c>
      <c r="BM30" s="58">
        <v>5571</v>
      </c>
      <c r="BN30" s="58">
        <v>6924</v>
      </c>
      <c r="BO30" s="58">
        <v>3251</v>
      </c>
      <c r="BP30" s="58">
        <v>13711</v>
      </c>
      <c r="BQ30" s="58">
        <v>3923</v>
      </c>
      <c r="BR30" s="58">
        <v>56417</v>
      </c>
      <c r="BS30" s="58">
        <v>25382</v>
      </c>
      <c r="BT30" s="58">
        <v>2071</v>
      </c>
      <c r="BU30" s="58">
        <v>2358</v>
      </c>
      <c r="BV30" s="58">
        <v>4341</v>
      </c>
      <c r="BW30" s="58">
        <v>120946</v>
      </c>
      <c r="BX30" s="58">
        <v>9807</v>
      </c>
      <c r="BY30" s="58">
        <v>13721</v>
      </c>
      <c r="BZ30" s="58">
        <v>333409</v>
      </c>
      <c r="CA30" s="58">
        <v>318000</v>
      </c>
      <c r="CB30" s="58">
        <v>4490000</v>
      </c>
      <c r="CC30" s="58">
        <v>320000</v>
      </c>
      <c r="CD30" s="58">
        <v>594000</v>
      </c>
      <c r="CE30" s="58">
        <v>60429</v>
      </c>
      <c r="CF30" s="58">
        <v>457184</v>
      </c>
      <c r="CG30" s="58">
        <v>3560000</v>
      </c>
      <c r="CH30" s="58">
        <v>613714</v>
      </c>
      <c r="CI30" s="58">
        <v>632000</v>
      </c>
      <c r="CJ30" s="58">
        <v>1153610</v>
      </c>
      <c r="CK30" s="58">
        <v>2001730</v>
      </c>
      <c r="CL30" s="58">
        <v>2600000</v>
      </c>
      <c r="CM30" s="58">
        <v>96846</v>
      </c>
      <c r="CN30" s="58">
        <v>3100000</v>
      </c>
      <c r="CO30" s="58">
        <v>650000</v>
      </c>
      <c r="CP30" s="58">
        <v>199635</v>
      </c>
      <c r="CQ30" s="58">
        <v>39000</v>
      </c>
      <c r="CR30" s="58">
        <v>2856892</v>
      </c>
      <c r="CS30" s="58">
        <v>1445830</v>
      </c>
      <c r="CT30" s="58">
        <v>164521</v>
      </c>
      <c r="CU30" s="58">
        <v>5000000</v>
      </c>
      <c r="CV30" s="82">
        <f t="shared" si="3"/>
        <v>842335.64583333337</v>
      </c>
      <c r="CW30" s="84">
        <f t="shared" si="4"/>
        <v>0.84233564583333342</v>
      </c>
      <c r="CX30" s="85">
        <f t="shared" si="5"/>
        <v>-0.14340220993627484</v>
      </c>
      <c r="CY30" s="82"/>
    </row>
    <row r="31" spans="1:103" s="58" customFormat="1" ht="12" customHeight="1" x14ac:dyDescent="0.3">
      <c r="A31" s="58">
        <v>2021</v>
      </c>
      <c r="C31" s="58">
        <v>230000</v>
      </c>
      <c r="D31" s="58">
        <v>804000</v>
      </c>
      <c r="E31" s="58">
        <v>2233460</v>
      </c>
      <c r="F31" s="58">
        <v>1880570</v>
      </c>
      <c r="G31" s="58">
        <v>58670</v>
      </c>
      <c r="H31" s="58">
        <v>299200</v>
      </c>
      <c r="I31" s="58">
        <v>196063</v>
      </c>
      <c r="J31" s="58">
        <v>582000</v>
      </c>
      <c r="K31" s="58">
        <v>2410000</v>
      </c>
      <c r="L31" s="58">
        <v>172100</v>
      </c>
      <c r="M31" s="58">
        <v>1073000</v>
      </c>
      <c r="N31" s="58">
        <v>2464000</v>
      </c>
      <c r="O31" s="58">
        <v>1560000</v>
      </c>
      <c r="P31" s="58">
        <v>48266</v>
      </c>
      <c r="Q31" s="58">
        <v>420000</v>
      </c>
      <c r="R31" s="58">
        <v>66302</v>
      </c>
      <c r="S31" s="58">
        <v>93768</v>
      </c>
      <c r="T31" s="58">
        <v>38539</v>
      </c>
      <c r="U31" s="58">
        <v>181525</v>
      </c>
      <c r="V31" s="58">
        <v>100000</v>
      </c>
      <c r="X31" s="58">
        <v>1307000</v>
      </c>
      <c r="Y31" s="58">
        <v>1600000</v>
      </c>
      <c r="Z31" s="58">
        <v>2327</v>
      </c>
      <c r="AA31" s="58">
        <v>421990</v>
      </c>
      <c r="AB31" s="58">
        <v>8293</v>
      </c>
      <c r="AC31" s="58">
        <v>800000</v>
      </c>
      <c r="AD31" s="58">
        <v>103637</v>
      </c>
      <c r="AE31" s="58">
        <v>18020</v>
      </c>
      <c r="AF31" s="58">
        <v>2900</v>
      </c>
      <c r="AG31" s="58">
        <v>280500</v>
      </c>
      <c r="AH31" s="58">
        <v>2600000</v>
      </c>
      <c r="AI31" s="58">
        <v>87257</v>
      </c>
      <c r="AJ31" s="58">
        <v>26700</v>
      </c>
      <c r="AK31" s="58">
        <v>70314</v>
      </c>
      <c r="AL31" s="58">
        <v>5178980</v>
      </c>
      <c r="AM31" s="58">
        <v>97707</v>
      </c>
      <c r="AN31" s="58">
        <v>10000</v>
      </c>
      <c r="AO31" s="58">
        <v>1900000</v>
      </c>
      <c r="AP31" s="58">
        <v>159157</v>
      </c>
      <c r="AQ31" s="58">
        <v>35000</v>
      </c>
      <c r="AR31" s="58">
        <v>2400000</v>
      </c>
      <c r="AS31" s="58">
        <v>812941</v>
      </c>
      <c r="AT31" s="58">
        <v>55808</v>
      </c>
      <c r="AU31" s="58">
        <v>2017</v>
      </c>
      <c r="AV31" s="58">
        <v>519000</v>
      </c>
      <c r="AW31" s="58">
        <v>1000000</v>
      </c>
      <c r="AX31" s="58">
        <v>8000</v>
      </c>
      <c r="AY31" s="58">
        <v>396059</v>
      </c>
      <c r="AZ31" s="58">
        <v>9000000</v>
      </c>
      <c r="BA31" s="58">
        <v>23800</v>
      </c>
      <c r="BB31" s="58">
        <v>2115</v>
      </c>
      <c r="BC31" s="58">
        <v>100000</v>
      </c>
      <c r="BD31" s="58">
        <v>2074000</v>
      </c>
      <c r="BE31" s="58">
        <v>530</v>
      </c>
      <c r="BF31" s="58">
        <v>3000</v>
      </c>
      <c r="BG31" s="58">
        <v>45266</v>
      </c>
      <c r="BH31" s="58">
        <v>12435</v>
      </c>
      <c r="BI31" s="58">
        <v>497</v>
      </c>
      <c r="BJ31" s="58">
        <v>16630</v>
      </c>
      <c r="BK31" s="58">
        <v>44010</v>
      </c>
      <c r="BL31" s="58">
        <v>1670</v>
      </c>
      <c r="BM31" s="58">
        <v>2443</v>
      </c>
      <c r="BN31" s="58">
        <v>10071.200000000001</v>
      </c>
      <c r="BO31" s="58">
        <v>2845</v>
      </c>
      <c r="BP31" s="58">
        <v>13210</v>
      </c>
      <c r="BQ31" s="58">
        <v>4478</v>
      </c>
      <c r="BR31" s="58">
        <v>56444</v>
      </c>
      <c r="BS31" s="58">
        <v>18434</v>
      </c>
      <c r="BT31" s="58">
        <v>2580</v>
      </c>
      <c r="BU31" s="58">
        <v>2859</v>
      </c>
      <c r="BV31" s="58">
        <v>3770</v>
      </c>
      <c r="BW31" s="58">
        <v>114547</v>
      </c>
      <c r="BX31" s="58">
        <v>7468</v>
      </c>
      <c r="BY31" s="58">
        <v>13919</v>
      </c>
      <c r="BZ31" s="58">
        <v>142698</v>
      </c>
      <c r="CA31" s="58">
        <v>323000</v>
      </c>
      <c r="CB31" s="58">
        <v>3900000</v>
      </c>
      <c r="CC31" s="58">
        <v>290000</v>
      </c>
      <c r="CD31" s="58">
        <v>791000</v>
      </c>
      <c r="CE31" s="58">
        <v>46368</v>
      </c>
      <c r="CF31" s="58">
        <v>433811</v>
      </c>
      <c r="CG31" s="58">
        <v>3770000</v>
      </c>
      <c r="CH31" s="58">
        <v>538222</v>
      </c>
      <c r="CI31" s="58">
        <v>53800</v>
      </c>
      <c r="CJ31" s="58">
        <v>487067</v>
      </c>
      <c r="CK31" s="58">
        <v>2161980</v>
      </c>
      <c r="CL31" s="58">
        <v>2216000</v>
      </c>
      <c r="CM31" s="58">
        <v>72436</v>
      </c>
      <c r="CN31" s="58">
        <v>2700000</v>
      </c>
      <c r="CO31" s="58">
        <v>540000</v>
      </c>
      <c r="CP31" s="58">
        <v>182768</v>
      </c>
      <c r="CQ31" s="58">
        <v>31000</v>
      </c>
      <c r="CS31" s="58">
        <v>1658340</v>
      </c>
      <c r="CT31" s="58">
        <v>149030</v>
      </c>
      <c r="CU31" s="58">
        <v>4400000</v>
      </c>
      <c r="CV31" s="82">
        <f t="shared" si="3"/>
        <v>750311.69684210524</v>
      </c>
      <c r="CW31" s="84">
        <f t="shared" si="4"/>
        <v>0.75031169684210519</v>
      </c>
      <c r="CX31" s="85">
        <f t="shared" si="5"/>
        <v>-0.10924855127101696</v>
      </c>
      <c r="CY31" s="86">
        <f>AVERAGE(CX19:CX31)</f>
        <v>-3.7333366124041159E-2</v>
      </c>
    </row>
    <row r="32" spans="1:103" s="58" customFormat="1" ht="12" customHeight="1" x14ac:dyDescent="0.3">
      <c r="CV32" s="82"/>
      <c r="CW32" s="82"/>
      <c r="CX32" s="82"/>
      <c r="CY32" s="82"/>
    </row>
    <row r="33" spans="1:103" s="58" customFormat="1" ht="12" customHeight="1" x14ac:dyDescent="0.3">
      <c r="B33" s="58" t="s">
        <v>1044</v>
      </c>
      <c r="C33" s="58" t="s">
        <v>1045</v>
      </c>
      <c r="D33" s="58" t="s">
        <v>1046</v>
      </c>
      <c r="E33" s="58" t="s">
        <v>1047</v>
      </c>
      <c r="F33" s="58" t="s">
        <v>1048</v>
      </c>
      <c r="G33" s="58" t="s">
        <v>1049</v>
      </c>
      <c r="H33" s="58" t="s">
        <v>1050</v>
      </c>
      <c r="I33" s="58" t="s">
        <v>1051</v>
      </c>
      <c r="J33" s="58" t="s">
        <v>1052</v>
      </c>
      <c r="K33" s="58" t="s">
        <v>1053</v>
      </c>
      <c r="L33" s="58" t="s">
        <v>1148</v>
      </c>
      <c r="M33" s="58" t="s">
        <v>1054</v>
      </c>
      <c r="N33" s="58" t="s">
        <v>1055</v>
      </c>
      <c r="O33" s="58" t="s">
        <v>1056</v>
      </c>
      <c r="P33" s="58" t="s">
        <v>1057</v>
      </c>
      <c r="Q33" s="58" t="s">
        <v>1058</v>
      </c>
      <c r="R33" s="58" t="s">
        <v>1059</v>
      </c>
      <c r="S33" s="58" t="s">
        <v>1060</v>
      </c>
      <c r="T33" s="58" t="s">
        <v>1061</v>
      </c>
      <c r="U33" s="58" t="s">
        <v>1149</v>
      </c>
      <c r="V33" s="58" t="s">
        <v>1062</v>
      </c>
      <c r="W33" s="58" t="s">
        <v>1063</v>
      </c>
      <c r="X33" s="58" t="s">
        <v>1064</v>
      </c>
      <c r="Y33" s="58" t="s">
        <v>1065</v>
      </c>
      <c r="Z33" s="58" t="s">
        <v>1066</v>
      </c>
      <c r="AA33" s="58" t="s">
        <v>1067</v>
      </c>
      <c r="AB33" s="58" t="s">
        <v>1068</v>
      </c>
      <c r="AC33" s="58" t="s">
        <v>1069</v>
      </c>
      <c r="AD33" s="58" t="s">
        <v>1070</v>
      </c>
      <c r="AE33" s="58" t="s">
        <v>1071</v>
      </c>
      <c r="AF33" s="58" t="s">
        <v>1072</v>
      </c>
      <c r="AG33" s="58" t="s">
        <v>1073</v>
      </c>
      <c r="AH33" s="58" t="s">
        <v>1074</v>
      </c>
      <c r="AI33" s="58" t="s">
        <v>1075</v>
      </c>
      <c r="AJ33" s="58" t="s">
        <v>1076</v>
      </c>
      <c r="AK33" s="58" t="s">
        <v>1077</v>
      </c>
      <c r="AL33" s="58" t="s">
        <v>1078</v>
      </c>
      <c r="AM33" s="58" t="s">
        <v>1079</v>
      </c>
      <c r="AN33" s="58" t="s">
        <v>1080</v>
      </c>
      <c r="AO33" s="58" t="s">
        <v>1081</v>
      </c>
      <c r="AP33" s="58" t="s">
        <v>1082</v>
      </c>
      <c r="AQ33" s="58" t="s">
        <v>1083</v>
      </c>
      <c r="AR33" s="58" t="s">
        <v>1084</v>
      </c>
      <c r="AS33" s="58" t="s">
        <v>1085</v>
      </c>
      <c r="AT33" s="58" t="s">
        <v>1086</v>
      </c>
      <c r="AU33" s="58" t="s">
        <v>1150</v>
      </c>
      <c r="AV33" s="58" t="s">
        <v>1087</v>
      </c>
      <c r="AW33" s="58" t="s">
        <v>1088</v>
      </c>
      <c r="AX33" s="58" t="s">
        <v>1089</v>
      </c>
      <c r="AY33" s="58" t="s">
        <v>1090</v>
      </c>
      <c r="AZ33" s="58" t="s">
        <v>1091</v>
      </c>
      <c r="BA33" s="58" t="s">
        <v>1092</v>
      </c>
      <c r="BB33" s="58" t="s">
        <v>1093</v>
      </c>
      <c r="BC33" s="58" t="s">
        <v>1094</v>
      </c>
      <c r="BD33" s="58" t="s">
        <v>1095</v>
      </c>
      <c r="BE33" s="58" t="s">
        <v>1096</v>
      </c>
      <c r="BF33" s="58" t="s">
        <v>1097</v>
      </c>
      <c r="BG33" s="58" t="s">
        <v>1098</v>
      </c>
      <c r="BH33" s="58" t="s">
        <v>1099</v>
      </c>
      <c r="BI33" s="58" t="s">
        <v>1151</v>
      </c>
      <c r="BJ33" s="58" t="s">
        <v>1100</v>
      </c>
      <c r="BK33" s="58" t="s">
        <v>1101</v>
      </c>
      <c r="BL33" s="58" t="s">
        <v>1102</v>
      </c>
      <c r="BM33" s="58" t="s">
        <v>1103</v>
      </c>
      <c r="BN33" s="58" t="s">
        <v>1152</v>
      </c>
      <c r="BO33" s="58" t="s">
        <v>1104</v>
      </c>
      <c r="BP33" s="58" t="s">
        <v>1153</v>
      </c>
      <c r="BQ33" s="58" t="s">
        <v>1105</v>
      </c>
      <c r="BR33" s="58" t="s">
        <v>1106</v>
      </c>
      <c r="BS33" s="58" t="s">
        <v>1107</v>
      </c>
      <c r="BT33" s="58" t="s">
        <v>1154</v>
      </c>
      <c r="BU33" s="58" t="s">
        <v>1155</v>
      </c>
      <c r="BV33" s="58" t="s">
        <v>1108</v>
      </c>
      <c r="BW33" s="58" t="s">
        <v>1109</v>
      </c>
      <c r="CV33" s="82" t="s">
        <v>1147</v>
      </c>
      <c r="CW33" s="82" t="s">
        <v>967</v>
      </c>
      <c r="CX33" s="82" t="s">
        <v>966</v>
      </c>
      <c r="CY33" s="82"/>
    </row>
    <row r="34" spans="1:103" s="58" customFormat="1" ht="12" customHeight="1" x14ac:dyDescent="0.3">
      <c r="A34" s="58">
        <v>2008</v>
      </c>
      <c r="B34" s="58">
        <v>395297</v>
      </c>
      <c r="N34" s="58">
        <v>3738</v>
      </c>
      <c r="X34" s="58">
        <v>660000</v>
      </c>
      <c r="AG34" s="58">
        <v>515000000</v>
      </c>
      <c r="AI34" s="58">
        <v>15118</v>
      </c>
      <c r="AM34" s="58">
        <v>171800000</v>
      </c>
      <c r="AN34" s="58">
        <v>690000000</v>
      </c>
      <c r="AW34" s="58">
        <v>94061</v>
      </c>
      <c r="AZ34" s="58">
        <v>535.20000000000005</v>
      </c>
      <c r="BD34" s="58">
        <v>67965570</v>
      </c>
      <c r="BK34" s="58">
        <v>5406000</v>
      </c>
      <c r="BM34" s="58">
        <v>4100000</v>
      </c>
      <c r="BN34" s="58">
        <v>4426.93</v>
      </c>
      <c r="BO34" s="58">
        <v>54590</v>
      </c>
      <c r="BP34" s="58">
        <v>5256000</v>
      </c>
      <c r="BQ34" s="58">
        <v>8393</v>
      </c>
      <c r="BR34" s="58">
        <v>127000000</v>
      </c>
      <c r="BU34" s="58">
        <v>1589.4</v>
      </c>
      <c r="BV34" s="58">
        <v>1660000</v>
      </c>
      <c r="CV34" s="82">
        <f>AVERAGE(B34:BW34)</f>
        <v>83653964.133157909</v>
      </c>
      <c r="CW34" s="84">
        <f>CV34/10^6</f>
        <v>83.653964133157913</v>
      </c>
      <c r="CX34" s="82"/>
      <c r="CY34" s="82"/>
    </row>
    <row r="35" spans="1:103" s="58" customFormat="1" ht="12" customHeight="1" x14ac:dyDescent="0.3">
      <c r="A35" s="58">
        <v>2009</v>
      </c>
      <c r="B35" s="58">
        <v>1850013</v>
      </c>
      <c r="D35" s="58">
        <v>190000</v>
      </c>
      <c r="E35" s="58">
        <v>3051925</v>
      </c>
      <c r="F35" s="58">
        <v>7832710</v>
      </c>
      <c r="G35" s="58">
        <v>18300000</v>
      </c>
      <c r="I35" s="58">
        <v>120007100</v>
      </c>
      <c r="J35" s="58">
        <v>21802937</v>
      </c>
      <c r="M35" s="58">
        <v>21926</v>
      </c>
      <c r="N35" s="58">
        <v>22355</v>
      </c>
      <c r="P35" s="58">
        <v>11115000</v>
      </c>
      <c r="R35" s="58">
        <v>2000000</v>
      </c>
      <c r="V35" s="58">
        <v>4570</v>
      </c>
      <c r="X35" s="58">
        <v>480000</v>
      </c>
      <c r="Y35" s="58">
        <v>2768362</v>
      </c>
      <c r="Z35" s="58">
        <v>0</v>
      </c>
      <c r="AA35" s="58">
        <v>390000</v>
      </c>
      <c r="AC35" s="58">
        <v>1641404</v>
      </c>
      <c r="AE35" s="58">
        <v>686167</v>
      </c>
      <c r="AF35" s="58">
        <v>13070800</v>
      </c>
      <c r="AG35" s="58">
        <v>554000000</v>
      </c>
      <c r="AH35" s="58">
        <v>315196567</v>
      </c>
      <c r="AI35" s="58">
        <v>1728</v>
      </c>
      <c r="AK35" s="58">
        <v>27002</v>
      </c>
      <c r="AL35" s="58">
        <v>108555000</v>
      </c>
      <c r="AM35" s="58">
        <v>148780000</v>
      </c>
      <c r="AN35" s="58">
        <v>613000000</v>
      </c>
      <c r="AP35" s="58">
        <v>598200000</v>
      </c>
      <c r="AQ35" s="58">
        <v>147529</v>
      </c>
      <c r="AS35" s="58">
        <v>15695</v>
      </c>
      <c r="AV35" s="58">
        <v>16</v>
      </c>
      <c r="AW35" s="58">
        <v>407</v>
      </c>
      <c r="AY35" s="58">
        <v>11865</v>
      </c>
      <c r="AZ35" s="58">
        <v>74</v>
      </c>
      <c r="BA35" s="58">
        <v>258</v>
      </c>
      <c r="BC35" s="58">
        <v>52</v>
      </c>
      <c r="BD35" s="58">
        <v>77760783</v>
      </c>
      <c r="BF35" s="58">
        <v>213443012</v>
      </c>
      <c r="BG35" s="58">
        <v>688005</v>
      </c>
      <c r="BH35" s="58">
        <v>8900</v>
      </c>
      <c r="BJ35" s="58">
        <v>285885</v>
      </c>
      <c r="BK35" s="58">
        <v>6205000</v>
      </c>
      <c r="BL35" s="58">
        <v>163112994</v>
      </c>
      <c r="BM35" s="58">
        <v>5135570</v>
      </c>
      <c r="BN35" s="58">
        <v>19126850</v>
      </c>
      <c r="BO35" s="58">
        <v>32856000</v>
      </c>
      <c r="BP35" s="58">
        <v>5070000</v>
      </c>
      <c r="BQ35" s="58">
        <v>13328</v>
      </c>
      <c r="BR35" s="58">
        <v>128100000</v>
      </c>
      <c r="BU35" s="58">
        <v>1578.5</v>
      </c>
      <c r="BV35" s="58">
        <v>1677007</v>
      </c>
      <c r="BW35" s="58">
        <v>841660</v>
      </c>
      <c r="CV35" s="82">
        <f t="shared" ref="CV35:CV47" si="6">AVERAGE(B35:BW35)</f>
        <v>62696039.892156862</v>
      </c>
      <c r="CW35" s="84">
        <f t="shared" ref="CW35:CW47" si="7">CV35/10^6</f>
        <v>62.696039892156861</v>
      </c>
      <c r="CX35" s="85">
        <f t="shared" ref="CX35:CX47" si="8">(CV35/CV34)-1</f>
        <v>-0.2505311548373349</v>
      </c>
      <c r="CY35" s="82"/>
    </row>
    <row r="36" spans="1:103" s="58" customFormat="1" ht="12" customHeight="1" x14ac:dyDescent="0.3">
      <c r="A36" s="58">
        <v>2010</v>
      </c>
      <c r="B36" s="58">
        <v>38186200</v>
      </c>
      <c r="C36" s="58">
        <v>24670000</v>
      </c>
      <c r="D36" s="58">
        <v>2106700</v>
      </c>
      <c r="E36" s="58">
        <v>3887400</v>
      </c>
      <c r="F36" s="58">
        <v>23456849</v>
      </c>
      <c r="G36" s="58">
        <v>11500000</v>
      </c>
      <c r="I36" s="58">
        <v>132000000</v>
      </c>
      <c r="J36" s="58">
        <v>27010755</v>
      </c>
      <c r="K36" s="58">
        <v>0</v>
      </c>
      <c r="M36" s="58">
        <v>65965</v>
      </c>
      <c r="N36" s="58">
        <v>13384</v>
      </c>
      <c r="P36" s="58">
        <v>10115000</v>
      </c>
      <c r="V36" s="58">
        <v>5063.25</v>
      </c>
      <c r="W36" s="58">
        <v>24000000</v>
      </c>
      <c r="X36" s="58">
        <v>1000000</v>
      </c>
      <c r="Y36" s="58">
        <v>2571366</v>
      </c>
      <c r="AA36" s="58">
        <v>427300</v>
      </c>
      <c r="AC36" s="58">
        <v>132200</v>
      </c>
      <c r="AE36" s="58">
        <v>1115229</v>
      </c>
      <c r="AF36" s="58">
        <v>13070800</v>
      </c>
      <c r="AG36" s="58">
        <v>573000000</v>
      </c>
      <c r="AH36" s="58">
        <v>304346000</v>
      </c>
      <c r="AI36" s="58">
        <v>1479</v>
      </c>
      <c r="AK36" s="58">
        <v>27952</v>
      </c>
      <c r="AL36" s="58">
        <v>108270000</v>
      </c>
      <c r="AM36" s="58">
        <v>147000000</v>
      </c>
      <c r="AN36" s="58">
        <v>670000000</v>
      </c>
      <c r="AO36" s="58">
        <v>37000</v>
      </c>
      <c r="AP36" s="58">
        <v>633600000</v>
      </c>
      <c r="AQ36" s="58">
        <v>124479</v>
      </c>
      <c r="AT36" s="58">
        <v>534</v>
      </c>
      <c r="AU36" s="58">
        <v>759</v>
      </c>
      <c r="AV36" s="58">
        <v>12.78</v>
      </c>
      <c r="AW36" s="58">
        <v>562</v>
      </c>
      <c r="AY36" s="58">
        <v>11492</v>
      </c>
      <c r="AZ36" s="58">
        <v>77</v>
      </c>
      <c r="BA36" s="58">
        <v>258</v>
      </c>
      <c r="BB36" s="58">
        <v>1374</v>
      </c>
      <c r="BD36" s="58">
        <v>87597882</v>
      </c>
      <c r="BF36" s="58">
        <v>143866848</v>
      </c>
      <c r="BG36" s="58">
        <v>685702</v>
      </c>
      <c r="BH36" s="58">
        <v>25000</v>
      </c>
      <c r="BI36" s="58">
        <v>2181.96</v>
      </c>
      <c r="BJ36" s="58">
        <v>186117</v>
      </c>
      <c r="BK36" s="58">
        <v>5967000</v>
      </c>
      <c r="BL36" s="58">
        <v>163417207</v>
      </c>
      <c r="BM36" s="58">
        <v>5700000</v>
      </c>
      <c r="BN36" s="58">
        <v>20900000</v>
      </c>
      <c r="BO36" s="58">
        <v>23495000</v>
      </c>
      <c r="BP36" s="58">
        <v>41765421</v>
      </c>
      <c r="BQ36" s="58">
        <v>13331.22</v>
      </c>
      <c r="BR36" s="58">
        <v>135700000</v>
      </c>
      <c r="BS36" s="58">
        <v>10735</v>
      </c>
      <c r="BU36" s="58">
        <v>1477</v>
      </c>
      <c r="BV36" s="58">
        <v>39940</v>
      </c>
      <c r="BW36" s="58">
        <v>841660</v>
      </c>
      <c r="CV36" s="82">
        <f t="shared" si="6"/>
        <v>60392351.646607146</v>
      </c>
      <c r="CW36" s="84">
        <f t="shared" si="7"/>
        <v>60.392351646607146</v>
      </c>
      <c r="CX36" s="85">
        <f t="shared" si="8"/>
        <v>-3.6743760044689933E-2</v>
      </c>
      <c r="CY36" s="82"/>
    </row>
    <row r="37" spans="1:103" s="58" customFormat="1" ht="12" customHeight="1" x14ac:dyDescent="0.3">
      <c r="A37" s="58">
        <v>2011</v>
      </c>
      <c r="B37" s="58">
        <v>56055900</v>
      </c>
      <c r="C37" s="58">
        <v>23208000</v>
      </c>
      <c r="D37" s="58">
        <v>1898500</v>
      </c>
      <c r="E37" s="58">
        <v>4515700</v>
      </c>
      <c r="F37" s="58">
        <v>88522062</v>
      </c>
      <c r="G37" s="58">
        <v>20803000</v>
      </c>
      <c r="I37" s="58">
        <v>151940000</v>
      </c>
      <c r="J37" s="58">
        <v>33580000</v>
      </c>
      <c r="K37" s="58">
        <v>0</v>
      </c>
      <c r="L37" s="58">
        <v>22457</v>
      </c>
      <c r="M37" s="58">
        <v>61500</v>
      </c>
      <c r="N37" s="58">
        <v>42260</v>
      </c>
      <c r="P37" s="58">
        <v>12125000</v>
      </c>
      <c r="Q37" s="58">
        <v>362119</v>
      </c>
      <c r="S37" s="58">
        <v>384367.68</v>
      </c>
      <c r="T37" s="58">
        <v>2645</v>
      </c>
      <c r="V37" s="58">
        <v>13620</v>
      </c>
      <c r="W37" s="58">
        <v>14240055</v>
      </c>
      <c r="X37" s="58">
        <v>816000</v>
      </c>
      <c r="Y37" s="58">
        <v>3494126</v>
      </c>
      <c r="Z37" s="58">
        <v>34000</v>
      </c>
      <c r="AA37" s="58">
        <v>487700</v>
      </c>
      <c r="AB37" s="58">
        <v>2480400</v>
      </c>
      <c r="AC37" s="58">
        <v>1549600</v>
      </c>
      <c r="AE37" s="58">
        <v>1671674.6</v>
      </c>
      <c r="AF37" s="58">
        <v>13033349</v>
      </c>
      <c r="AG37" s="58">
        <v>539000000</v>
      </c>
      <c r="AH37" s="58">
        <v>299921000</v>
      </c>
      <c r="AI37" s="58">
        <v>339229</v>
      </c>
      <c r="AK37" s="58">
        <v>33353</v>
      </c>
      <c r="AL37" s="58">
        <v>119060000</v>
      </c>
      <c r="AM37" s="58">
        <v>149500000</v>
      </c>
      <c r="AN37" s="58">
        <v>574892000</v>
      </c>
      <c r="AO37" s="58">
        <v>250000000</v>
      </c>
      <c r="AP37" s="58">
        <v>607100000</v>
      </c>
      <c r="AQ37" s="58">
        <v>127554</v>
      </c>
      <c r="AS37" s="58">
        <v>2021</v>
      </c>
      <c r="AT37" s="58">
        <v>86718</v>
      </c>
      <c r="AU37" s="58">
        <v>604</v>
      </c>
      <c r="AV37" s="58">
        <v>12.78</v>
      </c>
      <c r="AW37" s="58">
        <v>2094</v>
      </c>
      <c r="AY37" s="58">
        <v>23097</v>
      </c>
      <c r="BA37" s="58">
        <v>17600</v>
      </c>
      <c r="BB37" s="58">
        <v>1296</v>
      </c>
      <c r="BC37" s="58">
        <v>71</v>
      </c>
      <c r="BD37" s="58">
        <v>76374502</v>
      </c>
      <c r="BF37" s="58">
        <v>154700000</v>
      </c>
      <c r="BG37" s="58">
        <v>13789020</v>
      </c>
      <c r="BH37" s="58">
        <v>972126</v>
      </c>
      <c r="BI37" s="58">
        <v>730.73</v>
      </c>
      <c r="BJ37" s="58">
        <v>293924</v>
      </c>
      <c r="BK37" s="58">
        <v>7187900</v>
      </c>
      <c r="BL37" s="58">
        <v>152683053</v>
      </c>
      <c r="BM37" s="58">
        <v>5500000</v>
      </c>
      <c r="BN37" s="58">
        <v>109503526</v>
      </c>
      <c r="BO37" s="58">
        <v>26594000</v>
      </c>
      <c r="BP37" s="58">
        <v>37428591</v>
      </c>
      <c r="BQ37" s="58">
        <v>19183</v>
      </c>
      <c r="BR37" s="58">
        <v>121000000</v>
      </c>
      <c r="BS37" s="58">
        <v>10617</v>
      </c>
      <c r="BT37" s="58">
        <v>2187924</v>
      </c>
      <c r="BU37" s="58">
        <v>1523</v>
      </c>
      <c r="BW37" s="58">
        <v>838000</v>
      </c>
      <c r="CV37" s="82">
        <f t="shared" si="6"/>
        <v>58421195.314126983</v>
      </c>
      <c r="CW37" s="84">
        <f t="shared" si="7"/>
        <v>58.421195314126983</v>
      </c>
      <c r="CX37" s="85">
        <f t="shared" si="8"/>
        <v>-3.2639171662243172E-2</v>
      </c>
      <c r="CY37" s="82"/>
    </row>
    <row r="38" spans="1:103" s="58" customFormat="1" ht="12" customHeight="1" x14ac:dyDescent="0.3">
      <c r="A38" s="58">
        <v>2012</v>
      </c>
      <c r="B38" s="58">
        <v>60741744</v>
      </c>
      <c r="C38" s="58">
        <v>22338480</v>
      </c>
      <c r="D38" s="58">
        <v>14765267</v>
      </c>
      <c r="E38" s="58">
        <v>4738300</v>
      </c>
      <c r="F38" s="58">
        <v>325495862</v>
      </c>
      <c r="G38" s="58">
        <v>23000000</v>
      </c>
      <c r="I38" s="58">
        <v>129162000</v>
      </c>
      <c r="J38" s="58">
        <v>34387000</v>
      </c>
      <c r="K38" s="58">
        <v>44000</v>
      </c>
      <c r="L38" s="58">
        <v>518800</v>
      </c>
      <c r="M38" s="58">
        <v>118200</v>
      </c>
      <c r="N38" s="58">
        <v>7832</v>
      </c>
      <c r="P38" s="58">
        <v>18275000</v>
      </c>
      <c r="Q38" s="58">
        <v>408389</v>
      </c>
      <c r="R38" s="58">
        <v>1203227</v>
      </c>
      <c r="S38" s="58">
        <v>940655</v>
      </c>
      <c r="T38" s="58">
        <v>1963</v>
      </c>
      <c r="U38" s="58">
        <v>668</v>
      </c>
      <c r="V38" s="58">
        <v>1451662</v>
      </c>
      <c r="W38" s="58">
        <v>2993600</v>
      </c>
      <c r="X38" s="58">
        <v>1000000</v>
      </c>
      <c r="Y38" s="58">
        <v>12137811.630000001</v>
      </c>
      <c r="Z38" s="58">
        <v>39800</v>
      </c>
      <c r="AA38" s="58">
        <v>507586</v>
      </c>
      <c r="AB38" s="58">
        <v>4839826</v>
      </c>
      <c r="AC38" s="58">
        <v>12786890</v>
      </c>
      <c r="AD38" s="58">
        <v>34900</v>
      </c>
      <c r="AE38" s="58">
        <v>1264065</v>
      </c>
      <c r="AF38" s="58">
        <v>13162839</v>
      </c>
      <c r="AG38" s="58">
        <v>517000000</v>
      </c>
      <c r="AH38" s="58">
        <v>288515000</v>
      </c>
      <c r="AJ38" s="58">
        <v>263416</v>
      </c>
      <c r="AK38" s="58">
        <v>45638325</v>
      </c>
      <c r="AL38" s="58">
        <v>171878000</v>
      </c>
      <c r="AM38" s="58">
        <v>117040000</v>
      </c>
      <c r="AN38" s="58">
        <v>580000000</v>
      </c>
      <c r="AO38" s="58">
        <v>267419603</v>
      </c>
      <c r="AP38" s="58">
        <v>560000000</v>
      </c>
      <c r="AQ38" s="58">
        <v>409978</v>
      </c>
      <c r="AS38" s="58">
        <v>2244</v>
      </c>
      <c r="AU38" s="58">
        <v>7756</v>
      </c>
      <c r="AV38" s="58">
        <v>14</v>
      </c>
      <c r="AW38" s="58">
        <v>914</v>
      </c>
      <c r="AY38" s="58">
        <v>69182</v>
      </c>
      <c r="AZ38" s="58">
        <v>25418.6</v>
      </c>
      <c r="BA38" s="58">
        <v>23490</v>
      </c>
      <c r="BB38" s="58">
        <v>1477</v>
      </c>
      <c r="BC38" s="58">
        <v>72.2</v>
      </c>
      <c r="BD38" s="58">
        <v>88759734</v>
      </c>
      <c r="BF38" s="58">
        <v>149600000</v>
      </c>
      <c r="BG38" s="58">
        <v>16282305</v>
      </c>
      <c r="BH38" s="58">
        <v>24887000</v>
      </c>
      <c r="BI38" s="58">
        <v>537.19000000000005</v>
      </c>
      <c r="BJ38" s="58">
        <v>39320.86</v>
      </c>
      <c r="BK38" s="58">
        <v>7727000</v>
      </c>
      <c r="BL38" s="58">
        <v>174907815</v>
      </c>
      <c r="BM38" s="58">
        <v>5346400</v>
      </c>
      <c r="BN38" s="58">
        <v>103244529</v>
      </c>
      <c r="BO38" s="58">
        <v>29222000</v>
      </c>
      <c r="BP38" s="58">
        <v>37257251</v>
      </c>
      <c r="BQ38" s="58">
        <v>50286</v>
      </c>
      <c r="BR38" s="58">
        <v>105200000</v>
      </c>
      <c r="BS38" s="58">
        <v>17934</v>
      </c>
      <c r="BT38" s="58">
        <v>363815</v>
      </c>
      <c r="BU38" s="58">
        <v>1475</v>
      </c>
      <c r="BV38" s="58">
        <v>13474</v>
      </c>
      <c r="BW38" s="58">
        <v>838000</v>
      </c>
      <c r="CV38" s="82">
        <f t="shared" si="6"/>
        <v>59379404.962388061</v>
      </c>
      <c r="CW38" s="84">
        <f t="shared" si="7"/>
        <v>59.379404962388058</v>
      </c>
      <c r="CX38" s="85">
        <f t="shared" si="8"/>
        <v>1.6401746713822662E-2</v>
      </c>
      <c r="CY38" s="82"/>
    </row>
    <row r="39" spans="1:103" s="58" customFormat="1" ht="12" customHeight="1" x14ac:dyDescent="0.3">
      <c r="A39" s="58">
        <v>2013</v>
      </c>
      <c r="B39" s="58">
        <v>62604233</v>
      </c>
      <c r="D39" s="58">
        <v>39100</v>
      </c>
      <c r="E39" s="58">
        <v>4975500</v>
      </c>
      <c r="F39" s="58">
        <v>321208248</v>
      </c>
      <c r="G39" s="58">
        <v>23000000</v>
      </c>
      <c r="M39" s="58">
        <v>117035</v>
      </c>
      <c r="N39" s="58">
        <v>24000</v>
      </c>
      <c r="P39" s="58">
        <v>18596000</v>
      </c>
      <c r="R39" s="58">
        <v>1071150</v>
      </c>
      <c r="S39" s="58">
        <v>836171</v>
      </c>
      <c r="T39" s="58">
        <v>1462</v>
      </c>
      <c r="V39" s="58">
        <v>7103265</v>
      </c>
      <c r="W39" s="58">
        <v>15570700</v>
      </c>
      <c r="X39" s="58">
        <v>1000000</v>
      </c>
      <c r="Y39" s="58">
        <v>3535276</v>
      </c>
      <c r="Z39" s="58">
        <v>37400</v>
      </c>
      <c r="AA39" s="58">
        <v>523562</v>
      </c>
      <c r="AD39" s="58">
        <v>34900</v>
      </c>
      <c r="AG39" s="58">
        <v>422000000</v>
      </c>
      <c r="AH39" s="58">
        <v>421455000</v>
      </c>
      <c r="AI39" s="58">
        <v>396413</v>
      </c>
      <c r="AJ39" s="58">
        <v>181348</v>
      </c>
      <c r="AK39" s="58">
        <v>45900000</v>
      </c>
      <c r="AL39" s="58">
        <v>174000000</v>
      </c>
      <c r="AM39" s="58">
        <v>114000000</v>
      </c>
      <c r="AN39" s="58">
        <v>600000000</v>
      </c>
      <c r="AO39" s="58">
        <v>290000000</v>
      </c>
      <c r="AP39" s="58">
        <v>550000000</v>
      </c>
      <c r="AQ39" s="58">
        <v>237220</v>
      </c>
      <c r="AS39" s="58">
        <v>2266</v>
      </c>
      <c r="AT39" s="58">
        <v>32023</v>
      </c>
      <c r="AV39" s="58">
        <v>26</v>
      </c>
      <c r="AW39" s="58">
        <v>1898</v>
      </c>
      <c r="AZ39" s="58">
        <v>22428.1</v>
      </c>
      <c r="BA39" s="58">
        <v>27537</v>
      </c>
      <c r="BB39" s="58">
        <v>1840</v>
      </c>
      <c r="BC39" s="58">
        <v>3618</v>
      </c>
      <c r="BD39" s="58">
        <v>109331020</v>
      </c>
      <c r="BF39" s="58">
        <v>155400000</v>
      </c>
      <c r="BH39" s="58">
        <v>17293000</v>
      </c>
      <c r="BK39" s="58">
        <v>7623000</v>
      </c>
      <c r="BM39" s="58">
        <v>5500000</v>
      </c>
      <c r="BN39" s="58">
        <v>94505000</v>
      </c>
      <c r="BO39" s="58">
        <v>119456565</v>
      </c>
      <c r="BP39" s="58">
        <v>31382191</v>
      </c>
      <c r="BQ39" s="58">
        <v>57493</v>
      </c>
      <c r="BR39" s="58">
        <v>105000000</v>
      </c>
      <c r="BS39" s="58">
        <v>17307</v>
      </c>
      <c r="BT39" s="58">
        <v>361000</v>
      </c>
      <c r="BU39" s="58">
        <v>1659</v>
      </c>
      <c r="BV39" s="58">
        <v>54203</v>
      </c>
      <c r="CV39" s="82">
        <f t="shared" si="6"/>
        <v>73029844.256862745</v>
      </c>
      <c r="CW39" s="84">
        <f t="shared" si="7"/>
        <v>73.029844256862745</v>
      </c>
      <c r="CX39" s="85">
        <f t="shared" si="8"/>
        <v>0.22988508057837742</v>
      </c>
      <c r="CY39" s="82"/>
    </row>
    <row r="40" spans="1:103" s="58" customFormat="1" ht="12" customHeight="1" x14ac:dyDescent="0.3">
      <c r="A40" s="58">
        <v>2014</v>
      </c>
      <c r="B40" s="58">
        <v>65452266</v>
      </c>
      <c r="D40" s="58">
        <v>42100</v>
      </c>
      <c r="E40" s="58">
        <v>5489000</v>
      </c>
      <c r="F40" s="58">
        <v>329943981</v>
      </c>
      <c r="M40" s="58">
        <v>143356</v>
      </c>
      <c r="N40" s="58">
        <v>26000</v>
      </c>
      <c r="P40" s="58">
        <v>18000000</v>
      </c>
      <c r="R40" s="58">
        <v>4520000</v>
      </c>
      <c r="S40" s="58">
        <v>884000</v>
      </c>
      <c r="T40" s="58">
        <v>2815</v>
      </c>
      <c r="V40" s="58">
        <v>10728161</v>
      </c>
      <c r="W40" s="58">
        <v>14127000</v>
      </c>
      <c r="X40" s="58">
        <v>1100000</v>
      </c>
      <c r="Y40" s="58">
        <v>3813186</v>
      </c>
      <c r="Z40" s="58">
        <v>32200</v>
      </c>
      <c r="AA40" s="58">
        <v>591825</v>
      </c>
      <c r="AD40" s="58">
        <v>34500</v>
      </c>
      <c r="AF40" s="58">
        <v>12866947</v>
      </c>
      <c r="AG40" s="58">
        <v>406000000</v>
      </c>
      <c r="AH40" s="58">
        <v>411654000</v>
      </c>
      <c r="AI40" s="58">
        <v>354568</v>
      </c>
      <c r="AJ40" s="58">
        <v>242631</v>
      </c>
      <c r="AK40" s="58">
        <v>49000000</v>
      </c>
      <c r="AL40" s="58">
        <v>112000000</v>
      </c>
      <c r="AM40" s="58">
        <v>124350000</v>
      </c>
      <c r="AN40" s="58">
        <v>600000000</v>
      </c>
      <c r="AO40" s="58">
        <v>288000000</v>
      </c>
      <c r="AP40" s="58">
        <v>430000000</v>
      </c>
      <c r="AQ40" s="58">
        <v>213386</v>
      </c>
      <c r="AR40" s="58">
        <v>216</v>
      </c>
      <c r="AS40" s="58">
        <v>1819</v>
      </c>
      <c r="AT40" s="58">
        <v>0</v>
      </c>
      <c r="AU40" s="58">
        <v>13031</v>
      </c>
      <c r="AW40" s="58">
        <v>2037</v>
      </c>
      <c r="AZ40" s="58">
        <v>64954</v>
      </c>
      <c r="BA40" s="58">
        <v>48998</v>
      </c>
      <c r="BB40" s="58">
        <v>1919</v>
      </c>
      <c r="BC40" s="58">
        <v>2949</v>
      </c>
      <c r="BD40" s="58">
        <v>146867011</v>
      </c>
      <c r="BF40" s="58">
        <v>128700000</v>
      </c>
      <c r="BH40" s="58">
        <v>13252000</v>
      </c>
      <c r="BI40" s="58">
        <v>12973</v>
      </c>
      <c r="BJ40" s="58">
        <v>21029270</v>
      </c>
      <c r="BK40" s="58">
        <v>7581000</v>
      </c>
      <c r="BM40" s="58">
        <v>4984000</v>
      </c>
      <c r="BN40" s="58">
        <v>95646000</v>
      </c>
      <c r="BO40" s="58">
        <v>98948252</v>
      </c>
      <c r="BP40" s="58">
        <v>37200000</v>
      </c>
      <c r="BQ40" s="58">
        <v>55691</v>
      </c>
      <c r="BR40" s="58">
        <v>90800000</v>
      </c>
      <c r="BS40" s="58">
        <v>17559</v>
      </c>
      <c r="BT40" s="58">
        <v>270000</v>
      </c>
      <c r="BU40" s="58">
        <v>1268</v>
      </c>
      <c r="BV40" s="58">
        <v>48281</v>
      </c>
      <c r="CV40" s="82">
        <f t="shared" si="6"/>
        <v>65465947.222222224</v>
      </c>
      <c r="CW40" s="84">
        <f t="shared" si="7"/>
        <v>65.465947222222226</v>
      </c>
      <c r="CX40" s="85">
        <f t="shared" si="8"/>
        <v>-0.10357268472374881</v>
      </c>
      <c r="CY40" s="82"/>
    </row>
    <row r="41" spans="1:103" s="58" customFormat="1" ht="12" customHeight="1" x14ac:dyDescent="0.3">
      <c r="A41" s="58">
        <v>2015</v>
      </c>
      <c r="B41" s="58">
        <v>67532474</v>
      </c>
      <c r="D41" s="58">
        <v>49700</v>
      </c>
      <c r="E41" s="58">
        <v>5990000</v>
      </c>
      <c r="F41" s="58">
        <v>315575476</v>
      </c>
      <c r="H41" s="58">
        <v>200000</v>
      </c>
      <c r="J41" s="58">
        <v>36523000</v>
      </c>
      <c r="L41" s="58">
        <v>815828</v>
      </c>
      <c r="M41" s="58">
        <v>2224090</v>
      </c>
      <c r="N41" s="58">
        <v>25000</v>
      </c>
      <c r="P41" s="58">
        <v>14900000</v>
      </c>
      <c r="R41" s="58">
        <v>14400000</v>
      </c>
      <c r="S41" s="58">
        <v>2143800</v>
      </c>
      <c r="T41" s="58">
        <v>3839</v>
      </c>
      <c r="V41" s="58">
        <v>5097577</v>
      </c>
      <c r="W41" s="58">
        <v>13699400</v>
      </c>
      <c r="X41" s="58">
        <v>1500000</v>
      </c>
      <c r="Y41" s="58">
        <v>3657090</v>
      </c>
      <c r="Z41" s="58">
        <v>31377</v>
      </c>
      <c r="AA41" s="58">
        <v>676519</v>
      </c>
      <c r="AD41" s="58">
        <v>34800</v>
      </c>
      <c r="AG41" s="58">
        <v>402000000</v>
      </c>
      <c r="AH41" s="58">
        <v>427346000</v>
      </c>
      <c r="AI41" s="58">
        <v>395464</v>
      </c>
      <c r="AJ41" s="58">
        <v>245727</v>
      </c>
      <c r="AK41" s="58">
        <v>42570000</v>
      </c>
      <c r="AL41" s="58">
        <v>112000000</v>
      </c>
      <c r="AM41" s="58">
        <v>150750000</v>
      </c>
      <c r="AN41" s="58">
        <v>560000000</v>
      </c>
      <c r="AO41" s="58">
        <v>239000000</v>
      </c>
      <c r="AP41" s="58">
        <v>410000000</v>
      </c>
      <c r="AQ41" s="58">
        <v>157456</v>
      </c>
      <c r="AR41" s="58">
        <v>228</v>
      </c>
      <c r="AS41" s="58">
        <v>1775</v>
      </c>
      <c r="AT41" s="58">
        <v>0</v>
      </c>
      <c r="AU41" s="58">
        <v>11936</v>
      </c>
      <c r="AW41" s="58">
        <v>1835</v>
      </c>
      <c r="AX41" s="58">
        <v>14617</v>
      </c>
      <c r="AY41" s="58">
        <v>73697</v>
      </c>
      <c r="AZ41" s="58">
        <v>65602</v>
      </c>
      <c r="BA41" s="58">
        <v>88133</v>
      </c>
      <c r="BB41" s="58">
        <v>2290</v>
      </c>
      <c r="BC41" s="58">
        <v>3379.44</v>
      </c>
      <c r="BD41" s="58">
        <v>145182091</v>
      </c>
      <c r="BE41" s="58">
        <v>56387</v>
      </c>
      <c r="BF41" s="58">
        <v>116500000</v>
      </c>
      <c r="BH41" s="58">
        <v>14623000</v>
      </c>
      <c r="BI41" s="58">
        <v>21347</v>
      </c>
      <c r="BJ41" s="58">
        <v>18589800</v>
      </c>
      <c r="BK41" s="58">
        <v>8139000</v>
      </c>
      <c r="BM41" s="58">
        <v>4706000</v>
      </c>
      <c r="BN41" s="58">
        <v>114330000</v>
      </c>
      <c r="BO41" s="58">
        <v>28126463</v>
      </c>
      <c r="BP41" s="58">
        <v>38300000</v>
      </c>
      <c r="BQ41" s="58">
        <v>56966</v>
      </c>
      <c r="BR41" s="58">
        <v>93900000</v>
      </c>
      <c r="BS41" s="58">
        <v>12368000</v>
      </c>
      <c r="BT41" s="58">
        <v>301000</v>
      </c>
      <c r="BU41" s="58">
        <v>1297.2</v>
      </c>
      <c r="BV41" s="58">
        <v>48482</v>
      </c>
      <c r="BW41" s="58">
        <v>8300000</v>
      </c>
      <c r="CV41" s="82">
        <f t="shared" si="6"/>
        <v>57222632.377333328</v>
      </c>
      <c r="CW41" s="84">
        <f t="shared" si="7"/>
        <v>57.222632377333326</v>
      </c>
      <c r="CX41" s="85">
        <f t="shared" si="8"/>
        <v>-0.12591759830354565</v>
      </c>
      <c r="CY41" s="82"/>
    </row>
    <row r="42" spans="1:103" s="58" customFormat="1" ht="12" customHeight="1" x14ac:dyDescent="0.3">
      <c r="A42" s="58">
        <v>2016</v>
      </c>
      <c r="B42" s="58">
        <v>69388735</v>
      </c>
      <c r="C42" s="58">
        <v>10882772</v>
      </c>
      <c r="D42" s="58">
        <v>1514000</v>
      </c>
      <c r="E42" s="58">
        <v>7296000</v>
      </c>
      <c r="F42" s="58">
        <v>328408918</v>
      </c>
      <c r="G42" s="58">
        <v>1000000</v>
      </c>
      <c r="H42" s="58">
        <v>260000</v>
      </c>
      <c r="L42" s="58">
        <v>818124</v>
      </c>
      <c r="M42" s="58">
        <v>1573708</v>
      </c>
      <c r="N42" s="58">
        <v>20000</v>
      </c>
      <c r="P42" s="58">
        <v>19950000</v>
      </c>
      <c r="R42" s="58">
        <v>10800000</v>
      </c>
      <c r="S42" s="58">
        <v>2722286</v>
      </c>
      <c r="T42" s="58">
        <v>4583</v>
      </c>
      <c r="U42" s="58">
        <v>45900000</v>
      </c>
      <c r="V42" s="58">
        <v>4672590</v>
      </c>
      <c r="W42" s="58">
        <v>12274000</v>
      </c>
      <c r="X42" s="58">
        <v>1300000</v>
      </c>
      <c r="Y42" s="58">
        <v>3016646</v>
      </c>
      <c r="AA42" s="58">
        <v>720009</v>
      </c>
      <c r="AD42" s="58">
        <v>33800</v>
      </c>
      <c r="AF42" s="58">
        <v>13753755</v>
      </c>
      <c r="AG42" s="58">
        <v>395000000</v>
      </c>
      <c r="AH42" s="58">
        <v>246380000</v>
      </c>
      <c r="AI42" s="58">
        <v>600810</v>
      </c>
      <c r="AJ42" s="58">
        <v>485413</v>
      </c>
      <c r="AK42" s="58">
        <v>47070000</v>
      </c>
      <c r="AL42" s="58">
        <v>113000000</v>
      </c>
      <c r="AM42" s="58">
        <v>183000000</v>
      </c>
      <c r="AN42" s="58">
        <v>1545000000</v>
      </c>
      <c r="AO42" s="58">
        <v>239100000</v>
      </c>
      <c r="AP42" s="58">
        <v>420000000</v>
      </c>
      <c r="AQ42" s="58">
        <v>120247</v>
      </c>
      <c r="AR42" s="58">
        <v>230</v>
      </c>
      <c r="AS42" s="58">
        <v>14891</v>
      </c>
      <c r="AT42" s="58">
        <v>0</v>
      </c>
      <c r="AU42" s="58">
        <v>8815</v>
      </c>
      <c r="AW42" s="58">
        <v>832</v>
      </c>
      <c r="AX42" s="58">
        <v>36390</v>
      </c>
      <c r="AY42" s="58">
        <v>70234</v>
      </c>
      <c r="AZ42" s="58">
        <v>78538</v>
      </c>
      <c r="BA42" s="58">
        <v>118065</v>
      </c>
      <c r="BB42" s="58">
        <v>2815</v>
      </c>
      <c r="BC42" s="58">
        <v>2935</v>
      </c>
      <c r="BD42" s="58">
        <v>136983559</v>
      </c>
      <c r="BE42" s="58">
        <v>59181</v>
      </c>
      <c r="BF42" s="58">
        <v>74020000</v>
      </c>
      <c r="BG42" s="58">
        <v>47500000</v>
      </c>
      <c r="BH42" s="58">
        <v>12469000</v>
      </c>
      <c r="BI42" s="58">
        <v>111015</v>
      </c>
      <c r="BJ42" s="58">
        <v>20349507</v>
      </c>
      <c r="BK42" s="58">
        <v>7270000</v>
      </c>
      <c r="BL42" s="58">
        <v>161870565</v>
      </c>
      <c r="BM42" s="58">
        <v>4741800</v>
      </c>
      <c r="BN42" s="58">
        <v>105411000</v>
      </c>
      <c r="BO42" s="58">
        <v>18337621</v>
      </c>
      <c r="BP42" s="58">
        <v>35600000</v>
      </c>
      <c r="BQ42" s="58">
        <v>56764</v>
      </c>
      <c r="BR42" s="58">
        <v>86500000</v>
      </c>
      <c r="BS42" s="58">
        <v>10375000</v>
      </c>
      <c r="BT42" s="58">
        <v>334000</v>
      </c>
      <c r="BV42" s="58">
        <v>41533</v>
      </c>
      <c r="BW42" s="58">
        <v>14900000</v>
      </c>
      <c r="CV42" s="82">
        <f t="shared" si="6"/>
        <v>70846518.825396821</v>
      </c>
      <c r="CW42" s="84">
        <f t="shared" si="7"/>
        <v>70.846518825396828</v>
      </c>
      <c r="CX42" s="85">
        <f t="shared" si="8"/>
        <v>0.23808562944510925</v>
      </c>
      <c r="CY42" s="82"/>
    </row>
    <row r="43" spans="1:103" s="58" customFormat="1" ht="12" customHeight="1" x14ac:dyDescent="0.3">
      <c r="A43" s="58">
        <v>2017</v>
      </c>
      <c r="B43" s="58">
        <v>71714741</v>
      </c>
      <c r="C43" s="58">
        <v>11841569</v>
      </c>
      <c r="D43" s="58">
        <v>1521000</v>
      </c>
      <c r="E43" s="58">
        <v>8261000</v>
      </c>
      <c r="F43" s="58">
        <v>423343361</v>
      </c>
      <c r="H43" s="58">
        <v>3560000</v>
      </c>
      <c r="K43" s="58">
        <v>4650000</v>
      </c>
      <c r="L43" s="58">
        <v>942134</v>
      </c>
      <c r="M43" s="58">
        <v>1696800</v>
      </c>
      <c r="N43" s="58">
        <v>22000</v>
      </c>
      <c r="O43" s="58">
        <v>800000</v>
      </c>
      <c r="P43" s="58">
        <v>13100000</v>
      </c>
      <c r="R43" s="58">
        <v>9300000</v>
      </c>
      <c r="S43" s="58">
        <v>2383146</v>
      </c>
      <c r="T43" s="58">
        <v>8136</v>
      </c>
      <c r="U43" s="58">
        <v>46900000</v>
      </c>
      <c r="V43" s="58">
        <v>3126090</v>
      </c>
      <c r="W43" s="58">
        <v>14462000</v>
      </c>
      <c r="X43" s="58">
        <v>11000000</v>
      </c>
      <c r="Y43" s="58">
        <v>2699147</v>
      </c>
      <c r="Z43" s="58">
        <v>47516</v>
      </c>
      <c r="AA43" s="58">
        <v>762021</v>
      </c>
      <c r="AD43" s="58">
        <v>38000</v>
      </c>
      <c r="AF43" s="58">
        <v>14629606</v>
      </c>
      <c r="AG43" s="58">
        <v>412000000</v>
      </c>
      <c r="AH43" s="58">
        <v>249060000</v>
      </c>
      <c r="AI43" s="58">
        <v>631957</v>
      </c>
      <c r="AK43" s="58">
        <v>48000000</v>
      </c>
      <c r="AL43" s="58">
        <v>108000000</v>
      </c>
      <c r="AM43" s="58">
        <v>193000000</v>
      </c>
      <c r="AN43" s="58">
        <v>1591000000</v>
      </c>
      <c r="AO43" s="58">
        <v>250100000</v>
      </c>
      <c r="AP43" s="58">
        <v>400000000</v>
      </c>
      <c r="AQ43" s="58">
        <v>60749</v>
      </c>
      <c r="AR43" s="58">
        <v>324806</v>
      </c>
      <c r="AS43" s="58">
        <v>14401</v>
      </c>
      <c r="AT43" s="58">
        <v>0</v>
      </c>
      <c r="AU43" s="58">
        <v>7200</v>
      </c>
      <c r="AV43" s="58">
        <v>1749</v>
      </c>
      <c r="AW43" s="58">
        <v>1907</v>
      </c>
      <c r="AX43" s="58">
        <v>52192</v>
      </c>
      <c r="AZ43" s="58">
        <v>618909</v>
      </c>
      <c r="BA43" s="58">
        <v>99507</v>
      </c>
      <c r="BB43" s="58">
        <v>3749</v>
      </c>
      <c r="BC43" s="58">
        <v>1777</v>
      </c>
      <c r="BD43" s="58">
        <v>124445701</v>
      </c>
      <c r="BE43" s="58">
        <v>64078</v>
      </c>
      <c r="BF43" s="58">
        <v>71020000</v>
      </c>
      <c r="BG43" s="58">
        <v>109600000</v>
      </c>
      <c r="BH43" s="58">
        <v>13039000</v>
      </c>
      <c r="BI43" s="58">
        <v>177356</v>
      </c>
      <c r="BJ43" s="58">
        <v>35237225</v>
      </c>
      <c r="BK43" s="58">
        <v>57877000</v>
      </c>
      <c r="BL43" s="58">
        <v>145527966</v>
      </c>
      <c r="BM43" s="58">
        <v>4844500</v>
      </c>
      <c r="BN43" s="58">
        <v>141801261</v>
      </c>
      <c r="BO43" s="58">
        <v>56262798</v>
      </c>
      <c r="BP43" s="58">
        <v>34000000</v>
      </c>
      <c r="BQ43" s="58">
        <v>60760</v>
      </c>
      <c r="BR43" s="58">
        <v>84000000</v>
      </c>
      <c r="BS43" s="58">
        <v>10390000</v>
      </c>
      <c r="BT43" s="58">
        <v>217000</v>
      </c>
      <c r="BV43" s="58">
        <v>45924</v>
      </c>
      <c r="BW43" s="58">
        <v>15500000</v>
      </c>
      <c r="CV43" s="82">
        <f t="shared" si="6"/>
        <v>75060902.171875</v>
      </c>
      <c r="CW43" s="84">
        <f t="shared" si="7"/>
        <v>75.060902171875</v>
      </c>
      <c r="CX43" s="85">
        <f t="shared" si="8"/>
        <v>5.9486103429649662E-2</v>
      </c>
      <c r="CY43" s="82"/>
    </row>
    <row r="44" spans="1:103" s="58" customFormat="1" ht="12" customHeight="1" x14ac:dyDescent="0.3">
      <c r="A44" s="58">
        <v>2018</v>
      </c>
      <c r="B44" s="58">
        <v>73093077</v>
      </c>
      <c r="C44" s="58">
        <v>111770000</v>
      </c>
      <c r="D44" s="58">
        <v>1588000</v>
      </c>
      <c r="E44" s="58">
        <v>9329000</v>
      </c>
      <c r="F44" s="58">
        <v>427529210</v>
      </c>
      <c r="G44" s="58">
        <v>14000000</v>
      </c>
      <c r="H44" s="58">
        <v>9560000</v>
      </c>
      <c r="I44" s="58">
        <v>118000000</v>
      </c>
      <c r="J44" s="58">
        <v>8567000</v>
      </c>
      <c r="K44" s="58">
        <v>5100000</v>
      </c>
      <c r="L44" s="58">
        <v>968290</v>
      </c>
      <c r="M44" s="58">
        <v>1843360</v>
      </c>
      <c r="N44" s="58">
        <v>20000</v>
      </c>
      <c r="O44" s="58">
        <v>1000000</v>
      </c>
      <c r="P44" s="58">
        <v>11300000</v>
      </c>
      <c r="R44" s="58">
        <v>34200000</v>
      </c>
      <c r="S44" s="58">
        <v>2120475</v>
      </c>
      <c r="T44" s="58">
        <v>8197</v>
      </c>
      <c r="U44" s="58">
        <v>52100000</v>
      </c>
      <c r="V44" s="58">
        <v>3029130</v>
      </c>
      <c r="W44" s="58">
        <v>14260000</v>
      </c>
      <c r="X44" s="58">
        <v>11600000</v>
      </c>
      <c r="Y44" s="58">
        <v>3729233</v>
      </c>
      <c r="Z44" s="58">
        <v>47864</v>
      </c>
      <c r="AA44" s="58">
        <v>761698</v>
      </c>
      <c r="AB44" s="58">
        <v>285365</v>
      </c>
      <c r="AD44" s="58">
        <v>34000</v>
      </c>
      <c r="AE44" s="58">
        <v>474000</v>
      </c>
      <c r="AF44" s="58">
        <v>14914812</v>
      </c>
      <c r="AG44" s="58">
        <v>437000000</v>
      </c>
      <c r="AH44" s="58">
        <v>224300000</v>
      </c>
      <c r="AI44" s="58">
        <v>9477258.1699999999</v>
      </c>
      <c r="AK44" s="58">
        <v>48000000</v>
      </c>
      <c r="AL44" s="58">
        <v>106300000</v>
      </c>
      <c r="AM44" s="58">
        <v>194000000</v>
      </c>
      <c r="AN44" s="58">
        <v>1637000000</v>
      </c>
      <c r="AO44" s="58">
        <v>252100000</v>
      </c>
      <c r="AP44" s="58">
        <v>400000000</v>
      </c>
      <c r="AQ44" s="58">
        <v>80849</v>
      </c>
      <c r="AR44" s="58">
        <v>275905</v>
      </c>
      <c r="AS44" s="58">
        <v>12539</v>
      </c>
      <c r="AU44" s="58">
        <v>4530</v>
      </c>
      <c r="AV44" s="58">
        <v>9643</v>
      </c>
      <c r="AW44" s="58">
        <v>3834</v>
      </c>
      <c r="AX44" s="58">
        <v>40442</v>
      </c>
      <c r="AY44" s="58">
        <v>1748180</v>
      </c>
      <c r="AZ44" s="58">
        <v>353099</v>
      </c>
      <c r="BA44" s="58">
        <v>105859</v>
      </c>
      <c r="BB44" s="58">
        <v>1958394</v>
      </c>
      <c r="BC44" s="58">
        <v>1391</v>
      </c>
      <c r="BD44" s="58">
        <v>133085525</v>
      </c>
      <c r="BE44" s="58">
        <v>54378</v>
      </c>
      <c r="BF44" s="58">
        <v>61310000</v>
      </c>
      <c r="BG44" s="58">
        <v>110800000</v>
      </c>
      <c r="BH44" s="58">
        <v>11334000</v>
      </c>
      <c r="BI44" s="58">
        <v>199356</v>
      </c>
      <c r="BJ44" s="58">
        <v>29485680</v>
      </c>
      <c r="BK44" s="58">
        <v>59563000</v>
      </c>
      <c r="BL44" s="58">
        <v>139222320</v>
      </c>
      <c r="BM44" s="58">
        <v>6080900</v>
      </c>
      <c r="BN44" s="58">
        <v>131390996</v>
      </c>
      <c r="BO44" s="58">
        <v>52031559</v>
      </c>
      <c r="BP44" s="58">
        <v>31900000</v>
      </c>
      <c r="BQ44" s="58">
        <v>65186</v>
      </c>
      <c r="BR44" s="58">
        <v>188700000</v>
      </c>
      <c r="BS44" s="58">
        <v>10630000</v>
      </c>
      <c r="BT44" s="58">
        <v>444000</v>
      </c>
      <c r="BV44" s="58">
        <v>47072</v>
      </c>
      <c r="BW44" s="58">
        <v>15600000</v>
      </c>
      <c r="CV44" s="82">
        <f t="shared" si="6"/>
        <v>75738385.596666664</v>
      </c>
      <c r="CW44" s="84">
        <f t="shared" si="7"/>
        <v>75.73838559666666</v>
      </c>
      <c r="CX44" s="85">
        <f t="shared" si="8"/>
        <v>9.025783133279619E-3</v>
      </c>
      <c r="CY44" s="82"/>
    </row>
    <row r="45" spans="1:103" s="58" customFormat="1" ht="12" customHeight="1" x14ac:dyDescent="0.3">
      <c r="A45" s="58">
        <v>2019</v>
      </c>
      <c r="B45" s="58">
        <v>132520346</v>
      </c>
      <c r="C45" s="58">
        <v>121820000</v>
      </c>
      <c r="D45" s="58">
        <v>1491000</v>
      </c>
      <c r="E45" s="58">
        <v>48698000</v>
      </c>
      <c r="F45" s="58">
        <v>447420740</v>
      </c>
      <c r="G45" s="58">
        <v>13600000</v>
      </c>
      <c r="H45" s="58">
        <v>12560000</v>
      </c>
      <c r="I45" s="58">
        <v>100000000</v>
      </c>
      <c r="J45" s="58">
        <v>10050000</v>
      </c>
      <c r="K45" s="58">
        <v>4780000</v>
      </c>
      <c r="L45" s="58">
        <v>890646</v>
      </c>
      <c r="M45" s="58">
        <v>1816830</v>
      </c>
      <c r="N45" s="58">
        <v>22183</v>
      </c>
      <c r="O45" s="58">
        <v>900000</v>
      </c>
      <c r="P45" s="58">
        <v>11600000</v>
      </c>
      <c r="Q45" s="58">
        <v>19087000</v>
      </c>
      <c r="R45" s="58">
        <v>32600000</v>
      </c>
      <c r="S45" s="58">
        <v>3368700</v>
      </c>
      <c r="T45" s="58">
        <v>2536</v>
      </c>
      <c r="U45" s="58">
        <v>55700000</v>
      </c>
      <c r="V45" s="58">
        <v>2714878</v>
      </c>
      <c r="W45" s="58">
        <v>21577000</v>
      </c>
      <c r="X45" s="58">
        <v>13600000</v>
      </c>
      <c r="Y45" s="58">
        <v>3380558</v>
      </c>
      <c r="Z45" s="58">
        <v>42066</v>
      </c>
      <c r="AA45" s="58">
        <v>826292</v>
      </c>
      <c r="AB45" s="58">
        <v>22936700</v>
      </c>
      <c r="AC45" s="58">
        <v>23700000</v>
      </c>
      <c r="AD45" s="58">
        <v>31000</v>
      </c>
      <c r="AE45" s="58">
        <v>720468</v>
      </c>
      <c r="AF45" s="58">
        <v>14821777</v>
      </c>
      <c r="AG45" s="58">
        <v>360900000</v>
      </c>
      <c r="AH45" s="58">
        <v>226400000</v>
      </c>
      <c r="AI45" s="58">
        <v>58434160</v>
      </c>
      <c r="AJ45" s="58">
        <v>71824</v>
      </c>
      <c r="AK45" s="58">
        <v>49000000</v>
      </c>
      <c r="AL45" s="58">
        <v>126100000</v>
      </c>
      <c r="AM45" s="58">
        <v>189000000</v>
      </c>
      <c r="AN45" s="58">
        <v>1551000000</v>
      </c>
      <c r="AO45" s="58">
        <v>247100000</v>
      </c>
      <c r="AP45" s="58">
        <v>410000000</v>
      </c>
      <c r="AQ45" s="58">
        <v>36789</v>
      </c>
      <c r="AR45" s="58">
        <v>269608</v>
      </c>
      <c r="AS45" s="58">
        <v>11810</v>
      </c>
      <c r="AT45" s="58">
        <v>52576</v>
      </c>
      <c r="AU45" s="58">
        <v>6938</v>
      </c>
      <c r="AV45" s="58">
        <v>36389</v>
      </c>
      <c r="AW45" s="58">
        <v>3324</v>
      </c>
      <c r="AX45" s="58">
        <v>44569</v>
      </c>
      <c r="AY45" s="58">
        <v>1558573</v>
      </c>
      <c r="AZ45" s="58">
        <v>272937</v>
      </c>
      <c r="BA45" s="58">
        <v>135720</v>
      </c>
      <c r="BB45" s="58">
        <v>4128912</v>
      </c>
      <c r="BC45" s="58">
        <v>251</v>
      </c>
      <c r="BD45" s="58">
        <v>123519000</v>
      </c>
      <c r="BE45" s="58">
        <v>61640</v>
      </c>
      <c r="BF45" s="58">
        <v>120270000</v>
      </c>
      <c r="BG45" s="58">
        <v>119400000</v>
      </c>
      <c r="BH45" s="58">
        <v>11730000</v>
      </c>
      <c r="BI45" s="58">
        <v>218741</v>
      </c>
      <c r="BJ45" s="58">
        <v>25359022</v>
      </c>
      <c r="BK45" s="58">
        <v>74100000</v>
      </c>
      <c r="BL45" s="58">
        <v>124319000</v>
      </c>
      <c r="BM45" s="58">
        <v>5809300</v>
      </c>
      <c r="BN45" s="58">
        <v>129433473</v>
      </c>
      <c r="BO45" s="58">
        <v>54278199</v>
      </c>
      <c r="BP45" s="58">
        <v>32296300</v>
      </c>
      <c r="BQ45" s="58">
        <v>60547</v>
      </c>
      <c r="BR45" s="58">
        <v>187200000</v>
      </c>
      <c r="BS45" s="58">
        <v>9290000</v>
      </c>
      <c r="BT45" s="58">
        <v>629000</v>
      </c>
      <c r="BU45" s="58">
        <v>342175</v>
      </c>
      <c r="BV45" s="58">
        <v>44377</v>
      </c>
      <c r="BW45" s="58">
        <v>19350000</v>
      </c>
      <c r="CV45" s="82">
        <f t="shared" si="6"/>
        <v>72777755.054054052</v>
      </c>
      <c r="CW45" s="84">
        <f t="shared" si="7"/>
        <v>72.777755054054055</v>
      </c>
      <c r="CX45" s="85">
        <f t="shared" si="8"/>
        <v>-3.9090225112256904E-2</v>
      </c>
      <c r="CY45" s="82"/>
    </row>
    <row r="46" spans="1:103" s="58" customFormat="1" ht="12" customHeight="1" x14ac:dyDescent="0.3">
      <c r="A46" s="58">
        <v>2020</v>
      </c>
      <c r="B46" s="58">
        <v>117683000</v>
      </c>
      <c r="C46" s="58">
        <v>108040000</v>
      </c>
      <c r="D46" s="58">
        <v>1296000</v>
      </c>
      <c r="E46" s="58">
        <v>39396000</v>
      </c>
      <c r="F46" s="58">
        <v>368936000</v>
      </c>
      <c r="G46" s="58">
        <v>12600000</v>
      </c>
      <c r="H46" s="58">
        <v>11194000</v>
      </c>
      <c r="I46" s="58">
        <v>92000000</v>
      </c>
      <c r="J46" s="58">
        <v>8910000</v>
      </c>
      <c r="K46" s="58">
        <v>4190000</v>
      </c>
      <c r="L46" s="58">
        <v>775568</v>
      </c>
      <c r="M46" s="58">
        <v>2384060</v>
      </c>
      <c r="N46" s="58">
        <v>4109260</v>
      </c>
      <c r="O46" s="58">
        <v>500000</v>
      </c>
      <c r="P46" s="58">
        <v>12000000</v>
      </c>
      <c r="Q46" s="58">
        <v>14499000</v>
      </c>
      <c r="R46" s="58">
        <v>28832000</v>
      </c>
      <c r="S46" s="58">
        <v>1747180</v>
      </c>
      <c r="T46" s="58">
        <v>1612</v>
      </c>
      <c r="U46" s="58">
        <v>53400000</v>
      </c>
      <c r="V46" s="58">
        <v>1937760</v>
      </c>
      <c r="W46" s="58">
        <v>13721700</v>
      </c>
      <c r="X46" s="58">
        <v>10900000</v>
      </c>
      <c r="Y46" s="58">
        <v>3713040</v>
      </c>
      <c r="AA46" s="58">
        <v>1024780</v>
      </c>
      <c r="AB46" s="58">
        <v>21260000</v>
      </c>
      <c r="AC46" s="58">
        <v>17400000</v>
      </c>
      <c r="AD46" s="58">
        <v>4000</v>
      </c>
      <c r="AE46" s="58">
        <v>1946000</v>
      </c>
      <c r="AF46" s="58">
        <v>13896662</v>
      </c>
      <c r="AH46" s="58">
        <v>205926000</v>
      </c>
      <c r="AI46" s="58">
        <v>47265300</v>
      </c>
      <c r="AJ46" s="58">
        <v>516853</v>
      </c>
      <c r="AK46" s="58">
        <v>48000000</v>
      </c>
      <c r="AL46" s="58">
        <v>117700000</v>
      </c>
      <c r="AM46" s="58">
        <v>157</v>
      </c>
      <c r="AN46" s="58">
        <v>1304000000</v>
      </c>
      <c r="AO46" s="58">
        <v>21286800</v>
      </c>
      <c r="AP46" s="58">
        <v>350000000</v>
      </c>
      <c r="AQ46" s="58">
        <v>33437</v>
      </c>
      <c r="AR46" s="58">
        <v>290175</v>
      </c>
      <c r="AS46" s="58">
        <v>27539</v>
      </c>
      <c r="AT46" s="58">
        <v>35594</v>
      </c>
      <c r="AU46" s="58">
        <v>15799</v>
      </c>
      <c r="AV46" s="58">
        <v>21383</v>
      </c>
      <c r="AW46" s="58">
        <v>2374</v>
      </c>
      <c r="AX46" s="58">
        <v>47392</v>
      </c>
      <c r="AY46" s="58">
        <v>1185160</v>
      </c>
      <c r="AZ46" s="58">
        <v>235031</v>
      </c>
      <c r="BA46" s="58">
        <v>657939</v>
      </c>
      <c r="BB46" s="58">
        <v>2487620</v>
      </c>
      <c r="BC46" s="58">
        <v>229.3</v>
      </c>
      <c r="BD46" s="58">
        <v>115908000</v>
      </c>
      <c r="BE46" s="58">
        <v>13706200</v>
      </c>
      <c r="BF46" s="58">
        <v>107960000</v>
      </c>
      <c r="BG46" s="58">
        <v>106600000</v>
      </c>
      <c r="BH46" s="58">
        <v>9595000</v>
      </c>
      <c r="BI46" s="58">
        <v>215891</v>
      </c>
      <c r="BJ46" s="58">
        <v>21213700</v>
      </c>
      <c r="BK46" s="58">
        <v>66450000</v>
      </c>
      <c r="BL46" s="58">
        <v>124240000</v>
      </c>
      <c r="BM46" s="58">
        <v>27836400</v>
      </c>
      <c r="BN46" s="58">
        <v>123218000</v>
      </c>
      <c r="BO46" s="58">
        <v>57851900</v>
      </c>
      <c r="BP46" s="58">
        <v>30800000</v>
      </c>
      <c r="BQ46" s="58">
        <v>617133</v>
      </c>
      <c r="BR46" s="58">
        <v>20000000</v>
      </c>
      <c r="BS46" s="58">
        <v>3590000</v>
      </c>
      <c r="BT46" s="58">
        <v>1034000</v>
      </c>
      <c r="BU46" s="58">
        <v>428723</v>
      </c>
      <c r="BV46" s="58">
        <v>426039</v>
      </c>
      <c r="BW46" s="58">
        <v>24490000</v>
      </c>
      <c r="CV46" s="82">
        <f t="shared" si="6"/>
        <v>54502963.75416667</v>
      </c>
      <c r="CW46" s="84">
        <f t="shared" si="7"/>
        <v>54.502963754166672</v>
      </c>
      <c r="CX46" s="85">
        <f t="shared" si="8"/>
        <v>-0.25110408099719739</v>
      </c>
      <c r="CY46" s="82"/>
    </row>
    <row r="47" spans="1:103" s="58" customFormat="1" ht="12" customHeight="1" x14ac:dyDescent="0.3">
      <c r="A47" s="58">
        <v>2021</v>
      </c>
      <c r="B47" s="58">
        <v>121705000</v>
      </c>
      <c r="C47" s="58">
        <v>108880000</v>
      </c>
      <c r="D47" s="58">
        <v>523305000</v>
      </c>
      <c r="E47" s="58">
        <v>45450000</v>
      </c>
      <c r="F47" s="58">
        <v>364139000</v>
      </c>
      <c r="G47" s="58">
        <v>14500000</v>
      </c>
      <c r="H47" s="58">
        <v>12242000</v>
      </c>
      <c r="I47" s="58">
        <v>101000000</v>
      </c>
      <c r="J47" s="58">
        <v>8942000</v>
      </c>
      <c r="K47" s="58">
        <v>4300000</v>
      </c>
      <c r="L47" s="58">
        <v>900705</v>
      </c>
      <c r="M47" s="58">
        <v>2139590</v>
      </c>
      <c r="N47" s="58">
        <v>3336000</v>
      </c>
      <c r="O47" s="58">
        <v>600000</v>
      </c>
      <c r="P47" s="58">
        <v>11700000</v>
      </c>
      <c r="Q47" s="58">
        <v>16876000</v>
      </c>
      <c r="R47" s="58">
        <v>25831000</v>
      </c>
      <c r="S47" s="58">
        <v>1676580</v>
      </c>
      <c r="U47" s="58">
        <v>59700000</v>
      </c>
      <c r="V47" s="58">
        <v>2637180</v>
      </c>
      <c r="W47" s="58">
        <v>18839500</v>
      </c>
      <c r="X47" s="58">
        <v>12000000</v>
      </c>
      <c r="Y47" s="58">
        <v>3826530</v>
      </c>
      <c r="Z47" s="58">
        <v>332847000</v>
      </c>
      <c r="AA47" s="58">
        <v>1221790</v>
      </c>
      <c r="AB47" s="58">
        <v>36395400</v>
      </c>
      <c r="AC47" s="58">
        <v>85193241</v>
      </c>
      <c r="AD47" s="58">
        <v>12553000</v>
      </c>
      <c r="AE47" s="58">
        <v>1707000</v>
      </c>
      <c r="AF47" s="58">
        <v>16524500</v>
      </c>
      <c r="AH47" s="58">
        <v>196385000</v>
      </c>
      <c r="AI47" s="58">
        <v>46253600</v>
      </c>
      <c r="AJ47" s="58">
        <v>856082</v>
      </c>
      <c r="AK47" s="58">
        <v>35000000</v>
      </c>
      <c r="AL47" s="58">
        <v>177300000</v>
      </c>
      <c r="AM47" s="58">
        <v>78514600</v>
      </c>
      <c r="AN47" s="58">
        <v>1299000000</v>
      </c>
      <c r="AO47" s="58">
        <v>268748000</v>
      </c>
      <c r="AP47" s="58">
        <v>391154000</v>
      </c>
      <c r="AQ47" s="58">
        <v>641053</v>
      </c>
      <c r="AR47" s="58">
        <v>86174</v>
      </c>
      <c r="AS47" s="58">
        <v>9256</v>
      </c>
      <c r="AT47" s="58">
        <v>43990</v>
      </c>
      <c r="AU47" s="58">
        <v>12510.2</v>
      </c>
      <c r="AV47" s="58">
        <v>14832</v>
      </c>
      <c r="AW47" s="58">
        <v>2088</v>
      </c>
      <c r="AX47" s="58">
        <v>389410</v>
      </c>
      <c r="AY47" s="58">
        <v>1126480</v>
      </c>
      <c r="AZ47" s="58">
        <v>205235</v>
      </c>
      <c r="BA47" s="58">
        <v>567048</v>
      </c>
      <c r="BB47" s="58">
        <v>4935620</v>
      </c>
      <c r="BC47" s="58">
        <v>245</v>
      </c>
      <c r="BD47" s="58">
        <v>22194600</v>
      </c>
      <c r="BE47" s="58">
        <v>10517200</v>
      </c>
      <c r="BF47" s="58">
        <v>103580000</v>
      </c>
      <c r="BG47" s="58">
        <v>101900000</v>
      </c>
      <c r="BH47" s="58">
        <v>10304000</v>
      </c>
      <c r="BI47" s="58">
        <v>825211</v>
      </c>
      <c r="BJ47" s="58">
        <v>23219000</v>
      </c>
      <c r="BK47" s="58">
        <v>70460000</v>
      </c>
      <c r="BL47" s="58">
        <v>122488000</v>
      </c>
      <c r="BM47" s="58">
        <v>120228000</v>
      </c>
      <c r="BN47" s="58">
        <v>136450000</v>
      </c>
      <c r="BO47" s="58">
        <v>44614600</v>
      </c>
      <c r="BP47" s="58">
        <v>28948000</v>
      </c>
      <c r="BQ47" s="58">
        <v>147392</v>
      </c>
      <c r="BR47" s="58">
        <v>22700000</v>
      </c>
      <c r="BS47" s="58">
        <v>3390000</v>
      </c>
      <c r="BT47" s="58">
        <v>938000</v>
      </c>
      <c r="BU47" s="58">
        <v>513023</v>
      </c>
      <c r="BV47" s="58">
        <v>443224</v>
      </c>
      <c r="BW47" s="58">
        <v>25560000</v>
      </c>
      <c r="CV47" s="82">
        <f t="shared" si="6"/>
        <v>73633798.461111113</v>
      </c>
      <c r="CW47" s="84">
        <f t="shared" si="7"/>
        <v>73.633798461111112</v>
      </c>
      <c r="CX47" s="85">
        <f t="shared" si="8"/>
        <v>0.35100540207745889</v>
      </c>
      <c r="CY47" s="86">
        <f>AVERAGE(CX35:CX47)</f>
        <v>4.9454668997446728E-3</v>
      </c>
    </row>
  </sheetData>
  <dataValidations count="1">
    <dataValidation allowBlank="1" showErrorMessage="1" promptTitle="TRAFO" prompt="$A$1:$DE$15" sqref="A1 A17 A33" xr:uid="{A53C599F-B654-477B-B4F1-2E9EA5FF6958}"/>
  </dataValidations>
  <pageMargins left="0.7" right="0.7" top="0.75" bottom="0.75" header="0.3" footer="0.3"/>
  <ignoredErrors>
    <ignoredError sqref="CV2:CV15 CV18:CV31 CV34:CV47" formulaRange="1"/>
  </ignoredErrors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222602-6F2F-4CAB-B81B-EA66C7D750AE}">
  <dimension ref="A1:AQ47"/>
  <sheetViews>
    <sheetView topLeftCell="AB1" workbookViewId="0">
      <selection activeCell="AN1" sqref="AN1"/>
    </sheetView>
  </sheetViews>
  <sheetFormatPr defaultRowHeight="14.4" x14ac:dyDescent="0.3"/>
  <cols>
    <col min="1" max="1" width="9" bestFit="1" customWidth="1"/>
    <col min="2" max="2" width="10" bestFit="1" customWidth="1"/>
    <col min="3" max="10" width="9" bestFit="1" customWidth="1"/>
    <col min="11" max="11" width="10" bestFit="1" customWidth="1"/>
    <col min="12" max="14" width="9" bestFit="1" customWidth="1"/>
    <col min="15" max="15" width="10" bestFit="1" customWidth="1"/>
    <col min="16" max="29" width="9" bestFit="1" customWidth="1"/>
    <col min="30" max="30" width="10" bestFit="1" customWidth="1"/>
    <col min="31" max="33" width="9" bestFit="1" customWidth="1"/>
    <col min="34" max="34" width="10" bestFit="1" customWidth="1"/>
    <col min="35" max="39" width="9" bestFit="1" customWidth="1"/>
    <col min="40" max="40" width="13.33203125" style="8" customWidth="1"/>
    <col min="41" max="43" width="13.33203125" customWidth="1"/>
  </cols>
  <sheetData>
    <row r="1" spans="1:43" s="58" customFormat="1" ht="12" customHeight="1" x14ac:dyDescent="0.3">
      <c r="A1" s="58" t="s">
        <v>945</v>
      </c>
      <c r="B1" s="58" t="s">
        <v>968</v>
      </c>
      <c r="C1" s="58" t="s">
        <v>969</v>
      </c>
      <c r="D1" s="58" t="s">
        <v>970</v>
      </c>
      <c r="E1" s="58" t="s">
        <v>971</v>
      </c>
      <c r="F1" s="58" t="s">
        <v>972</v>
      </c>
      <c r="G1" s="58" t="s">
        <v>973</v>
      </c>
      <c r="H1" s="58" t="s">
        <v>974</v>
      </c>
      <c r="I1" s="58" t="s">
        <v>975</v>
      </c>
      <c r="J1" s="58" t="s">
        <v>976</v>
      </c>
      <c r="K1" s="58" t="s">
        <v>977</v>
      </c>
      <c r="L1" s="58" t="s">
        <v>978</v>
      </c>
      <c r="M1" s="58" t="s">
        <v>979</v>
      </c>
      <c r="N1" s="58" t="s">
        <v>980</v>
      </c>
      <c r="O1" s="58" t="s">
        <v>981</v>
      </c>
      <c r="P1" s="58" t="s">
        <v>982</v>
      </c>
      <c r="Q1" s="58" t="s">
        <v>983</v>
      </c>
      <c r="R1" s="58" t="s">
        <v>984</v>
      </c>
      <c r="S1" s="58" t="s">
        <v>985</v>
      </c>
      <c r="T1" s="58" t="s">
        <v>986</v>
      </c>
      <c r="U1" s="58" t="s">
        <v>987</v>
      </c>
      <c r="V1" s="58" t="s">
        <v>988</v>
      </c>
      <c r="W1" s="58" t="s">
        <v>989</v>
      </c>
      <c r="X1" s="58" t="s">
        <v>990</v>
      </c>
      <c r="Y1" s="58" t="s">
        <v>991</v>
      </c>
      <c r="Z1" s="58" t="s">
        <v>992</v>
      </c>
      <c r="AA1" s="58" t="s">
        <v>993</v>
      </c>
      <c r="AB1" s="58" t="s">
        <v>994</v>
      </c>
      <c r="AC1" s="58" t="s">
        <v>995</v>
      </c>
      <c r="AD1" s="58" t="s">
        <v>996</v>
      </c>
      <c r="AE1" s="58" t="s">
        <v>997</v>
      </c>
      <c r="AF1" s="58" t="s">
        <v>998</v>
      </c>
      <c r="AG1" s="58" t="s">
        <v>999</v>
      </c>
      <c r="AH1" s="58" t="s">
        <v>1000</v>
      </c>
      <c r="AI1" s="58" t="s">
        <v>1001</v>
      </c>
      <c r="AJ1" s="58" t="s">
        <v>1002</v>
      </c>
      <c r="AK1" s="58" t="s">
        <v>1003</v>
      </c>
      <c r="AL1" s="58" t="s">
        <v>1004</v>
      </c>
      <c r="AM1" s="58" t="s">
        <v>1005</v>
      </c>
      <c r="AN1" s="82" t="s">
        <v>965</v>
      </c>
      <c r="AO1" s="82" t="s">
        <v>967</v>
      </c>
      <c r="AP1" s="82" t="s">
        <v>966</v>
      </c>
      <c r="AQ1" s="82"/>
    </row>
    <row r="2" spans="1:43" s="58" customFormat="1" ht="12" customHeight="1" x14ac:dyDescent="0.3">
      <c r="A2" s="58">
        <v>2008</v>
      </c>
      <c r="B2" s="58">
        <v>4100000</v>
      </c>
      <c r="C2" s="58">
        <v>585500</v>
      </c>
      <c r="D2" s="58">
        <v>439535</v>
      </c>
      <c r="E2" s="58">
        <v>384625</v>
      </c>
      <c r="F2" s="58">
        <v>626319</v>
      </c>
      <c r="H2" s="58">
        <v>170848</v>
      </c>
      <c r="I2" s="58">
        <v>1480000</v>
      </c>
      <c r="J2" s="58">
        <v>53899.519999999997</v>
      </c>
      <c r="K2" s="58">
        <v>270000</v>
      </c>
      <c r="M2" s="58">
        <v>1167662</v>
      </c>
      <c r="N2" s="58">
        <v>731513</v>
      </c>
      <c r="O2" s="58">
        <v>45894</v>
      </c>
      <c r="P2" s="58">
        <v>91063</v>
      </c>
      <c r="Q2" s="58">
        <v>26490</v>
      </c>
      <c r="S2" s="58">
        <v>256350</v>
      </c>
      <c r="T2" s="58">
        <v>388361</v>
      </c>
      <c r="U2" s="58">
        <v>94134</v>
      </c>
      <c r="X2" s="58">
        <v>34000</v>
      </c>
      <c r="Y2" s="58">
        <v>122632</v>
      </c>
      <c r="Z2" s="58">
        <v>46358</v>
      </c>
      <c r="AA2" s="58">
        <v>80800</v>
      </c>
      <c r="AC2" s="58">
        <v>868000</v>
      </c>
      <c r="AD2" s="58">
        <v>65400</v>
      </c>
      <c r="AE2" s="58">
        <v>325000</v>
      </c>
      <c r="AH2" s="58">
        <v>24330</v>
      </c>
      <c r="AI2" s="58">
        <v>30100000</v>
      </c>
      <c r="AJ2" s="58">
        <v>337341</v>
      </c>
      <c r="AK2" s="58">
        <v>25710</v>
      </c>
      <c r="AL2" s="58">
        <v>11700</v>
      </c>
      <c r="AM2" s="58">
        <v>22239</v>
      </c>
      <c r="AN2" s="83">
        <f>AVERAGE(B2:AM2)</f>
        <v>1432523.4506666665</v>
      </c>
      <c r="AO2" s="84">
        <f>AN2/10^6</f>
        <v>1.4325234506666664</v>
      </c>
      <c r="AP2" s="82"/>
      <c r="AQ2" s="82"/>
    </row>
    <row r="3" spans="1:43" s="58" customFormat="1" ht="12" customHeight="1" x14ac:dyDescent="0.3">
      <c r="A3" s="58">
        <v>2009</v>
      </c>
      <c r="B3" s="58">
        <v>4000000</v>
      </c>
      <c r="C3" s="58">
        <v>574000</v>
      </c>
      <c r="D3" s="58">
        <v>433535</v>
      </c>
      <c r="E3" s="58">
        <v>393531</v>
      </c>
      <c r="F3" s="58">
        <v>640198</v>
      </c>
      <c r="G3" s="58">
        <v>2962050</v>
      </c>
      <c r="I3" s="58">
        <v>1115000</v>
      </c>
      <c r="J3" s="58">
        <v>93062</v>
      </c>
      <c r="K3" s="58">
        <v>397000</v>
      </c>
      <c r="L3" s="58">
        <v>174305</v>
      </c>
      <c r="M3" s="58">
        <v>1100785</v>
      </c>
      <c r="N3" s="58">
        <v>644613</v>
      </c>
      <c r="O3" s="58">
        <v>76387</v>
      </c>
      <c r="P3" s="58">
        <v>104813</v>
      </c>
      <c r="Q3" s="58">
        <v>25723</v>
      </c>
      <c r="R3" s="58">
        <v>43036</v>
      </c>
      <c r="S3" s="58">
        <v>250000</v>
      </c>
      <c r="T3" s="58">
        <v>397878</v>
      </c>
      <c r="U3" s="58">
        <v>144339</v>
      </c>
      <c r="V3" s="58">
        <v>83998</v>
      </c>
      <c r="W3" s="58">
        <v>18878</v>
      </c>
      <c r="X3" s="58">
        <v>35775</v>
      </c>
      <c r="Y3" s="58">
        <v>119999</v>
      </c>
      <c r="Z3" s="58">
        <v>48723</v>
      </c>
      <c r="AA3" s="58">
        <v>78200</v>
      </c>
      <c r="AB3" s="58">
        <v>497245</v>
      </c>
      <c r="AC3" s="58">
        <v>720000</v>
      </c>
      <c r="AD3" s="58">
        <v>73636</v>
      </c>
      <c r="AE3" s="58">
        <v>550500</v>
      </c>
      <c r="AF3" s="58">
        <v>56903</v>
      </c>
      <c r="AG3" s="58">
        <v>205029</v>
      </c>
      <c r="AH3" s="58">
        <v>16100</v>
      </c>
      <c r="AI3" s="58">
        <v>26000000</v>
      </c>
      <c r="AJ3" s="58">
        <v>423308</v>
      </c>
      <c r="AL3" s="58">
        <v>11300</v>
      </c>
      <c r="AM3" s="58">
        <v>25182</v>
      </c>
      <c r="AN3" s="83">
        <f t="shared" ref="AN3:AN15" si="0">AVERAGE(B3:AM3)</f>
        <v>1181528.638888889</v>
      </c>
      <c r="AO3" s="84">
        <f t="shared" ref="AO3:AO15" si="1">AN3/10^6</f>
        <v>1.181528638888889</v>
      </c>
      <c r="AP3" s="85">
        <f>(AN3/AN2)-1</f>
        <v>-0.1752116599982847</v>
      </c>
      <c r="AQ3" s="82"/>
    </row>
    <row r="4" spans="1:43" s="58" customFormat="1" ht="12" customHeight="1" x14ac:dyDescent="0.3">
      <c r="A4" s="58">
        <v>2010</v>
      </c>
      <c r="B4" s="58">
        <v>3800000</v>
      </c>
      <c r="C4" s="58">
        <v>582000</v>
      </c>
      <c r="D4" s="58">
        <v>451073</v>
      </c>
      <c r="E4" s="58">
        <v>371610</v>
      </c>
      <c r="F4" s="58">
        <v>736727</v>
      </c>
      <c r="G4" s="58">
        <v>2911250</v>
      </c>
      <c r="H4" s="58">
        <v>249087</v>
      </c>
      <c r="I4" s="58">
        <v>1059000</v>
      </c>
      <c r="J4" s="58">
        <v>41496</v>
      </c>
      <c r="K4" s="58">
        <v>385210</v>
      </c>
      <c r="L4" s="58">
        <v>29882.19</v>
      </c>
      <c r="M4" s="58">
        <v>1125515</v>
      </c>
      <c r="N4" s="58">
        <v>619161</v>
      </c>
      <c r="O4" s="58">
        <v>60302</v>
      </c>
      <c r="Q4" s="58">
        <v>27153</v>
      </c>
      <c r="R4" s="58">
        <v>86808</v>
      </c>
      <c r="S4" s="58">
        <v>211738</v>
      </c>
      <c r="T4" s="58">
        <v>391152</v>
      </c>
      <c r="U4" s="58">
        <v>149714</v>
      </c>
      <c r="V4" s="58">
        <v>68554</v>
      </c>
      <c r="W4" s="58">
        <v>14839</v>
      </c>
      <c r="X4" s="58">
        <v>31587</v>
      </c>
      <c r="Y4" s="58">
        <v>126652</v>
      </c>
      <c r="Z4" s="58">
        <v>43100</v>
      </c>
      <c r="AA4" s="58">
        <v>79938</v>
      </c>
      <c r="AB4" s="58">
        <v>530119</v>
      </c>
      <c r="AC4" s="58">
        <v>714000</v>
      </c>
      <c r="AD4" s="58">
        <v>55443</v>
      </c>
      <c r="AE4" s="58">
        <v>594422</v>
      </c>
      <c r="AF4" s="58">
        <v>57000</v>
      </c>
      <c r="AG4" s="58">
        <v>137244</v>
      </c>
      <c r="AI4" s="58">
        <v>27200000</v>
      </c>
      <c r="AJ4" s="58">
        <v>405758</v>
      </c>
      <c r="AL4" s="58">
        <v>18300</v>
      </c>
      <c r="AM4" s="58">
        <v>24591</v>
      </c>
      <c r="AN4" s="83">
        <f t="shared" si="0"/>
        <v>1239726.4339999999</v>
      </c>
      <c r="AO4" s="84">
        <f t="shared" si="1"/>
        <v>1.2397264339999998</v>
      </c>
      <c r="AP4" s="85">
        <f t="shared" ref="AP4:AP15" si="2">(AN4/AN3)-1</f>
        <v>4.9256355872880242E-2</v>
      </c>
      <c r="AQ4" s="82"/>
    </row>
    <row r="5" spans="1:43" s="58" customFormat="1" ht="12" customHeight="1" x14ac:dyDescent="0.3">
      <c r="A5" s="58">
        <v>2011</v>
      </c>
      <c r="B5" s="58">
        <v>3810000</v>
      </c>
      <c r="C5" s="58">
        <v>586000</v>
      </c>
      <c r="D5" s="58">
        <v>419306</v>
      </c>
      <c r="E5" s="58">
        <v>355410</v>
      </c>
      <c r="F5" s="58">
        <v>682835</v>
      </c>
      <c r="G5" s="58">
        <v>2720446</v>
      </c>
      <c r="H5" s="58">
        <v>414121</v>
      </c>
      <c r="I5" s="58">
        <v>963000</v>
      </c>
      <c r="J5" s="58">
        <v>70150</v>
      </c>
      <c r="K5" s="58">
        <v>410000</v>
      </c>
      <c r="L5" s="58">
        <v>30272</v>
      </c>
      <c r="M5" s="58">
        <v>1048797</v>
      </c>
      <c r="N5" s="58">
        <v>596300</v>
      </c>
      <c r="O5" s="58">
        <v>57179</v>
      </c>
      <c r="P5" s="58">
        <v>104813</v>
      </c>
      <c r="Q5" s="58">
        <v>25235</v>
      </c>
      <c r="R5" s="58">
        <v>82995</v>
      </c>
      <c r="S5" s="58">
        <v>204497</v>
      </c>
      <c r="T5" s="58">
        <v>387708</v>
      </c>
      <c r="U5" s="58">
        <v>187111</v>
      </c>
      <c r="V5" s="58">
        <v>56301</v>
      </c>
      <c r="W5" s="58">
        <v>13725</v>
      </c>
      <c r="X5" s="58">
        <v>28040</v>
      </c>
      <c r="Y5" s="58">
        <v>111516.39</v>
      </c>
      <c r="Z5" s="58">
        <v>40890</v>
      </c>
      <c r="AA5" s="58">
        <v>71012</v>
      </c>
      <c r="AB5" s="58">
        <v>495998</v>
      </c>
      <c r="AC5" s="58">
        <v>722000</v>
      </c>
      <c r="AD5" s="58">
        <v>55058</v>
      </c>
      <c r="AE5" s="58">
        <v>593529.5</v>
      </c>
      <c r="AF5" s="58">
        <v>51138</v>
      </c>
      <c r="AG5" s="58">
        <v>122688</v>
      </c>
      <c r="AH5" s="58">
        <v>27800</v>
      </c>
      <c r="AI5" s="58">
        <v>27400000</v>
      </c>
      <c r="AJ5" s="58">
        <v>392552</v>
      </c>
      <c r="AL5" s="58">
        <v>20800</v>
      </c>
      <c r="AM5" s="58">
        <v>22870</v>
      </c>
      <c r="AN5" s="83">
        <f t="shared" si="0"/>
        <v>1172488.997027027</v>
      </c>
      <c r="AO5" s="84">
        <f t="shared" si="1"/>
        <v>1.1724889970270269</v>
      </c>
      <c r="AP5" s="85">
        <f t="shared" si="2"/>
        <v>-5.4235704853069944E-2</v>
      </c>
      <c r="AQ5" s="82"/>
    </row>
    <row r="6" spans="1:43" s="58" customFormat="1" ht="12" customHeight="1" x14ac:dyDescent="0.3">
      <c r="A6" s="58">
        <v>2012</v>
      </c>
      <c r="B6" s="58">
        <v>3710000</v>
      </c>
      <c r="C6" s="58">
        <v>567800</v>
      </c>
      <c r="D6" s="58">
        <v>388061</v>
      </c>
      <c r="E6" s="58">
        <v>362779</v>
      </c>
      <c r="F6" s="58">
        <v>658032</v>
      </c>
      <c r="G6" s="58">
        <v>2464400</v>
      </c>
      <c r="H6" s="58">
        <v>358691</v>
      </c>
      <c r="I6" s="58">
        <v>1005000</v>
      </c>
      <c r="J6" s="58">
        <v>81456</v>
      </c>
      <c r="K6" s="58">
        <v>318700</v>
      </c>
      <c r="L6" s="58">
        <v>31857</v>
      </c>
      <c r="M6" s="58">
        <v>1045509</v>
      </c>
      <c r="N6" s="58">
        <v>637000</v>
      </c>
      <c r="O6" s="58">
        <v>49414</v>
      </c>
      <c r="P6" s="58">
        <v>104933.87</v>
      </c>
      <c r="Q6" s="58">
        <v>21838</v>
      </c>
      <c r="R6" s="58">
        <v>70319</v>
      </c>
      <c r="S6" s="58">
        <v>191000</v>
      </c>
      <c r="T6" s="58">
        <v>354208</v>
      </c>
      <c r="U6" s="58">
        <v>174737</v>
      </c>
      <c r="V6" s="58">
        <v>51886.1</v>
      </c>
      <c r="W6" s="58">
        <v>12499.6</v>
      </c>
      <c r="X6" s="58">
        <v>27000</v>
      </c>
      <c r="Y6" s="58">
        <v>123135</v>
      </c>
      <c r="Z6" s="58">
        <v>48365</v>
      </c>
      <c r="AA6" s="58">
        <v>66920</v>
      </c>
      <c r="AB6" s="58">
        <v>894206</v>
      </c>
      <c r="AC6" s="58">
        <v>690000</v>
      </c>
      <c r="AD6" s="58">
        <v>58994</v>
      </c>
      <c r="AE6" s="58">
        <v>580243</v>
      </c>
      <c r="AF6" s="58">
        <v>46757</v>
      </c>
      <c r="AG6" s="58">
        <v>113238</v>
      </c>
      <c r="AH6" s="58">
        <v>23800</v>
      </c>
      <c r="AI6" s="58">
        <v>26500000</v>
      </c>
      <c r="AJ6" s="58">
        <v>445424</v>
      </c>
      <c r="AL6" s="58">
        <v>19300</v>
      </c>
      <c r="AM6" s="58">
        <v>21919</v>
      </c>
      <c r="AN6" s="83">
        <f t="shared" si="0"/>
        <v>1143768.1505405405</v>
      </c>
      <c r="AO6" s="84">
        <f t="shared" si="1"/>
        <v>1.1437681505405404</v>
      </c>
      <c r="AP6" s="85">
        <f t="shared" si="2"/>
        <v>-2.4495621331467765E-2</v>
      </c>
      <c r="AQ6" s="82"/>
    </row>
    <row r="7" spans="1:43" s="58" customFormat="1" ht="12" customHeight="1" x14ac:dyDescent="0.3">
      <c r="A7" s="58">
        <v>2013</v>
      </c>
      <c r="B7" s="58">
        <v>4070000</v>
      </c>
      <c r="C7" s="58">
        <v>569100</v>
      </c>
      <c r="D7" s="58">
        <v>396588</v>
      </c>
      <c r="E7" s="58">
        <v>358658</v>
      </c>
      <c r="F7" s="58">
        <v>538699</v>
      </c>
      <c r="G7" s="58">
        <v>3453120</v>
      </c>
      <c r="H7" s="58">
        <v>410000</v>
      </c>
      <c r="I7" s="58">
        <v>998000</v>
      </c>
      <c r="J7" s="58">
        <v>68374</v>
      </c>
      <c r="K7" s="58">
        <v>318600</v>
      </c>
      <c r="L7" s="58">
        <v>31642</v>
      </c>
      <c r="M7" s="58">
        <v>1013690</v>
      </c>
      <c r="N7" s="58">
        <v>730000</v>
      </c>
      <c r="O7" s="58">
        <v>73196</v>
      </c>
      <c r="P7" s="58">
        <v>80806</v>
      </c>
      <c r="Q7" s="58">
        <v>22621</v>
      </c>
      <c r="R7" s="58">
        <v>67076</v>
      </c>
      <c r="S7" s="58">
        <v>194000</v>
      </c>
      <c r="T7" s="58">
        <v>336641</v>
      </c>
      <c r="U7" s="58">
        <v>169804</v>
      </c>
      <c r="V7" s="58">
        <v>50316</v>
      </c>
      <c r="W7" s="58">
        <v>19081</v>
      </c>
      <c r="X7" s="58">
        <v>29400</v>
      </c>
      <c r="Y7" s="58">
        <v>118262</v>
      </c>
      <c r="Z7" s="58">
        <v>48892</v>
      </c>
      <c r="AA7" s="58">
        <v>67330</v>
      </c>
      <c r="AB7" s="58">
        <v>460256</v>
      </c>
      <c r="AC7" s="58">
        <v>825000</v>
      </c>
      <c r="AD7" s="58">
        <v>59041</v>
      </c>
      <c r="AE7" s="58">
        <v>585911</v>
      </c>
      <c r="AF7" s="58">
        <v>58176</v>
      </c>
      <c r="AG7" s="58">
        <v>103664</v>
      </c>
      <c r="AH7" s="58">
        <v>24400</v>
      </c>
      <c r="AI7" s="58">
        <v>23600000</v>
      </c>
      <c r="AJ7" s="58">
        <v>418026</v>
      </c>
      <c r="AL7" s="58">
        <v>18600</v>
      </c>
      <c r="AM7" s="58">
        <v>24478.97</v>
      </c>
      <c r="AN7" s="83">
        <f t="shared" si="0"/>
        <v>1092201.3235135134</v>
      </c>
      <c r="AO7" s="84">
        <f t="shared" si="1"/>
        <v>1.0922013235135135</v>
      </c>
      <c r="AP7" s="85">
        <f t="shared" si="2"/>
        <v>-4.5085034937068946E-2</v>
      </c>
      <c r="AQ7" s="82"/>
    </row>
    <row r="8" spans="1:43" s="58" customFormat="1" ht="12" customHeight="1" x14ac:dyDescent="0.3">
      <c r="A8" s="58">
        <v>2014</v>
      </c>
      <c r="B8" s="58">
        <v>3910000</v>
      </c>
      <c r="C8" s="58">
        <v>542000</v>
      </c>
      <c r="D8" s="58">
        <v>356348</v>
      </c>
      <c r="E8" s="58">
        <v>342385</v>
      </c>
      <c r="F8" s="58">
        <v>471650</v>
      </c>
      <c r="G8" s="58">
        <v>4127600</v>
      </c>
      <c r="H8" s="58">
        <v>340000</v>
      </c>
      <c r="I8" s="58">
        <v>876000</v>
      </c>
      <c r="J8" s="58">
        <v>59235</v>
      </c>
      <c r="K8" s="58">
        <v>328700</v>
      </c>
      <c r="L8" s="58">
        <v>31139</v>
      </c>
      <c r="M8" s="58">
        <v>929803</v>
      </c>
      <c r="N8" s="58">
        <v>710000</v>
      </c>
      <c r="O8" s="58">
        <v>62419</v>
      </c>
      <c r="P8" s="58">
        <v>86076</v>
      </c>
      <c r="Q8" s="58">
        <v>18053</v>
      </c>
      <c r="R8" s="58">
        <v>60450</v>
      </c>
      <c r="S8" s="58">
        <v>181522</v>
      </c>
      <c r="T8" s="58">
        <v>341509</v>
      </c>
      <c r="U8" s="58">
        <v>141380</v>
      </c>
      <c r="V8" s="58">
        <v>51137</v>
      </c>
      <c r="W8" s="58">
        <v>18530</v>
      </c>
      <c r="X8" s="58">
        <v>23000</v>
      </c>
      <c r="Y8" s="58">
        <v>92004</v>
      </c>
      <c r="Z8" s="58">
        <v>49560</v>
      </c>
      <c r="AA8" s="58">
        <v>58453</v>
      </c>
      <c r="AB8" s="58">
        <v>561353</v>
      </c>
      <c r="AC8" s="58">
        <v>914000</v>
      </c>
      <c r="AD8" s="58">
        <v>45277</v>
      </c>
      <c r="AE8" s="58">
        <v>545613</v>
      </c>
      <c r="AF8" s="58">
        <v>49994</v>
      </c>
      <c r="AG8" s="58">
        <v>84053</v>
      </c>
      <c r="AH8" s="58">
        <v>19100</v>
      </c>
      <c r="AI8" s="58">
        <v>21900000</v>
      </c>
      <c r="AJ8" s="58">
        <v>346970</v>
      </c>
      <c r="AL8" s="58">
        <v>18300</v>
      </c>
      <c r="AM8" s="58">
        <v>22525</v>
      </c>
      <c r="AN8" s="83">
        <f t="shared" si="0"/>
        <v>1046382.1081081082</v>
      </c>
      <c r="AO8" s="84">
        <f t="shared" si="1"/>
        <v>1.0463821081081082</v>
      </c>
      <c r="AP8" s="85">
        <f t="shared" si="2"/>
        <v>-4.195125424130508E-2</v>
      </c>
      <c r="AQ8" s="82"/>
    </row>
    <row r="9" spans="1:43" s="58" customFormat="1" ht="12" customHeight="1" x14ac:dyDescent="0.3">
      <c r="A9" s="58">
        <v>2015</v>
      </c>
      <c r="B9" s="58">
        <v>3700000</v>
      </c>
      <c r="C9" s="58">
        <v>535600</v>
      </c>
      <c r="D9" s="58">
        <v>379457</v>
      </c>
      <c r="E9" s="58">
        <v>330495</v>
      </c>
      <c r="F9" s="58">
        <v>424572</v>
      </c>
      <c r="G9" s="58">
        <v>3367000</v>
      </c>
      <c r="H9" s="58">
        <v>360000</v>
      </c>
      <c r="I9" s="58">
        <v>907000</v>
      </c>
      <c r="J9" s="58">
        <v>60784</v>
      </c>
      <c r="K9" s="58">
        <v>305875</v>
      </c>
      <c r="L9" s="58">
        <v>29078</v>
      </c>
      <c r="M9" s="58">
        <v>852672</v>
      </c>
      <c r="N9" s="58">
        <v>658000</v>
      </c>
      <c r="O9" s="58">
        <v>58851</v>
      </c>
      <c r="P9" s="58">
        <v>79502</v>
      </c>
      <c r="Q9" s="58">
        <v>13340</v>
      </c>
      <c r="R9" s="58">
        <v>55085</v>
      </c>
      <c r="S9" s="58">
        <v>174199</v>
      </c>
      <c r="T9" s="58">
        <v>299476</v>
      </c>
      <c r="U9" s="58">
        <v>142882</v>
      </c>
      <c r="V9" s="58">
        <v>50433</v>
      </c>
      <c r="W9" s="58">
        <v>17254</v>
      </c>
      <c r="X9" s="58">
        <v>22000</v>
      </c>
      <c r="Y9" s="58">
        <v>286201</v>
      </c>
      <c r="Z9" s="58">
        <v>65669.78</v>
      </c>
      <c r="AA9" s="58">
        <v>61000</v>
      </c>
      <c r="AB9" s="58">
        <v>561641</v>
      </c>
      <c r="AC9" s="58">
        <v>767000</v>
      </c>
      <c r="AD9" s="58">
        <v>43930</v>
      </c>
      <c r="AE9" s="58">
        <v>525883</v>
      </c>
      <c r="AF9" s="58">
        <v>29146</v>
      </c>
      <c r="AG9" s="58">
        <v>90054</v>
      </c>
      <c r="AH9" s="58">
        <v>21400</v>
      </c>
      <c r="AI9" s="58">
        <v>20100000</v>
      </c>
      <c r="AJ9" s="58">
        <v>339961</v>
      </c>
      <c r="AK9" s="58">
        <v>26478</v>
      </c>
      <c r="AL9" s="58">
        <v>20000</v>
      </c>
      <c r="AM9" s="58">
        <v>21347</v>
      </c>
      <c r="AN9" s="83">
        <f t="shared" si="0"/>
        <v>941664.88894736848</v>
      </c>
      <c r="AO9" s="84">
        <f t="shared" si="1"/>
        <v>0.94166488894736844</v>
      </c>
      <c r="AP9" s="85">
        <f t="shared" si="2"/>
        <v>-0.10007550621261263</v>
      </c>
      <c r="AQ9" s="82"/>
    </row>
    <row r="10" spans="1:43" s="58" customFormat="1" ht="12" customHeight="1" x14ac:dyDescent="0.3">
      <c r="A10" s="58">
        <v>2016</v>
      </c>
      <c r="B10" s="58">
        <v>3600000</v>
      </c>
      <c r="C10" s="58">
        <v>464400</v>
      </c>
      <c r="D10" s="58">
        <v>319538</v>
      </c>
      <c r="E10" s="58">
        <v>311561</v>
      </c>
      <c r="F10" s="58">
        <v>624189</v>
      </c>
      <c r="G10" s="58">
        <v>2995200</v>
      </c>
      <c r="H10" s="58">
        <v>410000</v>
      </c>
      <c r="I10" s="58">
        <v>874000</v>
      </c>
      <c r="J10" s="58">
        <v>56856</v>
      </c>
      <c r="K10" s="58">
        <v>309685</v>
      </c>
      <c r="L10" s="58">
        <v>27001</v>
      </c>
      <c r="M10" s="58">
        <v>840633</v>
      </c>
      <c r="N10" s="58">
        <v>593000</v>
      </c>
      <c r="O10" s="58">
        <v>53023</v>
      </c>
      <c r="P10" s="58">
        <v>80321</v>
      </c>
      <c r="Q10" s="58">
        <v>14154</v>
      </c>
      <c r="R10" s="58">
        <v>62450</v>
      </c>
      <c r="S10" s="58">
        <v>172370</v>
      </c>
      <c r="T10" s="58">
        <v>289190</v>
      </c>
      <c r="U10" s="58">
        <v>130468</v>
      </c>
      <c r="V10" s="58">
        <v>47595</v>
      </c>
      <c r="W10" s="58">
        <v>18047</v>
      </c>
      <c r="X10" s="58">
        <v>20000</v>
      </c>
      <c r="Y10" s="58">
        <v>281517</v>
      </c>
      <c r="Z10" s="58">
        <v>62656.86</v>
      </c>
      <c r="AA10" s="58">
        <v>116100</v>
      </c>
      <c r="AB10" s="58">
        <v>547480</v>
      </c>
      <c r="AC10" s="58">
        <v>733000</v>
      </c>
      <c r="AD10" s="58">
        <v>40226</v>
      </c>
      <c r="AE10" s="58">
        <v>557447</v>
      </c>
      <c r="AF10" s="58">
        <v>26814</v>
      </c>
      <c r="AG10" s="58">
        <v>85852</v>
      </c>
      <c r="AH10" s="58">
        <v>20400</v>
      </c>
      <c r="AI10" s="58">
        <v>21000000</v>
      </c>
      <c r="AJ10" s="58">
        <v>325376</v>
      </c>
      <c r="AK10" s="58">
        <v>25078</v>
      </c>
      <c r="AL10" s="58">
        <v>13600</v>
      </c>
      <c r="AM10" s="58">
        <v>22996</v>
      </c>
      <c r="AN10" s="83">
        <f t="shared" si="0"/>
        <v>951900.62789473683</v>
      </c>
      <c r="AO10" s="84">
        <f t="shared" si="1"/>
        <v>0.95190062789473684</v>
      </c>
      <c r="AP10" s="85">
        <f t="shared" si="2"/>
        <v>1.0869831792083007E-2</v>
      </c>
      <c r="AQ10" s="82"/>
    </row>
    <row r="11" spans="1:43" s="58" customFormat="1" ht="12" customHeight="1" x14ac:dyDescent="0.3">
      <c r="A11" s="58">
        <v>2017</v>
      </c>
      <c r="B11" s="58">
        <v>3500000</v>
      </c>
      <c r="C11" s="58">
        <v>471300</v>
      </c>
      <c r="D11" s="58">
        <v>295319</v>
      </c>
      <c r="F11" s="58">
        <v>611937</v>
      </c>
      <c r="G11" s="58">
        <v>3708000</v>
      </c>
      <c r="H11" s="58">
        <v>300000</v>
      </c>
      <c r="I11" s="58">
        <v>874000</v>
      </c>
      <c r="J11" s="58">
        <v>51838</v>
      </c>
      <c r="K11" s="58">
        <v>295677</v>
      </c>
      <c r="L11" s="58">
        <v>29108</v>
      </c>
      <c r="M11" s="58">
        <v>793895</v>
      </c>
      <c r="N11" s="58">
        <v>554000</v>
      </c>
      <c r="O11" s="58">
        <v>52192</v>
      </c>
      <c r="P11" s="58">
        <v>100443</v>
      </c>
      <c r="Q11" s="58">
        <v>13305</v>
      </c>
      <c r="R11" s="58">
        <v>65423</v>
      </c>
      <c r="S11" s="58">
        <v>181903</v>
      </c>
      <c r="T11" s="58">
        <v>284000</v>
      </c>
      <c r="U11" s="58">
        <v>118000</v>
      </c>
      <c r="V11" s="58">
        <v>43245</v>
      </c>
      <c r="W11" s="58">
        <v>18197</v>
      </c>
      <c r="X11" s="58">
        <v>16000</v>
      </c>
      <c r="Y11" s="58">
        <v>295622</v>
      </c>
      <c r="Z11" s="58">
        <v>63970.400000000001</v>
      </c>
      <c r="AA11" s="58">
        <v>57700</v>
      </c>
      <c r="AB11" s="58">
        <v>644000</v>
      </c>
      <c r="AC11" s="58">
        <v>392000</v>
      </c>
      <c r="AD11" s="58">
        <v>40749</v>
      </c>
      <c r="AE11" s="58">
        <v>591002</v>
      </c>
      <c r="AF11" s="58">
        <v>24779</v>
      </c>
      <c r="AG11" s="58">
        <v>186560</v>
      </c>
      <c r="AH11" s="58">
        <v>19000</v>
      </c>
      <c r="AI11" s="58">
        <v>20000000</v>
      </c>
      <c r="AJ11" s="58">
        <v>331759</v>
      </c>
      <c r="AK11" s="58">
        <v>27167</v>
      </c>
      <c r="AL11" s="58">
        <v>15400</v>
      </c>
      <c r="AM11" s="58">
        <v>20689</v>
      </c>
      <c r="AN11" s="83">
        <f t="shared" si="0"/>
        <v>948329.17297297297</v>
      </c>
      <c r="AO11" s="84">
        <f t="shared" si="1"/>
        <v>0.94832917297297292</v>
      </c>
      <c r="AP11" s="85">
        <f t="shared" si="2"/>
        <v>-3.751919913807189E-3</v>
      </c>
      <c r="AQ11" s="82"/>
    </row>
    <row r="12" spans="1:43" s="58" customFormat="1" ht="12" customHeight="1" x14ac:dyDescent="0.3">
      <c r="A12" s="58">
        <v>2018</v>
      </c>
      <c r="B12" s="58">
        <v>3335800</v>
      </c>
      <c r="C12" s="58">
        <v>480800</v>
      </c>
      <c r="D12" s="58">
        <v>289636</v>
      </c>
      <c r="F12" s="58">
        <v>576474</v>
      </c>
      <c r="G12" s="58">
        <v>3345300</v>
      </c>
      <c r="H12" s="58">
        <v>290000</v>
      </c>
      <c r="I12" s="58">
        <v>821000</v>
      </c>
      <c r="J12" s="58">
        <v>46734</v>
      </c>
      <c r="K12" s="58">
        <v>272737</v>
      </c>
      <c r="L12" s="58">
        <v>31227</v>
      </c>
      <c r="M12" s="58">
        <v>758232</v>
      </c>
      <c r="N12" s="58">
        <v>553000</v>
      </c>
      <c r="O12" s="58">
        <v>49552</v>
      </c>
      <c r="P12" s="58">
        <v>148214</v>
      </c>
      <c r="Q12" s="58">
        <v>11522</v>
      </c>
      <c r="R12" s="58">
        <v>62149</v>
      </c>
      <c r="S12" s="58">
        <v>183934</v>
      </c>
      <c r="T12" s="58">
        <v>277000</v>
      </c>
      <c r="U12" s="58">
        <v>110896</v>
      </c>
      <c r="V12" s="58">
        <v>38778</v>
      </c>
      <c r="W12" s="58">
        <v>16902</v>
      </c>
      <c r="X12" s="58">
        <v>14000</v>
      </c>
      <c r="Y12" s="58">
        <v>252937</v>
      </c>
      <c r="Z12" s="58">
        <v>73939.8</v>
      </c>
      <c r="AA12" s="58">
        <v>54300</v>
      </c>
      <c r="AB12" s="58">
        <v>753000</v>
      </c>
      <c r="AC12" s="58">
        <v>375000</v>
      </c>
      <c r="AD12" s="58">
        <v>57165</v>
      </c>
      <c r="AE12" s="58">
        <v>739000</v>
      </c>
      <c r="AF12" s="58">
        <v>29030</v>
      </c>
      <c r="AG12" s="58">
        <v>189870</v>
      </c>
      <c r="AH12" s="58">
        <v>17500</v>
      </c>
      <c r="AI12" s="58">
        <v>17900000</v>
      </c>
      <c r="AJ12" s="58">
        <v>333690</v>
      </c>
      <c r="AK12" s="58">
        <v>23293</v>
      </c>
      <c r="AL12" s="58">
        <v>13400</v>
      </c>
      <c r="AM12" s="58">
        <v>19830</v>
      </c>
      <c r="AN12" s="83">
        <f t="shared" si="0"/>
        <v>879617.34594594594</v>
      </c>
      <c r="AO12" s="84">
        <f t="shared" si="1"/>
        <v>0.87961734594594598</v>
      </c>
      <c r="AP12" s="85">
        <f t="shared" si="2"/>
        <v>-7.2455671496025276E-2</v>
      </c>
      <c r="AQ12" s="82"/>
    </row>
    <row r="13" spans="1:43" s="58" customFormat="1" ht="12" customHeight="1" x14ac:dyDescent="0.3">
      <c r="A13" s="58">
        <v>2019</v>
      </c>
      <c r="B13" s="58">
        <v>3300000</v>
      </c>
      <c r="C13" s="58">
        <v>485000</v>
      </c>
      <c r="D13" s="58">
        <v>288157</v>
      </c>
      <c r="E13" s="58">
        <v>396398</v>
      </c>
      <c r="F13" s="58">
        <v>530118</v>
      </c>
      <c r="G13" s="58">
        <v>3430400</v>
      </c>
      <c r="H13" s="58">
        <v>280000</v>
      </c>
      <c r="I13" s="58">
        <v>768000</v>
      </c>
      <c r="J13" s="58">
        <v>42011</v>
      </c>
      <c r="K13" s="58">
        <v>269647</v>
      </c>
      <c r="L13" s="58">
        <v>27673</v>
      </c>
      <c r="M13" s="58">
        <v>659028</v>
      </c>
      <c r="N13" s="58">
        <v>620573</v>
      </c>
      <c r="O13" s="58">
        <v>42578.6</v>
      </c>
      <c r="P13" s="58">
        <v>140117</v>
      </c>
      <c r="Q13" s="58">
        <v>10574</v>
      </c>
      <c r="R13" s="58">
        <v>61187</v>
      </c>
      <c r="S13" s="58">
        <v>184882</v>
      </c>
      <c r="T13" s="58">
        <v>257000</v>
      </c>
      <c r="U13" s="58">
        <v>108241</v>
      </c>
      <c r="V13" s="58">
        <v>37889</v>
      </c>
      <c r="W13" s="58">
        <v>7332</v>
      </c>
      <c r="X13" s="58">
        <v>12000</v>
      </c>
      <c r="Y13" s="58">
        <v>229296</v>
      </c>
      <c r="Z13" s="58">
        <v>67612.899999999994</v>
      </c>
      <c r="AA13" s="58">
        <v>87000</v>
      </c>
      <c r="AB13" s="58">
        <v>722000</v>
      </c>
      <c r="AC13" s="58">
        <v>396000</v>
      </c>
      <c r="AD13" s="58">
        <v>45398</v>
      </c>
      <c r="AE13" s="58">
        <v>744000</v>
      </c>
      <c r="AF13" s="58">
        <v>27320</v>
      </c>
      <c r="AG13" s="58">
        <v>180751</v>
      </c>
      <c r="AH13" s="58">
        <v>16900</v>
      </c>
      <c r="AI13" s="58">
        <v>17100000</v>
      </c>
      <c r="AJ13" s="58">
        <v>295636</v>
      </c>
      <c r="AK13" s="58">
        <v>23709</v>
      </c>
      <c r="AL13" s="58">
        <v>19500</v>
      </c>
      <c r="AM13" s="58">
        <v>19172</v>
      </c>
      <c r="AN13" s="83">
        <f t="shared" si="0"/>
        <v>840344.75</v>
      </c>
      <c r="AO13" s="84">
        <f t="shared" si="1"/>
        <v>0.84034474999999997</v>
      </c>
      <c r="AP13" s="85">
        <f t="shared" si="2"/>
        <v>-4.4647364137313517E-2</v>
      </c>
      <c r="AQ13" s="82"/>
    </row>
    <row r="14" spans="1:43" s="58" customFormat="1" ht="12" customHeight="1" x14ac:dyDescent="0.3">
      <c r="A14" s="58">
        <v>2020</v>
      </c>
      <c r="B14" s="58">
        <v>3300000</v>
      </c>
      <c r="C14" s="58">
        <v>378200</v>
      </c>
      <c r="D14" s="58">
        <v>256815</v>
      </c>
      <c r="E14" s="58">
        <v>342000</v>
      </c>
      <c r="F14" s="58">
        <v>498091</v>
      </c>
      <c r="G14" s="58">
        <v>2442000</v>
      </c>
      <c r="H14" s="58">
        <v>320000</v>
      </c>
      <c r="I14" s="58">
        <v>424000</v>
      </c>
      <c r="J14" s="58">
        <v>28714</v>
      </c>
      <c r="K14" s="58">
        <v>239459</v>
      </c>
      <c r="L14" s="58">
        <v>24818</v>
      </c>
      <c r="M14" s="58">
        <v>606771</v>
      </c>
      <c r="N14" s="58">
        <v>567080</v>
      </c>
      <c r="O14" s="58">
        <v>33708.6</v>
      </c>
      <c r="P14" s="58">
        <v>124430</v>
      </c>
      <c r="Q14" s="58">
        <v>9972</v>
      </c>
      <c r="R14" s="58">
        <v>49041</v>
      </c>
      <c r="S14" s="58">
        <v>183167</v>
      </c>
      <c r="T14" s="58">
        <v>235261</v>
      </c>
      <c r="U14" s="58">
        <v>105242</v>
      </c>
      <c r="V14" s="58">
        <v>26292</v>
      </c>
      <c r="W14" s="58">
        <v>5637</v>
      </c>
      <c r="X14" s="58">
        <v>11000</v>
      </c>
      <c r="Y14" s="58">
        <v>207872</v>
      </c>
      <c r="Z14" s="58">
        <v>63909.3</v>
      </c>
      <c r="AA14" s="58">
        <v>43100</v>
      </c>
      <c r="AB14" s="58">
        <v>668000</v>
      </c>
      <c r="AC14" s="58">
        <v>226000</v>
      </c>
      <c r="AD14" s="58">
        <v>36925</v>
      </c>
      <c r="AE14" s="58">
        <v>585000</v>
      </c>
      <c r="AF14" s="58">
        <v>22681</v>
      </c>
      <c r="AG14" s="58">
        <v>142658</v>
      </c>
      <c r="AH14" s="58">
        <v>15400</v>
      </c>
      <c r="AI14" s="58">
        <v>17200000</v>
      </c>
      <c r="AJ14" s="58">
        <v>282526</v>
      </c>
      <c r="AK14" s="58">
        <v>16437</v>
      </c>
      <c r="AL14" s="58">
        <v>15900</v>
      </c>
      <c r="AM14" s="58">
        <v>15804</v>
      </c>
      <c r="AN14" s="83">
        <f t="shared" si="0"/>
        <v>782997.65526315791</v>
      </c>
      <c r="AO14" s="84">
        <f t="shared" si="1"/>
        <v>0.7829976552631579</v>
      </c>
      <c r="AP14" s="85">
        <f t="shared" si="2"/>
        <v>-6.8242343082219659E-2</v>
      </c>
      <c r="AQ14" s="82"/>
    </row>
    <row r="15" spans="1:43" s="58" customFormat="1" ht="12" customHeight="1" x14ac:dyDescent="0.3">
      <c r="A15" s="58">
        <v>2021</v>
      </c>
      <c r="B15" s="58">
        <v>3370000</v>
      </c>
      <c r="C15" s="58">
        <v>276800</v>
      </c>
      <c r="D15" s="58">
        <v>254060</v>
      </c>
      <c r="E15" s="58">
        <v>325000</v>
      </c>
      <c r="F15" s="58">
        <v>467780</v>
      </c>
      <c r="G15" s="58">
        <v>2985570</v>
      </c>
      <c r="H15" s="58">
        <v>300000</v>
      </c>
      <c r="I15" s="58">
        <v>386000</v>
      </c>
      <c r="J15" s="58">
        <v>28699</v>
      </c>
      <c r="K15" s="58">
        <v>239468</v>
      </c>
      <c r="L15" s="58">
        <v>25672</v>
      </c>
      <c r="M15" s="58">
        <v>565988</v>
      </c>
      <c r="N15" s="58">
        <v>549469</v>
      </c>
      <c r="O15" s="58">
        <v>31938.6</v>
      </c>
      <c r="P15" s="58">
        <v>117172</v>
      </c>
      <c r="Q15" s="58">
        <v>10726</v>
      </c>
      <c r="R15" s="58">
        <v>50144</v>
      </c>
      <c r="S15" s="58">
        <v>171415</v>
      </c>
      <c r="T15" s="58">
        <v>218971</v>
      </c>
      <c r="U15" s="58">
        <v>92900</v>
      </c>
      <c r="V15" s="58">
        <v>23362</v>
      </c>
      <c r="W15" s="58">
        <v>1481</v>
      </c>
      <c r="X15" s="58">
        <v>10000</v>
      </c>
      <c r="Y15" s="58">
        <v>183231</v>
      </c>
      <c r="Z15" s="58">
        <v>71390.600000000006</v>
      </c>
      <c r="AA15" s="58">
        <v>27700</v>
      </c>
      <c r="AB15" s="58">
        <v>683000</v>
      </c>
      <c r="AC15" s="58">
        <v>190000</v>
      </c>
      <c r="AD15" s="58">
        <v>49630</v>
      </c>
      <c r="AE15" s="58">
        <v>570000</v>
      </c>
      <c r="AF15" s="58">
        <v>23231</v>
      </c>
      <c r="AG15" s="58">
        <v>140936</v>
      </c>
      <c r="AH15" s="58">
        <v>19300</v>
      </c>
      <c r="AI15" s="58">
        <v>16900000</v>
      </c>
      <c r="AJ15" s="58">
        <v>321886</v>
      </c>
      <c r="AK15" s="58">
        <v>18668</v>
      </c>
      <c r="AL15" s="58">
        <v>11300</v>
      </c>
      <c r="AM15" s="58">
        <v>11859</v>
      </c>
      <c r="AN15" s="83">
        <f t="shared" si="0"/>
        <v>782230.18947368418</v>
      </c>
      <c r="AO15" s="84">
        <f t="shared" si="1"/>
        <v>0.78223018947368417</v>
      </c>
      <c r="AP15" s="85">
        <f t="shared" si="2"/>
        <v>-9.8016358582297958E-4</v>
      </c>
      <c r="AQ15" s="86">
        <f>AVERAGE(AP3:AP15)</f>
        <v>-4.3923542778771876E-2</v>
      </c>
    </row>
    <row r="16" spans="1:43" s="58" customFormat="1" ht="12" customHeight="1" x14ac:dyDescent="0.3">
      <c r="AN16" s="83"/>
      <c r="AO16" s="82"/>
      <c r="AP16" s="82"/>
      <c r="AQ16" s="82"/>
    </row>
    <row r="17" spans="1:43" s="58" customFormat="1" ht="12" customHeight="1" x14ac:dyDescent="0.3">
      <c r="A17" s="58" t="s">
        <v>946</v>
      </c>
      <c r="B17" s="58" t="s">
        <v>1006</v>
      </c>
      <c r="C17" s="58" t="s">
        <v>1007</v>
      </c>
      <c r="D17" s="58" t="s">
        <v>1008</v>
      </c>
      <c r="E17" s="58" t="s">
        <v>1009</v>
      </c>
      <c r="F17" s="58" t="s">
        <v>1010</v>
      </c>
      <c r="G17" s="58" t="s">
        <v>1011</v>
      </c>
      <c r="H17" s="58" t="s">
        <v>1012</v>
      </c>
      <c r="I17" s="58" t="s">
        <v>1013</v>
      </c>
      <c r="J17" s="58" t="s">
        <v>1014</v>
      </c>
      <c r="K17" s="58" t="s">
        <v>1015</v>
      </c>
      <c r="L17" s="58" t="s">
        <v>1016</v>
      </c>
      <c r="M17" s="58" t="s">
        <v>1017</v>
      </c>
      <c r="N17" s="58" t="s">
        <v>1018</v>
      </c>
      <c r="O17" s="58" t="s">
        <v>1019</v>
      </c>
      <c r="P17" s="58" t="s">
        <v>1020</v>
      </c>
      <c r="Q17" s="58" t="s">
        <v>1021</v>
      </c>
      <c r="R17" s="58" t="s">
        <v>1022</v>
      </c>
      <c r="S17" s="58" t="s">
        <v>1023</v>
      </c>
      <c r="T17" s="58" t="s">
        <v>1024</v>
      </c>
      <c r="U17" s="58" t="s">
        <v>1025</v>
      </c>
      <c r="V17" s="58" t="s">
        <v>1026</v>
      </c>
      <c r="W17" s="58" t="s">
        <v>1027</v>
      </c>
      <c r="X17" s="58" t="s">
        <v>1028</v>
      </c>
      <c r="Y17" s="58" t="s">
        <v>1029</v>
      </c>
      <c r="Z17" s="58" t="s">
        <v>1030</v>
      </c>
      <c r="AA17" s="58" t="s">
        <v>1031</v>
      </c>
      <c r="AB17" s="58" t="s">
        <v>1032</v>
      </c>
      <c r="AC17" s="58" t="s">
        <v>1033</v>
      </c>
      <c r="AD17" s="58" t="s">
        <v>1034</v>
      </c>
      <c r="AE17" s="58" t="s">
        <v>1035</v>
      </c>
      <c r="AF17" s="58" t="s">
        <v>1036</v>
      </c>
      <c r="AG17" s="58" t="s">
        <v>1037</v>
      </c>
      <c r="AH17" s="58" t="s">
        <v>1038</v>
      </c>
      <c r="AI17" s="58" t="s">
        <v>1039</v>
      </c>
      <c r="AJ17" s="58" t="s">
        <v>1040</v>
      </c>
      <c r="AK17" s="58" t="s">
        <v>1041</v>
      </c>
      <c r="AL17" s="58" t="s">
        <v>1042</v>
      </c>
      <c r="AM17" s="58" t="s">
        <v>1043</v>
      </c>
      <c r="AN17" s="82" t="s">
        <v>1147</v>
      </c>
      <c r="AO17" s="82" t="s">
        <v>967</v>
      </c>
      <c r="AP17" s="82" t="s">
        <v>966</v>
      </c>
      <c r="AQ17" s="82"/>
    </row>
    <row r="18" spans="1:43" s="58" customFormat="1" ht="12" customHeight="1" x14ac:dyDescent="0.3">
      <c r="A18" s="58">
        <v>2008</v>
      </c>
      <c r="B18" s="58">
        <v>3000000</v>
      </c>
      <c r="C18" s="58">
        <v>937600</v>
      </c>
      <c r="D18" s="58">
        <v>477624</v>
      </c>
      <c r="E18" s="58">
        <v>365049</v>
      </c>
      <c r="F18" s="58">
        <v>557543</v>
      </c>
      <c r="H18" s="58">
        <v>1446040</v>
      </c>
      <c r="I18" s="58">
        <v>2070000</v>
      </c>
      <c r="J18" s="58">
        <v>282345.17</v>
      </c>
      <c r="K18" s="58">
        <v>280000</v>
      </c>
      <c r="M18" s="58">
        <v>1618220</v>
      </c>
      <c r="N18" s="58">
        <v>108487</v>
      </c>
      <c r="O18" s="58">
        <v>359081</v>
      </c>
      <c r="P18" s="58">
        <v>196022</v>
      </c>
      <c r="Q18" s="58">
        <v>204344</v>
      </c>
      <c r="S18" s="58">
        <v>552710</v>
      </c>
      <c r="T18" s="58">
        <v>1591724</v>
      </c>
      <c r="U18" s="58">
        <v>166057</v>
      </c>
      <c r="X18" s="58">
        <v>93000</v>
      </c>
      <c r="Y18" s="58">
        <v>1668269</v>
      </c>
      <c r="Z18" s="58">
        <v>192140</v>
      </c>
      <c r="AA18" s="58">
        <v>123000</v>
      </c>
      <c r="AC18" s="58">
        <v>747000</v>
      </c>
      <c r="AD18" s="58">
        <v>98200</v>
      </c>
      <c r="AE18" s="58">
        <v>415000</v>
      </c>
      <c r="AH18" s="58">
        <v>47250</v>
      </c>
      <c r="AI18" s="58">
        <v>20600000</v>
      </c>
      <c r="AJ18" s="58">
        <v>1075090</v>
      </c>
      <c r="AK18" s="58">
        <v>34233</v>
      </c>
      <c r="AL18" s="58">
        <v>33700</v>
      </c>
      <c r="AM18" s="58">
        <v>268336</v>
      </c>
      <c r="AN18" s="83">
        <f>AVERAGE(B18:AM18)</f>
        <v>1320268.8056666667</v>
      </c>
      <c r="AO18" s="84">
        <f>AN18/10^6</f>
        <v>1.3202688056666667</v>
      </c>
      <c r="AP18" s="82"/>
      <c r="AQ18" s="82"/>
    </row>
    <row r="19" spans="1:43" s="58" customFormat="1" ht="12" customHeight="1" x14ac:dyDescent="0.3">
      <c r="A19" s="58">
        <v>2009</v>
      </c>
      <c r="B19" s="58">
        <v>3000000</v>
      </c>
      <c r="C19" s="58">
        <v>935000</v>
      </c>
      <c r="D19" s="58">
        <v>455877</v>
      </c>
      <c r="E19" s="58">
        <v>367094</v>
      </c>
      <c r="F19" s="58">
        <v>559074</v>
      </c>
      <c r="G19" s="58">
        <v>1587950</v>
      </c>
      <c r="I19" s="58">
        <v>1459000</v>
      </c>
      <c r="J19" s="58">
        <v>256347</v>
      </c>
      <c r="K19" s="58">
        <v>298300</v>
      </c>
      <c r="L19" s="58">
        <v>390913</v>
      </c>
      <c r="M19" s="58">
        <v>1540293</v>
      </c>
      <c r="N19" s="58">
        <v>95503</v>
      </c>
      <c r="O19" s="58">
        <v>343693</v>
      </c>
      <c r="P19" s="58">
        <v>185774</v>
      </c>
      <c r="Q19" s="58">
        <v>298338</v>
      </c>
      <c r="R19" s="58">
        <v>260445</v>
      </c>
      <c r="S19" s="58">
        <v>1391000</v>
      </c>
      <c r="T19" s="58">
        <v>2963217</v>
      </c>
      <c r="U19" s="58">
        <v>162794</v>
      </c>
      <c r="V19" s="58">
        <v>193004</v>
      </c>
      <c r="W19" s="58">
        <v>108383</v>
      </c>
      <c r="X19" s="58">
        <v>244821</v>
      </c>
      <c r="Y19" s="58">
        <v>1925781</v>
      </c>
      <c r="Z19" s="58">
        <v>107548</v>
      </c>
      <c r="AA19" s="58">
        <v>107400</v>
      </c>
      <c r="AB19" s="58">
        <v>634182</v>
      </c>
      <c r="AC19" s="58">
        <v>756000</v>
      </c>
      <c r="AD19" s="58">
        <v>86241</v>
      </c>
      <c r="AE19" s="58">
        <v>444000</v>
      </c>
      <c r="AF19" s="58">
        <v>852879</v>
      </c>
      <c r="AG19" s="58">
        <v>288379</v>
      </c>
      <c r="AH19" s="58">
        <v>63900</v>
      </c>
      <c r="AI19" s="58">
        <v>16300000</v>
      </c>
      <c r="AJ19" s="58">
        <v>1016110</v>
      </c>
      <c r="AL19" s="58">
        <v>31400</v>
      </c>
      <c r="AM19" s="58">
        <v>291486</v>
      </c>
      <c r="AN19" s="83">
        <f t="shared" ref="AN19:AN31" si="3">AVERAGE(B19:AM19)</f>
        <v>1111170.1666666667</v>
      </c>
      <c r="AO19" s="84">
        <f t="shared" ref="AO19:AO31" si="4">AN19/10^6</f>
        <v>1.1111701666666667</v>
      </c>
      <c r="AP19" s="85">
        <f t="shared" ref="AP19:AP31" si="5">(AN19/AN18)-1</f>
        <v>-0.15837580809494023</v>
      </c>
      <c r="AQ19" s="82"/>
    </row>
    <row r="20" spans="1:43" s="58" customFormat="1" ht="12" customHeight="1" x14ac:dyDescent="0.3">
      <c r="A20" s="58">
        <v>2010</v>
      </c>
      <c r="B20" s="58">
        <v>3000000</v>
      </c>
      <c r="C20" s="58">
        <v>922000</v>
      </c>
      <c r="D20" s="58">
        <v>448460</v>
      </c>
      <c r="E20" s="58">
        <v>371989</v>
      </c>
      <c r="F20" s="58">
        <v>677549</v>
      </c>
      <c r="G20" s="58">
        <v>1338750</v>
      </c>
      <c r="H20" s="58">
        <v>1373448</v>
      </c>
      <c r="I20" s="58">
        <v>1397000</v>
      </c>
      <c r="J20" s="58">
        <v>298321</v>
      </c>
      <c r="K20" s="58">
        <v>294181</v>
      </c>
      <c r="L20" s="58">
        <v>423560</v>
      </c>
      <c r="M20" s="58">
        <v>1473642</v>
      </c>
      <c r="N20" s="58">
        <v>105348</v>
      </c>
      <c r="O20" s="58">
        <v>324007</v>
      </c>
      <c r="Q20" s="58">
        <v>253556</v>
      </c>
      <c r="R20" s="58">
        <v>448705</v>
      </c>
      <c r="S20" s="58">
        <v>1419063</v>
      </c>
      <c r="T20" s="58">
        <v>3093352</v>
      </c>
      <c r="U20" s="58">
        <v>160973</v>
      </c>
      <c r="V20" s="58">
        <v>177147</v>
      </c>
      <c r="W20" s="58">
        <v>93260</v>
      </c>
      <c r="X20" s="58">
        <v>244783</v>
      </c>
      <c r="Y20" s="58">
        <v>1688147</v>
      </c>
      <c r="Z20" s="58">
        <v>107158</v>
      </c>
      <c r="AA20" s="58">
        <v>115078</v>
      </c>
      <c r="AB20" s="58">
        <v>799805</v>
      </c>
      <c r="AC20" s="58">
        <v>342000</v>
      </c>
      <c r="AD20" s="58">
        <v>63795</v>
      </c>
      <c r="AE20" s="58">
        <v>428531</v>
      </c>
      <c r="AF20" s="58">
        <v>936000</v>
      </c>
      <c r="AG20" s="58">
        <v>334424</v>
      </c>
      <c r="AI20" s="58">
        <v>17000000</v>
      </c>
      <c r="AJ20" s="58">
        <v>1061923</v>
      </c>
      <c r="AL20" s="58">
        <v>31500</v>
      </c>
      <c r="AM20" s="58">
        <v>310635</v>
      </c>
      <c r="AN20" s="83">
        <f t="shared" si="3"/>
        <v>1187374</v>
      </c>
      <c r="AO20" s="84">
        <f t="shared" si="4"/>
        <v>1.1873739999999999</v>
      </c>
      <c r="AP20" s="85">
        <f t="shared" si="5"/>
        <v>6.8579804983365023E-2</v>
      </c>
      <c r="AQ20" s="82"/>
    </row>
    <row r="21" spans="1:43" s="58" customFormat="1" ht="12" customHeight="1" x14ac:dyDescent="0.3">
      <c r="A21" s="58">
        <v>2011</v>
      </c>
      <c r="B21" s="58">
        <v>3230000</v>
      </c>
      <c r="C21" s="58">
        <v>916500</v>
      </c>
      <c r="D21" s="58">
        <v>443583</v>
      </c>
      <c r="E21" s="58">
        <v>373680</v>
      </c>
      <c r="F21" s="58">
        <v>654112</v>
      </c>
      <c r="G21" s="58">
        <v>1647297</v>
      </c>
      <c r="H21" s="58">
        <v>1911342</v>
      </c>
      <c r="I21" s="58">
        <v>1404000</v>
      </c>
      <c r="J21" s="58">
        <v>165579</v>
      </c>
      <c r="K21" s="58">
        <v>290000</v>
      </c>
      <c r="L21" s="58">
        <v>384574</v>
      </c>
      <c r="M21" s="58">
        <v>1162359</v>
      </c>
      <c r="N21" s="58">
        <v>94300</v>
      </c>
      <c r="O21" s="58">
        <v>321698</v>
      </c>
      <c r="P21" s="58">
        <v>185774</v>
      </c>
      <c r="Q21" s="58">
        <v>227978</v>
      </c>
      <c r="R21" s="58">
        <v>422049</v>
      </c>
      <c r="S21" s="58">
        <v>1470086</v>
      </c>
      <c r="T21" s="58">
        <v>1465914</v>
      </c>
      <c r="U21" s="58">
        <v>163819</v>
      </c>
      <c r="V21" s="58">
        <v>128346</v>
      </c>
      <c r="W21" s="58">
        <v>123856</v>
      </c>
      <c r="X21" s="58">
        <v>201076</v>
      </c>
      <c r="Y21" s="58">
        <v>1615528</v>
      </c>
      <c r="Z21" s="58">
        <v>272546</v>
      </c>
      <c r="AA21" s="58">
        <v>121627</v>
      </c>
      <c r="AB21" s="58">
        <v>811259</v>
      </c>
      <c r="AC21" s="58">
        <v>352000</v>
      </c>
      <c r="AD21" s="58">
        <v>242700</v>
      </c>
      <c r="AE21" s="58">
        <v>455370.7</v>
      </c>
      <c r="AF21" s="58">
        <v>822893</v>
      </c>
      <c r="AG21" s="58">
        <v>360044</v>
      </c>
      <c r="AH21" s="58">
        <v>62300</v>
      </c>
      <c r="AI21" s="58">
        <v>17100000</v>
      </c>
      <c r="AJ21" s="58">
        <v>970091</v>
      </c>
      <c r="AL21" s="58">
        <v>40200</v>
      </c>
      <c r="AM21" s="58">
        <v>309602</v>
      </c>
      <c r="AN21" s="83">
        <f t="shared" si="3"/>
        <v>1106056.2891891892</v>
      </c>
      <c r="AO21" s="84">
        <f t="shared" si="4"/>
        <v>1.1060562891891892</v>
      </c>
      <c r="AP21" s="85">
        <f t="shared" si="5"/>
        <v>-6.8485338916643657E-2</v>
      </c>
      <c r="AQ21" s="82"/>
    </row>
    <row r="22" spans="1:43" s="58" customFormat="1" ht="12" customHeight="1" x14ac:dyDescent="0.3">
      <c r="A22" s="58">
        <v>2012</v>
      </c>
      <c r="B22" s="58">
        <v>3390000</v>
      </c>
      <c r="C22" s="58">
        <v>867200</v>
      </c>
      <c r="D22" s="58">
        <v>432103</v>
      </c>
      <c r="E22" s="58">
        <v>408290</v>
      </c>
      <c r="F22" s="58">
        <v>623157</v>
      </c>
      <c r="G22" s="58">
        <v>1575600</v>
      </c>
      <c r="H22" s="58">
        <v>2111294</v>
      </c>
      <c r="I22" s="58">
        <v>1379000</v>
      </c>
      <c r="J22" s="58">
        <v>151277</v>
      </c>
      <c r="K22" s="58">
        <v>277100</v>
      </c>
      <c r="L22" s="58">
        <v>342928</v>
      </c>
      <c r="M22" s="58">
        <v>907399</v>
      </c>
      <c r="N22" s="58">
        <v>98000</v>
      </c>
      <c r="O22" s="58">
        <v>290726</v>
      </c>
      <c r="P22" s="58">
        <v>208576.14</v>
      </c>
      <c r="Q22" s="58">
        <v>172421</v>
      </c>
      <c r="R22" s="58">
        <v>388323</v>
      </c>
      <c r="S22" s="58">
        <v>516000</v>
      </c>
      <c r="T22" s="58">
        <v>1637815</v>
      </c>
      <c r="U22" s="58">
        <v>169355</v>
      </c>
      <c r="V22" s="58">
        <v>119929.95</v>
      </c>
      <c r="W22" s="58">
        <v>114635.67</v>
      </c>
      <c r="X22" s="58">
        <v>87700</v>
      </c>
      <c r="Y22" s="58">
        <v>1777200</v>
      </c>
      <c r="Z22" s="58">
        <v>299150</v>
      </c>
      <c r="AA22" s="58">
        <v>126500</v>
      </c>
      <c r="AB22" s="58">
        <v>847529</v>
      </c>
      <c r="AC22" s="58">
        <v>385000</v>
      </c>
      <c r="AD22" s="58">
        <v>54540</v>
      </c>
      <c r="AE22" s="58">
        <v>431164</v>
      </c>
      <c r="AF22" s="58">
        <v>786547</v>
      </c>
      <c r="AG22" s="58">
        <v>345123</v>
      </c>
      <c r="AH22" s="58">
        <v>70200</v>
      </c>
      <c r="AI22" s="58">
        <v>16400000</v>
      </c>
      <c r="AJ22" s="58">
        <v>1024182</v>
      </c>
      <c r="AL22" s="58">
        <v>49600</v>
      </c>
      <c r="AM22" s="58">
        <v>543574</v>
      </c>
      <c r="AN22" s="83">
        <f t="shared" si="3"/>
        <v>1065111.8583783782</v>
      </c>
      <c r="AO22" s="84">
        <f t="shared" si="4"/>
        <v>1.0651118583783783</v>
      </c>
      <c r="AP22" s="85">
        <f t="shared" si="5"/>
        <v>-3.7018396993905189E-2</v>
      </c>
      <c r="AQ22" s="82"/>
    </row>
    <row r="23" spans="1:43" s="58" customFormat="1" ht="12" customHeight="1" x14ac:dyDescent="0.3">
      <c r="A23" s="58">
        <v>2013</v>
      </c>
      <c r="B23" s="58">
        <v>3800000</v>
      </c>
      <c r="C23" s="58">
        <v>753900</v>
      </c>
      <c r="D23" s="58">
        <v>418214</v>
      </c>
      <c r="E23" s="58">
        <v>390242</v>
      </c>
      <c r="F23" s="58">
        <v>631006</v>
      </c>
      <c r="G23" s="58">
        <v>1826880</v>
      </c>
      <c r="H23" s="58">
        <v>1950000</v>
      </c>
      <c r="I23" s="58">
        <v>1338000</v>
      </c>
      <c r="J23" s="58">
        <v>150120</v>
      </c>
      <c r="K23" s="58">
        <v>274400</v>
      </c>
      <c r="L23" s="58">
        <v>290346</v>
      </c>
      <c r="M23" s="58">
        <v>939457</v>
      </c>
      <c r="N23" s="58">
        <v>110000</v>
      </c>
      <c r="O23" s="58">
        <v>333212</v>
      </c>
      <c r="P23" s="58">
        <v>206956</v>
      </c>
      <c r="Q23" s="58">
        <v>205920</v>
      </c>
      <c r="R23" s="58">
        <v>368209</v>
      </c>
      <c r="S23" s="58">
        <v>190000</v>
      </c>
      <c r="T23" s="58">
        <v>3214352</v>
      </c>
      <c r="U23" s="58">
        <v>165664</v>
      </c>
      <c r="V23" s="58">
        <v>133520</v>
      </c>
      <c r="W23" s="58">
        <v>107809</v>
      </c>
      <c r="X23" s="58">
        <v>59000</v>
      </c>
      <c r="Y23" s="58">
        <v>1799599</v>
      </c>
      <c r="Z23" s="58">
        <v>163681</v>
      </c>
      <c r="AA23" s="58">
        <v>68070</v>
      </c>
      <c r="AB23" s="58">
        <v>778566</v>
      </c>
      <c r="AC23" s="58">
        <v>725000</v>
      </c>
      <c r="AD23" s="58">
        <v>52696</v>
      </c>
      <c r="AE23" s="58">
        <v>423814</v>
      </c>
      <c r="AF23" s="58">
        <v>723993</v>
      </c>
      <c r="AG23" s="58">
        <v>361162</v>
      </c>
      <c r="AH23" s="58">
        <v>74700</v>
      </c>
      <c r="AI23" s="58">
        <v>14400000</v>
      </c>
      <c r="AJ23" s="58">
        <v>1040244</v>
      </c>
      <c r="AL23" s="58">
        <v>45200</v>
      </c>
      <c r="AM23" s="58">
        <v>589758</v>
      </c>
      <c r="AN23" s="83">
        <f t="shared" si="3"/>
        <v>1056856.4864864864</v>
      </c>
      <c r="AO23" s="84">
        <f t="shared" si="4"/>
        <v>1.0568564864864864</v>
      </c>
      <c r="AP23" s="85">
        <f t="shared" si="5"/>
        <v>-7.750708835840503E-3</v>
      </c>
      <c r="AQ23" s="82"/>
    </row>
    <row r="24" spans="1:43" s="58" customFormat="1" ht="12" customHeight="1" x14ac:dyDescent="0.3">
      <c r="A24" s="58">
        <v>2014</v>
      </c>
      <c r="B24" s="58">
        <v>3800000</v>
      </c>
      <c r="C24" s="58">
        <v>762200</v>
      </c>
      <c r="D24" s="58">
        <v>376159</v>
      </c>
      <c r="E24" s="58">
        <v>370724</v>
      </c>
      <c r="F24" s="58">
        <v>526084</v>
      </c>
      <c r="G24" s="58">
        <v>1942400</v>
      </c>
      <c r="H24" s="58">
        <v>2040000</v>
      </c>
      <c r="I24" s="58">
        <v>1217000</v>
      </c>
      <c r="J24" s="58">
        <v>168131</v>
      </c>
      <c r="K24" s="58">
        <v>290300</v>
      </c>
      <c r="L24" s="58">
        <v>259567</v>
      </c>
      <c r="M24" s="58">
        <v>920483</v>
      </c>
      <c r="N24" s="58">
        <v>81000</v>
      </c>
      <c r="O24" s="58">
        <v>261623</v>
      </c>
      <c r="P24" s="58">
        <v>217772</v>
      </c>
      <c r="Q24" s="58">
        <v>191837</v>
      </c>
      <c r="R24" s="58">
        <v>350400</v>
      </c>
      <c r="S24" s="58">
        <v>62379</v>
      </c>
      <c r="T24" s="58">
        <v>3271761</v>
      </c>
      <c r="U24" s="58">
        <v>182896</v>
      </c>
      <c r="V24" s="58">
        <v>133675</v>
      </c>
      <c r="W24" s="58">
        <v>101123</v>
      </c>
      <c r="X24" s="58">
        <v>42000</v>
      </c>
      <c r="Y24" s="58">
        <v>1880938</v>
      </c>
      <c r="Z24" s="58">
        <v>211280</v>
      </c>
      <c r="AA24" s="58">
        <v>60457</v>
      </c>
      <c r="AB24" s="58">
        <v>860404</v>
      </c>
      <c r="AC24" s="58">
        <v>717000</v>
      </c>
      <c r="AD24" s="58">
        <v>185963</v>
      </c>
      <c r="AE24" s="58">
        <v>405077</v>
      </c>
      <c r="AF24" s="58">
        <v>655426</v>
      </c>
      <c r="AG24" s="58">
        <v>337126</v>
      </c>
      <c r="AH24" s="58">
        <v>22600</v>
      </c>
      <c r="AI24" s="58">
        <v>12400000</v>
      </c>
      <c r="AJ24" s="58">
        <v>1046312</v>
      </c>
      <c r="AL24" s="58">
        <v>56800</v>
      </c>
      <c r="AM24" s="58">
        <v>627982</v>
      </c>
      <c r="AN24" s="83">
        <f t="shared" si="3"/>
        <v>1000996.7297297297</v>
      </c>
      <c r="AO24" s="84">
        <f t="shared" si="4"/>
        <v>1.0009967297297298</v>
      </c>
      <c r="AP24" s="85">
        <f t="shared" si="5"/>
        <v>-5.2854628297227091E-2</v>
      </c>
      <c r="AQ24" s="82"/>
    </row>
    <row r="25" spans="1:43" s="58" customFormat="1" ht="12" customHeight="1" x14ac:dyDescent="0.3">
      <c r="A25" s="58">
        <v>2015</v>
      </c>
      <c r="B25" s="58">
        <v>3700000</v>
      </c>
      <c r="C25" s="58">
        <v>826400</v>
      </c>
      <c r="D25" s="58">
        <v>408078</v>
      </c>
      <c r="E25" s="58">
        <v>363501</v>
      </c>
      <c r="F25" s="58">
        <v>514300</v>
      </c>
      <c r="G25" s="58">
        <v>1813000</v>
      </c>
      <c r="H25" s="58">
        <v>2130000</v>
      </c>
      <c r="I25" s="58">
        <v>1222000</v>
      </c>
      <c r="J25" s="58">
        <v>170137</v>
      </c>
      <c r="K25" s="58">
        <v>290204</v>
      </c>
      <c r="L25" s="58">
        <v>256372</v>
      </c>
      <c r="M25" s="58">
        <v>918301</v>
      </c>
      <c r="N25" s="58">
        <v>73000</v>
      </c>
      <c r="O25" s="58">
        <v>239709</v>
      </c>
      <c r="P25" s="58">
        <v>214586</v>
      </c>
      <c r="Q25" s="58">
        <v>179082</v>
      </c>
      <c r="R25" s="58">
        <v>340405</v>
      </c>
      <c r="S25" s="58">
        <v>64674</v>
      </c>
      <c r="T25" s="58">
        <v>3583260</v>
      </c>
      <c r="U25" s="58">
        <v>176961</v>
      </c>
      <c r="V25" s="58">
        <v>121514</v>
      </c>
      <c r="W25" s="58">
        <v>91386</v>
      </c>
      <c r="X25" s="58">
        <v>32000</v>
      </c>
      <c r="Y25" s="58">
        <v>1869500</v>
      </c>
      <c r="Z25" s="58">
        <v>232829.22</v>
      </c>
      <c r="AA25" s="58">
        <v>55700</v>
      </c>
      <c r="AB25" s="58">
        <v>915747</v>
      </c>
      <c r="AC25" s="58">
        <v>714000</v>
      </c>
      <c r="AD25" s="58">
        <v>165726</v>
      </c>
      <c r="AE25" s="58">
        <v>401734</v>
      </c>
      <c r="AF25" s="58">
        <v>341978</v>
      </c>
      <c r="AG25" s="58">
        <v>377633</v>
      </c>
      <c r="AH25" s="58">
        <v>15800</v>
      </c>
      <c r="AI25" s="58">
        <v>11900000</v>
      </c>
      <c r="AJ25" s="58">
        <v>1078491</v>
      </c>
      <c r="AK25" s="58">
        <v>37439</v>
      </c>
      <c r="AL25" s="58">
        <v>65500</v>
      </c>
      <c r="AM25" s="58">
        <v>666188</v>
      </c>
      <c r="AN25" s="83">
        <f t="shared" si="3"/>
        <v>962293.03210526309</v>
      </c>
      <c r="AO25" s="84">
        <f t="shared" si="4"/>
        <v>0.96229303210526307</v>
      </c>
      <c r="AP25" s="85">
        <f t="shared" si="5"/>
        <v>-3.8665158911075248E-2</v>
      </c>
      <c r="AQ25" s="82"/>
    </row>
    <row r="26" spans="1:43" s="58" customFormat="1" ht="12" customHeight="1" x14ac:dyDescent="0.3">
      <c r="A26" s="58">
        <v>2016</v>
      </c>
      <c r="B26" s="58">
        <v>3200000</v>
      </c>
      <c r="C26" s="58">
        <v>610000</v>
      </c>
      <c r="D26" s="58">
        <v>403924</v>
      </c>
      <c r="E26" s="58">
        <v>376348</v>
      </c>
      <c r="F26" s="58">
        <v>445630</v>
      </c>
      <c r="G26" s="58">
        <v>1684800</v>
      </c>
      <c r="H26" s="58">
        <v>2800000</v>
      </c>
      <c r="I26" s="58">
        <v>935000</v>
      </c>
      <c r="J26" s="58">
        <v>260516</v>
      </c>
      <c r="K26" s="58">
        <v>288210</v>
      </c>
      <c r="L26" s="58">
        <v>395643</v>
      </c>
      <c r="M26" s="58">
        <v>864936</v>
      </c>
      <c r="N26" s="58">
        <v>79000</v>
      </c>
      <c r="O26" s="58">
        <v>202319</v>
      </c>
      <c r="P26" s="58">
        <v>180497</v>
      </c>
      <c r="Q26" s="58">
        <v>185026</v>
      </c>
      <c r="R26" s="58">
        <v>322381</v>
      </c>
      <c r="S26" s="58">
        <v>50277</v>
      </c>
      <c r="T26" s="58">
        <v>3406027</v>
      </c>
      <c r="U26" s="58">
        <v>168164</v>
      </c>
      <c r="V26" s="58">
        <v>114231</v>
      </c>
      <c r="W26" s="58">
        <v>83811</v>
      </c>
      <c r="X26" s="58">
        <v>14000</v>
      </c>
      <c r="Y26" s="58">
        <v>1712202</v>
      </c>
      <c r="Z26" s="58">
        <v>235709.14</v>
      </c>
      <c r="AA26" s="58">
        <v>68800</v>
      </c>
      <c r="AB26" s="58">
        <v>920124</v>
      </c>
      <c r="AC26" s="58">
        <v>645000</v>
      </c>
      <c r="AD26" s="58">
        <v>150426</v>
      </c>
      <c r="AE26" s="58">
        <v>377955</v>
      </c>
      <c r="AF26" s="58">
        <v>307190</v>
      </c>
      <c r="AG26" s="58">
        <v>381269</v>
      </c>
      <c r="AH26" s="58">
        <v>25500</v>
      </c>
      <c r="AI26" s="58">
        <v>11500000</v>
      </c>
      <c r="AJ26" s="58">
        <v>1094090</v>
      </c>
      <c r="AK26" s="58">
        <v>33417</v>
      </c>
      <c r="AL26" s="58">
        <v>57300</v>
      </c>
      <c r="AM26" s="58">
        <v>622879</v>
      </c>
      <c r="AN26" s="83">
        <f t="shared" si="3"/>
        <v>926384.24052631576</v>
      </c>
      <c r="AO26" s="84">
        <f t="shared" si="4"/>
        <v>0.92638424052631574</v>
      </c>
      <c r="AP26" s="85">
        <f t="shared" si="5"/>
        <v>-3.7315859494885473E-2</v>
      </c>
      <c r="AQ26" s="82"/>
    </row>
    <row r="27" spans="1:43" s="58" customFormat="1" ht="12" customHeight="1" x14ac:dyDescent="0.3">
      <c r="A27" s="58">
        <v>2017</v>
      </c>
      <c r="B27" s="58">
        <v>2700000</v>
      </c>
      <c r="C27" s="58">
        <v>532600</v>
      </c>
      <c r="D27" s="58">
        <v>270123</v>
      </c>
      <c r="F27" s="58">
        <v>391293</v>
      </c>
      <c r="G27" s="58">
        <v>2472000</v>
      </c>
      <c r="H27" s="58">
        <v>1720000</v>
      </c>
      <c r="I27" s="58">
        <v>730000</v>
      </c>
      <c r="J27" s="58">
        <v>257488</v>
      </c>
      <c r="K27" s="58">
        <v>248263</v>
      </c>
      <c r="L27" s="58">
        <v>374346</v>
      </c>
      <c r="M27" s="58">
        <v>895764</v>
      </c>
      <c r="N27" s="58">
        <v>79000</v>
      </c>
      <c r="O27" s="58">
        <v>162487</v>
      </c>
      <c r="P27" s="58">
        <v>164205</v>
      </c>
      <c r="Q27" s="58">
        <v>161349</v>
      </c>
      <c r="R27" s="58">
        <v>300970</v>
      </c>
      <c r="S27" s="58">
        <v>222878</v>
      </c>
      <c r="T27" s="58">
        <v>3114000</v>
      </c>
      <c r="U27" s="58">
        <v>161573</v>
      </c>
      <c r="V27" s="58">
        <v>94756</v>
      </c>
      <c r="W27" s="58">
        <v>79905</v>
      </c>
      <c r="X27" s="58">
        <v>10000</v>
      </c>
      <c r="Y27" s="58">
        <v>1059800</v>
      </c>
      <c r="Z27" s="58">
        <v>214162</v>
      </c>
      <c r="AA27" s="58">
        <v>41200</v>
      </c>
      <c r="AB27" s="58">
        <v>937000</v>
      </c>
      <c r="AC27" s="58">
        <v>634000</v>
      </c>
      <c r="AD27" s="58">
        <v>161064</v>
      </c>
      <c r="AE27" s="58">
        <v>422099</v>
      </c>
      <c r="AF27" s="58">
        <v>249396</v>
      </c>
      <c r="AG27" s="58">
        <v>511602</v>
      </c>
      <c r="AH27" s="58">
        <v>27600</v>
      </c>
      <c r="AI27" s="58">
        <v>11000000</v>
      </c>
      <c r="AJ27" s="58">
        <v>1001900</v>
      </c>
      <c r="AK27" s="58">
        <v>33248</v>
      </c>
      <c r="AL27" s="58">
        <v>62800</v>
      </c>
      <c r="AM27" s="58">
        <v>540312</v>
      </c>
      <c r="AN27" s="83">
        <f t="shared" si="3"/>
        <v>865923.86486486485</v>
      </c>
      <c r="AO27" s="84">
        <f t="shared" si="4"/>
        <v>0.86592386486486483</v>
      </c>
      <c r="AP27" s="85">
        <f t="shared" si="5"/>
        <v>-6.5264900908829082E-2</v>
      </c>
      <c r="AQ27" s="82"/>
    </row>
    <row r="28" spans="1:43" s="58" customFormat="1" ht="12" customHeight="1" x14ac:dyDescent="0.3">
      <c r="A28" s="58">
        <v>2018</v>
      </c>
      <c r="B28" s="58">
        <v>2505040</v>
      </c>
      <c r="C28" s="58">
        <v>530000</v>
      </c>
      <c r="D28" s="58">
        <v>263973</v>
      </c>
      <c r="F28" s="58">
        <v>382022</v>
      </c>
      <c r="G28" s="58">
        <v>2324700</v>
      </c>
      <c r="H28" s="58">
        <v>2290000</v>
      </c>
      <c r="I28" s="58">
        <v>637000</v>
      </c>
      <c r="J28" s="58">
        <v>239132</v>
      </c>
      <c r="K28" s="58">
        <v>248984</v>
      </c>
      <c r="L28" s="58">
        <v>364682</v>
      </c>
      <c r="M28" s="58">
        <v>893825</v>
      </c>
      <c r="N28" s="58">
        <v>74000</v>
      </c>
      <c r="O28" s="58">
        <v>128866</v>
      </c>
      <c r="P28" s="58">
        <v>247856</v>
      </c>
      <c r="Q28" s="58">
        <v>150957</v>
      </c>
      <c r="R28" s="58">
        <v>288902</v>
      </c>
      <c r="S28" s="58">
        <v>192959</v>
      </c>
      <c r="T28" s="58">
        <v>2077000</v>
      </c>
      <c r="U28" s="58">
        <v>161020</v>
      </c>
      <c r="V28" s="58">
        <v>69160</v>
      </c>
      <c r="W28" s="58">
        <v>71835</v>
      </c>
      <c r="X28" s="58">
        <v>7000</v>
      </c>
      <c r="Y28" s="58">
        <v>923719</v>
      </c>
      <c r="Z28" s="58">
        <v>221819</v>
      </c>
      <c r="AA28" s="58">
        <v>34600</v>
      </c>
      <c r="AB28" s="58">
        <v>960000</v>
      </c>
      <c r="AC28" s="58">
        <v>627000</v>
      </c>
      <c r="AD28" s="58">
        <v>158745</v>
      </c>
      <c r="AE28" s="58">
        <v>424000</v>
      </c>
      <c r="AF28" s="58">
        <v>182142</v>
      </c>
      <c r="AG28" s="58">
        <v>380561</v>
      </c>
      <c r="AH28" s="58">
        <v>15400</v>
      </c>
      <c r="AI28" s="58">
        <v>10900000</v>
      </c>
      <c r="AJ28" s="58">
        <v>1043144</v>
      </c>
      <c r="AK28" s="58">
        <v>27563</v>
      </c>
      <c r="AL28" s="58">
        <v>55300</v>
      </c>
      <c r="AM28" s="58">
        <v>470629</v>
      </c>
      <c r="AN28" s="83">
        <f t="shared" si="3"/>
        <v>826311.7567567568</v>
      </c>
      <c r="AO28" s="84">
        <f t="shared" si="4"/>
        <v>0.82631175675675683</v>
      </c>
      <c r="AP28" s="85">
        <f t="shared" si="5"/>
        <v>-4.5745486081839148E-2</v>
      </c>
      <c r="AQ28" s="82"/>
    </row>
    <row r="29" spans="1:43" s="58" customFormat="1" ht="12" customHeight="1" x14ac:dyDescent="0.3">
      <c r="A29" s="58">
        <v>2019</v>
      </c>
      <c r="B29" s="58">
        <v>2300000</v>
      </c>
      <c r="C29" s="58">
        <v>456900</v>
      </c>
      <c r="D29" s="58">
        <v>195766</v>
      </c>
      <c r="E29" s="58">
        <v>452844</v>
      </c>
      <c r="F29" s="58">
        <v>352435</v>
      </c>
      <c r="G29" s="58">
        <v>1689600</v>
      </c>
      <c r="H29" s="58">
        <v>2240000</v>
      </c>
      <c r="I29" s="58">
        <v>512000</v>
      </c>
      <c r="J29" s="58">
        <v>224315</v>
      </c>
      <c r="K29" s="58">
        <v>248054</v>
      </c>
      <c r="L29" s="58">
        <v>322414</v>
      </c>
      <c r="M29" s="58">
        <v>469063</v>
      </c>
      <c r="N29" s="58">
        <v>165095</v>
      </c>
      <c r="O29" s="58">
        <v>107530</v>
      </c>
      <c r="P29" s="58">
        <v>201902</v>
      </c>
      <c r="Q29" s="58">
        <v>142636</v>
      </c>
      <c r="R29" s="58">
        <v>280789</v>
      </c>
      <c r="S29" s="58">
        <v>113779</v>
      </c>
      <c r="T29" s="58">
        <v>1546000</v>
      </c>
      <c r="U29" s="58">
        <v>158108</v>
      </c>
      <c r="V29" s="58">
        <v>88558</v>
      </c>
      <c r="W29" s="58">
        <v>48900</v>
      </c>
      <c r="X29" s="58">
        <v>7000</v>
      </c>
      <c r="Y29" s="58">
        <v>657024</v>
      </c>
      <c r="Z29" s="58">
        <v>182805</v>
      </c>
      <c r="AA29" s="58">
        <v>61300</v>
      </c>
      <c r="AB29" s="58">
        <v>588000</v>
      </c>
      <c r="AC29" s="58">
        <v>602000</v>
      </c>
      <c r="AD29" s="58">
        <v>144971</v>
      </c>
      <c r="AE29" s="58">
        <v>395000</v>
      </c>
      <c r="AF29" s="58">
        <v>164399</v>
      </c>
      <c r="AG29" s="58">
        <v>256542</v>
      </c>
      <c r="AH29" s="58">
        <v>141400</v>
      </c>
      <c r="AI29" s="58">
        <v>9700000</v>
      </c>
      <c r="AJ29" s="58">
        <v>1007045</v>
      </c>
      <c r="AK29" s="58">
        <v>25333</v>
      </c>
      <c r="AL29" s="58">
        <v>58500</v>
      </c>
      <c r="AM29" s="58">
        <v>651266</v>
      </c>
      <c r="AN29" s="83">
        <f t="shared" si="3"/>
        <v>709454.55263157899</v>
      </c>
      <c r="AO29" s="84">
        <f t="shared" si="4"/>
        <v>0.70945455263157897</v>
      </c>
      <c r="AP29" s="85">
        <f t="shared" si="5"/>
        <v>-0.14142023657491942</v>
      </c>
      <c r="AQ29" s="82"/>
    </row>
    <row r="30" spans="1:43" s="58" customFormat="1" ht="12" customHeight="1" x14ac:dyDescent="0.3">
      <c r="A30" s="58">
        <v>2020</v>
      </c>
      <c r="B30" s="58">
        <v>1900000</v>
      </c>
      <c r="C30" s="58">
        <v>396900</v>
      </c>
      <c r="D30" s="58">
        <v>189003</v>
      </c>
      <c r="E30" s="58">
        <v>418000</v>
      </c>
      <c r="F30" s="58">
        <v>255835</v>
      </c>
      <c r="G30" s="58">
        <v>1243200</v>
      </c>
      <c r="H30" s="58">
        <v>2210000</v>
      </c>
      <c r="I30" s="58">
        <v>253000</v>
      </c>
      <c r="J30" s="58">
        <v>180826</v>
      </c>
      <c r="K30" s="58">
        <v>228727</v>
      </c>
      <c r="L30" s="58">
        <v>282216</v>
      </c>
      <c r="M30" s="58">
        <v>216740</v>
      </c>
      <c r="N30" s="58">
        <v>143905</v>
      </c>
      <c r="O30" s="58">
        <v>87624.5</v>
      </c>
      <c r="P30" s="58">
        <v>236471</v>
      </c>
      <c r="Q30" s="58">
        <v>136524</v>
      </c>
      <c r="R30" s="58">
        <v>233831</v>
      </c>
      <c r="S30" s="58">
        <v>57421</v>
      </c>
      <c r="T30" s="58">
        <v>4815420</v>
      </c>
      <c r="U30" s="58">
        <v>131463</v>
      </c>
      <c r="V30" s="58">
        <v>63914</v>
      </c>
      <c r="W30" s="58">
        <v>43120</v>
      </c>
      <c r="X30" s="58">
        <v>8000</v>
      </c>
      <c r="Y30" s="58">
        <v>1261310</v>
      </c>
      <c r="Z30" s="58">
        <v>240421</v>
      </c>
      <c r="AA30" s="58">
        <v>12700</v>
      </c>
      <c r="AB30" s="58">
        <v>479000</v>
      </c>
      <c r="AC30" s="58">
        <v>336000</v>
      </c>
      <c r="AD30" s="58">
        <v>123083</v>
      </c>
      <c r="AE30" s="58">
        <v>350000</v>
      </c>
      <c r="AF30" s="58">
        <v>143955</v>
      </c>
      <c r="AG30" s="58">
        <v>145207</v>
      </c>
      <c r="AH30" s="58">
        <v>139800</v>
      </c>
      <c r="AI30" s="58">
        <v>9500000</v>
      </c>
      <c r="AJ30" s="58">
        <v>990554</v>
      </c>
      <c r="AK30" s="58">
        <v>11278</v>
      </c>
      <c r="AL30" s="58">
        <v>44300</v>
      </c>
      <c r="AM30" s="58">
        <v>589547</v>
      </c>
      <c r="AN30" s="83">
        <f t="shared" si="3"/>
        <v>739455.14473684214</v>
      </c>
      <c r="AO30" s="84">
        <f t="shared" si="4"/>
        <v>0.73945514473684215</v>
      </c>
      <c r="AP30" s="85">
        <f t="shared" si="5"/>
        <v>4.2286841340269055E-2</v>
      </c>
      <c r="AQ30" s="82"/>
    </row>
    <row r="31" spans="1:43" s="58" customFormat="1" ht="12" customHeight="1" x14ac:dyDescent="0.3">
      <c r="A31" s="58">
        <v>2021</v>
      </c>
      <c r="B31" s="58">
        <v>1610000</v>
      </c>
      <c r="C31" s="58">
        <v>303100</v>
      </c>
      <c r="D31" s="58">
        <v>168735</v>
      </c>
      <c r="E31" s="58">
        <v>393000</v>
      </c>
      <c r="F31" s="58">
        <v>192701</v>
      </c>
      <c r="G31" s="58">
        <v>1424430</v>
      </c>
      <c r="H31" s="58">
        <v>2070000</v>
      </c>
      <c r="I31" s="58">
        <v>208000</v>
      </c>
      <c r="J31" s="58">
        <v>149599</v>
      </c>
      <c r="K31" s="58">
        <v>189395</v>
      </c>
      <c r="L31" s="58">
        <v>265095</v>
      </c>
      <c r="M31" s="58">
        <v>144752</v>
      </c>
      <c r="N31" s="58">
        <v>142530</v>
      </c>
      <c r="O31" s="58">
        <v>71679.600000000006</v>
      </c>
      <c r="P31" s="58">
        <v>232234</v>
      </c>
      <c r="Q31" s="58">
        <v>124756</v>
      </c>
      <c r="R31" s="58">
        <v>201473</v>
      </c>
      <c r="S31" s="58">
        <v>202</v>
      </c>
      <c r="T31" s="58">
        <v>4634660</v>
      </c>
      <c r="U31" s="58">
        <v>133292</v>
      </c>
      <c r="V31" s="58">
        <v>53492</v>
      </c>
      <c r="W31" s="58">
        <v>21547</v>
      </c>
      <c r="X31" s="58">
        <v>9000</v>
      </c>
      <c r="Y31" s="58">
        <v>1212170</v>
      </c>
      <c r="Z31" s="58">
        <v>304349</v>
      </c>
      <c r="AA31" s="58">
        <v>10600</v>
      </c>
      <c r="AB31" s="58">
        <v>295000</v>
      </c>
      <c r="AC31" s="58">
        <v>214000</v>
      </c>
      <c r="AD31" s="58">
        <v>133695</v>
      </c>
      <c r="AE31" s="58">
        <v>319000</v>
      </c>
      <c r="AF31" s="58">
        <v>119249</v>
      </c>
      <c r="AG31" s="58">
        <v>153115</v>
      </c>
      <c r="AH31" s="58">
        <v>20100</v>
      </c>
      <c r="AI31" s="58">
        <v>9300000</v>
      </c>
      <c r="AJ31" s="58">
        <v>1087800</v>
      </c>
      <c r="AK31" s="58">
        <v>2756</v>
      </c>
      <c r="AL31" s="58">
        <v>5700</v>
      </c>
      <c r="AM31" s="58">
        <v>363717</v>
      </c>
      <c r="AN31" s="83">
        <f t="shared" si="3"/>
        <v>691708.51578947378</v>
      </c>
      <c r="AO31" s="84">
        <f t="shared" si="4"/>
        <v>0.69170851578947379</v>
      </c>
      <c r="AP31" s="85">
        <f t="shared" si="5"/>
        <v>-6.4570013863870623E-2</v>
      </c>
      <c r="AQ31" s="86">
        <f>AVERAGE(AP19:AP31)</f>
        <v>-4.6661530050026274E-2</v>
      </c>
    </row>
    <row r="32" spans="1:43" s="58" customFormat="1" ht="12" customHeight="1" x14ac:dyDescent="0.3">
      <c r="AN32" s="83"/>
      <c r="AO32" s="82"/>
      <c r="AP32" s="82"/>
      <c r="AQ32" s="82"/>
    </row>
    <row r="33" spans="1:43" s="58" customFormat="1" ht="12" customHeight="1" x14ac:dyDescent="0.3">
      <c r="B33" s="58" t="s">
        <v>1110</v>
      </c>
      <c r="C33" s="58" t="s">
        <v>1111</v>
      </c>
      <c r="D33" s="58" t="s">
        <v>1112</v>
      </c>
      <c r="E33" s="58" t="s">
        <v>1113</v>
      </c>
      <c r="F33" s="58" t="s">
        <v>1114</v>
      </c>
      <c r="G33" s="58" t="s">
        <v>1115</v>
      </c>
      <c r="H33" s="58" t="s">
        <v>1116</v>
      </c>
      <c r="I33" s="58" t="s">
        <v>1117</v>
      </c>
      <c r="J33" s="58" t="s">
        <v>1118</v>
      </c>
      <c r="K33" s="58" t="s">
        <v>1119</v>
      </c>
      <c r="L33" s="58" t="s">
        <v>1120</v>
      </c>
      <c r="M33" s="58" t="s">
        <v>1121</v>
      </c>
      <c r="N33" s="58" t="s">
        <v>1122</v>
      </c>
      <c r="O33" s="58" t="s">
        <v>1123</v>
      </c>
      <c r="P33" s="58" t="s">
        <v>1124</v>
      </c>
      <c r="Q33" s="58" t="s">
        <v>1125</v>
      </c>
      <c r="R33" s="58" t="s">
        <v>1126</v>
      </c>
      <c r="S33" s="58" t="s">
        <v>1127</v>
      </c>
      <c r="T33" s="58" t="s">
        <v>1128</v>
      </c>
      <c r="U33" s="58" t="s">
        <v>1129</v>
      </c>
      <c r="V33" s="58" t="s">
        <v>1130</v>
      </c>
      <c r="W33" s="58" t="s">
        <v>1131</v>
      </c>
      <c r="X33" s="58" t="s">
        <v>1132</v>
      </c>
      <c r="Y33" s="58" t="s">
        <v>1133</v>
      </c>
      <c r="Z33" s="58" t="s">
        <v>1134</v>
      </c>
      <c r="AA33" s="58" t="s">
        <v>1135</v>
      </c>
      <c r="AB33" s="58" t="s">
        <v>1136</v>
      </c>
      <c r="AC33" s="58" t="s">
        <v>1137</v>
      </c>
      <c r="AD33" s="58" t="s">
        <v>1138</v>
      </c>
      <c r="AE33" s="58" t="s">
        <v>1139</v>
      </c>
      <c r="AF33" s="58" t="s">
        <v>1140</v>
      </c>
      <c r="AG33" s="58" t="s">
        <v>1141</v>
      </c>
      <c r="AH33" s="58" t="s">
        <v>1142</v>
      </c>
      <c r="AI33" s="58" t="s">
        <v>1143</v>
      </c>
      <c r="AJ33" s="58" t="s">
        <v>1144</v>
      </c>
      <c r="AK33" s="58" t="s">
        <v>1145</v>
      </c>
      <c r="AL33" s="58" t="s">
        <v>1146</v>
      </c>
      <c r="AN33" s="82" t="s">
        <v>1147</v>
      </c>
      <c r="AO33" s="82" t="s">
        <v>967</v>
      </c>
      <c r="AP33" s="82" t="s">
        <v>966</v>
      </c>
      <c r="AQ33" s="82"/>
    </row>
    <row r="34" spans="1:43" s="58" customFormat="1" ht="12" customHeight="1" x14ac:dyDescent="0.3">
      <c r="A34" s="58">
        <v>2008</v>
      </c>
      <c r="C34" s="58">
        <v>182000</v>
      </c>
      <c r="D34" s="58">
        <v>136343</v>
      </c>
      <c r="E34" s="58">
        <v>166000</v>
      </c>
      <c r="F34" s="58">
        <v>1703254</v>
      </c>
      <c r="J34" s="58">
        <v>119900</v>
      </c>
      <c r="K34" s="58">
        <v>454000</v>
      </c>
      <c r="L34" s="58">
        <v>220385.83</v>
      </c>
      <c r="M34" s="58">
        <v>670000</v>
      </c>
      <c r="Q34" s="58">
        <v>60197</v>
      </c>
      <c r="R34" s="58">
        <v>24935000</v>
      </c>
      <c r="S34" s="58">
        <v>129364</v>
      </c>
      <c r="U34" s="58">
        <v>61409.68</v>
      </c>
      <c r="W34" s="58">
        <v>250680</v>
      </c>
      <c r="Y34" s="58">
        <v>60000</v>
      </c>
      <c r="Z34" s="58">
        <v>27909</v>
      </c>
      <c r="AA34" s="58">
        <v>380348</v>
      </c>
      <c r="AE34" s="58">
        <v>24666</v>
      </c>
      <c r="AF34" s="58">
        <v>99443</v>
      </c>
      <c r="AI34" s="58">
        <v>54267</v>
      </c>
      <c r="AJ34" s="58">
        <v>171427</v>
      </c>
      <c r="AK34" s="58">
        <v>15600</v>
      </c>
      <c r="AL34" s="58">
        <v>36855</v>
      </c>
      <c r="AN34" s="83">
        <f>AVERAGE(B34:AL34)</f>
        <v>1361774.9322727271</v>
      </c>
      <c r="AO34" s="84">
        <f>AN34/10^6</f>
        <v>1.3617749322727271</v>
      </c>
      <c r="AP34" s="82"/>
      <c r="AQ34" s="82"/>
    </row>
    <row r="35" spans="1:43" s="58" customFormat="1" ht="12" customHeight="1" x14ac:dyDescent="0.3">
      <c r="A35" s="58">
        <v>2009</v>
      </c>
      <c r="B35" s="58">
        <v>50985651</v>
      </c>
      <c r="C35" s="58">
        <v>400000</v>
      </c>
      <c r="D35" s="58">
        <v>150319</v>
      </c>
      <c r="E35" s="58">
        <v>75865</v>
      </c>
      <c r="F35" s="58">
        <v>182679</v>
      </c>
      <c r="G35" s="58">
        <v>215900</v>
      </c>
      <c r="J35" s="58">
        <v>30000</v>
      </c>
      <c r="K35" s="58">
        <v>413000</v>
      </c>
      <c r="L35" s="58">
        <v>349259</v>
      </c>
      <c r="M35" s="58">
        <v>460000</v>
      </c>
      <c r="N35" s="58">
        <v>61288</v>
      </c>
      <c r="O35" s="58">
        <v>150500000</v>
      </c>
      <c r="P35" s="58">
        <v>35000</v>
      </c>
      <c r="Q35" s="58">
        <v>37385</v>
      </c>
      <c r="R35" s="58">
        <v>25931800</v>
      </c>
      <c r="S35" s="58">
        <v>87867</v>
      </c>
      <c r="T35" s="58">
        <v>173842</v>
      </c>
      <c r="U35" s="58">
        <v>58504.14</v>
      </c>
      <c r="V35" s="58">
        <v>91587</v>
      </c>
      <c r="W35" s="58">
        <v>202521</v>
      </c>
      <c r="X35" s="58">
        <v>3643</v>
      </c>
      <c r="Y35" s="58">
        <v>42300</v>
      </c>
      <c r="Z35" s="58">
        <v>61877</v>
      </c>
      <c r="AA35" s="58">
        <v>581174</v>
      </c>
      <c r="AB35" s="58">
        <v>5394827</v>
      </c>
      <c r="AC35" s="58">
        <v>15969009</v>
      </c>
      <c r="AE35" s="58">
        <v>16267</v>
      </c>
      <c r="AF35" s="58">
        <v>96047</v>
      </c>
      <c r="AH35" s="58">
        <v>454500000</v>
      </c>
      <c r="AI35" s="58">
        <v>40063</v>
      </c>
      <c r="AJ35" s="58">
        <v>32667</v>
      </c>
      <c r="AK35" s="58">
        <v>17200</v>
      </c>
      <c r="AL35" s="58">
        <v>37878</v>
      </c>
      <c r="AN35" s="83">
        <f t="shared" ref="AN35:AN47" si="6">AVERAGE(B35:AL35)</f>
        <v>21431376.337575756</v>
      </c>
      <c r="AO35" s="84">
        <f t="shared" ref="AO35:AO47" si="7">AN35/10^6</f>
        <v>21.431376337575756</v>
      </c>
      <c r="AP35" s="85">
        <f t="shared" ref="AP35:AP47" si="8">(AN35/AN34)-1</f>
        <v>14.737825561091782</v>
      </c>
      <c r="AQ35" s="82"/>
    </row>
    <row r="36" spans="1:43" s="58" customFormat="1" ht="12" customHeight="1" x14ac:dyDescent="0.3">
      <c r="A36" s="58">
        <v>2010</v>
      </c>
      <c r="B36" s="58">
        <v>52521636</v>
      </c>
      <c r="C36" s="58">
        <v>1353000</v>
      </c>
      <c r="D36" s="58">
        <v>171261</v>
      </c>
      <c r="E36" s="58">
        <v>91814</v>
      </c>
      <c r="F36" s="58">
        <v>177805</v>
      </c>
      <c r="G36" s="58">
        <v>273300</v>
      </c>
      <c r="I36" s="58">
        <v>12283</v>
      </c>
      <c r="J36" s="58">
        <v>78780</v>
      </c>
      <c r="K36" s="58">
        <v>431000</v>
      </c>
      <c r="L36" s="58">
        <v>179098</v>
      </c>
      <c r="M36" s="58">
        <v>365716</v>
      </c>
      <c r="N36" s="58">
        <v>128666.05</v>
      </c>
      <c r="P36" s="58">
        <v>200000</v>
      </c>
      <c r="Q36" s="58">
        <v>41687</v>
      </c>
      <c r="R36" s="58">
        <v>389000</v>
      </c>
      <c r="S36" s="58">
        <v>89957</v>
      </c>
      <c r="T36" s="58">
        <v>168457</v>
      </c>
      <c r="U36" s="58">
        <v>51280</v>
      </c>
      <c r="V36" s="58">
        <v>91184</v>
      </c>
      <c r="W36" s="58">
        <v>214266</v>
      </c>
      <c r="X36" s="58">
        <v>5029</v>
      </c>
      <c r="Y36" s="58">
        <v>51300</v>
      </c>
      <c r="Z36" s="58">
        <v>47795</v>
      </c>
      <c r="AA36" s="58">
        <v>613063</v>
      </c>
      <c r="AB36" s="58">
        <v>5640000</v>
      </c>
      <c r="AC36" s="58">
        <v>12465000</v>
      </c>
      <c r="AD36" s="58">
        <v>160000</v>
      </c>
      <c r="AE36" s="58">
        <v>18390</v>
      </c>
      <c r="AF36" s="58">
        <v>110000</v>
      </c>
      <c r="AG36" s="58">
        <v>577352</v>
      </c>
      <c r="AH36" s="58">
        <v>486700000</v>
      </c>
      <c r="AI36" s="58">
        <v>54910</v>
      </c>
      <c r="AJ36" s="58">
        <v>44000</v>
      </c>
      <c r="AK36" s="58">
        <v>13700</v>
      </c>
      <c r="AL36" s="58">
        <v>37878</v>
      </c>
      <c r="AN36" s="83">
        <f t="shared" si="6"/>
        <v>16101960.20142857</v>
      </c>
      <c r="AO36" s="84">
        <f t="shared" si="7"/>
        <v>16.101960201428568</v>
      </c>
      <c r="AP36" s="85">
        <f t="shared" si="8"/>
        <v>-0.24867353604365061</v>
      </c>
      <c r="AQ36" s="82"/>
    </row>
    <row r="37" spans="1:43" s="58" customFormat="1" ht="12" customHeight="1" x14ac:dyDescent="0.3">
      <c r="A37" s="58">
        <v>2011</v>
      </c>
      <c r="B37" s="58">
        <v>2691264</v>
      </c>
      <c r="C37" s="58">
        <v>1432000</v>
      </c>
      <c r="D37" s="58">
        <v>160632</v>
      </c>
      <c r="E37" s="58">
        <v>103492</v>
      </c>
      <c r="F37" s="58">
        <v>187436</v>
      </c>
      <c r="G37" s="58">
        <v>53000</v>
      </c>
      <c r="H37" s="58">
        <v>104729</v>
      </c>
      <c r="I37" s="58">
        <v>9238</v>
      </c>
      <c r="J37" s="58">
        <v>2295731</v>
      </c>
      <c r="K37" s="58">
        <v>478000</v>
      </c>
      <c r="L37" s="58">
        <v>125669</v>
      </c>
      <c r="M37" s="58">
        <v>470000</v>
      </c>
      <c r="N37" s="58">
        <v>152012</v>
      </c>
      <c r="P37" s="58">
        <v>597030</v>
      </c>
      <c r="Q37" s="58">
        <v>42691</v>
      </c>
      <c r="R37" s="58">
        <v>26680639</v>
      </c>
      <c r="S37" s="58">
        <v>110010</v>
      </c>
      <c r="T37" s="58">
        <v>168499</v>
      </c>
      <c r="U37" s="58">
        <v>49000</v>
      </c>
      <c r="V37" s="58">
        <v>81558</v>
      </c>
      <c r="W37" s="58">
        <v>164931</v>
      </c>
      <c r="X37" s="58">
        <v>11420</v>
      </c>
      <c r="Y37" s="58">
        <v>50900</v>
      </c>
      <c r="Z37" s="58">
        <v>139057.9</v>
      </c>
      <c r="AA37" s="58">
        <v>779231</v>
      </c>
      <c r="AB37" s="58">
        <v>326928</v>
      </c>
      <c r="AC37" s="58">
        <v>15299920</v>
      </c>
      <c r="AD37" s="58">
        <v>185000</v>
      </c>
      <c r="AE37" s="58">
        <v>12378</v>
      </c>
      <c r="AF37" s="58">
        <v>188859</v>
      </c>
      <c r="AG37" s="58">
        <v>1170000</v>
      </c>
      <c r="AH37" s="58">
        <v>499400000</v>
      </c>
      <c r="AI37" s="58">
        <v>54139</v>
      </c>
      <c r="AJ37" s="58">
        <v>74037</v>
      </c>
      <c r="AK37" s="58">
        <v>18300</v>
      </c>
      <c r="AL37" s="58">
        <v>42060</v>
      </c>
      <c r="AN37" s="83">
        <f t="shared" si="6"/>
        <v>15386383.080555554</v>
      </c>
      <c r="AO37" s="84">
        <f t="shared" si="7"/>
        <v>15.386383080555554</v>
      </c>
      <c r="AP37" s="85">
        <f t="shared" si="8"/>
        <v>-4.4440373216767082E-2</v>
      </c>
      <c r="AQ37" s="82"/>
    </row>
    <row r="38" spans="1:43" s="58" customFormat="1" ht="12" customHeight="1" x14ac:dyDescent="0.3">
      <c r="A38" s="58">
        <v>2012</v>
      </c>
      <c r="B38" s="58">
        <v>65590500</v>
      </c>
      <c r="C38" s="58">
        <v>1895260</v>
      </c>
      <c r="D38" s="58">
        <v>177678</v>
      </c>
      <c r="E38" s="58">
        <v>91304</v>
      </c>
      <c r="F38" s="58">
        <v>209332</v>
      </c>
      <c r="G38" s="58">
        <v>55000</v>
      </c>
      <c r="H38" s="58">
        <v>1045179</v>
      </c>
      <c r="I38" s="58">
        <v>84270</v>
      </c>
      <c r="J38" s="58">
        <v>1909250</v>
      </c>
      <c r="K38" s="58">
        <v>428000</v>
      </c>
      <c r="L38" s="58">
        <v>112044</v>
      </c>
      <c r="M38" s="58">
        <v>469400</v>
      </c>
      <c r="N38" s="58">
        <v>157032</v>
      </c>
      <c r="O38" s="58">
        <v>57068118</v>
      </c>
      <c r="P38" s="58">
        <v>1957930</v>
      </c>
      <c r="Q38" s="58">
        <v>78092</v>
      </c>
      <c r="R38" s="58">
        <v>398592</v>
      </c>
      <c r="S38" s="58">
        <v>94044</v>
      </c>
      <c r="T38" s="58">
        <v>147002</v>
      </c>
      <c r="U38" s="58">
        <v>157000</v>
      </c>
      <c r="V38" s="58">
        <v>3578467</v>
      </c>
      <c r="W38" s="58">
        <v>167144.64000000001</v>
      </c>
      <c r="Y38" s="58">
        <v>109335</v>
      </c>
      <c r="Z38" s="58">
        <v>40349</v>
      </c>
      <c r="AA38" s="58">
        <v>722217</v>
      </c>
      <c r="AB38" s="58">
        <v>6770937</v>
      </c>
      <c r="AC38" s="58">
        <v>11505147</v>
      </c>
      <c r="AD38" s="58">
        <v>146000</v>
      </c>
      <c r="AE38" s="58">
        <v>14888</v>
      </c>
      <c r="AF38" s="58">
        <v>165281</v>
      </c>
      <c r="AG38" s="58">
        <v>431626</v>
      </c>
      <c r="AH38" s="58">
        <v>520400000</v>
      </c>
      <c r="AI38" s="58">
        <v>52076</v>
      </c>
      <c r="AJ38" s="58">
        <v>81196.83</v>
      </c>
      <c r="AK38" s="58">
        <v>30900</v>
      </c>
      <c r="AL38" s="58">
        <v>426171</v>
      </c>
      <c r="AN38" s="83">
        <f t="shared" si="6"/>
        <v>18799076.735277779</v>
      </c>
      <c r="AO38" s="84">
        <f t="shared" si="7"/>
        <v>18.799076735277779</v>
      </c>
      <c r="AP38" s="85">
        <f t="shared" si="8"/>
        <v>0.22179960273022159</v>
      </c>
      <c r="AQ38" s="82"/>
    </row>
    <row r="39" spans="1:43" s="58" customFormat="1" ht="12" customHeight="1" x14ac:dyDescent="0.3">
      <c r="A39" s="58">
        <v>2013</v>
      </c>
      <c r="B39" s="58">
        <v>95137141</v>
      </c>
      <c r="C39" s="58">
        <v>240300</v>
      </c>
      <c r="D39" s="58">
        <v>188924</v>
      </c>
      <c r="E39" s="58">
        <v>136000</v>
      </c>
      <c r="F39" s="58">
        <v>209567</v>
      </c>
      <c r="G39" s="58">
        <v>59000</v>
      </c>
      <c r="H39" s="58">
        <v>1614900</v>
      </c>
      <c r="J39" s="58">
        <v>1702000</v>
      </c>
      <c r="K39" s="58">
        <v>401000</v>
      </c>
      <c r="L39" s="58">
        <v>115015</v>
      </c>
      <c r="M39" s="58">
        <v>507400</v>
      </c>
      <c r="N39" s="58">
        <v>150006</v>
      </c>
      <c r="P39" s="58">
        <v>288167</v>
      </c>
      <c r="Q39" s="58">
        <v>37827</v>
      </c>
      <c r="R39" s="58">
        <v>580000</v>
      </c>
      <c r="S39" s="58">
        <v>94318</v>
      </c>
      <c r="T39" s="58">
        <v>128582</v>
      </c>
      <c r="U39" s="58">
        <v>151000</v>
      </c>
      <c r="V39" s="58">
        <v>3800825</v>
      </c>
      <c r="W39" s="58">
        <v>47972</v>
      </c>
      <c r="X39" s="58">
        <v>10423</v>
      </c>
      <c r="Y39" s="58">
        <v>49500</v>
      </c>
      <c r="Z39" s="58">
        <v>35957</v>
      </c>
      <c r="AD39" s="58">
        <v>134000</v>
      </c>
      <c r="AE39" s="58">
        <v>26638</v>
      </c>
      <c r="AF39" s="58">
        <v>186612</v>
      </c>
      <c r="AG39" s="58">
        <v>484012</v>
      </c>
      <c r="AH39" s="58">
        <v>539700000</v>
      </c>
      <c r="AI39" s="58">
        <v>45674</v>
      </c>
      <c r="AJ39" s="58">
        <v>85978.8</v>
      </c>
      <c r="AK39" s="58">
        <v>34400</v>
      </c>
      <c r="AL39" s="58">
        <v>498301</v>
      </c>
      <c r="AN39" s="83">
        <f t="shared" si="6"/>
        <v>20215044.993749999</v>
      </c>
      <c r="AO39" s="84">
        <f t="shared" si="7"/>
        <v>20.215044993749999</v>
      </c>
      <c r="AP39" s="85">
        <f t="shared" si="8"/>
        <v>7.5321159566047013E-2</v>
      </c>
      <c r="AQ39" s="82"/>
    </row>
    <row r="40" spans="1:43" s="58" customFormat="1" ht="12" customHeight="1" x14ac:dyDescent="0.3">
      <c r="A40" s="58">
        <v>2014</v>
      </c>
      <c r="B40" s="58">
        <v>111228768</v>
      </c>
      <c r="C40" s="58">
        <v>186200</v>
      </c>
      <c r="D40" s="58">
        <v>189714</v>
      </c>
      <c r="E40" s="58">
        <v>119000</v>
      </c>
      <c r="F40" s="58">
        <v>212018</v>
      </c>
      <c r="H40" s="58">
        <v>1592229</v>
      </c>
      <c r="J40" s="58">
        <v>1660000</v>
      </c>
      <c r="L40" s="58">
        <v>177356</v>
      </c>
      <c r="M40" s="58">
        <v>616800</v>
      </c>
      <c r="N40" s="58">
        <v>139369</v>
      </c>
      <c r="P40" s="58">
        <v>1364090</v>
      </c>
      <c r="Q40" s="58">
        <v>113678</v>
      </c>
      <c r="R40" s="58">
        <v>580000</v>
      </c>
      <c r="S40" s="58">
        <v>96710</v>
      </c>
      <c r="T40" s="58">
        <v>136381</v>
      </c>
      <c r="U40" s="58">
        <v>4303866</v>
      </c>
      <c r="V40" s="58">
        <v>4031126</v>
      </c>
      <c r="W40" s="58">
        <v>59215</v>
      </c>
      <c r="Y40" s="58">
        <v>27000</v>
      </c>
      <c r="Z40" s="58">
        <v>36430</v>
      </c>
      <c r="AD40" s="58">
        <v>171000</v>
      </c>
      <c r="AE40" s="58">
        <v>25365</v>
      </c>
      <c r="AF40" s="58">
        <v>125248</v>
      </c>
      <c r="AG40" s="58">
        <v>494987</v>
      </c>
      <c r="AH40" s="58">
        <v>594300000</v>
      </c>
      <c r="AI40" s="58">
        <v>42315</v>
      </c>
      <c r="AJ40" s="58">
        <v>74438.77</v>
      </c>
      <c r="AK40" s="58">
        <v>42900</v>
      </c>
      <c r="AL40" s="58">
        <v>570155</v>
      </c>
      <c r="AN40" s="83">
        <f t="shared" si="6"/>
        <v>24921253.750689656</v>
      </c>
      <c r="AO40" s="84">
        <f t="shared" si="7"/>
        <v>24.921253750689655</v>
      </c>
      <c r="AP40" s="85">
        <f t="shared" si="8"/>
        <v>0.23280723631308775</v>
      </c>
      <c r="AQ40" s="82"/>
    </row>
    <row r="41" spans="1:43" s="58" customFormat="1" ht="12" customHeight="1" x14ac:dyDescent="0.3">
      <c r="A41" s="58">
        <v>2015</v>
      </c>
      <c r="B41" s="58">
        <v>112843670</v>
      </c>
      <c r="C41" s="58">
        <v>231000</v>
      </c>
      <c r="D41" s="58">
        <v>224243</v>
      </c>
      <c r="E41" s="58">
        <v>109000</v>
      </c>
      <c r="F41" s="58">
        <v>182343</v>
      </c>
      <c r="H41" s="58">
        <v>9854917</v>
      </c>
      <c r="J41" s="58">
        <v>1680000</v>
      </c>
      <c r="L41" s="58">
        <v>170749</v>
      </c>
      <c r="M41" s="58">
        <v>6310359</v>
      </c>
      <c r="N41" s="58">
        <v>137399</v>
      </c>
      <c r="O41" s="58">
        <v>58995720</v>
      </c>
      <c r="P41" s="58">
        <v>2346830</v>
      </c>
      <c r="Q41" s="58">
        <v>96983</v>
      </c>
      <c r="S41" s="58">
        <v>101374</v>
      </c>
      <c r="T41" s="58">
        <v>149228</v>
      </c>
      <c r="U41" s="58">
        <v>3661448</v>
      </c>
      <c r="V41" s="58">
        <v>6421024</v>
      </c>
      <c r="W41" s="58">
        <v>61372</v>
      </c>
      <c r="X41" s="58">
        <v>14082</v>
      </c>
      <c r="Y41" s="58">
        <v>29000</v>
      </c>
      <c r="Z41" s="58">
        <v>1198701</v>
      </c>
      <c r="AD41" s="58">
        <v>158000</v>
      </c>
      <c r="AE41" s="58">
        <v>27297</v>
      </c>
      <c r="AF41" s="58">
        <v>98379</v>
      </c>
      <c r="AG41" s="58">
        <v>592228</v>
      </c>
      <c r="AH41" s="58">
        <v>632600000</v>
      </c>
      <c r="AI41" s="58">
        <v>43289</v>
      </c>
      <c r="AJ41" s="58">
        <v>45461</v>
      </c>
      <c r="AK41" s="58">
        <v>51200</v>
      </c>
      <c r="AL41" s="58">
        <v>709410</v>
      </c>
      <c r="AN41" s="83">
        <f t="shared" si="6"/>
        <v>27971490.199999999</v>
      </c>
      <c r="AO41" s="84">
        <f t="shared" si="7"/>
        <v>27.971490199999998</v>
      </c>
      <c r="AP41" s="85">
        <f t="shared" si="8"/>
        <v>0.12239498380878744</v>
      </c>
      <c r="AQ41" s="82"/>
    </row>
    <row r="42" spans="1:43" s="58" customFormat="1" ht="12" customHeight="1" x14ac:dyDescent="0.3">
      <c r="A42" s="58">
        <v>2016</v>
      </c>
      <c r="B42" s="58">
        <v>105793000</v>
      </c>
      <c r="C42" s="58">
        <v>6016000</v>
      </c>
      <c r="D42" s="58">
        <v>288390</v>
      </c>
      <c r="E42" s="58">
        <v>88000</v>
      </c>
      <c r="F42" s="58">
        <v>208013</v>
      </c>
      <c r="H42" s="58">
        <v>8948538</v>
      </c>
      <c r="J42" s="58">
        <v>1650000</v>
      </c>
      <c r="K42" s="58">
        <v>16768000</v>
      </c>
      <c r="L42" s="58">
        <v>168459</v>
      </c>
      <c r="M42" s="58">
        <v>5813140</v>
      </c>
      <c r="N42" s="58">
        <v>132734</v>
      </c>
      <c r="O42" s="58">
        <v>62371000</v>
      </c>
      <c r="P42" s="58">
        <v>2845350</v>
      </c>
      <c r="Q42" s="58">
        <v>84918</v>
      </c>
      <c r="S42" s="58">
        <v>91276</v>
      </c>
      <c r="T42" s="58">
        <v>137813</v>
      </c>
      <c r="U42" s="58">
        <v>4219490</v>
      </c>
      <c r="V42" s="58">
        <v>11701000</v>
      </c>
      <c r="W42" s="58">
        <v>65023</v>
      </c>
      <c r="X42" s="58">
        <v>11580</v>
      </c>
      <c r="Y42" s="58">
        <v>29000</v>
      </c>
      <c r="Z42" s="58">
        <v>2855544</v>
      </c>
      <c r="AB42" s="58">
        <v>12874</v>
      </c>
      <c r="AC42" s="58">
        <v>21439000</v>
      </c>
      <c r="AD42" s="58">
        <v>164000</v>
      </c>
      <c r="AE42" s="58">
        <v>27868</v>
      </c>
      <c r="AF42" s="58">
        <v>67337</v>
      </c>
      <c r="AG42" s="58">
        <v>568700</v>
      </c>
      <c r="AH42" s="58">
        <v>632000000</v>
      </c>
      <c r="AI42" s="58">
        <v>47517</v>
      </c>
      <c r="AJ42" s="58">
        <v>33863</v>
      </c>
      <c r="AK42" s="58">
        <v>100600</v>
      </c>
      <c r="AL42" s="58">
        <v>1219277</v>
      </c>
      <c r="AN42" s="83">
        <f t="shared" si="6"/>
        <v>26847494.060606062</v>
      </c>
      <c r="AO42" s="84">
        <f t="shared" si="7"/>
        <v>26.847494060606063</v>
      </c>
      <c r="AP42" s="85">
        <f t="shared" si="8"/>
        <v>-4.0183634527771295E-2</v>
      </c>
      <c r="AQ42" s="82"/>
    </row>
    <row r="43" spans="1:43" s="58" customFormat="1" ht="12" customHeight="1" x14ac:dyDescent="0.3">
      <c r="A43" s="58">
        <v>2017</v>
      </c>
      <c r="B43" s="58">
        <v>106926000</v>
      </c>
      <c r="C43" s="58">
        <v>6597000</v>
      </c>
      <c r="D43" s="58">
        <v>203814</v>
      </c>
      <c r="E43" s="58">
        <v>107000</v>
      </c>
      <c r="F43" s="58">
        <v>8254000</v>
      </c>
      <c r="H43" s="58">
        <v>7530260</v>
      </c>
      <c r="I43" s="58">
        <v>26170000</v>
      </c>
      <c r="J43" s="58">
        <v>11600000</v>
      </c>
      <c r="K43" s="58">
        <v>16575000</v>
      </c>
      <c r="L43" s="58">
        <v>158664</v>
      </c>
      <c r="M43" s="58">
        <v>5855309</v>
      </c>
      <c r="N43" s="58">
        <v>108910</v>
      </c>
      <c r="O43" s="58">
        <v>61102100</v>
      </c>
      <c r="P43" s="58">
        <v>2577540</v>
      </c>
      <c r="Q43" s="58">
        <v>72984</v>
      </c>
      <c r="S43" s="58">
        <v>76763</v>
      </c>
      <c r="T43" s="58">
        <v>132560</v>
      </c>
      <c r="U43" s="58">
        <v>4180730</v>
      </c>
      <c r="V43" s="58">
        <v>16307000</v>
      </c>
      <c r="W43" s="58">
        <v>63494</v>
      </c>
      <c r="X43" s="58">
        <v>15306</v>
      </c>
      <c r="Y43" s="58">
        <v>30000</v>
      </c>
      <c r="Z43" s="58">
        <v>2460660</v>
      </c>
      <c r="AB43" s="58">
        <v>9277000</v>
      </c>
      <c r="AC43" s="58">
        <v>20154000</v>
      </c>
      <c r="AD43" s="58">
        <v>150000</v>
      </c>
      <c r="AE43" s="58">
        <v>80425</v>
      </c>
      <c r="AF43" s="58">
        <v>70641</v>
      </c>
      <c r="AG43" s="58">
        <v>67413029</v>
      </c>
      <c r="AH43" s="58">
        <v>605200000</v>
      </c>
      <c r="AI43" s="58">
        <v>47041</v>
      </c>
      <c r="AJ43" s="58">
        <v>29159</v>
      </c>
      <c r="AK43" s="58">
        <v>101200</v>
      </c>
      <c r="AL43" s="58">
        <v>1506866</v>
      </c>
      <c r="AN43" s="83">
        <f t="shared" si="6"/>
        <v>28856895.735294119</v>
      </c>
      <c r="AO43" s="84">
        <f t="shared" si="7"/>
        <v>28.856895735294117</v>
      </c>
      <c r="AP43" s="85">
        <f t="shared" si="8"/>
        <v>7.4845036566615564E-2</v>
      </c>
      <c r="AQ43" s="82"/>
    </row>
    <row r="44" spans="1:43" s="58" customFormat="1" ht="12" customHeight="1" x14ac:dyDescent="0.3">
      <c r="A44" s="58">
        <v>2018</v>
      </c>
      <c r="B44" s="58">
        <v>107411000</v>
      </c>
      <c r="C44" s="58">
        <v>6866240</v>
      </c>
      <c r="D44" s="58">
        <v>195530</v>
      </c>
      <c r="F44" s="58">
        <v>6956000</v>
      </c>
      <c r="G44" s="58">
        <v>102000</v>
      </c>
      <c r="H44" s="58">
        <v>6077719</v>
      </c>
      <c r="I44" s="58">
        <v>25180000</v>
      </c>
      <c r="J44" s="58">
        <v>13361000</v>
      </c>
      <c r="K44" s="58">
        <v>15473000</v>
      </c>
      <c r="L44" s="58">
        <v>167533</v>
      </c>
      <c r="M44" s="58">
        <v>6603076</v>
      </c>
      <c r="N44" s="58">
        <v>124823</v>
      </c>
      <c r="O44" s="58">
        <v>62017600</v>
      </c>
      <c r="P44" s="58">
        <v>2463200</v>
      </c>
      <c r="Q44" s="58">
        <v>146181</v>
      </c>
      <c r="S44" s="58">
        <v>71389</v>
      </c>
      <c r="T44" s="58">
        <v>165513</v>
      </c>
      <c r="U44" s="58">
        <v>3679630</v>
      </c>
      <c r="V44" s="58">
        <v>14435000</v>
      </c>
      <c r="W44" s="58">
        <v>64948</v>
      </c>
      <c r="X44" s="58">
        <v>22545</v>
      </c>
      <c r="Y44" s="58">
        <v>30000</v>
      </c>
      <c r="Z44" s="58">
        <v>2296042</v>
      </c>
      <c r="AA44" s="58">
        <v>896165</v>
      </c>
      <c r="AB44" s="58">
        <v>11854000</v>
      </c>
      <c r="AC44" s="58">
        <v>24886000</v>
      </c>
      <c r="AD44" s="58">
        <v>138000</v>
      </c>
      <c r="AE44" s="58">
        <v>89534</v>
      </c>
      <c r="AF44" s="58">
        <v>880322</v>
      </c>
      <c r="AG44" s="58">
        <v>70562356</v>
      </c>
      <c r="AH44" s="58">
        <v>559900000</v>
      </c>
      <c r="AI44" s="58">
        <v>5845000</v>
      </c>
      <c r="AJ44" s="58">
        <v>30808</v>
      </c>
      <c r="AK44" s="58">
        <v>110300</v>
      </c>
      <c r="AL44" s="58">
        <v>1710584</v>
      </c>
      <c r="AN44" s="83">
        <f t="shared" si="6"/>
        <v>27166086.800000001</v>
      </c>
      <c r="AO44" s="84">
        <f t="shared" si="7"/>
        <v>27.166086800000002</v>
      </c>
      <c r="AP44" s="85">
        <f t="shared" si="8"/>
        <v>-5.8592890614569182E-2</v>
      </c>
      <c r="AQ44" s="82"/>
    </row>
    <row r="45" spans="1:43" s="58" customFormat="1" ht="12" customHeight="1" x14ac:dyDescent="0.3">
      <c r="A45" s="58">
        <v>2019</v>
      </c>
      <c r="C45" s="58">
        <v>6050620</v>
      </c>
      <c r="D45" s="58">
        <v>201522</v>
      </c>
      <c r="F45" s="58">
        <v>6781000</v>
      </c>
      <c r="G45" s="58">
        <v>145000</v>
      </c>
      <c r="H45" s="58">
        <v>5110721</v>
      </c>
      <c r="I45" s="58">
        <v>24240000</v>
      </c>
      <c r="J45" s="58">
        <v>8230000</v>
      </c>
      <c r="K45" s="58">
        <v>16005000</v>
      </c>
      <c r="L45" s="58">
        <v>25711400</v>
      </c>
      <c r="M45" s="58">
        <v>5681200</v>
      </c>
      <c r="N45" s="58">
        <v>120969</v>
      </c>
      <c r="O45" s="58">
        <v>61020400</v>
      </c>
      <c r="P45" s="58">
        <v>2576690</v>
      </c>
      <c r="Q45" s="58">
        <v>133956</v>
      </c>
      <c r="S45" s="58">
        <v>62585</v>
      </c>
      <c r="T45" s="58">
        <v>138547</v>
      </c>
      <c r="U45" s="58">
        <v>3367680</v>
      </c>
      <c r="V45" s="58">
        <v>12820000</v>
      </c>
      <c r="W45" s="58">
        <v>202048</v>
      </c>
      <c r="X45" s="58">
        <v>6248</v>
      </c>
      <c r="Y45" s="58">
        <v>23000</v>
      </c>
      <c r="Z45" s="58">
        <v>2699717</v>
      </c>
      <c r="AB45" s="58">
        <v>11682000</v>
      </c>
      <c r="AC45" s="58">
        <v>25869000</v>
      </c>
      <c r="AD45" s="58">
        <v>126035000</v>
      </c>
      <c r="AE45" s="58">
        <v>20193</v>
      </c>
      <c r="AF45" s="58">
        <v>108276</v>
      </c>
      <c r="AG45" s="58">
        <v>74256245</v>
      </c>
      <c r="AI45" s="58">
        <v>6223000</v>
      </c>
      <c r="AJ45" s="58">
        <v>29817</v>
      </c>
      <c r="AK45" s="58">
        <v>202700</v>
      </c>
      <c r="AL45" s="58">
        <v>18325553</v>
      </c>
      <c r="AN45" s="83">
        <f t="shared" si="6"/>
        <v>13877502.71875</v>
      </c>
      <c r="AO45" s="84">
        <f t="shared" si="7"/>
        <v>13.87750271875</v>
      </c>
      <c r="AP45" s="85">
        <f t="shared" si="8"/>
        <v>-0.48916077531085556</v>
      </c>
      <c r="AQ45" s="82"/>
    </row>
    <row r="46" spans="1:43" s="58" customFormat="1" ht="12" customHeight="1" x14ac:dyDescent="0.3">
      <c r="A46" s="58">
        <v>2020</v>
      </c>
      <c r="B46" s="58">
        <v>114000000</v>
      </c>
      <c r="C46" s="58">
        <v>22000</v>
      </c>
      <c r="E46" s="58">
        <v>821000</v>
      </c>
      <c r="F46" s="58">
        <v>5614000</v>
      </c>
      <c r="G46" s="58">
        <v>80000</v>
      </c>
      <c r="H46" s="58">
        <v>5233393</v>
      </c>
      <c r="I46" s="58">
        <v>22150000</v>
      </c>
      <c r="J46" s="58">
        <v>9460000</v>
      </c>
      <c r="K46" s="58">
        <v>507691000</v>
      </c>
      <c r="L46" s="58">
        <v>23315000</v>
      </c>
      <c r="M46" s="58">
        <v>5689936</v>
      </c>
      <c r="O46" s="58">
        <v>100610000</v>
      </c>
      <c r="P46" s="58">
        <v>2416070</v>
      </c>
      <c r="Q46" s="58">
        <v>82245</v>
      </c>
      <c r="S46" s="58">
        <v>42350</v>
      </c>
      <c r="T46" s="58">
        <v>76831</v>
      </c>
      <c r="U46" s="58">
        <v>3304680</v>
      </c>
      <c r="V46" s="58">
        <v>13881000</v>
      </c>
      <c r="W46" s="58">
        <v>128996</v>
      </c>
      <c r="X46" s="58">
        <v>2164</v>
      </c>
      <c r="Y46" s="58">
        <v>9000</v>
      </c>
      <c r="Z46" s="58">
        <v>2146230</v>
      </c>
      <c r="AA46" s="58">
        <v>4451210</v>
      </c>
      <c r="AB46" s="58">
        <v>11960000</v>
      </c>
      <c r="AC46" s="58">
        <v>24974000</v>
      </c>
      <c r="AD46" s="58">
        <v>125720000</v>
      </c>
      <c r="AE46" s="58">
        <v>160008</v>
      </c>
      <c r="AF46" s="58">
        <v>53693</v>
      </c>
      <c r="AG46" s="58">
        <v>65921200</v>
      </c>
      <c r="AH46" s="58">
        <v>576200000</v>
      </c>
      <c r="AI46" s="58">
        <v>5979000</v>
      </c>
      <c r="AJ46" s="58">
        <v>38995</v>
      </c>
      <c r="AK46" s="58">
        <v>1320600</v>
      </c>
      <c r="AL46" s="58">
        <v>17988897</v>
      </c>
      <c r="AN46" s="83">
        <f>AVERAGE(B46:AL46)</f>
        <v>48574808.764705881</v>
      </c>
      <c r="AO46" s="84">
        <f>AN46/10^6</f>
        <v>48.574808764705878</v>
      </c>
      <c r="AP46" s="85">
        <f t="shared" si="8"/>
        <v>2.5002557556033542</v>
      </c>
      <c r="AQ46" s="82"/>
    </row>
    <row r="47" spans="1:43" s="58" customFormat="1" ht="12" customHeight="1" x14ac:dyDescent="0.3">
      <c r="A47" s="58">
        <v>2021</v>
      </c>
      <c r="B47" s="58">
        <v>113720000</v>
      </c>
      <c r="C47" s="58">
        <v>4657400</v>
      </c>
      <c r="D47" s="58">
        <v>7898070</v>
      </c>
      <c r="E47" s="58">
        <v>1008000</v>
      </c>
      <c r="F47" s="58">
        <v>5243000</v>
      </c>
      <c r="H47" s="58">
        <v>4738904</v>
      </c>
      <c r="I47" s="58">
        <v>24420000</v>
      </c>
      <c r="J47" s="58">
        <v>9390000</v>
      </c>
      <c r="K47" s="58">
        <v>469271000</v>
      </c>
      <c r="L47" s="58">
        <v>19155400</v>
      </c>
      <c r="M47" s="58">
        <v>5925850</v>
      </c>
      <c r="O47" s="58">
        <v>97900000</v>
      </c>
      <c r="P47" s="58">
        <v>4971820</v>
      </c>
      <c r="Q47" s="58">
        <v>80169</v>
      </c>
      <c r="R47" s="58">
        <v>13182000</v>
      </c>
      <c r="S47" s="58">
        <v>15683</v>
      </c>
      <c r="T47" s="58">
        <v>43786</v>
      </c>
      <c r="U47" s="58">
        <v>3137330</v>
      </c>
      <c r="V47" s="58">
        <v>14776000</v>
      </c>
      <c r="W47" s="58">
        <v>108432</v>
      </c>
      <c r="X47" s="58">
        <v>4708790</v>
      </c>
      <c r="Y47" s="58">
        <v>7000</v>
      </c>
      <c r="Z47" s="58">
        <v>2072160</v>
      </c>
      <c r="AA47" s="58">
        <v>5706670</v>
      </c>
      <c r="AB47" s="58">
        <v>12488000</v>
      </c>
      <c r="AC47" s="58">
        <v>23571000</v>
      </c>
      <c r="AD47" s="58">
        <v>124745000</v>
      </c>
      <c r="AE47" s="58">
        <v>58428</v>
      </c>
      <c r="AF47" s="58">
        <v>682118</v>
      </c>
      <c r="AG47" s="58">
        <v>68901900</v>
      </c>
      <c r="AH47" s="58">
        <v>558300000</v>
      </c>
      <c r="AI47" s="58">
        <v>6072000</v>
      </c>
      <c r="AJ47" s="58">
        <v>27132</v>
      </c>
      <c r="AK47" s="58">
        <v>1194100</v>
      </c>
      <c r="AL47" s="58">
        <v>13341500</v>
      </c>
      <c r="AN47" s="83">
        <f t="shared" si="6"/>
        <v>46329104.057142854</v>
      </c>
      <c r="AO47" s="84">
        <f t="shared" si="7"/>
        <v>46.329104057142857</v>
      </c>
      <c r="AP47" s="85">
        <f t="shared" si="8"/>
        <v>-4.6231879541535958E-2</v>
      </c>
      <c r="AQ47" s="86">
        <f>AVERAGE(AP35:AP47)</f>
        <v>1.3106127881865188</v>
      </c>
    </row>
  </sheetData>
  <dataValidations count="2">
    <dataValidation allowBlank="1" showErrorMessage="1" promptTitle="TRAFO" prompt="$A$1:$AP$15" sqref="A1 A33" xr:uid="{4C657B8B-82DD-4D05-945D-25AC23879D21}"/>
    <dataValidation allowBlank="1" showErrorMessage="1" promptTitle="TRAFO" prompt="$A$17:$AP$31" sqref="A17" xr:uid="{4C62F20D-BC7C-47B9-BECA-27CA4EBB1BEB}"/>
  </dataValidations>
  <pageMargins left="0.7" right="0.7" top="0.75" bottom="0.75" header="0.3" footer="0.3"/>
  <ignoredErrors>
    <ignoredError sqref="AN2:AN15 AN18:AN31 AN34:AN47" formulaRange="1"/>
  </ignoredErrors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066B35-97B1-48BF-838B-D989E7921A8D}">
  <dimension ref="A1:AY1695"/>
  <sheetViews>
    <sheetView topLeftCell="N1" zoomScale="55" zoomScaleNormal="55" workbookViewId="0">
      <pane ySplit="1" topLeftCell="A73" activePane="bottomLeft" state="frozen"/>
      <selection pane="bottomLeft" activeCell="AD88" sqref="AD88"/>
    </sheetView>
  </sheetViews>
  <sheetFormatPr defaultRowHeight="14.4" x14ac:dyDescent="0.3"/>
  <cols>
    <col min="1" max="1" width="15.6640625" customWidth="1"/>
    <col min="2" max="2" width="9.88671875" style="9" customWidth="1"/>
    <col min="3" max="10" width="11.109375" customWidth="1"/>
    <col min="11" max="12" width="9.5546875" customWidth="1"/>
    <col min="13" max="13" width="11.109375" customWidth="1"/>
    <col min="14" max="16" width="11.109375" style="8" customWidth="1"/>
    <col min="17" max="21" width="11.109375" customWidth="1"/>
    <col min="22" max="22" width="13.33203125" customWidth="1"/>
    <col min="23" max="30" width="11.109375" customWidth="1"/>
  </cols>
  <sheetData>
    <row r="1" spans="1:51" ht="16.2" thickBot="1" x14ac:dyDescent="0.35">
      <c r="A1" s="5" t="s">
        <v>630</v>
      </c>
      <c r="B1" s="5" t="s">
        <v>635</v>
      </c>
      <c r="C1" s="5" t="s">
        <v>665</v>
      </c>
      <c r="D1" s="5" t="s">
        <v>666</v>
      </c>
      <c r="E1" s="5" t="s">
        <v>667</v>
      </c>
      <c r="F1" s="5" t="s">
        <v>668</v>
      </c>
      <c r="G1" s="5" t="s">
        <v>669</v>
      </c>
      <c r="H1" s="5" t="s">
        <v>670</v>
      </c>
      <c r="I1" s="5" t="s">
        <v>671</v>
      </c>
      <c r="J1" s="5" t="s">
        <v>672</v>
      </c>
      <c r="K1" s="57" t="s">
        <v>738</v>
      </c>
      <c r="L1" s="57" t="s">
        <v>734</v>
      </c>
      <c r="M1" s="5" t="s">
        <v>664</v>
      </c>
      <c r="N1" s="5" t="s">
        <v>663</v>
      </c>
      <c r="O1" s="5" t="s">
        <v>662</v>
      </c>
      <c r="P1" s="5" t="s">
        <v>661</v>
      </c>
      <c r="Q1" s="5" t="s">
        <v>659</v>
      </c>
      <c r="R1" s="5" t="s">
        <v>660</v>
      </c>
      <c r="S1" s="5" t="s">
        <v>673</v>
      </c>
      <c r="T1" s="5" t="s">
        <v>674</v>
      </c>
      <c r="U1" s="5" t="s">
        <v>675</v>
      </c>
      <c r="V1" s="5" t="s">
        <v>676</v>
      </c>
      <c r="W1" s="5"/>
      <c r="X1" s="5"/>
      <c r="Y1" s="5"/>
      <c r="Z1" s="5"/>
      <c r="AA1" s="5"/>
      <c r="AB1" s="5"/>
      <c r="AC1" s="5"/>
      <c r="AD1" s="5"/>
    </row>
    <row r="2" spans="1:51" ht="18.600000000000001" thickBot="1" x14ac:dyDescent="0.4">
      <c r="A2" t="s">
        <v>67</v>
      </c>
      <c r="B2" s="6">
        <v>2008</v>
      </c>
      <c r="C2">
        <v>75.3</v>
      </c>
      <c r="D2">
        <v>75.3</v>
      </c>
      <c r="E2">
        <v>100</v>
      </c>
      <c r="F2">
        <v>91.74</v>
      </c>
      <c r="G2">
        <v>87.65</v>
      </c>
      <c r="H2">
        <v>31.2</v>
      </c>
      <c r="I2">
        <v>83.65</v>
      </c>
      <c r="J2">
        <v>23.42</v>
      </c>
      <c r="K2" s="58">
        <v>1</v>
      </c>
      <c r="L2" s="58"/>
      <c r="M2">
        <v>12816.46</v>
      </c>
      <c r="N2" s="8">
        <v>100220000</v>
      </c>
      <c r="O2" s="8">
        <v>79700000</v>
      </c>
      <c r="P2" s="8">
        <v>530000</v>
      </c>
      <c r="Q2">
        <v>0.5</v>
      </c>
      <c r="R2">
        <v>0.53</v>
      </c>
      <c r="S2">
        <v>74.36</v>
      </c>
      <c r="T2" s="6">
        <v>15.9</v>
      </c>
      <c r="U2" s="7">
        <v>23.50890625000001</v>
      </c>
      <c r="V2" t="s">
        <v>640</v>
      </c>
      <c r="AJ2" s="107" t="s">
        <v>1197</v>
      </c>
      <c r="AK2" s="108"/>
      <c r="AL2" s="109"/>
    </row>
    <row r="3" spans="1:51" x14ac:dyDescent="0.3">
      <c r="A3" t="s">
        <v>115</v>
      </c>
      <c r="B3" s="6">
        <v>2008</v>
      </c>
      <c r="C3">
        <v>40.1</v>
      </c>
      <c r="D3">
        <v>40.1</v>
      </c>
      <c r="E3">
        <v>100</v>
      </c>
      <c r="F3">
        <v>47.33</v>
      </c>
      <c r="G3">
        <v>44.01</v>
      </c>
      <c r="H3">
        <v>23.29</v>
      </c>
      <c r="I3">
        <v>60.58</v>
      </c>
      <c r="J3">
        <v>8.23</v>
      </c>
      <c r="K3" s="58">
        <v>1</v>
      </c>
      <c r="L3" s="58">
        <v>59.09</v>
      </c>
      <c r="M3">
        <v>4770.5</v>
      </c>
      <c r="N3" s="8">
        <v>24323100</v>
      </c>
      <c r="O3" s="8">
        <v>18793200</v>
      </c>
      <c r="P3" s="8">
        <v>1241300</v>
      </c>
      <c r="Q3">
        <v>-1.69</v>
      </c>
      <c r="R3">
        <v>1</v>
      </c>
      <c r="S3">
        <v>68.349999999999994</v>
      </c>
      <c r="T3" s="6">
        <v>15.9</v>
      </c>
      <c r="U3" s="7">
        <v>23.50890625000001</v>
      </c>
      <c r="V3" t="s">
        <v>640</v>
      </c>
      <c r="X3" s="87" t="s">
        <v>635</v>
      </c>
      <c r="Y3" s="88" t="s">
        <v>665</v>
      </c>
      <c r="Z3" s="88" t="s">
        <v>666</v>
      </c>
      <c r="AA3" s="88" t="s">
        <v>667</v>
      </c>
      <c r="AB3" s="88" t="s">
        <v>668</v>
      </c>
      <c r="AC3" s="88" t="s">
        <v>669</v>
      </c>
      <c r="AD3" s="88" t="s">
        <v>670</v>
      </c>
      <c r="AE3" s="88" t="s">
        <v>731</v>
      </c>
      <c r="AF3" s="88" t="s">
        <v>672</v>
      </c>
      <c r="AG3" s="88" t="s">
        <v>738</v>
      </c>
      <c r="AH3" s="89" t="s">
        <v>734</v>
      </c>
      <c r="AJ3" s="94" t="s">
        <v>635</v>
      </c>
      <c r="AK3" s="95" t="s">
        <v>1196</v>
      </c>
      <c r="AL3" s="96"/>
      <c r="AT3" s="106"/>
      <c r="AU3" s="106"/>
      <c r="AV3" s="106"/>
      <c r="AW3" s="106"/>
      <c r="AX3" s="106"/>
      <c r="AY3" s="106"/>
    </row>
    <row r="4" spans="1:51" x14ac:dyDescent="0.3">
      <c r="A4" t="s">
        <v>636</v>
      </c>
      <c r="B4" s="6">
        <v>2008</v>
      </c>
      <c r="C4" t="s">
        <v>679</v>
      </c>
      <c r="D4" t="s">
        <v>679</v>
      </c>
      <c r="E4" t="s">
        <v>679</v>
      </c>
      <c r="F4" t="s">
        <v>679</v>
      </c>
      <c r="G4" t="s">
        <v>679</v>
      </c>
      <c r="H4" t="s">
        <v>679</v>
      </c>
      <c r="I4">
        <v>0</v>
      </c>
      <c r="J4">
        <v>0</v>
      </c>
      <c r="K4" s="58">
        <v>1</v>
      </c>
      <c r="L4" s="58">
        <v>42.86</v>
      </c>
      <c r="M4">
        <v>228.09</v>
      </c>
      <c r="N4" s="8">
        <v>5136400</v>
      </c>
      <c r="O4" s="8">
        <v>4892900</v>
      </c>
      <c r="P4" s="8">
        <v>91200</v>
      </c>
      <c r="Q4">
        <v>-8.0399999999999991</v>
      </c>
      <c r="R4">
        <v>2.34</v>
      </c>
      <c r="S4">
        <v>89.23</v>
      </c>
      <c r="T4" s="6">
        <v>15.9</v>
      </c>
      <c r="U4" s="7">
        <v>23.50890625000001</v>
      </c>
      <c r="V4" t="s">
        <v>640</v>
      </c>
      <c r="X4" s="90">
        <v>2008</v>
      </c>
      <c r="Y4" s="12">
        <f t="shared" ref="Y4:AF4" si="0">AVERAGE(C2:C109)</f>
        <v>57.08725490196079</v>
      </c>
      <c r="Z4" s="12">
        <f t="shared" si="0"/>
        <v>53.193823529411759</v>
      </c>
      <c r="AA4" s="12">
        <f t="shared" si="0"/>
        <v>82.912352941176451</v>
      </c>
      <c r="AB4" s="12">
        <f t="shared" si="0"/>
        <v>61.2008823529412</v>
      </c>
      <c r="AC4" s="12">
        <f t="shared" si="0"/>
        <v>56.091470588235296</v>
      </c>
      <c r="AD4" s="12">
        <f t="shared" si="0"/>
        <v>52.530392156862732</v>
      </c>
      <c r="AE4" s="12">
        <f t="shared" si="0"/>
        <v>41.831320754716977</v>
      </c>
      <c r="AF4" s="12">
        <f t="shared" si="0"/>
        <v>50.259813084112125</v>
      </c>
      <c r="AG4" s="104">
        <v>86.597938144329902</v>
      </c>
      <c r="AH4" s="33">
        <f>AVERAGE(L2:L109)</f>
        <v>58.647252747252736</v>
      </c>
      <c r="AJ4" s="29">
        <v>2008</v>
      </c>
      <c r="AK4">
        <v>74.537999999999982</v>
      </c>
      <c r="AL4" s="92"/>
      <c r="AN4" s="12"/>
      <c r="AS4" s="6"/>
      <c r="AT4" s="6"/>
      <c r="AU4" s="6"/>
      <c r="AV4" s="6"/>
      <c r="AW4" s="6"/>
      <c r="AX4" s="6"/>
      <c r="AY4" s="6"/>
    </row>
    <row r="5" spans="1:51" x14ac:dyDescent="0.3">
      <c r="A5" t="s">
        <v>637</v>
      </c>
      <c r="B5" s="6">
        <v>2008</v>
      </c>
      <c r="C5">
        <v>76.55</v>
      </c>
      <c r="D5">
        <v>61.71</v>
      </c>
      <c r="E5">
        <v>46.88</v>
      </c>
      <c r="F5">
        <v>81.41</v>
      </c>
      <c r="G5">
        <v>81.95</v>
      </c>
      <c r="H5">
        <v>60.51</v>
      </c>
      <c r="I5">
        <v>89.42</v>
      </c>
      <c r="J5">
        <v>63.51</v>
      </c>
      <c r="K5" s="58">
        <v>1</v>
      </c>
      <c r="L5" s="58">
        <v>40</v>
      </c>
      <c r="M5">
        <v>5024.33</v>
      </c>
      <c r="N5" s="8">
        <v>59386000</v>
      </c>
      <c r="O5" s="8">
        <v>48285000</v>
      </c>
      <c r="P5" s="8">
        <v>3093000</v>
      </c>
      <c r="Q5">
        <v>4.32</v>
      </c>
      <c r="R5">
        <v>1</v>
      </c>
      <c r="S5">
        <v>65.819999999999993</v>
      </c>
      <c r="T5" s="6">
        <v>15.9</v>
      </c>
      <c r="U5" s="7">
        <v>23.50890625000001</v>
      </c>
      <c r="V5" t="s">
        <v>640</v>
      </c>
      <c r="X5" s="90">
        <v>2009</v>
      </c>
      <c r="Y5" s="12">
        <f t="shared" ref="Y5:AF5" si="1">AVERAGE(C110:C217)</f>
        <v>59.200784313725492</v>
      </c>
      <c r="Z5" s="12">
        <f t="shared" si="1"/>
        <v>55.509215686274509</v>
      </c>
      <c r="AA5" s="12">
        <f t="shared" si="1"/>
        <v>85.050490196078428</v>
      </c>
      <c r="AB5" s="12">
        <f t="shared" si="1"/>
        <v>64.379411764705878</v>
      </c>
      <c r="AC5" s="12">
        <f t="shared" si="1"/>
        <v>58.171568627450952</v>
      </c>
      <c r="AD5" s="12">
        <f t="shared" si="1"/>
        <v>53.27558823529413</v>
      </c>
      <c r="AE5" s="12">
        <f t="shared" si="1"/>
        <v>47.133396226415087</v>
      </c>
      <c r="AF5" s="12">
        <f t="shared" si="1"/>
        <v>50.410654205607479</v>
      </c>
      <c r="AG5" s="104">
        <v>85.567010309278345</v>
      </c>
      <c r="AH5" s="33">
        <f t="shared" ref="AH5:AH17" si="2">AVERAGE(L3:L110)</f>
        <v>58.118478260869551</v>
      </c>
      <c r="AJ5" s="29">
        <v>2009</v>
      </c>
      <c r="AK5">
        <v>75.301249999999996</v>
      </c>
      <c r="AL5" s="92"/>
      <c r="AN5" s="12"/>
      <c r="AS5" s="6"/>
    </row>
    <row r="6" spans="1:51" x14ac:dyDescent="0.3">
      <c r="A6" t="s">
        <v>139</v>
      </c>
      <c r="B6" s="6">
        <v>2008</v>
      </c>
      <c r="C6">
        <v>59.12</v>
      </c>
      <c r="D6">
        <v>59.12</v>
      </c>
      <c r="E6">
        <v>100</v>
      </c>
      <c r="F6">
        <v>52.83</v>
      </c>
      <c r="G6">
        <v>58.68</v>
      </c>
      <c r="H6">
        <v>68.67</v>
      </c>
      <c r="I6">
        <v>42.31</v>
      </c>
      <c r="J6">
        <v>75.569999999999993</v>
      </c>
      <c r="K6" s="58">
        <v>1</v>
      </c>
      <c r="L6" s="58">
        <v>36.36</v>
      </c>
      <c r="M6">
        <v>5158.79</v>
      </c>
      <c r="N6" s="8">
        <v>15698000</v>
      </c>
      <c r="O6" s="8">
        <v>10446000</v>
      </c>
      <c r="P6" s="8">
        <v>887000</v>
      </c>
      <c r="Q6">
        <v>3.43</v>
      </c>
      <c r="R6">
        <v>1.05</v>
      </c>
      <c r="S6">
        <v>48.02</v>
      </c>
      <c r="T6" s="6">
        <v>15.9</v>
      </c>
      <c r="U6" s="7">
        <v>23.50890625000001</v>
      </c>
      <c r="V6" t="s">
        <v>640</v>
      </c>
      <c r="X6" s="90">
        <v>2010</v>
      </c>
      <c r="Y6" s="12">
        <f t="shared" ref="Y6:AF6" si="3">AVERAGE(C218:C325)</f>
        <v>61.005887850467289</v>
      </c>
      <c r="Z6" s="12">
        <f t="shared" si="3"/>
        <v>57.357009345794403</v>
      </c>
      <c r="AA6" s="12">
        <f t="shared" si="3"/>
        <v>83.476635514018696</v>
      </c>
      <c r="AB6" s="12">
        <f t="shared" si="3"/>
        <v>65.641401869158869</v>
      </c>
      <c r="AC6" s="12">
        <f t="shared" si="3"/>
        <v>60.186822429906535</v>
      </c>
      <c r="AD6" s="12">
        <f t="shared" si="3"/>
        <v>55.729439252336427</v>
      </c>
      <c r="AE6" s="12">
        <f t="shared" si="3"/>
        <v>49.61759259259258</v>
      </c>
      <c r="AF6" s="12">
        <f t="shared" si="3"/>
        <v>54.999814814814833</v>
      </c>
      <c r="AG6" s="104">
        <v>84.536082474226802</v>
      </c>
      <c r="AH6" s="33">
        <f t="shared" si="2"/>
        <v>57.584891304347821</v>
      </c>
      <c r="AJ6" s="29">
        <v>2010</v>
      </c>
      <c r="AK6">
        <v>75.821999999999989</v>
      </c>
      <c r="AL6" s="92"/>
      <c r="AN6" s="12"/>
      <c r="AS6" s="6"/>
    </row>
    <row r="7" spans="1:51" x14ac:dyDescent="0.3">
      <c r="A7" t="s">
        <v>368</v>
      </c>
      <c r="B7" s="6">
        <v>2008</v>
      </c>
      <c r="C7">
        <v>24.01</v>
      </c>
      <c r="D7">
        <v>24.01</v>
      </c>
      <c r="E7">
        <v>100</v>
      </c>
      <c r="F7">
        <v>37.68</v>
      </c>
      <c r="G7">
        <v>12.6</v>
      </c>
      <c r="H7">
        <v>24.34</v>
      </c>
      <c r="I7">
        <v>42.31</v>
      </c>
      <c r="J7">
        <v>13.46</v>
      </c>
      <c r="K7" s="58">
        <v>1</v>
      </c>
      <c r="L7" s="58">
        <v>36.36</v>
      </c>
      <c r="M7">
        <v>902.64</v>
      </c>
      <c r="N7" s="8">
        <v>1400100</v>
      </c>
      <c r="O7" s="8">
        <v>622800</v>
      </c>
      <c r="P7" s="8">
        <v>263900</v>
      </c>
      <c r="Q7">
        <v>12.43</v>
      </c>
      <c r="R7">
        <v>0.77</v>
      </c>
      <c r="S7">
        <v>35.74</v>
      </c>
      <c r="T7" s="6">
        <v>15.9</v>
      </c>
      <c r="U7" s="7">
        <v>23.50890625000001</v>
      </c>
      <c r="V7" t="s">
        <v>640</v>
      </c>
      <c r="X7" s="90">
        <v>2011</v>
      </c>
      <c r="Y7" s="12">
        <f t="shared" ref="Y7:AF7" si="4">AVERAGE(C326:C433)</f>
        <v>62.031944444444434</v>
      </c>
      <c r="Z7" s="12">
        <f t="shared" si="4"/>
        <v>58.698611111111113</v>
      </c>
      <c r="AA7" s="12">
        <f t="shared" si="4"/>
        <v>84.994537037037034</v>
      </c>
      <c r="AB7" s="12">
        <f t="shared" si="4"/>
        <v>66.421481481481493</v>
      </c>
      <c r="AC7" s="12">
        <f t="shared" si="4"/>
        <v>62.17638888888888</v>
      </c>
      <c r="AD7" s="12">
        <f t="shared" si="4"/>
        <v>55.818425925925943</v>
      </c>
      <c r="AE7" s="12">
        <f t="shared" si="4"/>
        <v>49.800925925925924</v>
      </c>
      <c r="AF7" s="12">
        <f t="shared" si="4"/>
        <v>56.118518518518535</v>
      </c>
      <c r="AG7" s="104">
        <v>83.505154639175259</v>
      </c>
      <c r="AH7" s="33">
        <f t="shared" si="2"/>
        <v>57.227717391304338</v>
      </c>
      <c r="AJ7" s="29">
        <v>2011</v>
      </c>
      <c r="AK7">
        <v>76.338249999999988</v>
      </c>
      <c r="AL7" s="92"/>
      <c r="AN7" s="12"/>
      <c r="AS7" s="6"/>
    </row>
    <row r="8" spans="1:51" x14ac:dyDescent="0.3">
      <c r="A8" t="s">
        <v>260</v>
      </c>
      <c r="B8" s="6">
        <v>2008</v>
      </c>
      <c r="C8">
        <v>83.83</v>
      </c>
      <c r="D8">
        <v>83.83</v>
      </c>
      <c r="E8">
        <v>100</v>
      </c>
      <c r="F8">
        <v>92.34</v>
      </c>
      <c r="G8">
        <v>78.540000000000006</v>
      </c>
      <c r="H8">
        <v>80.95</v>
      </c>
      <c r="I8">
        <v>93.27</v>
      </c>
      <c r="J8">
        <v>86.93</v>
      </c>
      <c r="K8" s="58">
        <v>1</v>
      </c>
      <c r="L8" s="58">
        <v>77.27</v>
      </c>
      <c r="M8">
        <v>2226.5</v>
      </c>
      <c r="N8" s="8">
        <v>3819756</v>
      </c>
      <c r="O8" s="8">
        <v>415902</v>
      </c>
      <c r="P8" s="8">
        <v>30699</v>
      </c>
      <c r="Q8">
        <v>-3.77</v>
      </c>
      <c r="R8">
        <v>0.01</v>
      </c>
      <c r="S8">
        <v>10.54</v>
      </c>
      <c r="T8" s="6">
        <v>15.9</v>
      </c>
      <c r="U8" s="7">
        <v>23.50890625000001</v>
      </c>
      <c r="V8" t="s">
        <v>640</v>
      </c>
      <c r="X8" s="90">
        <v>2012</v>
      </c>
      <c r="Y8" s="12">
        <f t="shared" ref="Y8:AF8" si="5">AVERAGE(C434:C541)</f>
        <v>63.017777777777773</v>
      </c>
      <c r="Z8" s="12">
        <f t="shared" si="5"/>
        <v>58.790648148148129</v>
      </c>
      <c r="AA8" s="12">
        <f t="shared" si="5"/>
        <v>83.044629629629625</v>
      </c>
      <c r="AB8" s="12">
        <f t="shared" si="5"/>
        <v>68.018518518518533</v>
      </c>
      <c r="AC8" s="12">
        <f t="shared" si="5"/>
        <v>62.843240740740747</v>
      </c>
      <c r="AD8" s="12">
        <f t="shared" si="5"/>
        <v>56.199722222222235</v>
      </c>
      <c r="AE8" s="12">
        <f t="shared" si="5"/>
        <v>52.180185185185167</v>
      </c>
      <c r="AF8" s="12">
        <f t="shared" si="5"/>
        <v>55.830092592592578</v>
      </c>
      <c r="AG8" s="104">
        <v>82.474226804123703</v>
      </c>
      <c r="AH8" s="33">
        <f t="shared" si="2"/>
        <v>57.119021739130424</v>
      </c>
      <c r="AJ8" s="29">
        <v>2012</v>
      </c>
      <c r="AK8">
        <v>76.667750000000026</v>
      </c>
      <c r="AL8" s="92"/>
      <c r="AN8" s="12"/>
      <c r="AS8" s="6"/>
    </row>
    <row r="9" spans="1:51" x14ac:dyDescent="0.3">
      <c r="A9" t="s">
        <v>638</v>
      </c>
      <c r="B9" s="6">
        <v>2008</v>
      </c>
      <c r="C9">
        <v>19.53</v>
      </c>
      <c r="D9">
        <v>19.53</v>
      </c>
      <c r="E9">
        <v>93.75</v>
      </c>
      <c r="F9">
        <v>44.52</v>
      </c>
      <c r="G9">
        <v>7.72</v>
      </c>
      <c r="H9">
        <v>4.68</v>
      </c>
      <c r="I9">
        <v>60.58</v>
      </c>
      <c r="J9">
        <v>1.9</v>
      </c>
      <c r="K9" s="58">
        <v>1</v>
      </c>
      <c r="L9" s="58">
        <v>86.36</v>
      </c>
      <c r="M9">
        <v>4461.62</v>
      </c>
      <c r="N9" s="8">
        <v>45482629</v>
      </c>
      <c r="O9" s="8">
        <v>30416346</v>
      </c>
      <c r="P9" s="8">
        <v>628017</v>
      </c>
      <c r="Q9">
        <v>20.2</v>
      </c>
      <c r="R9">
        <v>0.16</v>
      </c>
      <c r="S9">
        <v>54.66</v>
      </c>
      <c r="T9" s="6">
        <v>15.9</v>
      </c>
      <c r="U9" s="7">
        <v>23.50890625000001</v>
      </c>
      <c r="V9" t="s">
        <v>640</v>
      </c>
      <c r="X9" s="90">
        <v>2013</v>
      </c>
      <c r="Y9" s="12">
        <f t="shared" ref="Y9:AF9" si="6">AVERAGE(C542:C649)</f>
        <v>63.41620370370368</v>
      </c>
      <c r="Z9" s="12">
        <f t="shared" si="6"/>
        <v>59.057685185185193</v>
      </c>
      <c r="AA9" s="12">
        <f t="shared" si="6"/>
        <v>82.9652777777778</v>
      </c>
      <c r="AB9" s="12">
        <f t="shared" si="6"/>
        <v>67.613518518518504</v>
      </c>
      <c r="AC9" s="12">
        <f t="shared" si="6"/>
        <v>63.860555555555543</v>
      </c>
      <c r="AD9" s="12">
        <f t="shared" si="6"/>
        <v>56.738796296296286</v>
      </c>
      <c r="AE9" s="12">
        <f t="shared" si="6"/>
        <v>51.872222222222206</v>
      </c>
      <c r="AF9" s="12">
        <f t="shared" si="6"/>
        <v>56.786759259259263</v>
      </c>
      <c r="AG9" s="104">
        <v>82.474226804123703</v>
      </c>
      <c r="AH9" s="33">
        <f t="shared" si="2"/>
        <v>57.347142857142842</v>
      </c>
      <c r="AJ9" s="29">
        <v>2013</v>
      </c>
      <c r="AK9">
        <v>76.61099999999999</v>
      </c>
      <c r="AL9" s="92"/>
      <c r="AN9" s="12"/>
      <c r="AS9" s="6"/>
    </row>
    <row r="10" spans="1:51" x14ac:dyDescent="0.3">
      <c r="A10" t="s">
        <v>680</v>
      </c>
      <c r="B10" s="6">
        <v>2008</v>
      </c>
      <c r="C10">
        <v>78.209999999999994</v>
      </c>
      <c r="D10">
        <v>53.17</v>
      </c>
      <c r="E10">
        <v>28.13</v>
      </c>
      <c r="F10">
        <v>88.04</v>
      </c>
      <c r="G10">
        <v>71.92</v>
      </c>
      <c r="H10">
        <v>75.19</v>
      </c>
      <c r="I10">
        <v>91.35</v>
      </c>
      <c r="J10">
        <v>68.75</v>
      </c>
      <c r="K10" s="58">
        <v>1</v>
      </c>
      <c r="L10" s="58">
        <v>90</v>
      </c>
      <c r="M10">
        <v>4872.41</v>
      </c>
      <c r="N10" s="8">
        <v>63579000</v>
      </c>
      <c r="O10" s="8">
        <v>44163000</v>
      </c>
      <c r="P10" s="8">
        <v>354000</v>
      </c>
      <c r="Q10">
        <v>1.31</v>
      </c>
      <c r="R10">
        <v>0.59</v>
      </c>
      <c r="S10">
        <v>60.01</v>
      </c>
      <c r="T10" s="6">
        <v>15.9</v>
      </c>
      <c r="U10" s="7">
        <v>23.50890625000001</v>
      </c>
      <c r="V10" t="s">
        <v>640</v>
      </c>
      <c r="X10" s="90">
        <v>2014</v>
      </c>
      <c r="Y10" s="12">
        <f t="shared" ref="Y10:AF10" si="7">AVERAGE(C650:C757)</f>
        <v>63.856944444444416</v>
      </c>
      <c r="Z10" s="12">
        <f t="shared" si="7"/>
        <v>59.772592592592574</v>
      </c>
      <c r="AA10" s="12">
        <f t="shared" si="7"/>
        <v>84.056666666666658</v>
      </c>
      <c r="AB10" s="12">
        <f t="shared" si="7"/>
        <v>67.602962962962948</v>
      </c>
      <c r="AC10" s="12">
        <f t="shared" si="7"/>
        <v>65.211203703703703</v>
      </c>
      <c r="AD10" s="12">
        <f t="shared" si="7"/>
        <v>56.608611111111109</v>
      </c>
      <c r="AE10" s="12">
        <f t="shared" si="7"/>
        <v>51.251481481481505</v>
      </c>
      <c r="AF10" s="12">
        <f t="shared" si="7"/>
        <v>56.543981481481474</v>
      </c>
      <c r="AG10" s="104">
        <v>82.474226804123703</v>
      </c>
      <c r="AH10" s="33">
        <f t="shared" si="2"/>
        <v>57.366263736263726</v>
      </c>
      <c r="AJ10" s="29">
        <v>2014</v>
      </c>
      <c r="AK10">
        <v>77.570999999999998</v>
      </c>
      <c r="AL10" s="92"/>
      <c r="AN10" s="12"/>
      <c r="AS10" s="6"/>
    </row>
    <row r="11" spans="1:51" x14ac:dyDescent="0.3">
      <c r="A11" t="s">
        <v>461</v>
      </c>
      <c r="B11" s="6">
        <v>2008</v>
      </c>
      <c r="C11">
        <v>17.510000000000002</v>
      </c>
      <c r="D11">
        <v>17.510000000000002</v>
      </c>
      <c r="E11">
        <v>100</v>
      </c>
      <c r="F11">
        <v>5.87</v>
      </c>
      <c r="G11">
        <v>27.04</v>
      </c>
      <c r="H11">
        <v>13.12</v>
      </c>
      <c r="I11">
        <v>12.5</v>
      </c>
      <c r="J11">
        <v>6.96</v>
      </c>
      <c r="K11" s="58">
        <v>1</v>
      </c>
      <c r="L11" s="58">
        <v>95.24</v>
      </c>
      <c r="M11">
        <v>824.4</v>
      </c>
      <c r="N11" s="8">
        <v>3545000</v>
      </c>
      <c r="O11" s="8">
        <v>2427000</v>
      </c>
      <c r="P11" s="8">
        <v>165000</v>
      </c>
      <c r="Q11">
        <v>4.75</v>
      </c>
      <c r="R11">
        <v>1.0900000000000001</v>
      </c>
      <c r="S11">
        <v>26.74</v>
      </c>
      <c r="T11" s="6">
        <v>15.9</v>
      </c>
      <c r="U11" s="7">
        <v>23.50890625000001</v>
      </c>
      <c r="V11" t="s">
        <v>640</v>
      </c>
      <c r="X11" s="90">
        <v>2015</v>
      </c>
      <c r="Y11" s="12">
        <f t="shared" ref="Y11:AF11" si="8">AVERAGE(C758:C865)</f>
        <v>66.54185185185186</v>
      </c>
      <c r="Z11" s="12">
        <f t="shared" si="8"/>
        <v>63.826481481481494</v>
      </c>
      <c r="AA11" s="12">
        <f t="shared" si="8"/>
        <v>88.667962962962974</v>
      </c>
      <c r="AB11" s="12">
        <f t="shared" si="8"/>
        <v>69.664074074074065</v>
      </c>
      <c r="AC11" s="12">
        <f t="shared" si="8"/>
        <v>68.664259259259225</v>
      </c>
      <c r="AD11" s="12">
        <f t="shared" si="8"/>
        <v>59.019166666666692</v>
      </c>
      <c r="AE11" s="12">
        <f t="shared" si="8"/>
        <v>54.22351851851851</v>
      </c>
      <c r="AF11" s="12">
        <f t="shared" si="8"/>
        <v>59.65620370370371</v>
      </c>
      <c r="AG11" s="104">
        <v>82.474226804123703</v>
      </c>
      <c r="AH11" s="33">
        <f t="shared" si="2"/>
        <v>57.066593406593391</v>
      </c>
      <c r="AJ11" s="29">
        <v>2015</v>
      </c>
      <c r="AK11">
        <v>78.368750000000006</v>
      </c>
      <c r="AL11" s="92"/>
      <c r="AN11" s="12"/>
      <c r="AS11" s="6"/>
    </row>
    <row r="12" spans="1:51" x14ac:dyDescent="0.3">
      <c r="A12" t="s">
        <v>186</v>
      </c>
      <c r="B12" s="6">
        <v>2008</v>
      </c>
      <c r="C12">
        <v>68.58</v>
      </c>
      <c r="D12">
        <v>63.98</v>
      </c>
      <c r="E12">
        <v>59.38</v>
      </c>
      <c r="F12">
        <v>58.97</v>
      </c>
      <c r="G12">
        <v>76.680000000000007</v>
      </c>
      <c r="H12">
        <v>68.2</v>
      </c>
      <c r="I12">
        <v>28.85</v>
      </c>
      <c r="J12">
        <v>77.84</v>
      </c>
      <c r="K12" s="58">
        <v>1</v>
      </c>
      <c r="L12" s="58">
        <v>100</v>
      </c>
      <c r="M12">
        <v>801.66</v>
      </c>
      <c r="N12" s="8">
        <v>6245000</v>
      </c>
      <c r="O12" s="8">
        <v>4883000</v>
      </c>
      <c r="P12" s="8">
        <v>79000</v>
      </c>
      <c r="Q12">
        <v>-2.09</v>
      </c>
      <c r="R12">
        <v>1.39</v>
      </c>
      <c r="S12">
        <v>51.84</v>
      </c>
      <c r="T12" s="6">
        <v>15.9</v>
      </c>
      <c r="U12" s="7">
        <v>23.50890625000001</v>
      </c>
      <c r="V12" t="s">
        <v>640</v>
      </c>
      <c r="X12" s="90">
        <v>2016</v>
      </c>
      <c r="Y12" s="12">
        <f t="shared" ref="Y12:AF12" si="9">AVERAGE(C866:C973)</f>
        <v>67.561388888888914</v>
      </c>
      <c r="Z12" s="12">
        <f t="shared" si="9"/>
        <v>62.612777777777801</v>
      </c>
      <c r="AA12" s="12">
        <f t="shared" si="9"/>
        <v>81.24935185185187</v>
      </c>
      <c r="AB12" s="12">
        <f t="shared" si="9"/>
        <v>70.415833333333367</v>
      </c>
      <c r="AC12" s="12">
        <f t="shared" si="9"/>
        <v>70.454629629629636</v>
      </c>
      <c r="AD12" s="12">
        <f t="shared" si="9"/>
        <v>59.556111111111086</v>
      </c>
      <c r="AE12" s="12">
        <f t="shared" si="9"/>
        <v>54.732129629629625</v>
      </c>
      <c r="AF12" s="12">
        <f t="shared" si="9"/>
        <v>60.776296296296309</v>
      </c>
      <c r="AG12" s="104">
        <v>82.474226804123703</v>
      </c>
      <c r="AH12" s="33">
        <f t="shared" si="2"/>
        <v>56.667032967032952</v>
      </c>
      <c r="AJ12" s="29">
        <v>2016</v>
      </c>
      <c r="AK12">
        <v>78.24199999999999</v>
      </c>
      <c r="AL12" s="92"/>
      <c r="AN12" s="12"/>
      <c r="AS12" s="6"/>
    </row>
    <row r="13" spans="1:51" x14ac:dyDescent="0.3">
      <c r="A13" t="s">
        <v>639</v>
      </c>
      <c r="B13" s="6">
        <v>2008</v>
      </c>
      <c r="C13">
        <v>67.91</v>
      </c>
      <c r="D13">
        <v>67.91</v>
      </c>
      <c r="E13">
        <v>84.38</v>
      </c>
      <c r="F13">
        <v>84.69</v>
      </c>
      <c r="G13">
        <v>60.08</v>
      </c>
      <c r="H13">
        <v>57.79</v>
      </c>
      <c r="I13">
        <v>85.58</v>
      </c>
      <c r="J13">
        <v>53.8</v>
      </c>
      <c r="K13" s="58">
        <v>1</v>
      </c>
      <c r="L13" s="58">
        <v>100</v>
      </c>
      <c r="M13">
        <v>75733</v>
      </c>
      <c r="N13" s="8">
        <v>164575000</v>
      </c>
      <c r="O13" s="8">
        <v>127187000</v>
      </c>
      <c r="P13" s="8">
        <v>3627000</v>
      </c>
      <c r="Q13">
        <v>3.56</v>
      </c>
      <c r="R13">
        <v>0.69</v>
      </c>
      <c r="S13">
        <v>64.98</v>
      </c>
      <c r="T13" s="6">
        <v>15.9</v>
      </c>
      <c r="U13" s="7">
        <v>23.50890625000001</v>
      </c>
      <c r="V13" t="s">
        <v>640</v>
      </c>
      <c r="X13" s="90">
        <v>2017</v>
      </c>
      <c r="Y13" s="12">
        <f t="shared" ref="Y13:AF13" si="10">AVERAGE(C974:C1081)</f>
        <v>69.003518518518547</v>
      </c>
      <c r="Z13" s="12">
        <f t="shared" si="10"/>
        <v>64.989351851851865</v>
      </c>
      <c r="AA13" s="12">
        <f t="shared" si="10"/>
        <v>85.239722222222227</v>
      </c>
      <c r="AB13" s="12">
        <f t="shared" si="10"/>
        <v>71.06879629629627</v>
      </c>
      <c r="AC13" s="12">
        <f t="shared" si="10"/>
        <v>74.077500000000001</v>
      </c>
      <c r="AD13" s="12">
        <f t="shared" si="10"/>
        <v>59.246111111111119</v>
      </c>
      <c r="AE13" s="12">
        <f t="shared" si="10"/>
        <v>56.069722222222197</v>
      </c>
      <c r="AF13" s="12">
        <f t="shared" si="10"/>
        <v>60.143333333333352</v>
      </c>
      <c r="AG13" s="104">
        <v>82.474226804123703</v>
      </c>
      <c r="AH13" s="33">
        <f t="shared" si="2"/>
        <v>56.155824175824158</v>
      </c>
      <c r="AJ13" s="29">
        <v>2017</v>
      </c>
      <c r="AK13">
        <v>79.459749999999971</v>
      </c>
      <c r="AL13" s="92"/>
      <c r="AN13" s="12"/>
      <c r="AS13" s="6"/>
    </row>
    <row r="14" spans="1:51" x14ac:dyDescent="0.3">
      <c r="A14" t="s">
        <v>678</v>
      </c>
      <c r="B14" s="6">
        <v>2008</v>
      </c>
      <c r="C14">
        <v>58.93</v>
      </c>
      <c r="D14">
        <v>58.93</v>
      </c>
      <c r="E14">
        <v>95.24</v>
      </c>
      <c r="F14">
        <v>63.11</v>
      </c>
      <c r="G14">
        <v>36.01</v>
      </c>
      <c r="H14">
        <v>90.36</v>
      </c>
      <c r="I14">
        <v>52</v>
      </c>
      <c r="J14">
        <v>99.43</v>
      </c>
      <c r="K14" s="58">
        <v>1</v>
      </c>
      <c r="L14" s="58">
        <v>100</v>
      </c>
      <c r="M14">
        <v>35272.519999999997</v>
      </c>
      <c r="N14" s="8">
        <v>20251700</v>
      </c>
      <c r="O14" s="8">
        <v>13144700</v>
      </c>
      <c r="P14" s="8">
        <v>1940500</v>
      </c>
      <c r="Q14">
        <v>7.36</v>
      </c>
      <c r="R14">
        <v>0.65</v>
      </c>
      <c r="S14">
        <v>48.96</v>
      </c>
      <c r="T14" s="6">
        <v>15.9</v>
      </c>
      <c r="U14" s="7">
        <v>23.50890625000001</v>
      </c>
      <c r="V14" t="s">
        <v>77</v>
      </c>
      <c r="X14" s="90">
        <v>2018</v>
      </c>
      <c r="Y14" s="12">
        <f t="shared" ref="Y14:AF14" si="11">AVERAGE(C1082:C1189)</f>
        <v>71.665833333333353</v>
      </c>
      <c r="Z14" s="12">
        <f t="shared" si="11"/>
        <v>66.580092592592607</v>
      </c>
      <c r="AA14" s="12">
        <f t="shared" si="11"/>
        <v>81.81194444444445</v>
      </c>
      <c r="AB14" s="12">
        <f t="shared" si="11"/>
        <v>72.609537037037015</v>
      </c>
      <c r="AC14" s="12">
        <f t="shared" si="11"/>
        <v>75.247592592592582</v>
      </c>
      <c r="AD14" s="12">
        <f t="shared" si="11"/>
        <v>65.441944444444488</v>
      </c>
      <c r="AE14" s="12">
        <f t="shared" si="11"/>
        <v>57.310648148148132</v>
      </c>
      <c r="AF14" s="12">
        <f t="shared" si="11"/>
        <v>66.57953703703707</v>
      </c>
      <c r="AG14" s="104">
        <v>82.474226804123703</v>
      </c>
      <c r="AH14" s="33">
        <f t="shared" si="2"/>
        <v>55.632527472527457</v>
      </c>
      <c r="AJ14" s="29">
        <v>2018</v>
      </c>
      <c r="AK14">
        <v>81.923249999999982</v>
      </c>
      <c r="AL14" s="92"/>
      <c r="AN14" s="12"/>
      <c r="AS14" s="6"/>
    </row>
    <row r="15" spans="1:51" x14ac:dyDescent="0.3">
      <c r="A15" t="s">
        <v>155</v>
      </c>
      <c r="B15" s="6">
        <v>2008</v>
      </c>
      <c r="C15">
        <v>81.75</v>
      </c>
      <c r="D15">
        <v>81.75</v>
      </c>
      <c r="E15">
        <v>57.14</v>
      </c>
      <c r="F15">
        <v>82.21</v>
      </c>
      <c r="G15">
        <v>85.12</v>
      </c>
      <c r="H15">
        <v>75.239999999999995</v>
      </c>
      <c r="I15">
        <v>52</v>
      </c>
      <c r="J15">
        <v>85.14</v>
      </c>
      <c r="K15" s="58">
        <v>1</v>
      </c>
      <c r="L15" s="58">
        <v>100</v>
      </c>
      <c r="M15">
        <v>7330.94</v>
      </c>
      <c r="N15" s="8">
        <v>17844000</v>
      </c>
      <c r="O15" s="8">
        <v>9931000</v>
      </c>
      <c r="P15" s="8">
        <v>619000</v>
      </c>
      <c r="Q15">
        <v>-4.16</v>
      </c>
      <c r="R15">
        <v>0.86</v>
      </c>
      <c r="S15">
        <v>31.74</v>
      </c>
      <c r="T15" s="6">
        <v>15.9</v>
      </c>
      <c r="U15" s="7">
        <v>23.50890625000001</v>
      </c>
      <c r="V15" t="s">
        <v>77</v>
      </c>
      <c r="X15" s="90">
        <v>2019</v>
      </c>
      <c r="Y15" s="12">
        <f t="shared" ref="Y15:AF15" si="12">AVERAGE(C1190:C1297)</f>
        <v>72.785833333333329</v>
      </c>
      <c r="Z15" s="12">
        <f t="shared" si="12"/>
        <v>65.099537037037052</v>
      </c>
      <c r="AA15" s="12">
        <f t="shared" si="12"/>
        <v>75.944074074074067</v>
      </c>
      <c r="AB15" s="12">
        <f t="shared" si="12"/>
        <v>73.508333333333354</v>
      </c>
      <c r="AC15" s="12">
        <f t="shared" si="12"/>
        <v>76.863518518518575</v>
      </c>
      <c r="AD15" s="12">
        <f t="shared" si="12"/>
        <v>66.191388888888881</v>
      </c>
      <c r="AE15" s="12">
        <f t="shared" si="12"/>
        <v>58.711388888888905</v>
      </c>
      <c r="AF15" s="12">
        <f t="shared" si="12"/>
        <v>67.170925925925928</v>
      </c>
      <c r="AG15" s="104">
        <v>82.474226804123703</v>
      </c>
      <c r="AH15" s="33">
        <f t="shared" si="2"/>
        <v>55.109230769230741</v>
      </c>
      <c r="AJ15" s="29">
        <v>2019</v>
      </c>
      <c r="AK15">
        <v>82.294749999999993</v>
      </c>
      <c r="AL15" s="92"/>
      <c r="AN15" s="12"/>
      <c r="AS15" s="6"/>
    </row>
    <row r="16" spans="1:51" x14ac:dyDescent="0.3">
      <c r="A16" t="s">
        <v>356</v>
      </c>
      <c r="B16" s="6">
        <v>2008</v>
      </c>
      <c r="C16">
        <v>30.1</v>
      </c>
      <c r="D16">
        <v>30.1</v>
      </c>
      <c r="E16">
        <v>42.86</v>
      </c>
      <c r="F16">
        <v>32.29</v>
      </c>
      <c r="G16">
        <v>17.93</v>
      </c>
      <c r="H16">
        <v>46.85</v>
      </c>
      <c r="I16">
        <v>52</v>
      </c>
      <c r="J16">
        <v>57.39</v>
      </c>
      <c r="K16" s="58">
        <v>0</v>
      </c>
      <c r="L16" s="58"/>
      <c r="M16">
        <v>695.23</v>
      </c>
      <c r="N16" s="8">
        <v>4448000</v>
      </c>
      <c r="O16" s="8">
        <v>2430000</v>
      </c>
      <c r="P16" s="8">
        <v>250000</v>
      </c>
      <c r="Q16">
        <v>2.59</v>
      </c>
      <c r="R16">
        <v>1.27</v>
      </c>
      <c r="S16">
        <v>21.78</v>
      </c>
      <c r="T16" s="6">
        <v>15.9</v>
      </c>
      <c r="U16" s="7">
        <v>23.50890625000001</v>
      </c>
      <c r="V16" t="s">
        <v>77</v>
      </c>
      <c r="X16" s="90">
        <v>2020</v>
      </c>
      <c r="Y16" s="12">
        <f t="shared" ref="Y16:AF16" si="13">AVERAGE(C1298:C1405)</f>
        <v>74.224953271028056</v>
      </c>
      <c r="Z16" s="12">
        <f t="shared" si="13"/>
        <v>66.567102803738337</v>
      </c>
      <c r="AA16" s="12">
        <f t="shared" si="13"/>
        <v>77.005607476635518</v>
      </c>
      <c r="AB16" s="12">
        <f t="shared" si="13"/>
        <v>74.049626168224265</v>
      </c>
      <c r="AC16" s="12">
        <f t="shared" si="13"/>
        <v>77.06915887850468</v>
      </c>
      <c r="AD16" s="12">
        <f t="shared" si="13"/>
        <v>70.555794392523353</v>
      </c>
      <c r="AE16" s="12">
        <f t="shared" si="13"/>
        <v>58.167222222222215</v>
      </c>
      <c r="AF16" s="12">
        <f t="shared" si="13"/>
        <v>71.706203703703736</v>
      </c>
      <c r="AG16" s="104">
        <v>82.474226804123703</v>
      </c>
      <c r="AH16" s="33">
        <f t="shared" si="2"/>
        <v>54.609780219780205</v>
      </c>
      <c r="AJ16" s="29">
        <v>2020</v>
      </c>
      <c r="AK16">
        <v>82.996250000000003</v>
      </c>
      <c r="AL16" s="92"/>
      <c r="AN16" s="12"/>
      <c r="AS16" s="6"/>
    </row>
    <row r="17" spans="1:45" ht="15" thickBot="1" x14ac:dyDescent="0.35">
      <c r="A17" t="s">
        <v>21</v>
      </c>
      <c r="B17" s="6">
        <v>2008</v>
      </c>
      <c r="C17">
        <v>75.739999999999995</v>
      </c>
      <c r="D17">
        <v>64.12</v>
      </c>
      <c r="E17">
        <v>57.14</v>
      </c>
      <c r="F17">
        <v>79.31</v>
      </c>
      <c r="G17">
        <v>69.459999999999994</v>
      </c>
      <c r="H17">
        <v>80.06</v>
      </c>
      <c r="I17">
        <v>99.33</v>
      </c>
      <c r="J17">
        <v>82.91</v>
      </c>
      <c r="K17" s="58">
        <v>1</v>
      </c>
      <c r="L17" s="58"/>
      <c r="M17">
        <v>24462.91</v>
      </c>
      <c r="N17" s="8">
        <v>50235000</v>
      </c>
      <c r="O17" s="8">
        <v>31513000</v>
      </c>
      <c r="P17" s="8">
        <v>6664000</v>
      </c>
      <c r="Q17">
        <v>6.65</v>
      </c>
      <c r="R17">
        <v>1.24</v>
      </c>
      <c r="S17">
        <v>43.8</v>
      </c>
      <c r="T17" s="6">
        <v>15.9</v>
      </c>
      <c r="U17" s="7">
        <v>23.50890625000001</v>
      </c>
      <c r="V17" t="s">
        <v>77</v>
      </c>
      <c r="X17" s="91">
        <v>2021</v>
      </c>
      <c r="Y17" s="35">
        <f t="shared" ref="Y17:AE17" si="14">AVERAGE(C1406:C1513)</f>
        <v>74.824190476190452</v>
      </c>
      <c r="Z17" s="35">
        <f t="shared" si="14"/>
        <v>68.233047619047611</v>
      </c>
      <c r="AA17" s="35">
        <f t="shared" si="14"/>
        <v>80.170095238095243</v>
      </c>
      <c r="AB17" s="35">
        <f t="shared" si="14"/>
        <v>74.892476190476202</v>
      </c>
      <c r="AC17" s="35">
        <f t="shared" si="14"/>
        <v>77.683047619047613</v>
      </c>
      <c r="AD17" s="35">
        <f t="shared" si="14"/>
        <v>70.675428571428554</v>
      </c>
      <c r="AE17" s="35">
        <f t="shared" si="14"/>
        <v>60.815283018867902</v>
      </c>
      <c r="AF17" s="35">
        <f t="shared" ref="AF17" si="15">AVERAGE(J1406:J1513)</f>
        <v>72.611981132075499</v>
      </c>
      <c r="AG17" s="105">
        <v>82.474226804123703</v>
      </c>
      <c r="AH17" s="34">
        <f t="shared" si="2"/>
        <v>54.060329670329658</v>
      </c>
      <c r="AJ17" s="30">
        <v>2021</v>
      </c>
      <c r="AK17" s="31">
        <v>83.870499999999993</v>
      </c>
      <c r="AL17" s="93"/>
      <c r="AN17" s="12"/>
      <c r="AS17" s="6"/>
    </row>
    <row r="18" spans="1:45" x14ac:dyDescent="0.3">
      <c r="A18" t="s">
        <v>12</v>
      </c>
      <c r="B18" s="6">
        <v>2008</v>
      </c>
      <c r="C18">
        <v>79.06</v>
      </c>
      <c r="D18">
        <v>46.67</v>
      </c>
      <c r="E18">
        <v>16.670000000000002</v>
      </c>
      <c r="F18">
        <v>79.849999999999994</v>
      </c>
      <c r="G18">
        <v>90.28</v>
      </c>
      <c r="H18">
        <v>61.71</v>
      </c>
      <c r="I18">
        <v>87.5</v>
      </c>
      <c r="J18">
        <v>51.27</v>
      </c>
      <c r="K18" s="58">
        <v>1</v>
      </c>
      <c r="L18" s="58">
        <v>18.18</v>
      </c>
      <c r="M18">
        <v>30115.06</v>
      </c>
      <c r="N18" s="8">
        <v>51355000</v>
      </c>
      <c r="O18" s="8">
        <v>35015000</v>
      </c>
      <c r="P18" s="8">
        <v>3641000</v>
      </c>
      <c r="Q18">
        <v>4.95</v>
      </c>
      <c r="R18">
        <v>0.64</v>
      </c>
      <c r="S18">
        <v>49.81</v>
      </c>
      <c r="T18" s="6">
        <v>15.9</v>
      </c>
      <c r="U18" s="7">
        <v>23.50890625000001</v>
      </c>
      <c r="V18" t="s">
        <v>77</v>
      </c>
      <c r="AS18" s="6"/>
    </row>
    <row r="19" spans="1:45" x14ac:dyDescent="0.3">
      <c r="A19" t="s">
        <v>254</v>
      </c>
      <c r="B19" s="6">
        <v>2008</v>
      </c>
      <c r="C19" t="s">
        <v>679</v>
      </c>
      <c r="D19" t="s">
        <v>679</v>
      </c>
      <c r="E19" t="s">
        <v>679</v>
      </c>
      <c r="F19" t="s">
        <v>679</v>
      </c>
      <c r="G19" t="s">
        <v>679</v>
      </c>
      <c r="H19" t="s">
        <v>679</v>
      </c>
      <c r="I19">
        <v>0</v>
      </c>
      <c r="J19">
        <v>0</v>
      </c>
      <c r="K19" s="58">
        <v>1</v>
      </c>
      <c r="L19" s="58">
        <v>20</v>
      </c>
      <c r="M19" t="s">
        <v>679</v>
      </c>
      <c r="N19" s="8">
        <v>4737600</v>
      </c>
      <c r="O19" s="8">
        <v>4606000</v>
      </c>
      <c r="P19" s="8">
        <v>239100</v>
      </c>
      <c r="Q19">
        <v>4.7</v>
      </c>
      <c r="R19">
        <v>1.56</v>
      </c>
      <c r="S19">
        <v>96.08</v>
      </c>
      <c r="T19" s="6">
        <v>15.9</v>
      </c>
      <c r="U19" s="7">
        <v>23.50890625000001</v>
      </c>
      <c r="V19" t="s">
        <v>77</v>
      </c>
    </row>
    <row r="20" spans="1:45" x14ac:dyDescent="0.3">
      <c r="A20" t="s">
        <v>641</v>
      </c>
      <c r="B20" s="6">
        <v>2008</v>
      </c>
      <c r="C20">
        <v>61.04</v>
      </c>
      <c r="D20">
        <v>61.04</v>
      </c>
      <c r="E20">
        <v>100</v>
      </c>
      <c r="F20">
        <v>66.459999999999994</v>
      </c>
      <c r="G20">
        <v>63.24</v>
      </c>
      <c r="H20">
        <v>47.73</v>
      </c>
      <c r="I20">
        <v>62</v>
      </c>
      <c r="J20">
        <v>55.97</v>
      </c>
      <c r="K20" s="58">
        <v>1</v>
      </c>
      <c r="L20" s="58">
        <v>20</v>
      </c>
      <c r="M20">
        <v>1063.3399999999999</v>
      </c>
      <c r="N20" s="8">
        <v>5879000</v>
      </c>
      <c r="O20" s="8">
        <v>3892000</v>
      </c>
      <c r="P20" s="8">
        <v>493000</v>
      </c>
      <c r="Q20">
        <v>0.49</v>
      </c>
      <c r="R20">
        <v>1.37</v>
      </c>
      <c r="S20">
        <v>44.06</v>
      </c>
      <c r="T20" s="6">
        <v>15.9</v>
      </c>
      <c r="U20" s="7">
        <v>23.50890625000001</v>
      </c>
      <c r="V20" t="s">
        <v>77</v>
      </c>
    </row>
    <row r="21" spans="1:45" x14ac:dyDescent="0.3">
      <c r="A21" t="s">
        <v>681</v>
      </c>
      <c r="B21" s="6">
        <v>2008</v>
      </c>
      <c r="C21">
        <v>46.98</v>
      </c>
      <c r="D21">
        <v>46.98</v>
      </c>
      <c r="E21">
        <v>100</v>
      </c>
      <c r="F21">
        <v>55.55</v>
      </c>
      <c r="G21">
        <v>47.83</v>
      </c>
      <c r="H21">
        <v>30.41</v>
      </c>
      <c r="I21">
        <v>62</v>
      </c>
      <c r="J21">
        <v>28.11</v>
      </c>
      <c r="K21" s="58">
        <v>1</v>
      </c>
      <c r="L21" s="58">
        <v>22.73</v>
      </c>
      <c r="M21" t="s">
        <v>679</v>
      </c>
      <c r="N21" s="8">
        <v>1039600</v>
      </c>
      <c r="O21" s="8">
        <v>774300</v>
      </c>
      <c r="P21" s="8">
        <v>120400</v>
      </c>
      <c r="Q21">
        <v>6.38</v>
      </c>
      <c r="R21">
        <v>0.92</v>
      </c>
      <c r="S21">
        <v>62.53</v>
      </c>
      <c r="T21" s="6">
        <v>15.9</v>
      </c>
      <c r="U21" s="7">
        <v>23.50890625000001</v>
      </c>
      <c r="V21" t="s">
        <v>77</v>
      </c>
    </row>
    <row r="22" spans="1:45" x14ac:dyDescent="0.3">
      <c r="A22" t="s">
        <v>622</v>
      </c>
      <c r="B22" s="6">
        <v>2008</v>
      </c>
      <c r="C22" t="s">
        <v>679</v>
      </c>
      <c r="D22" t="s">
        <v>679</v>
      </c>
      <c r="E22" t="s">
        <v>679</v>
      </c>
      <c r="F22" t="s">
        <v>679</v>
      </c>
      <c r="G22" t="s">
        <v>679</v>
      </c>
      <c r="H22" t="s">
        <v>679</v>
      </c>
      <c r="I22">
        <v>0</v>
      </c>
      <c r="J22">
        <v>0</v>
      </c>
      <c r="K22" s="58">
        <v>1</v>
      </c>
      <c r="L22" s="58">
        <v>25</v>
      </c>
      <c r="M22">
        <v>176.05</v>
      </c>
      <c r="N22" s="8">
        <v>561000</v>
      </c>
      <c r="O22" s="8">
        <v>289900</v>
      </c>
      <c r="P22" s="8">
        <v>60700</v>
      </c>
      <c r="Q22">
        <v>5.13</v>
      </c>
      <c r="R22">
        <v>0.71</v>
      </c>
      <c r="S22">
        <v>26.45</v>
      </c>
      <c r="T22" s="6">
        <v>15.9</v>
      </c>
      <c r="U22" s="7">
        <v>23.50890625000001</v>
      </c>
      <c r="V22" t="s">
        <v>77</v>
      </c>
    </row>
    <row r="23" spans="1:45" x14ac:dyDescent="0.3">
      <c r="A23" t="s">
        <v>642</v>
      </c>
      <c r="B23" s="6">
        <v>2008</v>
      </c>
      <c r="C23">
        <v>19.77</v>
      </c>
      <c r="D23">
        <v>19.77</v>
      </c>
      <c r="E23">
        <v>100</v>
      </c>
      <c r="F23">
        <v>7.11</v>
      </c>
      <c r="G23">
        <v>9.3699999999999992</v>
      </c>
      <c r="H23">
        <v>59.75</v>
      </c>
      <c r="I23">
        <v>0</v>
      </c>
      <c r="J23">
        <v>72.39</v>
      </c>
      <c r="K23" s="58">
        <v>1</v>
      </c>
      <c r="L23" s="58">
        <v>28.57</v>
      </c>
      <c r="M23">
        <v>1359.6</v>
      </c>
      <c r="N23" s="8">
        <v>1671033</v>
      </c>
      <c r="O23" s="8">
        <v>695731</v>
      </c>
      <c r="P23" s="8">
        <v>186200</v>
      </c>
      <c r="Q23">
        <v>11.31</v>
      </c>
      <c r="R23">
        <v>0.9</v>
      </c>
      <c r="S23">
        <v>25.38</v>
      </c>
      <c r="T23" s="6">
        <v>15.9</v>
      </c>
      <c r="U23" s="7">
        <v>23.50890625000001</v>
      </c>
      <c r="V23" t="s">
        <v>77</v>
      </c>
    </row>
    <row r="24" spans="1:45" x14ac:dyDescent="0.3">
      <c r="A24" t="s">
        <v>643</v>
      </c>
      <c r="B24" s="6">
        <v>2008</v>
      </c>
      <c r="C24" t="s">
        <v>679</v>
      </c>
      <c r="D24" t="s">
        <v>679</v>
      </c>
      <c r="E24" t="s">
        <v>679</v>
      </c>
      <c r="F24" t="s">
        <v>679</v>
      </c>
      <c r="G24" t="s">
        <v>679</v>
      </c>
      <c r="H24" t="s">
        <v>679</v>
      </c>
      <c r="I24">
        <v>0</v>
      </c>
      <c r="J24">
        <v>0</v>
      </c>
      <c r="K24" s="58">
        <v>1</v>
      </c>
      <c r="L24" s="58">
        <v>30</v>
      </c>
      <c r="M24">
        <v>437.83</v>
      </c>
      <c r="N24" s="8">
        <v>685700</v>
      </c>
      <c r="O24" s="8">
        <v>370400</v>
      </c>
      <c r="P24" s="8">
        <v>164500</v>
      </c>
      <c r="Q24">
        <v>16.309999999999999</v>
      </c>
      <c r="R24">
        <v>2.0299999999999998</v>
      </c>
      <c r="S24">
        <v>28.24</v>
      </c>
      <c r="T24" s="6">
        <v>15.9</v>
      </c>
      <c r="U24" s="7">
        <v>23.50890625000001</v>
      </c>
      <c r="V24" t="s">
        <v>77</v>
      </c>
    </row>
    <row r="25" spans="1:45" x14ac:dyDescent="0.3">
      <c r="A25" t="s">
        <v>162</v>
      </c>
      <c r="B25" s="6">
        <v>2008</v>
      </c>
      <c r="C25">
        <v>52.53</v>
      </c>
      <c r="D25">
        <v>52.53</v>
      </c>
      <c r="E25">
        <v>100</v>
      </c>
      <c r="F25">
        <v>69.36</v>
      </c>
      <c r="G25">
        <v>42.16</v>
      </c>
      <c r="H25">
        <v>40.369999999999997</v>
      </c>
      <c r="I25">
        <v>74</v>
      </c>
      <c r="J25">
        <v>48.51</v>
      </c>
      <c r="K25" s="58">
        <v>1</v>
      </c>
      <c r="L25" s="58">
        <v>30</v>
      </c>
      <c r="M25">
        <v>3945.76</v>
      </c>
      <c r="N25" s="8">
        <v>6924000</v>
      </c>
      <c r="O25" s="8">
        <v>4845000</v>
      </c>
      <c r="P25" s="8">
        <v>405000</v>
      </c>
      <c r="Q25">
        <v>2.91</v>
      </c>
      <c r="R25">
        <v>0.59</v>
      </c>
      <c r="S25">
        <v>63.4</v>
      </c>
      <c r="T25" s="6">
        <v>15.9</v>
      </c>
      <c r="U25" s="7">
        <v>23.50890625000001</v>
      </c>
      <c r="V25" t="s">
        <v>77</v>
      </c>
    </row>
    <row r="26" spans="1:45" x14ac:dyDescent="0.3">
      <c r="A26" t="s">
        <v>274</v>
      </c>
      <c r="B26" s="6">
        <v>2008</v>
      </c>
      <c r="C26">
        <v>48.77</v>
      </c>
      <c r="D26">
        <v>48.77</v>
      </c>
      <c r="E26">
        <v>73.81</v>
      </c>
      <c r="F26">
        <v>66.349999999999994</v>
      </c>
      <c r="G26">
        <v>42.28</v>
      </c>
      <c r="H26">
        <v>28.72</v>
      </c>
      <c r="I26">
        <v>14.67</v>
      </c>
      <c r="J26">
        <v>17.68</v>
      </c>
      <c r="K26" s="58">
        <v>1</v>
      </c>
      <c r="L26" s="58">
        <v>27.27</v>
      </c>
      <c r="M26">
        <v>2397.9299999999998</v>
      </c>
      <c r="N26" s="8">
        <v>2584000</v>
      </c>
      <c r="O26" s="8">
        <v>1423700</v>
      </c>
      <c r="P26" s="8">
        <v>287500</v>
      </c>
      <c r="Q26">
        <v>9.1199999999999992</v>
      </c>
      <c r="R26">
        <v>2.9</v>
      </c>
      <c r="S26">
        <v>38.24</v>
      </c>
      <c r="T26" s="6">
        <v>15.9</v>
      </c>
      <c r="U26" s="7">
        <v>23.50890625000001</v>
      </c>
      <c r="V26" t="s">
        <v>77</v>
      </c>
    </row>
    <row r="27" spans="1:45" x14ac:dyDescent="0.3">
      <c r="A27" t="s">
        <v>374</v>
      </c>
      <c r="B27" s="6">
        <v>2008</v>
      </c>
      <c r="C27">
        <v>51.73</v>
      </c>
      <c r="D27">
        <v>51.73</v>
      </c>
      <c r="E27">
        <v>100</v>
      </c>
      <c r="F27">
        <v>50.61</v>
      </c>
      <c r="G27">
        <v>59.75</v>
      </c>
      <c r="H27">
        <v>40.14</v>
      </c>
      <c r="I27">
        <v>0</v>
      </c>
      <c r="J27">
        <v>37.340000000000003</v>
      </c>
      <c r="K27" s="58">
        <v>1</v>
      </c>
      <c r="L27" s="58">
        <v>25</v>
      </c>
      <c r="M27">
        <v>6228.75</v>
      </c>
      <c r="N27" s="8">
        <v>3427456</v>
      </c>
      <c r="O27" s="8">
        <v>1709175</v>
      </c>
      <c r="P27" s="8">
        <v>1283072</v>
      </c>
      <c r="Q27">
        <v>28.16</v>
      </c>
      <c r="R27">
        <v>1.4</v>
      </c>
      <c r="S27">
        <v>13.42</v>
      </c>
      <c r="T27" s="6">
        <v>15.9</v>
      </c>
      <c r="U27" s="7">
        <v>23.50890625000001</v>
      </c>
      <c r="V27" t="s">
        <v>77</v>
      </c>
    </row>
    <row r="28" spans="1:45" x14ac:dyDescent="0.3">
      <c r="A28" t="s">
        <v>644</v>
      </c>
      <c r="B28" s="6">
        <v>2008</v>
      </c>
      <c r="C28">
        <v>71.84</v>
      </c>
      <c r="D28">
        <v>71.84</v>
      </c>
      <c r="E28">
        <v>100</v>
      </c>
      <c r="F28">
        <v>73.03</v>
      </c>
      <c r="G28">
        <v>71.209999999999994</v>
      </c>
      <c r="H28">
        <v>71.63</v>
      </c>
      <c r="I28">
        <v>44.67</v>
      </c>
      <c r="J28">
        <v>71.62</v>
      </c>
      <c r="K28" s="58">
        <v>1</v>
      </c>
      <c r="L28" s="58">
        <v>25</v>
      </c>
      <c r="M28">
        <v>3218.48</v>
      </c>
      <c r="N28" s="8">
        <v>9261000</v>
      </c>
      <c r="O28" s="8">
        <v>4551000</v>
      </c>
      <c r="P28" s="8">
        <v>849000</v>
      </c>
      <c r="Q28">
        <v>6.85</v>
      </c>
      <c r="R28">
        <v>1</v>
      </c>
      <c r="S28">
        <v>32.74</v>
      </c>
      <c r="T28" s="6">
        <v>15.9</v>
      </c>
      <c r="U28" s="7">
        <v>23.50890625000001</v>
      </c>
      <c r="V28" t="s">
        <v>77</v>
      </c>
    </row>
    <row r="29" spans="1:45" x14ac:dyDescent="0.3">
      <c r="A29" t="s">
        <v>389</v>
      </c>
      <c r="B29" s="6">
        <v>2008</v>
      </c>
      <c r="C29">
        <v>52.68</v>
      </c>
      <c r="D29">
        <v>52.68</v>
      </c>
      <c r="E29">
        <v>100</v>
      </c>
      <c r="F29">
        <v>79.930000000000007</v>
      </c>
      <c r="G29">
        <v>30.18</v>
      </c>
      <c r="H29">
        <v>42.67</v>
      </c>
      <c r="I29">
        <v>97.33</v>
      </c>
      <c r="J29">
        <v>46.2</v>
      </c>
      <c r="K29" s="58">
        <v>1</v>
      </c>
      <c r="L29" s="58">
        <v>33.33</v>
      </c>
      <c r="M29">
        <v>1069.1500000000001</v>
      </c>
      <c r="N29" s="8">
        <v>4514000</v>
      </c>
      <c r="O29" s="8">
        <v>3107000</v>
      </c>
      <c r="P29" s="8">
        <v>49000</v>
      </c>
      <c r="Q29">
        <v>5.01</v>
      </c>
      <c r="R29">
        <v>1.46</v>
      </c>
      <c r="S29">
        <v>44.76</v>
      </c>
      <c r="T29" s="6">
        <v>15.9</v>
      </c>
      <c r="U29" s="7">
        <v>23.50890625000001</v>
      </c>
      <c r="V29" t="s">
        <v>77</v>
      </c>
    </row>
    <row r="30" spans="1:45" x14ac:dyDescent="0.3">
      <c r="A30" t="s">
        <v>282</v>
      </c>
      <c r="B30" s="6">
        <v>2008</v>
      </c>
      <c r="C30">
        <v>54.49</v>
      </c>
      <c r="D30">
        <v>54.49</v>
      </c>
      <c r="E30">
        <v>100</v>
      </c>
      <c r="F30">
        <v>51.71</v>
      </c>
      <c r="G30">
        <v>45.71</v>
      </c>
      <c r="H30">
        <v>74.27</v>
      </c>
      <c r="I30">
        <v>81.33</v>
      </c>
      <c r="J30">
        <v>82.69</v>
      </c>
      <c r="K30" s="58"/>
      <c r="L30" s="58"/>
      <c r="M30">
        <v>4357.87</v>
      </c>
      <c r="N30" s="8">
        <v>11615000</v>
      </c>
      <c r="O30" s="8">
        <v>6870000</v>
      </c>
      <c r="P30" s="8">
        <v>893000</v>
      </c>
      <c r="Q30">
        <v>4.58</v>
      </c>
      <c r="R30">
        <v>0.82</v>
      </c>
      <c r="S30">
        <v>34.32</v>
      </c>
      <c r="T30" s="6">
        <v>15.9</v>
      </c>
      <c r="U30" s="7">
        <v>23.50890625000001</v>
      </c>
      <c r="V30" t="s">
        <v>77</v>
      </c>
    </row>
    <row r="31" spans="1:45" x14ac:dyDescent="0.3">
      <c r="A31" t="s">
        <v>263</v>
      </c>
      <c r="B31" s="6">
        <v>2008</v>
      </c>
      <c r="C31">
        <v>54.01</v>
      </c>
      <c r="D31">
        <v>54.01</v>
      </c>
      <c r="E31">
        <v>100</v>
      </c>
      <c r="F31">
        <v>46.91</v>
      </c>
      <c r="G31">
        <v>43.68</v>
      </c>
      <c r="H31">
        <v>84.05</v>
      </c>
      <c r="I31">
        <v>14.67</v>
      </c>
      <c r="J31">
        <v>91.77</v>
      </c>
      <c r="K31" s="58"/>
      <c r="L31" s="58"/>
      <c r="M31">
        <v>1162.82</v>
      </c>
      <c r="N31" s="8">
        <v>1846287</v>
      </c>
      <c r="O31" s="8">
        <v>1197892</v>
      </c>
      <c r="P31" s="8">
        <v>173820</v>
      </c>
      <c r="Q31">
        <v>6.39</v>
      </c>
      <c r="R31">
        <v>0.71</v>
      </c>
      <c r="S31">
        <v>52.27</v>
      </c>
      <c r="T31" s="6">
        <v>15.9</v>
      </c>
      <c r="U31" s="7">
        <v>23.50890625000001</v>
      </c>
      <c r="V31" t="s">
        <v>77</v>
      </c>
    </row>
    <row r="32" spans="1:45" x14ac:dyDescent="0.3">
      <c r="A32" t="s">
        <v>377</v>
      </c>
      <c r="B32" s="6">
        <v>2008</v>
      </c>
      <c r="C32">
        <v>60</v>
      </c>
      <c r="D32">
        <v>60</v>
      </c>
      <c r="E32">
        <v>73.81</v>
      </c>
      <c r="F32">
        <v>60.05</v>
      </c>
      <c r="G32">
        <v>50.38</v>
      </c>
      <c r="H32">
        <v>76.2</v>
      </c>
      <c r="I32">
        <v>28</v>
      </c>
      <c r="J32">
        <v>98.08</v>
      </c>
      <c r="K32" s="58">
        <v>0</v>
      </c>
      <c r="L32" s="58">
        <v>46.15</v>
      </c>
      <c r="M32">
        <v>1566</v>
      </c>
      <c r="N32" s="8">
        <v>2935809</v>
      </c>
      <c r="O32" s="8">
        <v>1598819</v>
      </c>
      <c r="P32" s="8">
        <v>211477</v>
      </c>
      <c r="Q32">
        <v>4.8</v>
      </c>
      <c r="R32">
        <v>3.12</v>
      </c>
      <c r="S32">
        <v>30.56</v>
      </c>
      <c r="T32" s="6">
        <v>15.9</v>
      </c>
      <c r="U32" s="7">
        <v>23.50890625000001</v>
      </c>
      <c r="V32" t="s">
        <v>77</v>
      </c>
    </row>
    <row r="33" spans="1:22" x14ac:dyDescent="0.3">
      <c r="A33" t="s">
        <v>590</v>
      </c>
      <c r="B33" s="6">
        <v>2008</v>
      </c>
      <c r="C33">
        <v>26.05</v>
      </c>
      <c r="D33">
        <v>26.05</v>
      </c>
      <c r="E33">
        <v>42.86</v>
      </c>
      <c r="F33">
        <v>15.08</v>
      </c>
      <c r="G33">
        <v>13.43</v>
      </c>
      <c r="H33">
        <v>66.84</v>
      </c>
      <c r="I33">
        <v>14.67</v>
      </c>
      <c r="J33">
        <v>81.31</v>
      </c>
      <c r="K33" s="58">
        <v>0</v>
      </c>
      <c r="L33" s="58">
        <v>50</v>
      </c>
      <c r="M33">
        <v>592.54999999999995</v>
      </c>
      <c r="N33" s="8">
        <v>215283</v>
      </c>
      <c r="O33" s="8">
        <v>48489</v>
      </c>
      <c r="P33" s="8">
        <v>54581</v>
      </c>
      <c r="Q33">
        <v>19.440000000000001</v>
      </c>
      <c r="R33">
        <v>0.66</v>
      </c>
      <c r="S33">
        <v>0</v>
      </c>
      <c r="T33" s="6">
        <v>15.9</v>
      </c>
      <c r="U33" s="7">
        <v>23.50890625000001</v>
      </c>
      <c r="V33" t="s">
        <v>77</v>
      </c>
    </row>
    <row r="34" spans="1:22" x14ac:dyDescent="0.3">
      <c r="A34" t="s">
        <v>682</v>
      </c>
      <c r="B34" s="6">
        <v>2008</v>
      </c>
      <c r="C34">
        <v>63.05</v>
      </c>
      <c r="D34">
        <v>63.05</v>
      </c>
      <c r="E34">
        <v>100</v>
      </c>
      <c r="F34">
        <v>50.05</v>
      </c>
      <c r="G34">
        <v>72.819999999999993</v>
      </c>
      <c r="H34">
        <v>69.44</v>
      </c>
      <c r="I34">
        <v>52</v>
      </c>
      <c r="J34">
        <v>58.33</v>
      </c>
      <c r="K34" s="58">
        <v>1</v>
      </c>
      <c r="L34" s="58">
        <v>46.67</v>
      </c>
      <c r="M34">
        <v>4082.05</v>
      </c>
      <c r="N34" s="8">
        <v>77653000</v>
      </c>
      <c r="O34" s="8">
        <v>47386000</v>
      </c>
      <c r="P34" s="8">
        <v>11569000</v>
      </c>
      <c r="Q34">
        <v>14.67</v>
      </c>
      <c r="R34">
        <v>1.1299999999999999</v>
      </c>
      <c r="S34">
        <v>48.05</v>
      </c>
      <c r="T34" s="6">
        <v>15.9</v>
      </c>
      <c r="U34" s="7">
        <v>23.50890625000001</v>
      </c>
      <c r="V34" t="s">
        <v>77</v>
      </c>
    </row>
    <row r="35" spans="1:22" x14ac:dyDescent="0.3">
      <c r="A35" t="s">
        <v>646</v>
      </c>
      <c r="B35" s="6">
        <v>2008</v>
      </c>
      <c r="C35">
        <v>64.72</v>
      </c>
      <c r="D35">
        <v>64.72</v>
      </c>
      <c r="E35">
        <v>92.31</v>
      </c>
      <c r="F35">
        <v>75.12</v>
      </c>
      <c r="G35">
        <v>83.54</v>
      </c>
      <c r="H35">
        <v>24.23</v>
      </c>
      <c r="I35">
        <v>47.67</v>
      </c>
      <c r="J35">
        <v>15.96</v>
      </c>
      <c r="K35" s="58">
        <v>1</v>
      </c>
      <c r="L35" s="58">
        <v>50</v>
      </c>
      <c r="M35">
        <v>10695.58</v>
      </c>
      <c r="N35" s="8">
        <v>50703969</v>
      </c>
      <c r="O35" s="8">
        <v>40733059</v>
      </c>
      <c r="P35" s="8">
        <v>711182</v>
      </c>
      <c r="Q35">
        <v>5.21</v>
      </c>
      <c r="R35">
        <v>0.32</v>
      </c>
      <c r="S35">
        <v>57.92</v>
      </c>
      <c r="T35" s="6">
        <v>15.9</v>
      </c>
      <c r="U35" s="7">
        <v>23.50890625000001</v>
      </c>
      <c r="V35" t="s">
        <v>645</v>
      </c>
    </row>
    <row r="36" spans="1:22" x14ac:dyDescent="0.3">
      <c r="A36" t="s">
        <v>647</v>
      </c>
      <c r="B36" s="6">
        <v>2008</v>
      </c>
      <c r="C36">
        <v>70.400000000000006</v>
      </c>
      <c r="D36">
        <v>41.45</v>
      </c>
      <c r="E36">
        <v>11.54</v>
      </c>
      <c r="F36">
        <v>88.27</v>
      </c>
      <c r="G36">
        <v>65.59</v>
      </c>
      <c r="H36">
        <v>52.02</v>
      </c>
      <c r="I36">
        <v>98.84</v>
      </c>
      <c r="J36">
        <v>32.83</v>
      </c>
      <c r="K36" s="58">
        <v>1</v>
      </c>
      <c r="L36" s="58">
        <v>50</v>
      </c>
      <c r="M36">
        <v>1653.53</v>
      </c>
      <c r="N36" s="8">
        <v>4412000</v>
      </c>
      <c r="O36" s="8">
        <v>3460000</v>
      </c>
      <c r="P36" s="8">
        <v>124000</v>
      </c>
      <c r="Q36">
        <v>5.64</v>
      </c>
      <c r="R36">
        <v>1.87</v>
      </c>
      <c r="S36">
        <v>14.85</v>
      </c>
      <c r="T36" s="6">
        <v>15.9</v>
      </c>
      <c r="U36" s="7">
        <v>23.50890625000001</v>
      </c>
      <c r="V36" t="s">
        <v>645</v>
      </c>
    </row>
    <row r="37" spans="1:22" x14ac:dyDescent="0.3">
      <c r="A37" t="s">
        <v>483</v>
      </c>
      <c r="B37" s="6">
        <v>2008</v>
      </c>
      <c r="C37">
        <v>21.88</v>
      </c>
      <c r="D37">
        <v>21.88</v>
      </c>
      <c r="E37">
        <v>100</v>
      </c>
      <c r="F37">
        <v>18.16</v>
      </c>
      <c r="G37">
        <v>30.21</v>
      </c>
      <c r="H37">
        <v>15.61</v>
      </c>
      <c r="I37">
        <v>0</v>
      </c>
      <c r="J37">
        <v>12.16</v>
      </c>
      <c r="K37" s="58">
        <v>1</v>
      </c>
      <c r="L37" s="58">
        <v>57.14</v>
      </c>
      <c r="M37">
        <v>1321.31</v>
      </c>
      <c r="N37" s="8">
        <v>2544813</v>
      </c>
      <c r="O37" s="8">
        <v>1677115</v>
      </c>
      <c r="P37" s="8">
        <v>242812</v>
      </c>
      <c r="Q37">
        <v>10.84</v>
      </c>
      <c r="R37">
        <v>0.82</v>
      </c>
      <c r="S37">
        <v>26.89</v>
      </c>
      <c r="T37" s="6">
        <v>15.9</v>
      </c>
      <c r="U37" s="7">
        <v>23.50890625000001</v>
      </c>
      <c r="V37" t="s">
        <v>645</v>
      </c>
    </row>
    <row r="38" spans="1:22" x14ac:dyDescent="0.3">
      <c r="A38" t="s">
        <v>200</v>
      </c>
      <c r="B38" s="6">
        <v>2008</v>
      </c>
      <c r="C38">
        <v>60.35</v>
      </c>
      <c r="D38">
        <v>60.35</v>
      </c>
      <c r="E38">
        <v>100</v>
      </c>
      <c r="F38">
        <v>57.36</v>
      </c>
      <c r="G38">
        <v>79.58</v>
      </c>
      <c r="H38">
        <v>38.04</v>
      </c>
      <c r="I38">
        <v>29.07</v>
      </c>
      <c r="J38">
        <v>26.7</v>
      </c>
      <c r="K38" s="58">
        <v>1</v>
      </c>
      <c r="L38" s="58">
        <v>52.94</v>
      </c>
      <c r="M38">
        <v>10234.49</v>
      </c>
      <c r="N38" s="8">
        <v>35242000</v>
      </c>
      <c r="O38" s="8">
        <v>26475000</v>
      </c>
      <c r="P38" s="8">
        <v>1611000</v>
      </c>
      <c r="Q38">
        <v>5.25</v>
      </c>
      <c r="R38">
        <v>0.93</v>
      </c>
      <c r="S38">
        <v>49.97</v>
      </c>
      <c r="T38" s="6">
        <v>15.9</v>
      </c>
      <c r="U38" s="7">
        <v>23.50890625000001</v>
      </c>
      <c r="V38" t="s">
        <v>645</v>
      </c>
    </row>
    <row r="39" spans="1:22" x14ac:dyDescent="0.3">
      <c r="A39" t="s">
        <v>648</v>
      </c>
      <c r="B39" s="6">
        <v>2008</v>
      </c>
      <c r="C39">
        <v>74.739999999999995</v>
      </c>
      <c r="D39">
        <v>74.739999999999995</v>
      </c>
      <c r="E39">
        <v>83.33</v>
      </c>
      <c r="F39">
        <v>90.68</v>
      </c>
      <c r="G39">
        <v>67.459999999999994</v>
      </c>
      <c r="H39">
        <v>56.96</v>
      </c>
      <c r="I39">
        <v>78.569999999999993</v>
      </c>
      <c r="J39">
        <v>66.180000000000007</v>
      </c>
      <c r="K39" s="58">
        <v>1</v>
      </c>
      <c r="L39" s="58">
        <v>57.14</v>
      </c>
      <c r="M39">
        <v>9455.1</v>
      </c>
      <c r="N39" s="8">
        <v>20788000</v>
      </c>
      <c r="O39" s="8">
        <v>12617000</v>
      </c>
      <c r="P39" s="8">
        <v>1843000</v>
      </c>
      <c r="Q39">
        <v>7.77</v>
      </c>
      <c r="R39">
        <v>1</v>
      </c>
      <c r="S39">
        <v>47.18</v>
      </c>
      <c r="T39" s="6">
        <v>15.9</v>
      </c>
      <c r="U39" s="7">
        <v>23.50890625000001</v>
      </c>
      <c r="V39" t="s">
        <v>645</v>
      </c>
    </row>
    <row r="40" spans="1:22" x14ac:dyDescent="0.3">
      <c r="A40" t="s">
        <v>321</v>
      </c>
      <c r="B40" s="6">
        <v>2008</v>
      </c>
      <c r="C40">
        <v>62.42</v>
      </c>
      <c r="D40">
        <v>62.42</v>
      </c>
      <c r="E40">
        <v>100</v>
      </c>
      <c r="F40">
        <v>72.45</v>
      </c>
      <c r="G40">
        <v>52.7</v>
      </c>
      <c r="H40">
        <v>61.77</v>
      </c>
      <c r="I40">
        <v>50</v>
      </c>
      <c r="J40">
        <v>63.07</v>
      </c>
      <c r="K40" s="58">
        <v>1</v>
      </c>
      <c r="L40" s="58">
        <v>50</v>
      </c>
      <c r="M40">
        <v>3388.58</v>
      </c>
      <c r="N40" s="8">
        <v>25512000</v>
      </c>
      <c r="O40" s="8">
        <v>22208000</v>
      </c>
      <c r="P40" s="8">
        <v>1031000</v>
      </c>
      <c r="Q40">
        <v>2.72</v>
      </c>
      <c r="R40">
        <v>0.52</v>
      </c>
      <c r="S40">
        <v>80.2</v>
      </c>
      <c r="T40" s="6">
        <v>15.9</v>
      </c>
      <c r="U40" s="7">
        <v>23.50890625000001</v>
      </c>
      <c r="V40" t="s">
        <v>645</v>
      </c>
    </row>
    <row r="41" spans="1:22" x14ac:dyDescent="0.3">
      <c r="A41" t="s">
        <v>220</v>
      </c>
      <c r="B41" s="6">
        <v>2008</v>
      </c>
      <c r="C41">
        <v>57.39</v>
      </c>
      <c r="D41">
        <v>57.39</v>
      </c>
      <c r="E41">
        <v>100</v>
      </c>
      <c r="F41">
        <v>49.36</v>
      </c>
      <c r="G41">
        <v>81.73</v>
      </c>
      <c r="H41">
        <v>35.090000000000003</v>
      </c>
      <c r="I41">
        <v>0</v>
      </c>
      <c r="J41">
        <v>41.49</v>
      </c>
      <c r="K41" s="58">
        <v>1</v>
      </c>
      <c r="L41" s="58">
        <v>61.11</v>
      </c>
      <c r="M41">
        <v>2819.32</v>
      </c>
      <c r="N41" s="8">
        <v>45919000</v>
      </c>
      <c r="O41" s="8">
        <v>42018000</v>
      </c>
      <c r="P41" s="8">
        <v>1530000</v>
      </c>
      <c r="Q41">
        <v>2.68</v>
      </c>
      <c r="R41">
        <v>0.31</v>
      </c>
      <c r="S41">
        <v>87.47</v>
      </c>
      <c r="T41" s="6">
        <v>15.9</v>
      </c>
      <c r="U41" s="7">
        <v>23.50890625000001</v>
      </c>
      <c r="V41" t="s">
        <v>645</v>
      </c>
    </row>
    <row r="42" spans="1:22" x14ac:dyDescent="0.3">
      <c r="A42" t="s">
        <v>649</v>
      </c>
      <c r="B42" s="6">
        <v>2008</v>
      </c>
      <c r="C42">
        <v>34.07</v>
      </c>
      <c r="D42">
        <v>34.07</v>
      </c>
      <c r="E42">
        <v>41.18</v>
      </c>
      <c r="F42">
        <v>24.85</v>
      </c>
      <c r="G42">
        <v>32.1</v>
      </c>
      <c r="H42">
        <v>50.51</v>
      </c>
      <c r="I42">
        <v>0</v>
      </c>
      <c r="J42">
        <v>54.35</v>
      </c>
      <c r="K42" s="58">
        <v>1</v>
      </c>
      <c r="L42" s="58">
        <v>53.33</v>
      </c>
      <c r="M42">
        <v>1135.82</v>
      </c>
      <c r="N42" s="8">
        <v>19963000</v>
      </c>
      <c r="O42" s="8">
        <v>14928000</v>
      </c>
      <c r="P42" s="8">
        <v>2320000</v>
      </c>
      <c r="Q42">
        <v>8.18</v>
      </c>
      <c r="R42">
        <v>1.27</v>
      </c>
      <c r="S42">
        <v>23.56</v>
      </c>
      <c r="T42" s="6">
        <v>15.9</v>
      </c>
      <c r="U42" s="7">
        <v>23.50890625000001</v>
      </c>
      <c r="V42" t="s">
        <v>645</v>
      </c>
    </row>
    <row r="43" spans="1:22" x14ac:dyDescent="0.3">
      <c r="A43" t="s">
        <v>176</v>
      </c>
      <c r="B43" s="6">
        <v>2008</v>
      </c>
      <c r="C43">
        <v>74.069999999999993</v>
      </c>
      <c r="D43">
        <v>74.069999999999993</v>
      </c>
      <c r="E43">
        <v>100</v>
      </c>
      <c r="F43">
        <v>91.77</v>
      </c>
      <c r="G43">
        <v>84.16</v>
      </c>
      <c r="H43">
        <v>35.22</v>
      </c>
      <c r="I43">
        <v>84.72</v>
      </c>
      <c r="J43">
        <v>29.1</v>
      </c>
      <c r="K43" s="58">
        <v>1</v>
      </c>
      <c r="L43" s="58">
        <v>56.25</v>
      </c>
      <c r="M43">
        <v>3127.59</v>
      </c>
      <c r="N43" s="8">
        <v>2013100</v>
      </c>
      <c r="O43" s="8">
        <v>700800</v>
      </c>
      <c r="P43" s="8">
        <v>550200</v>
      </c>
      <c r="Q43">
        <v>22.35</v>
      </c>
      <c r="R43">
        <v>1.08</v>
      </c>
      <c r="S43">
        <v>10.4</v>
      </c>
      <c r="T43" s="6">
        <v>15.9</v>
      </c>
      <c r="U43" s="7">
        <v>23.50890625000001</v>
      </c>
      <c r="V43" t="s">
        <v>645</v>
      </c>
    </row>
    <row r="44" spans="1:22" x14ac:dyDescent="0.3">
      <c r="A44" t="s">
        <v>650</v>
      </c>
      <c r="B44" s="6">
        <v>2008</v>
      </c>
      <c r="C44">
        <v>59.26</v>
      </c>
      <c r="D44">
        <v>50.46</v>
      </c>
      <c r="E44">
        <v>41.67</v>
      </c>
      <c r="F44">
        <v>72.42</v>
      </c>
      <c r="G44">
        <v>47.33</v>
      </c>
      <c r="H44">
        <v>53.05</v>
      </c>
      <c r="I44">
        <v>42.86</v>
      </c>
      <c r="J44">
        <v>67.72</v>
      </c>
      <c r="K44" s="58">
        <v>1</v>
      </c>
      <c r="L44" s="58">
        <v>53.33</v>
      </c>
      <c r="M44">
        <v>3862.5</v>
      </c>
      <c r="N44" s="8">
        <v>26158600</v>
      </c>
      <c r="O44" s="8">
        <v>17897800</v>
      </c>
      <c r="P44" s="8">
        <v>1815200</v>
      </c>
      <c r="Q44">
        <v>8.52</v>
      </c>
      <c r="R44">
        <v>0.54</v>
      </c>
      <c r="S44">
        <v>60.38</v>
      </c>
      <c r="T44" s="6">
        <v>15.9</v>
      </c>
      <c r="U44" s="7">
        <v>23.50890625000001</v>
      </c>
      <c r="V44" t="s">
        <v>645</v>
      </c>
    </row>
    <row r="45" spans="1:22" x14ac:dyDescent="0.3">
      <c r="A45" t="s">
        <v>651</v>
      </c>
      <c r="B45" s="6">
        <v>2008</v>
      </c>
      <c r="C45">
        <v>44.21</v>
      </c>
      <c r="D45">
        <v>44.21</v>
      </c>
      <c r="E45">
        <v>100</v>
      </c>
      <c r="F45">
        <v>73.900000000000006</v>
      </c>
      <c r="G45">
        <v>22.21</v>
      </c>
      <c r="H45">
        <v>40.1</v>
      </c>
      <c r="I45">
        <v>95.83</v>
      </c>
      <c r="J45">
        <v>42.65</v>
      </c>
      <c r="K45" s="58">
        <v>1</v>
      </c>
      <c r="L45" s="58"/>
      <c r="M45">
        <v>447.97</v>
      </c>
      <c r="N45" s="8">
        <v>1237782</v>
      </c>
      <c r="O45" s="8">
        <v>718700</v>
      </c>
      <c r="P45" s="8">
        <v>160024</v>
      </c>
      <c r="Q45">
        <v>4.3099999999999996</v>
      </c>
      <c r="R45">
        <v>1.35</v>
      </c>
      <c r="S45">
        <v>41.09</v>
      </c>
      <c r="T45" s="6">
        <v>15.9</v>
      </c>
      <c r="U45" s="7">
        <v>23.50890625000001</v>
      </c>
      <c r="V45" t="s">
        <v>645</v>
      </c>
    </row>
    <row r="46" spans="1:22" x14ac:dyDescent="0.3">
      <c r="A46" t="s">
        <v>498</v>
      </c>
      <c r="B46" s="6">
        <v>2008</v>
      </c>
      <c r="C46" t="s">
        <v>679</v>
      </c>
      <c r="D46" t="s">
        <v>679</v>
      </c>
      <c r="E46" t="s">
        <v>679</v>
      </c>
      <c r="F46" t="s">
        <v>679</v>
      </c>
      <c r="G46" t="s">
        <v>679</v>
      </c>
      <c r="H46" t="s">
        <v>679</v>
      </c>
      <c r="I46" t="s">
        <v>679</v>
      </c>
      <c r="J46" t="s">
        <v>679</v>
      </c>
      <c r="K46" s="58">
        <v>1</v>
      </c>
      <c r="L46" s="58">
        <v>53.33</v>
      </c>
      <c r="M46">
        <v>253.47</v>
      </c>
      <c r="N46" s="8">
        <v>36044000</v>
      </c>
      <c r="O46" s="8">
        <v>29179000</v>
      </c>
      <c r="P46" s="8">
        <v>3004000</v>
      </c>
      <c r="Q46">
        <v>6.1</v>
      </c>
      <c r="R46">
        <v>1.59</v>
      </c>
      <c r="S46">
        <v>44.7</v>
      </c>
      <c r="T46" s="6">
        <v>15.9</v>
      </c>
      <c r="U46" s="7">
        <v>23.50890625000001</v>
      </c>
      <c r="V46" t="s">
        <v>645</v>
      </c>
    </row>
    <row r="47" spans="1:22" x14ac:dyDescent="0.3">
      <c r="A47" t="s">
        <v>123</v>
      </c>
      <c r="B47" s="6">
        <v>2008</v>
      </c>
      <c r="C47">
        <v>70.92</v>
      </c>
      <c r="D47">
        <v>70.92</v>
      </c>
      <c r="E47">
        <v>87.5</v>
      </c>
      <c r="F47">
        <v>93.91</v>
      </c>
      <c r="G47">
        <v>60.73</v>
      </c>
      <c r="H47">
        <v>56.99</v>
      </c>
      <c r="I47">
        <v>98.61</v>
      </c>
      <c r="J47">
        <v>69.89</v>
      </c>
      <c r="K47" s="58">
        <v>1</v>
      </c>
      <c r="L47" s="58">
        <v>53.33</v>
      </c>
      <c r="M47">
        <v>12051.01</v>
      </c>
      <c r="N47" s="8">
        <v>42888000</v>
      </c>
      <c r="O47" s="8">
        <v>28358000</v>
      </c>
      <c r="P47" s="8">
        <v>3593000</v>
      </c>
      <c r="Q47">
        <v>4.57</v>
      </c>
      <c r="R47">
        <v>1.02</v>
      </c>
      <c r="S47">
        <v>48.38</v>
      </c>
      <c r="T47" s="6">
        <v>15.9</v>
      </c>
      <c r="U47" s="7">
        <v>23.50890625000001</v>
      </c>
      <c r="V47" t="s">
        <v>645</v>
      </c>
    </row>
    <row r="48" spans="1:22" x14ac:dyDescent="0.3">
      <c r="A48" t="s">
        <v>259</v>
      </c>
      <c r="B48" s="6">
        <v>2008</v>
      </c>
      <c r="C48">
        <v>30.05</v>
      </c>
      <c r="D48">
        <v>30.05</v>
      </c>
      <c r="E48">
        <v>100</v>
      </c>
      <c r="F48">
        <v>38.08</v>
      </c>
      <c r="G48">
        <v>29.56</v>
      </c>
      <c r="H48">
        <v>16.670000000000002</v>
      </c>
      <c r="I48">
        <v>28</v>
      </c>
      <c r="J48">
        <v>17.16</v>
      </c>
      <c r="K48" s="58">
        <v>1</v>
      </c>
      <c r="L48" s="58">
        <v>58.82</v>
      </c>
      <c r="M48">
        <v>1185.2</v>
      </c>
      <c r="N48" s="8">
        <v>3146800</v>
      </c>
      <c r="O48" s="8">
        <v>1682100</v>
      </c>
      <c r="P48" s="8">
        <v>420100</v>
      </c>
      <c r="Q48">
        <v>8.91</v>
      </c>
      <c r="R48">
        <v>1.47</v>
      </c>
      <c r="S48">
        <v>34.79</v>
      </c>
      <c r="T48" s="6">
        <v>15.9</v>
      </c>
      <c r="U48" s="7">
        <v>23.50890625000001</v>
      </c>
      <c r="V48" t="s">
        <v>645</v>
      </c>
    </row>
    <row r="49" spans="1:22" x14ac:dyDescent="0.3">
      <c r="A49" t="s">
        <v>257</v>
      </c>
      <c r="B49" s="6">
        <v>2008</v>
      </c>
      <c r="C49">
        <v>61.27</v>
      </c>
      <c r="D49">
        <v>61.27</v>
      </c>
      <c r="E49">
        <v>73.08</v>
      </c>
      <c r="F49">
        <v>80.78</v>
      </c>
      <c r="G49">
        <v>49.18</v>
      </c>
      <c r="H49">
        <v>50.63</v>
      </c>
      <c r="I49">
        <v>96.51</v>
      </c>
      <c r="J49">
        <v>43.62</v>
      </c>
      <c r="K49" s="58">
        <v>1</v>
      </c>
      <c r="L49" s="58">
        <v>44.44</v>
      </c>
      <c r="M49">
        <v>2626.07</v>
      </c>
      <c r="N49" s="8">
        <v>81508000</v>
      </c>
      <c r="O49" s="8">
        <v>62259000</v>
      </c>
      <c r="P49" s="8">
        <v>1396000</v>
      </c>
      <c r="Q49">
        <v>3.95</v>
      </c>
      <c r="R49">
        <v>1.76</v>
      </c>
      <c r="S49">
        <v>12.3</v>
      </c>
      <c r="T49" s="6">
        <v>15.9</v>
      </c>
      <c r="U49" s="7">
        <v>23.50890625000001</v>
      </c>
      <c r="V49" t="s">
        <v>645</v>
      </c>
    </row>
    <row r="50" spans="1:22" x14ac:dyDescent="0.3">
      <c r="A50" t="s">
        <v>42</v>
      </c>
      <c r="B50" s="6">
        <v>2008</v>
      </c>
      <c r="C50">
        <v>57.48</v>
      </c>
      <c r="D50">
        <v>57.48</v>
      </c>
      <c r="E50">
        <v>92.31</v>
      </c>
      <c r="F50">
        <v>62.46</v>
      </c>
      <c r="G50">
        <v>62.11</v>
      </c>
      <c r="H50">
        <v>44.13</v>
      </c>
      <c r="I50">
        <v>24.42</v>
      </c>
      <c r="J50">
        <v>25.57</v>
      </c>
      <c r="K50" s="58">
        <v>1</v>
      </c>
      <c r="L50" s="58">
        <v>60</v>
      </c>
      <c r="M50">
        <v>14310.5</v>
      </c>
      <c r="N50" s="8">
        <v>51648400</v>
      </c>
      <c r="O50" s="8">
        <v>42622600</v>
      </c>
      <c r="P50" s="8">
        <v>2996800</v>
      </c>
      <c r="Q50">
        <v>4.5599999999999996</v>
      </c>
      <c r="R50">
        <v>0.66</v>
      </c>
      <c r="S50">
        <v>69.8</v>
      </c>
      <c r="T50" s="6">
        <v>15.9</v>
      </c>
      <c r="U50" s="7">
        <v>23.50890625000001</v>
      </c>
      <c r="V50" t="s">
        <v>645</v>
      </c>
    </row>
    <row r="51" spans="1:22" x14ac:dyDescent="0.3">
      <c r="A51" t="s">
        <v>10</v>
      </c>
      <c r="B51" s="6">
        <v>2008</v>
      </c>
      <c r="C51">
        <v>89.18</v>
      </c>
      <c r="D51">
        <v>49.19</v>
      </c>
      <c r="E51">
        <v>8.9700000000000006</v>
      </c>
      <c r="F51">
        <v>80.7</v>
      </c>
      <c r="G51">
        <v>93.74</v>
      </c>
      <c r="H51">
        <v>93.45</v>
      </c>
      <c r="I51">
        <v>46.97</v>
      </c>
      <c r="J51">
        <v>99.83</v>
      </c>
      <c r="K51" s="58">
        <v>1</v>
      </c>
      <c r="L51" s="58">
        <v>54.55</v>
      </c>
      <c r="M51">
        <v>101515.9</v>
      </c>
      <c r="N51" s="8">
        <v>156343030</v>
      </c>
      <c r="O51" s="8">
        <v>93248365</v>
      </c>
      <c r="P51" s="8">
        <v>16923198</v>
      </c>
      <c r="Q51">
        <v>8.61</v>
      </c>
      <c r="R51">
        <v>1.25</v>
      </c>
      <c r="S51">
        <v>26.5</v>
      </c>
      <c r="T51" s="6">
        <v>15.9</v>
      </c>
      <c r="U51" s="7">
        <v>23.50890625000001</v>
      </c>
      <c r="V51" t="s">
        <v>652</v>
      </c>
    </row>
    <row r="52" spans="1:22" x14ac:dyDescent="0.3">
      <c r="A52" t="s">
        <v>46</v>
      </c>
      <c r="B52" s="6">
        <v>2008</v>
      </c>
      <c r="C52">
        <v>85.44</v>
      </c>
      <c r="D52">
        <v>80.22</v>
      </c>
      <c r="E52">
        <v>76.92</v>
      </c>
      <c r="F52">
        <v>89.72</v>
      </c>
      <c r="G52">
        <v>89.81</v>
      </c>
      <c r="H52">
        <v>71.38</v>
      </c>
      <c r="I52">
        <v>78.790000000000006</v>
      </c>
      <c r="J52">
        <v>88.54</v>
      </c>
      <c r="K52" s="58">
        <v>1</v>
      </c>
      <c r="L52" s="58">
        <v>54.55</v>
      </c>
      <c r="M52">
        <v>64926.76</v>
      </c>
      <c r="N52" s="8">
        <v>113678000</v>
      </c>
      <c r="O52" s="8">
        <v>65168000</v>
      </c>
      <c r="P52" s="8">
        <v>19369000</v>
      </c>
      <c r="Q52">
        <v>8.74</v>
      </c>
      <c r="R52">
        <v>0.95</v>
      </c>
      <c r="S52">
        <v>30.05</v>
      </c>
      <c r="T52" s="6">
        <v>15.9</v>
      </c>
      <c r="U52" s="7">
        <v>23.50890625000001</v>
      </c>
      <c r="V52" t="s">
        <v>652</v>
      </c>
    </row>
    <row r="53" spans="1:22" x14ac:dyDescent="0.3">
      <c r="A53" t="s">
        <v>346</v>
      </c>
      <c r="B53" s="6">
        <v>2008</v>
      </c>
      <c r="C53">
        <v>49.36</v>
      </c>
      <c r="D53">
        <v>49.36</v>
      </c>
      <c r="E53">
        <v>100</v>
      </c>
      <c r="F53">
        <v>83.48</v>
      </c>
      <c r="G53">
        <v>40.229999999999997</v>
      </c>
      <c r="H53">
        <v>15.61</v>
      </c>
      <c r="I53">
        <v>78.790000000000006</v>
      </c>
      <c r="J53">
        <v>4.17</v>
      </c>
      <c r="K53" s="58">
        <v>1</v>
      </c>
      <c r="L53" s="58">
        <v>58.33</v>
      </c>
      <c r="M53">
        <v>5521.58</v>
      </c>
      <c r="N53" s="8">
        <v>6422966</v>
      </c>
      <c r="O53" s="8">
        <v>4204147</v>
      </c>
      <c r="P53" s="8">
        <v>83580</v>
      </c>
      <c r="Q53">
        <v>2.5099999999999998</v>
      </c>
      <c r="R53">
        <v>2.35</v>
      </c>
      <c r="S53">
        <v>47.29</v>
      </c>
      <c r="T53" s="6">
        <v>15.9</v>
      </c>
      <c r="U53" s="7">
        <v>23.50890625000001</v>
      </c>
      <c r="V53" t="s">
        <v>652</v>
      </c>
    </row>
    <row r="54" spans="1:22" x14ac:dyDescent="0.3">
      <c r="A54" t="s">
        <v>653</v>
      </c>
      <c r="B54" s="6">
        <v>2008</v>
      </c>
      <c r="C54">
        <v>69.7</v>
      </c>
      <c r="D54">
        <v>69.7</v>
      </c>
      <c r="E54">
        <v>100</v>
      </c>
      <c r="F54">
        <v>64.23</v>
      </c>
      <c r="G54">
        <v>81.34</v>
      </c>
      <c r="H54">
        <v>66.59</v>
      </c>
      <c r="I54">
        <v>15</v>
      </c>
      <c r="J54">
        <v>64.89</v>
      </c>
      <c r="K54" s="58">
        <v>1</v>
      </c>
      <c r="L54" s="58">
        <v>61.54</v>
      </c>
      <c r="M54">
        <v>3077.74</v>
      </c>
      <c r="N54" s="8">
        <v>4618097</v>
      </c>
      <c r="O54" s="8">
        <v>3109987</v>
      </c>
      <c r="P54" s="8">
        <v>203175</v>
      </c>
      <c r="Q54">
        <v>8.9499999999999993</v>
      </c>
      <c r="R54">
        <v>0.79</v>
      </c>
      <c r="S54">
        <v>23.59</v>
      </c>
      <c r="T54" s="6">
        <v>15.9</v>
      </c>
      <c r="U54" s="7">
        <v>23.50890625000001</v>
      </c>
      <c r="V54" t="s">
        <v>652</v>
      </c>
    </row>
    <row r="55" spans="1:22" x14ac:dyDescent="0.3">
      <c r="A55" t="s">
        <v>391</v>
      </c>
      <c r="B55" s="6">
        <v>2008</v>
      </c>
      <c r="C55">
        <v>60.76</v>
      </c>
      <c r="D55">
        <v>60.76</v>
      </c>
      <c r="E55">
        <v>100</v>
      </c>
      <c r="F55">
        <v>63.14</v>
      </c>
      <c r="G55">
        <v>68.06</v>
      </c>
      <c r="H55">
        <v>44.26</v>
      </c>
      <c r="I55">
        <v>18.18</v>
      </c>
      <c r="J55">
        <v>59.62</v>
      </c>
      <c r="K55" s="58">
        <v>1</v>
      </c>
      <c r="L55" s="58">
        <v>66.67</v>
      </c>
      <c r="M55">
        <v>2602.5</v>
      </c>
      <c r="N55" s="8">
        <v>4704000</v>
      </c>
      <c r="O55" s="8">
        <v>2525000</v>
      </c>
      <c r="P55" s="8">
        <v>557000</v>
      </c>
      <c r="Q55">
        <v>2.87</v>
      </c>
      <c r="R55">
        <v>3.2</v>
      </c>
      <c r="S55">
        <v>32.71</v>
      </c>
      <c r="T55" s="6">
        <v>15.9</v>
      </c>
      <c r="U55" s="7">
        <v>23.50890625000001</v>
      </c>
      <c r="V55" t="s">
        <v>652</v>
      </c>
    </row>
    <row r="56" spans="1:22" x14ac:dyDescent="0.3">
      <c r="A56" t="s">
        <v>401</v>
      </c>
      <c r="B56" s="6">
        <v>2008</v>
      </c>
      <c r="C56">
        <v>74.42</v>
      </c>
      <c r="D56">
        <v>74.42</v>
      </c>
      <c r="E56">
        <v>100</v>
      </c>
      <c r="F56">
        <v>52.86</v>
      </c>
      <c r="G56">
        <v>90.18</v>
      </c>
      <c r="H56">
        <v>77.94</v>
      </c>
      <c r="I56">
        <v>0</v>
      </c>
      <c r="J56">
        <v>81.58</v>
      </c>
      <c r="K56" s="58">
        <v>1</v>
      </c>
      <c r="L56" s="58">
        <v>63.64</v>
      </c>
      <c r="M56">
        <v>5361</v>
      </c>
      <c r="N56" s="8">
        <v>21235685</v>
      </c>
      <c r="O56" s="8">
        <v>11872442</v>
      </c>
      <c r="P56" s="8">
        <v>3083750</v>
      </c>
      <c r="Q56">
        <v>6.93</v>
      </c>
      <c r="R56">
        <v>1.2</v>
      </c>
      <c r="S56">
        <v>30.62</v>
      </c>
      <c r="T56" s="6">
        <v>15.9</v>
      </c>
      <c r="U56" s="7">
        <v>23.50890625000001</v>
      </c>
      <c r="V56" t="s">
        <v>652</v>
      </c>
    </row>
    <row r="57" spans="1:22" x14ac:dyDescent="0.3">
      <c r="A57" t="s">
        <v>453</v>
      </c>
      <c r="B57" s="6">
        <v>2008</v>
      </c>
      <c r="C57">
        <v>24.71</v>
      </c>
      <c r="D57">
        <v>24.71</v>
      </c>
      <c r="E57">
        <v>100</v>
      </c>
      <c r="F57">
        <v>17.12</v>
      </c>
      <c r="G57">
        <v>22.82</v>
      </c>
      <c r="H57">
        <v>36.25</v>
      </c>
      <c r="I57">
        <v>0</v>
      </c>
      <c r="J57">
        <v>31.25</v>
      </c>
      <c r="K57" s="58">
        <v>1</v>
      </c>
      <c r="L57" s="58">
        <v>65</v>
      </c>
      <c r="M57">
        <v>1198.6600000000001</v>
      </c>
      <c r="N57" s="8">
        <v>1523013</v>
      </c>
      <c r="O57" s="8">
        <v>1140077</v>
      </c>
      <c r="P57" s="8">
        <v>198350</v>
      </c>
      <c r="Q57">
        <v>12.2</v>
      </c>
      <c r="R57">
        <v>1.19</v>
      </c>
      <c r="S57">
        <v>20.32</v>
      </c>
      <c r="T57" s="6">
        <v>15.9</v>
      </c>
      <c r="U57" s="7">
        <v>23.50890625000001</v>
      </c>
      <c r="V57" t="s">
        <v>652</v>
      </c>
    </row>
    <row r="58" spans="1:22" x14ac:dyDescent="0.3">
      <c r="A58" t="s">
        <v>654</v>
      </c>
      <c r="B58" s="6">
        <v>2008</v>
      </c>
      <c r="C58">
        <v>83.25</v>
      </c>
      <c r="D58">
        <v>53.47</v>
      </c>
      <c r="E58">
        <v>12.82</v>
      </c>
      <c r="F58">
        <v>91.92</v>
      </c>
      <c r="G58">
        <v>89.9</v>
      </c>
      <c r="H58">
        <v>58.67</v>
      </c>
      <c r="I58">
        <v>78.790000000000006</v>
      </c>
      <c r="J58">
        <v>60.64</v>
      </c>
      <c r="K58" s="58">
        <v>1</v>
      </c>
      <c r="L58" s="58">
        <v>100</v>
      </c>
      <c r="M58">
        <v>17824.59</v>
      </c>
      <c r="N58" s="8">
        <v>47966000</v>
      </c>
      <c r="O58" s="8">
        <v>23064000</v>
      </c>
      <c r="P58" s="8">
        <v>1659000</v>
      </c>
      <c r="Q58">
        <v>6.35</v>
      </c>
      <c r="R58">
        <v>1.2</v>
      </c>
      <c r="S58">
        <v>26.36</v>
      </c>
      <c r="T58" s="6">
        <v>15.9</v>
      </c>
      <c r="U58" s="7">
        <v>23.50890625000001</v>
      </c>
      <c r="V58" t="s">
        <v>652</v>
      </c>
    </row>
    <row r="59" spans="1:22" x14ac:dyDescent="0.3">
      <c r="A59" t="s">
        <v>655</v>
      </c>
      <c r="B59" s="6">
        <v>2008</v>
      </c>
      <c r="C59">
        <v>82.05</v>
      </c>
      <c r="D59">
        <v>41.68</v>
      </c>
      <c r="E59">
        <v>1.28</v>
      </c>
      <c r="F59">
        <v>88.31</v>
      </c>
      <c r="G59">
        <v>68.989999999999995</v>
      </c>
      <c r="H59">
        <v>96.16</v>
      </c>
      <c r="I59">
        <v>78.790000000000006</v>
      </c>
      <c r="J59">
        <v>98.15</v>
      </c>
      <c r="K59" s="58">
        <v>1</v>
      </c>
      <c r="L59" s="58">
        <v>100</v>
      </c>
      <c r="M59">
        <v>139025.29999999999</v>
      </c>
      <c r="N59" s="8">
        <v>200309794</v>
      </c>
      <c r="O59" s="8">
        <v>107784006</v>
      </c>
      <c r="P59" s="8">
        <v>30302665</v>
      </c>
      <c r="Q59">
        <v>9.44</v>
      </c>
      <c r="R59">
        <v>1.56</v>
      </c>
      <c r="S59">
        <v>15.29</v>
      </c>
      <c r="T59" s="6">
        <v>15.9</v>
      </c>
      <c r="U59" s="7">
        <v>23.50890625000001</v>
      </c>
      <c r="V59" t="s">
        <v>652</v>
      </c>
    </row>
    <row r="60" spans="1:22" x14ac:dyDescent="0.3">
      <c r="A60" t="s">
        <v>544</v>
      </c>
      <c r="B60" s="6">
        <v>2008</v>
      </c>
      <c r="C60">
        <v>76.61</v>
      </c>
      <c r="D60">
        <v>76.61</v>
      </c>
      <c r="E60">
        <v>100</v>
      </c>
      <c r="F60">
        <v>80.349999999999994</v>
      </c>
      <c r="G60">
        <v>73.430000000000007</v>
      </c>
      <c r="H60">
        <v>76.760000000000005</v>
      </c>
      <c r="I60">
        <v>30</v>
      </c>
      <c r="J60">
        <v>82.29</v>
      </c>
      <c r="K60" s="58">
        <v>1</v>
      </c>
      <c r="L60" s="58">
        <v>100</v>
      </c>
      <c r="M60">
        <v>5171.58</v>
      </c>
      <c r="N60" s="8">
        <v>13899000</v>
      </c>
      <c r="O60" s="8">
        <v>11121000</v>
      </c>
      <c r="P60" s="8">
        <v>1040000</v>
      </c>
      <c r="Q60">
        <v>8.41</v>
      </c>
      <c r="R60">
        <v>0.69</v>
      </c>
      <c r="S60">
        <v>57.29</v>
      </c>
      <c r="T60" s="6">
        <v>15.9</v>
      </c>
      <c r="U60" s="7">
        <v>23.50890625000001</v>
      </c>
      <c r="V60" t="s">
        <v>652</v>
      </c>
    </row>
    <row r="61" spans="1:22" x14ac:dyDescent="0.3">
      <c r="A61" t="s">
        <v>550</v>
      </c>
      <c r="B61" s="6">
        <v>2008</v>
      </c>
      <c r="C61">
        <v>57.71</v>
      </c>
      <c r="D61">
        <v>57.71</v>
      </c>
      <c r="E61">
        <v>100</v>
      </c>
      <c r="F61">
        <v>43.7</v>
      </c>
      <c r="G61">
        <v>85.76</v>
      </c>
      <c r="H61">
        <v>34.15</v>
      </c>
      <c r="I61">
        <v>0</v>
      </c>
      <c r="J61">
        <v>39.19</v>
      </c>
      <c r="K61" s="58">
        <v>1</v>
      </c>
      <c r="L61" s="58">
        <v>100</v>
      </c>
      <c r="M61">
        <v>1305.67</v>
      </c>
      <c r="N61" s="8">
        <v>3110428</v>
      </c>
      <c r="O61" s="8">
        <v>2219436</v>
      </c>
      <c r="P61" s="8">
        <v>180141</v>
      </c>
      <c r="Q61">
        <v>6.88</v>
      </c>
      <c r="R61">
        <v>0.67</v>
      </c>
      <c r="S61">
        <v>57.72</v>
      </c>
      <c r="T61" s="6">
        <v>15.9</v>
      </c>
      <c r="U61" s="7">
        <v>23.50890625000001</v>
      </c>
      <c r="V61" t="s">
        <v>652</v>
      </c>
    </row>
    <row r="62" spans="1:22" x14ac:dyDescent="0.3">
      <c r="A62" t="s">
        <v>145</v>
      </c>
      <c r="B62" s="6">
        <v>2008</v>
      </c>
      <c r="C62">
        <v>76.42</v>
      </c>
      <c r="D62">
        <v>45.45</v>
      </c>
      <c r="E62">
        <v>17.95</v>
      </c>
      <c r="F62">
        <v>77.23</v>
      </c>
      <c r="G62">
        <v>77.88</v>
      </c>
      <c r="H62">
        <v>72.63</v>
      </c>
      <c r="I62">
        <v>78.790000000000006</v>
      </c>
      <c r="J62">
        <v>86.11</v>
      </c>
      <c r="K62" s="58">
        <v>1</v>
      </c>
      <c r="L62" s="58">
        <v>100</v>
      </c>
      <c r="M62">
        <v>35075.11</v>
      </c>
      <c r="N62" s="8">
        <v>577121000</v>
      </c>
      <c r="O62" s="8">
        <v>361066000</v>
      </c>
      <c r="P62" s="8">
        <v>202889000</v>
      </c>
      <c r="Q62">
        <v>8.2799999999999994</v>
      </c>
      <c r="R62">
        <v>1.1299999999999999</v>
      </c>
      <c r="S62">
        <v>25.85</v>
      </c>
      <c r="T62" s="6">
        <v>15.9</v>
      </c>
      <c r="U62" s="7">
        <v>23.50890625000001</v>
      </c>
      <c r="V62" t="s">
        <v>652</v>
      </c>
    </row>
    <row r="63" spans="1:22" x14ac:dyDescent="0.3">
      <c r="A63" t="s">
        <v>677</v>
      </c>
      <c r="B63" s="6">
        <v>2008</v>
      </c>
      <c r="C63">
        <v>38.44</v>
      </c>
      <c r="D63">
        <v>38.44</v>
      </c>
      <c r="E63">
        <v>100</v>
      </c>
      <c r="F63">
        <v>19.63</v>
      </c>
      <c r="G63">
        <v>36.76</v>
      </c>
      <c r="H63">
        <v>62.78</v>
      </c>
      <c r="I63">
        <v>0</v>
      </c>
      <c r="J63">
        <v>91.67</v>
      </c>
      <c r="K63" s="58">
        <v>1</v>
      </c>
      <c r="L63" s="58">
        <v>91.67</v>
      </c>
      <c r="M63">
        <v>736.93</v>
      </c>
      <c r="N63" s="8">
        <v>1913433</v>
      </c>
      <c r="O63" s="8">
        <v>1282731</v>
      </c>
      <c r="P63" s="8">
        <v>268592</v>
      </c>
      <c r="Q63">
        <v>12.45</v>
      </c>
      <c r="R63">
        <v>0.89</v>
      </c>
      <c r="S63">
        <v>34.35</v>
      </c>
      <c r="T63" s="6">
        <v>15.9</v>
      </c>
      <c r="U63" s="7">
        <v>23.50890625000001</v>
      </c>
      <c r="V63" t="s">
        <v>652</v>
      </c>
    </row>
    <row r="64" spans="1:22" x14ac:dyDescent="0.3">
      <c r="A64" t="s">
        <v>656</v>
      </c>
      <c r="B64" s="6">
        <v>2008</v>
      </c>
      <c r="C64">
        <v>28.75</v>
      </c>
      <c r="D64">
        <v>28.75</v>
      </c>
      <c r="E64">
        <v>100</v>
      </c>
      <c r="F64">
        <v>7</v>
      </c>
      <c r="G64">
        <v>18.75</v>
      </c>
      <c r="H64">
        <v>68.33</v>
      </c>
      <c r="I64">
        <v>0</v>
      </c>
      <c r="J64">
        <v>91.67</v>
      </c>
      <c r="K64" s="58">
        <v>1</v>
      </c>
      <c r="L64" s="58">
        <v>66.67</v>
      </c>
      <c r="M64" t="s">
        <v>679</v>
      </c>
      <c r="N64" s="8">
        <v>6604373</v>
      </c>
      <c r="O64" s="8">
        <v>1988976</v>
      </c>
      <c r="P64" s="8">
        <v>1411049</v>
      </c>
      <c r="Q64">
        <v>12.24</v>
      </c>
      <c r="R64">
        <v>0.48</v>
      </c>
      <c r="S64">
        <v>6.09</v>
      </c>
      <c r="T64" s="6">
        <v>15.9</v>
      </c>
      <c r="U64" s="7">
        <v>23.50890625000001</v>
      </c>
      <c r="V64" t="s">
        <v>652</v>
      </c>
    </row>
    <row r="65" spans="1:22" x14ac:dyDescent="0.3">
      <c r="A65" t="s">
        <v>4</v>
      </c>
      <c r="B65" s="6">
        <v>2008</v>
      </c>
      <c r="C65">
        <v>67.94</v>
      </c>
      <c r="D65">
        <v>39.89</v>
      </c>
      <c r="E65">
        <v>12.82</v>
      </c>
      <c r="F65">
        <v>87.94</v>
      </c>
      <c r="G65">
        <v>61.96</v>
      </c>
      <c r="H65">
        <v>49.28</v>
      </c>
      <c r="I65">
        <v>78.790000000000006</v>
      </c>
      <c r="J65">
        <v>51.7</v>
      </c>
      <c r="K65" s="58">
        <v>1</v>
      </c>
      <c r="L65" s="58">
        <v>70</v>
      </c>
      <c r="M65">
        <v>89861.88</v>
      </c>
      <c r="N65" s="8">
        <v>117300000</v>
      </c>
      <c r="O65" s="8">
        <v>67350000</v>
      </c>
      <c r="P65" s="8">
        <v>22781000</v>
      </c>
      <c r="Q65">
        <v>9.48</v>
      </c>
      <c r="R65">
        <v>1.37</v>
      </c>
      <c r="S65">
        <v>32.369999999999997</v>
      </c>
      <c r="T65" s="6">
        <v>15.9</v>
      </c>
      <c r="U65" s="7">
        <v>23.50890625000001</v>
      </c>
      <c r="V65" t="s">
        <v>652</v>
      </c>
    </row>
    <row r="66" spans="1:22" x14ac:dyDescent="0.3">
      <c r="A66" t="s">
        <v>493</v>
      </c>
      <c r="B66" s="6">
        <v>2008</v>
      </c>
      <c r="C66">
        <v>38.93</v>
      </c>
      <c r="D66">
        <v>38.93</v>
      </c>
      <c r="E66">
        <v>100</v>
      </c>
      <c r="F66">
        <v>42.31</v>
      </c>
      <c r="G66">
        <v>31.72</v>
      </c>
      <c r="H66">
        <v>46.81</v>
      </c>
      <c r="I66">
        <v>0</v>
      </c>
      <c r="J66">
        <v>32.49</v>
      </c>
      <c r="K66" s="58">
        <v>1</v>
      </c>
      <c r="L66" s="58">
        <v>66.67</v>
      </c>
      <c r="M66">
        <v>4980.01</v>
      </c>
      <c r="N66" s="8">
        <v>2932289</v>
      </c>
      <c r="O66" s="8">
        <v>1623114</v>
      </c>
      <c r="P66" s="8">
        <v>308819</v>
      </c>
      <c r="Q66">
        <v>10.01</v>
      </c>
      <c r="R66">
        <v>0.24</v>
      </c>
      <c r="S66">
        <v>35.119999999999997</v>
      </c>
      <c r="T66" s="6">
        <v>15.9</v>
      </c>
      <c r="U66" s="7">
        <v>23.50890625000001</v>
      </c>
      <c r="V66" t="s">
        <v>652</v>
      </c>
    </row>
    <row r="67" spans="1:22" x14ac:dyDescent="0.3">
      <c r="A67" t="s">
        <v>657</v>
      </c>
      <c r="B67" s="6">
        <v>2008</v>
      </c>
      <c r="C67">
        <v>60.81</v>
      </c>
      <c r="D67">
        <v>60.81</v>
      </c>
      <c r="E67">
        <v>83.33</v>
      </c>
      <c r="F67">
        <v>71.209999999999994</v>
      </c>
      <c r="G67">
        <v>44.26</v>
      </c>
      <c r="H67">
        <v>62.26</v>
      </c>
      <c r="I67">
        <v>65</v>
      </c>
      <c r="J67">
        <v>58.7</v>
      </c>
      <c r="K67" s="58">
        <v>1</v>
      </c>
      <c r="L67" s="58">
        <v>66.67</v>
      </c>
      <c r="M67">
        <v>7358.15</v>
      </c>
      <c r="N67" s="8">
        <v>39089412</v>
      </c>
      <c r="O67" s="8">
        <v>24519383</v>
      </c>
      <c r="P67" s="8">
        <v>4980127</v>
      </c>
      <c r="Q67">
        <v>11.03</v>
      </c>
      <c r="R67">
        <v>1.1499999999999999</v>
      </c>
      <c r="S67">
        <v>5.92</v>
      </c>
      <c r="T67" s="6">
        <v>15.9</v>
      </c>
      <c r="U67" s="7">
        <v>23.50890625000001</v>
      </c>
      <c r="V67" t="s">
        <v>652</v>
      </c>
    </row>
    <row r="68" spans="1:22" x14ac:dyDescent="0.3">
      <c r="A68" t="s">
        <v>658</v>
      </c>
      <c r="B68" s="6">
        <v>2008</v>
      </c>
      <c r="C68">
        <v>50.45</v>
      </c>
      <c r="D68">
        <v>50.45</v>
      </c>
      <c r="E68">
        <v>100</v>
      </c>
      <c r="F68">
        <v>32.450000000000003</v>
      </c>
      <c r="G68">
        <v>41.47</v>
      </c>
      <c r="H68">
        <v>84.23</v>
      </c>
      <c r="I68">
        <v>90</v>
      </c>
      <c r="J68">
        <v>92.09</v>
      </c>
      <c r="K68" s="58">
        <v>1</v>
      </c>
      <c r="L68" s="58">
        <v>70</v>
      </c>
      <c r="M68">
        <v>1018.72</v>
      </c>
      <c r="N68" s="8">
        <v>1882928</v>
      </c>
      <c r="O68" s="8">
        <v>1097233</v>
      </c>
      <c r="P68" s="8">
        <v>209769</v>
      </c>
      <c r="Q68">
        <v>9.68</v>
      </c>
      <c r="R68">
        <v>1.51</v>
      </c>
      <c r="S68">
        <v>27.03</v>
      </c>
      <c r="T68" s="6">
        <v>15.9</v>
      </c>
      <c r="U68" s="7">
        <v>23.50890625000001</v>
      </c>
      <c r="V68" t="s">
        <v>652</v>
      </c>
    </row>
    <row r="69" spans="1:22" x14ac:dyDescent="0.3">
      <c r="A69" t="s">
        <v>683</v>
      </c>
      <c r="B69" s="9">
        <v>2008</v>
      </c>
      <c r="C69">
        <v>52.23</v>
      </c>
      <c r="D69">
        <v>52.23</v>
      </c>
      <c r="E69">
        <v>100</v>
      </c>
      <c r="F69">
        <v>82.8</v>
      </c>
      <c r="G69">
        <v>31.89</v>
      </c>
      <c r="H69">
        <v>35.659999999999997</v>
      </c>
      <c r="I69">
        <v>0</v>
      </c>
      <c r="J69">
        <v>21.38</v>
      </c>
      <c r="K69" s="58">
        <v>1</v>
      </c>
      <c r="L69" s="58">
        <v>77.78</v>
      </c>
      <c r="M69">
        <v>6445.12</v>
      </c>
      <c r="N69" s="8">
        <v>12648000</v>
      </c>
      <c r="O69" s="8">
        <v>5855000</v>
      </c>
      <c r="P69" s="8">
        <v>168000</v>
      </c>
      <c r="Q69">
        <v>-8.6300000000000008</v>
      </c>
      <c r="R69">
        <v>0.05</v>
      </c>
      <c r="S69">
        <v>43.81</v>
      </c>
      <c r="T69" s="6">
        <v>15.9</v>
      </c>
      <c r="U69" s="7">
        <v>23.50890625000001</v>
      </c>
      <c r="V69" t="s">
        <v>101</v>
      </c>
    </row>
    <row r="70" spans="1:22" x14ac:dyDescent="0.3">
      <c r="A70" t="s">
        <v>684</v>
      </c>
      <c r="B70" s="9">
        <v>2008</v>
      </c>
      <c r="J70">
        <v>0</v>
      </c>
      <c r="K70" s="58">
        <v>1</v>
      </c>
      <c r="L70" s="58">
        <v>69.23</v>
      </c>
      <c r="M70">
        <v>0</v>
      </c>
      <c r="N70" s="8">
        <v>1763700</v>
      </c>
      <c r="O70" s="8">
        <v>1040900</v>
      </c>
      <c r="P70" s="8">
        <v>7100</v>
      </c>
      <c r="Q70">
        <v>-17.28</v>
      </c>
      <c r="R70">
        <v>0.08</v>
      </c>
      <c r="S70">
        <v>54.86</v>
      </c>
      <c r="T70" s="6">
        <v>15.9</v>
      </c>
      <c r="U70" s="7">
        <v>23.50890625000001</v>
      </c>
      <c r="V70" t="s">
        <v>101</v>
      </c>
    </row>
    <row r="71" spans="1:22" x14ac:dyDescent="0.3">
      <c r="A71" t="s">
        <v>521</v>
      </c>
      <c r="B71" s="9">
        <v>2008</v>
      </c>
      <c r="C71">
        <v>52.59</v>
      </c>
      <c r="D71">
        <v>52.59</v>
      </c>
      <c r="E71">
        <v>100</v>
      </c>
      <c r="F71">
        <v>66.52</v>
      </c>
      <c r="G71">
        <v>37.65</v>
      </c>
      <c r="H71">
        <v>55.56</v>
      </c>
      <c r="I71">
        <v>65.91</v>
      </c>
      <c r="J71">
        <v>60.64</v>
      </c>
      <c r="K71" s="58">
        <v>1</v>
      </c>
      <c r="L71" s="58">
        <v>75</v>
      </c>
      <c r="M71">
        <v>11567.46</v>
      </c>
      <c r="N71" s="8">
        <v>29404000</v>
      </c>
      <c r="O71" s="8">
        <v>19355000</v>
      </c>
      <c r="P71" s="8">
        <v>973000</v>
      </c>
      <c r="Q71">
        <v>-0.12</v>
      </c>
      <c r="R71">
        <v>0.09</v>
      </c>
      <c r="S71">
        <v>59.24</v>
      </c>
      <c r="T71" s="6">
        <v>15.9</v>
      </c>
      <c r="U71" s="7">
        <v>23.50890625000001</v>
      </c>
      <c r="V71" t="s">
        <v>101</v>
      </c>
    </row>
    <row r="72" spans="1:22" x14ac:dyDescent="0.3">
      <c r="A72" t="s">
        <v>546</v>
      </c>
      <c r="B72" s="9">
        <v>2008</v>
      </c>
      <c r="C72">
        <v>53.56</v>
      </c>
      <c r="D72">
        <v>53.56</v>
      </c>
      <c r="E72">
        <v>100</v>
      </c>
      <c r="F72">
        <v>47.75</v>
      </c>
      <c r="G72">
        <v>61.17</v>
      </c>
      <c r="H72">
        <v>53.21</v>
      </c>
      <c r="I72">
        <v>0</v>
      </c>
      <c r="J72">
        <v>71.150000000000006</v>
      </c>
      <c r="K72" s="58">
        <v>0</v>
      </c>
      <c r="L72" s="58">
        <v>75</v>
      </c>
      <c r="M72">
        <v>1369.1</v>
      </c>
      <c r="N72" s="8">
        <v>3550055</v>
      </c>
      <c r="O72" s="8">
        <v>2172813</v>
      </c>
      <c r="P72" s="8">
        <v>212879</v>
      </c>
      <c r="Q72">
        <v>2.4</v>
      </c>
      <c r="R72">
        <v>0.11</v>
      </c>
      <c r="S72">
        <v>56.66</v>
      </c>
      <c r="T72" s="6">
        <v>15.9</v>
      </c>
      <c r="U72" s="7">
        <v>23.50890625000001</v>
      </c>
      <c r="V72" t="s">
        <v>101</v>
      </c>
    </row>
    <row r="73" spans="1:22" x14ac:dyDescent="0.3">
      <c r="A73" t="s">
        <v>353</v>
      </c>
      <c r="B73" s="9">
        <v>2008</v>
      </c>
      <c r="C73">
        <v>58.25</v>
      </c>
      <c r="D73">
        <v>58.25</v>
      </c>
      <c r="E73">
        <v>100</v>
      </c>
      <c r="F73">
        <v>60.02</v>
      </c>
      <c r="G73">
        <v>48.92</v>
      </c>
      <c r="H73">
        <v>64.95</v>
      </c>
      <c r="I73">
        <v>0</v>
      </c>
      <c r="J73">
        <v>82.66</v>
      </c>
      <c r="K73" s="58">
        <v>1</v>
      </c>
      <c r="L73" s="58">
        <v>75</v>
      </c>
      <c r="M73">
        <v>1422.11</v>
      </c>
      <c r="N73" s="8">
        <v>2181100</v>
      </c>
      <c r="O73" s="8">
        <v>966100</v>
      </c>
      <c r="P73" s="8">
        <v>28800</v>
      </c>
      <c r="Q73">
        <v>-21.72</v>
      </c>
      <c r="R73">
        <v>0.06</v>
      </c>
      <c r="S73">
        <v>41.89</v>
      </c>
      <c r="T73" s="6">
        <v>15.9</v>
      </c>
      <c r="U73" s="7">
        <v>23.50890625000001</v>
      </c>
      <c r="V73" t="s">
        <v>101</v>
      </c>
    </row>
    <row r="74" spans="1:22" x14ac:dyDescent="0.3">
      <c r="A74" t="s">
        <v>685</v>
      </c>
      <c r="B74" s="9">
        <v>2008</v>
      </c>
      <c r="C74">
        <v>40.32</v>
      </c>
      <c r="D74">
        <v>40.32</v>
      </c>
      <c r="E74">
        <v>100</v>
      </c>
      <c r="F74">
        <v>58.03</v>
      </c>
      <c r="G74">
        <v>31.59</v>
      </c>
      <c r="H74">
        <v>27.84</v>
      </c>
      <c r="I74">
        <v>25</v>
      </c>
      <c r="J74">
        <v>11.93</v>
      </c>
      <c r="K74" s="58">
        <v>1</v>
      </c>
      <c r="L74" s="58">
        <v>71.430000000000007</v>
      </c>
      <c r="M74">
        <v>3607.37</v>
      </c>
      <c r="N74" s="8">
        <v>17336630</v>
      </c>
      <c r="O74" s="8">
        <v>11539753</v>
      </c>
      <c r="P74" s="8">
        <v>812810</v>
      </c>
      <c r="Q74">
        <v>-0.25</v>
      </c>
      <c r="R74">
        <v>7.0000000000000007E-2</v>
      </c>
      <c r="S74">
        <v>64.77</v>
      </c>
      <c r="T74" s="6">
        <v>15.9</v>
      </c>
      <c r="U74" s="7">
        <v>23.50890625000001</v>
      </c>
      <c r="V74" t="s">
        <v>101</v>
      </c>
    </row>
    <row r="75" spans="1:22" x14ac:dyDescent="0.3">
      <c r="A75" t="s">
        <v>354</v>
      </c>
      <c r="B75" s="9">
        <v>2008</v>
      </c>
      <c r="C75">
        <v>52.72</v>
      </c>
      <c r="D75">
        <v>52.72</v>
      </c>
      <c r="E75">
        <v>100</v>
      </c>
      <c r="F75">
        <v>64.34</v>
      </c>
      <c r="G75">
        <v>59.24</v>
      </c>
      <c r="H75">
        <v>33.04</v>
      </c>
      <c r="I75">
        <v>0</v>
      </c>
      <c r="J75">
        <v>16.48</v>
      </c>
      <c r="K75" s="58">
        <v>1</v>
      </c>
      <c r="L75" s="58">
        <v>87.5</v>
      </c>
      <c r="M75">
        <v>6685</v>
      </c>
      <c r="N75" s="8">
        <v>11759956</v>
      </c>
      <c r="O75" s="8">
        <v>5500853</v>
      </c>
      <c r="P75" s="8">
        <v>295921</v>
      </c>
      <c r="Q75">
        <v>-5.55</v>
      </c>
      <c r="R75">
        <v>0.06</v>
      </c>
      <c r="S75">
        <v>43.54</v>
      </c>
      <c r="T75" s="6">
        <v>15.9</v>
      </c>
      <c r="U75" s="7">
        <v>23.50890625000001</v>
      </c>
      <c r="V75" t="s">
        <v>101</v>
      </c>
    </row>
    <row r="76" spans="1:22" x14ac:dyDescent="0.3">
      <c r="A76" t="s">
        <v>474</v>
      </c>
      <c r="B76" s="9">
        <v>2008</v>
      </c>
      <c r="C76">
        <v>67.040000000000006</v>
      </c>
      <c r="D76">
        <v>67.040000000000006</v>
      </c>
      <c r="E76">
        <v>100</v>
      </c>
      <c r="F76">
        <v>59.59</v>
      </c>
      <c r="G76">
        <v>55.09</v>
      </c>
      <c r="H76">
        <v>86.96</v>
      </c>
      <c r="I76">
        <v>0</v>
      </c>
      <c r="J76">
        <v>97.81</v>
      </c>
      <c r="K76" s="58">
        <v>1</v>
      </c>
      <c r="L76" s="58">
        <v>71.430000000000007</v>
      </c>
      <c r="M76">
        <v>850.81</v>
      </c>
      <c r="N76" s="8">
        <v>1513800</v>
      </c>
      <c r="O76" s="8">
        <v>464400</v>
      </c>
      <c r="P76" s="8">
        <v>-5800</v>
      </c>
      <c r="Q76">
        <v>1.72</v>
      </c>
      <c r="R76">
        <v>0.03</v>
      </c>
      <c r="S76">
        <v>29.25</v>
      </c>
      <c r="T76" s="6">
        <v>15.9</v>
      </c>
      <c r="U76" s="7">
        <v>23.50890625000001</v>
      </c>
      <c r="V76" t="s">
        <v>101</v>
      </c>
    </row>
    <row r="77" spans="1:22" x14ac:dyDescent="0.3">
      <c r="A77" t="s">
        <v>303</v>
      </c>
      <c r="B77" s="9">
        <v>2008</v>
      </c>
      <c r="C77">
        <v>54.53</v>
      </c>
      <c r="D77">
        <v>54.53</v>
      </c>
      <c r="E77">
        <v>70</v>
      </c>
      <c r="F77">
        <v>80.12</v>
      </c>
      <c r="G77">
        <v>53.05</v>
      </c>
      <c r="H77">
        <v>26.07</v>
      </c>
      <c r="I77">
        <v>25</v>
      </c>
      <c r="J77">
        <v>9.26</v>
      </c>
      <c r="K77" s="58">
        <v>1</v>
      </c>
      <c r="L77" s="58">
        <v>85.71</v>
      </c>
      <c r="M77">
        <v>2963.55</v>
      </c>
      <c r="N77" s="8">
        <v>6896200</v>
      </c>
      <c r="O77" s="8">
        <v>3986300</v>
      </c>
      <c r="P77" s="8">
        <v>106800</v>
      </c>
      <c r="Q77">
        <v>-19.59</v>
      </c>
      <c r="R77">
        <v>0.05</v>
      </c>
      <c r="S77">
        <v>54.45</v>
      </c>
      <c r="T77" s="6">
        <v>15.9</v>
      </c>
      <c r="U77" s="7">
        <v>23.50890625000001</v>
      </c>
      <c r="V77" t="s">
        <v>101</v>
      </c>
    </row>
    <row r="78" spans="1:22" x14ac:dyDescent="0.3">
      <c r="A78" t="s">
        <v>686</v>
      </c>
      <c r="B78" s="9">
        <v>2008</v>
      </c>
      <c r="C78">
        <v>32.61</v>
      </c>
      <c r="D78">
        <v>32.61</v>
      </c>
      <c r="E78">
        <v>100</v>
      </c>
      <c r="F78">
        <v>37.67</v>
      </c>
      <c r="G78">
        <v>37.799999999999997</v>
      </c>
      <c r="H78">
        <v>21.85</v>
      </c>
      <c r="I78">
        <v>97.22</v>
      </c>
      <c r="J78">
        <v>6.25</v>
      </c>
      <c r="K78" s="58">
        <v>1</v>
      </c>
      <c r="L78" s="58">
        <v>87.5</v>
      </c>
      <c r="M78">
        <v>5018.25</v>
      </c>
      <c r="N78" s="8">
        <v>6139100</v>
      </c>
      <c r="O78" s="8">
        <v>4660100</v>
      </c>
      <c r="P78" s="8">
        <v>412500</v>
      </c>
      <c r="Q78">
        <v>7.09</v>
      </c>
      <c r="R78">
        <v>0.31</v>
      </c>
      <c r="S78">
        <v>68.989999999999995</v>
      </c>
      <c r="T78" s="6">
        <v>15.9</v>
      </c>
      <c r="U78" s="7">
        <v>23.50890625000001</v>
      </c>
      <c r="V78" t="s">
        <v>101</v>
      </c>
    </row>
    <row r="79" spans="1:22" x14ac:dyDescent="0.3">
      <c r="A79" t="s">
        <v>615</v>
      </c>
      <c r="B79" s="9">
        <v>2008</v>
      </c>
      <c r="C79">
        <v>8.41</v>
      </c>
      <c r="D79">
        <v>8.41</v>
      </c>
      <c r="E79">
        <v>100</v>
      </c>
      <c r="F79">
        <v>0</v>
      </c>
      <c r="G79">
        <v>15.31</v>
      </c>
      <c r="H79">
        <v>8.9499999999999993</v>
      </c>
      <c r="I79">
        <v>0</v>
      </c>
      <c r="J79">
        <v>7.89</v>
      </c>
      <c r="K79" s="58">
        <v>1</v>
      </c>
      <c r="L79" s="58">
        <v>87.5</v>
      </c>
      <c r="M79">
        <v>3190.05</v>
      </c>
      <c r="N79" s="8">
        <v>15508659</v>
      </c>
      <c r="O79" s="8">
        <v>7631448</v>
      </c>
      <c r="P79" s="8">
        <v>-147291</v>
      </c>
      <c r="Q79">
        <v>3.52</v>
      </c>
      <c r="R79">
        <v>0.05</v>
      </c>
      <c r="S79">
        <v>42.94</v>
      </c>
      <c r="T79" s="6">
        <v>15.9</v>
      </c>
      <c r="U79" s="7">
        <v>23.50890625000001</v>
      </c>
      <c r="V79" t="s">
        <v>101</v>
      </c>
    </row>
    <row r="80" spans="1:22" x14ac:dyDescent="0.3">
      <c r="A80" t="s">
        <v>687</v>
      </c>
      <c r="B80" s="9">
        <v>2008</v>
      </c>
      <c r="C80">
        <v>49.33</v>
      </c>
      <c r="D80">
        <v>49.33</v>
      </c>
      <c r="E80">
        <v>100</v>
      </c>
      <c r="F80">
        <v>61.31</v>
      </c>
      <c r="G80">
        <v>45.07</v>
      </c>
      <c r="H80">
        <v>39.35</v>
      </c>
      <c r="I80">
        <v>0</v>
      </c>
      <c r="J80">
        <v>33.520000000000003</v>
      </c>
      <c r="K80" s="58">
        <v>1</v>
      </c>
      <c r="L80" s="58">
        <v>100</v>
      </c>
      <c r="M80">
        <v>4843.08</v>
      </c>
      <c r="N80" s="8">
        <v>11773988</v>
      </c>
      <c r="O80" s="8">
        <v>8603632</v>
      </c>
      <c r="P80" s="8">
        <v>256798</v>
      </c>
      <c r="Q80">
        <v>4.6500000000000004</v>
      </c>
      <c r="R80">
        <v>0.08</v>
      </c>
      <c r="S80">
        <v>69.819999999999993</v>
      </c>
      <c r="T80" s="6">
        <v>15.9</v>
      </c>
      <c r="U80" s="7">
        <v>23.50890625000001</v>
      </c>
      <c r="V80" t="s">
        <v>101</v>
      </c>
    </row>
    <row r="81" spans="1:22" x14ac:dyDescent="0.3">
      <c r="A81" t="s">
        <v>688</v>
      </c>
      <c r="B81" s="9">
        <v>2008</v>
      </c>
      <c r="C81">
        <v>57.31</v>
      </c>
      <c r="D81">
        <v>57.31</v>
      </c>
      <c r="E81">
        <v>100</v>
      </c>
      <c r="F81">
        <v>73.540000000000006</v>
      </c>
      <c r="G81">
        <v>84.63</v>
      </c>
      <c r="H81">
        <v>12.72</v>
      </c>
      <c r="I81">
        <v>0</v>
      </c>
      <c r="J81">
        <v>5.56</v>
      </c>
      <c r="K81" s="58">
        <v>1</v>
      </c>
      <c r="L81" s="58">
        <v>100</v>
      </c>
      <c r="M81">
        <v>7000.66</v>
      </c>
      <c r="N81" s="8">
        <v>16615100</v>
      </c>
      <c r="O81" s="8">
        <v>7032200</v>
      </c>
      <c r="P81" s="8">
        <v>308200</v>
      </c>
      <c r="Q81">
        <v>-3.02</v>
      </c>
      <c r="R81">
        <v>0.09</v>
      </c>
      <c r="S81">
        <v>36.200000000000003</v>
      </c>
      <c r="T81" s="6">
        <v>15.9</v>
      </c>
      <c r="U81" s="7">
        <v>23.50890625000001</v>
      </c>
      <c r="V81" t="s">
        <v>101</v>
      </c>
    </row>
    <row r="82" spans="1:22" x14ac:dyDescent="0.3">
      <c r="A82" t="s">
        <v>689</v>
      </c>
      <c r="B82" s="9">
        <v>2008</v>
      </c>
      <c r="C82">
        <v>13.33</v>
      </c>
      <c r="D82">
        <v>13.33</v>
      </c>
      <c r="E82">
        <v>100</v>
      </c>
      <c r="F82">
        <v>0</v>
      </c>
      <c r="G82">
        <v>22.19</v>
      </c>
      <c r="H82">
        <v>16.47</v>
      </c>
      <c r="I82">
        <v>0</v>
      </c>
      <c r="J82">
        <v>5.22</v>
      </c>
      <c r="K82" s="58">
        <v>1</v>
      </c>
      <c r="L82" s="58">
        <v>100</v>
      </c>
      <c r="M82">
        <v>2682.79</v>
      </c>
      <c r="N82" s="8">
        <v>5258043</v>
      </c>
      <c r="O82" s="8">
        <v>2670350</v>
      </c>
      <c r="P82" s="8">
        <v>160976</v>
      </c>
      <c r="Q82">
        <v>5.16</v>
      </c>
      <c r="R82">
        <v>0.06</v>
      </c>
      <c r="S82">
        <v>45.2</v>
      </c>
      <c r="T82" s="6">
        <v>15.9</v>
      </c>
      <c r="U82" s="7">
        <v>23.50890625000001</v>
      </c>
      <c r="V82" t="s">
        <v>101</v>
      </c>
    </row>
    <row r="83" spans="1:22" x14ac:dyDescent="0.3">
      <c r="A83" t="s">
        <v>382</v>
      </c>
      <c r="B83" s="9">
        <v>2008</v>
      </c>
      <c r="C83">
        <v>67.44</v>
      </c>
      <c r="D83">
        <v>67.44</v>
      </c>
      <c r="E83">
        <v>100</v>
      </c>
      <c r="F83">
        <v>69.95</v>
      </c>
      <c r="G83">
        <v>66.760000000000005</v>
      </c>
      <c r="H83">
        <v>65.13</v>
      </c>
      <c r="I83">
        <v>25</v>
      </c>
      <c r="J83">
        <v>64.48</v>
      </c>
      <c r="K83" s="58">
        <v>1</v>
      </c>
      <c r="L83" s="58">
        <v>100</v>
      </c>
      <c r="M83">
        <v>2049.5</v>
      </c>
      <c r="N83" s="8">
        <v>5113100</v>
      </c>
      <c r="O83" s="8">
        <v>3103900</v>
      </c>
      <c r="P83" s="8">
        <v>98400</v>
      </c>
      <c r="Q83">
        <v>-15.09</v>
      </c>
      <c r="R83">
        <v>7.0000000000000007E-2</v>
      </c>
      <c r="S83">
        <v>56.99</v>
      </c>
      <c r="T83" s="6">
        <v>15.9</v>
      </c>
      <c r="U83" s="7">
        <v>23.50890625000001</v>
      </c>
      <c r="V83" t="s">
        <v>101</v>
      </c>
    </row>
    <row r="84" spans="1:22" x14ac:dyDescent="0.3">
      <c r="A84" t="s">
        <v>323</v>
      </c>
      <c r="B84" s="9">
        <v>2008</v>
      </c>
      <c r="C84">
        <v>13.74</v>
      </c>
      <c r="D84">
        <v>13.74</v>
      </c>
      <c r="E84">
        <v>100</v>
      </c>
      <c r="F84">
        <v>0</v>
      </c>
      <c r="G84">
        <v>17.37</v>
      </c>
      <c r="H84">
        <v>23.03</v>
      </c>
      <c r="I84">
        <v>0</v>
      </c>
      <c r="J84">
        <v>9.6999999999999993</v>
      </c>
      <c r="K84" s="58">
        <v>1</v>
      </c>
      <c r="L84" s="58">
        <v>100</v>
      </c>
      <c r="M84">
        <v>1475.1</v>
      </c>
      <c r="N84" s="8">
        <v>3828454</v>
      </c>
      <c r="O84" s="8">
        <v>2409691</v>
      </c>
      <c r="P84" s="8">
        <v>91598</v>
      </c>
      <c r="Q84">
        <v>4.6100000000000003</v>
      </c>
      <c r="R84">
        <v>0.05</v>
      </c>
      <c r="S84">
        <v>60.87</v>
      </c>
      <c r="T84" s="6">
        <v>15.9</v>
      </c>
      <c r="U84" s="7">
        <v>23.50890625000001</v>
      </c>
      <c r="V84" t="s">
        <v>101</v>
      </c>
    </row>
    <row r="85" spans="1:22" x14ac:dyDescent="0.3">
      <c r="A85" t="s">
        <v>690</v>
      </c>
      <c r="B85" s="9">
        <v>2008</v>
      </c>
      <c r="C85">
        <v>84.19</v>
      </c>
      <c r="D85">
        <v>84.19</v>
      </c>
      <c r="E85">
        <v>100</v>
      </c>
      <c r="F85">
        <v>85.64</v>
      </c>
      <c r="G85">
        <v>83.02</v>
      </c>
      <c r="H85">
        <v>83.59</v>
      </c>
      <c r="I85">
        <v>72.22</v>
      </c>
      <c r="J85">
        <v>84.66</v>
      </c>
      <c r="K85" s="58">
        <v>1</v>
      </c>
      <c r="L85" s="58">
        <v>100</v>
      </c>
      <c r="M85">
        <v>12245.55</v>
      </c>
      <c r="N85" s="8">
        <v>24871800</v>
      </c>
      <c r="O85" s="8">
        <v>10722100</v>
      </c>
      <c r="P85" s="8">
        <v>953500</v>
      </c>
      <c r="Q85">
        <v>-2.9</v>
      </c>
      <c r="R85">
        <v>7.0000000000000007E-2</v>
      </c>
      <c r="S85">
        <v>37.369999999999997</v>
      </c>
      <c r="T85" s="6">
        <v>15.9</v>
      </c>
      <c r="U85" s="7">
        <v>23.50890625000001</v>
      </c>
      <c r="V85" t="s">
        <v>101</v>
      </c>
    </row>
    <row r="86" spans="1:22" x14ac:dyDescent="0.3">
      <c r="A86" t="s">
        <v>572</v>
      </c>
      <c r="B86" s="9">
        <v>2008</v>
      </c>
      <c r="C86">
        <v>42.39</v>
      </c>
      <c r="D86">
        <v>42.39</v>
      </c>
      <c r="E86">
        <v>100</v>
      </c>
      <c r="F86">
        <v>49.94</v>
      </c>
      <c r="G86">
        <v>56.51</v>
      </c>
      <c r="H86">
        <v>20.34</v>
      </c>
      <c r="I86">
        <v>72.22</v>
      </c>
      <c r="J86">
        <v>6.76</v>
      </c>
      <c r="K86" s="58"/>
      <c r="L86" s="58"/>
      <c r="M86">
        <v>1552.81</v>
      </c>
      <c r="N86" s="8">
        <v>2823185</v>
      </c>
      <c r="O86" s="8">
        <v>963013</v>
      </c>
      <c r="P86" s="8">
        <v>116648</v>
      </c>
      <c r="Q86">
        <v>1.22</v>
      </c>
      <c r="R86">
        <v>0.08</v>
      </c>
      <c r="S86">
        <v>28.45</v>
      </c>
      <c r="T86" s="6">
        <v>15.9</v>
      </c>
      <c r="U86" s="7">
        <v>23.50890625000001</v>
      </c>
      <c r="V86" t="s">
        <v>101</v>
      </c>
    </row>
    <row r="87" spans="1:22" x14ac:dyDescent="0.3">
      <c r="A87" t="s">
        <v>150</v>
      </c>
      <c r="B87" s="9">
        <v>2008</v>
      </c>
      <c r="C87">
        <v>72.42</v>
      </c>
      <c r="D87">
        <v>41.77</v>
      </c>
      <c r="E87">
        <v>10</v>
      </c>
      <c r="F87">
        <v>71.290000000000006</v>
      </c>
      <c r="G87">
        <v>75.78</v>
      </c>
      <c r="H87">
        <v>69.64</v>
      </c>
      <c r="I87">
        <v>26.47</v>
      </c>
      <c r="J87">
        <v>68.86</v>
      </c>
      <c r="K87" s="58"/>
      <c r="L87" s="58"/>
      <c r="M87">
        <v>13199.1</v>
      </c>
      <c r="N87" s="8">
        <v>18036000</v>
      </c>
      <c r="O87" s="8">
        <v>13650000</v>
      </c>
      <c r="P87" s="8">
        <v>1978000</v>
      </c>
      <c r="Q87">
        <v>0.04</v>
      </c>
      <c r="R87">
        <v>1.18</v>
      </c>
      <c r="S87">
        <v>44.72</v>
      </c>
      <c r="T87" s="6">
        <v>15.9</v>
      </c>
      <c r="U87" s="7">
        <v>23.50890625000001</v>
      </c>
      <c r="V87" t="s">
        <v>83</v>
      </c>
    </row>
    <row r="88" spans="1:22" x14ac:dyDescent="0.3">
      <c r="A88" t="s">
        <v>506</v>
      </c>
      <c r="B88" s="9">
        <v>2008</v>
      </c>
      <c r="C88">
        <v>34.76</v>
      </c>
      <c r="D88">
        <v>34.76</v>
      </c>
      <c r="E88">
        <v>100</v>
      </c>
      <c r="F88">
        <v>44.84</v>
      </c>
      <c r="G88">
        <v>34.65</v>
      </c>
      <c r="H88">
        <v>17.78</v>
      </c>
      <c r="I88">
        <v>2.73</v>
      </c>
      <c r="J88">
        <v>16.670000000000002</v>
      </c>
      <c r="K88" s="58"/>
      <c r="L88" s="58"/>
      <c r="M88">
        <v>806590.8</v>
      </c>
      <c r="N88" s="8">
        <v>472359000</v>
      </c>
      <c r="O88" s="8">
        <v>286949000</v>
      </c>
      <c r="P88" s="8">
        <v>63953000</v>
      </c>
      <c r="Q88">
        <v>11.99</v>
      </c>
      <c r="R88">
        <v>0.38</v>
      </c>
      <c r="S88">
        <v>44.79</v>
      </c>
      <c r="T88" s="6">
        <v>15.9</v>
      </c>
      <c r="U88" s="7">
        <v>23.50890625000001</v>
      </c>
      <c r="V88" t="s">
        <v>83</v>
      </c>
    </row>
    <row r="89" spans="1:22" x14ac:dyDescent="0.3">
      <c r="A89" t="s">
        <v>691</v>
      </c>
      <c r="B89" s="9">
        <v>2008</v>
      </c>
      <c r="C89">
        <v>50.65</v>
      </c>
      <c r="D89">
        <v>50.65</v>
      </c>
      <c r="E89">
        <v>100</v>
      </c>
      <c r="F89">
        <v>51.1</v>
      </c>
      <c r="G89">
        <v>40.869999999999997</v>
      </c>
      <c r="H89">
        <v>62.58</v>
      </c>
      <c r="I89">
        <v>30</v>
      </c>
      <c r="J89">
        <v>57.41</v>
      </c>
      <c r="K89" s="58"/>
      <c r="L89" s="58"/>
      <c r="M89">
        <v>2053.35</v>
      </c>
      <c r="N89" s="8">
        <v>2107300</v>
      </c>
      <c r="O89" s="8">
        <v>1414000</v>
      </c>
      <c r="P89" s="8">
        <v>407800</v>
      </c>
      <c r="Q89">
        <v>20.25</v>
      </c>
      <c r="R89">
        <v>0.83</v>
      </c>
      <c r="S89">
        <v>34.479999999999997</v>
      </c>
      <c r="T89" s="6">
        <v>15.9</v>
      </c>
      <c r="U89" s="7">
        <v>23.50890625000001</v>
      </c>
      <c r="V89" t="s">
        <v>83</v>
      </c>
    </row>
    <row r="90" spans="1:22" x14ac:dyDescent="0.3">
      <c r="A90" t="s">
        <v>692</v>
      </c>
      <c r="B90" s="9">
        <v>2008</v>
      </c>
      <c r="C90">
        <v>67.64</v>
      </c>
      <c r="D90">
        <v>67.64</v>
      </c>
      <c r="E90">
        <v>80</v>
      </c>
      <c r="F90">
        <v>72.05</v>
      </c>
      <c r="G90">
        <v>72.11</v>
      </c>
      <c r="H90">
        <v>53.28</v>
      </c>
      <c r="I90">
        <v>55.88</v>
      </c>
      <c r="J90">
        <v>50</v>
      </c>
      <c r="K90" s="58"/>
      <c r="L90" s="58"/>
      <c r="M90">
        <v>100762.1</v>
      </c>
      <c r="N90" s="8">
        <v>154588000</v>
      </c>
      <c r="O90" s="8">
        <v>112681000</v>
      </c>
      <c r="P90" s="8">
        <v>7506000</v>
      </c>
      <c r="Q90">
        <v>1.83</v>
      </c>
      <c r="R90">
        <v>0.56000000000000005</v>
      </c>
      <c r="S90">
        <v>49.49</v>
      </c>
      <c r="T90" s="6">
        <v>15.9</v>
      </c>
      <c r="U90" s="7">
        <v>23.50890625000001</v>
      </c>
      <c r="V90" t="s">
        <v>83</v>
      </c>
    </row>
    <row r="91" spans="1:22" x14ac:dyDescent="0.3">
      <c r="A91" t="s">
        <v>447</v>
      </c>
      <c r="B91" s="9">
        <v>2008</v>
      </c>
      <c r="C91">
        <v>52.37</v>
      </c>
      <c r="D91">
        <v>52.37</v>
      </c>
      <c r="E91">
        <v>50</v>
      </c>
      <c r="F91">
        <v>50.28</v>
      </c>
      <c r="G91">
        <v>64.459999999999994</v>
      </c>
      <c r="H91">
        <v>38.81</v>
      </c>
      <c r="I91">
        <v>8.82</v>
      </c>
      <c r="J91">
        <v>36.93</v>
      </c>
      <c r="K91" s="58"/>
      <c r="L91" s="58"/>
      <c r="M91">
        <v>148470.39999999999</v>
      </c>
      <c r="N91" s="8">
        <v>197376000</v>
      </c>
      <c r="O91" s="8">
        <v>172534000</v>
      </c>
      <c r="P91" s="8">
        <v>7203000</v>
      </c>
      <c r="Q91">
        <v>2.37</v>
      </c>
      <c r="R91">
        <v>0.33</v>
      </c>
      <c r="S91">
        <v>63.9</v>
      </c>
      <c r="T91" s="6">
        <v>15.9</v>
      </c>
      <c r="U91" s="7">
        <v>23.50890625000001</v>
      </c>
      <c r="V91" t="s">
        <v>83</v>
      </c>
    </row>
    <row r="92" spans="1:22" x14ac:dyDescent="0.3">
      <c r="A92" t="s">
        <v>236</v>
      </c>
      <c r="B92" s="9">
        <v>2008</v>
      </c>
      <c r="C92">
        <v>83.6</v>
      </c>
      <c r="D92">
        <v>83.6</v>
      </c>
      <c r="E92">
        <v>90</v>
      </c>
      <c r="F92">
        <v>83.83</v>
      </c>
      <c r="G92">
        <v>81.92</v>
      </c>
      <c r="H92">
        <v>85.39</v>
      </c>
      <c r="I92">
        <v>71.819999999999993</v>
      </c>
      <c r="J92">
        <v>95.83</v>
      </c>
      <c r="K92" s="58"/>
      <c r="L92" s="58"/>
      <c r="M92">
        <v>16344.7</v>
      </c>
      <c r="N92" s="8">
        <v>35169217</v>
      </c>
      <c r="O92" s="8">
        <v>26622308</v>
      </c>
      <c r="P92" s="8">
        <v>1650432</v>
      </c>
      <c r="Q92">
        <v>4.9400000000000004</v>
      </c>
      <c r="R92">
        <v>0.4</v>
      </c>
      <c r="S92">
        <v>62.99</v>
      </c>
      <c r="T92" s="6">
        <v>15.9</v>
      </c>
      <c r="U92" s="7">
        <v>23.50890625000001</v>
      </c>
      <c r="V92" t="s">
        <v>83</v>
      </c>
    </row>
    <row r="93" spans="1:22" x14ac:dyDescent="0.3">
      <c r="A93" t="s">
        <v>294</v>
      </c>
      <c r="B93" s="9">
        <v>2008</v>
      </c>
      <c r="C93">
        <v>69.959999999999994</v>
      </c>
      <c r="D93">
        <v>69.959999999999994</v>
      </c>
      <c r="E93">
        <v>100</v>
      </c>
      <c r="F93">
        <v>82.68</v>
      </c>
      <c r="G93">
        <v>84.73</v>
      </c>
      <c r="H93">
        <v>34.1</v>
      </c>
      <c r="I93">
        <v>0</v>
      </c>
      <c r="J93">
        <v>39.36</v>
      </c>
      <c r="K93" s="58"/>
      <c r="L93" s="58"/>
      <c r="M93">
        <v>4772.29</v>
      </c>
      <c r="N93" s="8">
        <v>4703580</v>
      </c>
      <c r="O93" s="8">
        <v>3263214</v>
      </c>
      <c r="P93" s="8">
        <v>409798</v>
      </c>
      <c r="Q93">
        <v>7.29</v>
      </c>
      <c r="R93">
        <v>0.18</v>
      </c>
      <c r="S93">
        <v>64.97</v>
      </c>
      <c r="T93" s="6">
        <v>15.9</v>
      </c>
      <c r="U93" s="7">
        <v>23.50890625000001</v>
      </c>
      <c r="V93" t="s">
        <v>83</v>
      </c>
    </row>
    <row r="94" spans="1:22" x14ac:dyDescent="0.3">
      <c r="A94" t="s">
        <v>320</v>
      </c>
      <c r="B94" s="9">
        <v>2008</v>
      </c>
      <c r="C94">
        <v>90.88</v>
      </c>
      <c r="D94">
        <v>89.76</v>
      </c>
      <c r="E94">
        <v>90</v>
      </c>
      <c r="F94">
        <v>96.83</v>
      </c>
      <c r="G94">
        <v>87.39</v>
      </c>
      <c r="H94">
        <v>85.32</v>
      </c>
      <c r="I94">
        <v>99.09</v>
      </c>
      <c r="J94">
        <v>90.43</v>
      </c>
      <c r="K94" s="58"/>
      <c r="L94" s="58"/>
      <c r="M94">
        <v>38485.620000000003</v>
      </c>
      <c r="N94" s="8">
        <v>56388000</v>
      </c>
      <c r="O94" s="8">
        <v>32226000</v>
      </c>
      <c r="P94" s="8">
        <v>4177000</v>
      </c>
      <c r="Q94">
        <v>14.43</v>
      </c>
      <c r="R94">
        <v>0.39</v>
      </c>
      <c r="S94">
        <v>43.85</v>
      </c>
      <c r="T94" s="6">
        <v>15.9</v>
      </c>
      <c r="U94" s="7">
        <v>23.50890625000001</v>
      </c>
      <c r="V94" t="s">
        <v>83</v>
      </c>
    </row>
    <row r="95" spans="1:22" x14ac:dyDescent="0.3">
      <c r="A95" t="s">
        <v>693</v>
      </c>
      <c r="B95" s="9">
        <v>2008</v>
      </c>
      <c r="C95">
        <v>70.39</v>
      </c>
      <c r="D95">
        <v>70.39</v>
      </c>
      <c r="E95">
        <v>100</v>
      </c>
      <c r="F95">
        <v>71.599999999999994</v>
      </c>
      <c r="G95">
        <v>66.87</v>
      </c>
      <c r="H95">
        <v>72.900000000000006</v>
      </c>
      <c r="I95">
        <v>47.27</v>
      </c>
      <c r="J95">
        <v>92.71</v>
      </c>
      <c r="K95" s="58">
        <v>0</v>
      </c>
      <c r="L95" s="58">
        <v>50</v>
      </c>
      <c r="M95">
        <v>50309.16</v>
      </c>
      <c r="N95" s="8">
        <v>127326000</v>
      </c>
      <c r="O95" s="8">
        <v>101031000</v>
      </c>
      <c r="P95" s="8">
        <v>7954000</v>
      </c>
      <c r="Q95">
        <v>6.49</v>
      </c>
      <c r="R95">
        <v>0.47</v>
      </c>
      <c r="S95">
        <v>69.39</v>
      </c>
      <c r="T95" s="6">
        <v>15.9</v>
      </c>
      <c r="U95" s="7">
        <v>23.50890625000001</v>
      </c>
      <c r="V95" t="s">
        <v>83</v>
      </c>
    </row>
    <row r="96" spans="1:22" x14ac:dyDescent="0.3">
      <c r="A96" t="s">
        <v>106</v>
      </c>
      <c r="B96" s="9">
        <v>2008</v>
      </c>
      <c r="C96">
        <v>54.69</v>
      </c>
      <c r="D96">
        <v>54.69</v>
      </c>
      <c r="E96">
        <v>80</v>
      </c>
      <c r="F96">
        <v>75.989999999999995</v>
      </c>
      <c r="G96">
        <v>45.72</v>
      </c>
      <c r="H96">
        <v>29.2</v>
      </c>
      <c r="I96">
        <v>85.29</v>
      </c>
      <c r="J96">
        <v>13.07</v>
      </c>
      <c r="K96" s="58">
        <v>0</v>
      </c>
      <c r="L96" s="58">
        <v>54.55</v>
      </c>
      <c r="M96">
        <v>39354.870000000003</v>
      </c>
      <c r="N96" s="8">
        <v>166589600</v>
      </c>
      <c r="O96" s="8">
        <v>103771300</v>
      </c>
      <c r="P96" s="8">
        <v>6223500</v>
      </c>
      <c r="Q96">
        <v>6.06</v>
      </c>
      <c r="R96">
        <v>0.41</v>
      </c>
      <c r="S96">
        <v>38.21</v>
      </c>
      <c r="T96" s="6">
        <v>15.9</v>
      </c>
      <c r="U96" s="7">
        <v>23.50890625000001</v>
      </c>
      <c r="V96" t="s">
        <v>83</v>
      </c>
    </row>
    <row r="97" spans="1:22" x14ac:dyDescent="0.3">
      <c r="A97" t="s">
        <v>298</v>
      </c>
      <c r="B97" s="9">
        <v>2008</v>
      </c>
      <c r="C97">
        <v>62.58</v>
      </c>
      <c r="D97">
        <v>62.58</v>
      </c>
      <c r="E97">
        <v>100</v>
      </c>
      <c r="F97">
        <v>83.1</v>
      </c>
      <c r="G97">
        <v>61.74</v>
      </c>
      <c r="H97">
        <v>28.79</v>
      </c>
      <c r="I97">
        <v>97.27</v>
      </c>
      <c r="J97">
        <v>25</v>
      </c>
      <c r="K97" s="58">
        <v>0</v>
      </c>
      <c r="L97" s="58">
        <v>50</v>
      </c>
      <c r="M97">
        <v>27318.7</v>
      </c>
      <c r="N97" s="8">
        <v>20276000</v>
      </c>
      <c r="O97" s="8">
        <v>11865000</v>
      </c>
      <c r="P97" s="8">
        <v>1667000</v>
      </c>
      <c r="Q97">
        <v>9.7200000000000006</v>
      </c>
      <c r="R97">
        <v>0.28000000000000003</v>
      </c>
      <c r="S97">
        <v>47.14</v>
      </c>
      <c r="T97" s="6">
        <v>15.9</v>
      </c>
      <c r="U97" s="7">
        <v>23.50890625000001</v>
      </c>
      <c r="V97" t="s">
        <v>83</v>
      </c>
    </row>
    <row r="98" spans="1:22" x14ac:dyDescent="0.3">
      <c r="A98" t="s">
        <v>287</v>
      </c>
      <c r="B98" s="9">
        <v>2008</v>
      </c>
      <c r="C98">
        <v>61.4</v>
      </c>
      <c r="D98">
        <v>61.4</v>
      </c>
      <c r="E98">
        <v>100</v>
      </c>
      <c r="F98">
        <v>52.71</v>
      </c>
      <c r="G98">
        <v>90.73</v>
      </c>
      <c r="H98">
        <v>28.86</v>
      </c>
      <c r="I98">
        <v>0</v>
      </c>
      <c r="J98">
        <v>22.34</v>
      </c>
      <c r="K98" s="58">
        <v>0</v>
      </c>
      <c r="L98" s="58">
        <v>38.46</v>
      </c>
      <c r="M98">
        <v>19594.669999999998</v>
      </c>
      <c r="N98" s="8">
        <v>18490000</v>
      </c>
      <c r="O98" s="8">
        <v>11494000</v>
      </c>
      <c r="P98" s="8">
        <v>1699000</v>
      </c>
      <c r="Q98">
        <v>7.74</v>
      </c>
      <c r="R98">
        <v>0.73</v>
      </c>
      <c r="S98">
        <v>44.8</v>
      </c>
      <c r="T98" s="6">
        <v>15.9</v>
      </c>
      <c r="U98" s="7">
        <v>23.50890625000001</v>
      </c>
      <c r="V98" t="s">
        <v>83</v>
      </c>
    </row>
    <row r="99" spans="1:22" x14ac:dyDescent="0.3">
      <c r="A99" t="s">
        <v>47</v>
      </c>
      <c r="B99" s="9">
        <v>2008</v>
      </c>
      <c r="C99">
        <v>86.46</v>
      </c>
      <c r="D99">
        <v>58</v>
      </c>
      <c r="E99">
        <v>38</v>
      </c>
      <c r="F99">
        <v>89.31</v>
      </c>
      <c r="G99">
        <v>84.39</v>
      </c>
      <c r="H99">
        <v>84.32</v>
      </c>
      <c r="I99">
        <v>79.09</v>
      </c>
      <c r="J99">
        <v>88.3</v>
      </c>
      <c r="K99" s="58">
        <v>0</v>
      </c>
      <c r="L99" s="58">
        <v>40</v>
      </c>
      <c r="M99">
        <v>51934.86</v>
      </c>
      <c r="N99" s="8">
        <v>82594132</v>
      </c>
      <c r="O99" s="8">
        <v>56886030</v>
      </c>
      <c r="P99" s="8">
        <v>3411176</v>
      </c>
      <c r="Q99">
        <v>5.19</v>
      </c>
      <c r="R99">
        <v>0.31</v>
      </c>
      <c r="S99">
        <v>55.87</v>
      </c>
      <c r="T99" s="6">
        <v>15.9</v>
      </c>
      <c r="U99" s="7">
        <v>23.50890625000001</v>
      </c>
      <c r="V99" t="s">
        <v>83</v>
      </c>
    </row>
    <row r="100" spans="1:22" x14ac:dyDescent="0.3">
      <c r="A100" t="s">
        <v>31</v>
      </c>
      <c r="B100" s="9">
        <v>2008</v>
      </c>
      <c r="C100">
        <v>53.86</v>
      </c>
      <c r="D100">
        <v>53.86</v>
      </c>
      <c r="E100">
        <v>80</v>
      </c>
      <c r="F100">
        <v>41.51</v>
      </c>
      <c r="G100">
        <v>54.22</v>
      </c>
      <c r="H100">
        <v>75.58</v>
      </c>
      <c r="I100">
        <v>0</v>
      </c>
      <c r="J100">
        <v>76.260000000000005</v>
      </c>
      <c r="K100" s="58">
        <v>1</v>
      </c>
      <c r="L100" s="58"/>
      <c r="M100">
        <v>21262.09</v>
      </c>
      <c r="N100" s="8">
        <v>37822000</v>
      </c>
      <c r="O100" s="8">
        <v>32442000</v>
      </c>
      <c r="P100" s="8">
        <v>2520000</v>
      </c>
      <c r="Q100">
        <v>11.8</v>
      </c>
      <c r="R100">
        <v>0.28999999999999998</v>
      </c>
      <c r="S100">
        <v>79.61</v>
      </c>
      <c r="T100" s="6">
        <v>15.9</v>
      </c>
      <c r="U100" s="7">
        <v>23.50890625000001</v>
      </c>
      <c r="V100" t="s">
        <v>83</v>
      </c>
    </row>
    <row r="101" spans="1:22" x14ac:dyDescent="0.3">
      <c r="A101" t="s">
        <v>694</v>
      </c>
      <c r="B101" s="9">
        <v>2008</v>
      </c>
      <c r="C101">
        <v>33.67</v>
      </c>
      <c r="D101">
        <v>33.67</v>
      </c>
      <c r="E101">
        <v>100</v>
      </c>
      <c r="F101">
        <v>40.76</v>
      </c>
      <c r="G101">
        <v>16.73</v>
      </c>
      <c r="H101">
        <v>42.03</v>
      </c>
      <c r="I101">
        <v>35.71</v>
      </c>
      <c r="J101">
        <v>49.33</v>
      </c>
      <c r="K101" s="58">
        <v>1</v>
      </c>
      <c r="L101" s="58"/>
      <c r="M101">
        <v>2351.96</v>
      </c>
      <c r="N101" s="8">
        <v>3463200</v>
      </c>
      <c r="O101" s="8">
        <v>2822900</v>
      </c>
      <c r="P101" s="8">
        <v>240800</v>
      </c>
      <c r="Q101">
        <v>7.04</v>
      </c>
      <c r="R101">
        <v>0.25</v>
      </c>
      <c r="S101">
        <v>76.81</v>
      </c>
      <c r="T101" s="6">
        <v>15.9</v>
      </c>
      <c r="U101" s="7">
        <v>23.50890625000001</v>
      </c>
      <c r="V101" t="s">
        <v>83</v>
      </c>
    </row>
    <row r="102" spans="1:22" x14ac:dyDescent="0.3">
      <c r="A102" t="s">
        <v>327</v>
      </c>
      <c r="B102" s="9">
        <v>2008</v>
      </c>
      <c r="C102">
        <v>83.67</v>
      </c>
      <c r="D102">
        <v>47.39</v>
      </c>
      <c r="E102">
        <v>10</v>
      </c>
      <c r="F102">
        <v>94.77</v>
      </c>
      <c r="G102">
        <v>77.09</v>
      </c>
      <c r="H102">
        <v>73.11</v>
      </c>
      <c r="I102">
        <v>97.06</v>
      </c>
      <c r="J102">
        <v>62.66</v>
      </c>
      <c r="K102" s="58">
        <v>1</v>
      </c>
      <c r="L102" s="58">
        <v>7.69</v>
      </c>
      <c r="M102">
        <v>50482.38</v>
      </c>
      <c r="N102" s="8">
        <v>91821000</v>
      </c>
      <c r="O102" s="8">
        <v>78681000</v>
      </c>
      <c r="P102" s="8">
        <v>5321000</v>
      </c>
      <c r="Q102">
        <v>3.75</v>
      </c>
      <c r="R102">
        <v>0.52</v>
      </c>
      <c r="S102">
        <v>50.64</v>
      </c>
      <c r="T102" s="6">
        <v>15.9</v>
      </c>
      <c r="U102" s="7">
        <v>23.50890625000001</v>
      </c>
      <c r="V102" t="s">
        <v>83</v>
      </c>
    </row>
    <row r="103" spans="1:22" x14ac:dyDescent="0.3">
      <c r="A103" t="s">
        <v>695</v>
      </c>
      <c r="B103" s="9">
        <v>2008</v>
      </c>
      <c r="C103">
        <v>69.62</v>
      </c>
      <c r="D103">
        <v>69.62</v>
      </c>
      <c r="E103">
        <v>100</v>
      </c>
      <c r="F103">
        <v>84.31</v>
      </c>
      <c r="G103">
        <v>41.47</v>
      </c>
      <c r="H103">
        <v>81.22</v>
      </c>
      <c r="I103">
        <v>66.36</v>
      </c>
      <c r="J103">
        <v>81.99</v>
      </c>
      <c r="K103" s="58">
        <v>1</v>
      </c>
      <c r="L103" s="58">
        <v>7.14</v>
      </c>
      <c r="M103">
        <v>14154.02</v>
      </c>
      <c r="N103" s="8">
        <v>13932900</v>
      </c>
      <c r="O103" s="8">
        <v>10952600</v>
      </c>
      <c r="P103" s="8">
        <v>1075000</v>
      </c>
      <c r="Q103">
        <v>8.2799999999999994</v>
      </c>
      <c r="R103">
        <v>1.0900000000000001</v>
      </c>
      <c r="S103">
        <v>56.82</v>
      </c>
      <c r="T103" s="6">
        <v>15.9</v>
      </c>
      <c r="U103" s="7">
        <v>23.50890625000001</v>
      </c>
      <c r="V103" t="s">
        <v>83</v>
      </c>
    </row>
    <row r="104" spans="1:22" x14ac:dyDescent="0.3">
      <c r="A104" t="s">
        <v>277</v>
      </c>
      <c r="B104" s="9">
        <v>2008</v>
      </c>
      <c r="C104">
        <v>49.13</v>
      </c>
      <c r="D104">
        <v>49.13</v>
      </c>
      <c r="E104">
        <v>50</v>
      </c>
      <c r="F104">
        <v>50.84</v>
      </c>
      <c r="G104">
        <v>62.18</v>
      </c>
      <c r="H104">
        <v>30.48</v>
      </c>
      <c r="I104">
        <v>35.71</v>
      </c>
      <c r="J104">
        <v>5.22</v>
      </c>
      <c r="K104" s="58">
        <v>1</v>
      </c>
      <c r="L104" s="58">
        <v>7.69</v>
      </c>
      <c r="M104">
        <v>3578.9</v>
      </c>
      <c r="N104" s="8">
        <v>7062800</v>
      </c>
      <c r="O104" s="8">
        <v>5857600</v>
      </c>
      <c r="P104" s="8">
        <v>462800</v>
      </c>
      <c r="Q104">
        <v>6.33</v>
      </c>
      <c r="R104">
        <v>0.22</v>
      </c>
      <c r="S104">
        <v>77.23</v>
      </c>
      <c r="T104" s="6">
        <v>15.9</v>
      </c>
      <c r="U104" s="7">
        <v>23.50890625000001</v>
      </c>
      <c r="V104" t="s">
        <v>83</v>
      </c>
    </row>
    <row r="105" spans="1:22" x14ac:dyDescent="0.3">
      <c r="A105" t="s">
        <v>183</v>
      </c>
      <c r="B105" s="9">
        <v>2008</v>
      </c>
      <c r="C105">
        <v>73.58</v>
      </c>
      <c r="D105">
        <v>73.58</v>
      </c>
      <c r="E105">
        <v>100</v>
      </c>
      <c r="F105">
        <v>82.78</v>
      </c>
      <c r="G105">
        <v>61.35</v>
      </c>
      <c r="H105">
        <v>80.239999999999995</v>
      </c>
      <c r="I105">
        <v>0</v>
      </c>
      <c r="J105">
        <v>84.38</v>
      </c>
      <c r="K105" s="58">
        <v>1</v>
      </c>
      <c r="L105" s="58">
        <v>7.69</v>
      </c>
      <c r="M105">
        <v>8529.5400000000009</v>
      </c>
      <c r="N105" s="8">
        <v>11227000</v>
      </c>
      <c r="O105" s="8">
        <v>7654000</v>
      </c>
      <c r="P105" s="8">
        <v>1021000</v>
      </c>
      <c r="Q105">
        <v>6.35</v>
      </c>
      <c r="R105">
        <v>0.17</v>
      </c>
      <c r="S105">
        <v>63.58</v>
      </c>
      <c r="T105" s="6">
        <v>15.9</v>
      </c>
      <c r="U105" s="7">
        <v>23.50890625000001</v>
      </c>
      <c r="V105" t="s">
        <v>83</v>
      </c>
    </row>
    <row r="106" spans="1:22" x14ac:dyDescent="0.3">
      <c r="A106" t="s">
        <v>331</v>
      </c>
      <c r="B106" s="9">
        <v>2008</v>
      </c>
      <c r="C106">
        <v>55.96</v>
      </c>
      <c r="D106">
        <v>55.96</v>
      </c>
      <c r="E106">
        <v>100</v>
      </c>
      <c r="F106">
        <v>52.75</v>
      </c>
      <c r="G106">
        <v>33.479999999999997</v>
      </c>
      <c r="H106">
        <v>86.93</v>
      </c>
      <c r="I106">
        <v>0</v>
      </c>
      <c r="J106">
        <v>88.07</v>
      </c>
      <c r="K106" s="58">
        <v>0</v>
      </c>
      <c r="L106" s="58">
        <v>7.69</v>
      </c>
      <c r="M106" t="s">
        <v>634</v>
      </c>
      <c r="N106" s="8">
        <v>19210800</v>
      </c>
      <c r="O106" s="8">
        <v>15040800</v>
      </c>
      <c r="P106" s="8">
        <v>999500</v>
      </c>
      <c r="Q106">
        <v>4.49</v>
      </c>
      <c r="R106">
        <v>0.64</v>
      </c>
      <c r="S106">
        <v>64.989999999999995</v>
      </c>
      <c r="T106" s="6">
        <v>15.9</v>
      </c>
      <c r="U106" s="7">
        <v>23.50890625000001</v>
      </c>
      <c r="V106" t="s">
        <v>83</v>
      </c>
    </row>
    <row r="107" spans="1:22" x14ac:dyDescent="0.3">
      <c r="A107" t="s">
        <v>696</v>
      </c>
      <c r="B107" s="9">
        <v>2008</v>
      </c>
      <c r="C107">
        <v>64.739999999999995</v>
      </c>
      <c r="D107">
        <v>64.739999999999995</v>
      </c>
      <c r="E107">
        <v>100</v>
      </c>
      <c r="F107">
        <v>58.16</v>
      </c>
      <c r="G107">
        <v>83.48</v>
      </c>
      <c r="H107">
        <v>51.57</v>
      </c>
      <c r="I107">
        <v>0</v>
      </c>
      <c r="J107">
        <v>61.46</v>
      </c>
      <c r="K107" s="58">
        <v>0</v>
      </c>
      <c r="L107" s="58">
        <v>7.69</v>
      </c>
      <c r="M107">
        <v>5516.31</v>
      </c>
      <c r="N107" s="8">
        <v>9267700</v>
      </c>
      <c r="O107" s="8">
        <v>7104000</v>
      </c>
      <c r="P107" s="8">
        <v>659100</v>
      </c>
      <c r="Q107">
        <v>5.32</v>
      </c>
      <c r="R107">
        <v>0.14000000000000001</v>
      </c>
      <c r="S107">
        <v>66.5</v>
      </c>
      <c r="T107" s="6">
        <v>15.9</v>
      </c>
      <c r="U107" s="7">
        <v>23.50890625000001</v>
      </c>
      <c r="V107" t="s">
        <v>83</v>
      </c>
    </row>
    <row r="108" spans="1:22" x14ac:dyDescent="0.3">
      <c r="A108" t="s">
        <v>697</v>
      </c>
      <c r="B108" s="9">
        <v>2008</v>
      </c>
      <c r="C108">
        <v>50.96</v>
      </c>
      <c r="D108">
        <v>50.96</v>
      </c>
      <c r="E108">
        <v>100</v>
      </c>
      <c r="F108">
        <v>30.67</v>
      </c>
      <c r="G108">
        <v>64.2</v>
      </c>
      <c r="H108">
        <v>69.48</v>
      </c>
      <c r="I108">
        <v>35.71</v>
      </c>
      <c r="J108">
        <v>65.150000000000006</v>
      </c>
      <c r="K108" s="58">
        <v>0</v>
      </c>
      <c r="L108" s="58">
        <v>8.33</v>
      </c>
      <c r="M108">
        <v>6655.68</v>
      </c>
      <c r="N108" s="8">
        <v>10336400</v>
      </c>
      <c r="O108" s="8">
        <v>7004300</v>
      </c>
      <c r="P108" s="8">
        <v>635700</v>
      </c>
      <c r="Q108">
        <v>10.27</v>
      </c>
      <c r="R108">
        <v>0.23</v>
      </c>
      <c r="S108">
        <v>58.35</v>
      </c>
      <c r="T108" s="6">
        <v>15.9</v>
      </c>
      <c r="U108" s="7">
        <v>23.50890625000001</v>
      </c>
      <c r="V108" t="s">
        <v>83</v>
      </c>
    </row>
    <row r="109" spans="1:22" x14ac:dyDescent="0.3">
      <c r="A109" t="s">
        <v>698</v>
      </c>
      <c r="B109" s="9">
        <v>2008</v>
      </c>
      <c r="C109">
        <v>72.59</v>
      </c>
      <c r="D109">
        <v>72.59</v>
      </c>
      <c r="E109">
        <v>100</v>
      </c>
      <c r="F109">
        <v>85.85</v>
      </c>
      <c r="G109">
        <v>65.55</v>
      </c>
      <c r="H109">
        <v>58.83</v>
      </c>
      <c r="I109">
        <v>85.71</v>
      </c>
      <c r="J109">
        <v>41.48</v>
      </c>
      <c r="K109" s="58">
        <v>0</v>
      </c>
      <c r="L109" s="58">
        <v>8.33</v>
      </c>
      <c r="M109">
        <v>29396.44</v>
      </c>
      <c r="N109" s="8">
        <v>47546600</v>
      </c>
      <c r="O109" s="8">
        <v>38014900</v>
      </c>
      <c r="P109" s="8">
        <v>2251000</v>
      </c>
      <c r="Q109">
        <v>2.15</v>
      </c>
      <c r="R109">
        <v>0.76</v>
      </c>
      <c r="S109">
        <v>68.52</v>
      </c>
      <c r="T109" s="6">
        <v>15.9</v>
      </c>
      <c r="U109" s="7">
        <v>23.50890625000001</v>
      </c>
      <c r="V109" t="s">
        <v>83</v>
      </c>
    </row>
    <row r="110" spans="1:22" x14ac:dyDescent="0.3">
      <c r="A110" t="s">
        <v>67</v>
      </c>
      <c r="B110" s="6">
        <v>2009</v>
      </c>
      <c r="C110">
        <v>86.52</v>
      </c>
      <c r="D110">
        <v>86.52</v>
      </c>
      <c r="E110">
        <v>94.23</v>
      </c>
      <c r="F110">
        <v>89.41</v>
      </c>
      <c r="G110">
        <v>88.28</v>
      </c>
      <c r="H110">
        <v>79.45</v>
      </c>
      <c r="I110">
        <v>81.150000000000006</v>
      </c>
      <c r="J110">
        <v>95.45</v>
      </c>
      <c r="K110" s="58">
        <v>0</v>
      </c>
      <c r="L110" s="58">
        <v>10</v>
      </c>
      <c r="M110">
        <v>19149.46</v>
      </c>
      <c r="N110" s="8">
        <v>100687000</v>
      </c>
      <c r="O110" s="8">
        <v>80542000</v>
      </c>
      <c r="P110" s="8">
        <v>63000</v>
      </c>
      <c r="Q110">
        <v>0.39</v>
      </c>
      <c r="R110">
        <v>0.5</v>
      </c>
      <c r="S110">
        <v>75.11</v>
      </c>
      <c r="T110" s="6">
        <v>12.53</v>
      </c>
      <c r="U110" s="7">
        <v>14.259066147859926</v>
      </c>
      <c r="V110" t="s">
        <v>640</v>
      </c>
    </row>
    <row r="111" spans="1:22" x14ac:dyDescent="0.3">
      <c r="A111" t="s">
        <v>115</v>
      </c>
      <c r="B111" s="6">
        <v>2009</v>
      </c>
      <c r="C111">
        <v>54.82</v>
      </c>
      <c r="D111">
        <v>54.82</v>
      </c>
      <c r="E111">
        <v>61.54</v>
      </c>
      <c r="F111">
        <v>66.010000000000005</v>
      </c>
      <c r="G111">
        <v>50.5</v>
      </c>
      <c r="H111">
        <v>46.53</v>
      </c>
      <c r="I111">
        <v>86.89</v>
      </c>
      <c r="J111">
        <v>33.119999999999997</v>
      </c>
      <c r="K111" s="58">
        <v>0</v>
      </c>
      <c r="L111" s="58">
        <v>10</v>
      </c>
      <c r="M111">
        <v>6025.39</v>
      </c>
      <c r="N111" s="8">
        <v>22340500</v>
      </c>
      <c r="O111" s="8">
        <v>18278800</v>
      </c>
      <c r="P111" s="8">
        <v>588700</v>
      </c>
      <c r="Q111">
        <v>-3.82</v>
      </c>
      <c r="R111">
        <v>0.9</v>
      </c>
      <c r="S111">
        <v>72.13</v>
      </c>
      <c r="T111" s="6">
        <v>12.53</v>
      </c>
      <c r="U111" s="7">
        <v>14.259066147859926</v>
      </c>
      <c r="V111" t="s">
        <v>640</v>
      </c>
    </row>
    <row r="112" spans="1:22" x14ac:dyDescent="0.3">
      <c r="A112" t="s">
        <v>636</v>
      </c>
      <c r="B112" s="6">
        <v>2009</v>
      </c>
      <c r="C112" t="s">
        <v>679</v>
      </c>
      <c r="D112" t="s">
        <v>679</v>
      </c>
      <c r="E112" t="s">
        <v>679</v>
      </c>
      <c r="F112" t="s">
        <v>679</v>
      </c>
      <c r="G112" t="s">
        <v>679</v>
      </c>
      <c r="H112" t="s">
        <v>679</v>
      </c>
      <c r="I112">
        <v>0</v>
      </c>
      <c r="J112">
        <v>0</v>
      </c>
      <c r="K112" s="58">
        <v>0</v>
      </c>
      <c r="L112" s="58">
        <v>10</v>
      </c>
      <c r="M112">
        <v>1364.09</v>
      </c>
      <c r="N112" s="8">
        <v>4820900</v>
      </c>
      <c r="O112" s="8">
        <v>4518200</v>
      </c>
      <c r="P112" s="8">
        <v>-91700</v>
      </c>
      <c r="Q112">
        <v>-5.99</v>
      </c>
      <c r="R112">
        <v>1.93</v>
      </c>
      <c r="S112">
        <v>85.33</v>
      </c>
      <c r="T112" s="6">
        <v>12.53</v>
      </c>
      <c r="U112" s="7">
        <v>14.259066147859926</v>
      </c>
      <c r="V112" t="s">
        <v>640</v>
      </c>
    </row>
    <row r="113" spans="1:22" x14ac:dyDescent="0.3">
      <c r="A113" t="s">
        <v>637</v>
      </c>
      <c r="B113" s="6">
        <v>2009</v>
      </c>
      <c r="C113">
        <v>82.12</v>
      </c>
      <c r="D113">
        <v>82.12</v>
      </c>
      <c r="E113">
        <v>82.69</v>
      </c>
      <c r="F113">
        <v>88.01</v>
      </c>
      <c r="G113">
        <v>85.88</v>
      </c>
      <c r="H113">
        <v>67.47</v>
      </c>
      <c r="I113">
        <v>89.34</v>
      </c>
      <c r="J113">
        <v>80.260000000000005</v>
      </c>
      <c r="K113" s="58">
        <v>0</v>
      </c>
      <c r="L113" s="58">
        <v>30</v>
      </c>
      <c r="M113">
        <v>11184.59</v>
      </c>
      <c r="N113" s="8">
        <v>64655000</v>
      </c>
      <c r="O113" s="8">
        <v>53540000</v>
      </c>
      <c r="P113" s="8">
        <v>838000</v>
      </c>
      <c r="Q113">
        <v>0.12</v>
      </c>
      <c r="R113">
        <v>0.77</v>
      </c>
      <c r="S113">
        <v>71.959999999999994</v>
      </c>
      <c r="T113" s="6">
        <v>12.53</v>
      </c>
      <c r="U113" s="7">
        <v>14.259066147859926</v>
      </c>
      <c r="V113" t="s">
        <v>640</v>
      </c>
    </row>
    <row r="114" spans="1:22" x14ac:dyDescent="0.3">
      <c r="A114" t="s">
        <v>139</v>
      </c>
      <c r="B114" s="6">
        <v>2009</v>
      </c>
      <c r="C114">
        <v>62.7</v>
      </c>
      <c r="D114">
        <v>37.6</v>
      </c>
      <c r="E114">
        <v>19.23</v>
      </c>
      <c r="F114">
        <v>52.86</v>
      </c>
      <c r="G114">
        <v>64.39</v>
      </c>
      <c r="H114">
        <v>73.569999999999993</v>
      </c>
      <c r="I114">
        <v>42.62</v>
      </c>
      <c r="J114">
        <v>81.459999999999994</v>
      </c>
      <c r="K114" s="58">
        <v>1</v>
      </c>
      <c r="L114" s="58"/>
      <c r="M114">
        <v>7885.81</v>
      </c>
      <c r="N114" s="8">
        <v>15576000</v>
      </c>
      <c r="O114" s="8">
        <v>9953000</v>
      </c>
      <c r="P114" s="8">
        <v>866000</v>
      </c>
      <c r="Q114">
        <v>1.4</v>
      </c>
      <c r="R114">
        <v>0.95</v>
      </c>
      <c r="S114">
        <v>43.3</v>
      </c>
      <c r="T114" s="6">
        <v>12.53</v>
      </c>
      <c r="U114" s="7">
        <v>14.259066147859926</v>
      </c>
      <c r="V114" t="s">
        <v>640</v>
      </c>
    </row>
    <row r="115" spans="1:22" x14ac:dyDescent="0.3">
      <c r="A115" t="s">
        <v>368</v>
      </c>
      <c r="B115" s="6">
        <v>2009</v>
      </c>
      <c r="C115">
        <v>21.53</v>
      </c>
      <c r="D115">
        <v>21.53</v>
      </c>
      <c r="E115">
        <v>100</v>
      </c>
      <c r="F115">
        <v>38.69</v>
      </c>
      <c r="G115">
        <v>11.17</v>
      </c>
      <c r="H115">
        <v>15.17</v>
      </c>
      <c r="I115">
        <v>42.62</v>
      </c>
      <c r="J115">
        <v>1.85</v>
      </c>
      <c r="K115" s="58">
        <v>1</v>
      </c>
      <c r="L115" s="58">
        <v>38.1</v>
      </c>
      <c r="M115">
        <v>2107.4899999999998</v>
      </c>
      <c r="N115" s="8">
        <v>1193200</v>
      </c>
      <c r="O115" s="8">
        <v>435600</v>
      </c>
      <c r="P115" s="8">
        <v>111700</v>
      </c>
      <c r="Q115">
        <v>5.62</v>
      </c>
      <c r="R115">
        <v>0.67</v>
      </c>
      <c r="S115">
        <v>30.1</v>
      </c>
      <c r="T115" s="6">
        <v>12.53</v>
      </c>
      <c r="U115" s="7">
        <v>14.259066147859926</v>
      </c>
      <c r="V115" t="s">
        <v>640</v>
      </c>
    </row>
    <row r="116" spans="1:22" x14ac:dyDescent="0.3">
      <c r="A116" t="s">
        <v>260</v>
      </c>
      <c r="B116" s="6">
        <v>2009</v>
      </c>
      <c r="C116">
        <v>91.06</v>
      </c>
      <c r="D116">
        <v>58.03</v>
      </c>
      <c r="E116">
        <v>32.69</v>
      </c>
      <c r="F116">
        <v>92.38</v>
      </c>
      <c r="G116">
        <v>91.04</v>
      </c>
      <c r="H116">
        <v>89.23</v>
      </c>
      <c r="I116">
        <v>92.62</v>
      </c>
      <c r="J116">
        <v>92.7</v>
      </c>
      <c r="K116" s="58">
        <v>1</v>
      </c>
      <c r="L116" s="58">
        <v>50</v>
      </c>
      <c r="M116">
        <v>562.53</v>
      </c>
      <c r="N116" s="8">
        <v>3772762</v>
      </c>
      <c r="O116" s="8">
        <v>450902</v>
      </c>
      <c r="P116" s="8">
        <v>5988</v>
      </c>
      <c r="Q116">
        <v>-6.45</v>
      </c>
      <c r="R116">
        <v>0.01</v>
      </c>
      <c r="S116">
        <v>11.54</v>
      </c>
      <c r="T116" s="6">
        <v>12.53</v>
      </c>
      <c r="U116" s="7">
        <v>14.259066147859926</v>
      </c>
      <c r="V116" t="s">
        <v>640</v>
      </c>
    </row>
    <row r="117" spans="1:22" x14ac:dyDescent="0.3">
      <c r="A117" t="s">
        <v>638</v>
      </c>
      <c r="B117" s="6">
        <v>2009</v>
      </c>
      <c r="C117">
        <v>20.04</v>
      </c>
      <c r="D117">
        <v>20.04</v>
      </c>
      <c r="E117">
        <v>61.54</v>
      </c>
      <c r="F117">
        <v>48.58</v>
      </c>
      <c r="G117">
        <v>5.5</v>
      </c>
      <c r="H117">
        <v>4.91</v>
      </c>
      <c r="I117">
        <v>61.48</v>
      </c>
      <c r="J117">
        <v>0.65</v>
      </c>
      <c r="K117" s="58">
        <v>1</v>
      </c>
      <c r="L117" s="58">
        <v>50</v>
      </c>
      <c r="M117">
        <v>3780.87</v>
      </c>
      <c r="N117" s="8">
        <v>211922000</v>
      </c>
      <c r="O117" s="8">
        <v>164616000</v>
      </c>
      <c r="P117" s="8">
        <v>-5605000</v>
      </c>
      <c r="Q117">
        <v>-0.79</v>
      </c>
      <c r="R117">
        <v>0.27</v>
      </c>
      <c r="S117">
        <v>66.709999999999994</v>
      </c>
      <c r="T117" s="6">
        <v>12.53</v>
      </c>
      <c r="U117" s="7">
        <v>14.259066147859926</v>
      </c>
      <c r="V117" t="s">
        <v>640</v>
      </c>
    </row>
    <row r="118" spans="1:22" x14ac:dyDescent="0.3">
      <c r="A118" t="s">
        <v>680</v>
      </c>
      <c r="B118" s="6">
        <v>2009</v>
      </c>
      <c r="C118">
        <v>71.760000000000005</v>
      </c>
      <c r="D118">
        <v>71.760000000000005</v>
      </c>
      <c r="E118">
        <v>94.23</v>
      </c>
      <c r="F118">
        <v>92.07</v>
      </c>
      <c r="G118">
        <v>69.75</v>
      </c>
      <c r="H118">
        <v>46.76</v>
      </c>
      <c r="I118">
        <v>95.9</v>
      </c>
      <c r="J118">
        <v>28.65</v>
      </c>
      <c r="K118" s="58">
        <v>1</v>
      </c>
      <c r="L118" s="58">
        <v>43.48</v>
      </c>
      <c r="M118">
        <v>10240.629999999999</v>
      </c>
      <c r="N118" s="8">
        <v>63699000</v>
      </c>
      <c r="O118" s="8">
        <v>47227000</v>
      </c>
      <c r="P118" s="8">
        <v>-396000</v>
      </c>
      <c r="Q118">
        <v>-4.17</v>
      </c>
      <c r="R118">
        <v>0.53</v>
      </c>
      <c r="S118">
        <v>65.83</v>
      </c>
      <c r="T118" s="6">
        <v>12.53</v>
      </c>
      <c r="U118" s="7">
        <v>14.259066147859926</v>
      </c>
      <c r="V118" t="s">
        <v>640</v>
      </c>
    </row>
    <row r="119" spans="1:22" x14ac:dyDescent="0.3">
      <c r="A119" t="s">
        <v>461</v>
      </c>
      <c r="B119" s="6">
        <v>2009</v>
      </c>
      <c r="C119">
        <v>16.97</v>
      </c>
      <c r="D119">
        <v>16.97</v>
      </c>
      <c r="E119">
        <v>100</v>
      </c>
      <c r="F119">
        <v>5.91</v>
      </c>
      <c r="G119">
        <v>23.65</v>
      </c>
      <c r="H119">
        <v>16.02</v>
      </c>
      <c r="I119">
        <v>12.3</v>
      </c>
      <c r="J119">
        <v>13.64</v>
      </c>
      <c r="K119" s="58">
        <v>1</v>
      </c>
      <c r="L119" s="58">
        <v>47.62</v>
      </c>
      <c r="M119">
        <v>1732.46</v>
      </c>
      <c r="N119" s="8">
        <v>3769000</v>
      </c>
      <c r="O119" s="8">
        <v>2635000</v>
      </c>
      <c r="P119" s="8">
        <v>42000</v>
      </c>
      <c r="Q119">
        <v>-0.66</v>
      </c>
      <c r="R119">
        <v>0.91</v>
      </c>
      <c r="S119">
        <v>31.97</v>
      </c>
      <c r="T119" s="6">
        <v>12.53</v>
      </c>
      <c r="U119" s="7">
        <v>14.259066147859926</v>
      </c>
      <c r="V119" t="s">
        <v>640</v>
      </c>
    </row>
    <row r="120" spans="1:22" x14ac:dyDescent="0.3">
      <c r="A120" t="s">
        <v>186</v>
      </c>
      <c r="B120" s="6">
        <v>2009</v>
      </c>
      <c r="C120">
        <v>63.58</v>
      </c>
      <c r="D120">
        <v>63.58</v>
      </c>
      <c r="E120">
        <v>61.54</v>
      </c>
      <c r="F120">
        <v>68.84</v>
      </c>
      <c r="G120">
        <v>75.28</v>
      </c>
      <c r="H120">
        <v>36.28</v>
      </c>
      <c r="I120">
        <v>61.48</v>
      </c>
      <c r="J120">
        <v>44.38</v>
      </c>
      <c r="K120" s="58">
        <v>1</v>
      </c>
      <c r="L120" s="58">
        <v>52.38</v>
      </c>
      <c r="M120">
        <v>1916.13</v>
      </c>
      <c r="N120" s="8">
        <v>6368000</v>
      </c>
      <c r="O120" s="8">
        <v>5059000</v>
      </c>
      <c r="P120" s="8">
        <v>130000</v>
      </c>
      <c r="Q120">
        <v>-1.33</v>
      </c>
      <c r="R120">
        <v>1.18</v>
      </c>
      <c r="S120">
        <v>55.17</v>
      </c>
      <c r="T120" s="6">
        <v>12.53</v>
      </c>
      <c r="U120" s="7">
        <v>14.259066147859926</v>
      </c>
      <c r="V120" t="s">
        <v>640</v>
      </c>
    </row>
    <row r="121" spans="1:22" x14ac:dyDescent="0.3">
      <c r="A121" t="s">
        <v>639</v>
      </c>
      <c r="B121" s="6">
        <v>2009</v>
      </c>
      <c r="C121">
        <v>63.5</v>
      </c>
      <c r="D121">
        <v>54.67</v>
      </c>
      <c r="E121">
        <v>44.23</v>
      </c>
      <c r="F121">
        <v>83.94</v>
      </c>
      <c r="G121">
        <v>53.36</v>
      </c>
      <c r="H121">
        <v>52.18</v>
      </c>
      <c r="I121">
        <v>84.43</v>
      </c>
      <c r="J121">
        <v>56.49</v>
      </c>
      <c r="K121" s="58">
        <v>1</v>
      </c>
      <c r="L121" s="58">
        <v>54.55</v>
      </c>
      <c r="M121">
        <v>22543.75</v>
      </c>
      <c r="N121" s="8">
        <v>174165000</v>
      </c>
      <c r="O121" s="8">
        <v>136735000</v>
      </c>
      <c r="P121" s="8">
        <v>-2041000</v>
      </c>
      <c r="Q121">
        <v>1.06</v>
      </c>
      <c r="R121">
        <v>0.6</v>
      </c>
      <c r="S121">
        <v>67.459999999999994</v>
      </c>
      <c r="T121" s="6">
        <v>12.53</v>
      </c>
      <c r="U121" s="7">
        <v>14.259066147859926</v>
      </c>
      <c r="V121" t="s">
        <v>640</v>
      </c>
    </row>
    <row r="122" spans="1:22" x14ac:dyDescent="0.3">
      <c r="A122" t="s">
        <v>678</v>
      </c>
      <c r="B122" s="6">
        <v>2009</v>
      </c>
      <c r="C122">
        <v>62.61</v>
      </c>
      <c r="D122">
        <v>62.61</v>
      </c>
      <c r="E122">
        <v>100</v>
      </c>
      <c r="F122">
        <v>73.16</v>
      </c>
      <c r="G122">
        <v>38.979999999999997</v>
      </c>
      <c r="H122">
        <v>84</v>
      </c>
      <c r="I122">
        <v>73.209999999999994</v>
      </c>
      <c r="J122">
        <v>91.57</v>
      </c>
      <c r="K122" s="58">
        <v>1</v>
      </c>
      <c r="L122" s="58">
        <v>50</v>
      </c>
      <c r="M122">
        <v>24001.87</v>
      </c>
      <c r="N122" s="8">
        <v>20275500</v>
      </c>
      <c r="O122" s="8">
        <v>12427400</v>
      </c>
      <c r="P122" s="8">
        <v>1755500</v>
      </c>
      <c r="Q122">
        <v>6.95</v>
      </c>
      <c r="R122">
        <v>0.59</v>
      </c>
      <c r="S122">
        <v>44.74</v>
      </c>
      <c r="T122" s="6">
        <v>12.53</v>
      </c>
      <c r="U122" s="7">
        <v>14.259066147859926</v>
      </c>
      <c r="V122" t="s">
        <v>77</v>
      </c>
    </row>
    <row r="123" spans="1:22" x14ac:dyDescent="0.3">
      <c r="A123" t="s">
        <v>155</v>
      </c>
      <c r="B123" s="6">
        <v>2009</v>
      </c>
      <c r="C123">
        <v>77.02</v>
      </c>
      <c r="D123">
        <v>74.22</v>
      </c>
      <c r="E123">
        <v>40.630000000000003</v>
      </c>
      <c r="F123">
        <v>79.260000000000005</v>
      </c>
      <c r="G123">
        <v>80.31</v>
      </c>
      <c r="H123">
        <v>67.5</v>
      </c>
      <c r="I123">
        <v>54.76</v>
      </c>
      <c r="J123">
        <v>77.63</v>
      </c>
      <c r="K123" s="58">
        <v>1</v>
      </c>
      <c r="L123" s="58">
        <v>56.52</v>
      </c>
      <c r="M123">
        <v>10716.77</v>
      </c>
      <c r="N123" s="8">
        <v>18087000</v>
      </c>
      <c r="O123" s="8">
        <v>9842000</v>
      </c>
      <c r="P123" s="8">
        <v>1146000</v>
      </c>
      <c r="Q123">
        <v>2.5299999999999998</v>
      </c>
      <c r="R123">
        <v>0.77</v>
      </c>
      <c r="S123">
        <v>31.96</v>
      </c>
      <c r="T123" s="6">
        <v>12.53</v>
      </c>
      <c r="U123" s="7">
        <v>14.259066147859926</v>
      </c>
      <c r="V123" t="s">
        <v>77</v>
      </c>
    </row>
    <row r="124" spans="1:22" x14ac:dyDescent="0.3">
      <c r="A124" t="s">
        <v>356</v>
      </c>
      <c r="B124" s="6">
        <v>2009</v>
      </c>
      <c r="C124">
        <v>30.57</v>
      </c>
      <c r="D124">
        <v>30.57</v>
      </c>
      <c r="E124">
        <v>100</v>
      </c>
      <c r="F124">
        <v>32.26</v>
      </c>
      <c r="G124">
        <v>15.83</v>
      </c>
      <c r="H124">
        <v>52.54</v>
      </c>
      <c r="I124">
        <v>54.76</v>
      </c>
      <c r="J124">
        <v>62.36</v>
      </c>
      <c r="K124" s="58">
        <v>1</v>
      </c>
      <c r="L124" s="58">
        <v>54.55</v>
      </c>
      <c r="M124">
        <v>1569.41</v>
      </c>
      <c r="N124" s="8">
        <v>3924000</v>
      </c>
      <c r="O124" s="8">
        <v>2111000</v>
      </c>
      <c r="P124" s="8">
        <v>33000</v>
      </c>
      <c r="Q124">
        <v>-3.85</v>
      </c>
      <c r="R124">
        <v>1.1299999999999999</v>
      </c>
      <c r="S124">
        <v>19.170000000000002</v>
      </c>
      <c r="T124" s="6">
        <v>12.53</v>
      </c>
      <c r="U124" s="7">
        <v>14.259066147859926</v>
      </c>
      <c r="V124" t="s">
        <v>77</v>
      </c>
    </row>
    <row r="125" spans="1:22" x14ac:dyDescent="0.3">
      <c r="A125" t="s">
        <v>21</v>
      </c>
      <c r="B125" s="6">
        <v>2009</v>
      </c>
      <c r="C125">
        <v>82.33</v>
      </c>
      <c r="D125">
        <v>82.33</v>
      </c>
      <c r="E125">
        <v>90.63</v>
      </c>
      <c r="F125">
        <v>77.67</v>
      </c>
      <c r="G125">
        <v>86.17</v>
      </c>
      <c r="H125">
        <v>84.07</v>
      </c>
      <c r="I125">
        <v>93.45</v>
      </c>
      <c r="J125">
        <v>81.17</v>
      </c>
      <c r="K125" s="58">
        <v>1</v>
      </c>
      <c r="L125" s="58">
        <v>52.38</v>
      </c>
      <c r="M125">
        <v>40275.269999999997</v>
      </c>
      <c r="N125" s="8">
        <v>50593000</v>
      </c>
      <c r="O125" s="8">
        <v>31984000</v>
      </c>
      <c r="P125" s="8">
        <v>4651000</v>
      </c>
      <c r="Q125">
        <v>3.52</v>
      </c>
      <c r="R125">
        <v>1</v>
      </c>
      <c r="S125">
        <v>44.46</v>
      </c>
      <c r="T125" s="6">
        <v>12.53</v>
      </c>
      <c r="U125" s="7">
        <v>14.259066147859926</v>
      </c>
      <c r="V125" t="s">
        <v>77</v>
      </c>
    </row>
    <row r="126" spans="1:22" x14ac:dyDescent="0.3">
      <c r="A126" t="s">
        <v>12</v>
      </c>
      <c r="B126" s="6">
        <v>2009</v>
      </c>
      <c r="C126">
        <v>74.47</v>
      </c>
      <c r="D126">
        <v>44.93</v>
      </c>
      <c r="E126">
        <v>16.07</v>
      </c>
      <c r="F126">
        <v>77.83</v>
      </c>
      <c r="G126">
        <v>88.23</v>
      </c>
      <c r="H126">
        <v>51.43</v>
      </c>
      <c r="I126">
        <v>78.95</v>
      </c>
      <c r="J126">
        <v>39.61</v>
      </c>
      <c r="K126" s="58">
        <v>1</v>
      </c>
      <c r="L126" s="58">
        <v>47.37</v>
      </c>
      <c r="M126">
        <v>46391.75</v>
      </c>
      <c r="N126" s="8">
        <v>50092000</v>
      </c>
      <c r="O126" s="8">
        <v>31141000</v>
      </c>
      <c r="P126" s="8">
        <v>3729000</v>
      </c>
      <c r="Q126">
        <v>3.85</v>
      </c>
      <c r="R126">
        <v>0.62</v>
      </c>
      <c r="S126">
        <v>39.630000000000003</v>
      </c>
      <c r="T126" s="6">
        <v>12.53</v>
      </c>
      <c r="U126" s="7">
        <v>14.259066147859926</v>
      </c>
      <c r="V126" t="s">
        <v>77</v>
      </c>
    </row>
    <row r="127" spans="1:22" x14ac:dyDescent="0.3">
      <c r="A127" t="s">
        <v>254</v>
      </c>
      <c r="B127" s="6">
        <v>2009</v>
      </c>
      <c r="C127" t="s">
        <v>679</v>
      </c>
      <c r="D127" t="s">
        <v>679</v>
      </c>
      <c r="E127" t="s">
        <v>679</v>
      </c>
      <c r="F127" t="s">
        <v>679</v>
      </c>
      <c r="G127" t="s">
        <v>679</v>
      </c>
      <c r="H127" t="s">
        <v>679</v>
      </c>
      <c r="I127">
        <v>0</v>
      </c>
      <c r="J127">
        <v>0</v>
      </c>
      <c r="K127" s="58">
        <v>1</v>
      </c>
      <c r="L127" s="58">
        <v>52.63</v>
      </c>
      <c r="M127" t="s">
        <v>679</v>
      </c>
      <c r="N127" s="8">
        <v>4586800</v>
      </c>
      <c r="O127" s="8">
        <v>4412400</v>
      </c>
      <c r="P127" s="8">
        <v>233500</v>
      </c>
      <c r="Q127">
        <v>0.18</v>
      </c>
      <c r="R127">
        <v>1.39</v>
      </c>
      <c r="S127">
        <v>94.67</v>
      </c>
      <c r="T127" s="6">
        <v>12.53</v>
      </c>
      <c r="U127" s="7">
        <v>14.259066147859926</v>
      </c>
      <c r="V127" t="s">
        <v>77</v>
      </c>
    </row>
    <row r="128" spans="1:22" x14ac:dyDescent="0.3">
      <c r="A128" t="s">
        <v>641</v>
      </c>
      <c r="B128" s="6">
        <v>2009</v>
      </c>
      <c r="C128">
        <v>49.74</v>
      </c>
      <c r="D128">
        <v>49.74</v>
      </c>
      <c r="E128">
        <v>100</v>
      </c>
      <c r="F128">
        <v>64.75</v>
      </c>
      <c r="G128">
        <v>50.59</v>
      </c>
      <c r="H128">
        <v>21.82</v>
      </c>
      <c r="I128">
        <v>65.48</v>
      </c>
      <c r="J128">
        <v>18.239999999999998</v>
      </c>
      <c r="K128" s="58">
        <v>0</v>
      </c>
      <c r="L128" s="58"/>
      <c r="M128">
        <v>1864.3</v>
      </c>
      <c r="N128" s="8">
        <v>6017000</v>
      </c>
      <c r="O128" s="8">
        <v>4121000</v>
      </c>
      <c r="P128" s="8">
        <v>245000</v>
      </c>
      <c r="Q128">
        <v>-2.2400000000000002</v>
      </c>
      <c r="R128">
        <v>1.1000000000000001</v>
      </c>
      <c r="S128">
        <v>47.05</v>
      </c>
      <c r="T128" s="6">
        <v>12.53</v>
      </c>
      <c r="U128" s="7">
        <v>14.259066147859926</v>
      </c>
      <c r="V128" t="s">
        <v>77</v>
      </c>
    </row>
    <row r="129" spans="1:22" x14ac:dyDescent="0.3">
      <c r="A129" t="s">
        <v>681</v>
      </c>
      <c r="B129" s="6">
        <v>2009</v>
      </c>
      <c r="C129">
        <v>57.33</v>
      </c>
      <c r="D129">
        <v>57.33</v>
      </c>
      <c r="E129">
        <v>100</v>
      </c>
      <c r="F129">
        <v>78.09</v>
      </c>
      <c r="G129">
        <v>44.44</v>
      </c>
      <c r="H129">
        <v>42.52</v>
      </c>
      <c r="I129">
        <v>65.48</v>
      </c>
      <c r="J129">
        <v>33.18</v>
      </c>
      <c r="K129" s="58">
        <v>0</v>
      </c>
      <c r="L129" s="58"/>
      <c r="M129">
        <v>1172.6199999999999</v>
      </c>
      <c r="N129" s="8">
        <v>909200</v>
      </c>
      <c r="O129" s="8">
        <v>751000</v>
      </c>
      <c r="P129" s="8">
        <v>134900</v>
      </c>
      <c r="Q129">
        <v>3.47</v>
      </c>
      <c r="R129">
        <v>1.01</v>
      </c>
      <c r="S129">
        <v>67.849999999999994</v>
      </c>
      <c r="T129" s="6">
        <v>12.53</v>
      </c>
      <c r="U129" s="7">
        <v>14.259066147859926</v>
      </c>
      <c r="V129" t="s">
        <v>77</v>
      </c>
    </row>
    <row r="130" spans="1:22" x14ac:dyDescent="0.3">
      <c r="A130" t="s">
        <v>622</v>
      </c>
      <c r="B130" s="6">
        <v>2009</v>
      </c>
      <c r="C130" t="s">
        <v>679</v>
      </c>
      <c r="D130" t="s">
        <v>679</v>
      </c>
      <c r="E130" t="s">
        <v>679</v>
      </c>
      <c r="F130" t="s">
        <v>679</v>
      </c>
      <c r="G130" t="s">
        <v>679</v>
      </c>
      <c r="H130" t="s">
        <v>679</v>
      </c>
      <c r="I130">
        <v>0</v>
      </c>
      <c r="J130">
        <v>0</v>
      </c>
      <c r="K130" s="58">
        <v>0</v>
      </c>
      <c r="L130" s="58">
        <v>10.53</v>
      </c>
      <c r="M130">
        <v>245.57</v>
      </c>
      <c r="N130" s="8">
        <v>461700</v>
      </c>
      <c r="O130" s="8">
        <v>281700</v>
      </c>
      <c r="P130" s="8">
        <v>30100</v>
      </c>
      <c r="Q130">
        <v>-6.84</v>
      </c>
      <c r="R130">
        <v>0.79</v>
      </c>
      <c r="S130">
        <v>31.79</v>
      </c>
      <c r="T130" s="6">
        <v>12.53</v>
      </c>
      <c r="U130" s="7">
        <v>14.259066147859926</v>
      </c>
      <c r="V130" t="s">
        <v>77</v>
      </c>
    </row>
    <row r="131" spans="1:22" x14ac:dyDescent="0.3">
      <c r="A131" t="s">
        <v>642</v>
      </c>
      <c r="B131" s="6">
        <v>2009</v>
      </c>
      <c r="C131">
        <v>17.670000000000002</v>
      </c>
      <c r="D131">
        <v>17.670000000000002</v>
      </c>
      <c r="E131">
        <v>100</v>
      </c>
      <c r="F131">
        <v>7.53</v>
      </c>
      <c r="G131">
        <v>8.91</v>
      </c>
      <c r="H131">
        <v>50.41</v>
      </c>
      <c r="I131">
        <v>0</v>
      </c>
      <c r="J131">
        <v>62.84</v>
      </c>
      <c r="K131" s="58">
        <v>0</v>
      </c>
      <c r="L131" s="58">
        <v>12.5</v>
      </c>
      <c r="M131">
        <v>1920.24</v>
      </c>
      <c r="N131" s="8">
        <v>1704421</v>
      </c>
      <c r="O131" s="8">
        <v>682697</v>
      </c>
      <c r="P131" s="8">
        <v>168737</v>
      </c>
      <c r="Q131">
        <v>13.32</v>
      </c>
      <c r="R131">
        <v>0.7</v>
      </c>
      <c r="S131">
        <v>23.53</v>
      </c>
      <c r="T131" s="6">
        <v>12.53</v>
      </c>
      <c r="U131" s="7">
        <v>14.259066147859926</v>
      </c>
      <c r="V131" t="s">
        <v>77</v>
      </c>
    </row>
    <row r="132" spans="1:22" x14ac:dyDescent="0.3">
      <c r="A132" t="s">
        <v>643</v>
      </c>
      <c r="B132" s="6">
        <v>2009</v>
      </c>
      <c r="C132" t="s">
        <v>679</v>
      </c>
      <c r="D132" t="s">
        <v>679</v>
      </c>
      <c r="E132" t="s">
        <v>679</v>
      </c>
      <c r="F132" t="s">
        <v>679</v>
      </c>
      <c r="G132" t="s">
        <v>679</v>
      </c>
      <c r="H132" t="s">
        <v>679</v>
      </c>
      <c r="I132">
        <v>0</v>
      </c>
      <c r="J132">
        <v>0</v>
      </c>
      <c r="K132" s="58">
        <v>0</v>
      </c>
      <c r="L132" s="58">
        <v>15.79</v>
      </c>
      <c r="M132">
        <v>696.2</v>
      </c>
      <c r="N132" s="8">
        <v>725100</v>
      </c>
      <c r="O132" s="8">
        <v>332200</v>
      </c>
      <c r="P132" s="8">
        <v>162300</v>
      </c>
      <c r="Q132">
        <v>17.62</v>
      </c>
      <c r="R132">
        <v>1.62</v>
      </c>
      <c r="S132">
        <v>12.9</v>
      </c>
      <c r="T132" s="6">
        <v>12.53</v>
      </c>
      <c r="U132" s="7">
        <v>14.259066147859926</v>
      </c>
      <c r="V132" t="s">
        <v>77</v>
      </c>
    </row>
    <row r="133" spans="1:22" x14ac:dyDescent="0.3">
      <c r="A133" t="s">
        <v>162</v>
      </c>
      <c r="B133" s="6">
        <v>2009</v>
      </c>
      <c r="C133">
        <v>51.34</v>
      </c>
      <c r="D133">
        <v>47.1</v>
      </c>
      <c r="E133">
        <v>56.25</v>
      </c>
      <c r="F133">
        <v>59.53</v>
      </c>
      <c r="G133">
        <v>48.35</v>
      </c>
      <c r="H133">
        <v>41.95</v>
      </c>
      <c r="I133">
        <v>16.07</v>
      </c>
      <c r="J133">
        <v>43.92</v>
      </c>
      <c r="K133" s="58">
        <v>0</v>
      </c>
      <c r="L133" s="58">
        <v>18.75</v>
      </c>
      <c r="M133">
        <v>4742.5200000000004</v>
      </c>
      <c r="N133" s="8">
        <v>7036000</v>
      </c>
      <c r="O133" s="8">
        <v>4224000</v>
      </c>
      <c r="P133" s="8">
        <v>520000</v>
      </c>
      <c r="Q133">
        <v>4.3899999999999997</v>
      </c>
      <c r="R133">
        <v>0.56000000000000005</v>
      </c>
      <c r="S133">
        <v>52.22</v>
      </c>
      <c r="T133" s="6">
        <v>12.53</v>
      </c>
      <c r="U133" s="7">
        <v>14.259066147859926</v>
      </c>
      <c r="V133" t="s">
        <v>77</v>
      </c>
    </row>
    <row r="134" spans="1:22" x14ac:dyDescent="0.3">
      <c r="A134" t="s">
        <v>274</v>
      </c>
      <c r="B134" s="6">
        <v>2009</v>
      </c>
      <c r="C134">
        <v>57.14</v>
      </c>
      <c r="D134">
        <v>57.14</v>
      </c>
      <c r="E134">
        <v>100</v>
      </c>
      <c r="F134">
        <v>64.58</v>
      </c>
      <c r="G134">
        <v>39.049999999999997</v>
      </c>
      <c r="H134">
        <v>74.650000000000006</v>
      </c>
      <c r="I134">
        <v>16.07</v>
      </c>
      <c r="J134">
        <v>76.260000000000005</v>
      </c>
      <c r="K134" s="58">
        <v>0</v>
      </c>
      <c r="L134" s="58">
        <v>15.79</v>
      </c>
      <c r="M134">
        <v>3582.94</v>
      </c>
      <c r="N134" s="8">
        <v>2666800</v>
      </c>
      <c r="O134" s="8">
        <v>1490700</v>
      </c>
      <c r="P134" s="8">
        <v>289400</v>
      </c>
      <c r="Q134">
        <v>7.77</v>
      </c>
      <c r="R134">
        <v>2.94</v>
      </c>
      <c r="S134">
        <v>36.65</v>
      </c>
      <c r="T134" s="6">
        <v>12.53</v>
      </c>
      <c r="U134" s="7">
        <v>14.259066147859926</v>
      </c>
      <c r="V134" t="s">
        <v>77</v>
      </c>
    </row>
    <row r="135" spans="1:22" x14ac:dyDescent="0.3">
      <c r="A135" t="s">
        <v>374</v>
      </c>
      <c r="B135" s="6">
        <v>2009</v>
      </c>
      <c r="C135">
        <v>44.2</v>
      </c>
      <c r="D135">
        <v>44.2</v>
      </c>
      <c r="E135">
        <v>100</v>
      </c>
      <c r="F135">
        <v>46.86</v>
      </c>
      <c r="G135">
        <v>48.34</v>
      </c>
      <c r="H135">
        <v>32.47</v>
      </c>
      <c r="I135">
        <v>0</v>
      </c>
      <c r="J135">
        <v>29.22</v>
      </c>
      <c r="K135" s="58">
        <v>1</v>
      </c>
      <c r="L135" s="58">
        <v>17.649999999999999</v>
      </c>
      <c r="M135">
        <v>7740.21</v>
      </c>
      <c r="N135" s="8">
        <v>5179777</v>
      </c>
      <c r="O135" s="8">
        <v>3085107</v>
      </c>
      <c r="P135" s="8">
        <v>323757</v>
      </c>
      <c r="Q135">
        <v>3.03</v>
      </c>
      <c r="R135">
        <v>0.69</v>
      </c>
      <c r="S135">
        <v>37.69</v>
      </c>
      <c r="T135" s="6">
        <v>12.53</v>
      </c>
      <c r="U135" s="7">
        <v>14.259066147859926</v>
      </c>
      <c r="V135" t="s">
        <v>77</v>
      </c>
    </row>
    <row r="136" spans="1:22" x14ac:dyDescent="0.3">
      <c r="A136" t="s">
        <v>644</v>
      </c>
      <c r="B136" s="6">
        <v>2009</v>
      </c>
      <c r="C136">
        <v>73.239999999999995</v>
      </c>
      <c r="D136">
        <v>73.239999999999995</v>
      </c>
      <c r="E136">
        <v>100</v>
      </c>
      <c r="F136">
        <v>70.489999999999995</v>
      </c>
      <c r="G136">
        <v>78.61</v>
      </c>
      <c r="H136">
        <v>66.97</v>
      </c>
      <c r="I136">
        <v>48.21</v>
      </c>
      <c r="J136">
        <v>69.739999999999995</v>
      </c>
      <c r="K136" s="58">
        <v>1</v>
      </c>
      <c r="L136" s="58">
        <v>15.79</v>
      </c>
      <c r="M136">
        <v>6297.25</v>
      </c>
      <c r="N136" s="8">
        <v>9292000</v>
      </c>
      <c r="O136" s="8">
        <v>4263000</v>
      </c>
      <c r="P136" s="8">
        <v>309000</v>
      </c>
      <c r="Q136">
        <v>4.67</v>
      </c>
      <c r="R136">
        <v>0.83</v>
      </c>
      <c r="S136">
        <v>30.47</v>
      </c>
      <c r="T136" s="6">
        <v>12.53</v>
      </c>
      <c r="U136" s="7">
        <v>14.259066147859926</v>
      </c>
      <c r="V136" t="s">
        <v>77</v>
      </c>
    </row>
    <row r="137" spans="1:22" x14ac:dyDescent="0.3">
      <c r="A137" t="s">
        <v>389</v>
      </c>
      <c r="B137" s="6">
        <v>2009</v>
      </c>
      <c r="C137">
        <v>53.96</v>
      </c>
      <c r="D137">
        <v>53.96</v>
      </c>
      <c r="E137">
        <v>100</v>
      </c>
      <c r="F137">
        <v>74.16</v>
      </c>
      <c r="G137">
        <v>28.07</v>
      </c>
      <c r="H137">
        <v>62.14</v>
      </c>
      <c r="I137">
        <v>97.62</v>
      </c>
      <c r="J137">
        <v>73.38</v>
      </c>
      <c r="K137" s="58">
        <v>1</v>
      </c>
      <c r="L137" s="58">
        <v>21.05</v>
      </c>
      <c r="M137">
        <v>2223.17</v>
      </c>
      <c r="N137" s="8">
        <v>4905000</v>
      </c>
      <c r="O137" s="8">
        <v>3460000</v>
      </c>
      <c r="P137" s="8">
        <v>-6000</v>
      </c>
      <c r="Q137">
        <v>2.76</v>
      </c>
      <c r="R137">
        <v>1.03</v>
      </c>
      <c r="S137">
        <v>51.85</v>
      </c>
      <c r="T137" s="6">
        <v>12.53</v>
      </c>
      <c r="U137" s="7">
        <v>14.259066147859926</v>
      </c>
      <c r="V137" t="s">
        <v>77</v>
      </c>
    </row>
    <row r="138" spans="1:22" x14ac:dyDescent="0.3">
      <c r="A138" t="s">
        <v>282</v>
      </c>
      <c r="B138" s="6">
        <v>2009</v>
      </c>
      <c r="C138">
        <v>46.76</v>
      </c>
      <c r="D138">
        <v>46.76</v>
      </c>
      <c r="E138">
        <v>100</v>
      </c>
      <c r="F138">
        <v>49.11</v>
      </c>
      <c r="G138">
        <v>41.66</v>
      </c>
      <c r="H138">
        <v>51.23</v>
      </c>
      <c r="I138">
        <v>75.599999999999994</v>
      </c>
      <c r="J138">
        <v>46.3</v>
      </c>
      <c r="K138" s="58">
        <v>1</v>
      </c>
      <c r="L138" s="58">
        <v>25</v>
      </c>
      <c r="M138">
        <v>6444.91</v>
      </c>
      <c r="N138" s="8">
        <v>12059000</v>
      </c>
      <c r="O138" s="8">
        <v>6899000</v>
      </c>
      <c r="P138" s="8">
        <v>198000</v>
      </c>
      <c r="Q138">
        <v>4.3600000000000003</v>
      </c>
      <c r="R138">
        <v>0.47</v>
      </c>
      <c r="S138">
        <v>35.340000000000003</v>
      </c>
      <c r="T138" s="6">
        <v>12.53</v>
      </c>
      <c r="U138" s="7">
        <v>14.259066147859926</v>
      </c>
      <c r="V138" t="s">
        <v>77</v>
      </c>
    </row>
    <row r="139" spans="1:22" x14ac:dyDescent="0.3">
      <c r="A139" t="s">
        <v>263</v>
      </c>
      <c r="B139" s="6">
        <v>2009</v>
      </c>
      <c r="C139">
        <v>45.54</v>
      </c>
      <c r="D139">
        <v>45.54</v>
      </c>
      <c r="E139">
        <v>100</v>
      </c>
      <c r="F139">
        <v>45.98</v>
      </c>
      <c r="G139">
        <v>42.77</v>
      </c>
      <c r="H139">
        <v>49.47</v>
      </c>
      <c r="I139">
        <v>16.07</v>
      </c>
      <c r="J139">
        <v>46.1</v>
      </c>
      <c r="K139" s="58">
        <v>1</v>
      </c>
      <c r="L139" s="58">
        <v>25</v>
      </c>
      <c r="M139">
        <v>1785.6</v>
      </c>
      <c r="N139" s="8">
        <v>1851322</v>
      </c>
      <c r="O139" s="8">
        <v>1162358</v>
      </c>
      <c r="P139" s="8">
        <v>175460</v>
      </c>
      <c r="Q139">
        <v>5.0199999999999996</v>
      </c>
      <c r="R139">
        <v>0.74</v>
      </c>
      <c r="S139">
        <v>48.67</v>
      </c>
      <c r="T139" s="6">
        <v>12.53</v>
      </c>
      <c r="U139" s="7">
        <v>14.259066147859926</v>
      </c>
      <c r="V139" t="s">
        <v>77</v>
      </c>
    </row>
    <row r="140" spans="1:22" x14ac:dyDescent="0.3">
      <c r="A140" t="s">
        <v>377</v>
      </c>
      <c r="B140" s="6">
        <v>2009</v>
      </c>
      <c r="C140">
        <v>74.39</v>
      </c>
      <c r="D140">
        <v>74.39</v>
      </c>
      <c r="E140">
        <v>100</v>
      </c>
      <c r="F140">
        <v>89.37</v>
      </c>
      <c r="G140">
        <v>63.4</v>
      </c>
      <c r="H140">
        <v>66.540000000000006</v>
      </c>
      <c r="I140">
        <v>80.95</v>
      </c>
      <c r="J140">
        <v>87.04</v>
      </c>
      <c r="K140" s="58">
        <v>1</v>
      </c>
      <c r="L140" s="58">
        <v>21.05</v>
      </c>
      <c r="M140">
        <v>2859.6</v>
      </c>
      <c r="N140" s="8">
        <v>2730591</v>
      </c>
      <c r="O140" s="8">
        <v>1359644</v>
      </c>
      <c r="P140" s="8">
        <v>112357</v>
      </c>
      <c r="Q140">
        <v>3.13</v>
      </c>
      <c r="R140">
        <v>2.54</v>
      </c>
      <c r="S140">
        <v>20.88</v>
      </c>
      <c r="T140" s="6">
        <v>12.53</v>
      </c>
      <c r="U140" s="7">
        <v>14.259066147859926</v>
      </c>
      <c r="V140" t="s">
        <v>77</v>
      </c>
    </row>
    <row r="141" spans="1:22" x14ac:dyDescent="0.3">
      <c r="A141" t="s">
        <v>590</v>
      </c>
      <c r="B141" s="6">
        <v>2009</v>
      </c>
      <c r="C141">
        <v>22.23</v>
      </c>
      <c r="D141">
        <v>22.23</v>
      </c>
      <c r="E141">
        <v>100</v>
      </c>
      <c r="F141">
        <v>16.52</v>
      </c>
      <c r="G141">
        <v>12.02</v>
      </c>
      <c r="H141">
        <v>49.61</v>
      </c>
      <c r="I141">
        <v>16.07</v>
      </c>
      <c r="J141">
        <v>51.73</v>
      </c>
      <c r="K141" s="58">
        <v>1</v>
      </c>
      <c r="L141" s="58">
        <v>21.05</v>
      </c>
      <c r="M141">
        <v>398.32</v>
      </c>
      <c r="N141" s="8">
        <v>213858</v>
      </c>
      <c r="O141" s="8">
        <v>45631</v>
      </c>
      <c r="P141" s="8">
        <v>25095</v>
      </c>
      <c r="Q141">
        <v>8.33</v>
      </c>
      <c r="R141">
        <v>0.49</v>
      </c>
      <c r="S141">
        <v>0</v>
      </c>
      <c r="T141" s="6">
        <v>12.53</v>
      </c>
      <c r="U141" s="7">
        <v>14.259066147859926</v>
      </c>
      <c r="V141" t="s">
        <v>77</v>
      </c>
    </row>
    <row r="142" spans="1:22" x14ac:dyDescent="0.3">
      <c r="A142" t="s">
        <v>682</v>
      </c>
      <c r="B142" s="6">
        <v>2009</v>
      </c>
      <c r="C142">
        <v>66.38</v>
      </c>
      <c r="D142">
        <v>66.38</v>
      </c>
      <c r="E142">
        <v>100</v>
      </c>
      <c r="F142">
        <v>44.93</v>
      </c>
      <c r="G142">
        <v>75.239999999999995</v>
      </c>
      <c r="H142">
        <v>89.24</v>
      </c>
      <c r="I142">
        <v>16.07</v>
      </c>
      <c r="J142">
        <v>91.18</v>
      </c>
      <c r="K142" s="58">
        <v>1</v>
      </c>
      <c r="L142" s="58">
        <v>75</v>
      </c>
      <c r="M142">
        <v>9318.74</v>
      </c>
      <c r="N142" s="8">
        <v>59745000</v>
      </c>
      <c r="O142" s="8">
        <v>30882000</v>
      </c>
      <c r="P142" s="8">
        <v>1122000</v>
      </c>
      <c r="Q142">
        <v>6.6</v>
      </c>
      <c r="R142">
        <v>1.02</v>
      </c>
      <c r="S142">
        <v>37.340000000000003</v>
      </c>
      <c r="T142" s="6">
        <v>12.53</v>
      </c>
      <c r="U142" s="7">
        <v>14.259066147859926</v>
      </c>
      <c r="V142" t="s">
        <v>77</v>
      </c>
    </row>
    <row r="143" spans="1:22" x14ac:dyDescent="0.3">
      <c r="A143" t="s">
        <v>646</v>
      </c>
      <c r="B143" s="6">
        <v>2009</v>
      </c>
      <c r="C143">
        <v>62.76</v>
      </c>
      <c r="D143">
        <v>62.76</v>
      </c>
      <c r="E143">
        <v>100</v>
      </c>
      <c r="F143">
        <v>78.02</v>
      </c>
      <c r="G143">
        <v>80.790000000000006</v>
      </c>
      <c r="H143">
        <v>16.54</v>
      </c>
      <c r="I143">
        <v>54.55</v>
      </c>
      <c r="J143">
        <v>7.61</v>
      </c>
      <c r="K143" s="58">
        <v>1</v>
      </c>
      <c r="L143" s="58">
        <v>57.14</v>
      </c>
      <c r="M143">
        <v>10997.52</v>
      </c>
      <c r="N143" s="8">
        <v>30981044</v>
      </c>
      <c r="O143" s="8">
        <v>26299017</v>
      </c>
      <c r="P143" s="8">
        <v>646561</v>
      </c>
      <c r="Q143">
        <v>6.21</v>
      </c>
      <c r="R143">
        <v>0.5</v>
      </c>
      <c r="S143">
        <v>75.19</v>
      </c>
      <c r="T143" s="6">
        <v>12.53</v>
      </c>
      <c r="U143" s="7">
        <v>14.259066147859926</v>
      </c>
      <c r="V143" t="s">
        <v>645</v>
      </c>
    </row>
    <row r="144" spans="1:22" x14ac:dyDescent="0.3">
      <c r="A144" t="s">
        <v>647</v>
      </c>
      <c r="B144" s="6">
        <v>2009</v>
      </c>
      <c r="C144">
        <v>73.78</v>
      </c>
      <c r="D144">
        <v>73.430000000000007</v>
      </c>
      <c r="E144">
        <v>75</v>
      </c>
      <c r="F144">
        <v>81.94</v>
      </c>
      <c r="G144">
        <v>65.989999999999995</v>
      </c>
      <c r="H144">
        <v>73.11</v>
      </c>
      <c r="I144">
        <v>97.27</v>
      </c>
      <c r="J144">
        <v>66.19</v>
      </c>
      <c r="K144" s="58">
        <v>1</v>
      </c>
      <c r="L144" s="58">
        <v>61.54</v>
      </c>
      <c r="M144">
        <v>2000.58</v>
      </c>
      <c r="N144" s="8">
        <v>5211000</v>
      </c>
      <c r="O144" s="8">
        <v>4117000</v>
      </c>
      <c r="P144" s="8">
        <v>147000</v>
      </c>
      <c r="Q144">
        <v>4.9800000000000004</v>
      </c>
      <c r="R144">
        <v>1.72</v>
      </c>
      <c r="S144">
        <v>21.18</v>
      </c>
      <c r="T144" s="6">
        <v>12.53</v>
      </c>
      <c r="U144" s="7">
        <v>14.259066147859926</v>
      </c>
      <c r="V144" t="s">
        <v>645</v>
      </c>
    </row>
    <row r="145" spans="1:22" x14ac:dyDescent="0.3">
      <c r="A145" t="s">
        <v>483</v>
      </c>
      <c r="B145" s="6">
        <v>2009</v>
      </c>
      <c r="C145">
        <v>20.09</v>
      </c>
      <c r="D145">
        <v>20.09</v>
      </c>
      <c r="E145">
        <v>100</v>
      </c>
      <c r="F145">
        <v>12.32</v>
      </c>
      <c r="G145">
        <v>23.89</v>
      </c>
      <c r="H145">
        <v>25.73</v>
      </c>
      <c r="I145">
        <v>0</v>
      </c>
      <c r="J145">
        <v>27.63</v>
      </c>
      <c r="K145" s="58">
        <v>1</v>
      </c>
      <c r="L145" s="58">
        <v>71.430000000000007</v>
      </c>
      <c r="M145">
        <v>2531.4499999999998</v>
      </c>
      <c r="N145" s="8">
        <v>2796837</v>
      </c>
      <c r="O145" s="8">
        <v>1491916</v>
      </c>
      <c r="P145" s="8">
        <v>290487</v>
      </c>
      <c r="Q145">
        <v>8.76</v>
      </c>
      <c r="R145">
        <v>0.78</v>
      </c>
      <c r="S145">
        <v>5.87</v>
      </c>
      <c r="T145" s="6">
        <v>12.53</v>
      </c>
      <c r="U145" s="7">
        <v>14.259066147859926</v>
      </c>
      <c r="V145" t="s">
        <v>645</v>
      </c>
    </row>
    <row r="146" spans="1:22" x14ac:dyDescent="0.3">
      <c r="A146" t="s">
        <v>200</v>
      </c>
      <c r="B146" s="6">
        <v>2009</v>
      </c>
      <c r="C146">
        <v>68.69</v>
      </c>
      <c r="D146">
        <v>68.69</v>
      </c>
      <c r="E146">
        <v>100</v>
      </c>
      <c r="F146">
        <v>81.12</v>
      </c>
      <c r="G146">
        <v>84.71</v>
      </c>
      <c r="H146">
        <v>29.22</v>
      </c>
      <c r="I146">
        <v>91.82</v>
      </c>
      <c r="J146">
        <v>11.8</v>
      </c>
      <c r="K146" s="58">
        <v>1</v>
      </c>
      <c r="L146" s="58">
        <v>75</v>
      </c>
      <c r="M146">
        <v>12914.38</v>
      </c>
      <c r="N146" s="8">
        <v>33662000</v>
      </c>
      <c r="O146" s="8">
        <v>23936000</v>
      </c>
      <c r="P146" s="8">
        <v>597000</v>
      </c>
      <c r="Q146">
        <v>4.7</v>
      </c>
      <c r="R146">
        <v>0.93</v>
      </c>
      <c r="S146">
        <v>43.27</v>
      </c>
      <c r="T146" s="6">
        <v>12.53</v>
      </c>
      <c r="U146" s="7">
        <v>14.259066147859926</v>
      </c>
      <c r="V146" t="s">
        <v>645</v>
      </c>
    </row>
    <row r="147" spans="1:22" x14ac:dyDescent="0.3">
      <c r="A147" t="s">
        <v>648</v>
      </c>
      <c r="B147" s="6">
        <v>2009</v>
      </c>
      <c r="C147">
        <v>75.900000000000006</v>
      </c>
      <c r="D147">
        <v>75.900000000000006</v>
      </c>
      <c r="E147">
        <v>100</v>
      </c>
      <c r="F147">
        <v>82.39</v>
      </c>
      <c r="G147">
        <v>64.58</v>
      </c>
      <c r="H147">
        <v>80.599999999999994</v>
      </c>
      <c r="I147">
        <v>73.33</v>
      </c>
      <c r="J147">
        <v>80.3</v>
      </c>
      <c r="K147" s="58">
        <v>1</v>
      </c>
      <c r="L147" s="58">
        <v>71.430000000000007</v>
      </c>
      <c r="M147">
        <v>13281.28</v>
      </c>
      <c r="N147" s="8">
        <v>19946000</v>
      </c>
      <c r="O147" s="8">
        <v>10224000</v>
      </c>
      <c r="P147" s="8">
        <v>1197000</v>
      </c>
      <c r="Q147">
        <v>4.4000000000000004</v>
      </c>
      <c r="R147">
        <v>0.87</v>
      </c>
      <c r="S147">
        <v>35.380000000000003</v>
      </c>
      <c r="T147" s="6">
        <v>12.53</v>
      </c>
      <c r="U147" s="7">
        <v>14.259066147859926</v>
      </c>
      <c r="V147" t="s">
        <v>645</v>
      </c>
    </row>
    <row r="148" spans="1:22" x14ac:dyDescent="0.3">
      <c r="A148" t="s">
        <v>321</v>
      </c>
      <c r="B148" s="6">
        <v>2009</v>
      </c>
      <c r="C148">
        <v>52.66</v>
      </c>
      <c r="D148">
        <v>52.66</v>
      </c>
      <c r="E148">
        <v>100</v>
      </c>
      <c r="F148">
        <v>59.32</v>
      </c>
      <c r="G148">
        <v>48.03</v>
      </c>
      <c r="H148">
        <v>49.72</v>
      </c>
      <c r="I148">
        <v>31.82</v>
      </c>
      <c r="J148">
        <v>37.64</v>
      </c>
      <c r="K148" s="58">
        <v>1</v>
      </c>
      <c r="L148" s="58">
        <v>92.31</v>
      </c>
      <c r="M148">
        <v>3496.95</v>
      </c>
      <c r="N148" s="8">
        <v>24692000</v>
      </c>
      <c r="O148" s="8">
        <v>21582000</v>
      </c>
      <c r="P148" s="8">
        <v>928500</v>
      </c>
      <c r="Q148">
        <v>2.08</v>
      </c>
      <c r="R148">
        <v>0.55000000000000004</v>
      </c>
      <c r="S148">
        <v>80.849999999999994</v>
      </c>
      <c r="T148" s="6">
        <v>12.53</v>
      </c>
      <c r="U148" s="7">
        <v>14.259066147859926</v>
      </c>
      <c r="V148" t="s">
        <v>645</v>
      </c>
    </row>
    <row r="149" spans="1:22" x14ac:dyDescent="0.3">
      <c r="A149" t="s">
        <v>220</v>
      </c>
      <c r="B149" s="6">
        <v>2009</v>
      </c>
      <c r="C149">
        <v>75.14</v>
      </c>
      <c r="D149">
        <v>75.14</v>
      </c>
      <c r="E149">
        <v>100</v>
      </c>
      <c r="F149">
        <v>55.93</v>
      </c>
      <c r="G149">
        <v>94.63</v>
      </c>
      <c r="H149">
        <v>75.180000000000007</v>
      </c>
      <c r="I149">
        <v>0</v>
      </c>
      <c r="J149">
        <v>83.7</v>
      </c>
      <c r="K149" s="58">
        <v>1</v>
      </c>
      <c r="L149" s="58">
        <v>92.31</v>
      </c>
      <c r="M149">
        <v>5816.73</v>
      </c>
      <c r="N149" s="8">
        <v>42506000</v>
      </c>
      <c r="O149" s="8">
        <v>37949000</v>
      </c>
      <c r="P149" s="8">
        <v>1500000</v>
      </c>
      <c r="Q149">
        <v>3.2</v>
      </c>
      <c r="R149">
        <v>0.28000000000000003</v>
      </c>
      <c r="S149">
        <v>84.74</v>
      </c>
      <c r="T149" s="6">
        <v>12.53</v>
      </c>
      <c r="U149" s="7">
        <v>14.259066147859926</v>
      </c>
      <c r="V149" t="s">
        <v>645</v>
      </c>
    </row>
    <row r="150" spans="1:22" x14ac:dyDescent="0.3">
      <c r="A150" t="s">
        <v>649</v>
      </c>
      <c r="B150" s="6">
        <v>2009</v>
      </c>
      <c r="C150">
        <v>37.71</v>
      </c>
      <c r="D150">
        <v>37.71</v>
      </c>
      <c r="E150">
        <v>100</v>
      </c>
      <c r="F150">
        <v>40.72</v>
      </c>
      <c r="G150">
        <v>27.78</v>
      </c>
      <c r="H150">
        <v>49.65</v>
      </c>
      <c r="I150">
        <v>50</v>
      </c>
      <c r="J150">
        <v>36.96</v>
      </c>
      <c r="K150" s="58">
        <v>1</v>
      </c>
      <c r="L150" s="58">
        <v>93.33</v>
      </c>
      <c r="M150">
        <v>2684.47</v>
      </c>
      <c r="N150" s="8">
        <v>21111000</v>
      </c>
      <c r="O150" s="8">
        <v>14484000</v>
      </c>
      <c r="P150" s="8">
        <v>2091000</v>
      </c>
      <c r="Q150">
        <v>8.34</v>
      </c>
      <c r="R150">
        <v>1.1000000000000001</v>
      </c>
      <c r="S150">
        <v>15.4</v>
      </c>
      <c r="T150" s="6">
        <v>12.53</v>
      </c>
      <c r="U150" s="7">
        <v>14.259066147859926</v>
      </c>
      <c r="V150" t="s">
        <v>645</v>
      </c>
    </row>
    <row r="151" spans="1:22" x14ac:dyDescent="0.3">
      <c r="A151" t="s">
        <v>176</v>
      </c>
      <c r="B151" s="6">
        <v>2009</v>
      </c>
      <c r="C151">
        <v>77.73</v>
      </c>
      <c r="D151">
        <v>77.73</v>
      </c>
      <c r="E151">
        <v>100</v>
      </c>
      <c r="F151">
        <v>93.35</v>
      </c>
      <c r="G151">
        <v>86.93</v>
      </c>
      <c r="H151">
        <v>43.01</v>
      </c>
      <c r="I151">
        <v>91.25</v>
      </c>
      <c r="J151">
        <v>30.41</v>
      </c>
      <c r="K151" s="58">
        <v>1</v>
      </c>
      <c r="L151" s="58">
        <v>87.5</v>
      </c>
      <c r="M151">
        <v>4944.78</v>
      </c>
      <c r="N151" s="8">
        <v>2132800</v>
      </c>
      <c r="O151" s="8">
        <v>621900</v>
      </c>
      <c r="P151" s="8">
        <v>515700</v>
      </c>
      <c r="Q151">
        <v>19.600000000000001</v>
      </c>
      <c r="R151">
        <v>0.91</v>
      </c>
      <c r="S151">
        <v>6.84</v>
      </c>
      <c r="T151" s="6">
        <v>12.53</v>
      </c>
      <c r="U151" s="7">
        <v>14.259066147859926</v>
      </c>
      <c r="V151" t="s">
        <v>645</v>
      </c>
    </row>
    <row r="152" spans="1:22" x14ac:dyDescent="0.3">
      <c r="A152" t="s">
        <v>650</v>
      </c>
      <c r="B152" s="6">
        <v>2009</v>
      </c>
      <c r="C152">
        <v>55.91</v>
      </c>
      <c r="D152">
        <v>55.91</v>
      </c>
      <c r="E152">
        <v>100</v>
      </c>
      <c r="F152">
        <v>59.63</v>
      </c>
      <c r="G152">
        <v>48.81</v>
      </c>
      <c r="H152">
        <v>59.48</v>
      </c>
      <c r="I152">
        <v>40</v>
      </c>
      <c r="J152">
        <v>75.97</v>
      </c>
      <c r="K152" s="58">
        <v>1</v>
      </c>
      <c r="L152" s="58">
        <v>85.71</v>
      </c>
      <c r="M152">
        <v>8994.3700000000008</v>
      </c>
      <c r="N152" s="8">
        <v>25239300</v>
      </c>
      <c r="O152" s="8">
        <v>14236300</v>
      </c>
      <c r="P152" s="8">
        <v>929900</v>
      </c>
      <c r="Q152">
        <v>2.98</v>
      </c>
      <c r="R152">
        <v>0.44</v>
      </c>
      <c r="S152">
        <v>45.96</v>
      </c>
      <c r="T152" s="6">
        <v>12.53</v>
      </c>
      <c r="U152" s="7">
        <v>14.259066147859926</v>
      </c>
      <c r="V152" t="s">
        <v>645</v>
      </c>
    </row>
    <row r="153" spans="1:22" x14ac:dyDescent="0.3">
      <c r="A153" t="s">
        <v>651</v>
      </c>
      <c r="B153" s="6">
        <v>2009</v>
      </c>
      <c r="C153">
        <v>64.739999999999995</v>
      </c>
      <c r="D153">
        <v>64.739999999999995</v>
      </c>
      <c r="E153">
        <v>100</v>
      </c>
      <c r="F153">
        <v>83.13</v>
      </c>
      <c r="G153">
        <v>41.1</v>
      </c>
      <c r="H153">
        <v>77.87</v>
      </c>
      <c r="I153">
        <v>96.25</v>
      </c>
      <c r="J153">
        <v>98.48</v>
      </c>
      <c r="K153" s="58">
        <v>1</v>
      </c>
      <c r="L153" s="58">
        <v>83.33</v>
      </c>
      <c r="M153">
        <v>988.37</v>
      </c>
      <c r="N153" s="8">
        <v>1127547</v>
      </c>
      <c r="O153" s="8">
        <v>542012</v>
      </c>
      <c r="P153" s="8">
        <v>64844</v>
      </c>
      <c r="Q153">
        <v>4.93</v>
      </c>
      <c r="R153">
        <v>1</v>
      </c>
      <c r="S153">
        <v>28.47</v>
      </c>
      <c r="T153" s="6">
        <v>12.53</v>
      </c>
      <c r="U153" s="7">
        <v>14.259066147859926</v>
      </c>
      <c r="V153" t="s">
        <v>645</v>
      </c>
    </row>
    <row r="154" spans="1:22" x14ac:dyDescent="0.3">
      <c r="A154" t="s">
        <v>498</v>
      </c>
      <c r="B154" s="6">
        <v>2009</v>
      </c>
      <c r="C154" t="s">
        <v>679</v>
      </c>
      <c r="D154" t="s">
        <v>679</v>
      </c>
      <c r="E154" t="s">
        <v>679</v>
      </c>
      <c r="F154" t="s">
        <v>679</v>
      </c>
      <c r="G154" t="s">
        <v>679</v>
      </c>
      <c r="H154" t="s">
        <v>679</v>
      </c>
      <c r="I154" t="s">
        <v>679</v>
      </c>
      <c r="J154" t="s">
        <v>679</v>
      </c>
      <c r="K154" s="58">
        <v>1</v>
      </c>
      <c r="L154" s="58">
        <v>73.33</v>
      </c>
      <c r="M154">
        <v>729.73</v>
      </c>
      <c r="N154" s="8">
        <v>29859000</v>
      </c>
      <c r="O154" s="8">
        <v>22174000</v>
      </c>
      <c r="P154" s="8">
        <v>2432000</v>
      </c>
      <c r="Q154">
        <v>4.9000000000000004</v>
      </c>
      <c r="R154">
        <v>1.74</v>
      </c>
      <c r="S154">
        <v>30.24</v>
      </c>
      <c r="T154" s="6">
        <v>12.53</v>
      </c>
      <c r="U154" s="7">
        <v>14.259066147859926</v>
      </c>
      <c r="V154" t="s">
        <v>645</v>
      </c>
    </row>
    <row r="155" spans="1:22" x14ac:dyDescent="0.3">
      <c r="A155" t="s">
        <v>123</v>
      </c>
      <c r="B155" s="6">
        <v>2009</v>
      </c>
      <c r="C155">
        <v>62.35</v>
      </c>
      <c r="D155">
        <v>62.35</v>
      </c>
      <c r="E155">
        <v>100</v>
      </c>
      <c r="F155">
        <v>92.87</v>
      </c>
      <c r="G155">
        <v>38.700000000000003</v>
      </c>
      <c r="H155">
        <v>59.73</v>
      </c>
      <c r="I155">
        <v>98.75</v>
      </c>
      <c r="J155">
        <v>72.47</v>
      </c>
      <c r="K155" s="58">
        <v>1</v>
      </c>
      <c r="L155" s="58">
        <v>68.75</v>
      </c>
      <c r="M155">
        <v>19734.88</v>
      </c>
      <c r="N155" s="8">
        <v>42347000</v>
      </c>
      <c r="O155" s="8">
        <v>26133000</v>
      </c>
      <c r="P155" s="8">
        <v>2178000</v>
      </c>
      <c r="Q155">
        <v>1.34</v>
      </c>
      <c r="R155">
        <v>0.89</v>
      </c>
      <c r="S155">
        <v>41.49</v>
      </c>
      <c r="T155" s="6">
        <v>12.53</v>
      </c>
      <c r="U155" s="7">
        <v>14.259066147859926</v>
      </c>
      <c r="V155" t="s">
        <v>645</v>
      </c>
    </row>
    <row r="156" spans="1:22" x14ac:dyDescent="0.3">
      <c r="A156" t="s">
        <v>259</v>
      </c>
      <c r="B156" s="6">
        <v>2009</v>
      </c>
      <c r="C156">
        <v>26.76</v>
      </c>
      <c r="D156">
        <v>26.76</v>
      </c>
      <c r="E156">
        <v>100</v>
      </c>
      <c r="F156">
        <v>38.86</v>
      </c>
      <c r="G156">
        <v>22.63</v>
      </c>
      <c r="H156">
        <v>12.38</v>
      </c>
      <c r="I156">
        <v>33.33</v>
      </c>
      <c r="J156">
        <v>7.43</v>
      </c>
      <c r="K156" s="58">
        <v>1</v>
      </c>
      <c r="L156" s="58"/>
      <c r="M156">
        <v>2298.77</v>
      </c>
      <c r="N156" s="8">
        <v>3560200</v>
      </c>
      <c r="O156" s="8">
        <v>1967200</v>
      </c>
      <c r="P156" s="8">
        <v>396000</v>
      </c>
      <c r="Q156">
        <v>7.32</v>
      </c>
      <c r="R156">
        <v>1.17</v>
      </c>
      <c r="S156">
        <v>40.17</v>
      </c>
      <c r="T156" s="6">
        <v>12.53</v>
      </c>
      <c r="U156" s="7">
        <v>14.259066147859926</v>
      </c>
      <c r="V156" t="s">
        <v>645</v>
      </c>
    </row>
    <row r="157" spans="1:22" x14ac:dyDescent="0.3">
      <c r="A157" t="s">
        <v>257</v>
      </c>
      <c r="B157" s="6">
        <v>2009</v>
      </c>
      <c r="C157">
        <v>62.9</v>
      </c>
      <c r="D157">
        <v>33.369999999999997</v>
      </c>
      <c r="E157">
        <v>12.5</v>
      </c>
      <c r="F157">
        <v>82.68</v>
      </c>
      <c r="G157">
        <v>58.92</v>
      </c>
      <c r="H157">
        <v>40.68</v>
      </c>
      <c r="I157">
        <v>97.27</v>
      </c>
      <c r="J157">
        <v>28.72</v>
      </c>
      <c r="K157" s="58">
        <v>1</v>
      </c>
      <c r="L157" s="58">
        <v>0</v>
      </c>
      <c r="M157">
        <v>4544.75</v>
      </c>
      <c r="N157" s="8">
        <v>79742000</v>
      </c>
      <c r="O157" s="8">
        <v>59285000</v>
      </c>
      <c r="P157" s="8">
        <v>3518200</v>
      </c>
      <c r="Q157">
        <v>4.7</v>
      </c>
      <c r="R157">
        <v>1.72</v>
      </c>
      <c r="S157">
        <v>12.17</v>
      </c>
      <c r="T157" s="6">
        <v>12.53</v>
      </c>
      <c r="U157" s="7">
        <v>14.259066147859926</v>
      </c>
      <c r="V157" t="s">
        <v>645</v>
      </c>
    </row>
    <row r="158" spans="1:22" x14ac:dyDescent="0.3">
      <c r="A158" t="s">
        <v>42</v>
      </c>
      <c r="B158" s="6">
        <v>2009</v>
      </c>
      <c r="C158">
        <v>69.84</v>
      </c>
      <c r="D158">
        <v>69.84</v>
      </c>
      <c r="E158">
        <v>95.83</v>
      </c>
      <c r="F158">
        <v>86.64</v>
      </c>
      <c r="G158">
        <v>71.209999999999994</v>
      </c>
      <c r="H158">
        <v>44.43</v>
      </c>
      <c r="I158">
        <v>93.64</v>
      </c>
      <c r="J158">
        <v>24.16</v>
      </c>
      <c r="K158" s="58">
        <v>1</v>
      </c>
      <c r="L158" s="58">
        <v>3.85</v>
      </c>
      <c r="M158">
        <v>20746.38</v>
      </c>
      <c r="N158" s="8">
        <v>52291500</v>
      </c>
      <c r="O158" s="8">
        <v>41851600</v>
      </c>
      <c r="P158" s="8">
        <v>2881200</v>
      </c>
      <c r="Q158">
        <v>4.13</v>
      </c>
      <c r="R158">
        <v>0.62</v>
      </c>
      <c r="S158">
        <v>66.25</v>
      </c>
      <c r="T158" s="6">
        <v>12.53</v>
      </c>
      <c r="U158" s="7">
        <v>14.259066147859926</v>
      </c>
      <c r="V158" t="s">
        <v>645</v>
      </c>
    </row>
    <row r="159" spans="1:22" x14ac:dyDescent="0.3">
      <c r="A159" t="s">
        <v>10</v>
      </c>
      <c r="B159" s="6">
        <v>2009</v>
      </c>
      <c r="C159">
        <v>87.36</v>
      </c>
      <c r="D159">
        <v>46.68</v>
      </c>
      <c r="E159">
        <v>8.93</v>
      </c>
      <c r="F159">
        <v>77.56</v>
      </c>
      <c r="G159">
        <v>93.86</v>
      </c>
      <c r="H159">
        <v>90.14</v>
      </c>
      <c r="I159">
        <v>44.44</v>
      </c>
      <c r="J159">
        <v>94.81</v>
      </c>
      <c r="K159" s="58">
        <v>1</v>
      </c>
      <c r="L159" s="58">
        <v>8.33</v>
      </c>
      <c r="M159">
        <v>128311.8</v>
      </c>
      <c r="N159" s="8">
        <v>147157500</v>
      </c>
      <c r="O159" s="8">
        <v>83336875</v>
      </c>
      <c r="P159" s="8">
        <v>13644965</v>
      </c>
      <c r="Q159">
        <v>7.19</v>
      </c>
      <c r="R159">
        <v>1.04</v>
      </c>
      <c r="S159">
        <v>25.32</v>
      </c>
      <c r="T159" s="6">
        <v>12.53</v>
      </c>
      <c r="U159" s="7">
        <v>14.259066147859926</v>
      </c>
      <c r="V159" t="s">
        <v>652</v>
      </c>
    </row>
    <row r="160" spans="1:22" x14ac:dyDescent="0.3">
      <c r="A160" t="s">
        <v>46</v>
      </c>
      <c r="B160" s="6">
        <v>2009</v>
      </c>
      <c r="C160">
        <v>87.99</v>
      </c>
      <c r="D160">
        <v>64</v>
      </c>
      <c r="E160">
        <v>46.43</v>
      </c>
      <c r="F160">
        <v>88.56</v>
      </c>
      <c r="G160">
        <v>94.26</v>
      </c>
      <c r="H160">
        <v>75.98</v>
      </c>
      <c r="I160">
        <v>75</v>
      </c>
      <c r="J160">
        <v>96.74</v>
      </c>
      <c r="K160" s="58">
        <v>1</v>
      </c>
      <c r="L160" s="58">
        <v>8.33</v>
      </c>
      <c r="M160">
        <v>71495.5</v>
      </c>
      <c r="N160" s="8">
        <v>113971000</v>
      </c>
      <c r="O160" s="8">
        <v>63920000</v>
      </c>
      <c r="P160" s="8">
        <v>12071000</v>
      </c>
      <c r="Q160">
        <v>4.13</v>
      </c>
      <c r="R160">
        <v>0.73</v>
      </c>
      <c r="S160">
        <v>33.130000000000003</v>
      </c>
      <c r="T160" s="6">
        <v>12.53</v>
      </c>
      <c r="U160" s="7">
        <v>14.259066147859926</v>
      </c>
      <c r="V160" t="s">
        <v>652</v>
      </c>
    </row>
    <row r="161" spans="1:22" x14ac:dyDescent="0.3">
      <c r="A161" t="s">
        <v>346</v>
      </c>
      <c r="B161" s="6">
        <v>2009</v>
      </c>
      <c r="C161">
        <v>54.27</v>
      </c>
      <c r="D161">
        <v>54.27</v>
      </c>
      <c r="E161">
        <v>100</v>
      </c>
      <c r="F161">
        <v>80.14</v>
      </c>
      <c r="G161">
        <v>51.49</v>
      </c>
      <c r="H161">
        <v>21.28</v>
      </c>
      <c r="I161">
        <v>75</v>
      </c>
      <c r="J161">
        <v>4.17</v>
      </c>
      <c r="K161" s="58">
        <v>1</v>
      </c>
      <c r="L161" s="58">
        <v>16</v>
      </c>
      <c r="M161">
        <v>9469.98</v>
      </c>
      <c r="N161" s="8">
        <v>7032501</v>
      </c>
      <c r="O161" s="8">
        <v>4643838</v>
      </c>
      <c r="P161" s="8">
        <v>374487</v>
      </c>
      <c r="Q161">
        <v>5.92</v>
      </c>
      <c r="R161">
        <v>1.71</v>
      </c>
      <c r="S161">
        <v>47.61</v>
      </c>
      <c r="T161" s="6">
        <v>12.53</v>
      </c>
      <c r="U161" s="7">
        <v>14.259066147859926</v>
      </c>
      <c r="V161" t="s">
        <v>652</v>
      </c>
    </row>
    <row r="162" spans="1:22" x14ac:dyDescent="0.3">
      <c r="A162" t="s">
        <v>653</v>
      </c>
      <c r="B162" s="6">
        <v>2009</v>
      </c>
      <c r="C162">
        <v>69.709999999999994</v>
      </c>
      <c r="D162">
        <v>69.709999999999994</v>
      </c>
      <c r="E162">
        <v>100</v>
      </c>
      <c r="F162">
        <v>71.510000000000005</v>
      </c>
      <c r="G162">
        <v>78.08</v>
      </c>
      <c r="H162">
        <v>60.98</v>
      </c>
      <c r="I162">
        <v>50</v>
      </c>
      <c r="J162">
        <v>59.78</v>
      </c>
      <c r="K162" s="58">
        <v>1</v>
      </c>
      <c r="L162" s="58">
        <v>19.05</v>
      </c>
      <c r="M162">
        <v>2800.38</v>
      </c>
      <c r="N162" s="8">
        <v>4718930</v>
      </c>
      <c r="O162" s="8">
        <v>3143331</v>
      </c>
      <c r="P162" s="8">
        <v>134419</v>
      </c>
      <c r="Q162">
        <v>3.36</v>
      </c>
      <c r="R162">
        <v>0.68</v>
      </c>
      <c r="S162">
        <v>41.13</v>
      </c>
      <c r="T162" s="6">
        <v>12.53</v>
      </c>
      <c r="U162" s="7">
        <v>14.259066147859926</v>
      </c>
      <c r="V162" t="s">
        <v>652</v>
      </c>
    </row>
    <row r="163" spans="1:22" x14ac:dyDescent="0.3">
      <c r="A163" t="s">
        <v>391</v>
      </c>
      <c r="B163" s="6">
        <v>2009</v>
      </c>
      <c r="C163">
        <v>59.08</v>
      </c>
      <c r="D163">
        <v>59.08</v>
      </c>
      <c r="E163">
        <v>100</v>
      </c>
      <c r="F163">
        <v>68.819999999999993</v>
      </c>
      <c r="G163">
        <v>69.47</v>
      </c>
      <c r="H163">
        <v>26.27</v>
      </c>
      <c r="I163">
        <v>19.440000000000001</v>
      </c>
      <c r="J163">
        <v>20.37</v>
      </c>
      <c r="K163" s="58">
        <v>1</v>
      </c>
      <c r="L163" s="58">
        <v>17.86</v>
      </c>
      <c r="M163">
        <v>3128.12</v>
      </c>
      <c r="N163" s="8">
        <v>5689000</v>
      </c>
      <c r="O163" s="8">
        <v>3467000</v>
      </c>
      <c r="P163" s="8">
        <v>372000</v>
      </c>
      <c r="Q163">
        <v>4.7699999999999996</v>
      </c>
      <c r="R163">
        <v>1.69</v>
      </c>
      <c r="S163">
        <v>47.8</v>
      </c>
      <c r="T163" s="6">
        <v>12.53</v>
      </c>
      <c r="U163" s="7">
        <v>14.259066147859926</v>
      </c>
      <c r="V163" t="s">
        <v>652</v>
      </c>
    </row>
    <row r="164" spans="1:22" x14ac:dyDescent="0.3">
      <c r="A164" t="s">
        <v>401</v>
      </c>
      <c r="B164" s="6">
        <v>2009</v>
      </c>
      <c r="C164">
        <v>75.5</v>
      </c>
      <c r="D164">
        <v>75.5</v>
      </c>
      <c r="E164">
        <v>100</v>
      </c>
      <c r="F164">
        <v>64.66</v>
      </c>
      <c r="G164">
        <v>83.4</v>
      </c>
      <c r="H164">
        <v>77.3</v>
      </c>
      <c r="I164">
        <v>19.440000000000001</v>
      </c>
      <c r="J164">
        <v>69.44</v>
      </c>
      <c r="K164" s="58">
        <v>1</v>
      </c>
      <c r="L164" s="58">
        <v>26.09</v>
      </c>
      <c r="M164">
        <v>9087</v>
      </c>
      <c r="N164" s="8">
        <v>21237616</v>
      </c>
      <c r="O164" s="8">
        <v>11202831</v>
      </c>
      <c r="P164" s="8">
        <v>1931360</v>
      </c>
      <c r="Q164">
        <v>3.49</v>
      </c>
      <c r="R164">
        <v>0.84</v>
      </c>
      <c r="S164">
        <v>28.44</v>
      </c>
      <c r="T164" s="6">
        <v>12.53</v>
      </c>
      <c r="U164" s="7">
        <v>14.259066147859926</v>
      </c>
      <c r="V164" t="s">
        <v>652</v>
      </c>
    </row>
    <row r="165" spans="1:22" x14ac:dyDescent="0.3">
      <c r="A165" t="s">
        <v>453</v>
      </c>
      <c r="B165" s="6">
        <v>2009</v>
      </c>
      <c r="C165">
        <v>29.22</v>
      </c>
      <c r="D165">
        <v>29.22</v>
      </c>
      <c r="E165">
        <v>100</v>
      </c>
      <c r="F165">
        <v>13.35</v>
      </c>
      <c r="G165">
        <v>22.85</v>
      </c>
      <c r="H165">
        <v>56.77</v>
      </c>
      <c r="I165">
        <v>0</v>
      </c>
      <c r="J165">
        <v>61.11</v>
      </c>
      <c r="K165" s="58">
        <v>1</v>
      </c>
      <c r="L165" s="58">
        <v>28</v>
      </c>
      <c r="M165">
        <v>3142.96</v>
      </c>
      <c r="N165" s="8">
        <v>2197973</v>
      </c>
      <c r="O165" s="8">
        <v>1636692</v>
      </c>
      <c r="P165" s="8">
        <v>282413</v>
      </c>
      <c r="Q165">
        <v>12.25</v>
      </c>
      <c r="R165">
        <v>1.06</v>
      </c>
      <c r="S165">
        <v>11.45</v>
      </c>
      <c r="T165" s="6">
        <v>12.53</v>
      </c>
      <c r="U165" s="7">
        <v>14.259066147859926</v>
      </c>
      <c r="V165" t="s">
        <v>652</v>
      </c>
    </row>
    <row r="166" spans="1:22" x14ac:dyDescent="0.3">
      <c r="A166" t="s">
        <v>654</v>
      </c>
      <c r="B166" s="6">
        <v>2009</v>
      </c>
      <c r="C166">
        <v>85.49</v>
      </c>
      <c r="D166">
        <v>85.49</v>
      </c>
      <c r="E166">
        <v>100</v>
      </c>
      <c r="F166">
        <v>92.1</v>
      </c>
      <c r="G166">
        <v>93</v>
      </c>
      <c r="H166">
        <v>62.43</v>
      </c>
      <c r="I166">
        <v>75</v>
      </c>
      <c r="J166">
        <v>70.650000000000006</v>
      </c>
      <c r="K166" s="58">
        <v>1</v>
      </c>
      <c r="L166" s="58">
        <v>28.57</v>
      </c>
      <c r="M166">
        <v>22927.8</v>
      </c>
      <c r="N166" s="8">
        <v>56062000</v>
      </c>
      <c r="O166" s="8">
        <v>30821000</v>
      </c>
      <c r="P166" s="8">
        <v>1728000</v>
      </c>
      <c r="Q166">
        <v>3.89</v>
      </c>
      <c r="R166">
        <v>0.84</v>
      </c>
      <c r="S166">
        <v>40.44</v>
      </c>
      <c r="T166" s="6">
        <v>12.53</v>
      </c>
      <c r="U166" s="7">
        <v>14.259066147859926</v>
      </c>
      <c r="V166" t="s">
        <v>652</v>
      </c>
    </row>
    <row r="167" spans="1:22" x14ac:dyDescent="0.3">
      <c r="A167" t="s">
        <v>655</v>
      </c>
      <c r="B167" s="6">
        <v>2009</v>
      </c>
      <c r="C167">
        <v>81.87</v>
      </c>
      <c r="D167">
        <v>43.93</v>
      </c>
      <c r="E167">
        <v>1.79</v>
      </c>
      <c r="F167">
        <v>89.66</v>
      </c>
      <c r="G167">
        <v>69.23</v>
      </c>
      <c r="H167">
        <v>92.96</v>
      </c>
      <c r="I167">
        <v>75</v>
      </c>
      <c r="J167">
        <v>91.35</v>
      </c>
      <c r="K167" s="58">
        <v>1</v>
      </c>
      <c r="L167" s="58">
        <v>22.73</v>
      </c>
      <c r="M167">
        <v>74405.63</v>
      </c>
      <c r="N167" s="8">
        <v>200778304</v>
      </c>
      <c r="O167" s="8">
        <v>104360074</v>
      </c>
      <c r="P167" s="8">
        <v>12876063</v>
      </c>
      <c r="Q167">
        <v>4.67</v>
      </c>
      <c r="R167">
        <v>0.99</v>
      </c>
      <c r="S167">
        <v>20.23</v>
      </c>
      <c r="T167" s="6">
        <v>12.53</v>
      </c>
      <c r="U167" s="7">
        <v>14.259066147859926</v>
      </c>
      <c r="V167" t="s">
        <v>652</v>
      </c>
    </row>
    <row r="168" spans="1:22" x14ac:dyDescent="0.3">
      <c r="A168" t="s">
        <v>544</v>
      </c>
      <c r="B168" s="6">
        <v>2009</v>
      </c>
      <c r="C168">
        <v>77.69</v>
      </c>
      <c r="D168">
        <v>77.69</v>
      </c>
      <c r="E168">
        <v>94.44</v>
      </c>
      <c r="F168">
        <v>81.91</v>
      </c>
      <c r="G168">
        <v>71.510000000000005</v>
      </c>
      <c r="H168">
        <v>81.569999999999993</v>
      </c>
      <c r="I168">
        <v>23.08</v>
      </c>
      <c r="J168">
        <v>83.7</v>
      </c>
      <c r="K168" s="58">
        <v>1</v>
      </c>
      <c r="L168" s="58">
        <v>23.81</v>
      </c>
      <c r="M168">
        <v>10660.96</v>
      </c>
      <c r="N168" s="8">
        <v>14000000</v>
      </c>
      <c r="O168" s="8">
        <v>10505000</v>
      </c>
      <c r="P168" s="8">
        <v>1138000</v>
      </c>
      <c r="Q168">
        <v>5.69</v>
      </c>
      <c r="R168">
        <v>0.76</v>
      </c>
      <c r="S168">
        <v>53.01</v>
      </c>
      <c r="T168" s="6">
        <v>12.53</v>
      </c>
      <c r="U168" s="7">
        <v>14.259066147859926</v>
      </c>
      <c r="V168" t="s">
        <v>652</v>
      </c>
    </row>
    <row r="169" spans="1:22" x14ac:dyDescent="0.3">
      <c r="A169" t="s">
        <v>550</v>
      </c>
      <c r="B169" s="6">
        <v>2009</v>
      </c>
      <c r="C169">
        <v>54.08</v>
      </c>
      <c r="D169">
        <v>54.08</v>
      </c>
      <c r="E169">
        <v>100</v>
      </c>
      <c r="F169">
        <v>46.72</v>
      </c>
      <c r="G169">
        <v>87.55</v>
      </c>
      <c r="H169">
        <v>15.06</v>
      </c>
      <c r="I169">
        <v>23.08</v>
      </c>
      <c r="J169">
        <v>9.2100000000000009</v>
      </c>
      <c r="K169" s="58">
        <v>1</v>
      </c>
      <c r="L169" s="58">
        <v>21.74</v>
      </c>
      <c r="M169">
        <v>2239.4899999999998</v>
      </c>
      <c r="N169" s="8">
        <v>3242485</v>
      </c>
      <c r="O169" s="8">
        <v>1974336</v>
      </c>
      <c r="P169" s="8">
        <v>201427</v>
      </c>
      <c r="Q169">
        <v>6.59</v>
      </c>
      <c r="R169">
        <v>0.64</v>
      </c>
      <c r="S169">
        <v>46.61</v>
      </c>
      <c r="T169" s="6">
        <v>12.53</v>
      </c>
      <c r="U169" s="7">
        <v>14.259066147859926</v>
      </c>
      <c r="V169" t="s">
        <v>652</v>
      </c>
    </row>
    <row r="170" spans="1:22" x14ac:dyDescent="0.3">
      <c r="A170" t="s">
        <v>145</v>
      </c>
      <c r="B170" s="6">
        <v>2009</v>
      </c>
      <c r="C170">
        <v>72.3</v>
      </c>
      <c r="D170">
        <v>72.3</v>
      </c>
      <c r="E170">
        <v>100</v>
      </c>
      <c r="F170">
        <v>77.87</v>
      </c>
      <c r="G170">
        <v>78.489999999999995</v>
      </c>
      <c r="H170">
        <v>53.08</v>
      </c>
      <c r="I170">
        <v>75</v>
      </c>
      <c r="J170">
        <v>55.88</v>
      </c>
      <c r="K170" s="58"/>
      <c r="L170" s="58"/>
      <c r="M170">
        <v>55546.14</v>
      </c>
      <c r="N170" s="8">
        <v>560880000</v>
      </c>
      <c r="O170" s="8">
        <v>360762000</v>
      </c>
      <c r="P170" s="8">
        <v>127699000</v>
      </c>
      <c r="Q170">
        <v>3.31</v>
      </c>
      <c r="R170">
        <v>0.82</v>
      </c>
      <c r="S170">
        <v>34.22</v>
      </c>
      <c r="T170" s="6">
        <v>12.53</v>
      </c>
      <c r="U170" s="7">
        <v>14.259066147859926</v>
      </c>
      <c r="V170" t="s">
        <v>652</v>
      </c>
    </row>
    <row r="171" spans="1:22" x14ac:dyDescent="0.3">
      <c r="A171" t="s">
        <v>677</v>
      </c>
      <c r="B171" s="6">
        <v>2009</v>
      </c>
      <c r="C171">
        <v>41.05</v>
      </c>
      <c r="D171">
        <v>41.05</v>
      </c>
      <c r="E171">
        <v>100</v>
      </c>
      <c r="F171">
        <v>29.11</v>
      </c>
      <c r="G171">
        <v>33.22</v>
      </c>
      <c r="H171">
        <v>66.11</v>
      </c>
      <c r="I171">
        <v>0</v>
      </c>
      <c r="J171">
        <v>91.67</v>
      </c>
      <c r="K171" s="58"/>
      <c r="L171" s="58"/>
      <c r="M171">
        <v>2154.2399999999998</v>
      </c>
      <c r="N171" s="8">
        <v>1873991</v>
      </c>
      <c r="O171" s="8">
        <v>1141924</v>
      </c>
      <c r="P171" s="8">
        <v>221557</v>
      </c>
      <c r="Q171">
        <v>10.23</v>
      </c>
      <c r="R171">
        <v>0.85</v>
      </c>
      <c r="S171">
        <v>27.45</v>
      </c>
      <c r="T171" s="6">
        <v>12.53</v>
      </c>
      <c r="U171" s="7">
        <v>14.259066147859926</v>
      </c>
      <c r="V171" t="s">
        <v>652</v>
      </c>
    </row>
    <row r="172" spans="1:22" x14ac:dyDescent="0.3">
      <c r="A172" t="s">
        <v>656</v>
      </c>
      <c r="B172" s="6">
        <v>2009</v>
      </c>
      <c r="C172">
        <v>29.12</v>
      </c>
      <c r="D172">
        <v>29.12</v>
      </c>
      <c r="E172">
        <v>100</v>
      </c>
      <c r="F172">
        <v>5.38</v>
      </c>
      <c r="G172">
        <v>25.65</v>
      </c>
      <c r="H172">
        <v>61.76</v>
      </c>
      <c r="I172">
        <v>0</v>
      </c>
      <c r="J172">
        <v>79.41</v>
      </c>
      <c r="K172" s="58"/>
      <c r="L172" s="58"/>
      <c r="M172">
        <v>1092.6500000000001</v>
      </c>
      <c r="N172" s="8">
        <v>6585054</v>
      </c>
      <c r="O172" s="8">
        <v>1717173</v>
      </c>
      <c r="P172" s="8">
        <v>1308858</v>
      </c>
      <c r="Q172">
        <v>15.38</v>
      </c>
      <c r="R172">
        <v>0.45</v>
      </c>
      <c r="S172">
        <v>0</v>
      </c>
      <c r="T172" s="6">
        <v>12.53</v>
      </c>
      <c r="U172" s="7">
        <v>14.259066147859926</v>
      </c>
      <c r="V172" t="s">
        <v>652</v>
      </c>
    </row>
    <row r="173" spans="1:22" x14ac:dyDescent="0.3">
      <c r="A173" t="s">
        <v>4</v>
      </c>
      <c r="B173" s="6">
        <v>2009</v>
      </c>
      <c r="C173">
        <v>68.3</v>
      </c>
      <c r="D173">
        <v>37.15</v>
      </c>
      <c r="E173">
        <v>5.36</v>
      </c>
      <c r="F173">
        <v>87.83</v>
      </c>
      <c r="G173">
        <v>66.97</v>
      </c>
      <c r="H173">
        <v>42.04</v>
      </c>
      <c r="I173">
        <v>75</v>
      </c>
      <c r="J173">
        <v>35.39</v>
      </c>
      <c r="K173" s="58"/>
      <c r="L173" s="58"/>
      <c r="M173">
        <v>92682.69</v>
      </c>
      <c r="N173" s="8">
        <v>126589000</v>
      </c>
      <c r="O173" s="8">
        <v>73050000</v>
      </c>
      <c r="P173" s="8">
        <v>14942000</v>
      </c>
      <c r="Q173">
        <v>7.11</v>
      </c>
      <c r="R173">
        <v>0.89</v>
      </c>
      <c r="S173">
        <v>33.049999999999997</v>
      </c>
      <c r="T173" s="6">
        <v>12.53</v>
      </c>
      <c r="U173" s="7">
        <v>14.259066147859926</v>
      </c>
      <c r="V173" t="s">
        <v>652</v>
      </c>
    </row>
    <row r="174" spans="1:22" x14ac:dyDescent="0.3">
      <c r="A174" t="s">
        <v>493</v>
      </c>
      <c r="B174" s="6">
        <v>2009</v>
      </c>
      <c r="C174">
        <v>41.2</v>
      </c>
      <c r="D174">
        <v>41.2</v>
      </c>
      <c r="E174">
        <v>100</v>
      </c>
      <c r="F174">
        <v>38.49</v>
      </c>
      <c r="G174">
        <v>32.65</v>
      </c>
      <c r="H174">
        <v>60.44</v>
      </c>
      <c r="I174">
        <v>0</v>
      </c>
      <c r="J174">
        <v>67.77</v>
      </c>
      <c r="K174" s="58"/>
      <c r="L174" s="58"/>
      <c r="M174">
        <v>11535.8</v>
      </c>
      <c r="N174" s="8">
        <v>3186400</v>
      </c>
      <c r="O174" s="8">
        <v>1660500</v>
      </c>
      <c r="P174" s="8">
        <v>142800</v>
      </c>
      <c r="Q174">
        <v>1.31</v>
      </c>
      <c r="R174">
        <v>0.18</v>
      </c>
      <c r="S174">
        <v>35.26</v>
      </c>
      <c r="T174" s="6">
        <v>12.53</v>
      </c>
      <c r="U174" s="7">
        <v>14.259066147859926</v>
      </c>
      <c r="V174" t="s">
        <v>652</v>
      </c>
    </row>
    <row r="175" spans="1:22" x14ac:dyDescent="0.3">
      <c r="A175" t="s">
        <v>657</v>
      </c>
      <c r="B175" s="6">
        <v>2009</v>
      </c>
      <c r="C175">
        <v>70.42</v>
      </c>
      <c r="D175">
        <v>70.42</v>
      </c>
      <c r="E175">
        <v>100</v>
      </c>
      <c r="F175">
        <v>71.14</v>
      </c>
      <c r="G175">
        <v>64.02</v>
      </c>
      <c r="H175">
        <v>74.709999999999994</v>
      </c>
      <c r="I175">
        <v>50</v>
      </c>
      <c r="J175">
        <v>76.09</v>
      </c>
      <c r="K175" s="58"/>
      <c r="L175" s="58"/>
      <c r="M175">
        <v>8400.75</v>
      </c>
      <c r="N175" s="8">
        <v>47102465</v>
      </c>
      <c r="O175" s="8">
        <v>22050656</v>
      </c>
      <c r="P175" s="8">
        <v>6425812</v>
      </c>
      <c r="Q175">
        <v>10.18</v>
      </c>
      <c r="R175">
        <v>1.05</v>
      </c>
      <c r="S175">
        <v>9.4499999999999993</v>
      </c>
      <c r="T175" s="6">
        <v>12.53</v>
      </c>
      <c r="U175" s="7">
        <v>14.259066147859926</v>
      </c>
      <c r="V175" t="s">
        <v>652</v>
      </c>
    </row>
    <row r="176" spans="1:22" x14ac:dyDescent="0.3">
      <c r="A176" t="s">
        <v>658</v>
      </c>
      <c r="B176" s="6">
        <v>2009</v>
      </c>
      <c r="C176">
        <v>51.64</v>
      </c>
      <c r="D176">
        <v>51.64</v>
      </c>
      <c r="E176">
        <v>100</v>
      </c>
      <c r="F176">
        <v>28.67</v>
      </c>
      <c r="G176">
        <v>47.44</v>
      </c>
      <c r="H176">
        <v>84.41</v>
      </c>
      <c r="I176">
        <v>84.62</v>
      </c>
      <c r="J176">
        <v>96.07</v>
      </c>
      <c r="K176" s="58"/>
      <c r="L176" s="58"/>
      <c r="M176">
        <v>1731.3</v>
      </c>
      <c r="N176" s="8">
        <v>1729014</v>
      </c>
      <c r="O176" s="8">
        <v>935780</v>
      </c>
      <c r="P176" s="8">
        <v>215981</v>
      </c>
      <c r="Q176">
        <v>6.52</v>
      </c>
      <c r="R176">
        <v>1.81</v>
      </c>
      <c r="S176">
        <v>18.8</v>
      </c>
      <c r="T176" s="6">
        <v>12.53</v>
      </c>
      <c r="U176" s="7">
        <v>14.259066147859926</v>
      </c>
      <c r="V176" t="s">
        <v>652</v>
      </c>
    </row>
    <row r="177" spans="1:22" x14ac:dyDescent="0.3">
      <c r="A177" t="s">
        <v>683</v>
      </c>
      <c r="B177" s="9">
        <v>2009</v>
      </c>
      <c r="C177">
        <v>53.34</v>
      </c>
      <c r="D177">
        <v>53.34</v>
      </c>
      <c r="E177">
        <v>100</v>
      </c>
      <c r="F177">
        <v>85.8</v>
      </c>
      <c r="G177">
        <v>35.06</v>
      </c>
      <c r="H177">
        <v>32.619999999999997</v>
      </c>
      <c r="I177">
        <v>28.33</v>
      </c>
      <c r="J177">
        <v>27.2</v>
      </c>
      <c r="K177" s="58"/>
      <c r="L177" s="58"/>
      <c r="M177">
        <v>2909.34</v>
      </c>
      <c r="N177" s="8">
        <v>7578000</v>
      </c>
      <c r="O177" s="8">
        <v>4365000</v>
      </c>
      <c r="P177" s="8">
        <v>182000</v>
      </c>
      <c r="Q177">
        <v>-36.159999999999997</v>
      </c>
      <c r="R177">
        <v>0.08</v>
      </c>
      <c r="S177">
        <v>54.05</v>
      </c>
      <c r="T177" s="6">
        <v>12.53</v>
      </c>
      <c r="U177" s="7">
        <v>14.259066147859926</v>
      </c>
      <c r="V177" t="s">
        <v>101</v>
      </c>
    </row>
    <row r="178" spans="1:22" x14ac:dyDescent="0.3">
      <c r="A178" t="s">
        <v>684</v>
      </c>
      <c r="B178" s="9">
        <v>2009</v>
      </c>
      <c r="J178">
        <v>0</v>
      </c>
      <c r="K178" s="58"/>
      <c r="L178" s="58"/>
      <c r="M178">
        <v>0</v>
      </c>
      <c r="N178" s="8">
        <v>1343700</v>
      </c>
      <c r="O178" s="8">
        <v>854000</v>
      </c>
      <c r="P178" s="8">
        <v>-5400</v>
      </c>
      <c r="Q178">
        <v>-3.42</v>
      </c>
      <c r="R178">
        <v>0.1</v>
      </c>
      <c r="S178">
        <v>59.73</v>
      </c>
      <c r="T178" s="6">
        <v>12.53</v>
      </c>
      <c r="U178" s="7">
        <v>14.259066147859926</v>
      </c>
      <c r="V178" t="s">
        <v>101</v>
      </c>
    </row>
    <row r="179" spans="1:22" x14ac:dyDescent="0.3">
      <c r="A179" t="s">
        <v>521</v>
      </c>
      <c r="B179" s="9">
        <v>2009</v>
      </c>
      <c r="C179">
        <v>58.12</v>
      </c>
      <c r="D179">
        <v>58.12</v>
      </c>
      <c r="E179">
        <v>100</v>
      </c>
      <c r="F179">
        <v>77.81</v>
      </c>
      <c r="G179">
        <v>35.86</v>
      </c>
      <c r="H179">
        <v>63.59</v>
      </c>
      <c r="I179">
        <v>96.88</v>
      </c>
      <c r="J179">
        <v>67.02</v>
      </c>
      <c r="K179" s="58"/>
      <c r="L179" s="58"/>
      <c r="M179">
        <v>10449.41</v>
      </c>
      <c r="N179" s="8">
        <v>29476000</v>
      </c>
      <c r="O179" s="8">
        <v>19784000</v>
      </c>
      <c r="P179" s="8">
        <v>1128000</v>
      </c>
      <c r="Q179">
        <v>1.98</v>
      </c>
      <c r="R179">
        <v>0.09</v>
      </c>
      <c r="S179">
        <v>61.21</v>
      </c>
      <c r="T179" s="6">
        <v>12.53</v>
      </c>
      <c r="U179" s="7">
        <v>14.259066147859926</v>
      </c>
      <c r="V179" t="s">
        <v>101</v>
      </c>
    </row>
    <row r="180" spans="1:22" x14ac:dyDescent="0.3">
      <c r="A180" t="s">
        <v>546</v>
      </c>
      <c r="B180" s="9">
        <v>2009</v>
      </c>
      <c r="C180">
        <v>56.78</v>
      </c>
      <c r="D180">
        <v>56.78</v>
      </c>
      <c r="E180">
        <v>100</v>
      </c>
      <c r="F180">
        <v>52.57</v>
      </c>
      <c r="G180">
        <v>63.45</v>
      </c>
      <c r="H180">
        <v>55.43</v>
      </c>
      <c r="I180">
        <v>0</v>
      </c>
      <c r="J180">
        <v>75.930000000000007</v>
      </c>
      <c r="K180" s="58"/>
      <c r="L180" s="58"/>
      <c r="M180">
        <v>1072.29</v>
      </c>
      <c r="N180" s="8">
        <v>3402684</v>
      </c>
      <c r="O180" s="8">
        <v>1993627</v>
      </c>
      <c r="P180" s="8">
        <v>171668</v>
      </c>
      <c r="Q180">
        <v>1.68</v>
      </c>
      <c r="R180">
        <v>0.09</v>
      </c>
      <c r="S180">
        <v>53.58</v>
      </c>
      <c r="T180" s="6">
        <v>12.53</v>
      </c>
      <c r="U180" s="7">
        <v>14.259066147859926</v>
      </c>
      <c r="V180" t="s">
        <v>101</v>
      </c>
    </row>
    <row r="181" spans="1:22" x14ac:dyDescent="0.3">
      <c r="A181" t="s">
        <v>353</v>
      </c>
      <c r="B181" s="9">
        <v>2009</v>
      </c>
      <c r="C181">
        <v>63.86</v>
      </c>
      <c r="D181">
        <v>63.86</v>
      </c>
      <c r="E181">
        <v>100</v>
      </c>
      <c r="F181">
        <v>76.31</v>
      </c>
      <c r="G181">
        <v>52.43</v>
      </c>
      <c r="H181">
        <v>60.08</v>
      </c>
      <c r="I181">
        <v>28.33</v>
      </c>
      <c r="J181">
        <v>65.569999999999993</v>
      </c>
      <c r="K181" s="58"/>
      <c r="L181" s="58"/>
      <c r="M181">
        <v>730.85</v>
      </c>
      <c r="N181" s="8">
        <v>2002700</v>
      </c>
      <c r="O181" s="8">
        <v>838800</v>
      </c>
      <c r="P181" s="8">
        <v>56300</v>
      </c>
      <c r="Q181">
        <v>0.56000000000000005</v>
      </c>
      <c r="R181">
        <v>0.06</v>
      </c>
      <c r="S181">
        <v>38.94</v>
      </c>
      <c r="T181" s="6">
        <v>12.53</v>
      </c>
      <c r="U181" s="7">
        <v>14.259066147859926</v>
      </c>
      <c r="V181" t="s">
        <v>101</v>
      </c>
    </row>
    <row r="182" spans="1:22" x14ac:dyDescent="0.3">
      <c r="A182" t="s">
        <v>685</v>
      </c>
      <c r="B182" s="9">
        <v>2009</v>
      </c>
      <c r="C182">
        <v>49.13</v>
      </c>
      <c r="D182">
        <v>49.13</v>
      </c>
      <c r="E182">
        <v>100</v>
      </c>
      <c r="F182">
        <v>59.24</v>
      </c>
      <c r="G182">
        <v>33.22</v>
      </c>
      <c r="H182">
        <v>52.26</v>
      </c>
      <c r="I182">
        <v>28.33</v>
      </c>
      <c r="J182">
        <v>47.75</v>
      </c>
      <c r="K182" s="58"/>
      <c r="L182" s="58"/>
      <c r="M182">
        <v>2013.03</v>
      </c>
      <c r="N182" s="8">
        <v>13830313</v>
      </c>
      <c r="O182" s="8">
        <v>9022866</v>
      </c>
      <c r="P182" s="8">
        <v>491150</v>
      </c>
      <c r="Q182">
        <v>0.31</v>
      </c>
      <c r="R182">
        <v>7.0000000000000007E-2</v>
      </c>
      <c r="S182">
        <v>61.89</v>
      </c>
      <c r="T182" s="6">
        <v>12.53</v>
      </c>
      <c r="U182" s="7">
        <v>14.259066147859926</v>
      </c>
      <c r="V182" t="s">
        <v>101</v>
      </c>
    </row>
    <row r="183" spans="1:22" x14ac:dyDescent="0.3">
      <c r="A183" t="s">
        <v>354</v>
      </c>
      <c r="B183" s="9">
        <v>2009</v>
      </c>
      <c r="C183">
        <v>63.1</v>
      </c>
      <c r="D183">
        <v>63.1</v>
      </c>
      <c r="E183">
        <v>100</v>
      </c>
      <c r="F183">
        <v>64.540000000000006</v>
      </c>
      <c r="G183">
        <v>57.01</v>
      </c>
      <c r="H183">
        <v>67.13</v>
      </c>
      <c r="I183">
        <v>0</v>
      </c>
      <c r="J183">
        <v>61.24</v>
      </c>
      <c r="K183" s="58"/>
      <c r="L183" s="58"/>
      <c r="M183">
        <v>3099.7</v>
      </c>
      <c r="N183" s="8">
        <v>10896754</v>
      </c>
      <c r="O183" s="8">
        <v>5524007</v>
      </c>
      <c r="P183" s="8">
        <v>344790</v>
      </c>
      <c r="Q183">
        <v>-5.47</v>
      </c>
      <c r="R183">
        <v>7.0000000000000007E-2</v>
      </c>
      <c r="S183">
        <v>47.81</v>
      </c>
      <c r="T183" s="6">
        <v>12.53</v>
      </c>
      <c r="U183" s="7">
        <v>14.259066147859926</v>
      </c>
      <c r="V183" t="s">
        <v>101</v>
      </c>
    </row>
    <row r="184" spans="1:22" x14ac:dyDescent="0.3">
      <c r="A184" t="s">
        <v>474</v>
      </c>
      <c r="B184" s="9">
        <v>2009</v>
      </c>
      <c r="C184">
        <v>76.8</v>
      </c>
      <c r="D184">
        <v>48.4</v>
      </c>
      <c r="E184">
        <v>20</v>
      </c>
      <c r="F184">
        <v>75.36</v>
      </c>
      <c r="G184">
        <v>66.540000000000006</v>
      </c>
      <c r="H184">
        <v>88.11</v>
      </c>
      <c r="I184">
        <v>28.33</v>
      </c>
      <c r="J184">
        <v>93.55</v>
      </c>
      <c r="K184" s="58">
        <v>1</v>
      </c>
      <c r="L184" s="58"/>
      <c r="M184">
        <v>470.66</v>
      </c>
      <c r="N184" s="8">
        <v>1002200</v>
      </c>
      <c r="O184" s="8">
        <v>433600</v>
      </c>
      <c r="P184" s="8">
        <v>12400</v>
      </c>
      <c r="Q184">
        <v>-32.99</v>
      </c>
      <c r="R184">
        <v>0.06</v>
      </c>
      <c r="S184">
        <v>40.49</v>
      </c>
      <c r="T184" s="6">
        <v>12.53</v>
      </c>
      <c r="U184" s="7">
        <v>14.259066147859926</v>
      </c>
      <c r="V184" t="s">
        <v>101</v>
      </c>
    </row>
    <row r="185" spans="1:22" x14ac:dyDescent="0.3">
      <c r="A185" t="s">
        <v>303</v>
      </c>
      <c r="B185" s="9">
        <v>2009</v>
      </c>
      <c r="C185">
        <v>56.16</v>
      </c>
      <c r="D185">
        <v>56.16</v>
      </c>
      <c r="E185">
        <v>100</v>
      </c>
      <c r="F185">
        <v>93.88</v>
      </c>
      <c r="G185">
        <v>46.99</v>
      </c>
      <c r="H185">
        <v>20.76</v>
      </c>
      <c r="I185">
        <v>95</v>
      </c>
      <c r="J185">
        <v>3.62</v>
      </c>
      <c r="K185" s="58">
        <v>1</v>
      </c>
      <c r="L185" s="58">
        <v>100</v>
      </c>
      <c r="M185">
        <v>1550.67</v>
      </c>
      <c r="N185" s="8">
        <v>5666400</v>
      </c>
      <c r="O185" s="8">
        <v>2643300</v>
      </c>
      <c r="P185" s="8">
        <v>128900</v>
      </c>
      <c r="Q185">
        <v>-3.43</v>
      </c>
      <c r="R185">
        <v>0.06</v>
      </c>
      <c r="S185">
        <v>43.65</v>
      </c>
      <c r="T185" s="6">
        <v>12.53</v>
      </c>
      <c r="U185" s="7">
        <v>14.259066147859926</v>
      </c>
      <c r="V185" t="s">
        <v>101</v>
      </c>
    </row>
    <row r="186" spans="1:22" x14ac:dyDescent="0.3">
      <c r="A186" t="s">
        <v>686</v>
      </c>
      <c r="B186" s="9">
        <v>2009</v>
      </c>
      <c r="C186">
        <v>26.25</v>
      </c>
      <c r="D186">
        <v>26.25</v>
      </c>
      <c r="E186">
        <v>100</v>
      </c>
      <c r="F186">
        <v>35.89</v>
      </c>
      <c r="G186">
        <v>33.97</v>
      </c>
      <c r="H186">
        <v>7.77</v>
      </c>
      <c r="I186">
        <v>73.33</v>
      </c>
      <c r="J186">
        <v>2.81</v>
      </c>
      <c r="K186" s="58">
        <v>1</v>
      </c>
      <c r="L186" s="58">
        <v>100</v>
      </c>
      <c r="M186">
        <v>2927.04</v>
      </c>
      <c r="N186" s="8">
        <v>5978700</v>
      </c>
      <c r="O186" s="8">
        <v>4158300</v>
      </c>
      <c r="P186" s="8">
        <v>78200</v>
      </c>
      <c r="Q186">
        <v>10.37</v>
      </c>
      <c r="R186">
        <v>0.25</v>
      </c>
      <c r="S186">
        <v>61.16</v>
      </c>
      <c r="T186" s="6">
        <v>12.53</v>
      </c>
      <c r="U186" s="7">
        <v>14.259066147859926</v>
      </c>
      <c r="V186" t="s">
        <v>101</v>
      </c>
    </row>
    <row r="187" spans="1:22" x14ac:dyDescent="0.3">
      <c r="A187" t="s">
        <v>615</v>
      </c>
      <c r="B187" s="9">
        <v>2009</v>
      </c>
      <c r="C187">
        <v>6.24</v>
      </c>
      <c r="D187">
        <v>6.24</v>
      </c>
      <c r="E187">
        <v>100</v>
      </c>
      <c r="F187">
        <v>0</v>
      </c>
      <c r="G187">
        <v>13.2</v>
      </c>
      <c r="H187">
        <v>4.63</v>
      </c>
      <c r="I187">
        <v>0</v>
      </c>
      <c r="J187">
        <v>2.78</v>
      </c>
      <c r="K187" s="58">
        <v>1</v>
      </c>
      <c r="L187" s="58">
        <v>100</v>
      </c>
      <c r="M187">
        <v>224.91</v>
      </c>
      <c r="N187" s="8">
        <v>11483861</v>
      </c>
      <c r="O187" s="8">
        <v>6918594</v>
      </c>
      <c r="P187" s="8">
        <v>-985329</v>
      </c>
      <c r="Q187">
        <v>-12.28</v>
      </c>
      <c r="R187">
        <v>0.08</v>
      </c>
      <c r="S187">
        <v>54.9</v>
      </c>
      <c r="T187" s="6">
        <v>12.53</v>
      </c>
      <c r="U187" s="7">
        <v>14.259066147859926</v>
      </c>
      <c r="V187" t="s">
        <v>101</v>
      </c>
    </row>
    <row r="188" spans="1:22" x14ac:dyDescent="0.3">
      <c r="A188" t="s">
        <v>687</v>
      </c>
      <c r="B188" s="9">
        <v>2009</v>
      </c>
      <c r="C188">
        <v>54.33</v>
      </c>
      <c r="D188">
        <v>54.33</v>
      </c>
      <c r="E188">
        <v>100</v>
      </c>
      <c r="F188">
        <v>72.099999999999994</v>
      </c>
      <c r="G188">
        <v>43.73</v>
      </c>
      <c r="H188">
        <v>43.56</v>
      </c>
      <c r="I188">
        <v>0</v>
      </c>
      <c r="J188">
        <v>48.88</v>
      </c>
      <c r="K188" s="58">
        <v>1</v>
      </c>
      <c r="L188" s="58">
        <v>100</v>
      </c>
      <c r="M188">
        <v>2908.75</v>
      </c>
      <c r="N188" s="8">
        <v>12444516</v>
      </c>
      <c r="O188" s="8">
        <v>8913387</v>
      </c>
      <c r="P188" s="8">
        <v>165358</v>
      </c>
      <c r="Q188">
        <v>3.16</v>
      </c>
      <c r="R188">
        <v>0.08</v>
      </c>
      <c r="S188">
        <v>68.11</v>
      </c>
      <c r="T188" s="6">
        <v>12.53</v>
      </c>
      <c r="U188" s="7">
        <v>14.259066147859926</v>
      </c>
      <c r="V188" t="s">
        <v>101</v>
      </c>
    </row>
    <row r="189" spans="1:22" x14ac:dyDescent="0.3">
      <c r="A189" t="s">
        <v>688</v>
      </c>
      <c r="B189" s="9">
        <v>2009</v>
      </c>
      <c r="C189">
        <v>65.650000000000006</v>
      </c>
      <c r="D189">
        <v>65.650000000000006</v>
      </c>
      <c r="E189">
        <v>100</v>
      </c>
      <c r="F189">
        <v>79.83</v>
      </c>
      <c r="G189">
        <v>88.7</v>
      </c>
      <c r="H189">
        <v>27.45</v>
      </c>
      <c r="I189">
        <v>28.33</v>
      </c>
      <c r="J189">
        <v>20.91</v>
      </c>
      <c r="K189" s="58">
        <v>1</v>
      </c>
      <c r="L189" s="58">
        <v>100</v>
      </c>
      <c r="M189">
        <v>4284.74</v>
      </c>
      <c r="N189" s="8">
        <v>11169800</v>
      </c>
      <c r="O189" s="8">
        <v>6349600</v>
      </c>
      <c r="P189" s="8">
        <v>158800</v>
      </c>
      <c r="Q189">
        <v>-35.61</v>
      </c>
      <c r="R189">
        <v>7.0000000000000007E-2</v>
      </c>
      <c r="S189">
        <v>53.07</v>
      </c>
      <c r="T189" s="6">
        <v>12.53</v>
      </c>
      <c r="U189" s="7">
        <v>14.259066147859926</v>
      </c>
      <c r="V189" t="s">
        <v>101</v>
      </c>
    </row>
    <row r="190" spans="1:22" x14ac:dyDescent="0.3">
      <c r="A190" t="s">
        <v>689</v>
      </c>
      <c r="B190" s="9">
        <v>2009</v>
      </c>
      <c r="C190">
        <v>16.16</v>
      </c>
      <c r="D190">
        <v>16.16</v>
      </c>
      <c r="E190">
        <v>100</v>
      </c>
      <c r="F190">
        <v>0</v>
      </c>
      <c r="G190">
        <v>27.09</v>
      </c>
      <c r="H190">
        <v>19.77</v>
      </c>
      <c r="I190">
        <v>0</v>
      </c>
      <c r="J190">
        <v>4.7300000000000004</v>
      </c>
      <c r="K190" s="58">
        <v>1</v>
      </c>
      <c r="L190" s="58">
        <v>70</v>
      </c>
      <c r="M190">
        <v>2471.7399999999998</v>
      </c>
      <c r="N190" s="8">
        <v>5292445</v>
      </c>
      <c r="O190" s="8">
        <v>2551051</v>
      </c>
      <c r="P190" s="8">
        <v>176356</v>
      </c>
      <c r="Q190">
        <v>5.15</v>
      </c>
      <c r="R190">
        <v>0.06</v>
      </c>
      <c r="S190">
        <v>41.88</v>
      </c>
      <c r="T190" s="6">
        <v>12.53</v>
      </c>
      <c r="U190" s="7">
        <v>14.259066147859926</v>
      </c>
      <c r="V190" t="s">
        <v>101</v>
      </c>
    </row>
    <row r="191" spans="1:22" x14ac:dyDescent="0.3">
      <c r="A191" t="s">
        <v>382</v>
      </c>
      <c r="B191" s="9">
        <v>2009</v>
      </c>
      <c r="C191">
        <v>61.22</v>
      </c>
      <c r="D191">
        <v>61.22</v>
      </c>
      <c r="E191">
        <v>100</v>
      </c>
      <c r="F191">
        <v>77.5</v>
      </c>
      <c r="G191">
        <v>65.41</v>
      </c>
      <c r="H191">
        <v>38.29</v>
      </c>
      <c r="I191">
        <v>28.33</v>
      </c>
      <c r="J191">
        <v>18.079999999999998</v>
      </c>
      <c r="K191" s="58">
        <v>1</v>
      </c>
      <c r="L191" s="58">
        <v>75</v>
      </c>
      <c r="M191">
        <v>1078.7</v>
      </c>
      <c r="N191" s="8">
        <v>5519300</v>
      </c>
      <c r="O191" s="8">
        <v>2926100</v>
      </c>
      <c r="P191" s="8">
        <v>89600</v>
      </c>
      <c r="Q191">
        <v>-1.89</v>
      </c>
      <c r="R191">
        <v>7.0000000000000007E-2</v>
      </c>
      <c r="S191">
        <v>49.41</v>
      </c>
      <c r="T191" s="6">
        <v>12.53</v>
      </c>
      <c r="U191" s="7">
        <v>14.259066147859926</v>
      </c>
      <c r="V191" t="s">
        <v>101</v>
      </c>
    </row>
    <row r="192" spans="1:22" x14ac:dyDescent="0.3">
      <c r="A192" t="s">
        <v>323</v>
      </c>
      <c r="B192" s="9">
        <v>2009</v>
      </c>
      <c r="C192">
        <v>16.8</v>
      </c>
      <c r="D192">
        <v>16.8</v>
      </c>
      <c r="E192">
        <v>100</v>
      </c>
      <c r="F192">
        <v>0</v>
      </c>
      <c r="G192">
        <v>25.83</v>
      </c>
      <c r="H192">
        <v>23.11</v>
      </c>
      <c r="I192">
        <v>0</v>
      </c>
      <c r="J192">
        <v>14.19</v>
      </c>
      <c r="K192" s="58">
        <v>1</v>
      </c>
      <c r="L192" s="58">
        <v>100</v>
      </c>
      <c r="M192">
        <v>1303.22</v>
      </c>
      <c r="N192" s="8">
        <v>8520995</v>
      </c>
      <c r="O192" s="8">
        <v>5265749</v>
      </c>
      <c r="P192" s="8">
        <v>91785</v>
      </c>
      <c r="Q192">
        <v>4.3</v>
      </c>
      <c r="R192">
        <v>0.03</v>
      </c>
      <c r="S192">
        <v>57.54</v>
      </c>
      <c r="T192" s="6">
        <v>12.53</v>
      </c>
      <c r="U192" s="7">
        <v>14.259066147859926</v>
      </c>
      <c r="V192" t="s">
        <v>101</v>
      </c>
    </row>
    <row r="193" spans="1:22" x14ac:dyDescent="0.3">
      <c r="A193" t="s">
        <v>690</v>
      </c>
      <c r="B193" s="9">
        <v>2009</v>
      </c>
      <c r="C193">
        <v>84.56</v>
      </c>
      <c r="D193">
        <v>84.56</v>
      </c>
      <c r="E193">
        <v>100</v>
      </c>
      <c r="F193">
        <v>89.76</v>
      </c>
      <c r="G193">
        <v>69.03</v>
      </c>
      <c r="H193">
        <v>93.09</v>
      </c>
      <c r="I193">
        <v>95</v>
      </c>
      <c r="J193">
        <v>98.31</v>
      </c>
      <c r="K193" s="58">
        <v>1</v>
      </c>
      <c r="L193" s="58">
        <v>100</v>
      </c>
      <c r="M193">
        <v>8731.2900000000009</v>
      </c>
      <c r="N193" s="8">
        <v>22633800</v>
      </c>
      <c r="O193" s="8">
        <v>10201600</v>
      </c>
      <c r="P193" s="8">
        <v>956100</v>
      </c>
      <c r="Q193">
        <v>-5.18</v>
      </c>
      <c r="R193">
        <v>7.0000000000000007E-2</v>
      </c>
      <c r="S193">
        <v>39.72</v>
      </c>
      <c r="T193" s="6">
        <v>12.53</v>
      </c>
      <c r="U193" s="7">
        <v>14.259066147859926</v>
      </c>
      <c r="V193" t="s">
        <v>101</v>
      </c>
    </row>
    <row r="194" spans="1:22" x14ac:dyDescent="0.3">
      <c r="A194" t="s">
        <v>572</v>
      </c>
      <c r="B194" s="9">
        <v>2009</v>
      </c>
      <c r="C194">
        <v>51.47</v>
      </c>
      <c r="D194">
        <v>51.47</v>
      </c>
      <c r="E194">
        <v>100</v>
      </c>
      <c r="F194">
        <v>69.09</v>
      </c>
      <c r="G194">
        <v>62.96</v>
      </c>
      <c r="H194">
        <v>20.13</v>
      </c>
      <c r="I194">
        <v>73.33</v>
      </c>
      <c r="J194">
        <v>6.58</v>
      </c>
      <c r="K194" s="58">
        <v>1</v>
      </c>
      <c r="L194" s="58">
        <v>100</v>
      </c>
      <c r="M194">
        <v>1309.25</v>
      </c>
      <c r="N194" s="8">
        <v>2595599</v>
      </c>
      <c r="O194" s="8">
        <v>909124</v>
      </c>
      <c r="P194" s="8">
        <v>112229</v>
      </c>
      <c r="Q194">
        <v>-3.2</v>
      </c>
      <c r="R194">
        <v>0.08</v>
      </c>
      <c r="S194">
        <v>30.19</v>
      </c>
      <c r="T194" s="6">
        <v>12.53</v>
      </c>
      <c r="U194" s="7">
        <v>14.259066147859926</v>
      </c>
      <c r="V194" t="s">
        <v>101</v>
      </c>
    </row>
    <row r="195" spans="1:22" x14ac:dyDescent="0.3">
      <c r="A195" t="s">
        <v>150</v>
      </c>
      <c r="B195" s="9">
        <v>2009</v>
      </c>
      <c r="C195">
        <v>75.72</v>
      </c>
      <c r="D195">
        <v>75.72</v>
      </c>
      <c r="E195">
        <v>100</v>
      </c>
      <c r="F195">
        <v>76.23</v>
      </c>
      <c r="G195">
        <v>76.319999999999993</v>
      </c>
      <c r="H195">
        <v>73.95</v>
      </c>
      <c r="I195">
        <v>50</v>
      </c>
      <c r="J195">
        <v>78.77</v>
      </c>
      <c r="K195" s="58">
        <v>1</v>
      </c>
      <c r="L195" s="58">
        <v>100</v>
      </c>
      <c r="M195">
        <v>13586.37</v>
      </c>
      <c r="N195" s="8">
        <v>18908000</v>
      </c>
      <c r="O195" s="8">
        <v>14653000</v>
      </c>
      <c r="P195" s="8">
        <v>1806000</v>
      </c>
      <c r="Q195">
        <v>5.4</v>
      </c>
      <c r="R195">
        <v>1.1599999999999999</v>
      </c>
      <c r="S195">
        <v>52.38</v>
      </c>
      <c r="T195" s="6">
        <v>12.53</v>
      </c>
      <c r="U195" s="7">
        <v>14.259066147859926</v>
      </c>
      <c r="V195" t="s">
        <v>83</v>
      </c>
    </row>
    <row r="196" spans="1:22" x14ac:dyDescent="0.3">
      <c r="A196" t="s">
        <v>506</v>
      </c>
      <c r="B196" s="9">
        <v>2009</v>
      </c>
      <c r="C196">
        <v>39.619999999999997</v>
      </c>
      <c r="D196">
        <v>39.619999999999997</v>
      </c>
      <c r="E196">
        <v>100</v>
      </c>
      <c r="F196">
        <v>42.11</v>
      </c>
      <c r="G196">
        <v>40.54</v>
      </c>
      <c r="H196">
        <v>34.17</v>
      </c>
      <c r="I196">
        <v>2.34</v>
      </c>
      <c r="J196">
        <v>37.5</v>
      </c>
      <c r="K196" s="58">
        <v>1</v>
      </c>
      <c r="L196" s="58">
        <v>100</v>
      </c>
      <c r="M196">
        <v>464766.9</v>
      </c>
      <c r="N196" s="8">
        <v>529435000</v>
      </c>
      <c r="O196" s="8">
        <v>322760000</v>
      </c>
      <c r="P196" s="8">
        <v>67106000</v>
      </c>
      <c r="Q196">
        <v>11.16</v>
      </c>
      <c r="R196">
        <v>0.37</v>
      </c>
      <c r="S196">
        <v>43.14</v>
      </c>
      <c r="T196" s="6">
        <v>12.53</v>
      </c>
      <c r="U196" s="7">
        <v>14.259066147859926</v>
      </c>
      <c r="V196" t="s">
        <v>83</v>
      </c>
    </row>
    <row r="197" spans="1:22" x14ac:dyDescent="0.3">
      <c r="A197" t="s">
        <v>691</v>
      </c>
      <c r="B197" s="9">
        <v>2009</v>
      </c>
      <c r="C197">
        <v>51.82</v>
      </c>
      <c r="D197">
        <v>49.12</v>
      </c>
      <c r="E197">
        <v>50</v>
      </c>
      <c r="F197">
        <v>47.97</v>
      </c>
      <c r="G197">
        <v>35.19</v>
      </c>
      <c r="H197">
        <v>79.97</v>
      </c>
      <c r="I197">
        <v>0</v>
      </c>
      <c r="J197">
        <v>92.92</v>
      </c>
      <c r="K197" s="58">
        <v>1</v>
      </c>
      <c r="L197" s="58">
        <v>100</v>
      </c>
      <c r="M197">
        <v>1904.03</v>
      </c>
      <c r="N197" s="8">
        <v>2159400</v>
      </c>
      <c r="O197" s="8">
        <v>1134700</v>
      </c>
      <c r="P197" s="8">
        <v>274900</v>
      </c>
      <c r="Q197">
        <v>5.75</v>
      </c>
      <c r="R197">
        <v>0.68</v>
      </c>
      <c r="S197">
        <v>15.63</v>
      </c>
      <c r="T197" s="6">
        <v>12.53</v>
      </c>
      <c r="U197" s="7">
        <v>14.259066147859926</v>
      </c>
      <c r="V197" t="s">
        <v>83</v>
      </c>
    </row>
    <row r="198" spans="1:22" x14ac:dyDescent="0.3">
      <c r="A198" t="s">
        <v>692</v>
      </c>
      <c r="B198" s="9">
        <v>2009</v>
      </c>
      <c r="C198">
        <v>66.959999999999994</v>
      </c>
      <c r="D198">
        <v>66.959999999999994</v>
      </c>
      <c r="E198">
        <v>50</v>
      </c>
      <c r="F198">
        <v>65.2</v>
      </c>
      <c r="G198">
        <v>71.23</v>
      </c>
      <c r="H198">
        <v>63.99</v>
      </c>
      <c r="I198">
        <v>32.35</v>
      </c>
      <c r="J198">
        <v>68.180000000000007</v>
      </c>
      <c r="K198" s="58">
        <v>0</v>
      </c>
      <c r="L198" s="58">
        <v>75</v>
      </c>
      <c r="M198">
        <v>56067.97</v>
      </c>
      <c r="N198" s="8">
        <v>149560000</v>
      </c>
      <c r="O198" s="8">
        <v>102385000</v>
      </c>
      <c r="P198" s="8">
        <v>6020000</v>
      </c>
      <c r="Q198">
        <v>6.44</v>
      </c>
      <c r="R198">
        <v>0.55000000000000004</v>
      </c>
      <c r="S198">
        <v>44.47</v>
      </c>
      <c r="T198" s="6">
        <v>12.53</v>
      </c>
      <c r="U198" s="7">
        <v>14.259066147859926</v>
      </c>
      <c r="V198" t="s">
        <v>83</v>
      </c>
    </row>
    <row r="199" spans="1:22" x14ac:dyDescent="0.3">
      <c r="A199" t="s">
        <v>447</v>
      </c>
      <c r="B199" s="9">
        <v>2009</v>
      </c>
      <c r="C199">
        <v>61.62</v>
      </c>
      <c r="D199">
        <v>61.62</v>
      </c>
      <c r="E199">
        <v>81.25</v>
      </c>
      <c r="F199">
        <v>54.26</v>
      </c>
      <c r="G199">
        <v>68.989999999999995</v>
      </c>
      <c r="H199">
        <v>64.28</v>
      </c>
      <c r="I199">
        <v>23.53</v>
      </c>
      <c r="J199">
        <v>69.099999999999994</v>
      </c>
      <c r="K199" s="58">
        <v>0</v>
      </c>
      <c r="L199" s="58">
        <v>80</v>
      </c>
      <c r="M199">
        <v>75620.06</v>
      </c>
      <c r="N199" s="8">
        <v>238815000</v>
      </c>
      <c r="O199" s="8">
        <v>206090000</v>
      </c>
      <c r="P199" s="8">
        <v>7591000</v>
      </c>
      <c r="Q199">
        <v>2.66</v>
      </c>
      <c r="R199">
        <v>0.28000000000000003</v>
      </c>
      <c r="S199">
        <v>64.44</v>
      </c>
      <c r="T199" s="6">
        <v>12.53</v>
      </c>
      <c r="U199" s="7">
        <v>14.259066147859926</v>
      </c>
      <c r="V199" t="s">
        <v>83</v>
      </c>
    </row>
    <row r="200" spans="1:22" x14ac:dyDescent="0.3">
      <c r="A200" t="s">
        <v>236</v>
      </c>
      <c r="B200" s="9">
        <v>2009</v>
      </c>
      <c r="C200">
        <v>85.21</v>
      </c>
      <c r="D200">
        <v>85.21</v>
      </c>
      <c r="E200">
        <v>100</v>
      </c>
      <c r="F200">
        <v>87.98</v>
      </c>
      <c r="G200">
        <v>87.02</v>
      </c>
      <c r="H200">
        <v>78.17</v>
      </c>
      <c r="I200">
        <v>86.72</v>
      </c>
      <c r="J200">
        <v>87.5</v>
      </c>
      <c r="K200" s="58">
        <v>0</v>
      </c>
      <c r="L200" s="58">
        <v>81.819999999999993</v>
      </c>
      <c r="M200">
        <v>9854.35</v>
      </c>
      <c r="N200" s="8">
        <v>39600222</v>
      </c>
      <c r="O200" s="8">
        <v>29621534</v>
      </c>
      <c r="P200" s="8">
        <v>1695441</v>
      </c>
      <c r="Q200">
        <v>3.77</v>
      </c>
      <c r="R200">
        <v>0.31</v>
      </c>
      <c r="S200">
        <v>61.64</v>
      </c>
      <c r="T200" s="6">
        <v>12.53</v>
      </c>
      <c r="U200" s="7">
        <v>14.259066147859926</v>
      </c>
      <c r="V200" t="s">
        <v>83</v>
      </c>
    </row>
    <row r="201" spans="1:22" x14ac:dyDescent="0.3">
      <c r="A201" t="s">
        <v>294</v>
      </c>
      <c r="B201" s="9">
        <v>2009</v>
      </c>
      <c r="C201">
        <v>64.98</v>
      </c>
      <c r="D201">
        <v>64.98</v>
      </c>
      <c r="E201">
        <v>100</v>
      </c>
      <c r="F201">
        <v>82.22</v>
      </c>
      <c r="G201">
        <v>86.67</v>
      </c>
      <c r="H201">
        <v>14.02</v>
      </c>
      <c r="I201">
        <v>0</v>
      </c>
      <c r="J201">
        <v>16.3</v>
      </c>
      <c r="K201" s="58">
        <v>0</v>
      </c>
      <c r="L201" s="58">
        <v>81.819999999999993</v>
      </c>
      <c r="M201">
        <v>3714.7</v>
      </c>
      <c r="N201" s="8">
        <v>5722443</v>
      </c>
      <c r="O201" s="8">
        <v>4141188</v>
      </c>
      <c r="P201" s="8">
        <v>465488</v>
      </c>
      <c r="Q201">
        <v>6.7</v>
      </c>
      <c r="R201">
        <v>0.15</v>
      </c>
      <c r="S201">
        <v>69.349999999999994</v>
      </c>
      <c r="T201" s="6">
        <v>12.53</v>
      </c>
      <c r="U201" s="7">
        <v>14.259066147859926</v>
      </c>
      <c r="V201" t="s">
        <v>83</v>
      </c>
    </row>
    <row r="202" spans="1:22" x14ac:dyDescent="0.3">
      <c r="A202" t="s">
        <v>320</v>
      </c>
      <c r="B202" s="9">
        <v>2009</v>
      </c>
      <c r="C202">
        <v>93.16</v>
      </c>
      <c r="D202">
        <v>93.16</v>
      </c>
      <c r="E202">
        <v>100</v>
      </c>
      <c r="F202">
        <v>98.2</v>
      </c>
      <c r="G202">
        <v>91.49</v>
      </c>
      <c r="H202">
        <v>86.78</v>
      </c>
      <c r="I202">
        <v>97.66</v>
      </c>
      <c r="J202">
        <v>94.57</v>
      </c>
      <c r="K202" s="58">
        <v>1</v>
      </c>
      <c r="L202" s="58">
        <v>83.33</v>
      </c>
      <c r="M202">
        <v>30280.3</v>
      </c>
      <c r="N202" s="8">
        <v>58151000</v>
      </c>
      <c r="O202" s="8">
        <v>35276000</v>
      </c>
      <c r="P202" s="8">
        <v>4087000</v>
      </c>
      <c r="Q202">
        <v>7.29</v>
      </c>
      <c r="R202">
        <v>0.42</v>
      </c>
      <c r="S202">
        <v>47.17</v>
      </c>
      <c r="T202" s="6">
        <v>12.53</v>
      </c>
      <c r="U202" s="7">
        <v>14.259066147859926</v>
      </c>
      <c r="V202" t="s">
        <v>83</v>
      </c>
    </row>
    <row r="203" spans="1:22" x14ac:dyDescent="0.3">
      <c r="A203" t="s">
        <v>693</v>
      </c>
      <c r="B203" s="9">
        <v>2009</v>
      </c>
      <c r="C203">
        <v>84.18</v>
      </c>
      <c r="D203">
        <v>84.18</v>
      </c>
      <c r="E203">
        <v>100</v>
      </c>
      <c r="F203">
        <v>87.7</v>
      </c>
      <c r="G203">
        <v>90.68</v>
      </c>
      <c r="H203">
        <v>69.75</v>
      </c>
      <c r="I203">
        <v>69.53</v>
      </c>
      <c r="J203">
        <v>88.04</v>
      </c>
      <c r="K203" s="58">
        <v>1</v>
      </c>
      <c r="L203" s="58">
        <v>81.819999999999993</v>
      </c>
      <c r="M203">
        <v>27978.06</v>
      </c>
      <c r="N203" s="8">
        <v>154219000</v>
      </c>
      <c r="O203" s="8">
        <v>109866000</v>
      </c>
      <c r="P203" s="8">
        <v>8629000</v>
      </c>
      <c r="Q203">
        <v>5.07</v>
      </c>
      <c r="R203">
        <v>0.4</v>
      </c>
      <c r="S203">
        <v>59.92</v>
      </c>
      <c r="T203" s="6">
        <v>12.53</v>
      </c>
      <c r="U203" s="7">
        <v>14.259066147859926</v>
      </c>
      <c r="V203" t="s">
        <v>83</v>
      </c>
    </row>
    <row r="204" spans="1:22" x14ac:dyDescent="0.3">
      <c r="A204" t="s">
        <v>106</v>
      </c>
      <c r="B204" s="9">
        <v>2009</v>
      </c>
      <c r="C204">
        <v>63.36</v>
      </c>
      <c r="D204">
        <v>34.799999999999997</v>
      </c>
      <c r="E204">
        <v>6.25</v>
      </c>
      <c r="F204">
        <v>73.209999999999994</v>
      </c>
      <c r="G204">
        <v>58.75</v>
      </c>
      <c r="H204">
        <v>52.22</v>
      </c>
      <c r="I204">
        <v>91.18</v>
      </c>
      <c r="J204">
        <v>46.63</v>
      </c>
      <c r="K204" s="58">
        <v>1</v>
      </c>
      <c r="L204" s="58">
        <v>75</v>
      </c>
      <c r="M204">
        <v>77462.94</v>
      </c>
      <c r="N204" s="8">
        <v>170006400</v>
      </c>
      <c r="O204" s="8">
        <v>104479800</v>
      </c>
      <c r="P204" s="8">
        <v>8347500</v>
      </c>
      <c r="Q204">
        <v>3.41</v>
      </c>
      <c r="R204">
        <v>0.47</v>
      </c>
      <c r="S204">
        <v>39.21</v>
      </c>
      <c r="T204" s="6">
        <v>12.53</v>
      </c>
      <c r="U204" s="7">
        <v>14.259066147859926</v>
      </c>
      <c r="V204" t="s">
        <v>83</v>
      </c>
    </row>
    <row r="205" spans="1:22" x14ac:dyDescent="0.3">
      <c r="A205" t="s">
        <v>298</v>
      </c>
      <c r="B205" s="9">
        <v>2009</v>
      </c>
      <c r="C205">
        <v>58.48</v>
      </c>
      <c r="D205">
        <v>58.48</v>
      </c>
      <c r="E205">
        <v>100</v>
      </c>
      <c r="F205">
        <v>79.22</v>
      </c>
      <c r="G205">
        <v>58.03</v>
      </c>
      <c r="H205">
        <v>23.8</v>
      </c>
      <c r="I205">
        <v>88.28</v>
      </c>
      <c r="J205">
        <v>5.56</v>
      </c>
      <c r="K205" s="58">
        <v>1</v>
      </c>
      <c r="L205" s="58">
        <v>76.92</v>
      </c>
      <c r="M205">
        <v>13518.72</v>
      </c>
      <c r="N205" s="8">
        <v>19794000</v>
      </c>
      <c r="O205" s="8">
        <v>11303000</v>
      </c>
      <c r="P205" s="8">
        <v>1821000</v>
      </c>
      <c r="Q205">
        <v>7.54</v>
      </c>
      <c r="R205">
        <v>0.27</v>
      </c>
      <c r="S205">
        <v>44.68</v>
      </c>
      <c r="T205" s="6">
        <v>12.53</v>
      </c>
      <c r="U205" s="7">
        <v>14.259066147859926</v>
      </c>
      <c r="V205" t="s">
        <v>83</v>
      </c>
    </row>
    <row r="206" spans="1:22" x14ac:dyDescent="0.3">
      <c r="A206" t="s">
        <v>287</v>
      </c>
      <c r="B206" s="9">
        <v>2009</v>
      </c>
      <c r="C206">
        <v>58.16</v>
      </c>
      <c r="D206">
        <v>58.16</v>
      </c>
      <c r="E206">
        <v>100</v>
      </c>
      <c r="F206">
        <v>57.24</v>
      </c>
      <c r="G206">
        <v>86.57</v>
      </c>
      <c r="H206">
        <v>15.91</v>
      </c>
      <c r="I206">
        <v>10</v>
      </c>
      <c r="J206">
        <v>3.26</v>
      </c>
      <c r="K206" s="58">
        <v>1</v>
      </c>
      <c r="L206" s="58">
        <v>71.430000000000007</v>
      </c>
      <c r="M206">
        <v>15833.35</v>
      </c>
      <c r="N206" s="8">
        <v>44411000</v>
      </c>
      <c r="O206" s="8">
        <v>31881000</v>
      </c>
      <c r="P206" s="8">
        <v>2228000</v>
      </c>
      <c r="Q206">
        <v>5.74</v>
      </c>
      <c r="R206">
        <v>0.34</v>
      </c>
      <c r="S206">
        <v>63.66</v>
      </c>
      <c r="T206" s="6">
        <v>12.53</v>
      </c>
      <c r="U206" s="7">
        <v>14.259066147859926</v>
      </c>
      <c r="V206" t="s">
        <v>83</v>
      </c>
    </row>
    <row r="207" spans="1:22" x14ac:dyDescent="0.3">
      <c r="A207" t="s">
        <v>47</v>
      </c>
      <c r="B207" s="9">
        <v>2009</v>
      </c>
      <c r="C207">
        <v>90.31</v>
      </c>
      <c r="D207">
        <v>89.8</v>
      </c>
      <c r="E207">
        <v>90.63</v>
      </c>
      <c r="F207">
        <v>95.35</v>
      </c>
      <c r="G207">
        <v>88.22</v>
      </c>
      <c r="H207">
        <v>84.46</v>
      </c>
      <c r="I207">
        <v>99.22</v>
      </c>
      <c r="J207">
        <v>92.39</v>
      </c>
      <c r="K207" s="58">
        <v>1</v>
      </c>
      <c r="L207" s="58">
        <v>71.430000000000007</v>
      </c>
      <c r="M207">
        <v>32715.18</v>
      </c>
      <c r="N207" s="8">
        <v>84225211</v>
      </c>
      <c r="O207" s="8">
        <v>55195483</v>
      </c>
      <c r="P207" s="8">
        <v>3793694</v>
      </c>
      <c r="Q207">
        <v>4.51</v>
      </c>
      <c r="R207">
        <v>0.28999999999999998</v>
      </c>
      <c r="S207">
        <v>51.2</v>
      </c>
      <c r="T207" s="6">
        <v>12.53</v>
      </c>
      <c r="U207" s="7">
        <v>14.259066147859926</v>
      </c>
      <c r="V207" t="s">
        <v>83</v>
      </c>
    </row>
    <row r="208" spans="1:22" x14ac:dyDescent="0.3">
      <c r="A208" t="s">
        <v>31</v>
      </c>
      <c r="B208" s="9">
        <v>2009</v>
      </c>
      <c r="C208">
        <v>59.47</v>
      </c>
      <c r="D208">
        <v>59.47</v>
      </c>
      <c r="E208">
        <v>81.25</v>
      </c>
      <c r="F208">
        <v>44.33</v>
      </c>
      <c r="G208">
        <v>69.3</v>
      </c>
      <c r="H208">
        <v>72.63</v>
      </c>
      <c r="I208">
        <v>0</v>
      </c>
      <c r="J208">
        <v>75.63</v>
      </c>
      <c r="K208" s="58">
        <v>1</v>
      </c>
      <c r="L208" s="58">
        <v>66.67</v>
      </c>
      <c r="M208">
        <v>16609.39</v>
      </c>
      <c r="N208" s="8">
        <v>44330000</v>
      </c>
      <c r="O208" s="8">
        <v>40346000</v>
      </c>
      <c r="P208" s="8">
        <v>2852000</v>
      </c>
      <c r="Q208">
        <v>4.1500000000000004</v>
      </c>
      <c r="R208">
        <v>0.35</v>
      </c>
      <c r="S208">
        <v>87.06</v>
      </c>
      <c r="T208" s="6">
        <v>12.53</v>
      </c>
      <c r="U208" s="7">
        <v>14.259066147859926</v>
      </c>
      <c r="V208" t="s">
        <v>83</v>
      </c>
    </row>
    <row r="209" spans="1:22" x14ac:dyDescent="0.3">
      <c r="A209" t="s">
        <v>694</v>
      </c>
      <c r="B209" s="9">
        <v>2009</v>
      </c>
      <c r="C209">
        <v>33.950000000000003</v>
      </c>
      <c r="D209">
        <v>33.950000000000003</v>
      </c>
      <c r="E209">
        <v>100</v>
      </c>
      <c r="F209">
        <v>49.39</v>
      </c>
      <c r="G209">
        <v>22.73</v>
      </c>
      <c r="H209">
        <v>21.21</v>
      </c>
      <c r="I209">
        <v>43.75</v>
      </c>
      <c r="J209">
        <v>19.34</v>
      </c>
      <c r="K209" s="58">
        <v>1</v>
      </c>
      <c r="L209" s="58">
        <v>50</v>
      </c>
      <c r="M209">
        <v>1739.11</v>
      </c>
      <c r="N209" s="8">
        <v>3566500</v>
      </c>
      <c r="O209" s="8">
        <v>2969400</v>
      </c>
      <c r="P209" s="8">
        <v>255700</v>
      </c>
      <c r="Q209">
        <v>4.29</v>
      </c>
      <c r="R209">
        <v>0.27</v>
      </c>
      <c r="S209">
        <v>78.989999999999995</v>
      </c>
      <c r="T209" s="6">
        <v>12.53</v>
      </c>
      <c r="U209" s="7">
        <v>14.259066147859926</v>
      </c>
      <c r="V209" t="s">
        <v>83</v>
      </c>
    </row>
    <row r="210" spans="1:22" x14ac:dyDescent="0.3">
      <c r="A210" t="s">
        <v>327</v>
      </c>
      <c r="B210" s="9">
        <v>2009</v>
      </c>
      <c r="C210">
        <v>78.650000000000006</v>
      </c>
      <c r="D210">
        <v>61.2</v>
      </c>
      <c r="E210">
        <v>50</v>
      </c>
      <c r="F210">
        <v>96.34</v>
      </c>
      <c r="G210">
        <v>74.89</v>
      </c>
      <c r="H210">
        <v>52.21</v>
      </c>
      <c r="I210">
        <v>97.06</v>
      </c>
      <c r="J210">
        <v>31.82</v>
      </c>
      <c r="K210" s="58">
        <v>1</v>
      </c>
      <c r="L210" s="58">
        <v>50</v>
      </c>
      <c r="M210">
        <v>33147.230000000003</v>
      </c>
      <c r="N210" s="8">
        <v>91562000</v>
      </c>
      <c r="O210" s="8">
        <v>77845000</v>
      </c>
      <c r="P210" s="8">
        <v>6694000</v>
      </c>
      <c r="Q210">
        <v>4.79</v>
      </c>
      <c r="R210">
        <v>0.5</v>
      </c>
      <c r="S210">
        <v>59.49</v>
      </c>
      <c r="T210" s="6">
        <v>12.53</v>
      </c>
      <c r="U210" s="7">
        <v>14.259066147859926</v>
      </c>
      <c r="V210" t="s">
        <v>83</v>
      </c>
    </row>
    <row r="211" spans="1:22" x14ac:dyDescent="0.3">
      <c r="A211" t="s">
        <v>695</v>
      </c>
      <c r="B211" s="9">
        <v>2009</v>
      </c>
      <c r="C211">
        <v>66.86</v>
      </c>
      <c r="D211">
        <v>66.86</v>
      </c>
      <c r="E211">
        <v>100</v>
      </c>
      <c r="F211">
        <v>79.14</v>
      </c>
      <c r="G211">
        <v>53.14</v>
      </c>
      <c r="H211">
        <v>63.81</v>
      </c>
      <c r="I211">
        <v>55.47</v>
      </c>
      <c r="J211">
        <v>55.19</v>
      </c>
      <c r="K211" s="58">
        <v>1</v>
      </c>
      <c r="L211" s="58">
        <v>55.56</v>
      </c>
      <c r="M211">
        <v>10660.57</v>
      </c>
      <c r="N211" s="8">
        <v>17669200</v>
      </c>
      <c r="O211" s="8">
        <v>14692300</v>
      </c>
      <c r="P211" s="8">
        <v>1293300</v>
      </c>
      <c r="Q211">
        <v>2.23</v>
      </c>
      <c r="R211">
        <v>1.44</v>
      </c>
      <c r="S211">
        <v>64.45</v>
      </c>
      <c r="T211" s="6">
        <v>12.53</v>
      </c>
      <c r="U211" s="7">
        <v>14.259066147859926</v>
      </c>
      <c r="V211" t="s">
        <v>83</v>
      </c>
    </row>
    <row r="212" spans="1:22" x14ac:dyDescent="0.3">
      <c r="A212" t="s">
        <v>277</v>
      </c>
      <c r="B212" s="9">
        <v>2009</v>
      </c>
      <c r="C212">
        <v>62.81</v>
      </c>
      <c r="D212">
        <v>48.07</v>
      </c>
      <c r="E212">
        <v>33.33</v>
      </c>
      <c r="F212">
        <v>50.86</v>
      </c>
      <c r="G212">
        <v>76.2</v>
      </c>
      <c r="H212">
        <v>66.97</v>
      </c>
      <c r="I212">
        <v>43.75</v>
      </c>
      <c r="J212">
        <v>60.22</v>
      </c>
      <c r="K212" s="58">
        <v>0</v>
      </c>
      <c r="L212" s="58"/>
      <c r="M212">
        <v>2826.23</v>
      </c>
      <c r="N212" s="8">
        <v>7555500</v>
      </c>
      <c r="O212" s="8">
        <v>6603400</v>
      </c>
      <c r="P212" s="8">
        <v>460400</v>
      </c>
      <c r="Q212">
        <v>2.23</v>
      </c>
      <c r="R212">
        <v>0.22</v>
      </c>
      <c r="S212">
        <v>82.36</v>
      </c>
      <c r="T212" s="6">
        <v>12.53</v>
      </c>
      <c r="U212" s="7">
        <v>14.259066147859926</v>
      </c>
      <c r="V212" t="s">
        <v>83</v>
      </c>
    </row>
    <row r="213" spans="1:22" x14ac:dyDescent="0.3">
      <c r="A213" t="s">
        <v>183</v>
      </c>
      <c r="B213" s="9">
        <v>2009</v>
      </c>
      <c r="C213">
        <v>72.31</v>
      </c>
      <c r="D213">
        <v>72.31</v>
      </c>
      <c r="E213">
        <v>100</v>
      </c>
      <c r="F213">
        <v>82.17</v>
      </c>
      <c r="G213">
        <v>86.1</v>
      </c>
      <c r="H213">
        <v>41.2</v>
      </c>
      <c r="I213">
        <v>0</v>
      </c>
      <c r="J213">
        <v>25</v>
      </c>
      <c r="K213" s="58">
        <v>0</v>
      </c>
      <c r="L213" s="58"/>
      <c r="M213">
        <v>8980.08</v>
      </c>
      <c r="N213" s="8">
        <v>18969000</v>
      </c>
      <c r="O213" s="8">
        <v>13266000</v>
      </c>
      <c r="P213" s="8">
        <v>1244000</v>
      </c>
      <c r="Q213">
        <v>5.59</v>
      </c>
      <c r="R213">
        <v>0.13</v>
      </c>
      <c r="S213">
        <v>63.65</v>
      </c>
      <c r="T213" s="6">
        <v>12.53</v>
      </c>
      <c r="U213" s="7">
        <v>14.259066147859926</v>
      </c>
      <c r="V213" t="s">
        <v>83</v>
      </c>
    </row>
    <row r="214" spans="1:22" x14ac:dyDescent="0.3">
      <c r="A214" t="s">
        <v>331</v>
      </c>
      <c r="B214" s="9">
        <v>2009</v>
      </c>
      <c r="C214">
        <v>43.06</v>
      </c>
      <c r="D214">
        <v>43.06</v>
      </c>
      <c r="E214">
        <v>100</v>
      </c>
      <c r="F214">
        <v>54.36</v>
      </c>
      <c r="G214">
        <v>33.22</v>
      </c>
      <c r="H214">
        <v>47.73</v>
      </c>
      <c r="I214">
        <v>0</v>
      </c>
      <c r="J214">
        <v>33.15</v>
      </c>
      <c r="K214" s="58">
        <v>1</v>
      </c>
      <c r="L214" s="58">
        <v>42.86</v>
      </c>
      <c r="M214">
        <v>6023.29</v>
      </c>
      <c r="N214" s="8">
        <v>21994700</v>
      </c>
      <c r="O214" s="8">
        <v>17576600</v>
      </c>
      <c r="P214" s="8">
        <v>862900</v>
      </c>
      <c r="Q214">
        <v>3.19</v>
      </c>
      <c r="R214">
        <v>0.56000000000000005</v>
      </c>
      <c r="S214">
        <v>69.53</v>
      </c>
      <c r="T214" s="6">
        <v>12.53</v>
      </c>
      <c r="U214" s="7">
        <v>14.259066147859926</v>
      </c>
      <c r="V214" t="s">
        <v>83</v>
      </c>
    </row>
    <row r="215" spans="1:22" x14ac:dyDescent="0.3">
      <c r="A215" t="s">
        <v>696</v>
      </c>
      <c r="B215" s="9">
        <v>2009</v>
      </c>
      <c r="C215">
        <v>74.22</v>
      </c>
      <c r="D215">
        <v>74.22</v>
      </c>
      <c r="E215">
        <v>100</v>
      </c>
      <c r="F215">
        <v>75.010000000000005</v>
      </c>
      <c r="G215">
        <v>85.65</v>
      </c>
      <c r="H215">
        <v>58.02</v>
      </c>
      <c r="I215">
        <v>31.25</v>
      </c>
      <c r="J215">
        <v>57.61</v>
      </c>
      <c r="K215" s="58">
        <v>1</v>
      </c>
      <c r="L215" s="58">
        <v>46.15</v>
      </c>
      <c r="M215">
        <v>4672.12</v>
      </c>
      <c r="N215" s="8">
        <v>9319700</v>
      </c>
      <c r="O215" s="8">
        <v>6677700</v>
      </c>
      <c r="P215" s="8">
        <v>660500</v>
      </c>
      <c r="Q215">
        <v>9.33</v>
      </c>
      <c r="R215">
        <v>0.14000000000000001</v>
      </c>
      <c r="S215">
        <v>62.08</v>
      </c>
      <c r="T215" s="6">
        <v>12.53</v>
      </c>
      <c r="U215" s="7">
        <v>14.259066147859926</v>
      </c>
      <c r="V215" t="s">
        <v>83</v>
      </c>
    </row>
    <row r="216" spans="1:22" x14ac:dyDescent="0.3">
      <c r="A216" t="s">
        <v>697</v>
      </c>
      <c r="B216" s="9">
        <v>2009</v>
      </c>
      <c r="C216">
        <v>67.34</v>
      </c>
      <c r="D216">
        <v>50.34</v>
      </c>
      <c r="E216">
        <v>33.33</v>
      </c>
      <c r="F216">
        <v>67.52</v>
      </c>
      <c r="G216">
        <v>62.2</v>
      </c>
      <c r="H216">
        <v>73.23</v>
      </c>
      <c r="I216">
        <v>43.75</v>
      </c>
      <c r="J216">
        <v>72.8</v>
      </c>
      <c r="K216" s="58">
        <v>0</v>
      </c>
      <c r="L216" s="58">
        <v>92.31</v>
      </c>
      <c r="M216">
        <v>4269.5</v>
      </c>
      <c r="N216" s="8">
        <v>9746400</v>
      </c>
      <c r="O216" s="8">
        <v>8168400</v>
      </c>
      <c r="P216" s="8">
        <v>710300</v>
      </c>
      <c r="Q216">
        <v>2.62</v>
      </c>
      <c r="R216">
        <v>0.25</v>
      </c>
      <c r="S216">
        <v>78.260000000000005</v>
      </c>
      <c r="T216" s="6">
        <v>12.53</v>
      </c>
      <c r="U216" s="7">
        <v>14.259066147859926</v>
      </c>
      <c r="V216" t="s">
        <v>83</v>
      </c>
    </row>
    <row r="217" spans="1:22" x14ac:dyDescent="0.3">
      <c r="A217" t="s">
        <v>698</v>
      </c>
      <c r="B217" s="9">
        <v>2009</v>
      </c>
      <c r="C217">
        <v>81.489999999999995</v>
      </c>
      <c r="D217">
        <v>81.489999999999995</v>
      </c>
      <c r="E217">
        <v>83.33</v>
      </c>
      <c r="F217">
        <v>89.83</v>
      </c>
      <c r="G217">
        <v>78.28</v>
      </c>
      <c r="H217">
        <v>71.099999999999994</v>
      </c>
      <c r="I217">
        <v>93.75</v>
      </c>
      <c r="J217">
        <v>60.11</v>
      </c>
      <c r="K217" s="58">
        <v>0</v>
      </c>
      <c r="L217" s="58">
        <v>100</v>
      </c>
      <c r="M217">
        <v>10490.3</v>
      </c>
      <c r="N217" s="8">
        <v>48195400</v>
      </c>
      <c r="O217" s="8">
        <v>38064700</v>
      </c>
      <c r="P217" s="8">
        <v>1435200</v>
      </c>
      <c r="Q217">
        <v>2.8</v>
      </c>
      <c r="R217">
        <v>0.71</v>
      </c>
      <c r="S217">
        <v>67.55</v>
      </c>
      <c r="T217" s="6">
        <v>12.53</v>
      </c>
      <c r="U217" s="7">
        <v>14.259066147859926</v>
      </c>
      <c r="V217" t="s">
        <v>83</v>
      </c>
    </row>
    <row r="218" spans="1:22" x14ac:dyDescent="0.3">
      <c r="A218" t="s">
        <v>67</v>
      </c>
      <c r="B218" s="6">
        <v>2010</v>
      </c>
      <c r="C218">
        <v>87.68</v>
      </c>
      <c r="D218">
        <v>59.47</v>
      </c>
      <c r="E218">
        <v>31.03</v>
      </c>
      <c r="F218">
        <v>90.8</v>
      </c>
      <c r="G218">
        <v>82.84</v>
      </c>
      <c r="H218">
        <v>91.58</v>
      </c>
      <c r="I218">
        <v>82.24</v>
      </c>
      <c r="J218">
        <v>91.88</v>
      </c>
      <c r="K218" s="58">
        <v>0</v>
      </c>
      <c r="L218" s="58">
        <v>93.75</v>
      </c>
      <c r="M218">
        <v>35012.019999999997</v>
      </c>
      <c r="N218" s="8">
        <v>107474000</v>
      </c>
      <c r="O218" s="8">
        <v>84171000</v>
      </c>
      <c r="P218" s="8">
        <v>5112000</v>
      </c>
      <c r="Q218">
        <v>3.25</v>
      </c>
      <c r="R218">
        <v>0.56000000000000005</v>
      </c>
      <c r="S218">
        <v>72.45</v>
      </c>
      <c r="T218" s="6">
        <v>14.24</v>
      </c>
      <c r="U218" s="7">
        <v>15.305813953488377</v>
      </c>
      <c r="V218" t="s">
        <v>640</v>
      </c>
    </row>
    <row r="219" spans="1:22" x14ac:dyDescent="0.3">
      <c r="A219" t="s">
        <v>115</v>
      </c>
      <c r="B219" s="6">
        <v>2010</v>
      </c>
      <c r="C219">
        <v>54.35</v>
      </c>
      <c r="D219">
        <v>54.35</v>
      </c>
      <c r="E219">
        <v>77.59</v>
      </c>
      <c r="F219">
        <v>67.11</v>
      </c>
      <c r="G219">
        <v>52.27</v>
      </c>
      <c r="H219">
        <v>40.049999999999997</v>
      </c>
      <c r="I219">
        <v>86.84</v>
      </c>
      <c r="J219">
        <v>21.88</v>
      </c>
      <c r="K219" s="58">
        <v>0</v>
      </c>
      <c r="L219" s="58">
        <v>100</v>
      </c>
      <c r="M219">
        <v>11926.35</v>
      </c>
      <c r="N219" s="8">
        <v>23743100</v>
      </c>
      <c r="O219" s="8">
        <v>17540200</v>
      </c>
      <c r="P219" s="8">
        <v>1983000</v>
      </c>
      <c r="Q219">
        <v>4.2</v>
      </c>
      <c r="R219">
        <v>1.1000000000000001</v>
      </c>
      <c r="S219">
        <v>58.59</v>
      </c>
      <c r="T219" s="6">
        <v>14.24</v>
      </c>
      <c r="U219" s="7">
        <v>15.305813953488377</v>
      </c>
      <c r="V219" t="s">
        <v>640</v>
      </c>
    </row>
    <row r="220" spans="1:22" x14ac:dyDescent="0.3">
      <c r="A220" t="s">
        <v>636</v>
      </c>
      <c r="B220" s="6">
        <v>2010</v>
      </c>
      <c r="C220">
        <v>54.27</v>
      </c>
      <c r="D220">
        <v>54.27</v>
      </c>
      <c r="E220">
        <v>100</v>
      </c>
      <c r="F220">
        <v>50.37</v>
      </c>
      <c r="G220">
        <v>53.98</v>
      </c>
      <c r="H220">
        <v>60.21</v>
      </c>
      <c r="I220">
        <v>61.84</v>
      </c>
      <c r="J220">
        <v>79.03</v>
      </c>
      <c r="K220" s="58">
        <v>0</v>
      </c>
      <c r="L220" s="58">
        <v>100</v>
      </c>
      <c r="M220">
        <v>2355.7800000000002</v>
      </c>
      <c r="N220" s="8">
        <v>6394200</v>
      </c>
      <c r="O220" s="8">
        <v>5496000</v>
      </c>
      <c r="P220" s="8">
        <v>441500</v>
      </c>
      <c r="Q220">
        <v>4.84</v>
      </c>
      <c r="R220">
        <v>2.16</v>
      </c>
      <c r="S220">
        <v>66.59</v>
      </c>
      <c r="T220" s="6">
        <v>14.24</v>
      </c>
      <c r="U220" s="7">
        <v>15.305813953488377</v>
      </c>
      <c r="V220" t="s">
        <v>640</v>
      </c>
    </row>
    <row r="221" spans="1:22" x14ac:dyDescent="0.3">
      <c r="A221" t="s">
        <v>637</v>
      </c>
      <c r="B221" s="6">
        <v>2010</v>
      </c>
      <c r="C221">
        <v>81.52</v>
      </c>
      <c r="D221">
        <v>74.099999999999994</v>
      </c>
      <c r="E221">
        <v>77.59</v>
      </c>
      <c r="F221">
        <v>86.12</v>
      </c>
      <c r="G221">
        <v>89.69</v>
      </c>
      <c r="H221">
        <v>61.16</v>
      </c>
      <c r="I221">
        <v>90.13</v>
      </c>
      <c r="J221">
        <v>65.48</v>
      </c>
      <c r="K221" s="58">
        <v>0</v>
      </c>
      <c r="L221" s="58">
        <v>100</v>
      </c>
      <c r="M221">
        <v>16607.599999999999</v>
      </c>
      <c r="N221" s="8">
        <v>71764000</v>
      </c>
      <c r="O221" s="8">
        <v>59303000</v>
      </c>
      <c r="P221" s="8">
        <v>1151000</v>
      </c>
      <c r="Q221">
        <v>1.18</v>
      </c>
      <c r="R221">
        <v>0.5</v>
      </c>
      <c r="S221">
        <v>62.54</v>
      </c>
      <c r="T221" s="6">
        <v>14.24</v>
      </c>
      <c r="U221" s="7">
        <v>15.305813953488377</v>
      </c>
      <c r="V221" t="s">
        <v>640</v>
      </c>
    </row>
    <row r="222" spans="1:22" x14ac:dyDescent="0.3">
      <c r="A222" t="s">
        <v>139</v>
      </c>
      <c r="B222" s="6">
        <v>2010</v>
      </c>
      <c r="C222">
        <v>66.86</v>
      </c>
      <c r="D222">
        <v>66.86</v>
      </c>
      <c r="E222">
        <v>93.1</v>
      </c>
      <c r="F222">
        <v>51.81</v>
      </c>
      <c r="G222">
        <v>70.459999999999994</v>
      </c>
      <c r="H222">
        <v>81.760000000000005</v>
      </c>
      <c r="I222">
        <v>46.05</v>
      </c>
      <c r="J222">
        <v>95.16</v>
      </c>
      <c r="K222" s="58">
        <v>0</v>
      </c>
      <c r="L222" s="58">
        <v>92.86</v>
      </c>
      <c r="M222">
        <v>9640.7900000000009</v>
      </c>
      <c r="N222" s="8">
        <v>18835000</v>
      </c>
      <c r="O222" s="8">
        <v>10579000</v>
      </c>
      <c r="P222" s="8">
        <v>1711000</v>
      </c>
      <c r="Q222">
        <v>6.82</v>
      </c>
      <c r="R222">
        <v>0.95</v>
      </c>
      <c r="S222">
        <v>33.08</v>
      </c>
      <c r="T222" s="6">
        <v>14.24</v>
      </c>
      <c r="U222" s="7">
        <v>15.305813953488377</v>
      </c>
      <c r="V222" t="s">
        <v>640</v>
      </c>
    </row>
    <row r="223" spans="1:22" x14ac:dyDescent="0.3">
      <c r="A223" t="s">
        <v>368</v>
      </c>
      <c r="B223" s="6">
        <v>2010</v>
      </c>
      <c r="C223">
        <v>26.02</v>
      </c>
      <c r="D223">
        <v>26.02</v>
      </c>
      <c r="E223">
        <v>51.72</v>
      </c>
      <c r="F223">
        <v>41.37</v>
      </c>
      <c r="G223">
        <v>14.45</v>
      </c>
      <c r="H223">
        <v>24.27</v>
      </c>
      <c r="I223">
        <v>46.05</v>
      </c>
      <c r="J223">
        <v>5.36</v>
      </c>
      <c r="K223" s="58">
        <v>0</v>
      </c>
      <c r="L223" s="58">
        <v>85.71</v>
      </c>
      <c r="M223">
        <v>3500.32</v>
      </c>
      <c r="N223" s="8">
        <v>1349300</v>
      </c>
      <c r="O223" s="8">
        <v>412100</v>
      </c>
      <c r="P223" s="8">
        <v>225300</v>
      </c>
      <c r="Q223">
        <v>14.21</v>
      </c>
      <c r="R223">
        <v>0.78</v>
      </c>
      <c r="S223">
        <v>18.809999999999999</v>
      </c>
      <c r="T223" s="6">
        <v>14.24</v>
      </c>
      <c r="U223" s="7">
        <v>15.305813953488377</v>
      </c>
      <c r="V223" t="s">
        <v>640</v>
      </c>
    </row>
    <row r="224" spans="1:22" x14ac:dyDescent="0.3">
      <c r="A224" t="s">
        <v>260</v>
      </c>
      <c r="B224" s="6">
        <v>2010</v>
      </c>
      <c r="C224">
        <v>88.23</v>
      </c>
      <c r="D224">
        <v>88.23</v>
      </c>
      <c r="E224">
        <v>100</v>
      </c>
      <c r="F224">
        <v>94.28</v>
      </c>
      <c r="G224">
        <v>85.94</v>
      </c>
      <c r="H224">
        <v>83.66</v>
      </c>
      <c r="I224">
        <v>98.03</v>
      </c>
      <c r="J224">
        <v>85.48</v>
      </c>
      <c r="K224" s="58">
        <v>0</v>
      </c>
      <c r="L224" s="58">
        <v>92.86</v>
      </c>
      <c r="M224">
        <v>1118.07</v>
      </c>
      <c r="N224" s="8">
        <v>4269689</v>
      </c>
      <c r="O224" s="8">
        <v>379613</v>
      </c>
      <c r="P224" s="8">
        <v>-15481</v>
      </c>
      <c r="Q224">
        <v>7.24</v>
      </c>
      <c r="R224">
        <v>0.01</v>
      </c>
      <c r="S224">
        <v>7.94</v>
      </c>
      <c r="T224" s="6">
        <v>14.24</v>
      </c>
      <c r="U224" s="7">
        <v>15.305813953488377</v>
      </c>
      <c r="V224" t="s">
        <v>640</v>
      </c>
    </row>
    <row r="225" spans="1:22" x14ac:dyDescent="0.3">
      <c r="A225" t="s">
        <v>638</v>
      </c>
      <c r="B225" s="6">
        <v>2010</v>
      </c>
      <c r="C225">
        <v>21.72</v>
      </c>
      <c r="D225">
        <v>21.72</v>
      </c>
      <c r="E225">
        <v>22.41</v>
      </c>
      <c r="F225">
        <v>52.19</v>
      </c>
      <c r="G225">
        <v>6.14</v>
      </c>
      <c r="H225">
        <v>5.64</v>
      </c>
      <c r="I225">
        <v>67.760000000000005</v>
      </c>
      <c r="J225">
        <v>3.13</v>
      </c>
      <c r="K225" s="58">
        <v>0</v>
      </c>
      <c r="L225" s="58">
        <v>75</v>
      </c>
      <c r="M225">
        <v>5267.5</v>
      </c>
      <c r="N225" s="8">
        <v>29666000</v>
      </c>
      <c r="O225" s="8">
        <v>12797000</v>
      </c>
      <c r="P225" s="8">
        <v>2493600</v>
      </c>
      <c r="Q225">
        <v>3.3</v>
      </c>
      <c r="R225">
        <v>0.09</v>
      </c>
      <c r="S225">
        <v>39.880000000000003</v>
      </c>
      <c r="T225" s="6">
        <v>14.24</v>
      </c>
      <c r="U225" s="7">
        <v>15.305813953488377</v>
      </c>
      <c r="V225" t="s">
        <v>640</v>
      </c>
    </row>
    <row r="226" spans="1:22" x14ac:dyDescent="0.3">
      <c r="A226" t="s">
        <v>680</v>
      </c>
      <c r="B226" s="6">
        <v>2010</v>
      </c>
      <c r="C226">
        <v>74.31</v>
      </c>
      <c r="D226">
        <v>70.489999999999995</v>
      </c>
      <c r="E226">
        <v>77.59</v>
      </c>
      <c r="F226">
        <v>87.81</v>
      </c>
      <c r="G226">
        <v>68.42</v>
      </c>
      <c r="H226">
        <v>65.45</v>
      </c>
      <c r="I226">
        <v>95.39</v>
      </c>
      <c r="J226">
        <v>54.3</v>
      </c>
      <c r="K226" s="58">
        <v>1</v>
      </c>
      <c r="L226" s="58"/>
      <c r="M226">
        <v>12760.41</v>
      </c>
      <c r="N226" s="8">
        <v>69402000</v>
      </c>
      <c r="O226" s="8">
        <v>46645000</v>
      </c>
      <c r="P226" s="8">
        <v>919000</v>
      </c>
      <c r="Q226">
        <v>5.88</v>
      </c>
      <c r="R226">
        <v>0.56000000000000005</v>
      </c>
      <c r="S226">
        <v>57.19</v>
      </c>
      <c r="T226" s="6">
        <v>14.24</v>
      </c>
      <c r="U226" s="7">
        <v>15.305813953488377</v>
      </c>
      <c r="V226" t="s">
        <v>640</v>
      </c>
    </row>
    <row r="227" spans="1:22" x14ac:dyDescent="0.3">
      <c r="A227" t="s">
        <v>461</v>
      </c>
      <c r="B227" s="6">
        <v>2010</v>
      </c>
      <c r="C227">
        <v>33.75</v>
      </c>
      <c r="D227">
        <v>33.75</v>
      </c>
      <c r="E227">
        <v>100</v>
      </c>
      <c r="F227">
        <v>16.36</v>
      </c>
      <c r="G227">
        <v>30.01</v>
      </c>
      <c r="H227">
        <v>51.58</v>
      </c>
      <c r="I227">
        <v>34.869999999999997</v>
      </c>
      <c r="J227">
        <v>54.38</v>
      </c>
      <c r="K227" s="58">
        <v>1</v>
      </c>
      <c r="L227" s="58"/>
      <c r="M227">
        <v>2360.1</v>
      </c>
      <c r="N227" s="8">
        <v>4389000</v>
      </c>
      <c r="O227" s="8">
        <v>3034000</v>
      </c>
      <c r="P227" s="8">
        <v>217000</v>
      </c>
      <c r="Q227">
        <v>4.8099999999999996</v>
      </c>
      <c r="R227">
        <v>0.91</v>
      </c>
      <c r="S227">
        <v>34.22</v>
      </c>
      <c r="T227" s="6">
        <v>14.24</v>
      </c>
      <c r="U227" s="7">
        <v>15.305813953488377</v>
      </c>
      <c r="V227" t="s">
        <v>640</v>
      </c>
    </row>
    <row r="228" spans="1:22" x14ac:dyDescent="0.3">
      <c r="A228" t="s">
        <v>186</v>
      </c>
      <c r="B228" s="6">
        <v>2010</v>
      </c>
      <c r="C228">
        <v>66.680000000000007</v>
      </c>
      <c r="D228">
        <v>66.680000000000007</v>
      </c>
      <c r="E228">
        <v>100</v>
      </c>
      <c r="F228">
        <v>73.12</v>
      </c>
      <c r="G228">
        <v>75.040000000000006</v>
      </c>
      <c r="H228">
        <v>43.41</v>
      </c>
      <c r="I228">
        <v>61.84</v>
      </c>
      <c r="J228">
        <v>48.92</v>
      </c>
      <c r="K228" s="58">
        <v>1</v>
      </c>
      <c r="L228" s="58">
        <v>18.18</v>
      </c>
      <c r="M228">
        <v>3245.7</v>
      </c>
      <c r="N228" s="8">
        <v>7242000</v>
      </c>
      <c r="O228" s="8">
        <v>5453000</v>
      </c>
      <c r="P228" s="8">
        <v>637000</v>
      </c>
      <c r="Q228">
        <v>6.35</v>
      </c>
      <c r="R228">
        <v>1.33</v>
      </c>
      <c r="S228">
        <v>47.99</v>
      </c>
      <c r="T228" s="6">
        <v>14.24</v>
      </c>
      <c r="U228" s="7">
        <v>15.305813953488377</v>
      </c>
      <c r="V228" t="s">
        <v>640</v>
      </c>
    </row>
    <row r="229" spans="1:22" x14ac:dyDescent="0.3">
      <c r="A229" t="s">
        <v>639</v>
      </c>
      <c r="B229" s="6">
        <v>2010</v>
      </c>
      <c r="C229">
        <v>71.680000000000007</v>
      </c>
      <c r="D229">
        <v>71.680000000000007</v>
      </c>
      <c r="E229">
        <v>93.1</v>
      </c>
      <c r="F229">
        <v>76.55</v>
      </c>
      <c r="G229">
        <v>78.89</v>
      </c>
      <c r="H229">
        <v>52.55</v>
      </c>
      <c r="I229">
        <v>61.84</v>
      </c>
      <c r="J229">
        <v>50.63</v>
      </c>
      <c r="K229" s="58">
        <v>1</v>
      </c>
      <c r="L229" s="58">
        <v>19.05</v>
      </c>
      <c r="M229">
        <v>31311.86</v>
      </c>
      <c r="N229" s="8">
        <v>195145000</v>
      </c>
      <c r="O229" s="8">
        <v>146433000</v>
      </c>
      <c r="P229" s="8">
        <v>5816000</v>
      </c>
      <c r="Q229">
        <v>4.2</v>
      </c>
      <c r="R229">
        <v>0.65</v>
      </c>
      <c r="S229">
        <v>61.25</v>
      </c>
      <c r="T229" s="6">
        <v>14.24</v>
      </c>
      <c r="U229" s="7">
        <v>15.305813953488377</v>
      </c>
      <c r="V229" t="s">
        <v>640</v>
      </c>
    </row>
    <row r="230" spans="1:22" x14ac:dyDescent="0.3">
      <c r="A230" t="s">
        <v>678</v>
      </c>
      <c r="B230" s="6">
        <v>2010</v>
      </c>
      <c r="C230">
        <v>64.05</v>
      </c>
      <c r="D230">
        <v>64.05</v>
      </c>
      <c r="E230">
        <v>90.38</v>
      </c>
      <c r="F230">
        <v>74.02</v>
      </c>
      <c r="G230">
        <v>39.549999999999997</v>
      </c>
      <c r="H230">
        <v>87.95</v>
      </c>
      <c r="I230">
        <v>79.5</v>
      </c>
      <c r="J230">
        <v>99.46</v>
      </c>
      <c r="K230" s="58">
        <v>1</v>
      </c>
      <c r="L230" s="58">
        <v>17.86</v>
      </c>
      <c r="M230">
        <v>31565.13</v>
      </c>
      <c r="N230" s="8">
        <v>22231300</v>
      </c>
      <c r="O230" s="8">
        <v>13028700</v>
      </c>
      <c r="P230" s="8">
        <v>2112200</v>
      </c>
      <c r="Q230">
        <v>7.44</v>
      </c>
      <c r="R230">
        <v>0.61</v>
      </c>
      <c r="S230">
        <v>41.34</v>
      </c>
      <c r="T230" s="6">
        <v>14.24</v>
      </c>
      <c r="U230" s="7">
        <v>15.305813953488377</v>
      </c>
      <c r="V230" t="s">
        <v>77</v>
      </c>
    </row>
    <row r="231" spans="1:22" x14ac:dyDescent="0.3">
      <c r="A231" t="s">
        <v>155</v>
      </c>
      <c r="B231" s="6">
        <v>2010</v>
      </c>
      <c r="C231">
        <v>78.099999999999994</v>
      </c>
      <c r="D231">
        <v>78.099999999999994</v>
      </c>
      <c r="E231">
        <v>90.38</v>
      </c>
      <c r="F231">
        <v>78.56</v>
      </c>
      <c r="G231">
        <v>80.260000000000005</v>
      </c>
      <c r="H231">
        <v>73.62</v>
      </c>
      <c r="I231">
        <v>59</v>
      </c>
      <c r="J231">
        <v>84.52</v>
      </c>
      <c r="K231" s="58">
        <v>1</v>
      </c>
      <c r="L231" s="58">
        <v>61.9</v>
      </c>
      <c r="M231">
        <v>10888.21</v>
      </c>
      <c r="N231" s="8">
        <v>19300000</v>
      </c>
      <c r="O231" s="8">
        <v>9791000</v>
      </c>
      <c r="P231" s="8">
        <v>1373000</v>
      </c>
      <c r="Q231">
        <v>5.14</v>
      </c>
      <c r="R231">
        <v>0.76</v>
      </c>
      <c r="S231">
        <v>28.48</v>
      </c>
      <c r="T231" s="6">
        <v>14.24</v>
      </c>
      <c r="U231" s="7">
        <v>15.305813953488377</v>
      </c>
      <c r="V231" t="s">
        <v>77</v>
      </c>
    </row>
    <row r="232" spans="1:22" x14ac:dyDescent="0.3">
      <c r="A232" t="s">
        <v>356</v>
      </c>
      <c r="B232" s="6">
        <v>2010</v>
      </c>
      <c r="C232">
        <v>31.82</v>
      </c>
      <c r="D232">
        <v>31.82</v>
      </c>
      <c r="E232">
        <v>100</v>
      </c>
      <c r="F232">
        <v>27.99</v>
      </c>
      <c r="G232">
        <v>26.22</v>
      </c>
      <c r="H232">
        <v>48.05</v>
      </c>
      <c r="I232">
        <v>20</v>
      </c>
      <c r="J232">
        <v>46.77</v>
      </c>
      <c r="K232" s="58">
        <v>1</v>
      </c>
      <c r="L232" s="58">
        <v>65.22</v>
      </c>
      <c r="M232">
        <v>3192.15</v>
      </c>
      <c r="N232" s="8">
        <v>4789000</v>
      </c>
      <c r="O232" s="8">
        <v>2549000</v>
      </c>
      <c r="P232" s="8">
        <v>512000</v>
      </c>
      <c r="Q232">
        <v>8.19</v>
      </c>
      <c r="R232">
        <v>1.23</v>
      </c>
      <c r="S232">
        <v>21.71</v>
      </c>
      <c r="T232" s="6">
        <v>14.24</v>
      </c>
      <c r="U232" s="7">
        <v>15.305813953488377</v>
      </c>
      <c r="V232" t="s">
        <v>77</v>
      </c>
    </row>
    <row r="233" spans="1:22" x14ac:dyDescent="0.3">
      <c r="A233" t="s">
        <v>21</v>
      </c>
      <c r="B233" s="6">
        <v>2010</v>
      </c>
      <c r="C233">
        <v>88.1</v>
      </c>
      <c r="D233">
        <v>54.62</v>
      </c>
      <c r="E233">
        <v>23.08</v>
      </c>
      <c r="F233">
        <v>87.24</v>
      </c>
      <c r="G233">
        <v>89.74</v>
      </c>
      <c r="H233">
        <v>86.83</v>
      </c>
      <c r="I233">
        <v>96.5</v>
      </c>
      <c r="J233">
        <v>84.38</v>
      </c>
      <c r="K233" s="58">
        <v>1</v>
      </c>
      <c r="L233" s="58">
        <v>81.819999999999993</v>
      </c>
      <c r="M233">
        <v>55512.800000000003</v>
      </c>
      <c r="N233" s="8">
        <v>58788000</v>
      </c>
      <c r="O233" s="8">
        <v>36131000</v>
      </c>
      <c r="P233" s="8">
        <v>7999000</v>
      </c>
      <c r="Q233">
        <v>9.3000000000000007</v>
      </c>
      <c r="R233">
        <v>1.0900000000000001</v>
      </c>
      <c r="S233">
        <v>39.99</v>
      </c>
      <c r="T233" s="6">
        <v>14.24</v>
      </c>
      <c r="U233" s="7">
        <v>15.305813953488377</v>
      </c>
      <c r="V233" t="s">
        <v>77</v>
      </c>
    </row>
    <row r="234" spans="1:22" x14ac:dyDescent="0.3">
      <c r="A234" t="s">
        <v>12</v>
      </c>
      <c r="B234" s="6">
        <v>2010</v>
      </c>
      <c r="C234">
        <v>77.81</v>
      </c>
      <c r="D234">
        <v>58.55</v>
      </c>
      <c r="E234">
        <v>36.21</v>
      </c>
      <c r="F234">
        <v>78.8</v>
      </c>
      <c r="G234">
        <v>91.76</v>
      </c>
      <c r="H234">
        <v>56.24</v>
      </c>
      <c r="I234">
        <v>83.33</v>
      </c>
      <c r="J234">
        <v>49.38</v>
      </c>
      <c r="K234" s="58">
        <v>1</v>
      </c>
      <c r="L234" s="58">
        <v>90.91</v>
      </c>
      <c r="M234">
        <v>46077.5</v>
      </c>
      <c r="N234" s="8">
        <v>50332000</v>
      </c>
      <c r="O234" s="8">
        <v>31369000</v>
      </c>
      <c r="P234" s="8">
        <v>4186000</v>
      </c>
      <c r="Q234">
        <v>3.53</v>
      </c>
      <c r="R234">
        <v>0.7</v>
      </c>
      <c r="S234">
        <v>37.82</v>
      </c>
      <c r="T234" s="6">
        <v>14.24</v>
      </c>
      <c r="U234" s="7">
        <v>15.305813953488377</v>
      </c>
      <c r="V234" t="s">
        <v>77</v>
      </c>
    </row>
    <row r="235" spans="1:22" x14ac:dyDescent="0.3">
      <c r="A235" t="s">
        <v>254</v>
      </c>
      <c r="B235" s="6">
        <v>2010</v>
      </c>
      <c r="C235">
        <v>17.09</v>
      </c>
      <c r="D235">
        <v>17.09</v>
      </c>
      <c r="E235">
        <v>100</v>
      </c>
      <c r="F235">
        <v>5.52</v>
      </c>
      <c r="G235">
        <v>22.82</v>
      </c>
      <c r="H235">
        <v>27.79</v>
      </c>
      <c r="I235">
        <v>0</v>
      </c>
      <c r="J235">
        <v>34.380000000000003</v>
      </c>
      <c r="K235" s="58">
        <v>1</v>
      </c>
      <c r="L235" s="58">
        <v>100</v>
      </c>
      <c r="M235">
        <v>3877.95</v>
      </c>
      <c r="N235" s="8">
        <v>4889300</v>
      </c>
      <c r="O235" s="8">
        <v>3269400</v>
      </c>
      <c r="P235" s="8">
        <v>362900</v>
      </c>
      <c r="Q235">
        <v>4.57</v>
      </c>
      <c r="R235">
        <v>1.56</v>
      </c>
      <c r="S235">
        <v>52.27</v>
      </c>
      <c r="T235" s="6">
        <v>14.24</v>
      </c>
      <c r="U235" s="7">
        <v>15.305813953488377</v>
      </c>
      <c r="V235" t="s">
        <v>77</v>
      </c>
    </row>
    <row r="236" spans="1:22" x14ac:dyDescent="0.3">
      <c r="A236" t="s">
        <v>641</v>
      </c>
      <c r="B236" s="6">
        <v>2010</v>
      </c>
      <c r="C236">
        <v>66.709999999999994</v>
      </c>
      <c r="D236">
        <v>66.709999999999994</v>
      </c>
      <c r="E236">
        <v>100</v>
      </c>
      <c r="F236">
        <v>82.89</v>
      </c>
      <c r="G236">
        <v>64.66</v>
      </c>
      <c r="H236">
        <v>41.6</v>
      </c>
      <c r="I236">
        <v>70.5</v>
      </c>
      <c r="J236">
        <v>48.7</v>
      </c>
      <c r="K236" s="58">
        <v>1</v>
      </c>
      <c r="L236" s="58">
        <v>100</v>
      </c>
      <c r="M236">
        <v>3485.77</v>
      </c>
      <c r="N236" s="8">
        <v>5802000</v>
      </c>
      <c r="O236" s="8">
        <v>3996000</v>
      </c>
      <c r="P236" s="8">
        <v>675000</v>
      </c>
      <c r="Q236">
        <v>3.92</v>
      </c>
      <c r="R236">
        <v>1.23</v>
      </c>
      <c r="S236">
        <v>46.11</v>
      </c>
      <c r="T236" s="6">
        <v>14.24</v>
      </c>
      <c r="U236" s="7">
        <v>15.305813953488377</v>
      </c>
      <c r="V236" t="s">
        <v>77</v>
      </c>
    </row>
    <row r="237" spans="1:22" x14ac:dyDescent="0.3">
      <c r="A237" t="s">
        <v>681</v>
      </c>
      <c r="B237" s="6">
        <v>2010</v>
      </c>
      <c r="C237">
        <v>63.97</v>
      </c>
      <c r="D237">
        <v>63.97</v>
      </c>
      <c r="E237">
        <v>100</v>
      </c>
      <c r="F237">
        <v>84.81</v>
      </c>
      <c r="G237">
        <v>42.05</v>
      </c>
      <c r="H237">
        <v>64.319999999999993</v>
      </c>
      <c r="I237">
        <v>70.5</v>
      </c>
      <c r="J237">
        <v>69.05</v>
      </c>
      <c r="K237" s="58">
        <v>1</v>
      </c>
      <c r="L237" s="58">
        <v>100</v>
      </c>
      <c r="M237">
        <v>2707.62</v>
      </c>
      <c r="N237" s="8">
        <v>913100</v>
      </c>
      <c r="O237" s="8">
        <v>638900</v>
      </c>
      <c r="P237" s="8">
        <v>199500</v>
      </c>
      <c r="Q237">
        <v>15.15</v>
      </c>
      <c r="R237">
        <v>1.1000000000000001</v>
      </c>
      <c r="S237">
        <v>50.97</v>
      </c>
      <c r="T237" s="6">
        <v>14.24</v>
      </c>
      <c r="U237" s="7">
        <v>15.305813953488377</v>
      </c>
      <c r="V237" t="s">
        <v>77</v>
      </c>
    </row>
    <row r="238" spans="1:22" x14ac:dyDescent="0.3">
      <c r="A238" t="s">
        <v>622</v>
      </c>
      <c r="B238" s="6">
        <v>2010</v>
      </c>
      <c r="C238" t="s">
        <v>679</v>
      </c>
      <c r="D238" t="s">
        <v>679</v>
      </c>
      <c r="E238" t="s">
        <v>679</v>
      </c>
      <c r="F238" t="s">
        <v>679</v>
      </c>
      <c r="G238" t="s">
        <v>679</v>
      </c>
      <c r="H238" t="s">
        <v>679</v>
      </c>
      <c r="I238">
        <v>0</v>
      </c>
      <c r="J238">
        <v>0</v>
      </c>
      <c r="K238" s="58">
        <v>1</v>
      </c>
      <c r="L238" s="58">
        <v>90.91</v>
      </c>
      <c r="M238">
        <v>705.88</v>
      </c>
      <c r="N238" s="8">
        <v>485237</v>
      </c>
      <c r="O238" s="8">
        <v>239926</v>
      </c>
      <c r="P238" s="8">
        <v>66310</v>
      </c>
      <c r="Q238">
        <v>10.65</v>
      </c>
      <c r="R238">
        <v>0.93</v>
      </c>
      <c r="S238">
        <v>23.89</v>
      </c>
      <c r="T238" s="6">
        <v>14.24</v>
      </c>
      <c r="U238" s="7">
        <v>15.305813953488377</v>
      </c>
      <c r="V238" t="s">
        <v>77</v>
      </c>
    </row>
    <row r="239" spans="1:22" x14ac:dyDescent="0.3">
      <c r="A239" t="s">
        <v>642</v>
      </c>
      <c r="B239" s="6">
        <v>2010</v>
      </c>
      <c r="C239">
        <v>23.75</v>
      </c>
      <c r="D239">
        <v>23.75</v>
      </c>
      <c r="E239">
        <v>100</v>
      </c>
      <c r="F239">
        <v>30.44</v>
      </c>
      <c r="G239">
        <v>4.75</v>
      </c>
      <c r="H239">
        <v>44.11</v>
      </c>
      <c r="I239">
        <v>43</v>
      </c>
      <c r="J239">
        <v>42.21</v>
      </c>
      <c r="K239" s="58">
        <v>1</v>
      </c>
      <c r="L239" s="58">
        <v>90.91</v>
      </c>
      <c r="M239">
        <v>3063.26</v>
      </c>
      <c r="N239" s="8">
        <v>1662156</v>
      </c>
      <c r="O239" s="8">
        <v>551792</v>
      </c>
      <c r="P239" s="8">
        <v>254773</v>
      </c>
      <c r="Q239">
        <v>13.69</v>
      </c>
      <c r="R239">
        <v>0.96</v>
      </c>
      <c r="S239">
        <v>12.73</v>
      </c>
      <c r="T239" s="6">
        <v>14.24</v>
      </c>
      <c r="U239" s="7">
        <v>15.305813953488377</v>
      </c>
      <c r="V239" t="s">
        <v>77</v>
      </c>
    </row>
    <row r="240" spans="1:22" x14ac:dyDescent="0.3">
      <c r="A240" t="s">
        <v>643</v>
      </c>
      <c r="B240" s="6">
        <v>2010</v>
      </c>
      <c r="C240">
        <v>18.55</v>
      </c>
      <c r="D240">
        <v>18.55</v>
      </c>
      <c r="E240">
        <v>100</v>
      </c>
      <c r="F240">
        <v>2.0699999999999998</v>
      </c>
      <c r="G240">
        <v>24.15</v>
      </c>
      <c r="H240">
        <v>38.21</v>
      </c>
      <c r="I240">
        <v>0</v>
      </c>
      <c r="J240">
        <v>29.38</v>
      </c>
      <c r="K240" s="58"/>
      <c r="L240" s="58"/>
      <c r="M240">
        <v>1166.67</v>
      </c>
      <c r="N240" s="8">
        <v>872300</v>
      </c>
      <c r="O240" s="8">
        <v>326400</v>
      </c>
      <c r="P240" s="8">
        <v>235500</v>
      </c>
      <c r="Q240">
        <v>21.63</v>
      </c>
      <c r="R240">
        <v>1.67</v>
      </c>
      <c r="S240">
        <v>3.48</v>
      </c>
      <c r="T240" s="6">
        <v>14.24</v>
      </c>
      <c r="U240" s="7">
        <v>15.305813953488377</v>
      </c>
      <c r="V240" t="s">
        <v>77</v>
      </c>
    </row>
    <row r="241" spans="1:22" x14ac:dyDescent="0.3">
      <c r="A241" t="s">
        <v>162</v>
      </c>
      <c r="B241" s="6">
        <v>2010</v>
      </c>
      <c r="C241">
        <v>60.87</v>
      </c>
      <c r="D241">
        <v>60.87</v>
      </c>
      <c r="E241">
        <v>100</v>
      </c>
      <c r="F241">
        <v>61.97</v>
      </c>
      <c r="G241">
        <v>58.23</v>
      </c>
      <c r="H241">
        <v>63.39</v>
      </c>
      <c r="I241">
        <v>20</v>
      </c>
      <c r="J241">
        <v>74.680000000000007</v>
      </c>
      <c r="K241" s="58"/>
      <c r="L241" s="58"/>
      <c r="M241">
        <v>7424.63</v>
      </c>
      <c r="N241" s="8">
        <v>6832000</v>
      </c>
      <c r="O241" s="8">
        <v>3386000</v>
      </c>
      <c r="P241" s="8">
        <v>649000</v>
      </c>
      <c r="Q241">
        <v>5.89</v>
      </c>
      <c r="R241">
        <v>0.62</v>
      </c>
      <c r="S241">
        <v>38.51</v>
      </c>
      <c r="T241" s="6">
        <v>14.24</v>
      </c>
      <c r="U241" s="7">
        <v>15.305813953488377</v>
      </c>
      <c r="V241" t="s">
        <v>77</v>
      </c>
    </row>
    <row r="242" spans="1:22" x14ac:dyDescent="0.3">
      <c r="A242" t="s">
        <v>274</v>
      </c>
      <c r="B242" s="6">
        <v>2010</v>
      </c>
      <c r="C242">
        <v>53.02</v>
      </c>
      <c r="D242">
        <v>53.02</v>
      </c>
      <c r="E242">
        <v>53.85</v>
      </c>
      <c r="F242">
        <v>61.14</v>
      </c>
      <c r="G242">
        <v>35.57</v>
      </c>
      <c r="H242">
        <v>68.260000000000005</v>
      </c>
      <c r="I242">
        <v>20</v>
      </c>
      <c r="J242">
        <v>59.52</v>
      </c>
      <c r="K242" s="58">
        <v>1</v>
      </c>
      <c r="L242" s="58">
        <v>100</v>
      </c>
      <c r="M242">
        <v>5256.34</v>
      </c>
      <c r="N242" s="8">
        <v>2832800</v>
      </c>
      <c r="O242" s="8">
        <v>1582000</v>
      </c>
      <c r="P242" s="8">
        <v>273900</v>
      </c>
      <c r="Q242">
        <v>6.75</v>
      </c>
      <c r="R242">
        <v>2.77</v>
      </c>
      <c r="S242">
        <v>34.94</v>
      </c>
      <c r="T242" s="6">
        <v>14.24</v>
      </c>
      <c r="U242" s="7">
        <v>15.305813953488377</v>
      </c>
      <c r="V242" t="s">
        <v>77</v>
      </c>
    </row>
    <row r="243" spans="1:22" x14ac:dyDescent="0.3">
      <c r="A243" t="s">
        <v>374</v>
      </c>
      <c r="B243" s="6">
        <v>2010</v>
      </c>
      <c r="C243">
        <v>52.63</v>
      </c>
      <c r="D243">
        <v>52.63</v>
      </c>
      <c r="E243">
        <v>100</v>
      </c>
      <c r="F243">
        <v>56.11</v>
      </c>
      <c r="G243">
        <v>54.94</v>
      </c>
      <c r="H243">
        <v>42.57</v>
      </c>
      <c r="I243">
        <v>0</v>
      </c>
      <c r="J243">
        <v>40.630000000000003</v>
      </c>
      <c r="K243" s="58">
        <v>1</v>
      </c>
      <c r="L243" s="58">
        <v>100</v>
      </c>
      <c r="M243">
        <v>10827.49</v>
      </c>
      <c r="N243" s="8">
        <v>5515900</v>
      </c>
      <c r="O243" s="8">
        <v>2864300</v>
      </c>
      <c r="P243" s="8">
        <v>699300</v>
      </c>
      <c r="Q243">
        <v>9</v>
      </c>
      <c r="R243">
        <v>0.91</v>
      </c>
      <c r="S243">
        <v>22.88</v>
      </c>
      <c r="T243" s="6">
        <v>14.24</v>
      </c>
      <c r="U243" s="7">
        <v>15.305813953488377</v>
      </c>
      <c r="V243" t="s">
        <v>77</v>
      </c>
    </row>
    <row r="244" spans="1:22" x14ac:dyDescent="0.3">
      <c r="A244" t="s">
        <v>644</v>
      </c>
      <c r="B244" s="6">
        <v>2010</v>
      </c>
      <c r="C244">
        <v>77.23</v>
      </c>
      <c r="D244">
        <v>71.31</v>
      </c>
      <c r="E244">
        <v>73.08</v>
      </c>
      <c r="F244">
        <v>73.16</v>
      </c>
      <c r="G244">
        <v>81.819999999999993</v>
      </c>
      <c r="H244">
        <v>73.78</v>
      </c>
      <c r="I244">
        <v>50.5</v>
      </c>
      <c r="J244">
        <v>72.62</v>
      </c>
      <c r="K244" s="58">
        <v>1</v>
      </c>
      <c r="L244" s="58">
        <v>100</v>
      </c>
      <c r="M244">
        <v>7772.24</v>
      </c>
      <c r="N244" s="8">
        <v>10154000</v>
      </c>
      <c r="O244" s="8">
        <v>4565000</v>
      </c>
      <c r="P244" s="8">
        <v>729000</v>
      </c>
      <c r="Q244">
        <v>5.99</v>
      </c>
      <c r="R244">
        <v>0.81</v>
      </c>
      <c r="S244">
        <v>27.28</v>
      </c>
      <c r="T244" s="6">
        <v>14.24</v>
      </c>
      <c r="U244" s="7">
        <v>15.305813953488377</v>
      </c>
      <c r="V244" t="s">
        <v>77</v>
      </c>
    </row>
    <row r="245" spans="1:22" x14ac:dyDescent="0.3">
      <c r="A245" t="s">
        <v>389</v>
      </c>
      <c r="B245" s="6">
        <v>2010</v>
      </c>
      <c r="C245">
        <v>59.84</v>
      </c>
      <c r="D245">
        <v>59.84</v>
      </c>
      <c r="E245">
        <v>100</v>
      </c>
      <c r="F245">
        <v>65.75</v>
      </c>
      <c r="G245">
        <v>40.81</v>
      </c>
      <c r="H245">
        <v>81.64</v>
      </c>
      <c r="I245">
        <v>70.5</v>
      </c>
      <c r="J245">
        <v>98.13</v>
      </c>
      <c r="K245" s="58">
        <v>1</v>
      </c>
      <c r="L245" s="58">
        <v>100</v>
      </c>
      <c r="M245">
        <v>4891.4799999999996</v>
      </c>
      <c r="N245" s="8">
        <v>5496000</v>
      </c>
      <c r="O245" s="8">
        <v>3656000</v>
      </c>
      <c r="P245" s="8">
        <v>478000</v>
      </c>
      <c r="Q245">
        <v>8.67</v>
      </c>
      <c r="R245">
        <v>1.3</v>
      </c>
      <c r="S245">
        <v>43.85</v>
      </c>
      <c r="T245" s="6">
        <v>14.24</v>
      </c>
      <c r="U245" s="7">
        <v>15.305813953488377</v>
      </c>
      <c r="V245" t="s">
        <v>77</v>
      </c>
    </row>
    <row r="246" spans="1:22" x14ac:dyDescent="0.3">
      <c r="A246" t="s">
        <v>282</v>
      </c>
      <c r="B246" s="6">
        <v>2010</v>
      </c>
      <c r="C246">
        <v>56.36</v>
      </c>
      <c r="D246">
        <v>49.33</v>
      </c>
      <c r="E246">
        <v>15.38</v>
      </c>
      <c r="F246">
        <v>56.38</v>
      </c>
      <c r="G246">
        <v>48.97</v>
      </c>
      <c r="H246">
        <v>68.819999999999993</v>
      </c>
      <c r="I246">
        <v>51.5</v>
      </c>
      <c r="J246">
        <v>55.36</v>
      </c>
      <c r="K246" s="58">
        <v>1</v>
      </c>
      <c r="L246" s="58">
        <v>100</v>
      </c>
      <c r="M246">
        <v>6798.11</v>
      </c>
      <c r="N246" s="8">
        <v>13428000</v>
      </c>
      <c r="O246" s="8">
        <v>6589000</v>
      </c>
      <c r="P246" s="8">
        <v>892000</v>
      </c>
      <c r="Q246">
        <v>15.06</v>
      </c>
      <c r="R246">
        <v>0.51</v>
      </c>
      <c r="S246">
        <v>29.06</v>
      </c>
      <c r="T246" s="6">
        <v>14.24</v>
      </c>
      <c r="U246" s="7">
        <v>15.305813953488377</v>
      </c>
      <c r="V246" t="s">
        <v>77</v>
      </c>
    </row>
    <row r="247" spans="1:22" x14ac:dyDescent="0.3">
      <c r="A247" t="s">
        <v>263</v>
      </c>
      <c r="B247" s="6">
        <v>2010</v>
      </c>
      <c r="C247">
        <v>65.260000000000005</v>
      </c>
      <c r="D247">
        <v>65.260000000000005</v>
      </c>
      <c r="E247">
        <v>100</v>
      </c>
      <c r="F247">
        <v>59.81</v>
      </c>
      <c r="G247">
        <v>65.81</v>
      </c>
      <c r="H247">
        <v>73.959999999999994</v>
      </c>
      <c r="I247">
        <v>20</v>
      </c>
      <c r="J247">
        <v>76.88</v>
      </c>
      <c r="K247" s="58">
        <v>1</v>
      </c>
      <c r="L247" s="58">
        <v>100</v>
      </c>
      <c r="M247">
        <v>2367.0100000000002</v>
      </c>
      <c r="N247" s="8">
        <v>2024863</v>
      </c>
      <c r="O247" s="8">
        <v>1182746</v>
      </c>
      <c r="P247" s="8">
        <v>238922</v>
      </c>
      <c r="Q247">
        <v>7.96</v>
      </c>
      <c r="R247">
        <v>0.78</v>
      </c>
      <c r="S247">
        <v>42.77</v>
      </c>
      <c r="T247" s="6">
        <v>14.24</v>
      </c>
      <c r="U247" s="7">
        <v>15.305813953488377</v>
      </c>
      <c r="V247" t="s">
        <v>77</v>
      </c>
    </row>
    <row r="248" spans="1:22" x14ac:dyDescent="0.3">
      <c r="A248" t="s">
        <v>377</v>
      </c>
      <c r="B248" s="6">
        <v>2010</v>
      </c>
      <c r="C248">
        <v>66.77</v>
      </c>
      <c r="D248">
        <v>66.77</v>
      </c>
      <c r="E248">
        <v>100</v>
      </c>
      <c r="F248">
        <v>90.06</v>
      </c>
      <c r="G248">
        <v>58.78</v>
      </c>
      <c r="H248">
        <v>39.18</v>
      </c>
      <c r="I248">
        <v>85.5</v>
      </c>
      <c r="J248">
        <v>48.21</v>
      </c>
      <c r="K248" s="58">
        <v>1</v>
      </c>
      <c r="L248" s="58">
        <v>100</v>
      </c>
      <c r="M248">
        <v>4688.3999999999996</v>
      </c>
      <c r="N248" s="8">
        <v>3402803</v>
      </c>
      <c r="O248" s="8">
        <v>1822393</v>
      </c>
      <c r="P248" s="8">
        <v>258502</v>
      </c>
      <c r="Q248">
        <v>8.5299999999999994</v>
      </c>
      <c r="R248">
        <v>2.85</v>
      </c>
      <c r="S248">
        <v>23.48</v>
      </c>
      <c r="T248" s="6">
        <v>14.24</v>
      </c>
      <c r="U248" s="7">
        <v>15.305813953488377</v>
      </c>
      <c r="V248" t="s">
        <v>77</v>
      </c>
    </row>
    <row r="249" spans="1:22" x14ac:dyDescent="0.3">
      <c r="A249" t="s">
        <v>590</v>
      </c>
      <c r="B249" s="6">
        <v>2010</v>
      </c>
      <c r="C249">
        <v>28.6</v>
      </c>
      <c r="D249">
        <v>28.6</v>
      </c>
      <c r="E249">
        <v>100</v>
      </c>
      <c r="F249">
        <v>23.55</v>
      </c>
      <c r="G249">
        <v>14.06</v>
      </c>
      <c r="H249">
        <v>62.15</v>
      </c>
      <c r="I249">
        <v>20</v>
      </c>
      <c r="J249">
        <v>81.75</v>
      </c>
      <c r="K249" s="58">
        <v>1</v>
      </c>
      <c r="L249" s="58">
        <v>100</v>
      </c>
      <c r="M249">
        <v>673.83</v>
      </c>
      <c r="N249" s="8">
        <v>269331</v>
      </c>
      <c r="O249" s="8">
        <v>58027</v>
      </c>
      <c r="P249" s="8">
        <v>74895</v>
      </c>
      <c r="Q249">
        <v>22.36</v>
      </c>
      <c r="R249">
        <v>0.7</v>
      </c>
      <c r="S249">
        <v>0</v>
      </c>
      <c r="T249" s="6">
        <v>14.24</v>
      </c>
      <c r="U249" s="7">
        <v>15.305813953488377</v>
      </c>
      <c r="V249" t="s">
        <v>77</v>
      </c>
    </row>
    <row r="250" spans="1:22" x14ac:dyDescent="0.3">
      <c r="A250" t="s">
        <v>682</v>
      </c>
      <c r="B250" s="6">
        <v>2010</v>
      </c>
      <c r="C250">
        <v>62.23</v>
      </c>
      <c r="D250">
        <v>62.23</v>
      </c>
      <c r="E250">
        <v>100</v>
      </c>
      <c r="F250">
        <v>45.37</v>
      </c>
      <c r="G250">
        <v>78.709999999999994</v>
      </c>
      <c r="H250">
        <v>64.11</v>
      </c>
      <c r="I250">
        <v>20</v>
      </c>
      <c r="J250">
        <v>52.78</v>
      </c>
      <c r="K250" s="58">
        <v>1</v>
      </c>
      <c r="L250" s="58">
        <v>100</v>
      </c>
      <c r="M250">
        <v>12464.54</v>
      </c>
      <c r="N250" s="8">
        <v>63814000</v>
      </c>
      <c r="O250" s="8">
        <v>28480000</v>
      </c>
      <c r="P250" s="8">
        <v>6360000</v>
      </c>
      <c r="Q250">
        <v>14.93</v>
      </c>
      <c r="R250">
        <v>1</v>
      </c>
      <c r="S250">
        <v>27.33</v>
      </c>
      <c r="T250" s="6">
        <v>14.24</v>
      </c>
      <c r="U250" s="7">
        <v>15.305813953488377</v>
      </c>
      <c r="V250" t="s">
        <v>77</v>
      </c>
    </row>
    <row r="251" spans="1:22" x14ac:dyDescent="0.3">
      <c r="A251" t="s">
        <v>646</v>
      </c>
      <c r="B251" s="6">
        <v>2010</v>
      </c>
      <c r="C251">
        <v>63.21</v>
      </c>
      <c r="D251">
        <v>63.21</v>
      </c>
      <c r="E251">
        <v>100</v>
      </c>
      <c r="F251">
        <v>65.87</v>
      </c>
      <c r="G251">
        <v>84.59</v>
      </c>
      <c r="H251">
        <v>30.04</v>
      </c>
      <c r="I251">
        <v>40</v>
      </c>
      <c r="J251">
        <v>26.6</v>
      </c>
      <c r="K251" s="58">
        <v>1</v>
      </c>
      <c r="L251" s="58">
        <v>100</v>
      </c>
      <c r="M251">
        <v>11038.42</v>
      </c>
      <c r="N251" s="8">
        <v>33360572</v>
      </c>
      <c r="O251" s="8">
        <v>28848237</v>
      </c>
      <c r="P251" s="8">
        <v>735287</v>
      </c>
      <c r="Q251">
        <v>6.25</v>
      </c>
      <c r="R251">
        <v>0.46</v>
      </c>
      <c r="S251">
        <v>75.569999999999993</v>
      </c>
      <c r="T251" s="6">
        <v>14.24</v>
      </c>
      <c r="U251" s="7">
        <v>15.305813953488377</v>
      </c>
      <c r="V251" t="s">
        <v>645</v>
      </c>
    </row>
    <row r="252" spans="1:22" x14ac:dyDescent="0.3">
      <c r="A252" t="s">
        <v>647</v>
      </c>
      <c r="B252" s="6">
        <v>2010</v>
      </c>
      <c r="C252">
        <v>67.989999999999995</v>
      </c>
      <c r="D252">
        <v>66.5</v>
      </c>
      <c r="E252">
        <v>66.67</v>
      </c>
      <c r="F252">
        <v>84.29</v>
      </c>
      <c r="G252">
        <v>63.12</v>
      </c>
      <c r="H252">
        <v>51.89</v>
      </c>
      <c r="I252">
        <v>98.33</v>
      </c>
      <c r="J252">
        <v>31.59</v>
      </c>
      <c r="K252" s="58">
        <v>1</v>
      </c>
      <c r="L252" s="58">
        <v>100</v>
      </c>
      <c r="M252">
        <v>2510.92</v>
      </c>
      <c r="N252" s="8">
        <v>5216000</v>
      </c>
      <c r="O252" s="8">
        <v>4056000</v>
      </c>
      <c r="P252" s="8">
        <v>169000</v>
      </c>
      <c r="Q252">
        <v>3.44</v>
      </c>
      <c r="R252">
        <v>1.77</v>
      </c>
      <c r="S252">
        <v>26.81</v>
      </c>
      <c r="T252" s="6">
        <v>14.24</v>
      </c>
      <c r="U252" s="7">
        <v>15.305813953488377</v>
      </c>
      <c r="V252" t="s">
        <v>645</v>
      </c>
    </row>
    <row r="253" spans="1:22" x14ac:dyDescent="0.3">
      <c r="A253" t="s">
        <v>483</v>
      </c>
      <c r="B253" s="6">
        <v>2010</v>
      </c>
      <c r="C253">
        <v>27.94</v>
      </c>
      <c r="D253">
        <v>27.94</v>
      </c>
      <c r="E253">
        <v>100</v>
      </c>
      <c r="F253">
        <v>22.7</v>
      </c>
      <c r="G253">
        <v>34.64</v>
      </c>
      <c r="H253">
        <v>26.03</v>
      </c>
      <c r="I253">
        <v>0</v>
      </c>
      <c r="J253">
        <v>15.48</v>
      </c>
      <c r="K253" s="58">
        <v>1</v>
      </c>
      <c r="L253" s="58">
        <v>100</v>
      </c>
      <c r="M253">
        <v>3525.01</v>
      </c>
      <c r="N253" s="8">
        <v>4296547</v>
      </c>
      <c r="O253" s="8">
        <v>2697253</v>
      </c>
      <c r="P253" s="8">
        <v>393610</v>
      </c>
      <c r="Q253">
        <v>9.39</v>
      </c>
      <c r="R253">
        <v>0.62</v>
      </c>
      <c r="S253">
        <v>33.6</v>
      </c>
      <c r="T253" s="6">
        <v>14.24</v>
      </c>
      <c r="U253" s="7">
        <v>15.305813953488377</v>
      </c>
      <c r="V253" t="s">
        <v>645</v>
      </c>
    </row>
    <row r="254" spans="1:22" x14ac:dyDescent="0.3">
      <c r="A254" t="s">
        <v>200</v>
      </c>
      <c r="B254" s="6">
        <v>2010</v>
      </c>
      <c r="C254">
        <v>70.930000000000007</v>
      </c>
      <c r="D254">
        <v>70.930000000000007</v>
      </c>
      <c r="E254">
        <v>100</v>
      </c>
      <c r="F254">
        <v>84.73</v>
      </c>
      <c r="G254">
        <v>89.05</v>
      </c>
      <c r="H254">
        <v>26.62</v>
      </c>
      <c r="I254">
        <v>92.5</v>
      </c>
      <c r="J254">
        <v>9.14</v>
      </c>
      <c r="K254" s="58">
        <v>1</v>
      </c>
      <c r="L254" s="58"/>
      <c r="M254">
        <v>11507.02</v>
      </c>
      <c r="N254" s="8">
        <v>35325000</v>
      </c>
      <c r="O254" s="8">
        <v>24718000</v>
      </c>
      <c r="P254" s="8">
        <v>347000</v>
      </c>
      <c r="Q254">
        <v>3.84</v>
      </c>
      <c r="R254">
        <v>0.88</v>
      </c>
      <c r="S254">
        <v>43.11</v>
      </c>
      <c r="T254" s="6">
        <v>14.24</v>
      </c>
      <c r="U254" s="7">
        <v>15.305813953488377</v>
      </c>
      <c r="V254" t="s">
        <v>645</v>
      </c>
    </row>
    <row r="255" spans="1:22" x14ac:dyDescent="0.3">
      <c r="A255" t="s">
        <v>648</v>
      </c>
      <c r="B255" s="6">
        <v>2010</v>
      </c>
      <c r="C255">
        <v>77.78</v>
      </c>
      <c r="D255">
        <v>77.78</v>
      </c>
      <c r="E255">
        <v>100</v>
      </c>
      <c r="F255">
        <v>78.849999999999994</v>
      </c>
      <c r="G255">
        <v>68.989999999999995</v>
      </c>
      <c r="H255">
        <v>88.44</v>
      </c>
      <c r="I255">
        <v>67.5</v>
      </c>
      <c r="J255">
        <v>98.57</v>
      </c>
      <c r="K255" s="58">
        <v>1</v>
      </c>
      <c r="L255" s="58"/>
      <c r="M255">
        <v>11002.44</v>
      </c>
      <c r="N255" s="8">
        <v>21076000</v>
      </c>
      <c r="O255" s="8">
        <v>10665000</v>
      </c>
      <c r="P255" s="8">
        <v>880000</v>
      </c>
      <c r="Q255">
        <v>3.61</v>
      </c>
      <c r="R255">
        <v>0.81</v>
      </c>
      <c r="S255">
        <v>33.99</v>
      </c>
      <c r="T255" s="6">
        <v>14.24</v>
      </c>
      <c r="U255" s="7">
        <v>15.305813953488377</v>
      </c>
      <c r="V255" t="s">
        <v>645</v>
      </c>
    </row>
    <row r="256" spans="1:22" x14ac:dyDescent="0.3">
      <c r="A256" t="s">
        <v>321</v>
      </c>
      <c r="B256" s="6">
        <v>2010</v>
      </c>
      <c r="C256">
        <v>69.040000000000006</v>
      </c>
      <c r="D256">
        <v>69.040000000000006</v>
      </c>
      <c r="E256">
        <v>100</v>
      </c>
      <c r="F256">
        <v>92.29</v>
      </c>
      <c r="G256">
        <v>54.91</v>
      </c>
      <c r="H256">
        <v>55.96</v>
      </c>
      <c r="I256">
        <v>87.5</v>
      </c>
      <c r="J256">
        <v>42.47</v>
      </c>
      <c r="K256" s="58">
        <v>1</v>
      </c>
      <c r="L256" s="58">
        <v>25</v>
      </c>
      <c r="M256">
        <v>3045.6</v>
      </c>
      <c r="N256" s="8">
        <v>25310000</v>
      </c>
      <c r="O256" s="8">
        <v>22809000</v>
      </c>
      <c r="P256" s="8">
        <v>953000</v>
      </c>
      <c r="Q256">
        <v>2.2200000000000002</v>
      </c>
      <c r="R256">
        <v>0.54</v>
      </c>
      <c r="S256">
        <v>85.11</v>
      </c>
      <c r="T256" s="6">
        <v>14.24</v>
      </c>
      <c r="U256" s="7">
        <v>15.305813953488377</v>
      </c>
      <c r="V256" t="s">
        <v>645</v>
      </c>
    </row>
    <row r="257" spans="1:22" x14ac:dyDescent="0.3">
      <c r="A257" t="s">
        <v>220</v>
      </c>
      <c r="B257" s="6">
        <v>2010</v>
      </c>
      <c r="C257">
        <v>76.099999999999994</v>
      </c>
      <c r="D257">
        <v>76.099999999999994</v>
      </c>
      <c r="E257">
        <v>100</v>
      </c>
      <c r="F257">
        <v>58.19</v>
      </c>
      <c r="G257">
        <v>97.47</v>
      </c>
      <c r="H257">
        <v>71.739999999999995</v>
      </c>
      <c r="I257">
        <v>0</v>
      </c>
      <c r="J257">
        <v>60.64</v>
      </c>
      <c r="K257" s="58">
        <v>1</v>
      </c>
      <c r="L257" s="58">
        <v>30</v>
      </c>
      <c r="M257">
        <v>5574.67</v>
      </c>
      <c r="N257" s="8">
        <v>41219000</v>
      </c>
      <c r="O257" s="8">
        <v>34591000</v>
      </c>
      <c r="P257" s="8">
        <v>1497000</v>
      </c>
      <c r="Q257">
        <v>9</v>
      </c>
      <c r="R257">
        <v>0.3</v>
      </c>
      <c r="S257">
        <v>77.66</v>
      </c>
      <c r="T257" s="6">
        <v>14.24</v>
      </c>
      <c r="U257" s="7">
        <v>15.305813953488377</v>
      </c>
      <c r="V257" t="s">
        <v>645</v>
      </c>
    </row>
    <row r="258" spans="1:22" x14ac:dyDescent="0.3">
      <c r="A258" t="s">
        <v>649</v>
      </c>
      <c r="B258" s="6">
        <v>2010</v>
      </c>
      <c r="C258">
        <v>55.32</v>
      </c>
      <c r="D258">
        <v>55.32</v>
      </c>
      <c r="E258">
        <v>100</v>
      </c>
      <c r="F258">
        <v>44.56</v>
      </c>
      <c r="G258">
        <v>52.12</v>
      </c>
      <c r="H258">
        <v>75.989999999999995</v>
      </c>
      <c r="I258">
        <v>50</v>
      </c>
      <c r="J258">
        <v>82</v>
      </c>
      <c r="K258" s="58">
        <v>1</v>
      </c>
      <c r="L258" s="58">
        <v>45.45</v>
      </c>
      <c r="M258">
        <v>3736.77</v>
      </c>
      <c r="N258" s="8">
        <v>21871000</v>
      </c>
      <c r="O258" s="8">
        <v>13732000</v>
      </c>
      <c r="P258" s="8">
        <v>1849000</v>
      </c>
      <c r="Q258">
        <v>6.15</v>
      </c>
      <c r="R258">
        <v>0.92</v>
      </c>
      <c r="S258">
        <v>12.59</v>
      </c>
      <c r="T258" s="6">
        <v>14.24</v>
      </c>
      <c r="U258" s="7">
        <v>15.305813953488377</v>
      </c>
      <c r="V258" t="s">
        <v>645</v>
      </c>
    </row>
    <row r="259" spans="1:22" x14ac:dyDescent="0.3">
      <c r="A259" t="s">
        <v>176</v>
      </c>
      <c r="B259" s="6">
        <v>2010</v>
      </c>
      <c r="C259">
        <v>76.510000000000005</v>
      </c>
      <c r="D259">
        <v>76.510000000000005</v>
      </c>
      <c r="E259">
        <v>100</v>
      </c>
      <c r="F259">
        <v>93.37</v>
      </c>
      <c r="G259">
        <v>85.47</v>
      </c>
      <c r="H259">
        <v>40.53</v>
      </c>
      <c r="I259">
        <v>89.53</v>
      </c>
      <c r="J259">
        <v>22.73</v>
      </c>
      <c r="K259" s="58">
        <v>0</v>
      </c>
      <c r="L259" s="58">
        <v>55.56</v>
      </c>
      <c r="M259">
        <v>7133.63</v>
      </c>
      <c r="N259" s="8">
        <v>2092700</v>
      </c>
      <c r="O259" s="8">
        <v>570200</v>
      </c>
      <c r="P259" s="8">
        <v>474300</v>
      </c>
      <c r="Q259">
        <v>19.59</v>
      </c>
      <c r="R259">
        <v>0.91</v>
      </c>
      <c r="S259">
        <v>4.5999999999999996</v>
      </c>
      <c r="T259" s="6">
        <v>14.24</v>
      </c>
      <c r="U259" s="7">
        <v>15.305813953488377</v>
      </c>
      <c r="V259" t="s">
        <v>645</v>
      </c>
    </row>
    <row r="260" spans="1:22" x14ac:dyDescent="0.3">
      <c r="A260" t="s">
        <v>650</v>
      </c>
      <c r="B260" s="6">
        <v>2010</v>
      </c>
      <c r="C260">
        <v>63.05</v>
      </c>
      <c r="D260">
        <v>63.05</v>
      </c>
      <c r="E260">
        <v>100</v>
      </c>
      <c r="F260">
        <v>61.74</v>
      </c>
      <c r="G260">
        <v>61.11</v>
      </c>
      <c r="H260">
        <v>68.150000000000006</v>
      </c>
      <c r="I260">
        <v>0</v>
      </c>
      <c r="J260">
        <v>88.13</v>
      </c>
      <c r="K260" s="58">
        <v>0</v>
      </c>
      <c r="L260" s="58">
        <v>55.56</v>
      </c>
      <c r="M260">
        <v>8878.1200000000008</v>
      </c>
      <c r="N260" s="8">
        <v>27020900</v>
      </c>
      <c r="O260" s="8">
        <v>14136700</v>
      </c>
      <c r="P260" s="8">
        <v>994100</v>
      </c>
      <c r="Q260">
        <v>3.64</v>
      </c>
      <c r="R260">
        <v>0.44</v>
      </c>
      <c r="S260">
        <v>41.4</v>
      </c>
      <c r="T260" s="6">
        <v>14.24</v>
      </c>
      <c r="U260" s="7">
        <v>15.305813953488377</v>
      </c>
      <c r="V260" t="s">
        <v>645</v>
      </c>
    </row>
    <row r="261" spans="1:22" x14ac:dyDescent="0.3">
      <c r="A261" t="s">
        <v>651</v>
      </c>
      <c r="B261" s="6">
        <v>2010</v>
      </c>
      <c r="C261">
        <v>64.91</v>
      </c>
      <c r="D261">
        <v>64.91</v>
      </c>
      <c r="E261">
        <v>100</v>
      </c>
      <c r="F261">
        <v>83.34</v>
      </c>
      <c r="G261">
        <v>42.21</v>
      </c>
      <c r="H261">
        <v>76.5</v>
      </c>
      <c r="I261">
        <v>96.51</v>
      </c>
      <c r="J261">
        <v>95.71</v>
      </c>
      <c r="K261" s="58">
        <v>0</v>
      </c>
      <c r="L261" s="58">
        <v>60</v>
      </c>
      <c r="M261">
        <v>1220.4000000000001</v>
      </c>
      <c r="N261" s="8">
        <v>1207471</v>
      </c>
      <c r="O261" s="8">
        <v>540526</v>
      </c>
      <c r="P261" s="8">
        <v>66857</v>
      </c>
      <c r="Q261">
        <v>4.95</v>
      </c>
      <c r="R261">
        <v>0.99</v>
      </c>
      <c r="S261">
        <v>25.47</v>
      </c>
      <c r="T261" s="6">
        <v>14.24</v>
      </c>
      <c r="U261" s="7">
        <v>15.305813953488377</v>
      </c>
      <c r="V261" t="s">
        <v>645</v>
      </c>
    </row>
    <row r="262" spans="1:22" x14ac:dyDescent="0.3">
      <c r="A262" t="s">
        <v>498</v>
      </c>
      <c r="B262" s="6">
        <v>2010</v>
      </c>
      <c r="C262">
        <v>31.93</v>
      </c>
      <c r="D262">
        <v>31.93</v>
      </c>
      <c r="E262">
        <v>100</v>
      </c>
      <c r="F262">
        <v>26.76</v>
      </c>
      <c r="G262">
        <v>30.95</v>
      </c>
      <c r="H262">
        <v>40.520000000000003</v>
      </c>
      <c r="I262">
        <v>29.17</v>
      </c>
      <c r="J262">
        <v>26.04</v>
      </c>
      <c r="K262" s="58">
        <v>0</v>
      </c>
      <c r="L262" s="58">
        <v>81.819999999999993</v>
      </c>
      <c r="M262">
        <v>1251.48</v>
      </c>
      <c r="N262" s="8">
        <v>31036000</v>
      </c>
      <c r="O262" s="8">
        <v>22904000</v>
      </c>
      <c r="P262" s="8">
        <v>2281000</v>
      </c>
      <c r="Q262">
        <v>5.54</v>
      </c>
      <c r="R262">
        <v>1.59</v>
      </c>
      <c r="S262">
        <v>34.369999999999997</v>
      </c>
      <c r="T262" s="6">
        <v>14.24</v>
      </c>
      <c r="U262" s="7">
        <v>15.305813953488377</v>
      </c>
      <c r="V262" t="s">
        <v>645</v>
      </c>
    </row>
    <row r="263" spans="1:22" x14ac:dyDescent="0.3">
      <c r="A263" t="s">
        <v>123</v>
      </c>
      <c r="B263" s="6">
        <v>2010</v>
      </c>
      <c r="C263">
        <v>65.760000000000005</v>
      </c>
      <c r="D263">
        <v>65.760000000000005</v>
      </c>
      <c r="E263">
        <v>90</v>
      </c>
      <c r="F263">
        <v>96.05</v>
      </c>
      <c r="G263">
        <v>57.06</v>
      </c>
      <c r="H263">
        <v>40</v>
      </c>
      <c r="I263">
        <v>98.84</v>
      </c>
      <c r="J263">
        <v>37.1</v>
      </c>
      <c r="K263" s="58">
        <v>1</v>
      </c>
      <c r="L263" s="58">
        <v>90</v>
      </c>
      <c r="M263">
        <v>20672.28</v>
      </c>
      <c r="N263" s="8">
        <v>43297000</v>
      </c>
      <c r="O263" s="8">
        <v>25065000</v>
      </c>
      <c r="P263" s="8">
        <v>3060000</v>
      </c>
      <c r="Q263">
        <v>3.52</v>
      </c>
      <c r="R263">
        <v>0.93</v>
      </c>
      <c r="S263">
        <v>34.840000000000003</v>
      </c>
      <c r="T263" s="6">
        <v>14.24</v>
      </c>
      <c r="U263" s="7">
        <v>15.305813953488377</v>
      </c>
      <c r="V263" t="s">
        <v>645</v>
      </c>
    </row>
    <row r="264" spans="1:22" x14ac:dyDescent="0.3">
      <c r="A264" t="s">
        <v>259</v>
      </c>
      <c r="B264" s="6">
        <v>2010</v>
      </c>
      <c r="C264">
        <v>31.54</v>
      </c>
      <c r="D264">
        <v>31.54</v>
      </c>
      <c r="E264">
        <v>100</v>
      </c>
      <c r="F264">
        <v>36.53</v>
      </c>
      <c r="G264">
        <v>28.92</v>
      </c>
      <c r="H264">
        <v>27.2</v>
      </c>
      <c r="I264">
        <v>43</v>
      </c>
      <c r="J264">
        <v>26.62</v>
      </c>
      <c r="K264" s="58">
        <v>1</v>
      </c>
      <c r="L264" s="58">
        <v>92.86</v>
      </c>
      <c r="M264">
        <v>3493.61</v>
      </c>
      <c r="N264" s="8">
        <v>3843700</v>
      </c>
      <c r="O264" s="8">
        <v>2091500</v>
      </c>
      <c r="P264" s="8">
        <v>435500</v>
      </c>
      <c r="Q264">
        <v>9.1</v>
      </c>
      <c r="R264">
        <v>1.1499999999999999</v>
      </c>
      <c r="S264">
        <v>38.35</v>
      </c>
      <c r="T264" s="6">
        <v>14.24</v>
      </c>
      <c r="U264" s="7">
        <v>15.305813953488377</v>
      </c>
      <c r="V264" t="s">
        <v>645</v>
      </c>
    </row>
    <row r="265" spans="1:22" x14ac:dyDescent="0.3">
      <c r="A265" t="s">
        <v>257</v>
      </c>
      <c r="B265" s="6">
        <v>2010</v>
      </c>
      <c r="C265">
        <v>52.4</v>
      </c>
      <c r="D265">
        <v>52.4</v>
      </c>
      <c r="E265">
        <v>33.33</v>
      </c>
      <c r="F265">
        <v>63.84</v>
      </c>
      <c r="G265">
        <v>58.04</v>
      </c>
      <c r="H265">
        <v>28.62</v>
      </c>
      <c r="I265">
        <v>29.17</v>
      </c>
      <c r="J265">
        <v>21.88</v>
      </c>
      <c r="K265" s="58">
        <v>1</v>
      </c>
      <c r="L265" s="58">
        <v>91.67</v>
      </c>
      <c r="M265">
        <v>5745.09</v>
      </c>
      <c r="N265" s="8">
        <v>76240000</v>
      </c>
      <c r="O265" s="8">
        <v>55448000</v>
      </c>
      <c r="P265" s="8">
        <v>2867000</v>
      </c>
      <c r="Q265">
        <v>5.27</v>
      </c>
      <c r="R265">
        <v>1.6</v>
      </c>
      <c r="S265">
        <v>14.99</v>
      </c>
      <c r="T265" s="6">
        <v>14.24</v>
      </c>
      <c r="U265" s="7">
        <v>15.305813953488377</v>
      </c>
      <c r="V265" t="s">
        <v>645</v>
      </c>
    </row>
    <row r="266" spans="1:22" x14ac:dyDescent="0.3">
      <c r="A266" t="s">
        <v>42</v>
      </c>
      <c r="B266" s="6">
        <v>2010</v>
      </c>
      <c r="C266">
        <v>74.91</v>
      </c>
      <c r="D266">
        <v>74.91</v>
      </c>
      <c r="E266">
        <v>100</v>
      </c>
      <c r="F266">
        <v>88.6</v>
      </c>
      <c r="G266">
        <v>57.72</v>
      </c>
      <c r="H266">
        <v>79.430000000000007</v>
      </c>
      <c r="I266">
        <v>95.83</v>
      </c>
      <c r="J266">
        <v>76.88</v>
      </c>
      <c r="K266" s="58">
        <v>1</v>
      </c>
      <c r="L266" s="58">
        <v>92.86</v>
      </c>
      <c r="M266">
        <v>22405.7</v>
      </c>
      <c r="N266" s="8">
        <v>56268300</v>
      </c>
      <c r="O266" s="8">
        <v>43243600</v>
      </c>
      <c r="P266" s="8">
        <v>3142300</v>
      </c>
      <c r="Q266">
        <v>4.13</v>
      </c>
      <c r="R266">
        <v>0.6</v>
      </c>
      <c r="S266">
        <v>60.3</v>
      </c>
      <c r="T266" s="6">
        <v>14.24</v>
      </c>
      <c r="U266" s="7">
        <v>15.305813953488377</v>
      </c>
      <c r="V266" t="s">
        <v>645</v>
      </c>
    </row>
    <row r="267" spans="1:22" x14ac:dyDescent="0.3">
      <c r="A267" t="s">
        <v>10</v>
      </c>
      <c r="B267" s="6">
        <v>2010</v>
      </c>
      <c r="C267">
        <v>87.58</v>
      </c>
      <c r="D267">
        <v>44.24</v>
      </c>
      <c r="E267">
        <v>0.86</v>
      </c>
      <c r="F267">
        <v>77.25</v>
      </c>
      <c r="G267">
        <v>93.12</v>
      </c>
      <c r="H267">
        <v>92.87</v>
      </c>
      <c r="I267">
        <v>51.16</v>
      </c>
      <c r="J267">
        <v>99.52</v>
      </c>
      <c r="K267" s="58">
        <v>1</v>
      </c>
      <c r="L267" s="58">
        <v>91.67</v>
      </c>
      <c r="M267">
        <v>105428.9</v>
      </c>
      <c r="N267" s="8">
        <v>174181494</v>
      </c>
      <c r="O267" s="8">
        <v>112715363</v>
      </c>
      <c r="P267" s="8">
        <v>17716977</v>
      </c>
      <c r="Q267">
        <v>-1.22</v>
      </c>
      <c r="R267">
        <v>1.1100000000000001</v>
      </c>
      <c r="S267">
        <v>32.1</v>
      </c>
      <c r="T267" s="6">
        <v>14.24</v>
      </c>
      <c r="U267" s="7">
        <v>15.305813953488377</v>
      </c>
      <c r="V267" t="s">
        <v>652</v>
      </c>
    </row>
    <row r="268" spans="1:22" x14ac:dyDescent="0.3">
      <c r="A268" t="s">
        <v>46</v>
      </c>
      <c r="B268" s="6">
        <v>2010</v>
      </c>
      <c r="C268">
        <v>84.2</v>
      </c>
      <c r="D268">
        <v>50.58</v>
      </c>
      <c r="E268">
        <v>16.38</v>
      </c>
      <c r="F268">
        <v>85.37</v>
      </c>
      <c r="G268">
        <v>90.37</v>
      </c>
      <c r="H268">
        <v>71.489999999999995</v>
      </c>
      <c r="I268">
        <v>77.91</v>
      </c>
      <c r="J268">
        <v>86.17</v>
      </c>
      <c r="K268" s="58">
        <v>1</v>
      </c>
      <c r="L268" s="58">
        <v>66.67</v>
      </c>
      <c r="M268">
        <v>66088.31</v>
      </c>
      <c r="N268" s="8">
        <v>126996000</v>
      </c>
      <c r="O268" s="8">
        <v>71268000</v>
      </c>
      <c r="P268" s="8">
        <v>15792000</v>
      </c>
      <c r="Q268">
        <v>5.53</v>
      </c>
      <c r="R268">
        <v>0.78</v>
      </c>
      <c r="S268">
        <v>33.270000000000003</v>
      </c>
      <c r="T268" s="6">
        <v>14.24</v>
      </c>
      <c r="U268" s="7">
        <v>15.305813953488377</v>
      </c>
      <c r="V268" t="s">
        <v>652</v>
      </c>
    </row>
    <row r="269" spans="1:22" x14ac:dyDescent="0.3">
      <c r="A269" t="s">
        <v>346</v>
      </c>
      <c r="B269" s="6">
        <v>2010</v>
      </c>
      <c r="C269">
        <v>54.69</v>
      </c>
      <c r="D269">
        <v>54.69</v>
      </c>
      <c r="E269">
        <v>100</v>
      </c>
      <c r="F269">
        <v>79.319999999999993</v>
      </c>
      <c r="G269">
        <v>48.01</v>
      </c>
      <c r="H269">
        <v>30.5</v>
      </c>
      <c r="I269">
        <v>77.91</v>
      </c>
      <c r="J269">
        <v>12.5</v>
      </c>
      <c r="K269" s="58">
        <v>1</v>
      </c>
      <c r="L269" s="58">
        <v>57.14</v>
      </c>
      <c r="M269">
        <v>11181.98</v>
      </c>
      <c r="N269" s="8">
        <v>8945836</v>
      </c>
      <c r="O269" s="8">
        <v>5980911</v>
      </c>
      <c r="P269" s="8">
        <v>492653</v>
      </c>
      <c r="Q269">
        <v>6.04</v>
      </c>
      <c r="R269">
        <v>1.57</v>
      </c>
      <c r="S269">
        <v>50.53</v>
      </c>
      <c r="T269" s="6">
        <v>14.24</v>
      </c>
      <c r="U269" s="7">
        <v>15.305813953488377</v>
      </c>
      <c r="V269" t="s">
        <v>652</v>
      </c>
    </row>
    <row r="270" spans="1:22" x14ac:dyDescent="0.3">
      <c r="A270" t="s">
        <v>653</v>
      </c>
      <c r="B270" s="6">
        <v>2010</v>
      </c>
      <c r="C270">
        <v>74.56</v>
      </c>
      <c r="D270">
        <v>74.56</v>
      </c>
      <c r="E270">
        <v>100</v>
      </c>
      <c r="F270">
        <v>79.81</v>
      </c>
      <c r="G270">
        <v>86.68</v>
      </c>
      <c r="H270">
        <v>58.92</v>
      </c>
      <c r="I270">
        <v>60.71</v>
      </c>
      <c r="J270">
        <v>56.38</v>
      </c>
      <c r="K270" s="58">
        <v>1</v>
      </c>
      <c r="L270" s="58">
        <v>50</v>
      </c>
      <c r="M270">
        <v>1399.32</v>
      </c>
      <c r="N270" s="8">
        <v>4717257</v>
      </c>
      <c r="O270" s="8">
        <v>3088555</v>
      </c>
      <c r="P270" s="8">
        <v>90777</v>
      </c>
      <c r="Q270">
        <v>2.29</v>
      </c>
      <c r="R270">
        <v>0.57999999999999996</v>
      </c>
      <c r="S270">
        <v>33.33</v>
      </c>
      <c r="T270" s="6">
        <v>14.24</v>
      </c>
      <c r="U270" s="7">
        <v>15.305813953488377</v>
      </c>
      <c r="V270" t="s">
        <v>652</v>
      </c>
    </row>
    <row r="271" spans="1:22" x14ac:dyDescent="0.3">
      <c r="A271" t="s">
        <v>391</v>
      </c>
      <c r="B271" s="6">
        <v>2010</v>
      </c>
      <c r="C271">
        <v>66.88</v>
      </c>
      <c r="D271">
        <v>66.88</v>
      </c>
      <c r="E271">
        <v>100</v>
      </c>
      <c r="F271">
        <v>66.900000000000006</v>
      </c>
      <c r="G271">
        <v>67.489999999999995</v>
      </c>
      <c r="H271">
        <v>65.78</v>
      </c>
      <c r="I271">
        <v>23.26</v>
      </c>
      <c r="J271">
        <v>80.36</v>
      </c>
      <c r="K271" s="58">
        <v>1</v>
      </c>
      <c r="L271" s="58">
        <v>55.56</v>
      </c>
      <c r="M271">
        <v>3097.35</v>
      </c>
      <c r="N271" s="8">
        <v>6633000</v>
      </c>
      <c r="O271" s="8">
        <v>4207000</v>
      </c>
      <c r="P271" s="8">
        <v>314000</v>
      </c>
      <c r="Q271">
        <v>4.0999999999999996</v>
      </c>
      <c r="R271">
        <v>1.79</v>
      </c>
      <c r="S271">
        <v>47.34</v>
      </c>
      <c r="T271" s="6">
        <v>14.24</v>
      </c>
      <c r="U271" s="7">
        <v>15.305813953488377</v>
      </c>
      <c r="V271" t="s">
        <v>652</v>
      </c>
    </row>
    <row r="272" spans="1:22" x14ac:dyDescent="0.3">
      <c r="A272" t="s">
        <v>401</v>
      </c>
      <c r="B272" s="6">
        <v>2010</v>
      </c>
      <c r="C272">
        <v>80.03</v>
      </c>
      <c r="D272">
        <v>56.53</v>
      </c>
      <c r="E272">
        <v>34.479999999999997</v>
      </c>
      <c r="F272">
        <v>63.4</v>
      </c>
      <c r="G272">
        <v>88.1</v>
      </c>
      <c r="H272">
        <v>90.02</v>
      </c>
      <c r="I272">
        <v>23.26</v>
      </c>
      <c r="J272">
        <v>96.88</v>
      </c>
      <c r="K272" s="58">
        <v>1</v>
      </c>
      <c r="L272" s="58">
        <v>50</v>
      </c>
      <c r="M272">
        <v>9303</v>
      </c>
      <c r="N272" s="8">
        <v>26214234</v>
      </c>
      <c r="O272" s="8">
        <v>14901945</v>
      </c>
      <c r="P272" s="8">
        <v>2498666</v>
      </c>
      <c r="Q272">
        <v>4.37</v>
      </c>
      <c r="R272">
        <v>0.89</v>
      </c>
      <c r="S272">
        <v>35.08</v>
      </c>
      <c r="T272" s="6">
        <v>14.24</v>
      </c>
      <c r="U272" s="7">
        <v>15.305813953488377</v>
      </c>
      <c r="V272" t="s">
        <v>652</v>
      </c>
    </row>
    <row r="273" spans="1:22" x14ac:dyDescent="0.3">
      <c r="A273" t="s">
        <v>453</v>
      </c>
      <c r="B273" s="6">
        <v>2010</v>
      </c>
      <c r="C273">
        <v>45.76</v>
      </c>
      <c r="D273">
        <v>45.76</v>
      </c>
      <c r="E273">
        <v>100</v>
      </c>
      <c r="F273">
        <v>44.36</v>
      </c>
      <c r="G273">
        <v>43.32</v>
      </c>
      <c r="H273">
        <v>50.85</v>
      </c>
      <c r="I273">
        <v>59.38</v>
      </c>
      <c r="J273">
        <v>45</v>
      </c>
      <c r="K273" s="58">
        <v>1</v>
      </c>
      <c r="L273" s="58">
        <v>50</v>
      </c>
      <c r="M273">
        <v>6371.53</v>
      </c>
      <c r="N273" s="8">
        <v>2291712</v>
      </c>
      <c r="O273" s="8">
        <v>1792315</v>
      </c>
      <c r="P273" s="8">
        <v>348927</v>
      </c>
      <c r="Q273">
        <v>16.239999999999998</v>
      </c>
      <c r="R273">
        <v>1.23</v>
      </c>
      <c r="S273">
        <v>10.11</v>
      </c>
      <c r="T273" s="6">
        <v>14.24</v>
      </c>
      <c r="U273" s="7">
        <v>15.305813953488377</v>
      </c>
      <c r="V273" t="s">
        <v>652</v>
      </c>
    </row>
    <row r="274" spans="1:22" x14ac:dyDescent="0.3">
      <c r="A274" t="s">
        <v>654</v>
      </c>
      <c r="B274" s="6">
        <v>2010</v>
      </c>
      <c r="C274">
        <v>78.52</v>
      </c>
      <c r="D274">
        <v>68.72</v>
      </c>
      <c r="E274">
        <v>58.62</v>
      </c>
      <c r="F274">
        <v>91.49</v>
      </c>
      <c r="G274">
        <v>89.07</v>
      </c>
      <c r="H274">
        <v>40.68</v>
      </c>
      <c r="I274">
        <v>77.91</v>
      </c>
      <c r="J274">
        <v>41.49</v>
      </c>
      <c r="K274" s="58">
        <v>1</v>
      </c>
      <c r="L274" s="58">
        <v>55.56</v>
      </c>
      <c r="M274">
        <v>25381.73</v>
      </c>
      <c r="N274" s="8">
        <v>65638000</v>
      </c>
      <c r="O274" s="8">
        <v>36337000</v>
      </c>
      <c r="P274" s="8">
        <v>3594000</v>
      </c>
      <c r="Q274">
        <v>8.74</v>
      </c>
      <c r="R274">
        <v>0.85</v>
      </c>
      <c r="S274">
        <v>39.39</v>
      </c>
      <c r="T274" s="6">
        <v>14.24</v>
      </c>
      <c r="U274" s="7">
        <v>15.305813953488377</v>
      </c>
      <c r="V274" t="s">
        <v>652</v>
      </c>
    </row>
    <row r="275" spans="1:22" x14ac:dyDescent="0.3">
      <c r="A275" t="s">
        <v>655</v>
      </c>
      <c r="B275" s="6">
        <v>2010</v>
      </c>
      <c r="C275">
        <v>86.87</v>
      </c>
      <c r="D275">
        <v>44.77</v>
      </c>
      <c r="E275">
        <v>4.3099999999999996</v>
      </c>
      <c r="F275">
        <v>90.53</v>
      </c>
      <c r="G275">
        <v>78.16</v>
      </c>
      <c r="H275">
        <v>97.05</v>
      </c>
      <c r="I275">
        <v>77.91</v>
      </c>
      <c r="J275">
        <v>96.98</v>
      </c>
      <c r="K275" s="58">
        <v>1</v>
      </c>
      <c r="L275" s="58">
        <v>40</v>
      </c>
      <c r="M275">
        <v>88368.13</v>
      </c>
      <c r="N275" s="8">
        <v>236947653</v>
      </c>
      <c r="O275" s="8">
        <v>125061993</v>
      </c>
      <c r="P275" s="8">
        <v>22068480</v>
      </c>
      <c r="Q275">
        <v>7.02</v>
      </c>
      <c r="R275">
        <v>1.18</v>
      </c>
      <c r="S275">
        <v>22.84</v>
      </c>
      <c r="T275" s="6">
        <v>14.24</v>
      </c>
      <c r="U275" s="7">
        <v>15.305813953488377</v>
      </c>
      <c r="V275" t="s">
        <v>652</v>
      </c>
    </row>
    <row r="276" spans="1:22" x14ac:dyDescent="0.3">
      <c r="A276" t="s">
        <v>544</v>
      </c>
      <c r="B276" s="6">
        <v>2010</v>
      </c>
      <c r="C276">
        <v>82.6</v>
      </c>
      <c r="D276">
        <v>82.6</v>
      </c>
      <c r="E276">
        <v>89.13</v>
      </c>
      <c r="F276">
        <v>89.79</v>
      </c>
      <c r="G276">
        <v>80.61</v>
      </c>
      <c r="H276">
        <v>77.03</v>
      </c>
      <c r="I276">
        <v>59.38</v>
      </c>
      <c r="J276">
        <v>75.53</v>
      </c>
      <c r="K276" s="58">
        <v>1</v>
      </c>
      <c r="L276" s="58">
        <v>50</v>
      </c>
      <c r="M276">
        <v>16432.740000000002</v>
      </c>
      <c r="N276" s="8">
        <v>14938000</v>
      </c>
      <c r="O276" s="8">
        <v>10784000</v>
      </c>
      <c r="P276" s="8">
        <v>1305000</v>
      </c>
      <c r="Q276">
        <v>6.26</v>
      </c>
      <c r="R276">
        <v>0.77</v>
      </c>
      <c r="S276">
        <v>50.37</v>
      </c>
      <c r="T276" s="6">
        <v>14.24</v>
      </c>
      <c r="U276" s="7">
        <v>15.305813953488377</v>
      </c>
      <c r="V276" t="s">
        <v>652</v>
      </c>
    </row>
    <row r="277" spans="1:22" x14ac:dyDescent="0.3">
      <c r="A277" t="s">
        <v>550</v>
      </c>
      <c r="B277" s="6">
        <v>2010</v>
      </c>
      <c r="C277">
        <v>62.73</v>
      </c>
      <c r="D277">
        <v>62.73</v>
      </c>
      <c r="E277">
        <v>100</v>
      </c>
      <c r="F277">
        <v>48.59</v>
      </c>
      <c r="G277">
        <v>86.82</v>
      </c>
      <c r="H277">
        <v>44.95</v>
      </c>
      <c r="I277">
        <v>59.38</v>
      </c>
      <c r="J277">
        <v>36.9</v>
      </c>
      <c r="K277" s="58">
        <v>1</v>
      </c>
      <c r="L277" s="58">
        <v>50</v>
      </c>
      <c r="M277">
        <v>2805.13</v>
      </c>
      <c r="N277" s="8">
        <v>3791227</v>
      </c>
      <c r="O277" s="8">
        <v>2205043</v>
      </c>
      <c r="P277" s="8">
        <v>311287</v>
      </c>
      <c r="Q277">
        <v>6.66</v>
      </c>
      <c r="R277">
        <v>0.61</v>
      </c>
      <c r="S277">
        <v>45.5</v>
      </c>
      <c r="T277" s="6">
        <v>14.24</v>
      </c>
      <c r="U277" s="7">
        <v>15.305813953488377</v>
      </c>
      <c r="V277" t="s">
        <v>652</v>
      </c>
    </row>
    <row r="278" spans="1:22" x14ac:dyDescent="0.3">
      <c r="A278" t="s">
        <v>145</v>
      </c>
      <c r="B278" s="6">
        <v>2010</v>
      </c>
      <c r="C278">
        <v>77.12</v>
      </c>
      <c r="D278">
        <v>50.61</v>
      </c>
      <c r="E278">
        <v>24.14</v>
      </c>
      <c r="F278">
        <v>78.28</v>
      </c>
      <c r="G278">
        <v>75.5</v>
      </c>
      <c r="H278">
        <v>78.31</v>
      </c>
      <c r="I278">
        <v>77.91</v>
      </c>
      <c r="J278">
        <v>97.22</v>
      </c>
      <c r="K278" s="58">
        <v>1</v>
      </c>
      <c r="L278" s="58">
        <v>60</v>
      </c>
      <c r="M278">
        <v>57076.69</v>
      </c>
      <c r="N278" s="8">
        <v>641130000</v>
      </c>
      <c r="O278" s="8">
        <v>414735000</v>
      </c>
      <c r="P278" s="8">
        <v>142598000</v>
      </c>
      <c r="Q278">
        <v>6.42</v>
      </c>
      <c r="R278">
        <v>0.82</v>
      </c>
      <c r="S278">
        <v>33</v>
      </c>
      <c r="T278" s="6">
        <v>14.24</v>
      </c>
      <c r="U278" s="7">
        <v>15.305813953488377</v>
      </c>
      <c r="V278" t="s">
        <v>652</v>
      </c>
    </row>
    <row r="279" spans="1:22" x14ac:dyDescent="0.3">
      <c r="A279" t="s">
        <v>677</v>
      </c>
      <c r="B279" s="6">
        <v>2010</v>
      </c>
      <c r="C279">
        <v>32.51</v>
      </c>
      <c r="D279">
        <v>32.51</v>
      </c>
      <c r="E279">
        <v>100</v>
      </c>
      <c r="F279">
        <v>30.16</v>
      </c>
      <c r="G279">
        <v>36.590000000000003</v>
      </c>
      <c r="H279">
        <v>29.44</v>
      </c>
      <c r="I279">
        <v>0</v>
      </c>
      <c r="J279">
        <v>41.67</v>
      </c>
      <c r="K279" s="58">
        <v>1</v>
      </c>
      <c r="L279" s="58">
        <v>55.56</v>
      </c>
      <c r="M279">
        <v>3548.16</v>
      </c>
      <c r="N279" s="8">
        <v>2284359</v>
      </c>
      <c r="O279" s="8">
        <v>1314698</v>
      </c>
      <c r="P279" s="8">
        <v>285048</v>
      </c>
      <c r="Q279">
        <v>10.65</v>
      </c>
      <c r="R279">
        <v>0.78</v>
      </c>
      <c r="S279">
        <v>25.69</v>
      </c>
      <c r="T279" s="6">
        <v>14.24</v>
      </c>
      <c r="U279" s="7">
        <v>15.305813953488377</v>
      </c>
      <c r="V279" t="s">
        <v>652</v>
      </c>
    </row>
    <row r="280" spans="1:22" x14ac:dyDescent="0.3">
      <c r="A280" t="s">
        <v>656</v>
      </c>
      <c r="B280" s="6">
        <v>2010</v>
      </c>
      <c r="C280">
        <v>32.340000000000003</v>
      </c>
      <c r="D280">
        <v>32.340000000000003</v>
      </c>
      <c r="E280">
        <v>100</v>
      </c>
      <c r="F280">
        <v>5.83</v>
      </c>
      <c r="G280">
        <v>27.75</v>
      </c>
      <c r="H280">
        <v>69.81</v>
      </c>
      <c r="I280">
        <v>0</v>
      </c>
      <c r="J280">
        <v>80.56</v>
      </c>
      <c r="K280" s="58">
        <v>1</v>
      </c>
      <c r="L280" s="58">
        <v>55.56</v>
      </c>
      <c r="M280">
        <v>1459.15</v>
      </c>
      <c r="N280" s="8">
        <v>7017260</v>
      </c>
      <c r="O280" s="8">
        <v>1724478</v>
      </c>
      <c r="P280" s="8">
        <v>1374996</v>
      </c>
      <c r="Q280">
        <v>13.87</v>
      </c>
      <c r="R280">
        <v>0.49</v>
      </c>
      <c r="S280">
        <v>1.38</v>
      </c>
      <c r="T280" s="6">
        <v>14.24</v>
      </c>
      <c r="U280" s="7">
        <v>15.305813953488377</v>
      </c>
      <c r="V280" t="s">
        <v>652</v>
      </c>
    </row>
    <row r="281" spans="1:22" x14ac:dyDescent="0.3">
      <c r="A281" t="s">
        <v>4</v>
      </c>
      <c r="B281" s="6">
        <v>2010</v>
      </c>
      <c r="C281">
        <v>62.47</v>
      </c>
      <c r="D281">
        <v>36.15</v>
      </c>
      <c r="E281">
        <v>7.76</v>
      </c>
      <c r="F281">
        <v>88.67</v>
      </c>
      <c r="G281">
        <v>61.85</v>
      </c>
      <c r="H281">
        <v>25.16</v>
      </c>
      <c r="I281">
        <v>77.91</v>
      </c>
      <c r="J281">
        <v>14.52</v>
      </c>
      <c r="K281" s="58">
        <v>1</v>
      </c>
      <c r="L281" s="58">
        <v>66.67</v>
      </c>
      <c r="M281">
        <v>92682.69</v>
      </c>
      <c r="N281" s="8">
        <v>142340000</v>
      </c>
      <c r="O281" s="8">
        <v>81069000</v>
      </c>
      <c r="P281" s="8">
        <v>19240000</v>
      </c>
      <c r="Q281">
        <v>8</v>
      </c>
      <c r="R281">
        <v>0.99</v>
      </c>
      <c r="S281">
        <v>33.19</v>
      </c>
      <c r="T281" s="6">
        <v>14.24</v>
      </c>
      <c r="U281" s="7">
        <v>15.305813953488377</v>
      </c>
      <c r="V281" t="s">
        <v>652</v>
      </c>
    </row>
    <row r="282" spans="1:22" x14ac:dyDescent="0.3">
      <c r="A282" t="s">
        <v>493</v>
      </c>
      <c r="B282" s="6">
        <v>2010</v>
      </c>
      <c r="C282">
        <v>53.32</v>
      </c>
      <c r="D282">
        <v>53.32</v>
      </c>
      <c r="E282">
        <v>82.76</v>
      </c>
      <c r="F282">
        <v>48.53</v>
      </c>
      <c r="G282">
        <v>50.34</v>
      </c>
      <c r="H282">
        <v>65.64</v>
      </c>
      <c r="I282">
        <v>0</v>
      </c>
      <c r="J282">
        <v>54.13</v>
      </c>
      <c r="K282" s="58"/>
      <c r="L282" s="58"/>
      <c r="M282">
        <v>13054.13</v>
      </c>
      <c r="N282" s="8">
        <v>5299339</v>
      </c>
      <c r="O282" s="8">
        <v>2819374</v>
      </c>
      <c r="P282" s="8">
        <v>254803</v>
      </c>
      <c r="Q282">
        <v>1.24</v>
      </c>
      <c r="R282">
        <v>0.13</v>
      </c>
      <c r="S282">
        <v>39.65</v>
      </c>
      <c r="T282" s="6">
        <v>14.24</v>
      </c>
      <c r="U282" s="7">
        <v>15.305813953488377</v>
      </c>
      <c r="V282" t="s">
        <v>652</v>
      </c>
    </row>
    <row r="283" spans="1:22" x14ac:dyDescent="0.3">
      <c r="A283" t="s">
        <v>657</v>
      </c>
      <c r="B283" s="6">
        <v>2010</v>
      </c>
      <c r="C283">
        <v>70.91</v>
      </c>
      <c r="D283">
        <v>47.96</v>
      </c>
      <c r="E283">
        <v>25</v>
      </c>
      <c r="F283">
        <v>79.78</v>
      </c>
      <c r="G283">
        <v>63.9</v>
      </c>
      <c r="H283">
        <v>66.48</v>
      </c>
      <c r="I283">
        <v>60.71</v>
      </c>
      <c r="J283">
        <v>66</v>
      </c>
      <c r="K283" s="58"/>
      <c r="L283" s="58"/>
      <c r="M283">
        <v>4851.21</v>
      </c>
      <c r="N283" s="8">
        <v>51035367</v>
      </c>
      <c r="O283" s="8">
        <v>30492923</v>
      </c>
      <c r="P283" s="8">
        <v>3483333</v>
      </c>
      <c r="Q283">
        <v>2.52</v>
      </c>
      <c r="R283">
        <v>1.01</v>
      </c>
      <c r="S283">
        <v>24.92</v>
      </c>
      <c r="T283" s="6">
        <v>14.24</v>
      </c>
      <c r="U283" s="7">
        <v>15.305813953488377</v>
      </c>
      <c r="V283" t="s">
        <v>652</v>
      </c>
    </row>
    <row r="284" spans="1:22" x14ac:dyDescent="0.3">
      <c r="A284" t="s">
        <v>658</v>
      </c>
      <c r="B284" s="6">
        <v>2010</v>
      </c>
      <c r="C284">
        <v>51.95</v>
      </c>
      <c r="D284">
        <v>51.95</v>
      </c>
      <c r="E284">
        <v>60.87</v>
      </c>
      <c r="F284">
        <v>57.54</v>
      </c>
      <c r="G284">
        <v>42.09</v>
      </c>
      <c r="H284">
        <v>59.47</v>
      </c>
      <c r="I284">
        <v>21.88</v>
      </c>
      <c r="J284">
        <v>68.41</v>
      </c>
      <c r="K284" s="58"/>
      <c r="L284" s="58"/>
      <c r="M284">
        <v>3287.65</v>
      </c>
      <c r="N284" s="8">
        <v>1839619</v>
      </c>
      <c r="O284" s="8">
        <v>934467</v>
      </c>
      <c r="P284" s="8">
        <v>206804</v>
      </c>
      <c r="Q284">
        <v>6.82</v>
      </c>
      <c r="R284">
        <v>1.78</v>
      </c>
      <c r="S284">
        <v>12.11</v>
      </c>
      <c r="T284" s="6">
        <v>14.24</v>
      </c>
      <c r="U284" s="7">
        <v>15.305813953488377</v>
      </c>
      <c r="V284" t="s">
        <v>652</v>
      </c>
    </row>
    <row r="285" spans="1:22" x14ac:dyDescent="0.3">
      <c r="A285" t="s">
        <v>683</v>
      </c>
      <c r="B285" s="9">
        <v>2010</v>
      </c>
      <c r="C285">
        <v>49.35</v>
      </c>
      <c r="D285">
        <v>49.35</v>
      </c>
      <c r="E285">
        <v>100</v>
      </c>
      <c r="F285">
        <v>79.39</v>
      </c>
      <c r="G285">
        <v>33.35</v>
      </c>
      <c r="H285">
        <v>29.32</v>
      </c>
      <c r="I285">
        <v>26.39</v>
      </c>
      <c r="J285">
        <v>6.83</v>
      </c>
      <c r="K285" s="58">
        <v>0</v>
      </c>
      <c r="L285" s="58">
        <v>71.430000000000007</v>
      </c>
      <c r="M285">
        <v>4430.87</v>
      </c>
      <c r="N285" s="8">
        <v>6398000</v>
      </c>
      <c r="O285" s="8">
        <v>2186000</v>
      </c>
      <c r="P285" s="8">
        <v>134000</v>
      </c>
      <c r="Q285">
        <v>18.399999999999999</v>
      </c>
      <c r="R285">
        <v>0.06</v>
      </c>
      <c r="S285">
        <v>29.8</v>
      </c>
      <c r="T285" s="6">
        <v>14.24</v>
      </c>
      <c r="U285" s="7">
        <v>15.305813953488377</v>
      </c>
      <c r="V285" t="s">
        <v>101</v>
      </c>
    </row>
    <row r="286" spans="1:22" x14ac:dyDescent="0.3">
      <c r="A286" t="s">
        <v>684</v>
      </c>
      <c r="B286" s="9">
        <v>2010</v>
      </c>
      <c r="C286">
        <v>52.45</v>
      </c>
      <c r="D286">
        <v>52.45</v>
      </c>
      <c r="E286">
        <v>100</v>
      </c>
      <c r="F286">
        <v>41.98</v>
      </c>
      <c r="G286">
        <v>52.61</v>
      </c>
      <c r="H286">
        <v>64.52</v>
      </c>
      <c r="I286">
        <v>0</v>
      </c>
      <c r="J286">
        <v>76.98</v>
      </c>
      <c r="K286" s="58">
        <v>0</v>
      </c>
      <c r="L286" s="58">
        <v>71.430000000000007</v>
      </c>
      <c r="M286">
        <v>0</v>
      </c>
      <c r="N286" s="8">
        <v>1672900</v>
      </c>
      <c r="O286" s="8">
        <v>789500</v>
      </c>
      <c r="P286" s="8">
        <v>2100</v>
      </c>
      <c r="Q286">
        <v>11.85</v>
      </c>
      <c r="R286">
        <v>7.0000000000000007E-2</v>
      </c>
      <c r="S286">
        <v>42.93</v>
      </c>
      <c r="T286" s="6">
        <v>14.24</v>
      </c>
      <c r="U286" s="7">
        <v>15.305813953488377</v>
      </c>
      <c r="V286" t="s">
        <v>101</v>
      </c>
    </row>
    <row r="287" spans="1:22" x14ac:dyDescent="0.3">
      <c r="A287" t="s">
        <v>521</v>
      </c>
      <c r="B287" s="9">
        <v>2010</v>
      </c>
      <c r="C287">
        <v>59.99</v>
      </c>
      <c r="D287">
        <v>59.99</v>
      </c>
      <c r="E287">
        <v>100</v>
      </c>
      <c r="F287">
        <v>79.7</v>
      </c>
      <c r="G287">
        <v>44.99</v>
      </c>
      <c r="H287">
        <v>57.44</v>
      </c>
      <c r="I287">
        <v>96.88</v>
      </c>
      <c r="J287">
        <v>53.13</v>
      </c>
      <c r="K287" s="58">
        <v>0</v>
      </c>
      <c r="L287" s="58">
        <v>75</v>
      </c>
      <c r="M287">
        <v>12470.47</v>
      </c>
      <c r="N287" s="8">
        <v>31936000</v>
      </c>
      <c r="O287" s="8">
        <v>20854000</v>
      </c>
      <c r="P287" s="8">
        <v>1140000</v>
      </c>
      <c r="Q287">
        <v>7.78</v>
      </c>
      <c r="R287">
        <v>0.09</v>
      </c>
      <c r="S287">
        <v>58.75</v>
      </c>
      <c r="T287" s="6">
        <v>14.24</v>
      </c>
      <c r="U287" s="7">
        <v>15.305813953488377</v>
      </c>
      <c r="V287" t="s">
        <v>101</v>
      </c>
    </row>
    <row r="288" spans="1:22" x14ac:dyDescent="0.3">
      <c r="A288" t="s">
        <v>546</v>
      </c>
      <c r="B288" s="9">
        <v>2010</v>
      </c>
      <c r="C288">
        <v>61.34</v>
      </c>
      <c r="D288">
        <v>61.34</v>
      </c>
      <c r="E288">
        <v>100</v>
      </c>
      <c r="F288">
        <v>66.72</v>
      </c>
      <c r="G288">
        <v>66.38</v>
      </c>
      <c r="H288">
        <v>50.32</v>
      </c>
      <c r="I288">
        <v>0</v>
      </c>
      <c r="J288">
        <v>69.64</v>
      </c>
      <c r="K288" s="58">
        <v>0</v>
      </c>
      <c r="L288" s="58">
        <v>77.78</v>
      </c>
      <c r="M288">
        <v>1252.22</v>
      </c>
      <c r="N288" s="8">
        <v>3381906</v>
      </c>
      <c r="O288" s="8">
        <v>1915028</v>
      </c>
      <c r="P288" s="8">
        <v>165583</v>
      </c>
      <c r="Q288">
        <v>3.06</v>
      </c>
      <c r="R288">
        <v>0.08</v>
      </c>
      <c r="S288">
        <v>51.22</v>
      </c>
      <c r="T288" s="6">
        <v>14.24</v>
      </c>
      <c r="U288" s="7">
        <v>15.305813953488377</v>
      </c>
      <c r="V288" t="s">
        <v>101</v>
      </c>
    </row>
    <row r="289" spans="1:22" x14ac:dyDescent="0.3">
      <c r="A289" t="s">
        <v>353</v>
      </c>
      <c r="B289" s="9">
        <v>2010</v>
      </c>
      <c r="C289">
        <v>61.36</v>
      </c>
      <c r="D289">
        <v>61.36</v>
      </c>
      <c r="E289">
        <v>100</v>
      </c>
      <c r="F289">
        <v>80.680000000000007</v>
      </c>
      <c r="G289">
        <v>58.06</v>
      </c>
      <c r="H289">
        <v>41.92</v>
      </c>
      <c r="I289">
        <v>26.39</v>
      </c>
      <c r="J289">
        <v>42.38</v>
      </c>
      <c r="K289" s="58">
        <v>0</v>
      </c>
      <c r="L289" s="58">
        <v>71.430000000000007</v>
      </c>
      <c r="M289">
        <v>1332.54</v>
      </c>
      <c r="N289" s="8">
        <v>2489800</v>
      </c>
      <c r="O289" s="8">
        <v>995100</v>
      </c>
      <c r="P289" s="8">
        <v>54600</v>
      </c>
      <c r="Q289">
        <v>17.09</v>
      </c>
      <c r="R289">
        <v>0.05</v>
      </c>
      <c r="S289">
        <v>37.450000000000003</v>
      </c>
      <c r="T289" s="6">
        <v>14.24</v>
      </c>
      <c r="U289" s="7">
        <v>15.305813953488377</v>
      </c>
      <c r="V289" t="s">
        <v>101</v>
      </c>
    </row>
    <row r="290" spans="1:22" x14ac:dyDescent="0.3">
      <c r="A290" t="s">
        <v>685</v>
      </c>
      <c r="B290" s="9">
        <v>2010</v>
      </c>
      <c r="C290">
        <v>60.06</v>
      </c>
      <c r="D290">
        <v>60.06</v>
      </c>
      <c r="E290">
        <v>100</v>
      </c>
      <c r="F290">
        <v>88.44</v>
      </c>
      <c r="G290">
        <v>38.56</v>
      </c>
      <c r="H290">
        <v>47.13</v>
      </c>
      <c r="I290">
        <v>88.89</v>
      </c>
      <c r="J290">
        <v>38.17</v>
      </c>
      <c r="K290" s="58">
        <v>0</v>
      </c>
      <c r="L290" s="58">
        <v>55.56</v>
      </c>
      <c r="M290">
        <v>3468.72</v>
      </c>
      <c r="N290" s="8">
        <v>14672094</v>
      </c>
      <c r="O290" s="8">
        <v>8644409</v>
      </c>
      <c r="P290" s="8">
        <v>587003</v>
      </c>
      <c r="Q290">
        <v>5.46</v>
      </c>
      <c r="R290">
        <v>0.06</v>
      </c>
      <c r="S290">
        <v>55.32</v>
      </c>
      <c r="T290" s="6">
        <v>14.24</v>
      </c>
      <c r="U290" s="7">
        <v>15.305813953488377</v>
      </c>
      <c r="V290" t="s">
        <v>101</v>
      </c>
    </row>
    <row r="291" spans="1:22" x14ac:dyDescent="0.3">
      <c r="A291" t="s">
        <v>354</v>
      </c>
      <c r="B291" s="9">
        <v>2010</v>
      </c>
      <c r="C291">
        <v>72.510000000000005</v>
      </c>
      <c r="D291">
        <v>72.510000000000005</v>
      </c>
      <c r="E291">
        <v>100</v>
      </c>
      <c r="F291">
        <v>76.81</v>
      </c>
      <c r="G291">
        <v>58.81</v>
      </c>
      <c r="H291">
        <v>80.36</v>
      </c>
      <c r="I291">
        <v>26.39</v>
      </c>
      <c r="J291">
        <v>87.63</v>
      </c>
      <c r="K291" s="58">
        <v>0</v>
      </c>
      <c r="L291" s="58">
        <v>77.78</v>
      </c>
      <c r="M291">
        <v>4765.01</v>
      </c>
      <c r="N291" s="8">
        <v>11917118</v>
      </c>
      <c r="O291" s="8">
        <v>5769503</v>
      </c>
      <c r="P291" s="8">
        <v>320369</v>
      </c>
      <c r="Q291">
        <v>10.14</v>
      </c>
      <c r="R291">
        <v>0.06</v>
      </c>
      <c r="S291">
        <v>45.34</v>
      </c>
      <c r="T291" s="6">
        <v>14.24</v>
      </c>
      <c r="U291" s="7">
        <v>15.305813953488377</v>
      </c>
      <c r="V291" t="s">
        <v>101</v>
      </c>
    </row>
    <row r="292" spans="1:22" x14ac:dyDescent="0.3">
      <c r="A292" t="s">
        <v>474</v>
      </c>
      <c r="B292" s="9">
        <v>2010</v>
      </c>
      <c r="C292">
        <v>70.099999999999994</v>
      </c>
      <c r="D292">
        <v>70.099999999999994</v>
      </c>
      <c r="E292">
        <v>100</v>
      </c>
      <c r="F292">
        <v>74.28</v>
      </c>
      <c r="G292">
        <v>61.79</v>
      </c>
      <c r="H292">
        <v>73.02</v>
      </c>
      <c r="I292">
        <v>26.39</v>
      </c>
      <c r="J292">
        <v>79.84</v>
      </c>
      <c r="K292" s="58">
        <v>1</v>
      </c>
      <c r="L292" s="58">
        <v>75</v>
      </c>
      <c r="M292">
        <v>897.69</v>
      </c>
      <c r="N292" s="8">
        <v>1187800</v>
      </c>
      <c r="O292" s="8">
        <v>311100</v>
      </c>
      <c r="P292" s="8">
        <v>20200</v>
      </c>
      <c r="Q292">
        <v>15.38</v>
      </c>
      <c r="R292">
        <v>0.05</v>
      </c>
      <c r="S292">
        <v>24.23</v>
      </c>
      <c r="T292" s="6">
        <v>14.24</v>
      </c>
      <c r="U292" s="7">
        <v>15.305813953488377</v>
      </c>
      <c r="V292" t="s">
        <v>101</v>
      </c>
    </row>
    <row r="293" spans="1:22" x14ac:dyDescent="0.3">
      <c r="A293" t="s">
        <v>303</v>
      </c>
      <c r="B293" s="9">
        <v>2010</v>
      </c>
      <c r="C293">
        <v>60.28</v>
      </c>
      <c r="D293">
        <v>60.28</v>
      </c>
      <c r="E293">
        <v>100</v>
      </c>
      <c r="F293">
        <v>87.79</v>
      </c>
      <c r="G293">
        <v>44.17</v>
      </c>
      <c r="H293">
        <v>43.31</v>
      </c>
      <c r="I293">
        <v>88.89</v>
      </c>
      <c r="J293">
        <v>32.54</v>
      </c>
      <c r="K293" s="58">
        <v>1</v>
      </c>
      <c r="L293" s="58">
        <v>75</v>
      </c>
      <c r="M293">
        <v>595.55999999999995</v>
      </c>
      <c r="N293" s="8">
        <v>5780300</v>
      </c>
      <c r="O293" s="8">
        <v>2228600</v>
      </c>
      <c r="P293" s="8">
        <v>137300</v>
      </c>
      <c r="Q293">
        <v>12.7</v>
      </c>
      <c r="R293">
        <v>0.06</v>
      </c>
      <c r="S293">
        <v>35.450000000000003</v>
      </c>
      <c r="T293" s="6">
        <v>14.24</v>
      </c>
      <c r="U293" s="7">
        <v>15.305813953488377</v>
      </c>
      <c r="V293" t="s">
        <v>101</v>
      </c>
    </row>
    <row r="294" spans="1:22" x14ac:dyDescent="0.3">
      <c r="A294" t="s">
        <v>686</v>
      </c>
      <c r="B294" s="9">
        <v>2010</v>
      </c>
      <c r="C294">
        <v>30.89</v>
      </c>
      <c r="D294">
        <v>30.89</v>
      </c>
      <c r="E294">
        <v>100</v>
      </c>
      <c r="F294">
        <v>49.58</v>
      </c>
      <c r="G294">
        <v>31.87</v>
      </c>
      <c r="H294">
        <v>8.16</v>
      </c>
      <c r="I294">
        <v>88.89</v>
      </c>
      <c r="J294">
        <v>1.61</v>
      </c>
      <c r="K294" s="58">
        <v>1</v>
      </c>
      <c r="L294" s="58">
        <v>80</v>
      </c>
      <c r="M294">
        <v>3290.31</v>
      </c>
      <c r="N294" s="8">
        <v>7127200</v>
      </c>
      <c r="O294" s="8">
        <v>4293200</v>
      </c>
      <c r="P294" s="8">
        <v>45400</v>
      </c>
      <c r="Q294">
        <v>20.190000000000001</v>
      </c>
      <c r="R294">
        <v>0.2</v>
      </c>
      <c r="S294">
        <v>50.36</v>
      </c>
      <c r="T294" s="6">
        <v>14.24</v>
      </c>
      <c r="U294" s="7">
        <v>15.305813953488377</v>
      </c>
      <c r="V294" t="s">
        <v>101</v>
      </c>
    </row>
    <row r="295" spans="1:22" x14ac:dyDescent="0.3">
      <c r="A295" t="s">
        <v>615</v>
      </c>
      <c r="B295" s="9">
        <v>2010</v>
      </c>
      <c r="C295">
        <v>21.88</v>
      </c>
      <c r="D295">
        <v>21.88</v>
      </c>
      <c r="E295">
        <v>100</v>
      </c>
      <c r="F295">
        <v>12.04</v>
      </c>
      <c r="G295">
        <v>29.4</v>
      </c>
      <c r="H295">
        <v>23.13</v>
      </c>
      <c r="I295">
        <v>41.67</v>
      </c>
      <c r="J295">
        <v>28.13</v>
      </c>
      <c r="K295" s="58">
        <v>1</v>
      </c>
      <c r="L295" s="58">
        <v>75</v>
      </c>
      <c r="M295">
        <v>1147.6300000000001</v>
      </c>
      <c r="N295" s="8">
        <v>11697646</v>
      </c>
      <c r="O295" s="8">
        <v>6824773</v>
      </c>
      <c r="P295" s="8">
        <v>144463</v>
      </c>
      <c r="Q295">
        <v>2.62</v>
      </c>
      <c r="R295">
        <v>0.06</v>
      </c>
      <c r="S295">
        <v>52.53</v>
      </c>
      <c r="T295" s="6">
        <v>14.24</v>
      </c>
      <c r="U295" s="7">
        <v>15.305813953488377</v>
      </c>
      <c r="V295" t="s">
        <v>101</v>
      </c>
    </row>
    <row r="296" spans="1:22" x14ac:dyDescent="0.3">
      <c r="A296" t="s">
        <v>687</v>
      </c>
      <c r="B296" s="9">
        <v>2010</v>
      </c>
      <c r="C296">
        <v>49.46</v>
      </c>
      <c r="D296">
        <v>49.46</v>
      </c>
      <c r="E296">
        <v>100</v>
      </c>
      <c r="F296">
        <v>71.849999999999994</v>
      </c>
      <c r="G296">
        <v>42.82</v>
      </c>
      <c r="H296">
        <v>29.57</v>
      </c>
      <c r="I296">
        <v>0</v>
      </c>
      <c r="J296">
        <v>30.65</v>
      </c>
      <c r="K296" s="58">
        <v>1</v>
      </c>
      <c r="L296" s="58">
        <v>33.33</v>
      </c>
      <c r="M296">
        <v>5166.1899999999996</v>
      </c>
      <c r="N296" s="8">
        <v>12689162</v>
      </c>
      <c r="O296" s="8">
        <v>9023690</v>
      </c>
      <c r="P296" s="8">
        <v>158293</v>
      </c>
      <c r="Q296">
        <v>2.54</v>
      </c>
      <c r="R296">
        <v>0.08</v>
      </c>
      <c r="S296">
        <v>67.52</v>
      </c>
      <c r="T296" s="6">
        <v>14.24</v>
      </c>
      <c r="U296" s="7">
        <v>15.305813953488377</v>
      </c>
      <c r="V296" t="s">
        <v>101</v>
      </c>
    </row>
    <row r="297" spans="1:22" x14ac:dyDescent="0.3">
      <c r="A297" t="s">
        <v>688</v>
      </c>
      <c r="B297" s="9">
        <v>2010</v>
      </c>
      <c r="C297">
        <v>61.02</v>
      </c>
      <c r="D297">
        <v>61.02</v>
      </c>
      <c r="E297">
        <v>100</v>
      </c>
      <c r="F297">
        <v>78.709999999999994</v>
      </c>
      <c r="G297">
        <v>88.24</v>
      </c>
      <c r="H297">
        <v>14.83</v>
      </c>
      <c r="I297">
        <v>26.39</v>
      </c>
      <c r="J297">
        <v>5.24</v>
      </c>
      <c r="K297" s="58">
        <v>1</v>
      </c>
      <c r="L297" s="58">
        <v>40</v>
      </c>
      <c r="M297">
        <v>5178.71</v>
      </c>
      <c r="N297" s="8">
        <v>9722900</v>
      </c>
      <c r="O297" s="8">
        <v>4033900</v>
      </c>
      <c r="P297" s="8">
        <v>188600</v>
      </c>
      <c r="Q297">
        <v>12.74</v>
      </c>
      <c r="R297">
        <v>0.09</v>
      </c>
      <c r="S297">
        <v>38.21</v>
      </c>
      <c r="T297" s="6">
        <v>14.24</v>
      </c>
      <c r="U297" s="7">
        <v>15.305813953488377</v>
      </c>
      <c r="V297" t="s">
        <v>101</v>
      </c>
    </row>
    <row r="298" spans="1:22" x14ac:dyDescent="0.3">
      <c r="A298" t="s">
        <v>689</v>
      </c>
      <c r="B298" s="9">
        <v>2010</v>
      </c>
      <c r="C298">
        <v>28.34</v>
      </c>
      <c r="D298">
        <v>28.34</v>
      </c>
      <c r="E298">
        <v>100</v>
      </c>
      <c r="F298">
        <v>38.72</v>
      </c>
      <c r="G298">
        <v>23.14</v>
      </c>
      <c r="H298">
        <v>24.03</v>
      </c>
      <c r="I298">
        <v>0</v>
      </c>
      <c r="J298">
        <v>4.55</v>
      </c>
      <c r="K298" s="58">
        <v>1</v>
      </c>
      <c r="L298" s="58">
        <v>50</v>
      </c>
      <c r="M298">
        <v>2707.02</v>
      </c>
      <c r="N298" s="8">
        <v>5576081</v>
      </c>
      <c r="O298" s="8">
        <v>2633179</v>
      </c>
      <c r="P298" s="8">
        <v>167400</v>
      </c>
      <c r="Q298">
        <v>5.86</v>
      </c>
      <c r="R298">
        <v>0.05</v>
      </c>
      <c r="S298">
        <v>40.4</v>
      </c>
      <c r="T298" s="6">
        <v>14.24</v>
      </c>
      <c r="U298" s="7">
        <v>15.305813953488377</v>
      </c>
      <c r="V298" t="s">
        <v>101</v>
      </c>
    </row>
    <row r="299" spans="1:22" x14ac:dyDescent="0.3">
      <c r="A299" t="s">
        <v>382</v>
      </c>
      <c r="B299" s="9">
        <v>2010</v>
      </c>
      <c r="C299">
        <v>73.36</v>
      </c>
      <c r="D299">
        <v>73.36</v>
      </c>
      <c r="E299">
        <v>100</v>
      </c>
      <c r="F299">
        <v>78.150000000000006</v>
      </c>
      <c r="G299">
        <v>76.3</v>
      </c>
      <c r="H299">
        <v>65</v>
      </c>
      <c r="I299">
        <v>26.39</v>
      </c>
      <c r="J299">
        <v>55.71</v>
      </c>
      <c r="K299" s="58">
        <v>1</v>
      </c>
      <c r="L299" s="58">
        <v>75</v>
      </c>
      <c r="M299">
        <v>2530.5100000000002</v>
      </c>
      <c r="N299" s="8">
        <v>5297500</v>
      </c>
      <c r="O299" s="8">
        <v>2588500</v>
      </c>
      <c r="P299" s="8">
        <v>86900</v>
      </c>
      <c r="Q299">
        <v>6.71</v>
      </c>
      <c r="R299">
        <v>0.08</v>
      </c>
      <c r="S299">
        <v>45.35</v>
      </c>
      <c r="T299" s="6">
        <v>14.24</v>
      </c>
      <c r="U299" s="7">
        <v>15.305813953488377</v>
      </c>
      <c r="V299" t="s">
        <v>101</v>
      </c>
    </row>
    <row r="300" spans="1:22" x14ac:dyDescent="0.3">
      <c r="A300" t="s">
        <v>323</v>
      </c>
      <c r="B300" s="9">
        <v>2010</v>
      </c>
      <c r="C300">
        <v>14.45</v>
      </c>
      <c r="D300">
        <v>14.45</v>
      </c>
      <c r="E300">
        <v>100</v>
      </c>
      <c r="F300">
        <v>10.06</v>
      </c>
      <c r="G300">
        <v>14.8</v>
      </c>
      <c r="H300">
        <v>18.309999999999999</v>
      </c>
      <c r="I300">
        <v>41.67</v>
      </c>
      <c r="J300">
        <v>13.64</v>
      </c>
      <c r="K300" s="58">
        <v>1</v>
      </c>
      <c r="L300" s="58">
        <v>50</v>
      </c>
      <c r="M300">
        <v>3153.38</v>
      </c>
      <c r="N300" s="8">
        <v>8317384</v>
      </c>
      <c r="O300" s="8">
        <v>5050206</v>
      </c>
      <c r="P300" s="8">
        <v>216736</v>
      </c>
      <c r="Q300">
        <v>3.94</v>
      </c>
      <c r="R300">
        <v>7.0000000000000007E-2</v>
      </c>
      <c r="S300">
        <v>56.1</v>
      </c>
      <c r="T300" s="6">
        <v>14.24</v>
      </c>
      <c r="U300" s="7">
        <v>15.305813953488377</v>
      </c>
      <c r="V300" t="s">
        <v>101</v>
      </c>
    </row>
    <row r="301" spans="1:22" x14ac:dyDescent="0.3">
      <c r="A301" t="s">
        <v>690</v>
      </c>
      <c r="B301" s="9">
        <v>2010</v>
      </c>
      <c r="C301">
        <v>86.02</v>
      </c>
      <c r="D301">
        <v>86.02</v>
      </c>
      <c r="E301">
        <v>100</v>
      </c>
      <c r="F301">
        <v>89.12</v>
      </c>
      <c r="G301">
        <v>76.48</v>
      </c>
      <c r="H301">
        <v>91.37</v>
      </c>
      <c r="I301">
        <v>88.89</v>
      </c>
      <c r="J301">
        <v>96.24</v>
      </c>
      <c r="K301" s="58">
        <v>1</v>
      </c>
      <c r="L301" s="58">
        <v>33.33</v>
      </c>
      <c r="M301">
        <v>14022.67</v>
      </c>
      <c r="N301" s="8">
        <v>24967100</v>
      </c>
      <c r="O301" s="8">
        <v>12598300</v>
      </c>
      <c r="P301" s="8">
        <v>970700</v>
      </c>
      <c r="Q301">
        <v>10.17</v>
      </c>
      <c r="R301">
        <v>7.0000000000000007E-2</v>
      </c>
      <c r="S301">
        <v>44.99</v>
      </c>
      <c r="T301" s="6">
        <v>14.24</v>
      </c>
      <c r="U301" s="7">
        <v>15.305813953488377</v>
      </c>
      <c r="V301" t="s">
        <v>101</v>
      </c>
    </row>
    <row r="302" spans="1:22" x14ac:dyDescent="0.3">
      <c r="A302" t="s">
        <v>572</v>
      </c>
      <c r="B302" s="9">
        <v>2010</v>
      </c>
      <c r="C302">
        <v>47.49</v>
      </c>
      <c r="D302">
        <v>47.49</v>
      </c>
      <c r="E302">
        <v>100</v>
      </c>
      <c r="F302">
        <v>55.64</v>
      </c>
      <c r="G302">
        <v>56.84</v>
      </c>
      <c r="H302">
        <v>29.21</v>
      </c>
      <c r="I302">
        <v>65.28</v>
      </c>
      <c r="J302">
        <v>22.62</v>
      </c>
      <c r="K302" s="58">
        <v>1</v>
      </c>
      <c r="L302" s="58">
        <v>60</v>
      </c>
      <c r="M302">
        <v>1419.17</v>
      </c>
      <c r="N302" s="8">
        <v>3116841</v>
      </c>
      <c r="O302" s="8">
        <v>1388777</v>
      </c>
      <c r="P302" s="8">
        <v>118304</v>
      </c>
      <c r="Q302">
        <v>4.0999999999999996</v>
      </c>
      <c r="R302">
        <v>0.09</v>
      </c>
      <c r="S302">
        <v>39.11</v>
      </c>
      <c r="T302" s="6">
        <v>14.24</v>
      </c>
      <c r="U302" s="7">
        <v>15.305813953488377</v>
      </c>
      <c r="V302" t="s">
        <v>101</v>
      </c>
    </row>
    <row r="303" spans="1:22" x14ac:dyDescent="0.3">
      <c r="A303" t="s">
        <v>150</v>
      </c>
      <c r="B303" s="9">
        <v>2010</v>
      </c>
      <c r="C303">
        <v>69.08</v>
      </c>
      <c r="D303">
        <v>69.08</v>
      </c>
      <c r="E303">
        <v>83.33</v>
      </c>
      <c r="F303">
        <v>75.040000000000006</v>
      </c>
      <c r="G303">
        <v>79.59</v>
      </c>
      <c r="H303">
        <v>43.29</v>
      </c>
      <c r="I303">
        <v>63.89</v>
      </c>
      <c r="J303">
        <v>40.159999999999997</v>
      </c>
      <c r="K303" s="58">
        <v>1</v>
      </c>
      <c r="L303" s="58">
        <v>50</v>
      </c>
      <c r="M303">
        <v>14422.62</v>
      </c>
      <c r="N303" s="8">
        <v>19037000</v>
      </c>
      <c r="O303" s="8">
        <v>13218000</v>
      </c>
      <c r="P303" s="8">
        <v>2364000</v>
      </c>
      <c r="Q303">
        <v>11.15</v>
      </c>
      <c r="R303">
        <v>1.18</v>
      </c>
      <c r="S303">
        <v>40.950000000000003</v>
      </c>
      <c r="T303" s="6">
        <v>14.24</v>
      </c>
      <c r="U303" s="7">
        <v>15.305813953488377</v>
      </c>
      <c r="V303" t="s">
        <v>83</v>
      </c>
    </row>
    <row r="304" spans="1:22" x14ac:dyDescent="0.3">
      <c r="A304" t="s">
        <v>506</v>
      </c>
      <c r="B304" s="9">
        <v>2010</v>
      </c>
      <c r="C304">
        <v>36.840000000000003</v>
      </c>
      <c r="D304">
        <v>36.840000000000003</v>
      </c>
      <c r="E304">
        <v>68.52</v>
      </c>
      <c r="F304">
        <v>43.77</v>
      </c>
      <c r="G304">
        <v>29.85</v>
      </c>
      <c r="H304">
        <v>34.17</v>
      </c>
      <c r="I304">
        <v>1.83</v>
      </c>
      <c r="J304">
        <v>37.5</v>
      </c>
      <c r="K304" s="58">
        <v>1</v>
      </c>
      <c r="L304" s="58">
        <v>50</v>
      </c>
      <c r="M304">
        <v>464823.3</v>
      </c>
      <c r="N304" s="8">
        <v>543036000</v>
      </c>
      <c r="O304" s="8">
        <v>315985000</v>
      </c>
      <c r="P304" s="8">
        <v>-78000</v>
      </c>
      <c r="Q304">
        <v>9.6300000000000008</v>
      </c>
      <c r="R304">
        <v>0.37</v>
      </c>
      <c r="S304">
        <v>42</v>
      </c>
      <c r="T304" s="6">
        <v>14.24</v>
      </c>
      <c r="U304" s="7">
        <v>15.305813953488377</v>
      </c>
      <c r="V304" t="s">
        <v>83</v>
      </c>
    </row>
    <row r="305" spans="1:22" x14ac:dyDescent="0.3">
      <c r="A305" t="s">
        <v>691</v>
      </c>
      <c r="B305" s="9">
        <v>2010</v>
      </c>
      <c r="C305">
        <v>57.83</v>
      </c>
      <c r="D305">
        <v>57.83</v>
      </c>
      <c r="E305">
        <v>100</v>
      </c>
      <c r="F305">
        <v>54.11</v>
      </c>
      <c r="G305">
        <v>46.58</v>
      </c>
      <c r="H305">
        <v>78.790000000000006</v>
      </c>
      <c r="I305">
        <v>0</v>
      </c>
      <c r="J305">
        <v>93.81</v>
      </c>
      <c r="K305" s="58">
        <v>1</v>
      </c>
      <c r="L305" s="58">
        <v>50</v>
      </c>
      <c r="M305">
        <v>1513.41</v>
      </c>
      <c r="N305" s="8">
        <v>2047000</v>
      </c>
      <c r="O305" s="8">
        <v>1089000</v>
      </c>
      <c r="P305" s="8">
        <v>338400</v>
      </c>
      <c r="Q305">
        <v>9.65</v>
      </c>
      <c r="R305">
        <v>0.81</v>
      </c>
      <c r="S305">
        <v>11.71</v>
      </c>
      <c r="T305" s="6">
        <v>14.24</v>
      </c>
      <c r="U305" s="7">
        <v>15.305813953488377</v>
      </c>
      <c r="V305" t="s">
        <v>83</v>
      </c>
    </row>
    <row r="306" spans="1:22" x14ac:dyDescent="0.3">
      <c r="A306" t="s">
        <v>692</v>
      </c>
      <c r="B306" s="9">
        <v>2010</v>
      </c>
      <c r="C306">
        <v>60.46</v>
      </c>
      <c r="D306">
        <v>60.46</v>
      </c>
      <c r="E306">
        <v>83.33</v>
      </c>
      <c r="F306">
        <v>57.75</v>
      </c>
      <c r="G306">
        <v>74.38</v>
      </c>
      <c r="H306">
        <v>45.41</v>
      </c>
      <c r="I306">
        <v>13.89</v>
      </c>
      <c r="J306">
        <v>44.38</v>
      </c>
      <c r="K306" s="58">
        <v>1</v>
      </c>
      <c r="L306" s="58">
        <v>40</v>
      </c>
      <c r="M306">
        <v>58249.05</v>
      </c>
      <c r="N306" s="8">
        <v>150400000</v>
      </c>
      <c r="O306" s="8">
        <v>101959000</v>
      </c>
      <c r="P306" s="8">
        <v>6443000</v>
      </c>
      <c r="Q306">
        <v>4.71</v>
      </c>
      <c r="R306">
        <v>0.62</v>
      </c>
      <c r="S306">
        <v>40.15</v>
      </c>
      <c r="T306" s="6">
        <v>14.24</v>
      </c>
      <c r="U306" s="7">
        <v>15.305813953488377</v>
      </c>
      <c r="V306" t="s">
        <v>83</v>
      </c>
    </row>
    <row r="307" spans="1:22" x14ac:dyDescent="0.3">
      <c r="A307" t="s">
        <v>447</v>
      </c>
      <c r="B307" s="9">
        <v>2010</v>
      </c>
      <c r="C307">
        <v>67.44</v>
      </c>
      <c r="D307">
        <v>44.83</v>
      </c>
      <c r="E307">
        <v>20.83</v>
      </c>
      <c r="F307">
        <v>69.03</v>
      </c>
      <c r="G307">
        <v>75.19</v>
      </c>
      <c r="H307">
        <v>53.48</v>
      </c>
      <c r="I307">
        <v>69.44</v>
      </c>
      <c r="J307">
        <v>52.15</v>
      </c>
      <c r="K307" s="58">
        <v>1</v>
      </c>
      <c r="L307" s="58">
        <v>40</v>
      </c>
      <c r="M307">
        <v>76838.81</v>
      </c>
      <c r="N307" s="8">
        <v>238434000</v>
      </c>
      <c r="O307" s="8">
        <v>201531000</v>
      </c>
      <c r="P307" s="8">
        <v>5782000</v>
      </c>
      <c r="Q307">
        <v>0.85</v>
      </c>
      <c r="R307">
        <v>0.27</v>
      </c>
      <c r="S307">
        <v>58.37</v>
      </c>
      <c r="T307" s="6">
        <v>14.24</v>
      </c>
      <c r="U307" s="7">
        <v>15.305813953488377</v>
      </c>
      <c r="V307" t="s">
        <v>83</v>
      </c>
    </row>
    <row r="308" spans="1:22" x14ac:dyDescent="0.3">
      <c r="A308" t="s">
        <v>236</v>
      </c>
      <c r="B308" s="9">
        <v>2010</v>
      </c>
      <c r="C308">
        <v>82.44</v>
      </c>
      <c r="D308">
        <v>82.44</v>
      </c>
      <c r="E308">
        <v>100</v>
      </c>
      <c r="F308">
        <v>85.2</v>
      </c>
      <c r="G308">
        <v>81.349999999999994</v>
      </c>
      <c r="H308">
        <v>79.17</v>
      </c>
      <c r="I308">
        <v>85.98</v>
      </c>
      <c r="J308">
        <v>87.5</v>
      </c>
      <c r="K308" s="58">
        <v>1</v>
      </c>
      <c r="L308" s="58">
        <v>80</v>
      </c>
      <c r="M308">
        <v>10867.23</v>
      </c>
      <c r="N308" s="8">
        <v>39973521</v>
      </c>
      <c r="O308" s="8">
        <v>28625085</v>
      </c>
      <c r="P308" s="8">
        <v>1769180</v>
      </c>
      <c r="Q308">
        <v>3.76</v>
      </c>
      <c r="R308">
        <v>0.35</v>
      </c>
      <c r="S308">
        <v>60.83</v>
      </c>
      <c r="T308" s="6">
        <v>14.24</v>
      </c>
      <c r="U308" s="7">
        <v>15.305813953488377</v>
      </c>
      <c r="V308" t="s">
        <v>83</v>
      </c>
    </row>
    <row r="309" spans="1:22" x14ac:dyDescent="0.3">
      <c r="A309" t="s">
        <v>294</v>
      </c>
      <c r="B309" s="9">
        <v>2010</v>
      </c>
      <c r="C309">
        <v>71.95</v>
      </c>
      <c r="D309">
        <v>71.95</v>
      </c>
      <c r="E309">
        <v>100</v>
      </c>
      <c r="F309">
        <v>75.540000000000006</v>
      </c>
      <c r="G309">
        <v>89.4</v>
      </c>
      <c r="H309">
        <v>42.95</v>
      </c>
      <c r="I309">
        <v>0</v>
      </c>
      <c r="J309">
        <v>54.26</v>
      </c>
      <c r="K309" s="58">
        <v>1</v>
      </c>
      <c r="L309" s="58">
        <v>80</v>
      </c>
      <c r="M309">
        <v>3682.47</v>
      </c>
      <c r="N309" s="8">
        <v>6793722</v>
      </c>
      <c r="O309" s="8">
        <v>5057477</v>
      </c>
      <c r="P309" s="8">
        <v>512717</v>
      </c>
      <c r="Q309">
        <v>6.16</v>
      </c>
      <c r="R309">
        <v>0.14000000000000001</v>
      </c>
      <c r="S309">
        <v>71.739999999999995</v>
      </c>
      <c r="T309" s="6">
        <v>14.24</v>
      </c>
      <c r="U309" s="7">
        <v>15.305813953488377</v>
      </c>
      <c r="V309" t="s">
        <v>83</v>
      </c>
    </row>
    <row r="310" spans="1:22" x14ac:dyDescent="0.3">
      <c r="A310" t="s">
        <v>320</v>
      </c>
      <c r="B310" s="9">
        <v>2010</v>
      </c>
      <c r="C310">
        <v>90.49</v>
      </c>
      <c r="D310">
        <v>88.99</v>
      </c>
      <c r="E310">
        <v>88.89</v>
      </c>
      <c r="F310">
        <v>95.57</v>
      </c>
      <c r="G310">
        <v>89.35</v>
      </c>
      <c r="H310">
        <v>83.32</v>
      </c>
      <c r="I310">
        <v>93.29</v>
      </c>
      <c r="J310">
        <v>90.43</v>
      </c>
      <c r="K310" s="58"/>
      <c r="L310" s="58"/>
      <c r="M310">
        <v>25351.83</v>
      </c>
      <c r="N310" s="8">
        <v>60502000</v>
      </c>
      <c r="O310" s="8">
        <v>33402000</v>
      </c>
      <c r="P310" s="8">
        <v>3570000</v>
      </c>
      <c r="Q310">
        <v>8.01</v>
      </c>
      <c r="R310">
        <v>0.49</v>
      </c>
      <c r="S310">
        <v>37.93</v>
      </c>
      <c r="T310" s="6">
        <v>14.24</v>
      </c>
      <c r="U310" s="7">
        <v>15.305813953488377</v>
      </c>
      <c r="V310" t="s">
        <v>83</v>
      </c>
    </row>
    <row r="311" spans="1:22" x14ac:dyDescent="0.3">
      <c r="A311" t="s">
        <v>693</v>
      </c>
      <c r="B311" s="9">
        <v>2010</v>
      </c>
      <c r="C311">
        <v>82.09</v>
      </c>
      <c r="D311">
        <v>82.09</v>
      </c>
      <c r="E311">
        <v>88.89</v>
      </c>
      <c r="F311">
        <v>85.44</v>
      </c>
      <c r="G311">
        <v>87.73</v>
      </c>
      <c r="H311">
        <v>69.08</v>
      </c>
      <c r="I311">
        <v>64.02</v>
      </c>
      <c r="J311">
        <v>88.3</v>
      </c>
      <c r="K311" s="58"/>
      <c r="L311" s="58"/>
      <c r="M311">
        <v>38060.080000000002</v>
      </c>
      <c r="N311" s="8">
        <v>162035000</v>
      </c>
      <c r="O311" s="8">
        <v>108490000</v>
      </c>
      <c r="P311" s="8">
        <v>9780000</v>
      </c>
      <c r="Q311">
        <v>3.94</v>
      </c>
      <c r="R311">
        <v>0.44</v>
      </c>
      <c r="S311">
        <v>54.31</v>
      </c>
      <c r="T311" s="6">
        <v>14.24</v>
      </c>
      <c r="U311" s="7">
        <v>15.305813953488377</v>
      </c>
      <c r="V311" t="s">
        <v>83</v>
      </c>
    </row>
    <row r="312" spans="1:22" x14ac:dyDescent="0.3">
      <c r="A312" t="s">
        <v>106</v>
      </c>
      <c r="B312" s="9">
        <v>2010</v>
      </c>
      <c r="C312">
        <v>62.92</v>
      </c>
      <c r="D312">
        <v>62.92</v>
      </c>
      <c r="E312">
        <v>83.33</v>
      </c>
      <c r="F312">
        <v>78.87</v>
      </c>
      <c r="G312">
        <v>54.09</v>
      </c>
      <c r="H312">
        <v>46.88</v>
      </c>
      <c r="I312">
        <v>91.67</v>
      </c>
      <c r="J312">
        <v>43.55</v>
      </c>
      <c r="K312" s="58">
        <v>1</v>
      </c>
      <c r="L312" s="58"/>
      <c r="M312">
        <v>68452.06</v>
      </c>
      <c r="N312" s="8">
        <v>182988000</v>
      </c>
      <c r="O312" s="8">
        <v>112271000</v>
      </c>
      <c r="P312" s="8">
        <v>8795000</v>
      </c>
      <c r="Q312">
        <v>3.34</v>
      </c>
      <c r="R312">
        <v>0.46</v>
      </c>
      <c r="S312">
        <v>40.020000000000003</v>
      </c>
      <c r="T312" s="6">
        <v>14.24</v>
      </c>
      <c r="U312" s="7">
        <v>15.305813953488377</v>
      </c>
      <c r="V312" t="s">
        <v>83</v>
      </c>
    </row>
    <row r="313" spans="1:22" x14ac:dyDescent="0.3">
      <c r="A313" t="s">
        <v>298</v>
      </c>
      <c r="B313" s="9">
        <v>2010</v>
      </c>
      <c r="C313">
        <v>69.790000000000006</v>
      </c>
      <c r="D313">
        <v>69.790000000000006</v>
      </c>
      <c r="E313">
        <v>100</v>
      </c>
      <c r="F313">
        <v>78.27</v>
      </c>
      <c r="G313">
        <v>63.05</v>
      </c>
      <c r="H313">
        <v>64.150000000000006</v>
      </c>
      <c r="I313">
        <v>95.73</v>
      </c>
      <c r="J313">
        <v>69.64</v>
      </c>
      <c r="K313" s="58">
        <v>1</v>
      </c>
      <c r="L313" s="58">
        <v>50</v>
      </c>
      <c r="M313">
        <v>16852.3</v>
      </c>
      <c r="N313" s="8">
        <v>21823000</v>
      </c>
      <c r="O313" s="8">
        <v>13081000</v>
      </c>
      <c r="P313" s="8">
        <v>1735000</v>
      </c>
      <c r="Q313">
        <v>7.04</v>
      </c>
      <c r="R313">
        <v>0.28999999999999998</v>
      </c>
      <c r="S313">
        <v>45.78</v>
      </c>
      <c r="T313" s="6">
        <v>14.24</v>
      </c>
      <c r="U313" s="7">
        <v>15.305813953488377</v>
      </c>
      <c r="V313" t="s">
        <v>83</v>
      </c>
    </row>
    <row r="314" spans="1:22" x14ac:dyDescent="0.3">
      <c r="A314" t="s">
        <v>287</v>
      </c>
      <c r="B314" s="9">
        <v>2010</v>
      </c>
      <c r="C314">
        <v>68.319999999999993</v>
      </c>
      <c r="D314">
        <v>68.319999999999993</v>
      </c>
      <c r="E314">
        <v>100</v>
      </c>
      <c r="F314">
        <v>66.34</v>
      </c>
      <c r="G314">
        <v>93.33</v>
      </c>
      <c r="H314">
        <v>32.82</v>
      </c>
      <c r="I314">
        <v>8.33</v>
      </c>
      <c r="J314">
        <v>22.34</v>
      </c>
      <c r="K314" s="58">
        <v>1</v>
      </c>
      <c r="L314" s="58">
        <v>33.33</v>
      </c>
      <c r="M314">
        <v>13181.12</v>
      </c>
      <c r="N314" s="8">
        <v>44386000</v>
      </c>
      <c r="O314" s="8">
        <v>31219000</v>
      </c>
      <c r="P314" s="8">
        <v>2265000</v>
      </c>
      <c r="Q314">
        <v>4.28</v>
      </c>
      <c r="R314">
        <v>0.44</v>
      </c>
      <c r="S314">
        <v>61.31</v>
      </c>
      <c r="T314" s="6">
        <v>14.24</v>
      </c>
      <c r="U314" s="7">
        <v>15.305813953488377</v>
      </c>
      <c r="V314" t="s">
        <v>83</v>
      </c>
    </row>
    <row r="315" spans="1:22" x14ac:dyDescent="0.3">
      <c r="A315" t="s">
        <v>47</v>
      </c>
      <c r="B315" s="9">
        <v>2010</v>
      </c>
      <c r="C315">
        <v>83.71</v>
      </c>
      <c r="D315">
        <v>60.6</v>
      </c>
      <c r="E315">
        <v>44.44</v>
      </c>
      <c r="F315">
        <v>93.19</v>
      </c>
      <c r="G315">
        <v>86.67</v>
      </c>
      <c r="H315">
        <v>63.75</v>
      </c>
      <c r="I315">
        <v>98.17</v>
      </c>
      <c r="J315">
        <v>64.89</v>
      </c>
      <c r="K315" s="58">
        <v>1</v>
      </c>
      <c r="L315" s="58">
        <v>33.33</v>
      </c>
      <c r="M315">
        <v>35032.99</v>
      </c>
      <c r="N315" s="8">
        <v>90213220</v>
      </c>
      <c r="O315" s="8">
        <v>58550150</v>
      </c>
      <c r="P315" s="8">
        <v>4115114</v>
      </c>
      <c r="Q315">
        <v>4.63</v>
      </c>
      <c r="R315">
        <v>0.34</v>
      </c>
      <c r="S315">
        <v>49.74</v>
      </c>
      <c r="T315" s="6">
        <v>14.24</v>
      </c>
      <c r="U315" s="7">
        <v>15.305813953488377</v>
      </c>
      <c r="V315" t="s">
        <v>83</v>
      </c>
    </row>
    <row r="316" spans="1:22" x14ac:dyDescent="0.3">
      <c r="A316" t="s">
        <v>31</v>
      </c>
      <c r="B316" s="9">
        <v>2010</v>
      </c>
      <c r="C316">
        <v>58.15</v>
      </c>
      <c r="D316">
        <v>58.15</v>
      </c>
      <c r="E316">
        <v>100</v>
      </c>
      <c r="F316">
        <v>34.69</v>
      </c>
      <c r="G316">
        <v>73.430000000000007</v>
      </c>
      <c r="H316">
        <v>78.45</v>
      </c>
      <c r="I316">
        <v>0</v>
      </c>
      <c r="J316">
        <v>70.95</v>
      </c>
      <c r="K316" s="58">
        <v>1</v>
      </c>
      <c r="L316" s="58">
        <v>66.67</v>
      </c>
      <c r="M316">
        <v>18227.82</v>
      </c>
      <c r="N316" s="8">
        <v>43553000</v>
      </c>
      <c r="O316" s="8">
        <v>39342000</v>
      </c>
      <c r="P316" s="8">
        <v>3102000</v>
      </c>
      <c r="Q316">
        <v>4.4800000000000004</v>
      </c>
      <c r="R316">
        <v>0.31</v>
      </c>
      <c r="S316">
        <v>85.65</v>
      </c>
      <c r="T316" s="6">
        <v>14.24</v>
      </c>
      <c r="U316" s="7">
        <v>15.305813953488377</v>
      </c>
      <c r="V316" t="s">
        <v>83</v>
      </c>
    </row>
    <row r="317" spans="1:22" x14ac:dyDescent="0.3">
      <c r="A317" t="s">
        <v>694</v>
      </c>
      <c r="B317" s="9">
        <v>2010</v>
      </c>
      <c r="C317">
        <v>47.05</v>
      </c>
      <c r="D317">
        <v>47.05</v>
      </c>
      <c r="E317">
        <v>100</v>
      </c>
      <c r="F317">
        <v>55.69</v>
      </c>
      <c r="G317">
        <v>26.99</v>
      </c>
      <c r="H317">
        <v>56.55</v>
      </c>
      <c r="I317">
        <v>33.33</v>
      </c>
      <c r="J317">
        <v>68.099999999999994</v>
      </c>
      <c r="K317" s="58">
        <v>1</v>
      </c>
      <c r="L317" s="58">
        <v>71.430000000000007</v>
      </c>
      <c r="M317">
        <v>2838.13</v>
      </c>
      <c r="N317" s="8">
        <v>3882000</v>
      </c>
      <c r="O317" s="8">
        <v>3221100</v>
      </c>
      <c r="P317" s="8">
        <v>265700</v>
      </c>
      <c r="Q317">
        <v>5.52</v>
      </c>
      <c r="R317">
        <v>0.28000000000000003</v>
      </c>
      <c r="S317">
        <v>78.33</v>
      </c>
      <c r="T317" s="6">
        <v>14.24</v>
      </c>
      <c r="U317" s="7">
        <v>15.305813953488377</v>
      </c>
      <c r="V317" t="s">
        <v>83</v>
      </c>
    </row>
    <row r="318" spans="1:22" x14ac:dyDescent="0.3">
      <c r="A318" t="s">
        <v>327</v>
      </c>
      <c r="B318" s="9">
        <v>2010</v>
      </c>
      <c r="C318">
        <v>85.23</v>
      </c>
      <c r="D318">
        <v>85.23</v>
      </c>
      <c r="E318">
        <v>100</v>
      </c>
      <c r="F318">
        <v>94.17</v>
      </c>
      <c r="G318">
        <v>81.39</v>
      </c>
      <c r="H318">
        <v>74.66</v>
      </c>
      <c r="I318">
        <v>97.22</v>
      </c>
      <c r="J318">
        <v>70.63</v>
      </c>
      <c r="K318" s="58">
        <v>1</v>
      </c>
      <c r="L318" s="58">
        <v>83.33</v>
      </c>
      <c r="M318">
        <v>35711.919999999998</v>
      </c>
      <c r="N318" s="8">
        <v>90686000</v>
      </c>
      <c r="O318" s="8">
        <v>75028000</v>
      </c>
      <c r="P318" s="8">
        <v>5942000</v>
      </c>
      <c r="Q318">
        <v>4.63</v>
      </c>
      <c r="R318">
        <v>0.56000000000000005</v>
      </c>
      <c r="S318">
        <v>57.94</v>
      </c>
      <c r="T318" s="6">
        <v>14.24</v>
      </c>
      <c r="U318" s="7">
        <v>15.305813953488377</v>
      </c>
      <c r="V318" t="s">
        <v>83</v>
      </c>
    </row>
    <row r="319" spans="1:22" x14ac:dyDescent="0.3">
      <c r="A319" t="s">
        <v>695</v>
      </c>
      <c r="B319" s="9">
        <v>2010</v>
      </c>
      <c r="C319">
        <v>69.31</v>
      </c>
      <c r="D319">
        <v>69.31</v>
      </c>
      <c r="E319">
        <v>100</v>
      </c>
      <c r="F319">
        <v>79.27</v>
      </c>
      <c r="G319">
        <v>65.77</v>
      </c>
      <c r="H319">
        <v>56.98</v>
      </c>
      <c r="I319">
        <v>50.61</v>
      </c>
      <c r="J319">
        <v>45.87</v>
      </c>
      <c r="K319" s="58">
        <v>1</v>
      </c>
      <c r="L319" s="58">
        <v>71.430000000000007</v>
      </c>
      <c r="M319">
        <v>10716.66</v>
      </c>
      <c r="N319" s="8">
        <v>17970500</v>
      </c>
      <c r="O319" s="8">
        <v>14843200</v>
      </c>
      <c r="P319" s="8">
        <v>1354200</v>
      </c>
      <c r="Q319">
        <v>8.19</v>
      </c>
      <c r="R319">
        <v>1.2</v>
      </c>
      <c r="S319">
        <v>65.91</v>
      </c>
      <c r="T319" s="6">
        <v>14.24</v>
      </c>
      <c r="U319" s="7">
        <v>15.305813953488377</v>
      </c>
      <c r="V319" t="s">
        <v>83</v>
      </c>
    </row>
    <row r="320" spans="1:22" x14ac:dyDescent="0.3">
      <c r="A320" t="s">
        <v>277</v>
      </c>
      <c r="B320" s="9">
        <v>2010</v>
      </c>
      <c r="C320">
        <v>57.44</v>
      </c>
      <c r="D320">
        <v>57.44</v>
      </c>
      <c r="E320">
        <v>100</v>
      </c>
      <c r="F320">
        <v>59.61</v>
      </c>
      <c r="G320">
        <v>54.92</v>
      </c>
      <c r="H320">
        <v>56.8</v>
      </c>
      <c r="I320">
        <v>33.33</v>
      </c>
      <c r="J320">
        <v>53.49</v>
      </c>
      <c r="K320" s="58">
        <v>1</v>
      </c>
      <c r="L320" s="58">
        <v>83.33</v>
      </c>
      <c r="M320">
        <v>2569.21</v>
      </c>
      <c r="N320" s="8">
        <v>7408400</v>
      </c>
      <c r="O320" s="8">
        <v>6461400</v>
      </c>
      <c r="P320" s="8">
        <v>545100</v>
      </c>
      <c r="Q320">
        <v>5.47</v>
      </c>
      <c r="R320">
        <v>0.23</v>
      </c>
      <c r="S320">
        <v>81.52</v>
      </c>
      <c r="T320" s="6">
        <v>14.24</v>
      </c>
      <c r="U320" s="7">
        <v>15.305813953488377</v>
      </c>
      <c r="V320" t="s">
        <v>83</v>
      </c>
    </row>
    <row r="321" spans="1:22" x14ac:dyDescent="0.3">
      <c r="A321" t="s">
        <v>183</v>
      </c>
      <c r="B321" s="9">
        <v>2010</v>
      </c>
      <c r="C321">
        <v>80.430000000000007</v>
      </c>
      <c r="D321">
        <v>80.430000000000007</v>
      </c>
      <c r="E321">
        <v>89.13</v>
      </c>
      <c r="F321">
        <v>81.040000000000006</v>
      </c>
      <c r="G321">
        <v>83.62</v>
      </c>
      <c r="H321">
        <v>75.180000000000007</v>
      </c>
      <c r="I321">
        <v>0</v>
      </c>
      <c r="J321">
        <v>77.66</v>
      </c>
      <c r="K321" s="58">
        <v>1</v>
      </c>
      <c r="L321" s="58">
        <v>62.5</v>
      </c>
      <c r="M321">
        <v>11676.4</v>
      </c>
      <c r="N321" s="8">
        <v>19768000</v>
      </c>
      <c r="O321" s="8">
        <v>13852000</v>
      </c>
      <c r="P321" s="8">
        <v>1851000</v>
      </c>
      <c r="Q321">
        <v>6.37</v>
      </c>
      <c r="R321">
        <v>0.18</v>
      </c>
      <c r="S321">
        <v>63.63</v>
      </c>
      <c r="T321" s="6">
        <v>14.24</v>
      </c>
      <c r="U321" s="7">
        <v>15.305813953488377</v>
      </c>
      <c r="V321" t="s">
        <v>83</v>
      </c>
    </row>
    <row r="322" spans="1:22" x14ac:dyDescent="0.3">
      <c r="A322" t="s">
        <v>331</v>
      </c>
      <c r="B322" s="9">
        <v>2010</v>
      </c>
      <c r="C322">
        <v>63.33</v>
      </c>
      <c r="D322">
        <v>55.7</v>
      </c>
      <c r="E322">
        <v>59.68</v>
      </c>
      <c r="F322">
        <v>64.09</v>
      </c>
      <c r="G322">
        <v>74.98</v>
      </c>
      <c r="H322">
        <v>48.24</v>
      </c>
      <c r="I322">
        <v>33.75</v>
      </c>
      <c r="J322">
        <v>34.950000000000003</v>
      </c>
      <c r="K322" s="58">
        <v>1</v>
      </c>
      <c r="L322" s="58">
        <v>50</v>
      </c>
      <c r="M322">
        <v>6243.66</v>
      </c>
      <c r="N322" s="8">
        <v>25148300</v>
      </c>
      <c r="O322" s="8">
        <v>18521500</v>
      </c>
      <c r="P322" s="8">
        <v>957700</v>
      </c>
      <c r="Q322">
        <v>3.8</v>
      </c>
      <c r="R322">
        <v>0.55000000000000004</v>
      </c>
      <c r="S322">
        <v>59.26</v>
      </c>
      <c r="T322" s="6">
        <v>14.24</v>
      </c>
      <c r="U322" s="7">
        <v>15.305813953488377</v>
      </c>
      <c r="V322" t="s">
        <v>83</v>
      </c>
    </row>
    <row r="323" spans="1:22" x14ac:dyDescent="0.3">
      <c r="A323" t="s">
        <v>696</v>
      </c>
      <c r="B323" s="9">
        <v>2010</v>
      </c>
      <c r="C323">
        <v>69.22</v>
      </c>
      <c r="D323">
        <v>69.22</v>
      </c>
      <c r="E323">
        <v>100</v>
      </c>
      <c r="F323">
        <v>70.56</v>
      </c>
      <c r="G323">
        <v>81.37</v>
      </c>
      <c r="H323">
        <v>51.16</v>
      </c>
      <c r="I323">
        <v>30.49</v>
      </c>
      <c r="J323">
        <v>54.26</v>
      </c>
      <c r="K323" s="58">
        <v>1</v>
      </c>
      <c r="L323" s="58">
        <v>33.33</v>
      </c>
      <c r="M323">
        <v>6002.72</v>
      </c>
      <c r="N323" s="8">
        <v>10774600</v>
      </c>
      <c r="O323" s="8">
        <v>7874200</v>
      </c>
      <c r="P323" s="8">
        <v>761700</v>
      </c>
      <c r="Q323">
        <v>6.79</v>
      </c>
      <c r="R323">
        <v>0.14000000000000001</v>
      </c>
      <c r="S323">
        <v>64.650000000000006</v>
      </c>
      <c r="T323" s="6">
        <v>14.24</v>
      </c>
      <c r="U323" s="7">
        <v>15.305813953488377</v>
      </c>
      <c r="V323" t="s">
        <v>83</v>
      </c>
    </row>
    <row r="324" spans="1:22" x14ac:dyDescent="0.3">
      <c r="A324" t="s">
        <v>697</v>
      </c>
      <c r="B324" s="9">
        <v>2010</v>
      </c>
      <c r="C324">
        <v>62.96</v>
      </c>
      <c r="D324">
        <v>62.96</v>
      </c>
      <c r="E324">
        <v>100</v>
      </c>
      <c r="F324">
        <v>62.16</v>
      </c>
      <c r="G324">
        <v>62.73</v>
      </c>
      <c r="H324">
        <v>64.59</v>
      </c>
      <c r="I324">
        <v>33.33</v>
      </c>
      <c r="J324">
        <v>65.56</v>
      </c>
      <c r="K324" s="58">
        <v>1</v>
      </c>
      <c r="L324" s="58"/>
      <c r="M324">
        <v>3378.37</v>
      </c>
      <c r="N324" s="8">
        <v>9622200</v>
      </c>
      <c r="O324" s="8">
        <v>7975000</v>
      </c>
      <c r="P324" s="8">
        <v>746500</v>
      </c>
      <c r="Q324">
        <v>6.14</v>
      </c>
      <c r="R324">
        <v>0.25</v>
      </c>
      <c r="S324">
        <v>76.88</v>
      </c>
      <c r="T324" s="6">
        <v>14.24</v>
      </c>
      <c r="U324" s="7">
        <v>15.305813953488377</v>
      </c>
      <c r="V324" t="s">
        <v>83</v>
      </c>
    </row>
    <row r="325" spans="1:22" x14ac:dyDescent="0.3">
      <c r="A325" t="s">
        <v>698</v>
      </c>
      <c r="B325" s="9">
        <v>2010</v>
      </c>
      <c r="C325">
        <v>76.61</v>
      </c>
      <c r="D325">
        <v>75.8</v>
      </c>
      <c r="E325">
        <v>20.83</v>
      </c>
      <c r="F325">
        <v>83.73</v>
      </c>
      <c r="G325">
        <v>77.69</v>
      </c>
      <c r="H325">
        <v>62.22</v>
      </c>
      <c r="I325">
        <v>83.33</v>
      </c>
      <c r="J325">
        <v>47.85</v>
      </c>
      <c r="K325" s="58">
        <v>1</v>
      </c>
      <c r="L325" s="58"/>
      <c r="M325">
        <v>11414.48</v>
      </c>
      <c r="N325" s="8">
        <v>49725800</v>
      </c>
      <c r="O325" s="8">
        <v>38831100</v>
      </c>
      <c r="P325" s="8">
        <v>1592900</v>
      </c>
      <c r="Q325">
        <v>2.64</v>
      </c>
      <c r="R325">
        <v>0.69</v>
      </c>
      <c r="S325">
        <v>65.959999999999994</v>
      </c>
      <c r="T325" s="6">
        <v>14.24</v>
      </c>
      <c r="U325" s="7">
        <v>15.305813953488377</v>
      </c>
      <c r="V325" t="s">
        <v>83</v>
      </c>
    </row>
    <row r="326" spans="1:22" x14ac:dyDescent="0.3">
      <c r="A326" t="s">
        <v>67</v>
      </c>
      <c r="B326" s="6">
        <v>2011</v>
      </c>
      <c r="C326">
        <v>88.38</v>
      </c>
      <c r="D326">
        <v>88.38</v>
      </c>
      <c r="E326">
        <v>100</v>
      </c>
      <c r="F326">
        <v>96.14</v>
      </c>
      <c r="G326">
        <v>83.39</v>
      </c>
      <c r="H326">
        <v>86.01</v>
      </c>
      <c r="I326">
        <v>93.29</v>
      </c>
      <c r="J326">
        <v>88.95</v>
      </c>
      <c r="K326" s="58">
        <v>1</v>
      </c>
      <c r="L326" s="58">
        <v>75</v>
      </c>
      <c r="M326">
        <v>30858.25</v>
      </c>
      <c r="N326" s="8">
        <v>121503000</v>
      </c>
      <c r="O326" s="8">
        <v>94212000</v>
      </c>
      <c r="P326" s="8">
        <v>7858000</v>
      </c>
      <c r="Q326">
        <v>4.37</v>
      </c>
      <c r="R326">
        <v>0.56999999999999995</v>
      </c>
      <c r="S326">
        <v>70.900000000000006</v>
      </c>
      <c r="T326" s="6">
        <v>7.32</v>
      </c>
      <c r="U326" s="7">
        <v>14.467616731517507</v>
      </c>
      <c r="V326" t="s">
        <v>640</v>
      </c>
    </row>
    <row r="327" spans="1:22" x14ac:dyDescent="0.3">
      <c r="A327" t="s">
        <v>115</v>
      </c>
      <c r="B327" s="6">
        <v>2011</v>
      </c>
      <c r="C327">
        <v>77.099999999999994</v>
      </c>
      <c r="D327">
        <v>77.099999999999994</v>
      </c>
      <c r="E327">
        <v>100</v>
      </c>
      <c r="F327">
        <v>76.319999999999993</v>
      </c>
      <c r="G327">
        <v>85.47</v>
      </c>
      <c r="H327">
        <v>63.94</v>
      </c>
      <c r="I327">
        <v>84.76</v>
      </c>
      <c r="J327">
        <v>61.05</v>
      </c>
      <c r="K327" s="58">
        <v>1</v>
      </c>
      <c r="L327" s="58">
        <v>62.5</v>
      </c>
      <c r="M327">
        <v>9578.8799999999992</v>
      </c>
      <c r="N327" s="8">
        <v>25480700</v>
      </c>
      <c r="O327" s="8">
        <v>17937400</v>
      </c>
      <c r="P327" s="8">
        <v>2456800</v>
      </c>
      <c r="Q327">
        <v>6.94</v>
      </c>
      <c r="R327">
        <v>1.2</v>
      </c>
      <c r="S327">
        <v>53.16</v>
      </c>
      <c r="T327" s="6">
        <v>7.32</v>
      </c>
      <c r="U327" s="7">
        <v>14.467616731517507</v>
      </c>
      <c r="V327" t="s">
        <v>640</v>
      </c>
    </row>
    <row r="328" spans="1:22" x14ac:dyDescent="0.3">
      <c r="A328" t="s">
        <v>636</v>
      </c>
      <c r="B328" s="6">
        <v>2011</v>
      </c>
      <c r="C328">
        <v>51.37</v>
      </c>
      <c r="D328">
        <v>51.37</v>
      </c>
      <c r="E328">
        <v>100</v>
      </c>
      <c r="F328">
        <v>52.51</v>
      </c>
      <c r="G328">
        <v>44.96</v>
      </c>
      <c r="H328">
        <v>60.72</v>
      </c>
      <c r="I328">
        <v>63.41</v>
      </c>
      <c r="J328">
        <v>68.28</v>
      </c>
      <c r="K328" s="58">
        <v>1</v>
      </c>
      <c r="L328" s="58">
        <v>62.5</v>
      </c>
      <c r="M328">
        <v>1552.33</v>
      </c>
      <c r="N328" s="8">
        <v>7186300</v>
      </c>
      <c r="O328" s="8">
        <v>5918900</v>
      </c>
      <c r="P328" s="8">
        <v>653900</v>
      </c>
      <c r="Q328">
        <v>6.75</v>
      </c>
      <c r="R328">
        <v>2.25</v>
      </c>
      <c r="S328">
        <v>59.34</v>
      </c>
      <c r="T328" s="6">
        <v>7.32</v>
      </c>
      <c r="U328" s="7">
        <v>14.467616731517507</v>
      </c>
      <c r="V328" t="s">
        <v>640</v>
      </c>
    </row>
    <row r="329" spans="1:22" x14ac:dyDescent="0.3">
      <c r="A329" t="s">
        <v>637</v>
      </c>
      <c r="B329" s="6">
        <v>2011</v>
      </c>
      <c r="C329">
        <v>86.88</v>
      </c>
      <c r="D329">
        <v>46.7</v>
      </c>
      <c r="E329">
        <v>5.77</v>
      </c>
      <c r="F329">
        <v>95.51</v>
      </c>
      <c r="G329">
        <v>92.22</v>
      </c>
      <c r="H329">
        <v>65.66</v>
      </c>
      <c r="I329">
        <v>96.95</v>
      </c>
      <c r="J329">
        <v>70.930000000000007</v>
      </c>
      <c r="K329" s="58">
        <v>1</v>
      </c>
      <c r="L329" s="58">
        <v>57.14</v>
      </c>
      <c r="M329">
        <v>3853.88</v>
      </c>
      <c r="N329" s="8">
        <v>78341000</v>
      </c>
      <c r="O329" s="8">
        <v>66081000</v>
      </c>
      <c r="P329" s="8">
        <v>2396000</v>
      </c>
      <c r="Q329">
        <v>3.42</v>
      </c>
      <c r="R329">
        <v>0.76</v>
      </c>
      <c r="S329">
        <v>68.59</v>
      </c>
      <c r="T329" s="6">
        <v>7.32</v>
      </c>
      <c r="U329" s="7">
        <v>14.467616731517507</v>
      </c>
      <c r="V329" t="s">
        <v>640</v>
      </c>
    </row>
    <row r="330" spans="1:22" x14ac:dyDescent="0.3">
      <c r="A330" t="s">
        <v>139</v>
      </c>
      <c r="B330" s="6">
        <v>2011</v>
      </c>
      <c r="C330">
        <v>64.27</v>
      </c>
      <c r="D330">
        <v>64.27</v>
      </c>
      <c r="E330">
        <v>100</v>
      </c>
      <c r="F330">
        <v>51.25</v>
      </c>
      <c r="G330">
        <v>69</v>
      </c>
      <c r="H330">
        <v>74.42</v>
      </c>
      <c r="I330">
        <v>47.56</v>
      </c>
      <c r="J330">
        <v>83.33</v>
      </c>
      <c r="K330" s="58">
        <v>1</v>
      </c>
      <c r="L330" s="58">
        <v>44.44</v>
      </c>
      <c r="M330">
        <v>8037.75</v>
      </c>
      <c r="N330" s="8">
        <v>19536000</v>
      </c>
      <c r="O330" s="8">
        <v>11335000</v>
      </c>
      <c r="P330" s="8">
        <v>1918000</v>
      </c>
      <c r="Q330">
        <v>8.5500000000000007</v>
      </c>
      <c r="R330">
        <v>1.06</v>
      </c>
      <c r="S330">
        <v>31.62</v>
      </c>
      <c r="T330" s="6">
        <v>7.32</v>
      </c>
      <c r="U330" s="7">
        <v>14.467616731517507</v>
      </c>
      <c r="V330" t="s">
        <v>640</v>
      </c>
    </row>
    <row r="331" spans="1:22" x14ac:dyDescent="0.3">
      <c r="A331" t="s">
        <v>368</v>
      </c>
      <c r="B331" s="6">
        <v>2011</v>
      </c>
      <c r="C331">
        <v>32.86</v>
      </c>
      <c r="D331">
        <v>32.86</v>
      </c>
      <c r="E331">
        <v>100</v>
      </c>
      <c r="F331">
        <v>54.95</v>
      </c>
      <c r="G331">
        <v>24.56</v>
      </c>
      <c r="H331">
        <v>16.09</v>
      </c>
      <c r="I331">
        <v>47.56</v>
      </c>
      <c r="J331">
        <v>1.79</v>
      </c>
      <c r="K331" s="58">
        <v>1</v>
      </c>
      <c r="L331" s="58">
        <v>50</v>
      </c>
      <c r="M331">
        <v>3197.47</v>
      </c>
      <c r="N331" s="8">
        <v>1870500</v>
      </c>
      <c r="O331" s="8">
        <v>684400</v>
      </c>
      <c r="P331" s="8">
        <v>387100</v>
      </c>
      <c r="Q331">
        <v>19.88</v>
      </c>
      <c r="R331">
        <v>0.78</v>
      </c>
      <c r="S331">
        <v>27.99</v>
      </c>
      <c r="T331" s="6">
        <v>7.32</v>
      </c>
      <c r="U331" s="7">
        <v>14.467616731517507</v>
      </c>
      <c r="V331" t="s">
        <v>640</v>
      </c>
    </row>
    <row r="332" spans="1:22" x14ac:dyDescent="0.3">
      <c r="A332" t="s">
        <v>260</v>
      </c>
      <c r="B332" s="6">
        <v>2011</v>
      </c>
      <c r="C332">
        <v>86.53</v>
      </c>
      <c r="D332">
        <v>74.790000000000006</v>
      </c>
      <c r="E332">
        <v>61.54</v>
      </c>
      <c r="F332">
        <v>92.03</v>
      </c>
      <c r="G332">
        <v>83.02</v>
      </c>
      <c r="H332">
        <v>84.83</v>
      </c>
      <c r="I332">
        <v>99.39</v>
      </c>
      <c r="J332">
        <v>91.94</v>
      </c>
      <c r="K332" s="58">
        <v>1</v>
      </c>
      <c r="L332" s="58">
        <v>60</v>
      </c>
      <c r="M332">
        <v>1296.45</v>
      </c>
      <c r="N332" s="8">
        <v>4445735</v>
      </c>
      <c r="O332" s="8">
        <v>429198</v>
      </c>
      <c r="P332" s="8">
        <v>31320</v>
      </c>
      <c r="Q332">
        <v>4.41</v>
      </c>
      <c r="R332">
        <v>0.01</v>
      </c>
      <c r="S332">
        <v>8.6</v>
      </c>
      <c r="T332" s="6">
        <v>7.32</v>
      </c>
      <c r="U332" s="7">
        <v>14.467616731517507</v>
      </c>
      <c r="V332" t="s">
        <v>640</v>
      </c>
    </row>
    <row r="333" spans="1:22" x14ac:dyDescent="0.3">
      <c r="A333" t="s">
        <v>638</v>
      </c>
      <c r="B333" s="6">
        <v>2011</v>
      </c>
      <c r="C333">
        <v>20.010000000000002</v>
      </c>
      <c r="D333">
        <v>20.010000000000002</v>
      </c>
      <c r="E333">
        <v>26.92</v>
      </c>
      <c r="F333">
        <v>42.28</v>
      </c>
      <c r="G333">
        <v>9.68</v>
      </c>
      <c r="H333">
        <v>6.44</v>
      </c>
      <c r="I333">
        <v>55.49</v>
      </c>
      <c r="J333">
        <v>4.07</v>
      </c>
      <c r="K333" s="58">
        <v>1</v>
      </c>
      <c r="L333" s="58">
        <v>75</v>
      </c>
      <c r="M333">
        <v>6274.29</v>
      </c>
      <c r="N333" s="8">
        <v>32965000</v>
      </c>
      <c r="O333" s="8">
        <v>11665000</v>
      </c>
      <c r="P333" s="8">
        <v>4384000</v>
      </c>
      <c r="Q333">
        <v>1.38</v>
      </c>
      <c r="R333">
        <v>0.14000000000000001</v>
      </c>
      <c r="S333">
        <v>22.59</v>
      </c>
      <c r="T333" s="6">
        <v>7.32</v>
      </c>
      <c r="U333" s="7">
        <v>14.467616731517507</v>
      </c>
      <c r="V333" t="s">
        <v>640</v>
      </c>
    </row>
    <row r="334" spans="1:22" x14ac:dyDescent="0.3">
      <c r="A334" t="s">
        <v>680</v>
      </c>
      <c r="B334" s="6">
        <v>2011</v>
      </c>
      <c r="C334">
        <v>81.53</v>
      </c>
      <c r="D334">
        <v>81.53</v>
      </c>
      <c r="E334">
        <v>100</v>
      </c>
      <c r="F334">
        <v>90.48</v>
      </c>
      <c r="G334">
        <v>77.87</v>
      </c>
      <c r="H334">
        <v>75.239999999999995</v>
      </c>
      <c r="I334">
        <v>89.63</v>
      </c>
      <c r="J334">
        <v>70.430000000000007</v>
      </c>
      <c r="K334" s="58">
        <v>1</v>
      </c>
      <c r="L334" s="58">
        <v>85.71</v>
      </c>
      <c r="M334">
        <v>7645.89</v>
      </c>
      <c r="N334" s="8">
        <v>72368000</v>
      </c>
      <c r="O334" s="8">
        <v>47801000</v>
      </c>
      <c r="P334" s="8">
        <v>895000</v>
      </c>
      <c r="Q334">
        <v>3.42</v>
      </c>
      <c r="R334">
        <v>0.59</v>
      </c>
      <c r="S334">
        <v>56.1</v>
      </c>
      <c r="T334" s="6">
        <v>7.32</v>
      </c>
      <c r="U334" s="7">
        <v>14.467616731517507</v>
      </c>
      <c r="V334" t="s">
        <v>640</v>
      </c>
    </row>
    <row r="335" spans="1:22" x14ac:dyDescent="0.3">
      <c r="A335" t="s">
        <v>461</v>
      </c>
      <c r="B335" s="6">
        <v>2011</v>
      </c>
      <c r="C335">
        <v>32.29</v>
      </c>
      <c r="D335">
        <v>32.29</v>
      </c>
      <c r="E335">
        <v>100</v>
      </c>
      <c r="F335">
        <v>17.670000000000002</v>
      </c>
      <c r="G335">
        <v>26.32</v>
      </c>
      <c r="H335">
        <v>51.12</v>
      </c>
      <c r="I335">
        <v>32.32</v>
      </c>
      <c r="J335">
        <v>56.4</v>
      </c>
      <c r="K335" s="58">
        <v>1</v>
      </c>
      <c r="L335" s="58">
        <v>85.71</v>
      </c>
      <c r="M335">
        <v>1346.8</v>
      </c>
      <c r="N335" s="8">
        <v>4747000</v>
      </c>
      <c r="O335" s="8">
        <v>3201000</v>
      </c>
      <c r="P335" s="8">
        <v>262000</v>
      </c>
      <c r="Q335">
        <v>5.43</v>
      </c>
      <c r="R335">
        <v>0.94</v>
      </c>
      <c r="S335">
        <v>30.08</v>
      </c>
      <c r="T335" s="6">
        <v>7.32</v>
      </c>
      <c r="U335" s="7">
        <v>14.467616731517507</v>
      </c>
      <c r="V335" t="s">
        <v>640</v>
      </c>
    </row>
    <row r="336" spans="1:22" x14ac:dyDescent="0.3">
      <c r="A336" t="s">
        <v>186</v>
      </c>
      <c r="B336" s="6">
        <v>2011</v>
      </c>
      <c r="C336">
        <v>74.150000000000006</v>
      </c>
      <c r="D336">
        <v>74.150000000000006</v>
      </c>
      <c r="E336">
        <v>100</v>
      </c>
      <c r="F336">
        <v>74.290000000000006</v>
      </c>
      <c r="G336">
        <v>72.66</v>
      </c>
      <c r="H336">
        <v>76.48</v>
      </c>
      <c r="I336">
        <v>63.41</v>
      </c>
      <c r="J336">
        <v>82.26</v>
      </c>
      <c r="K336" s="58">
        <v>1</v>
      </c>
      <c r="L336" s="58">
        <v>88.89</v>
      </c>
      <c r="M336">
        <v>2384.58</v>
      </c>
      <c r="N336" s="8">
        <v>8339000</v>
      </c>
      <c r="O336" s="8">
        <v>6236000</v>
      </c>
      <c r="P336" s="8">
        <v>693000</v>
      </c>
      <c r="Q336">
        <v>6.35</v>
      </c>
      <c r="R336">
        <v>1.3</v>
      </c>
      <c r="S336">
        <v>46.73</v>
      </c>
      <c r="T336" s="6">
        <v>7.32</v>
      </c>
      <c r="U336" s="7">
        <v>14.467616731517507</v>
      </c>
      <c r="V336" t="s">
        <v>640</v>
      </c>
    </row>
    <row r="337" spans="1:22" x14ac:dyDescent="0.3">
      <c r="A337" t="s">
        <v>639</v>
      </c>
      <c r="B337" s="6">
        <v>2011</v>
      </c>
      <c r="C337">
        <v>74.14</v>
      </c>
      <c r="D337">
        <v>74.14</v>
      </c>
      <c r="E337">
        <v>73.08</v>
      </c>
      <c r="F337">
        <v>79.53</v>
      </c>
      <c r="G337">
        <v>85.57</v>
      </c>
      <c r="H337">
        <v>47.08</v>
      </c>
      <c r="I337">
        <v>73.78</v>
      </c>
      <c r="J337">
        <v>51.74</v>
      </c>
      <c r="K337" s="58">
        <v>1</v>
      </c>
      <c r="L337" s="58">
        <v>88.89</v>
      </c>
      <c r="M337">
        <v>30389.68</v>
      </c>
      <c r="N337" s="8">
        <v>247293000</v>
      </c>
      <c r="O337" s="8">
        <v>183939000</v>
      </c>
      <c r="P337" s="8">
        <v>9466000</v>
      </c>
      <c r="Q337">
        <v>7.4</v>
      </c>
      <c r="R337">
        <v>0.64</v>
      </c>
      <c r="S337">
        <v>59.62</v>
      </c>
      <c r="T337" s="6">
        <v>7.32</v>
      </c>
      <c r="U337" s="7">
        <v>14.467616731517507</v>
      </c>
      <c r="V337" t="s">
        <v>640</v>
      </c>
    </row>
    <row r="338" spans="1:22" x14ac:dyDescent="0.3">
      <c r="A338" t="s">
        <v>678</v>
      </c>
      <c r="B338" s="6">
        <v>2011</v>
      </c>
      <c r="C338">
        <v>59.87</v>
      </c>
      <c r="D338">
        <v>59.87</v>
      </c>
      <c r="E338">
        <v>87.04</v>
      </c>
      <c r="F338">
        <v>64.72</v>
      </c>
      <c r="G338">
        <v>41.5</v>
      </c>
      <c r="H338">
        <v>82.41</v>
      </c>
      <c r="I338">
        <v>62.5</v>
      </c>
      <c r="J338">
        <v>99.46</v>
      </c>
      <c r="K338" s="58">
        <v>1</v>
      </c>
      <c r="L338" s="58">
        <v>53.85</v>
      </c>
      <c r="M338">
        <v>36477.980000000003</v>
      </c>
      <c r="N338" s="8">
        <v>23833100</v>
      </c>
      <c r="O338" s="8">
        <v>13752100</v>
      </c>
      <c r="P338" s="8">
        <v>2259600</v>
      </c>
      <c r="Q338">
        <v>7.47</v>
      </c>
      <c r="R338">
        <v>0.61</v>
      </c>
      <c r="S338">
        <v>40.68</v>
      </c>
      <c r="T338" s="6">
        <v>7.32</v>
      </c>
      <c r="U338" s="7">
        <v>14.467616731517507</v>
      </c>
      <c r="V338" t="s">
        <v>77</v>
      </c>
    </row>
    <row r="339" spans="1:22" x14ac:dyDescent="0.3">
      <c r="A339" t="s">
        <v>155</v>
      </c>
      <c r="B339" s="6">
        <v>2011</v>
      </c>
      <c r="C339">
        <v>78.03</v>
      </c>
      <c r="D339">
        <v>78.03</v>
      </c>
      <c r="E339">
        <v>87.04</v>
      </c>
      <c r="F339">
        <v>62.98</v>
      </c>
      <c r="G339">
        <v>84.8</v>
      </c>
      <c r="H339">
        <v>93.15</v>
      </c>
      <c r="I339">
        <v>21.63</v>
      </c>
      <c r="J339">
        <v>94.19</v>
      </c>
      <c r="K339" s="58">
        <v>1</v>
      </c>
      <c r="L339" s="58">
        <v>45.45</v>
      </c>
      <c r="M339">
        <v>8500.14</v>
      </c>
      <c r="N339" s="8">
        <v>19056000</v>
      </c>
      <c r="O339" s="8">
        <v>9313000</v>
      </c>
      <c r="P339" s="8">
        <v>1162000</v>
      </c>
      <c r="Q339">
        <v>3.39</v>
      </c>
      <c r="R339">
        <v>0.82</v>
      </c>
      <c r="S339">
        <v>26.59</v>
      </c>
      <c r="T339" s="6">
        <v>7.32</v>
      </c>
      <c r="U339" s="7">
        <v>14.467616731517507</v>
      </c>
      <c r="V339" t="s">
        <v>77</v>
      </c>
    </row>
    <row r="340" spans="1:22" x14ac:dyDescent="0.3">
      <c r="A340" t="s">
        <v>356</v>
      </c>
      <c r="B340" s="6">
        <v>2011</v>
      </c>
      <c r="C340">
        <v>29.51</v>
      </c>
      <c r="D340">
        <v>17.54</v>
      </c>
      <c r="E340">
        <v>5.56</v>
      </c>
      <c r="F340">
        <v>30.64</v>
      </c>
      <c r="G340">
        <v>25.43</v>
      </c>
      <c r="H340">
        <v>34.450000000000003</v>
      </c>
      <c r="I340">
        <v>21.63</v>
      </c>
      <c r="J340">
        <v>39.25</v>
      </c>
      <c r="K340" s="58">
        <v>1</v>
      </c>
      <c r="L340" s="58">
        <v>46.15</v>
      </c>
      <c r="M340">
        <v>3264.09</v>
      </c>
      <c r="N340" s="8">
        <v>5266000</v>
      </c>
      <c r="O340" s="8">
        <v>3049000</v>
      </c>
      <c r="P340" s="8">
        <v>762000</v>
      </c>
      <c r="Q340">
        <v>0.13</v>
      </c>
      <c r="R340">
        <v>1.1200000000000001</v>
      </c>
      <c r="S340">
        <v>27.83</v>
      </c>
      <c r="T340" s="6">
        <v>7.32</v>
      </c>
      <c r="U340" s="7">
        <v>14.467616731517507</v>
      </c>
      <c r="V340" t="s">
        <v>77</v>
      </c>
    </row>
    <row r="341" spans="1:22" x14ac:dyDescent="0.3">
      <c r="A341" t="s">
        <v>21</v>
      </c>
      <c r="B341" s="6">
        <v>2011</v>
      </c>
      <c r="C341">
        <v>87.08</v>
      </c>
      <c r="D341">
        <v>86.13</v>
      </c>
      <c r="E341">
        <v>87.04</v>
      </c>
      <c r="F341">
        <v>87.77</v>
      </c>
      <c r="G341">
        <v>87.44</v>
      </c>
      <c r="H341">
        <v>85.24</v>
      </c>
      <c r="I341">
        <v>99.52</v>
      </c>
      <c r="J341">
        <v>84.3</v>
      </c>
      <c r="K341" s="58">
        <v>1</v>
      </c>
      <c r="L341" s="58">
        <v>66.67</v>
      </c>
      <c r="M341">
        <v>48356.92</v>
      </c>
      <c r="N341" s="8">
        <v>60626000</v>
      </c>
      <c r="O341" s="8">
        <v>35241000</v>
      </c>
      <c r="P341" s="8">
        <v>7919000</v>
      </c>
      <c r="Q341">
        <v>11.3</v>
      </c>
      <c r="R341">
        <v>1.21</v>
      </c>
      <c r="S341">
        <v>33.979999999999997</v>
      </c>
      <c r="T341" s="6">
        <v>7.32</v>
      </c>
      <c r="U341" s="7">
        <v>14.467616731517507</v>
      </c>
      <c r="V341" t="s">
        <v>77</v>
      </c>
    </row>
    <row r="342" spans="1:22" x14ac:dyDescent="0.3">
      <c r="A342" t="s">
        <v>12</v>
      </c>
      <c r="B342" s="6">
        <v>2011</v>
      </c>
      <c r="C342">
        <v>77.06</v>
      </c>
      <c r="D342">
        <v>48.69</v>
      </c>
      <c r="E342">
        <v>17.649999999999999</v>
      </c>
      <c r="F342">
        <v>79.09</v>
      </c>
      <c r="G342">
        <v>90.83</v>
      </c>
      <c r="H342">
        <v>55.01</v>
      </c>
      <c r="I342">
        <v>80.95</v>
      </c>
      <c r="J342">
        <v>52.91</v>
      </c>
      <c r="K342" s="58">
        <v>1</v>
      </c>
      <c r="L342" s="58">
        <v>50</v>
      </c>
      <c r="M342">
        <v>39310.6</v>
      </c>
      <c r="N342" s="8">
        <v>51454000</v>
      </c>
      <c r="O342" s="8">
        <v>32122000</v>
      </c>
      <c r="P342" s="8">
        <v>4906000</v>
      </c>
      <c r="Q342">
        <v>5.84</v>
      </c>
      <c r="R342">
        <v>0.71</v>
      </c>
      <c r="S342">
        <v>37.159999999999997</v>
      </c>
      <c r="T342" s="6">
        <v>7.32</v>
      </c>
      <c r="U342" s="7">
        <v>14.467616731517507</v>
      </c>
      <c r="V342" t="s">
        <v>77</v>
      </c>
    </row>
    <row r="343" spans="1:22" x14ac:dyDescent="0.3">
      <c r="A343" t="s">
        <v>254</v>
      </c>
      <c r="B343" s="6">
        <v>2011</v>
      </c>
      <c r="C343">
        <v>10.95</v>
      </c>
      <c r="D343">
        <v>10.95</v>
      </c>
      <c r="E343">
        <v>100</v>
      </c>
      <c r="F343">
        <v>3.92</v>
      </c>
      <c r="G343">
        <v>15.15</v>
      </c>
      <c r="H343">
        <v>16.239999999999998</v>
      </c>
      <c r="I343">
        <v>0</v>
      </c>
      <c r="J343">
        <v>13.37</v>
      </c>
      <c r="K343" s="58">
        <v>1</v>
      </c>
      <c r="L343" s="58">
        <v>60</v>
      </c>
      <c r="M343">
        <v>3684.98</v>
      </c>
      <c r="N343" s="8">
        <v>5511000</v>
      </c>
      <c r="O343" s="8">
        <v>3675100</v>
      </c>
      <c r="P343" s="8">
        <v>508400</v>
      </c>
      <c r="Q343">
        <v>6.56</v>
      </c>
      <c r="R343">
        <v>1.57</v>
      </c>
      <c r="S343">
        <v>51.43</v>
      </c>
      <c r="T343" s="6">
        <v>7.32</v>
      </c>
      <c r="U343" s="7">
        <v>14.467616731517507</v>
      </c>
      <c r="V343" t="s">
        <v>77</v>
      </c>
    </row>
    <row r="344" spans="1:22" x14ac:dyDescent="0.3">
      <c r="A344" t="s">
        <v>641</v>
      </c>
      <c r="B344" s="6">
        <v>2011</v>
      </c>
      <c r="C344">
        <v>69</v>
      </c>
      <c r="D344">
        <v>69</v>
      </c>
      <c r="E344">
        <v>100</v>
      </c>
      <c r="F344">
        <v>85.25</v>
      </c>
      <c r="G344">
        <v>61.36</v>
      </c>
      <c r="H344">
        <v>53.25</v>
      </c>
      <c r="I344">
        <v>78.849999999999994</v>
      </c>
      <c r="J344">
        <v>64.19</v>
      </c>
      <c r="K344" s="58">
        <v>1</v>
      </c>
      <c r="L344" s="58">
        <v>45.45</v>
      </c>
      <c r="M344">
        <v>2236.17</v>
      </c>
      <c r="N344" s="8">
        <v>8889000</v>
      </c>
      <c r="O344" s="8">
        <v>5863000</v>
      </c>
      <c r="P344" s="8">
        <v>616000</v>
      </c>
      <c r="Q344">
        <v>3.99</v>
      </c>
      <c r="R344">
        <v>0.83</v>
      </c>
      <c r="S344">
        <v>49.57</v>
      </c>
      <c r="T344" s="6">
        <v>7.32</v>
      </c>
      <c r="U344" s="7">
        <v>14.467616731517507</v>
      </c>
      <c r="V344" t="s">
        <v>77</v>
      </c>
    </row>
    <row r="345" spans="1:22" x14ac:dyDescent="0.3">
      <c r="A345" t="s">
        <v>681</v>
      </c>
      <c r="B345" s="6">
        <v>2011</v>
      </c>
      <c r="C345">
        <v>72.36</v>
      </c>
      <c r="D345">
        <v>72.36</v>
      </c>
      <c r="E345">
        <v>100</v>
      </c>
      <c r="F345">
        <v>89.28</v>
      </c>
      <c r="G345">
        <v>63.94</v>
      </c>
      <c r="H345">
        <v>56.74</v>
      </c>
      <c r="I345">
        <v>78.849999999999994</v>
      </c>
      <c r="J345">
        <v>66</v>
      </c>
      <c r="K345" s="58">
        <v>1</v>
      </c>
      <c r="L345" s="58">
        <v>50</v>
      </c>
      <c r="M345">
        <v>2904.97</v>
      </c>
      <c r="N345" s="8">
        <v>915200</v>
      </c>
      <c r="O345" s="8">
        <v>649000</v>
      </c>
      <c r="P345" s="8">
        <v>242900</v>
      </c>
      <c r="Q345">
        <v>19.09</v>
      </c>
      <c r="R345">
        <v>1.17</v>
      </c>
      <c r="S345">
        <v>50.85</v>
      </c>
      <c r="T345" s="6">
        <v>7.32</v>
      </c>
      <c r="U345" s="7">
        <v>14.467616731517507</v>
      </c>
      <c r="V345" t="s">
        <v>77</v>
      </c>
    </row>
    <row r="346" spans="1:22" x14ac:dyDescent="0.3">
      <c r="A346" t="s">
        <v>622</v>
      </c>
      <c r="B346" s="6">
        <v>2011</v>
      </c>
      <c r="C346">
        <v>50.11</v>
      </c>
      <c r="D346">
        <v>50.11</v>
      </c>
      <c r="E346">
        <v>100</v>
      </c>
      <c r="F346">
        <v>27.89</v>
      </c>
      <c r="G346">
        <v>67.97</v>
      </c>
      <c r="H346">
        <v>59.08</v>
      </c>
      <c r="I346">
        <v>0</v>
      </c>
      <c r="J346">
        <v>72.150000000000006</v>
      </c>
      <c r="K346" s="58">
        <v>1</v>
      </c>
      <c r="L346" s="58">
        <v>50</v>
      </c>
      <c r="M346">
        <v>723.96</v>
      </c>
      <c r="N346" s="8">
        <v>493819</v>
      </c>
      <c r="O346" s="8">
        <v>202860</v>
      </c>
      <c r="P346" s="8">
        <v>85204</v>
      </c>
      <c r="Q346">
        <v>16.14</v>
      </c>
      <c r="R346">
        <v>0.96</v>
      </c>
      <c r="S346">
        <v>4.6399999999999997</v>
      </c>
      <c r="T346" s="6">
        <v>7.32</v>
      </c>
      <c r="U346" s="7">
        <v>14.467616731517507</v>
      </c>
      <c r="V346" t="s">
        <v>77</v>
      </c>
    </row>
    <row r="347" spans="1:22" x14ac:dyDescent="0.3">
      <c r="A347" t="s">
        <v>642</v>
      </c>
      <c r="B347" s="6">
        <v>2011</v>
      </c>
      <c r="C347">
        <v>21.52</v>
      </c>
      <c r="D347">
        <v>21.52</v>
      </c>
      <c r="E347">
        <v>100</v>
      </c>
      <c r="F347">
        <v>28.96</v>
      </c>
      <c r="G347">
        <v>2.91</v>
      </c>
      <c r="H347">
        <v>39.909999999999997</v>
      </c>
      <c r="I347">
        <v>46.63</v>
      </c>
      <c r="J347">
        <v>39.86</v>
      </c>
      <c r="K347" s="58">
        <v>1</v>
      </c>
      <c r="L347" s="58">
        <v>54.55</v>
      </c>
      <c r="M347">
        <v>3098.41</v>
      </c>
      <c r="N347" s="8">
        <v>1626305</v>
      </c>
      <c r="O347" s="8">
        <v>569803</v>
      </c>
      <c r="P347" s="8">
        <v>257959</v>
      </c>
      <c r="Q347">
        <v>14.59</v>
      </c>
      <c r="R347">
        <v>1.02</v>
      </c>
      <c r="S347">
        <v>13.35</v>
      </c>
      <c r="T347" s="6">
        <v>7.32</v>
      </c>
      <c r="U347" s="7">
        <v>14.467616731517507</v>
      </c>
      <c r="V347" t="s">
        <v>77</v>
      </c>
    </row>
    <row r="348" spans="1:22" x14ac:dyDescent="0.3">
      <c r="A348" t="s">
        <v>643</v>
      </c>
      <c r="B348" s="6">
        <v>2011</v>
      </c>
      <c r="C348">
        <v>19.41</v>
      </c>
      <c r="D348">
        <v>19.41</v>
      </c>
      <c r="E348">
        <v>100</v>
      </c>
      <c r="F348">
        <v>1.68</v>
      </c>
      <c r="G348">
        <v>26.09</v>
      </c>
      <c r="H348">
        <v>39.42</v>
      </c>
      <c r="I348">
        <v>0</v>
      </c>
      <c r="J348">
        <v>31.98</v>
      </c>
      <c r="K348" s="58">
        <v>1</v>
      </c>
      <c r="L348" s="58">
        <v>60</v>
      </c>
      <c r="M348">
        <v>1042.8699999999999</v>
      </c>
      <c r="N348" s="8">
        <v>963400</v>
      </c>
      <c r="O348" s="8">
        <v>305200</v>
      </c>
      <c r="P348" s="8">
        <v>253100</v>
      </c>
      <c r="Q348">
        <v>20.079999999999998</v>
      </c>
      <c r="R348">
        <v>1.73</v>
      </c>
      <c r="S348">
        <v>2.4</v>
      </c>
      <c r="T348" s="6">
        <v>7.32</v>
      </c>
      <c r="U348" s="7">
        <v>14.467616731517507</v>
      </c>
      <c r="V348" t="s">
        <v>77</v>
      </c>
    </row>
    <row r="349" spans="1:22" x14ac:dyDescent="0.3">
      <c r="A349" t="s">
        <v>162</v>
      </c>
      <c r="B349" s="6">
        <v>2011</v>
      </c>
      <c r="C349">
        <v>68.37</v>
      </c>
      <c r="D349">
        <v>68.37</v>
      </c>
      <c r="E349">
        <v>100</v>
      </c>
      <c r="F349">
        <v>64.16</v>
      </c>
      <c r="G349">
        <v>66.849999999999994</v>
      </c>
      <c r="H349">
        <v>78.37</v>
      </c>
      <c r="I349">
        <v>21.63</v>
      </c>
      <c r="J349">
        <v>89.86</v>
      </c>
      <c r="K349" s="58">
        <v>1</v>
      </c>
      <c r="L349" s="58">
        <v>60</v>
      </c>
      <c r="M349">
        <v>6719.89</v>
      </c>
      <c r="N349" s="8">
        <v>6618000</v>
      </c>
      <c r="O349" s="8">
        <v>3123000</v>
      </c>
      <c r="P349" s="8">
        <v>475000</v>
      </c>
      <c r="Q349">
        <v>4.6500000000000004</v>
      </c>
      <c r="R349">
        <v>0.59</v>
      </c>
      <c r="S349">
        <v>36.369999999999997</v>
      </c>
      <c r="T349" s="6">
        <v>7.32</v>
      </c>
      <c r="U349" s="7">
        <v>14.467616731517507</v>
      </c>
      <c r="V349" t="s">
        <v>77</v>
      </c>
    </row>
    <row r="350" spans="1:22" x14ac:dyDescent="0.3">
      <c r="A350" t="s">
        <v>274</v>
      </c>
      <c r="B350" s="6">
        <v>2011</v>
      </c>
      <c r="C350">
        <v>54.84</v>
      </c>
      <c r="D350">
        <v>51.49</v>
      </c>
      <c r="E350">
        <v>51.85</v>
      </c>
      <c r="F350">
        <v>61.08</v>
      </c>
      <c r="G350">
        <v>54.94</v>
      </c>
      <c r="H350">
        <v>43.63</v>
      </c>
      <c r="I350">
        <v>21.63</v>
      </c>
      <c r="J350">
        <v>30.31</v>
      </c>
      <c r="K350" s="58">
        <v>1</v>
      </c>
      <c r="L350" s="58">
        <v>63.64</v>
      </c>
      <c r="M350">
        <v>4707.62</v>
      </c>
      <c r="N350" s="8">
        <v>3212300</v>
      </c>
      <c r="O350" s="8">
        <v>1806700</v>
      </c>
      <c r="P350" s="8">
        <v>353000</v>
      </c>
      <c r="Q350">
        <v>6.79</v>
      </c>
      <c r="R350">
        <v>3.11</v>
      </c>
      <c r="S350">
        <v>35.75</v>
      </c>
      <c r="T350" s="6">
        <v>7.32</v>
      </c>
      <c r="U350" s="7">
        <v>14.467616731517507</v>
      </c>
      <c r="V350" t="s">
        <v>77</v>
      </c>
    </row>
    <row r="351" spans="1:22" x14ac:dyDescent="0.3">
      <c r="A351" t="s">
        <v>374</v>
      </c>
      <c r="B351" s="6">
        <v>2011</v>
      </c>
      <c r="C351">
        <v>48.45</v>
      </c>
      <c r="D351">
        <v>48.45</v>
      </c>
      <c r="E351">
        <v>100</v>
      </c>
      <c r="F351">
        <v>53.09</v>
      </c>
      <c r="G351">
        <v>53.91</v>
      </c>
      <c r="H351">
        <v>31.01</v>
      </c>
      <c r="I351">
        <v>0</v>
      </c>
      <c r="J351">
        <v>9.8800000000000008</v>
      </c>
      <c r="K351" s="58">
        <v>1</v>
      </c>
      <c r="L351" s="58">
        <v>77.78</v>
      </c>
      <c r="M351">
        <v>6606.17</v>
      </c>
      <c r="N351" s="8">
        <v>6001600</v>
      </c>
      <c r="O351" s="8">
        <v>2917000</v>
      </c>
      <c r="P351" s="8">
        <v>926400</v>
      </c>
      <c r="Q351">
        <v>10.39</v>
      </c>
      <c r="R351">
        <v>0.86</v>
      </c>
      <c r="S351">
        <v>19.989999999999998</v>
      </c>
      <c r="T351" s="6">
        <v>7.32</v>
      </c>
      <c r="U351" s="7">
        <v>14.467616731517507</v>
      </c>
      <c r="V351" t="s">
        <v>77</v>
      </c>
    </row>
    <row r="352" spans="1:22" x14ac:dyDescent="0.3">
      <c r="A352" t="s">
        <v>644</v>
      </c>
      <c r="B352" s="6">
        <v>2011</v>
      </c>
      <c r="C352">
        <v>69.13</v>
      </c>
      <c r="D352">
        <v>69.13</v>
      </c>
      <c r="E352">
        <v>100</v>
      </c>
      <c r="F352">
        <v>73.790000000000006</v>
      </c>
      <c r="G352">
        <v>77.45</v>
      </c>
      <c r="H352">
        <v>49.64</v>
      </c>
      <c r="I352">
        <v>49.52</v>
      </c>
      <c r="J352">
        <v>43.02</v>
      </c>
      <c r="K352" s="58">
        <v>1</v>
      </c>
      <c r="L352" s="58"/>
      <c r="M352">
        <v>6433.32</v>
      </c>
      <c r="N352" s="8">
        <v>10865000</v>
      </c>
      <c r="O352" s="8">
        <v>4881000</v>
      </c>
      <c r="P352" s="8">
        <v>826000</v>
      </c>
      <c r="Q352">
        <v>8.5399999999999991</v>
      </c>
      <c r="R352">
        <v>0.83</v>
      </c>
      <c r="S352">
        <v>26.78</v>
      </c>
      <c r="T352" s="6">
        <v>7.32</v>
      </c>
      <c r="U352" s="7">
        <v>14.467616731517507</v>
      </c>
      <c r="V352" t="s">
        <v>77</v>
      </c>
    </row>
    <row r="353" spans="1:22" x14ac:dyDescent="0.3">
      <c r="A353" t="s">
        <v>389</v>
      </c>
      <c r="B353" s="6">
        <v>2011</v>
      </c>
      <c r="C353">
        <v>65.19</v>
      </c>
      <c r="D353">
        <v>65.19</v>
      </c>
      <c r="E353">
        <v>100</v>
      </c>
      <c r="F353">
        <v>68.680000000000007</v>
      </c>
      <c r="G353">
        <v>55.35</v>
      </c>
      <c r="H353">
        <v>75.69</v>
      </c>
      <c r="I353">
        <v>78.849999999999994</v>
      </c>
      <c r="J353">
        <v>94.77</v>
      </c>
      <c r="K353" s="58">
        <v>1</v>
      </c>
      <c r="L353" s="58">
        <v>31.58</v>
      </c>
      <c r="M353">
        <v>3178.34</v>
      </c>
      <c r="N353" s="8">
        <v>6682000</v>
      </c>
      <c r="O353" s="8">
        <v>4537000</v>
      </c>
      <c r="P353" s="8">
        <v>718000</v>
      </c>
      <c r="Q353">
        <v>9.6300000000000008</v>
      </c>
      <c r="R353">
        <v>1.31</v>
      </c>
      <c r="S353">
        <v>48.78</v>
      </c>
      <c r="T353" s="6">
        <v>7.32</v>
      </c>
      <c r="U353" s="7">
        <v>14.467616731517507</v>
      </c>
      <c r="V353" t="s">
        <v>77</v>
      </c>
    </row>
    <row r="354" spans="1:22" x14ac:dyDescent="0.3">
      <c r="A354" t="s">
        <v>282</v>
      </c>
      <c r="B354" s="6">
        <v>2011</v>
      </c>
      <c r="C354">
        <v>51.61</v>
      </c>
      <c r="D354">
        <v>51.61</v>
      </c>
      <c r="E354">
        <v>100</v>
      </c>
      <c r="F354">
        <v>42.06</v>
      </c>
      <c r="G354">
        <v>64.12</v>
      </c>
      <c r="H354">
        <v>47.28</v>
      </c>
      <c r="I354">
        <v>21.63</v>
      </c>
      <c r="J354">
        <v>40.380000000000003</v>
      </c>
      <c r="K354" s="58">
        <v>1</v>
      </c>
      <c r="L354" s="58">
        <v>29.41</v>
      </c>
      <c r="M354">
        <v>5283.66</v>
      </c>
      <c r="N354" s="8">
        <v>18657000</v>
      </c>
      <c r="O354" s="8">
        <v>12004000</v>
      </c>
      <c r="P354" s="8">
        <v>706000</v>
      </c>
      <c r="Q354">
        <v>2.5</v>
      </c>
      <c r="R354">
        <v>0.43</v>
      </c>
      <c r="S354">
        <v>38.520000000000003</v>
      </c>
      <c r="T354" s="6">
        <v>7.32</v>
      </c>
      <c r="U354" s="7">
        <v>14.467616731517507</v>
      </c>
      <c r="V354" t="s">
        <v>77</v>
      </c>
    </row>
    <row r="355" spans="1:22" x14ac:dyDescent="0.3">
      <c r="A355" t="s">
        <v>263</v>
      </c>
      <c r="B355" s="6">
        <v>2011</v>
      </c>
      <c r="C355">
        <v>64.94</v>
      </c>
      <c r="D355">
        <v>64.94</v>
      </c>
      <c r="E355">
        <v>100</v>
      </c>
      <c r="F355">
        <v>58.04</v>
      </c>
      <c r="G355">
        <v>66.88</v>
      </c>
      <c r="H355">
        <v>73.819999999999993</v>
      </c>
      <c r="I355">
        <v>21.63</v>
      </c>
      <c r="J355">
        <v>75</v>
      </c>
      <c r="K355" s="58">
        <v>1</v>
      </c>
      <c r="L355" s="58">
        <v>11.76</v>
      </c>
      <c r="M355">
        <v>2386.98</v>
      </c>
      <c r="N355" s="8">
        <v>2078355</v>
      </c>
      <c r="O355" s="8">
        <v>1164620</v>
      </c>
      <c r="P355" s="8">
        <v>226633</v>
      </c>
      <c r="Q355">
        <v>8.6199999999999992</v>
      </c>
      <c r="R355">
        <v>0.76</v>
      </c>
      <c r="S355">
        <v>39.46</v>
      </c>
      <c r="T355" s="6">
        <v>7.32</v>
      </c>
      <c r="U355" s="7">
        <v>14.467616731517507</v>
      </c>
      <c r="V355" t="s">
        <v>77</v>
      </c>
    </row>
    <row r="356" spans="1:22" x14ac:dyDescent="0.3">
      <c r="A356" t="s">
        <v>377</v>
      </c>
      <c r="B356" s="6">
        <v>2011</v>
      </c>
      <c r="C356">
        <v>79.66</v>
      </c>
      <c r="D356">
        <v>79.66</v>
      </c>
      <c r="E356">
        <v>100</v>
      </c>
      <c r="F356">
        <v>93.13</v>
      </c>
      <c r="G356">
        <v>73.88</v>
      </c>
      <c r="H356">
        <v>65.67</v>
      </c>
      <c r="I356">
        <v>90.38</v>
      </c>
      <c r="J356">
        <v>51.92</v>
      </c>
      <c r="K356" s="58">
        <v>1</v>
      </c>
      <c r="L356" s="58">
        <v>11.11</v>
      </c>
      <c r="M356">
        <v>3720</v>
      </c>
      <c r="N356" s="8">
        <v>3624668</v>
      </c>
      <c r="O356" s="8">
        <v>1894234</v>
      </c>
      <c r="P356" s="8">
        <v>357687</v>
      </c>
      <c r="Q356">
        <v>9.73</v>
      </c>
      <c r="R356">
        <v>4</v>
      </c>
      <c r="S356">
        <v>17.64</v>
      </c>
      <c r="T356" s="6">
        <v>7.32</v>
      </c>
      <c r="U356" s="7">
        <v>14.467616731517507</v>
      </c>
      <c r="V356" t="s">
        <v>77</v>
      </c>
    </row>
    <row r="357" spans="1:22" x14ac:dyDescent="0.3">
      <c r="A357" t="s">
        <v>590</v>
      </c>
      <c r="B357" s="6">
        <v>2011</v>
      </c>
      <c r="C357">
        <v>28.72</v>
      </c>
      <c r="D357">
        <v>28.72</v>
      </c>
      <c r="E357">
        <v>100</v>
      </c>
      <c r="F357">
        <v>22.65</v>
      </c>
      <c r="G357">
        <v>14.1</v>
      </c>
      <c r="H357">
        <v>64.22</v>
      </c>
      <c r="I357">
        <v>21.63</v>
      </c>
      <c r="J357">
        <v>70.62</v>
      </c>
      <c r="K357" s="58">
        <v>1</v>
      </c>
      <c r="L357" s="58">
        <v>26.32</v>
      </c>
      <c r="M357">
        <v>1239.99</v>
      </c>
      <c r="N357" s="8">
        <v>278800</v>
      </c>
      <c r="O357" s="8">
        <v>57200</v>
      </c>
      <c r="P357" s="8">
        <v>93800</v>
      </c>
      <c r="Q357">
        <v>26.01</v>
      </c>
      <c r="R357">
        <v>0.77</v>
      </c>
      <c r="S357">
        <v>0</v>
      </c>
      <c r="T357" s="6">
        <v>7.32</v>
      </c>
      <c r="U357" s="7">
        <v>14.467616731517507</v>
      </c>
      <c r="V357" t="s">
        <v>77</v>
      </c>
    </row>
    <row r="358" spans="1:22" x14ac:dyDescent="0.3">
      <c r="A358" t="s">
        <v>682</v>
      </c>
      <c r="B358" s="6">
        <v>2011</v>
      </c>
      <c r="C358">
        <v>72.349999999999994</v>
      </c>
      <c r="D358">
        <v>72.349999999999994</v>
      </c>
      <c r="E358">
        <v>100</v>
      </c>
      <c r="F358">
        <v>54.72</v>
      </c>
      <c r="G358">
        <v>85.09</v>
      </c>
      <c r="H358">
        <v>81.91</v>
      </c>
      <c r="I358">
        <v>21.63</v>
      </c>
      <c r="J358">
        <v>80.56</v>
      </c>
      <c r="K358" s="58">
        <v>1</v>
      </c>
      <c r="L358" s="58">
        <v>11.11</v>
      </c>
      <c r="M358">
        <v>8518.07</v>
      </c>
      <c r="N358" s="8">
        <v>72426000</v>
      </c>
      <c r="O358" s="8">
        <v>27647000</v>
      </c>
      <c r="P358" s="8">
        <v>10890000</v>
      </c>
      <c r="Q358">
        <v>18.47</v>
      </c>
      <c r="R358">
        <v>1.07</v>
      </c>
      <c r="S358">
        <v>20.3</v>
      </c>
      <c r="T358" s="6">
        <v>7.32</v>
      </c>
      <c r="U358" s="7">
        <v>14.467616731517507</v>
      </c>
      <c r="V358" t="s">
        <v>77</v>
      </c>
    </row>
    <row r="359" spans="1:22" x14ac:dyDescent="0.3">
      <c r="A359" t="s">
        <v>646</v>
      </c>
      <c r="B359" s="6">
        <v>2011</v>
      </c>
      <c r="C359">
        <v>70.14</v>
      </c>
      <c r="D359">
        <v>70.14</v>
      </c>
      <c r="E359">
        <v>100</v>
      </c>
      <c r="F359">
        <v>84.71</v>
      </c>
      <c r="G359">
        <v>83.58</v>
      </c>
      <c r="H359">
        <v>31.22</v>
      </c>
      <c r="I359">
        <v>81.36</v>
      </c>
      <c r="J359">
        <v>32.979999999999997</v>
      </c>
      <c r="K359" s="58">
        <v>0</v>
      </c>
      <c r="L359" s="58">
        <v>15.79</v>
      </c>
      <c r="M359">
        <v>7109.84</v>
      </c>
      <c r="N359" s="8">
        <v>45904286</v>
      </c>
      <c r="O359" s="8">
        <v>39654890</v>
      </c>
      <c r="P359" s="8">
        <v>809859</v>
      </c>
      <c r="Q359">
        <v>5.05</v>
      </c>
      <c r="R359">
        <v>0.62</v>
      </c>
      <c r="S359">
        <v>72.52</v>
      </c>
      <c r="T359" s="6">
        <v>7.32</v>
      </c>
      <c r="U359" s="7">
        <v>14.467616731517507</v>
      </c>
      <c r="V359" t="s">
        <v>645</v>
      </c>
    </row>
    <row r="360" spans="1:22" x14ac:dyDescent="0.3">
      <c r="A360" t="s">
        <v>647</v>
      </c>
      <c r="B360" s="6">
        <v>2011</v>
      </c>
      <c r="C360">
        <v>76.680000000000007</v>
      </c>
      <c r="D360">
        <v>49.88</v>
      </c>
      <c r="E360">
        <v>29.17</v>
      </c>
      <c r="F360">
        <v>84.96</v>
      </c>
      <c r="G360">
        <v>80.23</v>
      </c>
      <c r="H360">
        <v>60.2</v>
      </c>
      <c r="I360">
        <v>81.36</v>
      </c>
      <c r="J360">
        <v>46.62</v>
      </c>
      <c r="K360" s="58">
        <v>0</v>
      </c>
      <c r="L360" s="58">
        <v>16.670000000000002</v>
      </c>
      <c r="M360">
        <v>2138.25</v>
      </c>
      <c r="N360" s="8">
        <v>5667000</v>
      </c>
      <c r="O360" s="8">
        <v>4404000</v>
      </c>
      <c r="P360" s="8">
        <v>170000</v>
      </c>
      <c r="Q360">
        <v>3.96</v>
      </c>
      <c r="R360">
        <v>1.68</v>
      </c>
      <c r="S360">
        <v>34.93</v>
      </c>
      <c r="T360" s="6">
        <v>7.32</v>
      </c>
      <c r="U360" s="7">
        <v>14.467616731517507</v>
      </c>
      <c r="V360" t="s">
        <v>645</v>
      </c>
    </row>
    <row r="361" spans="1:22" x14ac:dyDescent="0.3">
      <c r="A361" t="s">
        <v>483</v>
      </c>
      <c r="B361" s="6">
        <v>2011</v>
      </c>
      <c r="C361">
        <v>26.91</v>
      </c>
      <c r="D361">
        <v>26.91</v>
      </c>
      <c r="E361">
        <v>100</v>
      </c>
      <c r="F361">
        <v>22.32</v>
      </c>
      <c r="G361">
        <v>31.89</v>
      </c>
      <c r="H361">
        <v>26.47</v>
      </c>
      <c r="I361">
        <v>0</v>
      </c>
      <c r="J361">
        <v>12.79</v>
      </c>
      <c r="K361" s="58">
        <v>0</v>
      </c>
      <c r="L361" s="58">
        <v>25</v>
      </c>
      <c r="M361">
        <v>2800.98</v>
      </c>
      <c r="N361" s="8">
        <v>4644857</v>
      </c>
      <c r="O361" s="8">
        <v>2897542</v>
      </c>
      <c r="P361" s="8">
        <v>351744</v>
      </c>
      <c r="Q361">
        <v>6.42</v>
      </c>
      <c r="R361">
        <v>0.6</v>
      </c>
      <c r="S361">
        <v>31.61</v>
      </c>
      <c r="T361" s="6">
        <v>7.32</v>
      </c>
      <c r="U361" s="7">
        <v>14.467616731517507</v>
      </c>
      <c r="V361" t="s">
        <v>645</v>
      </c>
    </row>
    <row r="362" spans="1:22" x14ac:dyDescent="0.3">
      <c r="A362" t="s">
        <v>200</v>
      </c>
      <c r="B362" s="6">
        <v>2011</v>
      </c>
      <c r="C362">
        <v>59.77</v>
      </c>
      <c r="D362">
        <v>59.77</v>
      </c>
      <c r="E362">
        <v>100</v>
      </c>
      <c r="F362">
        <v>48.61</v>
      </c>
      <c r="G362">
        <v>88.55</v>
      </c>
      <c r="H362">
        <v>35.74</v>
      </c>
      <c r="I362">
        <v>0.85</v>
      </c>
      <c r="J362">
        <v>19.89</v>
      </c>
      <c r="K362" s="58">
        <v>1</v>
      </c>
      <c r="L362" s="58">
        <v>32</v>
      </c>
      <c r="M362">
        <v>7478.13</v>
      </c>
      <c r="N362" s="8">
        <v>34666000</v>
      </c>
      <c r="O362" s="8">
        <v>24988000</v>
      </c>
      <c r="P362" s="8">
        <v>776000</v>
      </c>
      <c r="Q362">
        <v>3.73</v>
      </c>
      <c r="R362">
        <v>0.94</v>
      </c>
      <c r="S362">
        <v>42.87</v>
      </c>
      <c r="T362" s="6">
        <v>7.32</v>
      </c>
      <c r="U362" s="7">
        <v>14.467616731517507</v>
      </c>
      <c r="V362" t="s">
        <v>645</v>
      </c>
    </row>
    <row r="363" spans="1:22" x14ac:dyDescent="0.3">
      <c r="A363" t="s">
        <v>648</v>
      </c>
      <c r="B363" s="6">
        <v>2011</v>
      </c>
      <c r="C363">
        <v>77.48</v>
      </c>
      <c r="D363">
        <v>77.48</v>
      </c>
      <c r="E363">
        <v>100</v>
      </c>
      <c r="F363">
        <v>79.48</v>
      </c>
      <c r="G363">
        <v>65.739999999999995</v>
      </c>
      <c r="H363">
        <v>90.71</v>
      </c>
      <c r="I363">
        <v>72</v>
      </c>
      <c r="J363">
        <v>98.57</v>
      </c>
      <c r="K363" s="58">
        <v>1</v>
      </c>
      <c r="L363" s="58">
        <v>36.840000000000003</v>
      </c>
      <c r="M363">
        <v>10799.06</v>
      </c>
      <c r="N363" s="8">
        <v>21097000</v>
      </c>
      <c r="O363" s="8">
        <v>10514000</v>
      </c>
      <c r="P363" s="8">
        <v>862000</v>
      </c>
      <c r="Q363">
        <v>4.12</v>
      </c>
      <c r="R363">
        <v>0.86</v>
      </c>
      <c r="S363">
        <v>32.01</v>
      </c>
      <c r="T363" s="6">
        <v>7.32</v>
      </c>
      <c r="U363" s="7">
        <v>14.467616731517507</v>
      </c>
      <c r="V363" t="s">
        <v>645</v>
      </c>
    </row>
    <row r="364" spans="1:22" x14ac:dyDescent="0.3">
      <c r="A364" t="s">
        <v>321</v>
      </c>
      <c r="B364" s="6">
        <v>2011</v>
      </c>
      <c r="C364">
        <v>60.8</v>
      </c>
      <c r="D364">
        <v>60.8</v>
      </c>
      <c r="E364">
        <v>100</v>
      </c>
      <c r="F364">
        <v>88.95</v>
      </c>
      <c r="G364">
        <v>50</v>
      </c>
      <c r="H364">
        <v>36.25</v>
      </c>
      <c r="I364">
        <v>83.9</v>
      </c>
      <c r="J364">
        <v>16.670000000000002</v>
      </c>
      <c r="K364" s="58">
        <v>1</v>
      </c>
      <c r="L364" s="58">
        <v>38.1</v>
      </c>
      <c r="M364">
        <v>1592.45</v>
      </c>
      <c r="N364" s="8">
        <v>26897000</v>
      </c>
      <c r="O364" s="8">
        <v>24550000</v>
      </c>
      <c r="P364" s="8">
        <v>1046000</v>
      </c>
      <c r="Q364">
        <v>2.54</v>
      </c>
      <c r="R364">
        <v>0.51</v>
      </c>
      <c r="S364">
        <v>86.45</v>
      </c>
      <c r="T364" s="6">
        <v>7.32</v>
      </c>
      <c r="U364" s="7">
        <v>14.467616731517507</v>
      </c>
      <c r="V364" t="s">
        <v>645</v>
      </c>
    </row>
    <row r="365" spans="1:22" x14ac:dyDescent="0.3">
      <c r="A365" t="s">
        <v>220</v>
      </c>
      <c r="B365" s="6">
        <v>2011</v>
      </c>
      <c r="C365">
        <v>72.599999999999994</v>
      </c>
      <c r="D365">
        <v>72.599999999999994</v>
      </c>
      <c r="E365">
        <v>100</v>
      </c>
      <c r="F365">
        <v>55.95</v>
      </c>
      <c r="G365">
        <v>93.72</v>
      </c>
      <c r="H365">
        <v>66.81</v>
      </c>
      <c r="I365">
        <v>0</v>
      </c>
      <c r="J365">
        <v>58.51</v>
      </c>
      <c r="K365" s="58">
        <v>1</v>
      </c>
      <c r="L365" s="58">
        <v>36.36</v>
      </c>
      <c r="M365">
        <v>6847.32</v>
      </c>
      <c r="N365" s="8">
        <v>20950000</v>
      </c>
      <c r="O365" s="8">
        <v>14662000</v>
      </c>
      <c r="P365" s="8">
        <v>612000</v>
      </c>
      <c r="Q365">
        <v>5.44</v>
      </c>
      <c r="R365">
        <v>0.36</v>
      </c>
      <c r="S365">
        <v>55.71</v>
      </c>
      <c r="T365" s="6">
        <v>7.32</v>
      </c>
      <c r="U365" s="7">
        <v>14.467616731517507</v>
      </c>
      <c r="V365" t="s">
        <v>645</v>
      </c>
    </row>
    <row r="366" spans="1:22" x14ac:dyDescent="0.3">
      <c r="A366" t="s">
        <v>649</v>
      </c>
      <c r="B366" s="6">
        <v>2011</v>
      </c>
      <c r="C366">
        <v>56.79</v>
      </c>
      <c r="D366">
        <v>56.79</v>
      </c>
      <c r="E366">
        <v>100</v>
      </c>
      <c r="F366">
        <v>47.03</v>
      </c>
      <c r="G366">
        <v>50.23</v>
      </c>
      <c r="H366">
        <v>81.55</v>
      </c>
      <c r="I366">
        <v>50</v>
      </c>
      <c r="J366">
        <v>90</v>
      </c>
      <c r="K366" s="58">
        <v>1</v>
      </c>
      <c r="L366" s="58">
        <v>100</v>
      </c>
      <c r="M366">
        <v>2269.62</v>
      </c>
      <c r="N366" s="8">
        <v>24526000</v>
      </c>
      <c r="O366" s="8">
        <v>15619000</v>
      </c>
      <c r="P366" s="8">
        <v>2054000</v>
      </c>
      <c r="Q366">
        <v>6.31</v>
      </c>
      <c r="R366">
        <v>0.9</v>
      </c>
      <c r="S366">
        <v>12.92</v>
      </c>
      <c r="T366" s="6">
        <v>7.32</v>
      </c>
      <c r="U366" s="7">
        <v>14.467616731517507</v>
      </c>
      <c r="V366" t="s">
        <v>645</v>
      </c>
    </row>
    <row r="367" spans="1:22" x14ac:dyDescent="0.3">
      <c r="A367" t="s">
        <v>176</v>
      </c>
      <c r="B367" s="6">
        <v>2011</v>
      </c>
      <c r="C367">
        <v>78.05</v>
      </c>
      <c r="D367">
        <v>78.05</v>
      </c>
      <c r="E367">
        <v>100</v>
      </c>
      <c r="F367">
        <v>93.94</v>
      </c>
      <c r="G367">
        <v>88.44</v>
      </c>
      <c r="H367">
        <v>41.12</v>
      </c>
      <c r="I367">
        <v>94.19</v>
      </c>
      <c r="J367">
        <v>20.95</v>
      </c>
      <c r="K367" s="58">
        <v>1</v>
      </c>
      <c r="L367" s="58">
        <v>100</v>
      </c>
      <c r="M367">
        <v>5843.44</v>
      </c>
      <c r="N367" s="8">
        <v>2043700</v>
      </c>
      <c r="O367" s="8">
        <v>622300</v>
      </c>
      <c r="P367" s="8">
        <v>435600</v>
      </c>
      <c r="Q367">
        <v>18.86</v>
      </c>
      <c r="R367">
        <v>0.91</v>
      </c>
      <c r="S367">
        <v>5.05</v>
      </c>
      <c r="T367" s="6">
        <v>7.32</v>
      </c>
      <c r="U367" s="7">
        <v>14.467616731517507</v>
      </c>
      <c r="V367" t="s">
        <v>645</v>
      </c>
    </row>
    <row r="368" spans="1:22" x14ac:dyDescent="0.3">
      <c r="A368" t="s">
        <v>650</v>
      </c>
      <c r="B368" s="6">
        <v>2011</v>
      </c>
      <c r="C368">
        <v>57.99</v>
      </c>
      <c r="D368">
        <v>57.99</v>
      </c>
      <c r="E368">
        <v>100</v>
      </c>
      <c r="F368">
        <v>60.07</v>
      </c>
      <c r="G368">
        <v>49.09</v>
      </c>
      <c r="H368">
        <v>67.02</v>
      </c>
      <c r="I368">
        <v>0</v>
      </c>
      <c r="J368">
        <v>87.79</v>
      </c>
      <c r="K368" s="58">
        <v>1</v>
      </c>
      <c r="L368" s="58">
        <v>100</v>
      </c>
      <c r="M368">
        <v>5936.24</v>
      </c>
      <c r="N368" s="8">
        <v>28641100</v>
      </c>
      <c r="O368" s="8">
        <v>15072500</v>
      </c>
      <c r="P368" s="8">
        <v>1123700</v>
      </c>
      <c r="Q368">
        <v>2.85</v>
      </c>
      <c r="R368">
        <v>0.45</v>
      </c>
      <c r="S368">
        <v>41.93</v>
      </c>
      <c r="T368" s="6">
        <v>7.32</v>
      </c>
      <c r="U368" s="7">
        <v>14.467616731517507</v>
      </c>
      <c r="V368" t="s">
        <v>645</v>
      </c>
    </row>
    <row r="369" spans="1:22" x14ac:dyDescent="0.3">
      <c r="A369" t="s">
        <v>651</v>
      </c>
      <c r="B369" s="6">
        <v>2011</v>
      </c>
      <c r="C369">
        <v>60.54</v>
      </c>
      <c r="D369">
        <v>60.54</v>
      </c>
      <c r="E369">
        <v>100</v>
      </c>
      <c r="F369">
        <v>69.84</v>
      </c>
      <c r="G369">
        <v>43.61</v>
      </c>
      <c r="H369">
        <v>74.989999999999995</v>
      </c>
      <c r="I369">
        <v>89.53</v>
      </c>
      <c r="J369">
        <v>72.86</v>
      </c>
      <c r="K369" s="58">
        <v>1</v>
      </c>
      <c r="L369" s="58">
        <v>100</v>
      </c>
      <c r="M369">
        <v>1059.9100000000001</v>
      </c>
      <c r="N369" s="8">
        <v>1426761</v>
      </c>
      <c r="O369" s="8">
        <v>691776</v>
      </c>
      <c r="P369" s="8">
        <v>90137</v>
      </c>
      <c r="Q369">
        <v>5.53</v>
      </c>
      <c r="R369">
        <v>1.08</v>
      </c>
      <c r="S369">
        <v>30.87</v>
      </c>
      <c r="T369" s="6">
        <v>7.32</v>
      </c>
      <c r="U369" s="7">
        <v>14.467616731517507</v>
      </c>
      <c r="V369" t="s">
        <v>645</v>
      </c>
    </row>
    <row r="370" spans="1:22" x14ac:dyDescent="0.3">
      <c r="A370" t="s">
        <v>498</v>
      </c>
      <c r="B370" s="6">
        <v>2011</v>
      </c>
      <c r="C370">
        <v>35.18</v>
      </c>
      <c r="D370">
        <v>35.18</v>
      </c>
      <c r="E370">
        <v>100</v>
      </c>
      <c r="F370">
        <v>38.89</v>
      </c>
      <c r="G370">
        <v>40.4</v>
      </c>
      <c r="H370">
        <v>22.81</v>
      </c>
      <c r="I370">
        <v>32.200000000000003</v>
      </c>
      <c r="J370">
        <v>5.21</v>
      </c>
      <c r="K370" s="58">
        <v>1</v>
      </c>
      <c r="L370" s="58">
        <v>100</v>
      </c>
      <c r="M370">
        <v>1028.3499999999999</v>
      </c>
      <c r="N370" s="8">
        <v>32733000</v>
      </c>
      <c r="O370" s="8">
        <v>24436000</v>
      </c>
      <c r="P370" s="8">
        <v>2180000</v>
      </c>
      <c r="Q370">
        <v>4.62</v>
      </c>
      <c r="R370">
        <v>1.6</v>
      </c>
      <c r="S370">
        <v>39.58</v>
      </c>
      <c r="T370" s="6">
        <v>7.32</v>
      </c>
      <c r="U370" s="7">
        <v>14.467616731517507</v>
      </c>
      <c r="V370" t="s">
        <v>645</v>
      </c>
    </row>
    <row r="371" spans="1:22" x14ac:dyDescent="0.3">
      <c r="A371" t="s">
        <v>123</v>
      </c>
      <c r="B371" s="6">
        <v>2011</v>
      </c>
      <c r="C371">
        <v>70.150000000000006</v>
      </c>
      <c r="D371">
        <v>70.150000000000006</v>
      </c>
      <c r="E371">
        <v>95</v>
      </c>
      <c r="F371">
        <v>95.93</v>
      </c>
      <c r="G371">
        <v>62.2</v>
      </c>
      <c r="H371">
        <v>49.09</v>
      </c>
      <c r="I371">
        <v>98.84</v>
      </c>
      <c r="J371">
        <v>57.53</v>
      </c>
      <c r="K371" s="58">
        <v>1</v>
      </c>
      <c r="L371" s="58">
        <v>100</v>
      </c>
      <c r="M371">
        <v>15169.79</v>
      </c>
      <c r="N371" s="8">
        <v>45285000</v>
      </c>
      <c r="O371" s="8">
        <v>27067000</v>
      </c>
      <c r="P371" s="8">
        <v>3362000</v>
      </c>
      <c r="Q371">
        <v>3.75</v>
      </c>
      <c r="R371">
        <v>0.93</v>
      </c>
      <c r="S371">
        <v>37.409999999999997</v>
      </c>
      <c r="T371" s="6">
        <v>7.32</v>
      </c>
      <c r="U371" s="7">
        <v>14.467616731517507</v>
      </c>
      <c r="V371" t="s">
        <v>645</v>
      </c>
    </row>
    <row r="372" spans="1:22" x14ac:dyDescent="0.3">
      <c r="A372" t="s">
        <v>259</v>
      </c>
      <c r="B372" s="6">
        <v>2011</v>
      </c>
      <c r="C372">
        <v>30.46</v>
      </c>
      <c r="D372">
        <v>30.46</v>
      </c>
      <c r="E372">
        <v>100</v>
      </c>
      <c r="F372">
        <v>35.54</v>
      </c>
      <c r="G372">
        <v>24.97</v>
      </c>
      <c r="H372">
        <v>30.77</v>
      </c>
      <c r="I372">
        <v>46.63</v>
      </c>
      <c r="J372">
        <v>31.76</v>
      </c>
      <c r="K372" s="58">
        <v>1</v>
      </c>
      <c r="L372" s="58">
        <v>100</v>
      </c>
      <c r="M372">
        <v>3050.3</v>
      </c>
      <c r="N372" s="8">
        <v>3748000</v>
      </c>
      <c r="O372" s="8">
        <v>1908900</v>
      </c>
      <c r="P372" s="8">
        <v>341200</v>
      </c>
      <c r="Q372">
        <v>6.21</v>
      </c>
      <c r="R372">
        <v>1.22</v>
      </c>
      <c r="S372">
        <v>31.11</v>
      </c>
      <c r="T372" s="6">
        <v>7.32</v>
      </c>
      <c r="U372" s="7">
        <v>14.467616731517507</v>
      </c>
      <c r="V372" t="s">
        <v>645</v>
      </c>
    </row>
    <row r="373" spans="1:22" x14ac:dyDescent="0.3">
      <c r="A373" t="s">
        <v>257</v>
      </c>
      <c r="B373" s="6">
        <v>2011</v>
      </c>
      <c r="C373">
        <v>54.69</v>
      </c>
      <c r="D373">
        <v>48.5</v>
      </c>
      <c r="E373">
        <v>45.83</v>
      </c>
      <c r="F373">
        <v>60.15</v>
      </c>
      <c r="G373">
        <v>77.69</v>
      </c>
      <c r="H373">
        <v>15.36</v>
      </c>
      <c r="I373">
        <v>28.81</v>
      </c>
      <c r="J373">
        <v>3.13</v>
      </c>
      <c r="K373" s="58">
        <v>1</v>
      </c>
      <c r="L373" s="58">
        <v>100</v>
      </c>
      <c r="M373">
        <v>4925.1099999999997</v>
      </c>
      <c r="N373" s="8">
        <v>81099000</v>
      </c>
      <c r="O373" s="8">
        <v>61516000</v>
      </c>
      <c r="P373" s="8">
        <v>-2483000</v>
      </c>
      <c r="Q373">
        <v>9.85</v>
      </c>
      <c r="R373">
        <v>1.46</v>
      </c>
      <c r="S373">
        <v>25.66</v>
      </c>
      <c r="T373" s="6">
        <v>7.32</v>
      </c>
      <c r="U373" s="7">
        <v>14.467616731517507</v>
      </c>
      <c r="V373" t="s">
        <v>645</v>
      </c>
    </row>
    <row r="374" spans="1:22" x14ac:dyDescent="0.3">
      <c r="A374" t="s">
        <v>42</v>
      </c>
      <c r="B374" s="6">
        <v>2011</v>
      </c>
      <c r="C374">
        <v>71.39</v>
      </c>
      <c r="D374">
        <v>71.39</v>
      </c>
      <c r="E374">
        <v>100</v>
      </c>
      <c r="F374">
        <v>86.21</v>
      </c>
      <c r="G374">
        <v>53.02</v>
      </c>
      <c r="H374">
        <v>75.959999999999994</v>
      </c>
      <c r="I374">
        <v>90.68</v>
      </c>
      <c r="J374">
        <v>74.73</v>
      </c>
      <c r="K374" s="58">
        <v>1</v>
      </c>
      <c r="L374" s="58">
        <v>100</v>
      </c>
      <c r="M374">
        <v>18387.669999999998</v>
      </c>
      <c r="N374" s="8">
        <v>60396100</v>
      </c>
      <c r="O374" s="8">
        <v>46780800</v>
      </c>
      <c r="P374" s="8">
        <v>3304400</v>
      </c>
      <c r="Q374">
        <v>4.05</v>
      </c>
      <c r="R374">
        <v>0.62</v>
      </c>
      <c r="S374">
        <v>60.22</v>
      </c>
      <c r="T374" s="6">
        <v>7.32</v>
      </c>
      <c r="U374" s="7">
        <v>14.467616731517507</v>
      </c>
      <c r="V374" t="s">
        <v>645</v>
      </c>
    </row>
    <row r="375" spans="1:22" x14ac:dyDescent="0.3">
      <c r="A375" t="s">
        <v>10</v>
      </c>
      <c r="B375" s="6">
        <v>2011</v>
      </c>
      <c r="C375">
        <v>88.11</v>
      </c>
      <c r="D375">
        <v>44.55</v>
      </c>
      <c r="E375">
        <v>0.93</v>
      </c>
      <c r="F375">
        <v>80.33</v>
      </c>
      <c r="G375">
        <v>95.37</v>
      </c>
      <c r="H375">
        <v>86.58</v>
      </c>
      <c r="I375">
        <v>50</v>
      </c>
      <c r="J375">
        <v>96.46</v>
      </c>
      <c r="K375" s="58">
        <v>1</v>
      </c>
      <c r="L375" s="58">
        <v>100</v>
      </c>
      <c r="M375">
        <v>103494.3</v>
      </c>
      <c r="N375" s="8">
        <v>188342308</v>
      </c>
      <c r="O375" s="8">
        <v>115903900</v>
      </c>
      <c r="P375" s="8">
        <v>19179186</v>
      </c>
      <c r="Q375">
        <v>8.98</v>
      </c>
      <c r="R375">
        <v>1.24</v>
      </c>
      <c r="S375">
        <v>28.22</v>
      </c>
      <c r="T375" s="6">
        <v>7.32</v>
      </c>
      <c r="U375" s="7">
        <v>14.467616731517507</v>
      </c>
      <c r="V375" t="s">
        <v>652</v>
      </c>
    </row>
    <row r="376" spans="1:22" x14ac:dyDescent="0.3">
      <c r="A376" t="s">
        <v>46</v>
      </c>
      <c r="B376" s="6">
        <v>2011</v>
      </c>
      <c r="C376">
        <v>87.23</v>
      </c>
      <c r="D376">
        <v>84.79</v>
      </c>
      <c r="E376">
        <v>84.26</v>
      </c>
      <c r="F376">
        <v>87.64</v>
      </c>
      <c r="G376">
        <v>86.99</v>
      </c>
      <c r="H376">
        <v>87.06</v>
      </c>
      <c r="I376">
        <v>78.569999999999993</v>
      </c>
      <c r="J376">
        <v>98.96</v>
      </c>
      <c r="K376" s="58">
        <v>1</v>
      </c>
      <c r="L376" s="58">
        <v>100</v>
      </c>
      <c r="M376">
        <v>62603.67</v>
      </c>
      <c r="N376" s="8">
        <v>137431000</v>
      </c>
      <c r="O376" s="8">
        <v>77038000</v>
      </c>
      <c r="P376" s="8">
        <v>17581000</v>
      </c>
      <c r="Q376">
        <v>5.48</v>
      </c>
      <c r="R376">
        <v>0.79</v>
      </c>
      <c r="S376">
        <v>32.89</v>
      </c>
      <c r="T376" s="6">
        <v>7.32</v>
      </c>
      <c r="U376" s="7">
        <v>14.467616731517507</v>
      </c>
      <c r="V376" t="s">
        <v>652</v>
      </c>
    </row>
    <row r="377" spans="1:22" x14ac:dyDescent="0.3">
      <c r="A377" t="s">
        <v>346</v>
      </c>
      <c r="B377" s="6">
        <v>2011</v>
      </c>
      <c r="C377">
        <v>57.1</v>
      </c>
      <c r="D377">
        <v>57.1</v>
      </c>
      <c r="E377">
        <v>100</v>
      </c>
      <c r="F377">
        <v>83.3</v>
      </c>
      <c r="G377">
        <v>55.04</v>
      </c>
      <c r="H377">
        <v>22.35</v>
      </c>
      <c r="I377">
        <v>78.569999999999993</v>
      </c>
      <c r="J377">
        <v>12.5</v>
      </c>
      <c r="K377" s="58">
        <v>1</v>
      </c>
      <c r="L377" s="58">
        <v>100</v>
      </c>
      <c r="M377">
        <v>8775.92</v>
      </c>
      <c r="N377" s="8">
        <v>9957397</v>
      </c>
      <c r="O377" s="8">
        <v>6771687</v>
      </c>
      <c r="P377" s="8">
        <v>508154</v>
      </c>
      <c r="Q377">
        <v>5.35</v>
      </c>
      <c r="R377">
        <v>1.69</v>
      </c>
      <c r="S377">
        <v>54.41</v>
      </c>
      <c r="T377" s="6">
        <v>7.32</v>
      </c>
      <c r="U377" s="7">
        <v>14.467616731517507</v>
      </c>
      <c r="V377" t="s">
        <v>652</v>
      </c>
    </row>
    <row r="378" spans="1:22" x14ac:dyDescent="0.3">
      <c r="A378" t="s">
        <v>653</v>
      </c>
      <c r="B378" s="6">
        <v>2011</v>
      </c>
      <c r="C378">
        <v>80.33</v>
      </c>
      <c r="D378">
        <v>80.33</v>
      </c>
      <c r="E378">
        <v>100</v>
      </c>
      <c r="F378">
        <v>82.42</v>
      </c>
      <c r="G378">
        <v>94.51</v>
      </c>
      <c r="H378">
        <v>66.62</v>
      </c>
      <c r="I378">
        <v>60</v>
      </c>
      <c r="J378">
        <v>77.66</v>
      </c>
      <c r="K378" s="58">
        <v>1</v>
      </c>
      <c r="L378" s="58">
        <v>100</v>
      </c>
      <c r="M378">
        <v>767.83</v>
      </c>
      <c r="N378" s="8">
        <v>5376190</v>
      </c>
      <c r="O378" s="8">
        <v>3684092</v>
      </c>
      <c r="P378" s="8">
        <v>124926</v>
      </c>
      <c r="Q378">
        <v>2.09</v>
      </c>
      <c r="R378">
        <v>0.56000000000000005</v>
      </c>
      <c r="S378">
        <v>44.37</v>
      </c>
      <c r="T378" s="6">
        <v>7.32</v>
      </c>
      <c r="U378" s="7">
        <v>14.467616731517507</v>
      </c>
      <c r="V378" t="s">
        <v>652</v>
      </c>
    </row>
    <row r="379" spans="1:22" x14ac:dyDescent="0.3">
      <c r="A379" t="s">
        <v>391</v>
      </c>
      <c r="B379" s="6">
        <v>2011</v>
      </c>
      <c r="C379">
        <v>78.66</v>
      </c>
      <c r="D379">
        <v>78.66</v>
      </c>
      <c r="E379">
        <v>100</v>
      </c>
      <c r="F379">
        <v>89.57</v>
      </c>
      <c r="G379">
        <v>70.72</v>
      </c>
      <c r="H379">
        <v>76.819999999999993</v>
      </c>
      <c r="I379">
        <v>78.569999999999993</v>
      </c>
      <c r="J379">
        <v>94.64</v>
      </c>
      <c r="K379" s="58">
        <v>1</v>
      </c>
      <c r="L379" s="58">
        <v>100</v>
      </c>
      <c r="M379">
        <v>1937.13</v>
      </c>
      <c r="N379" s="8">
        <v>7222000</v>
      </c>
      <c r="O379" s="8">
        <v>4755000</v>
      </c>
      <c r="P379" s="8">
        <v>246000</v>
      </c>
      <c r="Q379">
        <v>3.01</v>
      </c>
      <c r="R379">
        <v>2.14</v>
      </c>
      <c r="S379">
        <v>48.83</v>
      </c>
      <c r="T379" s="6">
        <v>7.32</v>
      </c>
      <c r="U379" s="7">
        <v>14.467616731517507</v>
      </c>
      <c r="V379" t="s">
        <v>652</v>
      </c>
    </row>
    <row r="380" spans="1:22" x14ac:dyDescent="0.3">
      <c r="A380" t="s">
        <v>401</v>
      </c>
      <c r="B380" s="6">
        <v>2011</v>
      </c>
      <c r="C380">
        <v>76.41</v>
      </c>
      <c r="D380">
        <v>61.24</v>
      </c>
      <c r="E380">
        <v>46.3</v>
      </c>
      <c r="F380">
        <v>72.959999999999994</v>
      </c>
      <c r="G380">
        <v>76.81</v>
      </c>
      <c r="H380">
        <v>80.75</v>
      </c>
      <c r="I380">
        <v>22.45</v>
      </c>
      <c r="J380">
        <v>96.88</v>
      </c>
      <c r="K380" s="58">
        <v>1</v>
      </c>
      <c r="L380" s="58"/>
      <c r="M380">
        <v>7656.54</v>
      </c>
      <c r="N380" s="8">
        <v>28214988</v>
      </c>
      <c r="O380" s="8">
        <v>14735153</v>
      </c>
      <c r="P380" s="8">
        <v>2530666</v>
      </c>
      <c r="Q380">
        <v>4.5999999999999996</v>
      </c>
      <c r="R380">
        <v>1.21</v>
      </c>
      <c r="S380">
        <v>26.91</v>
      </c>
      <c r="T380" s="6">
        <v>7.32</v>
      </c>
      <c r="U380" s="7">
        <v>14.467616731517507</v>
      </c>
      <c r="V380" t="s">
        <v>652</v>
      </c>
    </row>
    <row r="381" spans="1:22" x14ac:dyDescent="0.3">
      <c r="A381" t="s">
        <v>453</v>
      </c>
      <c r="B381" s="6">
        <v>2011</v>
      </c>
      <c r="C381">
        <v>45.87</v>
      </c>
      <c r="D381">
        <v>45.87</v>
      </c>
      <c r="E381">
        <v>100</v>
      </c>
      <c r="F381">
        <v>54.24</v>
      </c>
      <c r="G381">
        <v>37.68</v>
      </c>
      <c r="H381">
        <v>47.76</v>
      </c>
      <c r="I381">
        <v>58.7</v>
      </c>
      <c r="J381">
        <v>40.909999999999997</v>
      </c>
      <c r="K381" s="58">
        <v>1</v>
      </c>
      <c r="L381" s="58"/>
      <c r="M381">
        <v>5965.77</v>
      </c>
      <c r="N381" s="8">
        <v>3132598</v>
      </c>
      <c r="O381" s="8">
        <v>2415114</v>
      </c>
      <c r="P381" s="8">
        <v>425614</v>
      </c>
      <c r="Q381">
        <v>12.51</v>
      </c>
      <c r="R381">
        <v>1.1599999999999999</v>
      </c>
      <c r="S381">
        <v>7.72</v>
      </c>
      <c r="T381" s="6">
        <v>7.32</v>
      </c>
      <c r="U381" s="7">
        <v>14.467616731517507</v>
      </c>
      <c r="V381" t="s">
        <v>652</v>
      </c>
    </row>
    <row r="382" spans="1:22" x14ac:dyDescent="0.3">
      <c r="A382" t="s">
        <v>654</v>
      </c>
      <c r="B382" s="6">
        <v>2011</v>
      </c>
      <c r="C382">
        <v>82.24</v>
      </c>
      <c r="D382">
        <v>82.24</v>
      </c>
      <c r="E382">
        <v>84.26</v>
      </c>
      <c r="F382">
        <v>91.91</v>
      </c>
      <c r="G382">
        <v>85.72</v>
      </c>
      <c r="H382">
        <v>61.85</v>
      </c>
      <c r="I382">
        <v>78.569999999999993</v>
      </c>
      <c r="J382">
        <v>73.400000000000006</v>
      </c>
      <c r="K382" s="58">
        <v>1</v>
      </c>
      <c r="L382" s="58">
        <v>50</v>
      </c>
      <c r="M382">
        <v>27896.7</v>
      </c>
      <c r="N382" s="8">
        <v>68388000</v>
      </c>
      <c r="O382" s="8">
        <v>38048000</v>
      </c>
      <c r="P382" s="8">
        <v>3764000</v>
      </c>
      <c r="Q382">
        <v>4.05</v>
      </c>
      <c r="R382">
        <v>0.9</v>
      </c>
      <c r="S382">
        <v>39.770000000000003</v>
      </c>
      <c r="T382" s="6">
        <v>7.32</v>
      </c>
      <c r="U382" s="7">
        <v>14.467616731517507</v>
      </c>
      <c r="V382" t="s">
        <v>652</v>
      </c>
    </row>
    <row r="383" spans="1:22" x14ac:dyDescent="0.3">
      <c r="A383" t="s">
        <v>655</v>
      </c>
      <c r="B383" s="6">
        <v>2011</v>
      </c>
      <c r="C383">
        <v>86.06</v>
      </c>
      <c r="D383">
        <v>44.5</v>
      </c>
      <c r="E383">
        <v>2.78</v>
      </c>
      <c r="F383">
        <v>90.22</v>
      </c>
      <c r="G383">
        <v>76.069999999999993</v>
      </c>
      <c r="H383">
        <v>97.78</v>
      </c>
      <c r="I383">
        <v>78.569999999999993</v>
      </c>
      <c r="J383">
        <v>98.31</v>
      </c>
      <c r="K383" s="58">
        <v>1</v>
      </c>
      <c r="L383" s="58">
        <v>42.86</v>
      </c>
      <c r="M383">
        <v>102517.5</v>
      </c>
      <c r="N383" s="8">
        <v>262885300</v>
      </c>
      <c r="O383" s="8">
        <v>130870984</v>
      </c>
      <c r="P383" s="8">
        <v>31889659</v>
      </c>
      <c r="Q383">
        <v>8.9499999999999993</v>
      </c>
      <c r="R383">
        <v>1.28</v>
      </c>
      <c r="S383">
        <v>17.86</v>
      </c>
      <c r="T383" s="6">
        <v>7.32</v>
      </c>
      <c r="U383" s="7">
        <v>14.467616731517507</v>
      </c>
      <c r="V383" t="s">
        <v>652</v>
      </c>
    </row>
    <row r="384" spans="1:22" x14ac:dyDescent="0.3">
      <c r="A384" t="s">
        <v>544</v>
      </c>
      <c r="B384" s="6">
        <v>2011</v>
      </c>
      <c r="C384">
        <v>89.01</v>
      </c>
      <c r="D384">
        <v>85.58</v>
      </c>
      <c r="E384">
        <v>86.67</v>
      </c>
      <c r="F384">
        <v>88.31</v>
      </c>
      <c r="G384">
        <v>92.5</v>
      </c>
      <c r="H384">
        <v>84.85</v>
      </c>
      <c r="I384">
        <v>58.7</v>
      </c>
      <c r="J384">
        <v>88.54</v>
      </c>
      <c r="K384" s="58">
        <v>1</v>
      </c>
      <c r="L384" s="58">
        <v>46.15</v>
      </c>
      <c r="M384">
        <v>14284.04</v>
      </c>
      <c r="N384" s="8">
        <v>15752000</v>
      </c>
      <c r="O384" s="8">
        <v>10929000</v>
      </c>
      <c r="P384" s="8">
        <v>1486000</v>
      </c>
      <c r="Q384">
        <v>6.54</v>
      </c>
      <c r="R384">
        <v>0.77</v>
      </c>
      <c r="S384">
        <v>47.12</v>
      </c>
      <c r="T384" s="6">
        <v>7.32</v>
      </c>
      <c r="U384" s="7">
        <v>14.467616731517507</v>
      </c>
      <c r="V384" t="s">
        <v>652</v>
      </c>
    </row>
    <row r="385" spans="1:22" x14ac:dyDescent="0.3">
      <c r="A385" t="s">
        <v>550</v>
      </c>
      <c r="B385" s="6">
        <v>2011</v>
      </c>
      <c r="C385">
        <v>63.38</v>
      </c>
      <c r="D385">
        <v>63.38</v>
      </c>
      <c r="E385">
        <v>100</v>
      </c>
      <c r="F385">
        <v>43.86</v>
      </c>
      <c r="G385">
        <v>82.41</v>
      </c>
      <c r="H385">
        <v>59.1</v>
      </c>
      <c r="I385">
        <v>0</v>
      </c>
      <c r="J385">
        <v>59.3</v>
      </c>
      <c r="K385" s="58">
        <v>1</v>
      </c>
      <c r="L385" s="58">
        <v>50</v>
      </c>
      <c r="M385">
        <v>2708.76</v>
      </c>
      <c r="N385" s="8">
        <v>4076239</v>
      </c>
      <c r="O385" s="8">
        <v>3034787</v>
      </c>
      <c r="P385" s="8">
        <v>408846</v>
      </c>
      <c r="Q385">
        <v>-7.52</v>
      </c>
      <c r="R385">
        <v>0.55000000000000004</v>
      </c>
      <c r="S385">
        <v>61.25</v>
      </c>
      <c r="T385" s="6">
        <v>7.32</v>
      </c>
      <c r="U385" s="7">
        <v>14.467616731517507</v>
      </c>
      <c r="V385" t="s">
        <v>652</v>
      </c>
    </row>
    <row r="386" spans="1:22" x14ac:dyDescent="0.3">
      <c r="A386" t="s">
        <v>145</v>
      </c>
      <c r="B386" s="6">
        <v>2011</v>
      </c>
      <c r="C386">
        <v>79.02</v>
      </c>
      <c r="D386">
        <v>79.02</v>
      </c>
      <c r="E386">
        <v>62.04</v>
      </c>
      <c r="F386">
        <v>85.25</v>
      </c>
      <c r="G386">
        <v>72.650000000000006</v>
      </c>
      <c r="H386">
        <v>81.25</v>
      </c>
      <c r="I386">
        <v>78.569999999999993</v>
      </c>
      <c r="J386">
        <v>97.22</v>
      </c>
      <c r="K386" s="58">
        <v>1</v>
      </c>
      <c r="L386" s="58">
        <v>21.43</v>
      </c>
      <c r="M386">
        <v>62242.28</v>
      </c>
      <c r="N386" s="8">
        <v>762903000</v>
      </c>
      <c r="O386" s="8">
        <v>477748000</v>
      </c>
      <c r="P386" s="8">
        <v>176030000</v>
      </c>
      <c r="Q386">
        <v>11.35</v>
      </c>
      <c r="R386">
        <v>0.85</v>
      </c>
      <c r="S386">
        <v>31.55</v>
      </c>
      <c r="T386" s="6">
        <v>7.32</v>
      </c>
      <c r="U386" s="7">
        <v>14.467616731517507</v>
      </c>
      <c r="V386" t="s">
        <v>652</v>
      </c>
    </row>
    <row r="387" spans="1:22" x14ac:dyDescent="0.3">
      <c r="A387" t="s">
        <v>677</v>
      </c>
      <c r="B387" s="6">
        <v>2011</v>
      </c>
      <c r="C387">
        <v>30.88</v>
      </c>
      <c r="D387">
        <v>30.88</v>
      </c>
      <c r="E387">
        <v>100</v>
      </c>
      <c r="F387">
        <v>34.619999999999997</v>
      </c>
      <c r="G387">
        <v>28.94</v>
      </c>
      <c r="H387">
        <v>29.26</v>
      </c>
      <c r="I387">
        <v>0</v>
      </c>
      <c r="J387">
        <v>38.89</v>
      </c>
      <c r="K387" s="58">
        <v>1</v>
      </c>
      <c r="L387" s="58">
        <v>41.18</v>
      </c>
      <c r="M387">
        <v>5007.43</v>
      </c>
      <c r="N387" s="8">
        <v>7107572</v>
      </c>
      <c r="O387" s="8">
        <v>2604882</v>
      </c>
      <c r="P387" s="8">
        <v>413109</v>
      </c>
      <c r="Q387">
        <v>6.52</v>
      </c>
      <c r="R387">
        <v>0.51</v>
      </c>
      <c r="S387">
        <v>13.52</v>
      </c>
      <c r="T387" s="6">
        <v>7.32</v>
      </c>
      <c r="U387" s="7">
        <v>14.467616731517507</v>
      </c>
      <c r="V387" t="s">
        <v>652</v>
      </c>
    </row>
    <row r="388" spans="1:22" x14ac:dyDescent="0.3">
      <c r="A388" t="s">
        <v>656</v>
      </c>
      <c r="B388" s="6">
        <v>2011</v>
      </c>
      <c r="C388">
        <v>37.26</v>
      </c>
      <c r="D388">
        <v>37.26</v>
      </c>
      <c r="E388">
        <v>100</v>
      </c>
      <c r="F388">
        <v>13.7</v>
      </c>
      <c r="G388">
        <v>43.33</v>
      </c>
      <c r="H388">
        <v>56.11</v>
      </c>
      <c r="I388">
        <v>0</v>
      </c>
      <c r="J388">
        <v>75</v>
      </c>
      <c r="K388" s="58">
        <v>1</v>
      </c>
      <c r="L388" s="58">
        <v>57.14</v>
      </c>
      <c r="M388">
        <v>2068.4899999999998</v>
      </c>
      <c r="N388" s="8">
        <v>7849750</v>
      </c>
      <c r="O388" s="8">
        <v>2019438</v>
      </c>
      <c r="P388" s="8">
        <v>1344912</v>
      </c>
      <c r="Q388">
        <v>12.77</v>
      </c>
      <c r="R388">
        <v>0.43</v>
      </c>
      <c r="S388">
        <v>2.92</v>
      </c>
      <c r="T388" s="6">
        <v>7.32</v>
      </c>
      <c r="U388" s="7">
        <v>14.467616731517507</v>
      </c>
      <c r="V388" t="s">
        <v>652</v>
      </c>
    </row>
    <row r="389" spans="1:22" x14ac:dyDescent="0.3">
      <c r="A389" t="s">
        <v>4</v>
      </c>
      <c r="B389" s="6">
        <v>2011</v>
      </c>
      <c r="C389">
        <v>86.29</v>
      </c>
      <c r="D389">
        <v>73.540000000000006</v>
      </c>
      <c r="E389">
        <v>62.04</v>
      </c>
      <c r="F389">
        <v>90.02</v>
      </c>
      <c r="G389">
        <v>93.24</v>
      </c>
      <c r="H389">
        <v>68.430000000000007</v>
      </c>
      <c r="I389">
        <v>78.569999999999993</v>
      </c>
      <c r="J389">
        <v>81.180000000000007</v>
      </c>
      <c r="K389" s="58">
        <v>1</v>
      </c>
      <c r="L389" s="58">
        <v>66.67</v>
      </c>
      <c r="M389">
        <v>92682.69</v>
      </c>
      <c r="N389" s="8">
        <v>162282000</v>
      </c>
      <c r="O389" s="8">
        <v>92893000</v>
      </c>
      <c r="P389" s="8">
        <v>23499000</v>
      </c>
      <c r="Q389">
        <v>8.23</v>
      </c>
      <c r="R389">
        <v>1.03</v>
      </c>
      <c r="S389">
        <v>31.72</v>
      </c>
      <c r="T389" s="6">
        <v>7.32</v>
      </c>
      <c r="U389" s="7">
        <v>14.467616731517507</v>
      </c>
      <c r="V389" t="s">
        <v>652</v>
      </c>
    </row>
    <row r="390" spans="1:22" x14ac:dyDescent="0.3">
      <c r="A390" t="s">
        <v>493</v>
      </c>
      <c r="B390" s="6">
        <v>2011</v>
      </c>
      <c r="C390">
        <v>53.1</v>
      </c>
      <c r="D390">
        <v>53.1</v>
      </c>
      <c r="E390">
        <v>84.26</v>
      </c>
      <c r="F390">
        <v>44.39</v>
      </c>
      <c r="G390">
        <v>50.78</v>
      </c>
      <c r="H390">
        <v>70.02</v>
      </c>
      <c r="I390">
        <v>0</v>
      </c>
      <c r="J390">
        <v>65.08</v>
      </c>
      <c r="K390" s="58">
        <v>1</v>
      </c>
      <c r="L390" s="58">
        <v>76.92</v>
      </c>
      <c r="M390">
        <v>15012.95</v>
      </c>
      <c r="N390" s="8">
        <v>6823244</v>
      </c>
      <c r="O390" s="8">
        <v>3753940</v>
      </c>
      <c r="P390" s="8">
        <v>798092</v>
      </c>
      <c r="Q390">
        <v>7.26</v>
      </c>
      <c r="R390">
        <v>0.21</v>
      </c>
      <c r="S390">
        <v>39.22</v>
      </c>
      <c r="T390" s="6">
        <v>7.32</v>
      </c>
      <c r="U390" s="7">
        <v>14.467616731517507</v>
      </c>
      <c r="V390" t="s">
        <v>652</v>
      </c>
    </row>
    <row r="391" spans="1:22" x14ac:dyDescent="0.3">
      <c r="A391" t="s">
        <v>657</v>
      </c>
      <c r="B391" s="6">
        <v>2011</v>
      </c>
      <c r="C391">
        <v>67.58</v>
      </c>
      <c r="D391">
        <v>58.79</v>
      </c>
      <c r="E391">
        <v>50</v>
      </c>
      <c r="F391">
        <v>75.400000000000006</v>
      </c>
      <c r="G391">
        <v>70.67</v>
      </c>
      <c r="H391">
        <v>56.24</v>
      </c>
      <c r="I391">
        <v>60</v>
      </c>
      <c r="J391">
        <v>50</v>
      </c>
      <c r="K391" s="58">
        <v>1</v>
      </c>
      <c r="L391" s="58">
        <v>91.67</v>
      </c>
      <c r="M391">
        <v>1619.24</v>
      </c>
      <c r="N391" s="8">
        <v>54733274</v>
      </c>
      <c r="O391" s="8">
        <v>35566211</v>
      </c>
      <c r="P391" s="8">
        <v>-208496</v>
      </c>
      <c r="Q391">
        <v>-1.59</v>
      </c>
      <c r="R391">
        <v>0.79</v>
      </c>
      <c r="S391">
        <v>26.32</v>
      </c>
      <c r="T391" s="6">
        <v>7.32</v>
      </c>
      <c r="U391" s="7">
        <v>14.467616731517507</v>
      </c>
      <c r="V391" t="s">
        <v>652</v>
      </c>
    </row>
    <row r="392" spans="1:22" x14ac:dyDescent="0.3">
      <c r="A392" t="s">
        <v>658</v>
      </c>
      <c r="B392" s="6">
        <v>2011</v>
      </c>
      <c r="C392">
        <v>46.62</v>
      </c>
      <c r="D392">
        <v>46.62</v>
      </c>
      <c r="E392">
        <v>100</v>
      </c>
      <c r="F392">
        <v>54.68</v>
      </c>
      <c r="G392">
        <v>58.28</v>
      </c>
      <c r="H392">
        <v>20.63</v>
      </c>
      <c r="I392">
        <v>23.91</v>
      </c>
      <c r="J392">
        <v>13.38</v>
      </c>
      <c r="K392" s="58">
        <v>1</v>
      </c>
      <c r="L392" s="58">
        <v>78.569999999999993</v>
      </c>
      <c r="M392">
        <v>2820.92</v>
      </c>
      <c r="N392" s="8">
        <v>2458275</v>
      </c>
      <c r="O392" s="8">
        <v>1187763</v>
      </c>
      <c r="P392" s="8">
        <v>163830</v>
      </c>
      <c r="Q392">
        <v>66.95</v>
      </c>
      <c r="R392">
        <v>1.44</v>
      </c>
      <c r="S392">
        <v>10.45</v>
      </c>
      <c r="T392" s="6">
        <v>7.32</v>
      </c>
      <c r="U392" s="7">
        <v>14.467616731517507</v>
      </c>
      <c r="V392" t="s">
        <v>652</v>
      </c>
    </row>
    <row r="393" spans="1:22" x14ac:dyDescent="0.3">
      <c r="A393" t="s">
        <v>683</v>
      </c>
      <c r="B393" s="9">
        <v>2011</v>
      </c>
      <c r="C393">
        <v>53.19</v>
      </c>
      <c r="D393">
        <v>53.19</v>
      </c>
      <c r="E393">
        <v>100</v>
      </c>
      <c r="F393">
        <v>78.849999999999994</v>
      </c>
      <c r="G393">
        <v>39.32</v>
      </c>
      <c r="H393">
        <v>36.28</v>
      </c>
      <c r="I393">
        <v>28.45</v>
      </c>
      <c r="J393">
        <v>17.38</v>
      </c>
      <c r="K393" s="58">
        <v>1</v>
      </c>
      <c r="L393" s="58">
        <v>69.23</v>
      </c>
      <c r="M393">
        <v>5550.1</v>
      </c>
      <c r="N393" s="8">
        <v>7260000</v>
      </c>
      <c r="O393" s="8">
        <v>2325000</v>
      </c>
      <c r="P393" s="8">
        <v>110000</v>
      </c>
      <c r="Q393">
        <v>13.6</v>
      </c>
      <c r="R393">
        <v>0.04</v>
      </c>
      <c r="S393">
        <v>28.28</v>
      </c>
      <c r="T393" s="6">
        <v>7.32</v>
      </c>
      <c r="U393" s="7">
        <v>14.467616731517507</v>
      </c>
      <c r="V393" t="s">
        <v>101</v>
      </c>
    </row>
    <row r="394" spans="1:22" x14ac:dyDescent="0.3">
      <c r="A394" t="s">
        <v>684</v>
      </c>
      <c r="B394" s="9">
        <v>2011</v>
      </c>
      <c r="C394">
        <v>52.32</v>
      </c>
      <c r="D394">
        <v>52.32</v>
      </c>
      <c r="E394">
        <v>100</v>
      </c>
      <c r="F394">
        <v>57.89</v>
      </c>
      <c r="G394">
        <v>45.28</v>
      </c>
      <c r="H394">
        <v>52.69</v>
      </c>
      <c r="I394">
        <v>0</v>
      </c>
      <c r="J394">
        <v>67.849999999999994</v>
      </c>
      <c r="K394" s="58">
        <v>0</v>
      </c>
      <c r="L394" s="58">
        <v>75</v>
      </c>
      <c r="M394">
        <v>937.09</v>
      </c>
      <c r="N394" s="8">
        <v>1790200</v>
      </c>
      <c r="O394" s="8">
        <v>687100</v>
      </c>
      <c r="P394" s="8">
        <v>10200</v>
      </c>
      <c r="Q394">
        <v>10.88</v>
      </c>
      <c r="R394">
        <v>0.06</v>
      </c>
      <c r="S394">
        <v>33.4</v>
      </c>
      <c r="T394" s="6">
        <v>7.32</v>
      </c>
      <c r="U394" s="7">
        <v>14.467616731517507</v>
      </c>
      <c r="V394" t="s">
        <v>101</v>
      </c>
    </row>
    <row r="395" spans="1:22" x14ac:dyDescent="0.3">
      <c r="A395" t="s">
        <v>521</v>
      </c>
      <c r="B395" s="9">
        <v>2011</v>
      </c>
      <c r="C395">
        <v>53.95</v>
      </c>
      <c r="D395">
        <v>53.95</v>
      </c>
      <c r="E395">
        <v>100</v>
      </c>
      <c r="F395">
        <v>74.42</v>
      </c>
      <c r="G395">
        <v>52.84</v>
      </c>
      <c r="H395">
        <v>35.369999999999997</v>
      </c>
      <c r="I395">
        <v>72</v>
      </c>
      <c r="J395">
        <v>32.29</v>
      </c>
      <c r="K395" s="58">
        <v>0</v>
      </c>
      <c r="L395" s="58">
        <v>77.78</v>
      </c>
      <c r="M395">
        <v>15824.6</v>
      </c>
      <c r="N395" s="8">
        <v>34171000</v>
      </c>
      <c r="O395" s="8">
        <v>22968000</v>
      </c>
      <c r="P395" s="8">
        <v>1172000</v>
      </c>
      <c r="Q395">
        <v>3.67</v>
      </c>
      <c r="R395">
        <v>0.09</v>
      </c>
      <c r="S395">
        <v>60.5</v>
      </c>
      <c r="T395" s="6">
        <v>7.32</v>
      </c>
      <c r="U395" s="7">
        <v>14.467616731517507</v>
      </c>
      <c r="V395" t="s">
        <v>101</v>
      </c>
    </row>
    <row r="396" spans="1:22" x14ac:dyDescent="0.3">
      <c r="A396" t="s">
        <v>546</v>
      </c>
      <c r="B396" s="9">
        <v>2011</v>
      </c>
      <c r="C396">
        <v>60.6</v>
      </c>
      <c r="D396">
        <v>60.6</v>
      </c>
      <c r="E396">
        <v>100</v>
      </c>
      <c r="F396">
        <v>70.95</v>
      </c>
      <c r="G396">
        <v>63.42</v>
      </c>
      <c r="H396">
        <v>45.88</v>
      </c>
      <c r="I396">
        <v>28.45</v>
      </c>
      <c r="J396">
        <v>59.62</v>
      </c>
      <c r="K396" s="58">
        <v>1</v>
      </c>
      <c r="L396" s="58">
        <v>52.94</v>
      </c>
      <c r="M396">
        <v>1320.08</v>
      </c>
      <c r="N396" s="8">
        <v>3528941</v>
      </c>
      <c r="O396" s="8">
        <v>2013397</v>
      </c>
      <c r="P396" s="8">
        <v>135337</v>
      </c>
      <c r="Q396">
        <v>4.43</v>
      </c>
      <c r="R396">
        <v>0.08</v>
      </c>
      <c r="S396">
        <v>52.59</v>
      </c>
      <c r="T396" s="6">
        <v>7.32</v>
      </c>
      <c r="U396" s="7">
        <v>14.467616731517507</v>
      </c>
      <c r="V396" t="s">
        <v>101</v>
      </c>
    </row>
    <row r="397" spans="1:22" x14ac:dyDescent="0.3">
      <c r="A397" t="s">
        <v>353</v>
      </c>
      <c r="B397" s="9">
        <v>2011</v>
      </c>
      <c r="C397">
        <v>57.83</v>
      </c>
      <c r="D397">
        <v>57.83</v>
      </c>
      <c r="E397">
        <v>100</v>
      </c>
      <c r="F397">
        <v>70.38</v>
      </c>
      <c r="G397">
        <v>54.19</v>
      </c>
      <c r="H397">
        <v>46.61</v>
      </c>
      <c r="I397">
        <v>28.45</v>
      </c>
      <c r="J397">
        <v>54.92</v>
      </c>
      <c r="K397" s="58">
        <v>1</v>
      </c>
      <c r="L397" s="58">
        <v>56.25</v>
      </c>
      <c r="M397">
        <v>1579.74</v>
      </c>
      <c r="N397" s="8">
        <v>2715400</v>
      </c>
      <c r="O397" s="8">
        <v>1000900</v>
      </c>
      <c r="P397" s="8">
        <v>53300</v>
      </c>
      <c r="Q397">
        <v>10.37</v>
      </c>
      <c r="R397">
        <v>0.05</v>
      </c>
      <c r="S397">
        <v>33.61</v>
      </c>
      <c r="T397" s="6">
        <v>7.32</v>
      </c>
      <c r="U397" s="7">
        <v>14.467616731517507</v>
      </c>
      <c r="V397" t="s">
        <v>101</v>
      </c>
    </row>
    <row r="398" spans="1:22" x14ac:dyDescent="0.3">
      <c r="A398" t="s">
        <v>685</v>
      </c>
      <c r="B398" s="9">
        <v>2011</v>
      </c>
      <c r="C398">
        <v>73.23</v>
      </c>
      <c r="D398">
        <v>73.23</v>
      </c>
      <c r="E398">
        <v>100</v>
      </c>
      <c r="F398">
        <v>96.17</v>
      </c>
      <c r="G398">
        <v>52.88</v>
      </c>
      <c r="H398">
        <v>65.59</v>
      </c>
      <c r="I398">
        <v>86.21</v>
      </c>
      <c r="J398">
        <v>59.68</v>
      </c>
      <c r="K398" s="58">
        <v>1</v>
      </c>
      <c r="L398" s="58">
        <v>52.94</v>
      </c>
      <c r="M398">
        <v>3909.66</v>
      </c>
      <c r="N398" s="8">
        <v>14595110</v>
      </c>
      <c r="O398" s="8">
        <v>8555129</v>
      </c>
      <c r="P398" s="8">
        <v>510909</v>
      </c>
      <c r="Q398">
        <v>3.88</v>
      </c>
      <c r="R398">
        <v>0.06</v>
      </c>
      <c r="S398">
        <v>54.55</v>
      </c>
      <c r="T398" s="6">
        <v>7.32</v>
      </c>
      <c r="U398" s="7">
        <v>14.467616731517507</v>
      </c>
      <c r="V398" t="s">
        <v>101</v>
      </c>
    </row>
    <row r="399" spans="1:22" x14ac:dyDescent="0.3">
      <c r="A399" t="s">
        <v>354</v>
      </c>
      <c r="B399" s="9">
        <v>2011</v>
      </c>
      <c r="C399">
        <v>76.959999999999994</v>
      </c>
      <c r="D399">
        <v>76.959999999999994</v>
      </c>
      <c r="E399">
        <v>100</v>
      </c>
      <c r="F399">
        <v>82.23</v>
      </c>
      <c r="G399">
        <v>81.459999999999994</v>
      </c>
      <c r="H399">
        <v>66.58</v>
      </c>
      <c r="I399">
        <v>28.45</v>
      </c>
      <c r="J399">
        <v>71.510000000000005</v>
      </c>
      <c r="K399" s="58">
        <v>1</v>
      </c>
      <c r="L399" s="58">
        <v>64.709999999999994</v>
      </c>
      <c r="M399">
        <v>5265.32</v>
      </c>
      <c r="N399" s="8">
        <v>12013996</v>
      </c>
      <c r="O399" s="8">
        <v>5705869</v>
      </c>
      <c r="P399" s="8">
        <v>305913</v>
      </c>
      <c r="Q399">
        <v>5.04</v>
      </c>
      <c r="R399">
        <v>0.06</v>
      </c>
      <c r="S399">
        <v>44.06</v>
      </c>
      <c r="T399" s="6">
        <v>7.32</v>
      </c>
      <c r="U399" s="7">
        <v>14.467616731517507</v>
      </c>
      <c r="V399" t="s">
        <v>101</v>
      </c>
    </row>
    <row r="400" spans="1:22" x14ac:dyDescent="0.3">
      <c r="A400" t="s">
        <v>474</v>
      </c>
      <c r="B400" s="9">
        <v>2011</v>
      </c>
      <c r="C400">
        <v>61.01</v>
      </c>
      <c r="D400">
        <v>61.01</v>
      </c>
      <c r="E400">
        <v>100</v>
      </c>
      <c r="F400">
        <v>72.64</v>
      </c>
      <c r="G400">
        <v>62.28</v>
      </c>
      <c r="H400">
        <v>46.24</v>
      </c>
      <c r="I400">
        <v>28.45</v>
      </c>
      <c r="J400">
        <v>42.92</v>
      </c>
      <c r="K400" s="58">
        <v>1</v>
      </c>
      <c r="L400" s="58">
        <v>66.67</v>
      </c>
      <c r="M400">
        <v>1128.1300000000001</v>
      </c>
      <c r="N400" s="8">
        <v>1525200</v>
      </c>
      <c r="O400" s="8">
        <v>412500</v>
      </c>
      <c r="P400" s="8">
        <v>33800</v>
      </c>
      <c r="Q400">
        <v>20.11</v>
      </c>
      <c r="R400">
        <v>0.05</v>
      </c>
      <c r="S400">
        <v>25.49</v>
      </c>
      <c r="T400" s="6">
        <v>7.32</v>
      </c>
      <c r="U400" s="7">
        <v>14.467616731517507</v>
      </c>
      <c r="V400" t="s">
        <v>101</v>
      </c>
    </row>
    <row r="401" spans="1:22" x14ac:dyDescent="0.3">
      <c r="A401" t="s">
        <v>303</v>
      </c>
      <c r="B401" s="9">
        <v>2011</v>
      </c>
      <c r="C401">
        <v>68.13</v>
      </c>
      <c r="D401">
        <v>68.13</v>
      </c>
      <c r="E401">
        <v>100</v>
      </c>
      <c r="F401">
        <v>86.57</v>
      </c>
      <c r="G401">
        <v>45.34</v>
      </c>
      <c r="H401">
        <v>68.010000000000005</v>
      </c>
      <c r="I401">
        <v>86.21</v>
      </c>
      <c r="J401">
        <v>76.459999999999994</v>
      </c>
      <c r="K401" s="58">
        <v>1</v>
      </c>
      <c r="L401" s="58">
        <v>62.5</v>
      </c>
      <c r="M401">
        <v>589.74</v>
      </c>
      <c r="N401" s="8">
        <v>6255900</v>
      </c>
      <c r="O401" s="8">
        <v>2407500</v>
      </c>
      <c r="P401" s="8">
        <v>136400</v>
      </c>
      <c r="Q401">
        <v>7.45</v>
      </c>
      <c r="R401">
        <v>0.05</v>
      </c>
      <c r="S401">
        <v>35.28</v>
      </c>
      <c r="T401" s="6">
        <v>7.32</v>
      </c>
      <c r="U401" s="7">
        <v>14.467616731517507</v>
      </c>
      <c r="V401" t="s">
        <v>101</v>
      </c>
    </row>
    <row r="402" spans="1:22" x14ac:dyDescent="0.3">
      <c r="A402" t="s">
        <v>686</v>
      </c>
      <c r="B402" s="9">
        <v>2011</v>
      </c>
      <c r="C402">
        <v>36.4</v>
      </c>
      <c r="D402">
        <v>36.4</v>
      </c>
      <c r="E402">
        <v>100</v>
      </c>
      <c r="F402">
        <v>63.61</v>
      </c>
      <c r="G402">
        <v>31</v>
      </c>
      <c r="H402">
        <v>9.74</v>
      </c>
      <c r="I402">
        <v>28.45</v>
      </c>
      <c r="J402">
        <v>8.06</v>
      </c>
      <c r="K402" s="58">
        <v>1</v>
      </c>
      <c r="L402" s="58">
        <v>66.67</v>
      </c>
      <c r="M402">
        <v>3984.14</v>
      </c>
      <c r="N402" s="8">
        <v>7258900</v>
      </c>
      <c r="O402" s="8">
        <v>4518900</v>
      </c>
      <c r="P402" s="8">
        <v>111700</v>
      </c>
      <c r="Q402">
        <v>2.27</v>
      </c>
      <c r="R402">
        <v>0.21</v>
      </c>
      <c r="S402">
        <v>52.26</v>
      </c>
      <c r="T402" s="6">
        <v>7.32</v>
      </c>
      <c r="U402" s="7">
        <v>14.467616731517507</v>
      </c>
      <c r="V402" t="s">
        <v>101</v>
      </c>
    </row>
    <row r="403" spans="1:22" x14ac:dyDescent="0.3">
      <c r="A403" t="s">
        <v>615</v>
      </c>
      <c r="B403" s="9">
        <v>2011</v>
      </c>
      <c r="C403">
        <v>22.43</v>
      </c>
      <c r="D403">
        <v>22.43</v>
      </c>
      <c r="E403">
        <v>100</v>
      </c>
      <c r="F403">
        <v>13.24</v>
      </c>
      <c r="G403">
        <v>31.31</v>
      </c>
      <c r="H403">
        <v>21.97</v>
      </c>
      <c r="I403">
        <v>46</v>
      </c>
      <c r="J403">
        <v>21.88</v>
      </c>
      <c r="K403" s="58">
        <v>1</v>
      </c>
      <c r="L403" s="58">
        <v>68.75</v>
      </c>
      <c r="M403">
        <v>3404.14</v>
      </c>
      <c r="N403" s="8">
        <v>11694064</v>
      </c>
      <c r="O403" s="8">
        <v>6523953</v>
      </c>
      <c r="P403" s="8">
        <v>57874</v>
      </c>
      <c r="Q403">
        <v>4.5999999999999996</v>
      </c>
      <c r="R403">
        <v>7.0000000000000007E-2</v>
      </c>
      <c r="S403">
        <v>50.67</v>
      </c>
      <c r="T403" s="6">
        <v>7.32</v>
      </c>
      <c r="U403" s="7">
        <v>14.467616731517507</v>
      </c>
      <c r="V403" t="s">
        <v>101</v>
      </c>
    </row>
    <row r="404" spans="1:22" x14ac:dyDescent="0.3">
      <c r="A404" t="s">
        <v>687</v>
      </c>
      <c r="B404" s="9">
        <v>2011</v>
      </c>
      <c r="C404">
        <v>52.7</v>
      </c>
      <c r="D404">
        <v>52.7</v>
      </c>
      <c r="E404">
        <v>100</v>
      </c>
      <c r="F404">
        <v>86.58</v>
      </c>
      <c r="G404">
        <v>44.27</v>
      </c>
      <c r="H404">
        <v>21.09</v>
      </c>
      <c r="I404">
        <v>86.21</v>
      </c>
      <c r="J404">
        <v>20.97</v>
      </c>
      <c r="K404" s="58">
        <v>1</v>
      </c>
      <c r="L404" s="58">
        <v>72.22</v>
      </c>
      <c r="M404">
        <v>5241.87</v>
      </c>
      <c r="N404" s="8">
        <v>12906088</v>
      </c>
      <c r="O404" s="8">
        <v>9482867</v>
      </c>
      <c r="P404" s="8">
        <v>270088</v>
      </c>
      <c r="Q404">
        <v>2.8</v>
      </c>
      <c r="R404">
        <v>0.08</v>
      </c>
      <c r="S404">
        <v>69.72</v>
      </c>
      <c r="T404" s="6">
        <v>7.32</v>
      </c>
      <c r="U404" s="7">
        <v>14.467616731517507</v>
      </c>
      <c r="V404" t="s">
        <v>101</v>
      </c>
    </row>
    <row r="405" spans="1:22" x14ac:dyDescent="0.3">
      <c r="A405" t="s">
        <v>688</v>
      </c>
      <c r="B405" s="9">
        <v>2011</v>
      </c>
      <c r="C405">
        <v>68.33</v>
      </c>
      <c r="D405">
        <v>68.33</v>
      </c>
      <c r="E405">
        <v>100</v>
      </c>
      <c r="F405">
        <v>82.99</v>
      </c>
      <c r="G405">
        <v>90.24</v>
      </c>
      <c r="H405">
        <v>30.66</v>
      </c>
      <c r="I405">
        <v>64.66</v>
      </c>
      <c r="J405">
        <v>27.54</v>
      </c>
      <c r="K405" s="58">
        <v>1</v>
      </c>
      <c r="L405" s="58">
        <v>70.59</v>
      </c>
      <c r="M405">
        <v>5168.75</v>
      </c>
      <c r="N405" s="8">
        <v>10670900</v>
      </c>
      <c r="O405" s="8">
        <v>3858600</v>
      </c>
      <c r="P405" s="8">
        <v>197700</v>
      </c>
      <c r="Q405">
        <v>14.45</v>
      </c>
      <c r="R405">
        <v>7.0000000000000007E-2</v>
      </c>
      <c r="S405">
        <v>33.19</v>
      </c>
      <c r="T405" s="6">
        <v>7.32</v>
      </c>
      <c r="U405" s="7">
        <v>14.467616731517507</v>
      </c>
      <c r="V405" t="s">
        <v>101</v>
      </c>
    </row>
    <row r="406" spans="1:22" x14ac:dyDescent="0.3">
      <c r="A406" t="s">
        <v>689</v>
      </c>
      <c r="B406" s="9">
        <v>2011</v>
      </c>
      <c r="C406">
        <v>29.49</v>
      </c>
      <c r="D406">
        <v>29.49</v>
      </c>
      <c r="E406">
        <v>100</v>
      </c>
      <c r="F406">
        <v>42.64</v>
      </c>
      <c r="G406">
        <v>20.64</v>
      </c>
      <c r="H406">
        <v>26.52</v>
      </c>
      <c r="I406">
        <v>0</v>
      </c>
      <c r="J406">
        <v>0.68</v>
      </c>
      <c r="K406" s="58">
        <v>1</v>
      </c>
      <c r="L406" s="58">
        <v>68.75</v>
      </c>
      <c r="M406">
        <v>3470.54</v>
      </c>
      <c r="N406" s="8">
        <v>6039267</v>
      </c>
      <c r="O406" s="8">
        <v>2770373</v>
      </c>
      <c r="P406" s="8">
        <v>184387</v>
      </c>
      <c r="Q406">
        <v>7.6</v>
      </c>
      <c r="R406">
        <v>0.05</v>
      </c>
      <c r="S406">
        <v>37.33</v>
      </c>
      <c r="T406" s="6">
        <v>7.32</v>
      </c>
      <c r="U406" s="7">
        <v>14.467616731517507</v>
      </c>
      <c r="V406" t="s">
        <v>101</v>
      </c>
    </row>
    <row r="407" spans="1:22" x14ac:dyDescent="0.3">
      <c r="A407" t="s">
        <v>382</v>
      </c>
      <c r="B407" s="9">
        <v>2011</v>
      </c>
      <c r="C407">
        <v>72.3</v>
      </c>
      <c r="D407">
        <v>72.3</v>
      </c>
      <c r="E407">
        <v>100</v>
      </c>
      <c r="F407">
        <v>82.8</v>
      </c>
      <c r="G407">
        <v>59.56</v>
      </c>
      <c r="H407">
        <v>72</v>
      </c>
      <c r="I407">
        <v>28.45</v>
      </c>
      <c r="J407">
        <v>68.77</v>
      </c>
      <c r="K407" s="58">
        <v>1</v>
      </c>
      <c r="L407" s="58">
        <v>70.59</v>
      </c>
      <c r="M407">
        <v>2123.65</v>
      </c>
      <c r="N407" s="8">
        <v>5193700</v>
      </c>
      <c r="O407" s="8">
        <v>2636000</v>
      </c>
      <c r="P407" s="8">
        <v>82400</v>
      </c>
      <c r="Q407">
        <v>2.23</v>
      </c>
      <c r="R407">
        <v>0.08</v>
      </c>
      <c r="S407">
        <v>47.62</v>
      </c>
      <c r="T407" s="6">
        <v>7.32</v>
      </c>
      <c r="U407" s="7">
        <v>14.467616731517507</v>
      </c>
      <c r="V407" t="s">
        <v>101</v>
      </c>
    </row>
    <row r="408" spans="1:22" x14ac:dyDescent="0.3">
      <c r="A408" t="s">
        <v>323</v>
      </c>
      <c r="B408" s="9">
        <v>2011</v>
      </c>
      <c r="C408">
        <v>19.32</v>
      </c>
      <c r="D408">
        <v>19.32</v>
      </c>
      <c r="E408">
        <v>100</v>
      </c>
      <c r="F408">
        <v>11.1</v>
      </c>
      <c r="G408">
        <v>23.01</v>
      </c>
      <c r="H408">
        <v>23.2</v>
      </c>
      <c r="I408">
        <v>46</v>
      </c>
      <c r="J408">
        <v>27.7</v>
      </c>
      <c r="K408" s="58">
        <v>0</v>
      </c>
      <c r="L408" s="58"/>
      <c r="M408">
        <v>3805.81</v>
      </c>
      <c r="N408" s="8">
        <v>8612177</v>
      </c>
      <c r="O408" s="8">
        <v>5168482</v>
      </c>
      <c r="P408" s="8">
        <v>293748</v>
      </c>
      <c r="Q408">
        <v>5.27</v>
      </c>
      <c r="R408">
        <v>0.08</v>
      </c>
      <c r="S408">
        <v>54.73</v>
      </c>
      <c r="T408" s="6">
        <v>7.32</v>
      </c>
      <c r="U408" s="7">
        <v>14.467616731517507</v>
      </c>
      <c r="V408" t="s">
        <v>101</v>
      </c>
    </row>
    <row r="409" spans="1:22" x14ac:dyDescent="0.3">
      <c r="A409" t="s">
        <v>690</v>
      </c>
      <c r="B409" s="9">
        <v>2011</v>
      </c>
      <c r="C409">
        <v>92.91</v>
      </c>
      <c r="D409">
        <v>92.91</v>
      </c>
      <c r="E409">
        <v>100</v>
      </c>
      <c r="F409">
        <v>95.6</v>
      </c>
      <c r="G409">
        <v>84.41</v>
      </c>
      <c r="H409">
        <v>97.73</v>
      </c>
      <c r="I409">
        <v>86.21</v>
      </c>
      <c r="J409">
        <v>98.39</v>
      </c>
      <c r="K409" s="58">
        <v>0</v>
      </c>
      <c r="L409" s="58"/>
      <c r="M409">
        <v>13794.13</v>
      </c>
      <c r="N409" s="8">
        <v>26397300</v>
      </c>
      <c r="O409" s="8">
        <v>13343200</v>
      </c>
      <c r="P409" s="8">
        <v>935900</v>
      </c>
      <c r="Q409">
        <v>6.2</v>
      </c>
      <c r="R409">
        <v>0.06</v>
      </c>
      <c r="S409">
        <v>44.97</v>
      </c>
      <c r="T409" s="6">
        <v>7.32</v>
      </c>
      <c r="U409" s="7">
        <v>14.467616731517507</v>
      </c>
      <c r="V409" t="s">
        <v>101</v>
      </c>
    </row>
    <row r="410" spans="1:22" x14ac:dyDescent="0.3">
      <c r="A410" t="s">
        <v>572</v>
      </c>
      <c r="B410" s="9">
        <v>2011</v>
      </c>
      <c r="C410">
        <v>42.92</v>
      </c>
      <c r="D410">
        <v>42.92</v>
      </c>
      <c r="E410">
        <v>100</v>
      </c>
      <c r="F410">
        <v>62.88</v>
      </c>
      <c r="G410">
        <v>34.97</v>
      </c>
      <c r="H410">
        <v>27.1</v>
      </c>
      <c r="I410">
        <v>86.21</v>
      </c>
      <c r="J410">
        <v>24.42</v>
      </c>
      <c r="K410" s="58">
        <v>0</v>
      </c>
      <c r="L410" s="58">
        <v>16.670000000000002</v>
      </c>
      <c r="M410">
        <v>1579.47</v>
      </c>
      <c r="N410" s="8">
        <v>3245037</v>
      </c>
      <c r="O410" s="8">
        <v>1531057</v>
      </c>
      <c r="P410" s="8">
        <v>106162</v>
      </c>
      <c r="Q410">
        <v>2.86</v>
      </c>
      <c r="R410">
        <v>0.13</v>
      </c>
      <c r="S410">
        <v>41.96</v>
      </c>
      <c r="T410" s="6">
        <v>7.32</v>
      </c>
      <c r="U410" s="7">
        <v>14.467616731517507</v>
      </c>
      <c r="V410" t="s">
        <v>101</v>
      </c>
    </row>
    <row r="411" spans="1:22" x14ac:dyDescent="0.3">
      <c r="A411" t="s">
        <v>150</v>
      </c>
      <c r="B411" s="9">
        <v>2011</v>
      </c>
      <c r="C411">
        <v>69.150000000000006</v>
      </c>
      <c r="D411">
        <v>66.400000000000006</v>
      </c>
      <c r="E411">
        <v>63.64</v>
      </c>
      <c r="F411">
        <v>76.790000000000006</v>
      </c>
      <c r="G411">
        <v>78.239999999999995</v>
      </c>
      <c r="H411">
        <v>42.39</v>
      </c>
      <c r="I411">
        <v>65.790000000000006</v>
      </c>
      <c r="J411">
        <v>38</v>
      </c>
      <c r="K411" s="58">
        <v>0</v>
      </c>
      <c r="L411" s="58">
        <v>25</v>
      </c>
      <c r="M411">
        <v>17089.990000000002</v>
      </c>
      <c r="N411" s="8">
        <v>19334000</v>
      </c>
      <c r="O411" s="8">
        <v>13734000</v>
      </c>
      <c r="P411" s="8">
        <v>2161000</v>
      </c>
      <c r="Q411">
        <v>2.44</v>
      </c>
      <c r="R411">
        <v>1.18</v>
      </c>
      <c r="S411">
        <v>42.69</v>
      </c>
      <c r="T411" s="6">
        <v>7.32</v>
      </c>
      <c r="U411" s="7">
        <v>14.467616731517507</v>
      </c>
      <c r="V411" t="s">
        <v>83</v>
      </c>
    </row>
    <row r="412" spans="1:22" x14ac:dyDescent="0.3">
      <c r="A412" t="s">
        <v>506</v>
      </c>
      <c r="B412" s="9">
        <v>2011</v>
      </c>
      <c r="C412">
        <v>35.96</v>
      </c>
      <c r="D412">
        <v>35.96</v>
      </c>
      <c r="E412">
        <v>63.79</v>
      </c>
      <c r="F412">
        <v>42.01</v>
      </c>
      <c r="G412">
        <v>29</v>
      </c>
      <c r="H412">
        <v>34.72</v>
      </c>
      <c r="I412">
        <v>1.88</v>
      </c>
      <c r="J412">
        <v>12.5</v>
      </c>
      <c r="K412" s="58">
        <v>1</v>
      </c>
      <c r="L412" s="58">
        <v>35.71</v>
      </c>
      <c r="M412">
        <v>430391.9</v>
      </c>
      <c r="N412" s="8">
        <v>597281000</v>
      </c>
      <c r="O412" s="8">
        <v>365203000</v>
      </c>
      <c r="P412" s="8">
        <v>57898000</v>
      </c>
      <c r="Q412">
        <v>8.1</v>
      </c>
      <c r="R412">
        <v>0.35</v>
      </c>
      <c r="S412">
        <v>44.94</v>
      </c>
      <c r="T412" s="6">
        <v>7.32</v>
      </c>
      <c r="U412" s="7">
        <v>14.467616731517507</v>
      </c>
      <c r="V412" t="s">
        <v>83</v>
      </c>
    </row>
    <row r="413" spans="1:22" x14ac:dyDescent="0.3">
      <c r="A413" t="s">
        <v>691</v>
      </c>
      <c r="B413" s="9">
        <v>2011</v>
      </c>
      <c r="C413">
        <v>54.8</v>
      </c>
      <c r="D413">
        <v>54.8</v>
      </c>
      <c r="E413">
        <v>100</v>
      </c>
      <c r="F413">
        <v>50.21</v>
      </c>
      <c r="G413">
        <v>55.09</v>
      </c>
      <c r="H413">
        <v>62.2</v>
      </c>
      <c r="I413">
        <v>0</v>
      </c>
      <c r="J413">
        <v>72.459999999999994</v>
      </c>
      <c r="K413" s="58">
        <v>1</v>
      </c>
      <c r="L413" s="58">
        <v>35.71</v>
      </c>
      <c r="M413">
        <v>1343.78</v>
      </c>
      <c r="N413" s="8">
        <v>2009800</v>
      </c>
      <c r="O413" s="8">
        <v>706400</v>
      </c>
      <c r="P413" s="8">
        <v>276400</v>
      </c>
      <c r="Q413">
        <v>24.1</v>
      </c>
      <c r="R413">
        <v>0.91</v>
      </c>
      <c r="S413">
        <v>0.57999999999999996</v>
      </c>
      <c r="T413" s="6">
        <v>7.32</v>
      </c>
      <c r="U413" s="7">
        <v>14.467616731517507</v>
      </c>
      <c r="V413" t="s">
        <v>83</v>
      </c>
    </row>
    <row r="414" spans="1:22" x14ac:dyDescent="0.3">
      <c r="A414" t="s">
        <v>692</v>
      </c>
      <c r="B414" s="9">
        <v>2011</v>
      </c>
      <c r="C414">
        <v>75.290000000000006</v>
      </c>
      <c r="D414">
        <v>46.73</v>
      </c>
      <c r="E414">
        <v>18.18</v>
      </c>
      <c r="F414">
        <v>83.9</v>
      </c>
      <c r="G414">
        <v>81.88</v>
      </c>
      <c r="H414">
        <v>50.34</v>
      </c>
      <c r="I414">
        <v>60.53</v>
      </c>
      <c r="J414">
        <v>38.950000000000003</v>
      </c>
      <c r="K414" s="58">
        <v>1</v>
      </c>
      <c r="L414" s="58">
        <v>46.15</v>
      </c>
      <c r="M414">
        <v>46253.05</v>
      </c>
      <c r="N414" s="8">
        <v>147720000</v>
      </c>
      <c r="O414" s="8">
        <v>105428000</v>
      </c>
      <c r="P414" s="8">
        <v>2890000</v>
      </c>
      <c r="Q414">
        <v>-0.62</v>
      </c>
      <c r="R414">
        <v>0.76</v>
      </c>
      <c r="S414">
        <v>41.43</v>
      </c>
      <c r="T414" s="6">
        <v>7.32</v>
      </c>
      <c r="U414" s="7">
        <v>14.467616731517507</v>
      </c>
      <c r="V414" t="s">
        <v>83</v>
      </c>
    </row>
    <row r="415" spans="1:22" x14ac:dyDescent="0.3">
      <c r="A415" t="s">
        <v>447</v>
      </c>
      <c r="B415" s="9">
        <v>2011</v>
      </c>
      <c r="C415">
        <v>66.95</v>
      </c>
      <c r="D415">
        <v>65.290000000000006</v>
      </c>
      <c r="E415">
        <v>63.64</v>
      </c>
      <c r="F415">
        <v>74.13</v>
      </c>
      <c r="G415">
        <v>68.760000000000005</v>
      </c>
      <c r="H415">
        <v>51.44</v>
      </c>
      <c r="I415">
        <v>81.58</v>
      </c>
      <c r="J415">
        <v>48.92</v>
      </c>
      <c r="K415" s="58">
        <v>1</v>
      </c>
      <c r="L415" s="58">
        <v>50</v>
      </c>
      <c r="M415">
        <v>57518.2</v>
      </c>
      <c r="N415" s="8">
        <v>229200000</v>
      </c>
      <c r="O415" s="8">
        <v>194293000</v>
      </c>
      <c r="P415" s="8">
        <v>3848000</v>
      </c>
      <c r="Q415">
        <v>1.9</v>
      </c>
      <c r="R415">
        <v>0.28000000000000003</v>
      </c>
      <c r="S415">
        <v>60.6</v>
      </c>
      <c r="T415" s="6">
        <v>7.32</v>
      </c>
      <c r="U415" s="7">
        <v>14.467616731517507</v>
      </c>
      <c r="V415" t="s">
        <v>83</v>
      </c>
    </row>
    <row r="416" spans="1:22" x14ac:dyDescent="0.3">
      <c r="A416" t="s">
        <v>236</v>
      </c>
      <c r="B416" s="9">
        <v>2011</v>
      </c>
      <c r="C416">
        <v>80.680000000000007</v>
      </c>
      <c r="D416">
        <v>80.680000000000007</v>
      </c>
      <c r="E416">
        <v>100</v>
      </c>
      <c r="F416">
        <v>80.61</v>
      </c>
      <c r="G416">
        <v>84.69</v>
      </c>
      <c r="H416">
        <v>75.58</v>
      </c>
      <c r="I416">
        <v>50.63</v>
      </c>
      <c r="J416">
        <v>79.17</v>
      </c>
      <c r="K416" s="58">
        <v>1</v>
      </c>
      <c r="L416" s="58">
        <v>47.06</v>
      </c>
      <c r="M416">
        <v>8867.2099999999991</v>
      </c>
      <c r="N416" s="8">
        <v>40769163</v>
      </c>
      <c r="O416" s="8">
        <v>28840534</v>
      </c>
      <c r="P416" s="8">
        <v>1934179</v>
      </c>
      <c r="Q416">
        <v>4.0999999999999996</v>
      </c>
      <c r="R416">
        <v>0.37</v>
      </c>
      <c r="S416">
        <v>60.79</v>
      </c>
      <c r="T416" s="6">
        <v>7.32</v>
      </c>
      <c r="U416" s="7">
        <v>14.467616731517507</v>
      </c>
      <c r="V416" t="s">
        <v>83</v>
      </c>
    </row>
    <row r="417" spans="1:22" x14ac:dyDescent="0.3">
      <c r="A417" t="s">
        <v>294</v>
      </c>
      <c r="B417" s="9">
        <v>2011</v>
      </c>
      <c r="C417">
        <v>64.489999999999995</v>
      </c>
      <c r="D417">
        <v>64.489999999999995</v>
      </c>
      <c r="E417">
        <v>100</v>
      </c>
      <c r="F417">
        <v>68.17</v>
      </c>
      <c r="G417">
        <v>85.26</v>
      </c>
      <c r="H417">
        <v>30.65</v>
      </c>
      <c r="I417">
        <v>0</v>
      </c>
      <c r="J417">
        <v>37.229999999999997</v>
      </c>
      <c r="K417" s="58">
        <v>1</v>
      </c>
      <c r="L417" s="58">
        <v>61.54</v>
      </c>
      <c r="M417">
        <v>3502.23</v>
      </c>
      <c r="N417" s="8">
        <v>7687994</v>
      </c>
      <c r="O417" s="8">
        <v>5826398</v>
      </c>
      <c r="P417" s="8">
        <v>549606</v>
      </c>
      <c r="Q417">
        <v>5.98</v>
      </c>
      <c r="R417">
        <v>0.15</v>
      </c>
      <c r="S417">
        <v>72.55</v>
      </c>
      <c r="T417" s="6">
        <v>7.32</v>
      </c>
      <c r="U417" s="7">
        <v>14.467616731517507</v>
      </c>
      <c r="V417" t="s">
        <v>83</v>
      </c>
    </row>
    <row r="418" spans="1:22" x14ac:dyDescent="0.3">
      <c r="A418" t="s">
        <v>320</v>
      </c>
      <c r="B418" s="9">
        <v>2011</v>
      </c>
      <c r="C418">
        <v>82.74</v>
      </c>
      <c r="D418">
        <v>81.55</v>
      </c>
      <c r="E418">
        <v>84.48</v>
      </c>
      <c r="F418">
        <v>81.400000000000006</v>
      </c>
      <c r="G418">
        <v>89.15</v>
      </c>
      <c r="H418">
        <v>76.69</v>
      </c>
      <c r="I418">
        <v>58.13</v>
      </c>
      <c r="J418">
        <v>75.53</v>
      </c>
      <c r="K418" s="58">
        <v>1</v>
      </c>
      <c r="L418" s="58">
        <v>60</v>
      </c>
      <c r="M418">
        <v>19698.09</v>
      </c>
      <c r="N418" s="8">
        <v>56878000</v>
      </c>
      <c r="O418" s="8">
        <v>28070000</v>
      </c>
      <c r="P418" s="8">
        <v>3284000</v>
      </c>
      <c r="Q418">
        <v>4.7300000000000004</v>
      </c>
      <c r="R418">
        <v>0.54</v>
      </c>
      <c r="S418">
        <v>31.87</v>
      </c>
      <c r="T418" s="6">
        <v>7.32</v>
      </c>
      <c r="U418" s="7">
        <v>14.467616731517507</v>
      </c>
      <c r="V418" t="s">
        <v>83</v>
      </c>
    </row>
    <row r="419" spans="1:22" x14ac:dyDescent="0.3">
      <c r="A419" t="s">
        <v>693</v>
      </c>
      <c r="B419" s="9">
        <v>2011</v>
      </c>
      <c r="C419">
        <v>84.75</v>
      </c>
      <c r="D419">
        <v>82.55</v>
      </c>
      <c r="E419">
        <v>84.48</v>
      </c>
      <c r="F419">
        <v>97.52</v>
      </c>
      <c r="G419">
        <v>82.31</v>
      </c>
      <c r="H419">
        <v>66.209999999999994</v>
      </c>
      <c r="I419">
        <v>96.88</v>
      </c>
      <c r="J419">
        <v>80.209999999999994</v>
      </c>
      <c r="K419" s="58">
        <v>1</v>
      </c>
      <c r="L419" s="58">
        <v>61.54</v>
      </c>
      <c r="M419">
        <v>35497.660000000003</v>
      </c>
      <c r="N419" s="8">
        <v>163794000</v>
      </c>
      <c r="O419" s="8">
        <v>109354000</v>
      </c>
      <c r="P419" s="8">
        <v>9698000</v>
      </c>
      <c r="Q419">
        <v>3.61</v>
      </c>
      <c r="R419">
        <v>0.47</v>
      </c>
      <c r="S419">
        <v>53.71</v>
      </c>
      <c r="T419" s="6">
        <v>7.32</v>
      </c>
      <c r="U419" s="7">
        <v>14.467616731517507</v>
      </c>
      <c r="V419" t="s">
        <v>83</v>
      </c>
    </row>
    <row r="420" spans="1:22" x14ac:dyDescent="0.3">
      <c r="A420" t="s">
        <v>106</v>
      </c>
      <c r="B420" s="9">
        <v>2011</v>
      </c>
      <c r="C420">
        <v>58.26</v>
      </c>
      <c r="D420">
        <v>58.26</v>
      </c>
      <c r="E420">
        <v>86.36</v>
      </c>
      <c r="F420">
        <v>68.819999999999993</v>
      </c>
      <c r="G420">
        <v>54.01</v>
      </c>
      <c r="H420">
        <v>45.35</v>
      </c>
      <c r="I420">
        <v>92.11</v>
      </c>
      <c r="J420">
        <v>44.62</v>
      </c>
      <c r="K420" s="58">
        <v>1</v>
      </c>
      <c r="L420" s="58">
        <v>60</v>
      </c>
      <c r="M420">
        <v>61423.45</v>
      </c>
      <c r="N420" s="8">
        <v>212031000</v>
      </c>
      <c r="O420" s="8">
        <v>131761000</v>
      </c>
      <c r="P420" s="8">
        <v>6862000</v>
      </c>
      <c r="Q420">
        <v>2.79</v>
      </c>
      <c r="R420">
        <v>0.43</v>
      </c>
      <c r="S420">
        <v>41.23</v>
      </c>
      <c r="T420" s="6">
        <v>7.32</v>
      </c>
      <c r="U420" s="7">
        <v>14.467616731517507</v>
      </c>
      <c r="V420" t="s">
        <v>83</v>
      </c>
    </row>
    <row r="421" spans="1:22" x14ac:dyDescent="0.3">
      <c r="A421" t="s">
        <v>298</v>
      </c>
      <c r="B421" s="9">
        <v>2011</v>
      </c>
      <c r="C421">
        <v>65.94</v>
      </c>
      <c r="D421">
        <v>65.94</v>
      </c>
      <c r="E421">
        <v>100</v>
      </c>
      <c r="F421">
        <v>73.260000000000005</v>
      </c>
      <c r="G421">
        <v>54.56</v>
      </c>
      <c r="H421">
        <v>68.290000000000006</v>
      </c>
      <c r="I421">
        <v>59.38</v>
      </c>
      <c r="J421">
        <v>76.790000000000006</v>
      </c>
      <c r="K421" s="58">
        <v>1</v>
      </c>
      <c r="L421" s="58">
        <v>57.14</v>
      </c>
      <c r="M421">
        <v>19854.990000000002</v>
      </c>
      <c r="N421" s="8">
        <v>22848000</v>
      </c>
      <c r="O421" s="8">
        <v>12687000</v>
      </c>
      <c r="P421" s="8">
        <v>1713000</v>
      </c>
      <c r="Q421">
        <v>8.98</v>
      </c>
      <c r="R421">
        <v>0.27</v>
      </c>
      <c r="S421">
        <v>43.33</v>
      </c>
      <c r="T421" s="6">
        <v>7.32</v>
      </c>
      <c r="U421" s="7">
        <v>14.467616731517507</v>
      </c>
      <c r="V421" t="s">
        <v>83</v>
      </c>
    </row>
    <row r="422" spans="1:22" x14ac:dyDescent="0.3">
      <c r="A422" t="s">
        <v>287</v>
      </c>
      <c r="B422" s="9">
        <v>2011</v>
      </c>
      <c r="C422">
        <v>74.180000000000007</v>
      </c>
      <c r="D422">
        <v>74.180000000000007</v>
      </c>
      <c r="E422">
        <v>100</v>
      </c>
      <c r="F422">
        <v>74.64</v>
      </c>
      <c r="G422">
        <v>90.44</v>
      </c>
      <c r="H422">
        <v>48.6</v>
      </c>
      <c r="I422">
        <v>45</v>
      </c>
      <c r="J422">
        <v>30.85</v>
      </c>
      <c r="K422" s="58">
        <v>1</v>
      </c>
      <c r="L422" s="58">
        <v>72.73</v>
      </c>
      <c r="M422">
        <v>10968.9</v>
      </c>
      <c r="N422" s="8">
        <v>45527000</v>
      </c>
      <c r="O422" s="8">
        <v>30805000</v>
      </c>
      <c r="P422" s="8">
        <v>2381000</v>
      </c>
      <c r="Q422">
        <v>4.4400000000000004</v>
      </c>
      <c r="R422">
        <v>0.46</v>
      </c>
      <c r="S422">
        <v>58.71</v>
      </c>
      <c r="T422" s="6">
        <v>7.32</v>
      </c>
      <c r="U422" s="7">
        <v>14.467616731517507</v>
      </c>
      <c r="V422" t="s">
        <v>83</v>
      </c>
    </row>
    <row r="423" spans="1:22" x14ac:dyDescent="0.3">
      <c r="A423" t="s">
        <v>47</v>
      </c>
      <c r="B423" s="9">
        <v>2011</v>
      </c>
      <c r="C423">
        <v>86.89</v>
      </c>
      <c r="D423">
        <v>83.62</v>
      </c>
      <c r="E423">
        <v>84.48</v>
      </c>
      <c r="F423">
        <v>93.81</v>
      </c>
      <c r="G423">
        <v>86.02</v>
      </c>
      <c r="H423">
        <v>76.260000000000005</v>
      </c>
      <c r="I423">
        <v>95.63</v>
      </c>
      <c r="J423">
        <v>94.68</v>
      </c>
      <c r="K423" s="58">
        <v>1</v>
      </c>
      <c r="L423" s="58">
        <v>60</v>
      </c>
      <c r="M423">
        <v>31597.89</v>
      </c>
      <c r="N423" s="8">
        <v>92359547</v>
      </c>
      <c r="O423" s="8">
        <v>59151747</v>
      </c>
      <c r="P423" s="8">
        <v>3787428</v>
      </c>
      <c r="Q423">
        <v>4.5599999999999996</v>
      </c>
      <c r="R423">
        <v>0.34</v>
      </c>
      <c r="S423">
        <v>49.59</v>
      </c>
      <c r="T423" s="6">
        <v>7.32</v>
      </c>
      <c r="U423" s="7">
        <v>14.467616731517507</v>
      </c>
      <c r="V423" t="s">
        <v>83</v>
      </c>
    </row>
    <row r="424" spans="1:22" x14ac:dyDescent="0.3">
      <c r="A424" t="s">
        <v>31</v>
      </c>
      <c r="B424" s="9">
        <v>2011</v>
      </c>
      <c r="C424">
        <v>64.16</v>
      </c>
      <c r="D424">
        <v>41.17</v>
      </c>
      <c r="E424">
        <v>18.18</v>
      </c>
      <c r="F424">
        <v>43.76</v>
      </c>
      <c r="G424">
        <v>72.14</v>
      </c>
      <c r="H424">
        <v>89.46</v>
      </c>
      <c r="I424">
        <v>13.16</v>
      </c>
      <c r="J424">
        <v>92.15</v>
      </c>
      <c r="K424" s="58">
        <v>1</v>
      </c>
      <c r="L424" s="58">
        <v>25</v>
      </c>
      <c r="M424">
        <v>21089.84</v>
      </c>
      <c r="N424" s="8">
        <v>46400000</v>
      </c>
      <c r="O424" s="8">
        <v>37331000</v>
      </c>
      <c r="P424" s="8">
        <v>3600000</v>
      </c>
      <c r="Q424">
        <v>6.89</v>
      </c>
      <c r="R424">
        <v>0.3</v>
      </c>
      <c r="S424">
        <v>71.89</v>
      </c>
      <c r="T424" s="6">
        <v>7.32</v>
      </c>
      <c r="U424" s="7">
        <v>14.467616731517507</v>
      </c>
      <c r="V424" t="s">
        <v>83</v>
      </c>
    </row>
    <row r="425" spans="1:22" x14ac:dyDescent="0.3">
      <c r="A425" t="s">
        <v>694</v>
      </c>
      <c r="B425" s="9">
        <v>2011</v>
      </c>
      <c r="C425">
        <v>42.84</v>
      </c>
      <c r="D425">
        <v>42.84</v>
      </c>
      <c r="E425">
        <v>100</v>
      </c>
      <c r="F425">
        <v>43.82</v>
      </c>
      <c r="G425">
        <v>25.43</v>
      </c>
      <c r="H425">
        <v>62.14</v>
      </c>
      <c r="I425">
        <v>35</v>
      </c>
      <c r="J425">
        <v>78</v>
      </c>
      <c r="K425" s="58">
        <v>1</v>
      </c>
      <c r="L425" s="58">
        <v>30.77</v>
      </c>
      <c r="M425">
        <v>3426.61</v>
      </c>
      <c r="N425" s="8">
        <v>4135700</v>
      </c>
      <c r="O425" s="8">
        <v>3356200</v>
      </c>
      <c r="P425" s="8">
        <v>258600</v>
      </c>
      <c r="Q425">
        <v>6.23</v>
      </c>
      <c r="R425">
        <v>0.28000000000000003</v>
      </c>
      <c r="S425">
        <v>76.150000000000006</v>
      </c>
      <c r="T425" s="6">
        <v>7.32</v>
      </c>
      <c r="U425" s="7">
        <v>14.467616731517507</v>
      </c>
      <c r="V425" t="s">
        <v>83</v>
      </c>
    </row>
    <row r="426" spans="1:22" x14ac:dyDescent="0.3">
      <c r="A426" t="s">
        <v>327</v>
      </c>
      <c r="B426" s="9">
        <v>2011</v>
      </c>
      <c r="C426">
        <v>78.209999999999994</v>
      </c>
      <c r="D426">
        <v>55.01</v>
      </c>
      <c r="E426">
        <v>31.82</v>
      </c>
      <c r="F426">
        <v>94.15</v>
      </c>
      <c r="G426">
        <v>68.17</v>
      </c>
      <c r="H426">
        <v>63.92</v>
      </c>
      <c r="I426">
        <v>97.37</v>
      </c>
      <c r="J426">
        <v>57.56</v>
      </c>
      <c r="K426" s="58">
        <v>1</v>
      </c>
      <c r="L426" s="58">
        <v>30.77</v>
      </c>
      <c r="M426">
        <v>26552.33</v>
      </c>
      <c r="N426" s="8">
        <v>90035000</v>
      </c>
      <c r="O426" s="8">
        <v>74712000</v>
      </c>
      <c r="P426" s="8">
        <v>5057000</v>
      </c>
      <c r="Q426">
        <v>2.88</v>
      </c>
      <c r="R426">
        <v>0.55000000000000004</v>
      </c>
      <c r="S426">
        <v>60.72</v>
      </c>
      <c r="T426" s="6">
        <v>7.32</v>
      </c>
      <c r="U426" s="7">
        <v>14.467616731517507</v>
      </c>
      <c r="V426" t="s">
        <v>83</v>
      </c>
    </row>
    <row r="427" spans="1:22" x14ac:dyDescent="0.3">
      <c r="A427" t="s">
        <v>695</v>
      </c>
      <c r="B427" s="9">
        <v>2011</v>
      </c>
      <c r="C427">
        <v>64.75</v>
      </c>
      <c r="D427">
        <v>64.75</v>
      </c>
      <c r="E427">
        <v>36.21</v>
      </c>
      <c r="F427">
        <v>64.05</v>
      </c>
      <c r="G427">
        <v>72.69</v>
      </c>
      <c r="H427">
        <v>55.61</v>
      </c>
      <c r="I427">
        <v>23.75</v>
      </c>
      <c r="J427">
        <v>50.62</v>
      </c>
      <c r="K427" s="58">
        <v>1</v>
      </c>
      <c r="L427" s="58">
        <v>33.33</v>
      </c>
      <c r="M427">
        <v>11412.42</v>
      </c>
      <c r="N427" s="8">
        <v>21288700</v>
      </c>
      <c r="O427" s="8">
        <v>17243700</v>
      </c>
      <c r="P427" s="8">
        <v>1870400</v>
      </c>
      <c r="Q427">
        <v>8.69</v>
      </c>
      <c r="R427">
        <v>1.33</v>
      </c>
      <c r="S427">
        <v>62.59</v>
      </c>
      <c r="T427" s="6">
        <v>7.32</v>
      </c>
      <c r="U427" s="7">
        <v>14.467616731517507</v>
      </c>
      <c r="V427" t="s">
        <v>83</v>
      </c>
    </row>
    <row r="428" spans="1:22" x14ac:dyDescent="0.3">
      <c r="A428" t="s">
        <v>277</v>
      </c>
      <c r="B428" s="9">
        <v>2011</v>
      </c>
      <c r="C428">
        <v>57.57</v>
      </c>
      <c r="D428">
        <v>57.57</v>
      </c>
      <c r="E428">
        <v>100</v>
      </c>
      <c r="F428">
        <v>64.040000000000006</v>
      </c>
      <c r="G428">
        <v>60.69</v>
      </c>
      <c r="H428">
        <v>42.81</v>
      </c>
      <c r="I428">
        <v>35</v>
      </c>
      <c r="J428">
        <v>29.08</v>
      </c>
      <c r="K428" s="58">
        <v>1</v>
      </c>
      <c r="L428" s="58">
        <v>33.33</v>
      </c>
      <c r="M428">
        <v>3504.47</v>
      </c>
      <c r="N428" s="8">
        <v>7648500</v>
      </c>
      <c r="O428" s="8">
        <v>6542400</v>
      </c>
      <c r="P428" s="8">
        <v>507200</v>
      </c>
      <c r="Q428">
        <v>6.69</v>
      </c>
      <c r="R428">
        <v>0.22</v>
      </c>
      <c r="S428">
        <v>79.709999999999994</v>
      </c>
      <c r="T428" s="6">
        <v>7.32</v>
      </c>
      <c r="U428" s="7">
        <v>14.467616731517507</v>
      </c>
      <c r="V428" t="s">
        <v>83</v>
      </c>
    </row>
    <row r="429" spans="1:22" x14ac:dyDescent="0.3">
      <c r="A429" t="s">
        <v>183</v>
      </c>
      <c r="B429" s="9">
        <v>2011</v>
      </c>
      <c r="C429">
        <v>83.39</v>
      </c>
      <c r="D429">
        <v>82.76</v>
      </c>
      <c r="E429">
        <v>86.67</v>
      </c>
      <c r="F429">
        <v>80.92</v>
      </c>
      <c r="G429">
        <v>88.6</v>
      </c>
      <c r="H429">
        <v>78.84</v>
      </c>
      <c r="I429">
        <v>0</v>
      </c>
      <c r="J429">
        <v>82.29</v>
      </c>
      <c r="K429" s="58">
        <v>1</v>
      </c>
      <c r="L429" s="58">
        <v>38.46</v>
      </c>
      <c r="M429">
        <v>14283.32</v>
      </c>
      <c r="N429" s="8">
        <v>21150000</v>
      </c>
      <c r="O429" s="8">
        <v>15358000</v>
      </c>
      <c r="P429" s="8">
        <v>1910000</v>
      </c>
      <c r="Q429">
        <v>4.37</v>
      </c>
      <c r="R429">
        <v>0.17</v>
      </c>
      <c r="S429">
        <v>65.91</v>
      </c>
      <c r="T429" s="6">
        <v>7.32</v>
      </c>
      <c r="U429" s="7">
        <v>14.467616731517507</v>
      </c>
      <c r="V429" t="s">
        <v>83</v>
      </c>
    </row>
    <row r="430" spans="1:22" x14ac:dyDescent="0.3">
      <c r="A430" t="s">
        <v>331</v>
      </c>
      <c r="B430" s="9">
        <v>2011</v>
      </c>
      <c r="C430">
        <v>65.790000000000006</v>
      </c>
      <c r="D430">
        <v>65.790000000000006</v>
      </c>
      <c r="E430">
        <v>70.45</v>
      </c>
      <c r="F430">
        <v>63.38</v>
      </c>
      <c r="G430">
        <v>68.069999999999993</v>
      </c>
      <c r="H430">
        <v>64.849999999999994</v>
      </c>
      <c r="I430">
        <v>33.33</v>
      </c>
      <c r="J430">
        <v>62.9</v>
      </c>
      <c r="K430" s="58">
        <v>1</v>
      </c>
      <c r="L430" s="58">
        <v>50</v>
      </c>
      <c r="M430">
        <v>6243.66</v>
      </c>
      <c r="N430" s="8">
        <v>26287300</v>
      </c>
      <c r="O430" s="8">
        <v>19470100</v>
      </c>
      <c r="P430" s="8">
        <v>790400</v>
      </c>
      <c r="Q430">
        <v>2.34</v>
      </c>
      <c r="R430">
        <v>0.56000000000000005</v>
      </c>
      <c r="S430">
        <v>59.63</v>
      </c>
      <c r="T430" s="6">
        <v>7.32</v>
      </c>
      <c r="U430" s="7">
        <v>14.467616731517507</v>
      </c>
      <c r="V430" t="s">
        <v>83</v>
      </c>
    </row>
    <row r="431" spans="1:22" x14ac:dyDescent="0.3">
      <c r="A431" t="s">
        <v>696</v>
      </c>
      <c r="B431" s="9">
        <v>2011</v>
      </c>
      <c r="C431">
        <v>67.56</v>
      </c>
      <c r="D431">
        <v>67.56</v>
      </c>
      <c r="E431">
        <v>100</v>
      </c>
      <c r="F431">
        <v>74.34</v>
      </c>
      <c r="G431">
        <v>73.930000000000007</v>
      </c>
      <c r="H431">
        <v>47.76</v>
      </c>
      <c r="I431">
        <v>23.75</v>
      </c>
      <c r="J431">
        <v>46.88</v>
      </c>
      <c r="K431" s="58">
        <v>1</v>
      </c>
      <c r="L431" s="58">
        <v>50</v>
      </c>
      <c r="M431">
        <v>6393.7</v>
      </c>
      <c r="N431" s="8">
        <v>12686700</v>
      </c>
      <c r="O431" s="8">
        <v>9806600</v>
      </c>
      <c r="P431" s="8">
        <v>795400</v>
      </c>
      <c r="Q431">
        <v>4.34</v>
      </c>
      <c r="R431">
        <v>0.13</v>
      </c>
      <c r="S431">
        <v>70.37</v>
      </c>
      <c r="T431" s="6">
        <v>7.32</v>
      </c>
      <c r="U431" s="7">
        <v>14.467616731517507</v>
      </c>
      <c r="V431" t="s">
        <v>83</v>
      </c>
    </row>
    <row r="432" spans="1:22" x14ac:dyDescent="0.3">
      <c r="A432" t="s">
        <v>697</v>
      </c>
      <c r="B432" s="9">
        <v>2011</v>
      </c>
      <c r="C432">
        <v>56.05</v>
      </c>
      <c r="D432">
        <v>56.05</v>
      </c>
      <c r="E432">
        <v>100</v>
      </c>
      <c r="F432">
        <v>61.15</v>
      </c>
      <c r="G432">
        <v>62.73</v>
      </c>
      <c r="H432">
        <v>39.340000000000003</v>
      </c>
      <c r="I432">
        <v>35</v>
      </c>
      <c r="J432">
        <v>31.54</v>
      </c>
      <c r="K432" s="58">
        <v>1</v>
      </c>
      <c r="L432" s="58">
        <v>58.33</v>
      </c>
      <c r="M432">
        <v>4035.06</v>
      </c>
      <c r="N432" s="8">
        <v>9341000</v>
      </c>
      <c r="O432" s="8">
        <v>7422400</v>
      </c>
      <c r="P432" s="8">
        <v>586100</v>
      </c>
      <c r="Q432">
        <v>7.68</v>
      </c>
      <c r="R432">
        <v>0.16</v>
      </c>
      <c r="S432">
        <v>73.47</v>
      </c>
      <c r="T432" s="6">
        <v>7.32</v>
      </c>
      <c r="U432" s="7">
        <v>14.467616731517507</v>
      </c>
      <c r="V432" t="s">
        <v>83</v>
      </c>
    </row>
    <row r="433" spans="1:22" x14ac:dyDescent="0.3">
      <c r="A433" t="s">
        <v>698</v>
      </c>
      <c r="B433" s="9">
        <v>2011</v>
      </c>
      <c r="C433">
        <v>82.59</v>
      </c>
      <c r="D433">
        <v>66.290000000000006</v>
      </c>
      <c r="E433">
        <v>50</v>
      </c>
      <c r="F433">
        <v>95.16</v>
      </c>
      <c r="G433">
        <v>76.989999999999995</v>
      </c>
      <c r="H433">
        <v>67.98</v>
      </c>
      <c r="I433">
        <v>95</v>
      </c>
      <c r="J433">
        <v>55.38</v>
      </c>
      <c r="K433" s="58">
        <v>1</v>
      </c>
      <c r="L433" s="58">
        <v>50</v>
      </c>
      <c r="M433">
        <v>11156.38</v>
      </c>
      <c r="N433" s="8">
        <v>49141700</v>
      </c>
      <c r="O433" s="8">
        <v>39306600</v>
      </c>
      <c r="P433" s="8">
        <v>1406900</v>
      </c>
      <c r="Q433">
        <v>0.95</v>
      </c>
      <c r="R433">
        <v>0.6</v>
      </c>
      <c r="S433">
        <v>68.2</v>
      </c>
      <c r="T433" s="6">
        <v>7.32</v>
      </c>
      <c r="U433" s="7">
        <v>14.467616731517507</v>
      </c>
      <c r="V433" t="s">
        <v>83</v>
      </c>
    </row>
    <row r="434" spans="1:22" x14ac:dyDescent="0.3">
      <c r="A434" t="s">
        <v>67</v>
      </c>
      <c r="B434" s="6">
        <v>2012</v>
      </c>
      <c r="C434">
        <v>85.81</v>
      </c>
      <c r="D434">
        <v>49.8</v>
      </c>
      <c r="E434">
        <v>16.07</v>
      </c>
      <c r="F434">
        <v>93.69</v>
      </c>
      <c r="G434">
        <v>78.08</v>
      </c>
      <c r="H434">
        <v>87.96</v>
      </c>
      <c r="I434">
        <v>88.82</v>
      </c>
      <c r="J434">
        <v>94.71</v>
      </c>
      <c r="K434" s="58">
        <v>1</v>
      </c>
      <c r="L434" s="58">
        <v>50</v>
      </c>
      <c r="M434">
        <v>43998.57</v>
      </c>
      <c r="N434" s="8">
        <v>129849000</v>
      </c>
      <c r="O434" s="8">
        <v>99447000</v>
      </c>
      <c r="P434" s="8">
        <v>8009000</v>
      </c>
      <c r="Q434">
        <v>4.16</v>
      </c>
      <c r="R434">
        <v>0.59</v>
      </c>
      <c r="S434">
        <v>69.02</v>
      </c>
      <c r="T434" s="6">
        <v>6.67</v>
      </c>
      <c r="U434" s="7">
        <v>8.2306853281853254</v>
      </c>
      <c r="V434" t="s">
        <v>640</v>
      </c>
    </row>
    <row r="435" spans="1:22" x14ac:dyDescent="0.3">
      <c r="A435" t="s">
        <v>115</v>
      </c>
      <c r="B435" s="6">
        <v>2012</v>
      </c>
      <c r="C435">
        <v>77.17</v>
      </c>
      <c r="D435">
        <v>77.17</v>
      </c>
      <c r="E435">
        <v>100</v>
      </c>
      <c r="F435">
        <v>72.760000000000005</v>
      </c>
      <c r="G435">
        <v>88.77</v>
      </c>
      <c r="H435">
        <v>63.56</v>
      </c>
      <c r="I435">
        <v>82.94</v>
      </c>
      <c r="J435">
        <v>61.76</v>
      </c>
      <c r="K435" s="58">
        <v>1</v>
      </c>
      <c r="L435" s="58">
        <v>63.64</v>
      </c>
      <c r="M435">
        <v>17491.310000000001</v>
      </c>
      <c r="N435" s="8">
        <v>26705800</v>
      </c>
      <c r="O435" s="8">
        <v>17561000</v>
      </c>
      <c r="P435" s="8">
        <v>2978000</v>
      </c>
      <c r="Q435">
        <v>8.7899999999999991</v>
      </c>
      <c r="R435">
        <v>1.23</v>
      </c>
      <c r="S435">
        <v>47.44</v>
      </c>
      <c r="T435" s="6">
        <v>6.67</v>
      </c>
      <c r="U435" s="7">
        <v>8.2306853281853254</v>
      </c>
      <c r="V435" t="s">
        <v>640</v>
      </c>
    </row>
    <row r="436" spans="1:22" x14ac:dyDescent="0.3">
      <c r="A436" t="s">
        <v>636</v>
      </c>
      <c r="B436" s="6">
        <v>2012</v>
      </c>
      <c r="C436">
        <v>57.14</v>
      </c>
      <c r="D436">
        <v>57.14</v>
      </c>
      <c r="E436">
        <v>100</v>
      </c>
      <c r="F436">
        <v>51.21</v>
      </c>
      <c r="G436">
        <v>57</v>
      </c>
      <c r="H436">
        <v>65.7</v>
      </c>
      <c r="I436">
        <v>57.65</v>
      </c>
      <c r="J436">
        <v>69.349999999999994</v>
      </c>
      <c r="K436" s="58">
        <v>1</v>
      </c>
      <c r="L436" s="58">
        <v>60</v>
      </c>
      <c r="M436">
        <v>1296.2</v>
      </c>
      <c r="N436" s="8">
        <v>7975500</v>
      </c>
      <c r="O436" s="8">
        <v>6537400</v>
      </c>
      <c r="P436" s="8">
        <v>499800</v>
      </c>
      <c r="Q436">
        <v>3.52</v>
      </c>
      <c r="R436">
        <v>2.1800000000000002</v>
      </c>
      <c r="S436">
        <v>62.81</v>
      </c>
      <c r="T436" s="6">
        <v>6.67</v>
      </c>
      <c r="U436" s="7">
        <v>8.2306853281853254</v>
      </c>
      <c r="V436" t="s">
        <v>640</v>
      </c>
    </row>
    <row r="437" spans="1:22" x14ac:dyDescent="0.3">
      <c r="A437" t="s">
        <v>637</v>
      </c>
      <c r="B437" s="6">
        <v>2012</v>
      </c>
      <c r="C437">
        <v>88.23</v>
      </c>
      <c r="D437">
        <v>46.7</v>
      </c>
      <c r="E437">
        <v>5.36</v>
      </c>
      <c r="F437">
        <v>95.31</v>
      </c>
      <c r="G437">
        <v>91.51</v>
      </c>
      <c r="H437">
        <v>72.709999999999994</v>
      </c>
      <c r="I437">
        <v>97.06</v>
      </c>
      <c r="J437">
        <v>66.3</v>
      </c>
      <c r="K437" s="58">
        <v>1</v>
      </c>
      <c r="L437" s="58">
        <v>55.56</v>
      </c>
      <c r="M437">
        <v>4751.5200000000004</v>
      </c>
      <c r="N437" s="8">
        <v>80383000</v>
      </c>
      <c r="O437" s="8">
        <v>67210000</v>
      </c>
      <c r="P437" s="8">
        <v>3871000</v>
      </c>
      <c r="Q437">
        <v>2.1</v>
      </c>
      <c r="R437">
        <v>1.04</v>
      </c>
      <c r="S437">
        <v>67.92</v>
      </c>
      <c r="T437" s="6">
        <v>6.67</v>
      </c>
      <c r="U437" s="7">
        <v>8.2306853281853254</v>
      </c>
      <c r="V437" t="s">
        <v>640</v>
      </c>
    </row>
    <row r="438" spans="1:22" x14ac:dyDescent="0.3">
      <c r="A438" t="s">
        <v>139</v>
      </c>
      <c r="B438" s="6">
        <v>2012</v>
      </c>
      <c r="C438">
        <v>64.61</v>
      </c>
      <c r="D438">
        <v>64.61</v>
      </c>
      <c r="E438">
        <v>91.07</v>
      </c>
      <c r="F438">
        <v>49.48</v>
      </c>
      <c r="G438">
        <v>71.099999999999994</v>
      </c>
      <c r="H438">
        <v>74.73</v>
      </c>
      <c r="I438">
        <v>45.88</v>
      </c>
      <c r="J438">
        <v>82.26</v>
      </c>
      <c r="K438" s="58">
        <v>1</v>
      </c>
      <c r="L438" s="58">
        <v>57.14</v>
      </c>
      <c r="M438">
        <v>12962.02</v>
      </c>
      <c r="N438" s="8">
        <v>20052000</v>
      </c>
      <c r="O438" s="8">
        <v>11452000</v>
      </c>
      <c r="P438" s="8">
        <v>2462000</v>
      </c>
      <c r="Q438">
        <v>8.5500000000000007</v>
      </c>
      <c r="R438">
        <v>1.07</v>
      </c>
      <c r="S438">
        <v>27.39</v>
      </c>
      <c r="T438" s="6">
        <v>6.67</v>
      </c>
      <c r="U438" s="7">
        <v>8.2306853281853254</v>
      </c>
      <c r="V438" t="s">
        <v>640</v>
      </c>
    </row>
    <row r="439" spans="1:22" x14ac:dyDescent="0.3">
      <c r="A439" t="s">
        <v>368</v>
      </c>
      <c r="B439" s="6">
        <v>2012</v>
      </c>
      <c r="C439">
        <v>31.33</v>
      </c>
      <c r="D439">
        <v>31.33</v>
      </c>
      <c r="E439">
        <v>100</v>
      </c>
      <c r="F439">
        <v>51.39</v>
      </c>
      <c r="G439">
        <v>25.28</v>
      </c>
      <c r="H439">
        <v>13.55</v>
      </c>
      <c r="I439">
        <v>45.88</v>
      </c>
      <c r="J439">
        <v>1.79</v>
      </c>
      <c r="K439" s="58">
        <v>1</v>
      </c>
      <c r="L439" s="58">
        <v>62.5</v>
      </c>
      <c r="M439">
        <v>3971.91</v>
      </c>
      <c r="N439" s="8">
        <v>2014200</v>
      </c>
      <c r="O439" s="8">
        <v>577000</v>
      </c>
      <c r="P439" s="8">
        <v>413200</v>
      </c>
      <c r="Q439">
        <v>17.73</v>
      </c>
      <c r="R439">
        <v>0.8</v>
      </c>
      <c r="S439">
        <v>20.260000000000002</v>
      </c>
      <c r="T439" s="6">
        <v>6.67</v>
      </c>
      <c r="U439" s="7">
        <v>8.2306853281853254</v>
      </c>
      <c r="V439" t="s">
        <v>640</v>
      </c>
    </row>
    <row r="440" spans="1:22" x14ac:dyDescent="0.3">
      <c r="A440" t="s">
        <v>260</v>
      </c>
      <c r="B440" s="6">
        <v>2012</v>
      </c>
      <c r="C440">
        <v>84.78</v>
      </c>
      <c r="D440">
        <v>74.290000000000006</v>
      </c>
      <c r="E440">
        <v>62.5</v>
      </c>
      <c r="F440">
        <v>90</v>
      </c>
      <c r="G440">
        <v>80.84</v>
      </c>
      <c r="H440">
        <v>84.19</v>
      </c>
      <c r="I440">
        <v>98.24</v>
      </c>
      <c r="J440">
        <v>85.48</v>
      </c>
      <c r="K440" s="58">
        <v>1</v>
      </c>
      <c r="L440" s="58">
        <v>62.5</v>
      </c>
      <c r="M440">
        <v>755.27</v>
      </c>
      <c r="N440" s="8">
        <v>3247305</v>
      </c>
      <c r="O440" s="8">
        <v>417480</v>
      </c>
      <c r="P440" s="8">
        <v>70364</v>
      </c>
      <c r="Q440">
        <v>-23.09</v>
      </c>
      <c r="R440">
        <v>0.03</v>
      </c>
      <c r="S440">
        <v>11.29</v>
      </c>
      <c r="T440" s="6">
        <v>6.67</v>
      </c>
      <c r="U440" s="7">
        <v>8.2306853281853254</v>
      </c>
      <c r="V440" t="s">
        <v>640</v>
      </c>
    </row>
    <row r="441" spans="1:22" x14ac:dyDescent="0.3">
      <c r="A441" t="s">
        <v>638</v>
      </c>
      <c r="B441" s="6">
        <v>2012</v>
      </c>
      <c r="C441">
        <v>20</v>
      </c>
      <c r="D441">
        <v>20</v>
      </c>
      <c r="E441">
        <v>42.86</v>
      </c>
      <c r="F441">
        <v>31</v>
      </c>
      <c r="G441">
        <v>12.76</v>
      </c>
      <c r="H441">
        <v>16.93</v>
      </c>
      <c r="I441">
        <v>37.06</v>
      </c>
      <c r="J441">
        <v>17.059999999999999</v>
      </c>
      <c r="K441" s="58">
        <v>1</v>
      </c>
      <c r="L441" s="58">
        <v>62.5</v>
      </c>
      <c r="M441">
        <v>9419.18</v>
      </c>
      <c r="N441" s="8">
        <v>31211000</v>
      </c>
      <c r="O441" s="8">
        <v>1061000</v>
      </c>
      <c r="P441" s="8">
        <v>4044000</v>
      </c>
      <c r="Q441">
        <v>24.86</v>
      </c>
      <c r="R441">
        <v>0.14000000000000001</v>
      </c>
      <c r="S441">
        <v>0.99</v>
      </c>
      <c r="T441" s="6">
        <v>6.67</v>
      </c>
      <c r="U441" s="7">
        <v>8.2306853281853254</v>
      </c>
      <c r="V441" t="s">
        <v>640</v>
      </c>
    </row>
    <row r="442" spans="1:22" x14ac:dyDescent="0.3">
      <c r="A442" t="s">
        <v>680</v>
      </c>
      <c r="B442" s="6">
        <v>2012</v>
      </c>
      <c r="C442">
        <v>75.739999999999995</v>
      </c>
      <c r="D442">
        <v>75.739999999999995</v>
      </c>
      <c r="E442">
        <v>91.07</v>
      </c>
      <c r="F442">
        <v>88.49</v>
      </c>
      <c r="G442">
        <v>71.459999999999994</v>
      </c>
      <c r="H442">
        <v>65.2</v>
      </c>
      <c r="I442">
        <v>87.65</v>
      </c>
      <c r="J442">
        <v>54.3</v>
      </c>
      <c r="K442" s="58">
        <v>1</v>
      </c>
      <c r="L442" s="58">
        <v>55.56</v>
      </c>
      <c r="M442">
        <v>11923.52</v>
      </c>
      <c r="N442" s="8">
        <v>74998000</v>
      </c>
      <c r="O442" s="8">
        <v>50451000</v>
      </c>
      <c r="P442" s="8">
        <v>729000</v>
      </c>
      <c r="Q442">
        <v>2.87</v>
      </c>
      <c r="R442">
        <v>0.55000000000000004</v>
      </c>
      <c r="S442">
        <v>57.1</v>
      </c>
      <c r="T442" s="6">
        <v>6.67</v>
      </c>
      <c r="U442" s="7">
        <v>8.2306853281853254</v>
      </c>
      <c r="V442" t="s">
        <v>640</v>
      </c>
    </row>
    <row r="443" spans="1:22" x14ac:dyDescent="0.3">
      <c r="A443" t="s">
        <v>461</v>
      </c>
      <c r="B443" s="6">
        <v>2012</v>
      </c>
      <c r="C443">
        <v>37.93</v>
      </c>
      <c r="D443">
        <v>37.93</v>
      </c>
      <c r="E443">
        <v>26.47</v>
      </c>
      <c r="F443">
        <v>24.7</v>
      </c>
      <c r="G443">
        <v>33.33</v>
      </c>
      <c r="H443">
        <v>53.85</v>
      </c>
      <c r="I443">
        <v>28.82</v>
      </c>
      <c r="J443">
        <v>48.82</v>
      </c>
      <c r="K443" s="58">
        <v>1</v>
      </c>
      <c r="L443" s="58">
        <v>60</v>
      </c>
      <c r="M443">
        <v>1430.83</v>
      </c>
      <c r="N443" s="8">
        <v>4782000</v>
      </c>
      <c r="O443" s="8">
        <v>3321000</v>
      </c>
      <c r="P443" s="8">
        <v>76000</v>
      </c>
      <c r="Q443">
        <v>4.82</v>
      </c>
      <c r="R443">
        <v>0.98</v>
      </c>
      <c r="S443">
        <v>29.08</v>
      </c>
      <c r="T443" s="6">
        <v>6.67</v>
      </c>
      <c r="U443" s="7">
        <v>8.2306853281853254</v>
      </c>
      <c r="V443" t="s">
        <v>640</v>
      </c>
    </row>
    <row r="444" spans="1:22" x14ac:dyDescent="0.3">
      <c r="A444" t="s">
        <v>186</v>
      </c>
      <c r="B444" s="6">
        <v>2012</v>
      </c>
      <c r="C444">
        <v>71.95</v>
      </c>
      <c r="D444">
        <v>71.95</v>
      </c>
      <c r="E444">
        <v>100</v>
      </c>
      <c r="F444">
        <v>71.459999999999994</v>
      </c>
      <c r="G444">
        <v>70.760000000000005</v>
      </c>
      <c r="H444">
        <v>74.66</v>
      </c>
      <c r="I444">
        <v>57.65</v>
      </c>
      <c r="J444">
        <v>80.11</v>
      </c>
      <c r="K444" s="58">
        <v>1</v>
      </c>
      <c r="L444" s="58">
        <v>55.56</v>
      </c>
      <c r="M444">
        <v>2996.37</v>
      </c>
      <c r="N444" s="8">
        <v>8700000</v>
      </c>
      <c r="O444" s="8">
        <v>6505000</v>
      </c>
      <c r="P444" s="8">
        <v>725000</v>
      </c>
      <c r="Q444">
        <v>5.47</v>
      </c>
      <c r="R444">
        <v>1.35</v>
      </c>
      <c r="S444">
        <v>47.96</v>
      </c>
      <c r="T444" s="6">
        <v>6.67</v>
      </c>
      <c r="U444" s="7">
        <v>8.2306853281853254</v>
      </c>
      <c r="V444" t="s">
        <v>640</v>
      </c>
    </row>
    <row r="445" spans="1:22" x14ac:dyDescent="0.3">
      <c r="A445" t="s">
        <v>639</v>
      </c>
      <c r="B445" s="6">
        <v>2012</v>
      </c>
      <c r="C445">
        <v>81.48</v>
      </c>
      <c r="D445">
        <v>81.48</v>
      </c>
      <c r="E445">
        <v>100</v>
      </c>
      <c r="F445">
        <v>81.95</v>
      </c>
      <c r="G445">
        <v>87.64</v>
      </c>
      <c r="H445">
        <v>70.31</v>
      </c>
      <c r="I445">
        <v>77.06</v>
      </c>
      <c r="J445">
        <v>73.53</v>
      </c>
      <c r="K445" s="58">
        <v>1</v>
      </c>
      <c r="L445" s="58">
        <v>55.56</v>
      </c>
      <c r="M445">
        <v>48101.09</v>
      </c>
      <c r="N445" s="8">
        <v>301729000</v>
      </c>
      <c r="O445" s="8">
        <v>219904000</v>
      </c>
      <c r="P445" s="8">
        <v>10800000</v>
      </c>
      <c r="Q445">
        <v>8.35</v>
      </c>
      <c r="R445">
        <v>0.64</v>
      </c>
      <c r="S445">
        <v>58.98</v>
      </c>
      <c r="T445" s="6">
        <v>6.67</v>
      </c>
      <c r="U445" s="7">
        <v>8.2306853281853254</v>
      </c>
      <c r="V445" t="s">
        <v>640</v>
      </c>
    </row>
    <row r="446" spans="1:22" x14ac:dyDescent="0.3">
      <c r="A446" t="s">
        <v>678</v>
      </c>
      <c r="B446" s="6">
        <v>2012</v>
      </c>
      <c r="C446">
        <v>58.37</v>
      </c>
      <c r="D446">
        <v>58.37</v>
      </c>
      <c r="E446">
        <v>100</v>
      </c>
      <c r="F446">
        <v>62.64</v>
      </c>
      <c r="G446">
        <v>38.340000000000003</v>
      </c>
      <c r="H446">
        <v>84.77</v>
      </c>
      <c r="I446">
        <v>59.81</v>
      </c>
      <c r="J446">
        <v>99.46</v>
      </c>
      <c r="K446" s="58">
        <v>1</v>
      </c>
      <c r="L446" s="58">
        <v>57.14</v>
      </c>
      <c r="M446">
        <v>34903.57</v>
      </c>
      <c r="N446" s="8">
        <v>24638500</v>
      </c>
      <c r="O446" s="8">
        <v>14194200</v>
      </c>
      <c r="P446" s="8">
        <v>2385500</v>
      </c>
      <c r="Q446">
        <v>7.48</v>
      </c>
      <c r="R446">
        <v>0.62</v>
      </c>
      <c r="S446">
        <v>43.06</v>
      </c>
      <c r="T446" s="6">
        <v>6.67</v>
      </c>
      <c r="U446" s="7">
        <v>8.2306853281853254</v>
      </c>
      <c r="V446" t="s">
        <v>77</v>
      </c>
    </row>
    <row r="447" spans="1:22" x14ac:dyDescent="0.3">
      <c r="A447" t="s">
        <v>155</v>
      </c>
      <c r="B447" s="6">
        <v>2012</v>
      </c>
      <c r="C447">
        <v>76.7</v>
      </c>
      <c r="D447">
        <v>76.7</v>
      </c>
      <c r="E447">
        <v>100</v>
      </c>
      <c r="F447">
        <v>62.82</v>
      </c>
      <c r="G447">
        <v>84.19</v>
      </c>
      <c r="H447">
        <v>88.51</v>
      </c>
      <c r="I447">
        <v>21.03</v>
      </c>
      <c r="J447">
        <v>94.57</v>
      </c>
      <c r="K447" s="58">
        <v>1</v>
      </c>
      <c r="L447" s="58">
        <v>60</v>
      </c>
      <c r="M447">
        <v>11800.85</v>
      </c>
      <c r="N447" s="8">
        <v>17133000</v>
      </c>
      <c r="O447" s="8">
        <v>9776000</v>
      </c>
      <c r="P447" s="8">
        <v>1276000</v>
      </c>
      <c r="Q447">
        <v>-10.31</v>
      </c>
      <c r="R447">
        <v>0.9</v>
      </c>
      <c r="S447">
        <v>35.5</v>
      </c>
      <c r="T447" s="6">
        <v>6.67</v>
      </c>
      <c r="U447" s="7">
        <v>8.2306853281853254</v>
      </c>
      <c r="V447" t="s">
        <v>77</v>
      </c>
    </row>
    <row r="448" spans="1:22" x14ac:dyDescent="0.3">
      <c r="A448" t="s">
        <v>356</v>
      </c>
      <c r="B448" s="6">
        <v>2012</v>
      </c>
      <c r="C448">
        <v>48.74</v>
      </c>
      <c r="D448">
        <v>28.84</v>
      </c>
      <c r="E448">
        <v>8.93</v>
      </c>
      <c r="F448">
        <v>70.569999999999993</v>
      </c>
      <c r="G448">
        <v>32.479999999999997</v>
      </c>
      <c r="H448">
        <v>37.74</v>
      </c>
      <c r="I448">
        <v>88.79</v>
      </c>
      <c r="J448">
        <v>43.55</v>
      </c>
      <c r="K448" s="58">
        <v>1</v>
      </c>
      <c r="L448" s="58">
        <v>70</v>
      </c>
      <c r="M448">
        <v>4990.07</v>
      </c>
      <c r="N448" s="8">
        <v>5458000</v>
      </c>
      <c r="O448" s="8">
        <v>3147000</v>
      </c>
      <c r="P448" s="8">
        <v>678000</v>
      </c>
      <c r="Q448">
        <v>4.57</v>
      </c>
      <c r="R448">
        <v>1.17</v>
      </c>
      <c r="S448">
        <v>35.28</v>
      </c>
      <c r="T448" s="6">
        <v>6.67</v>
      </c>
      <c r="U448" s="7">
        <v>8.2306853281853254</v>
      </c>
      <c r="V448" t="s">
        <v>77</v>
      </c>
    </row>
    <row r="449" spans="1:22" x14ac:dyDescent="0.3">
      <c r="A449" t="s">
        <v>21</v>
      </c>
      <c r="B449" s="6">
        <v>2012</v>
      </c>
      <c r="C449">
        <v>86.3</v>
      </c>
      <c r="D449">
        <v>52.97</v>
      </c>
      <c r="E449">
        <v>19.64</v>
      </c>
      <c r="F449">
        <v>87.45</v>
      </c>
      <c r="G449">
        <v>90.46</v>
      </c>
      <c r="H449">
        <v>77.22</v>
      </c>
      <c r="I449">
        <v>98.6</v>
      </c>
      <c r="J449">
        <v>74.709999999999994</v>
      </c>
      <c r="K449" s="58">
        <v>1</v>
      </c>
      <c r="L449" s="58">
        <v>66.67</v>
      </c>
      <c r="M449">
        <v>65490.25</v>
      </c>
      <c r="N449" s="8">
        <v>63369000</v>
      </c>
      <c r="O449" s="8">
        <v>37565000</v>
      </c>
      <c r="P449" s="8">
        <v>8742000</v>
      </c>
      <c r="Q449">
        <v>8.61</v>
      </c>
      <c r="R449">
        <v>1.24</v>
      </c>
      <c r="S449">
        <v>34.229999999999997</v>
      </c>
      <c r="T449" s="6">
        <v>6.67</v>
      </c>
      <c r="U449" s="7">
        <v>8.2306853281853254</v>
      </c>
      <c r="V449" t="s">
        <v>77</v>
      </c>
    </row>
    <row r="450" spans="1:22" x14ac:dyDescent="0.3">
      <c r="A450" t="s">
        <v>12</v>
      </c>
      <c r="B450" s="6">
        <v>2012</v>
      </c>
      <c r="C450">
        <v>73.760000000000005</v>
      </c>
      <c r="D450">
        <v>42.92</v>
      </c>
      <c r="E450">
        <v>12.07</v>
      </c>
      <c r="F450">
        <v>80.67</v>
      </c>
      <c r="G450">
        <v>90.63</v>
      </c>
      <c r="H450">
        <v>43.49</v>
      </c>
      <c r="I450">
        <v>78</v>
      </c>
      <c r="J450">
        <v>38.24</v>
      </c>
      <c r="K450" s="58">
        <v>1</v>
      </c>
      <c r="L450" s="58">
        <v>55.56</v>
      </c>
      <c r="M450">
        <v>59420.3</v>
      </c>
      <c r="N450" s="8">
        <v>49755000</v>
      </c>
      <c r="O450" s="8">
        <v>31186000</v>
      </c>
      <c r="P450" s="8">
        <v>4622000</v>
      </c>
      <c r="Q450">
        <v>5.68</v>
      </c>
      <c r="R450">
        <v>0.8</v>
      </c>
      <c r="S450">
        <v>33.450000000000003</v>
      </c>
      <c r="T450" s="6">
        <v>6.67</v>
      </c>
      <c r="U450" s="7">
        <v>8.2306853281853254</v>
      </c>
      <c r="V450" t="s">
        <v>77</v>
      </c>
    </row>
    <row r="451" spans="1:22" x14ac:dyDescent="0.3">
      <c r="A451" t="s">
        <v>254</v>
      </c>
      <c r="B451" s="6">
        <v>2012</v>
      </c>
      <c r="C451">
        <v>27.47</v>
      </c>
      <c r="D451">
        <v>27.47</v>
      </c>
      <c r="E451">
        <v>100</v>
      </c>
      <c r="F451">
        <v>18.649999999999999</v>
      </c>
      <c r="G451">
        <v>25.49</v>
      </c>
      <c r="H451">
        <v>46.42</v>
      </c>
      <c r="I451">
        <v>21.03</v>
      </c>
      <c r="J451">
        <v>39.409999999999997</v>
      </c>
      <c r="K451" s="58">
        <v>1</v>
      </c>
      <c r="L451" s="58">
        <v>55.56</v>
      </c>
      <c r="M451">
        <v>5050.6000000000004</v>
      </c>
      <c r="N451" s="8">
        <v>5653500</v>
      </c>
      <c r="O451" s="8">
        <v>3662300</v>
      </c>
      <c r="P451" s="8">
        <v>540200</v>
      </c>
      <c r="Q451">
        <v>7.03</v>
      </c>
      <c r="R451">
        <v>1.71</v>
      </c>
      <c r="S451">
        <v>46.95</v>
      </c>
      <c r="T451" s="6">
        <v>6.67</v>
      </c>
      <c r="U451" s="7">
        <v>8.2306853281853254</v>
      </c>
      <c r="V451" t="s">
        <v>77</v>
      </c>
    </row>
    <row r="452" spans="1:22" x14ac:dyDescent="0.3">
      <c r="A452" t="s">
        <v>641</v>
      </c>
      <c r="B452" s="6">
        <v>2012</v>
      </c>
      <c r="C452">
        <v>68.14</v>
      </c>
      <c r="D452">
        <v>68.14</v>
      </c>
      <c r="E452">
        <v>100</v>
      </c>
      <c r="F452">
        <v>68.33</v>
      </c>
      <c r="G452">
        <v>75.540000000000006</v>
      </c>
      <c r="H452">
        <v>55.27</v>
      </c>
      <c r="I452">
        <v>21.03</v>
      </c>
      <c r="J452">
        <v>55.77</v>
      </c>
      <c r="K452" s="58">
        <v>1</v>
      </c>
      <c r="L452" s="58">
        <v>50</v>
      </c>
      <c r="M452">
        <v>3005.42</v>
      </c>
      <c r="N452" s="8">
        <v>9335000</v>
      </c>
      <c r="O452" s="8">
        <v>6295000</v>
      </c>
      <c r="P452" s="8">
        <v>456000</v>
      </c>
      <c r="Q452">
        <v>3.84</v>
      </c>
      <c r="R452">
        <v>0.65</v>
      </c>
      <c r="S452">
        <v>53.35</v>
      </c>
      <c r="T452" s="6">
        <v>6.67</v>
      </c>
      <c r="U452" s="7">
        <v>8.2306853281853254</v>
      </c>
      <c r="V452" t="s">
        <v>77</v>
      </c>
    </row>
    <row r="453" spans="1:22" x14ac:dyDescent="0.3">
      <c r="A453" t="s">
        <v>681</v>
      </c>
      <c r="B453" s="6">
        <v>2012</v>
      </c>
      <c r="C453">
        <v>61.34</v>
      </c>
      <c r="D453">
        <v>61.34</v>
      </c>
      <c r="E453">
        <v>100</v>
      </c>
      <c r="F453">
        <v>84.62</v>
      </c>
      <c r="G453">
        <v>62.37</v>
      </c>
      <c r="H453">
        <v>18.46</v>
      </c>
      <c r="I453">
        <v>77.569999999999993</v>
      </c>
      <c r="J453">
        <v>9.25</v>
      </c>
      <c r="K453" s="58">
        <v>1</v>
      </c>
      <c r="L453" s="58">
        <v>50</v>
      </c>
      <c r="M453">
        <v>4168.8999999999996</v>
      </c>
      <c r="N453" s="8">
        <v>939500</v>
      </c>
      <c r="O453" s="8">
        <v>595200</v>
      </c>
      <c r="P453" s="8">
        <v>255400</v>
      </c>
      <c r="Q453">
        <v>18.149999999999999</v>
      </c>
      <c r="R453">
        <v>1.1200000000000001</v>
      </c>
      <c r="S453">
        <v>43.17</v>
      </c>
      <c r="T453" s="6">
        <v>6.67</v>
      </c>
      <c r="U453" s="7">
        <v>8.2306853281853254</v>
      </c>
      <c r="V453" t="s">
        <v>77</v>
      </c>
    </row>
    <row r="454" spans="1:22" x14ac:dyDescent="0.3">
      <c r="A454" t="s">
        <v>622</v>
      </c>
      <c r="B454" s="6">
        <v>2012</v>
      </c>
      <c r="C454">
        <v>46</v>
      </c>
      <c r="D454">
        <v>46</v>
      </c>
      <c r="E454">
        <v>100</v>
      </c>
      <c r="F454">
        <v>25.06</v>
      </c>
      <c r="G454">
        <v>67.430000000000007</v>
      </c>
      <c r="H454">
        <v>46.71</v>
      </c>
      <c r="I454">
        <v>0</v>
      </c>
      <c r="J454">
        <v>60.97</v>
      </c>
      <c r="K454" s="58">
        <v>1</v>
      </c>
      <c r="L454" s="58">
        <v>54.55</v>
      </c>
      <c r="M454">
        <v>1239.98</v>
      </c>
      <c r="N454" s="8">
        <v>523242</v>
      </c>
      <c r="O454" s="8">
        <v>226689</v>
      </c>
      <c r="P454" s="8">
        <v>90348</v>
      </c>
      <c r="Q454">
        <v>13.54</v>
      </c>
      <c r="R454">
        <v>0.91</v>
      </c>
      <c r="S454">
        <v>3.81</v>
      </c>
      <c r="T454" s="6">
        <v>6.67</v>
      </c>
      <c r="U454" s="7">
        <v>8.2306853281853254</v>
      </c>
      <c r="V454" t="s">
        <v>77</v>
      </c>
    </row>
    <row r="455" spans="1:22" x14ac:dyDescent="0.3">
      <c r="A455" t="s">
        <v>642</v>
      </c>
      <c r="B455" s="6">
        <v>2012</v>
      </c>
      <c r="C455">
        <v>24.08</v>
      </c>
      <c r="D455">
        <v>24.08</v>
      </c>
      <c r="E455">
        <v>100</v>
      </c>
      <c r="F455">
        <v>30.98</v>
      </c>
      <c r="G455">
        <v>11.59</v>
      </c>
      <c r="H455">
        <v>33.06</v>
      </c>
      <c r="I455">
        <v>59.81</v>
      </c>
      <c r="J455">
        <v>32.69</v>
      </c>
      <c r="K455" s="58">
        <v>1</v>
      </c>
      <c r="L455" s="58">
        <v>62.5</v>
      </c>
      <c r="M455">
        <v>4139.1000000000004</v>
      </c>
      <c r="N455" s="8">
        <v>1666486</v>
      </c>
      <c r="O455" s="8">
        <v>515331</v>
      </c>
      <c r="P455" s="8">
        <v>321242</v>
      </c>
      <c r="Q455">
        <v>16.32</v>
      </c>
      <c r="R455">
        <v>1.05</v>
      </c>
      <c r="S455">
        <v>9.3800000000000008</v>
      </c>
      <c r="T455" s="6">
        <v>6.67</v>
      </c>
      <c r="U455" s="7">
        <v>8.2306853281853254</v>
      </c>
      <c r="V455" t="s">
        <v>77</v>
      </c>
    </row>
    <row r="456" spans="1:22" x14ac:dyDescent="0.3">
      <c r="A456" t="s">
        <v>643</v>
      </c>
      <c r="B456" s="6">
        <v>2012</v>
      </c>
      <c r="C456">
        <v>25.55</v>
      </c>
      <c r="D456">
        <v>25.55</v>
      </c>
      <c r="E456">
        <v>100</v>
      </c>
      <c r="F456">
        <v>8.09</v>
      </c>
      <c r="G456">
        <v>37.479999999999997</v>
      </c>
      <c r="H456">
        <v>36.18</v>
      </c>
      <c r="I456">
        <v>21.03</v>
      </c>
      <c r="J456">
        <v>34.71</v>
      </c>
      <c r="K456" s="58">
        <v>1</v>
      </c>
      <c r="L456" s="58">
        <v>63.64</v>
      </c>
      <c r="M456">
        <v>1816.02</v>
      </c>
      <c r="N456" s="8">
        <v>1078900</v>
      </c>
      <c r="O456" s="8">
        <v>297200</v>
      </c>
      <c r="P456" s="8">
        <v>269700</v>
      </c>
      <c r="Q456">
        <v>20.45</v>
      </c>
      <c r="R456">
        <v>1.69</v>
      </c>
      <c r="S456">
        <v>1.1299999999999999</v>
      </c>
      <c r="T456" s="6">
        <v>6.67</v>
      </c>
      <c r="U456" s="7">
        <v>8.2306853281853254</v>
      </c>
      <c r="V456" t="s">
        <v>77</v>
      </c>
    </row>
    <row r="457" spans="1:22" x14ac:dyDescent="0.3">
      <c r="A457" t="s">
        <v>162</v>
      </c>
      <c r="B457" s="6">
        <v>2012</v>
      </c>
      <c r="C457">
        <v>65.22</v>
      </c>
      <c r="D457">
        <v>65.22</v>
      </c>
      <c r="E457">
        <v>100</v>
      </c>
      <c r="F457">
        <v>62.21</v>
      </c>
      <c r="G457">
        <v>65.36</v>
      </c>
      <c r="H457">
        <v>70.290000000000006</v>
      </c>
      <c r="I457">
        <v>21.03</v>
      </c>
      <c r="J457">
        <v>68.59</v>
      </c>
      <c r="K457" s="58">
        <v>1</v>
      </c>
      <c r="L457" s="58">
        <v>88.89</v>
      </c>
      <c r="M457">
        <v>7414.57</v>
      </c>
      <c r="N457" s="8">
        <v>6277000</v>
      </c>
      <c r="O457" s="8">
        <v>2597000</v>
      </c>
      <c r="P457" s="8">
        <v>562000</v>
      </c>
      <c r="Q457">
        <v>7.29</v>
      </c>
      <c r="R457">
        <v>0.68</v>
      </c>
      <c r="S457">
        <v>29.24</v>
      </c>
      <c r="T457" s="6">
        <v>6.67</v>
      </c>
      <c r="U457" s="7">
        <v>8.2306853281853254</v>
      </c>
      <c r="V457" t="s">
        <v>77</v>
      </c>
    </row>
    <row r="458" spans="1:22" x14ac:dyDescent="0.3">
      <c r="A458" t="s">
        <v>274</v>
      </c>
      <c r="B458" s="6">
        <v>2012</v>
      </c>
      <c r="C458">
        <v>57.48</v>
      </c>
      <c r="D458">
        <v>57.48</v>
      </c>
      <c r="E458">
        <v>100</v>
      </c>
      <c r="F458">
        <v>62.12</v>
      </c>
      <c r="G458">
        <v>60.71</v>
      </c>
      <c r="H458">
        <v>43.82</v>
      </c>
      <c r="I458">
        <v>21.03</v>
      </c>
      <c r="J458">
        <v>31.82</v>
      </c>
      <c r="K458" s="58">
        <v>1</v>
      </c>
      <c r="L458" s="58">
        <v>88.89</v>
      </c>
      <c r="M458">
        <v>5926.21</v>
      </c>
      <c r="N458" s="8">
        <v>3239200</v>
      </c>
      <c r="O458" s="8">
        <v>1707400</v>
      </c>
      <c r="P458" s="8">
        <v>433400</v>
      </c>
      <c r="Q458">
        <v>10.63</v>
      </c>
      <c r="R458">
        <v>3.71</v>
      </c>
      <c r="S458">
        <v>28.9</v>
      </c>
      <c r="T458" s="6">
        <v>6.67</v>
      </c>
      <c r="U458" s="7">
        <v>8.2306853281853254</v>
      </c>
      <c r="V458" t="s">
        <v>77</v>
      </c>
    </row>
    <row r="459" spans="1:22" x14ac:dyDescent="0.3">
      <c r="A459" t="s">
        <v>374</v>
      </c>
      <c r="B459" s="6">
        <v>2012</v>
      </c>
      <c r="C459">
        <v>49.05</v>
      </c>
      <c r="D459">
        <v>49.05</v>
      </c>
      <c r="E459">
        <v>100</v>
      </c>
      <c r="F459">
        <v>61.15</v>
      </c>
      <c r="G459">
        <v>52.88</v>
      </c>
      <c r="H459">
        <v>21.2</v>
      </c>
      <c r="I459">
        <v>21.03</v>
      </c>
      <c r="J459">
        <v>7.65</v>
      </c>
      <c r="K459" s="58">
        <v>1</v>
      </c>
      <c r="L459" s="58">
        <v>100</v>
      </c>
      <c r="M459">
        <v>6671.24</v>
      </c>
      <c r="N459" s="8">
        <v>6590700</v>
      </c>
      <c r="O459" s="8">
        <v>3113400</v>
      </c>
      <c r="P459" s="8">
        <v>758500</v>
      </c>
      <c r="Q459">
        <v>11.86</v>
      </c>
      <c r="R459">
        <v>0.6</v>
      </c>
      <c r="S459">
        <v>26.69</v>
      </c>
      <c r="T459" s="6">
        <v>6.67</v>
      </c>
      <c r="U459" s="7">
        <v>8.2306853281853254</v>
      </c>
      <c r="V459" t="s">
        <v>77</v>
      </c>
    </row>
    <row r="460" spans="1:22" x14ac:dyDescent="0.3">
      <c r="A460" t="s">
        <v>644</v>
      </c>
      <c r="B460" s="6">
        <v>2012</v>
      </c>
      <c r="C460">
        <v>64.67</v>
      </c>
      <c r="D460">
        <v>64.67</v>
      </c>
      <c r="E460">
        <v>83.33</v>
      </c>
      <c r="F460">
        <v>66.459999999999994</v>
      </c>
      <c r="G460">
        <v>67.930000000000007</v>
      </c>
      <c r="H460">
        <v>57.07</v>
      </c>
      <c r="I460">
        <v>46.26</v>
      </c>
      <c r="J460">
        <v>59.78</v>
      </c>
      <c r="K460" s="58">
        <v>1</v>
      </c>
      <c r="L460" s="58">
        <v>100</v>
      </c>
      <c r="M460">
        <v>8265.7199999999993</v>
      </c>
      <c r="N460" s="8">
        <v>11626000</v>
      </c>
      <c r="O460" s="8">
        <v>5535000</v>
      </c>
      <c r="P460" s="8">
        <v>559000</v>
      </c>
      <c r="Q460">
        <v>3.33</v>
      </c>
      <c r="R460">
        <v>0.79</v>
      </c>
      <c r="S460">
        <v>29.62</v>
      </c>
      <c r="T460" s="6">
        <v>6.67</v>
      </c>
      <c r="U460" s="7">
        <v>8.2306853281853254</v>
      </c>
      <c r="V460" t="s">
        <v>77</v>
      </c>
    </row>
    <row r="461" spans="1:22" x14ac:dyDescent="0.3">
      <c r="A461" t="s">
        <v>389</v>
      </c>
      <c r="B461" s="6">
        <v>2012</v>
      </c>
      <c r="C461">
        <v>66.69</v>
      </c>
      <c r="D461">
        <v>66.69</v>
      </c>
      <c r="E461">
        <v>100</v>
      </c>
      <c r="F461">
        <v>66.69</v>
      </c>
      <c r="G461">
        <v>65.16</v>
      </c>
      <c r="H461">
        <v>69.290000000000006</v>
      </c>
      <c r="I461">
        <v>59.81</v>
      </c>
      <c r="J461">
        <v>79.41</v>
      </c>
      <c r="K461" s="58">
        <v>1</v>
      </c>
      <c r="L461" s="58">
        <v>61.54</v>
      </c>
      <c r="M461">
        <v>5491.75</v>
      </c>
      <c r="N461" s="8">
        <v>7308000</v>
      </c>
      <c r="O461" s="8">
        <v>4977000</v>
      </c>
      <c r="P461" s="8">
        <v>671000</v>
      </c>
      <c r="Q461">
        <v>8.4600000000000009</v>
      </c>
      <c r="R461">
        <v>1.24</v>
      </c>
      <c r="S461">
        <v>50.03</v>
      </c>
      <c r="T461" s="6">
        <v>6.67</v>
      </c>
      <c r="U461" s="7">
        <v>8.2306853281853254</v>
      </c>
      <c r="V461" t="s">
        <v>77</v>
      </c>
    </row>
    <row r="462" spans="1:22" x14ac:dyDescent="0.3">
      <c r="A462" t="s">
        <v>282</v>
      </c>
      <c r="B462" s="6">
        <v>2012</v>
      </c>
      <c r="C462">
        <v>71.3</v>
      </c>
      <c r="D462">
        <v>71.3</v>
      </c>
      <c r="E462">
        <v>100</v>
      </c>
      <c r="F462">
        <v>85.58</v>
      </c>
      <c r="G462">
        <v>65.06</v>
      </c>
      <c r="H462">
        <v>56.65</v>
      </c>
      <c r="I462">
        <v>94.86</v>
      </c>
      <c r="J462">
        <v>64.81</v>
      </c>
      <c r="K462" s="58">
        <v>1</v>
      </c>
      <c r="L462" s="58">
        <v>42.86</v>
      </c>
      <c r="M462">
        <v>9228.19</v>
      </c>
      <c r="N462" s="8">
        <v>17782000</v>
      </c>
      <c r="O462" s="8">
        <v>11186000</v>
      </c>
      <c r="P462" s="8">
        <v>1036000</v>
      </c>
      <c r="Q462">
        <v>3.85</v>
      </c>
      <c r="R462">
        <v>0.72</v>
      </c>
      <c r="S462">
        <v>35.64</v>
      </c>
      <c r="T462" s="6">
        <v>6.67</v>
      </c>
      <c r="U462" s="7">
        <v>8.2306853281853254</v>
      </c>
      <c r="V462" t="s">
        <v>77</v>
      </c>
    </row>
    <row r="463" spans="1:22" x14ac:dyDescent="0.3">
      <c r="A463" t="s">
        <v>263</v>
      </c>
      <c r="B463" s="6">
        <v>2012</v>
      </c>
      <c r="C463">
        <v>70.19</v>
      </c>
      <c r="D463">
        <v>70.19</v>
      </c>
      <c r="E463">
        <v>100</v>
      </c>
      <c r="F463">
        <v>58.27</v>
      </c>
      <c r="G463">
        <v>83.47</v>
      </c>
      <c r="H463">
        <v>68.760000000000005</v>
      </c>
      <c r="I463">
        <v>21.03</v>
      </c>
      <c r="J463">
        <v>68.819999999999993</v>
      </c>
      <c r="K463" s="58">
        <v>1</v>
      </c>
      <c r="L463" s="58">
        <v>36.36</v>
      </c>
      <c r="M463">
        <v>3198.83</v>
      </c>
      <c r="N463" s="8">
        <v>2091140</v>
      </c>
      <c r="O463" s="8">
        <v>1214517</v>
      </c>
      <c r="P463" s="8">
        <v>236893</v>
      </c>
      <c r="Q463">
        <v>8.4600000000000009</v>
      </c>
      <c r="R463">
        <v>0.83</v>
      </c>
      <c r="S463">
        <v>38.729999999999997</v>
      </c>
      <c r="T463" s="6">
        <v>6.67</v>
      </c>
      <c r="U463" s="7">
        <v>8.2306853281853254</v>
      </c>
      <c r="V463" t="s">
        <v>77</v>
      </c>
    </row>
    <row r="464" spans="1:22" x14ac:dyDescent="0.3">
      <c r="A464" t="s">
        <v>377</v>
      </c>
      <c r="B464" s="6">
        <v>2012</v>
      </c>
      <c r="C464">
        <v>74.95</v>
      </c>
      <c r="D464">
        <v>74.95</v>
      </c>
      <c r="E464">
        <v>100</v>
      </c>
      <c r="F464">
        <v>90.1</v>
      </c>
      <c r="G464">
        <v>73.19</v>
      </c>
      <c r="H464">
        <v>51.15</v>
      </c>
      <c r="I464">
        <v>88.79</v>
      </c>
      <c r="J464">
        <v>38.89</v>
      </c>
      <c r="K464" s="58">
        <v>0</v>
      </c>
      <c r="L464" s="58">
        <v>25</v>
      </c>
      <c r="M464">
        <v>4957.2</v>
      </c>
      <c r="N464" s="8">
        <v>3576127</v>
      </c>
      <c r="O464" s="8">
        <v>1761039</v>
      </c>
      <c r="P464" s="8">
        <v>296610</v>
      </c>
      <c r="Q464">
        <v>6.68</v>
      </c>
      <c r="R464">
        <v>3.51</v>
      </c>
      <c r="S464">
        <v>16.32</v>
      </c>
      <c r="T464" s="6">
        <v>6.67</v>
      </c>
      <c r="U464" s="7">
        <v>8.2306853281853254</v>
      </c>
      <c r="V464" t="s">
        <v>77</v>
      </c>
    </row>
    <row r="465" spans="1:22" x14ac:dyDescent="0.3">
      <c r="A465" t="s">
        <v>590</v>
      </c>
      <c r="B465" s="6">
        <v>2012</v>
      </c>
      <c r="C465">
        <v>31.81</v>
      </c>
      <c r="D465">
        <v>31.81</v>
      </c>
      <c r="E465">
        <v>100</v>
      </c>
      <c r="F465">
        <v>26.7</v>
      </c>
      <c r="G465">
        <v>17.8</v>
      </c>
      <c r="H465">
        <v>64.55</v>
      </c>
      <c r="I465">
        <v>21.03</v>
      </c>
      <c r="J465">
        <v>65.989999999999995</v>
      </c>
      <c r="K465" s="58">
        <v>0</v>
      </c>
      <c r="L465" s="58">
        <v>26.32</v>
      </c>
      <c r="M465">
        <v>921.18</v>
      </c>
      <c r="N465" s="8">
        <v>318600</v>
      </c>
      <c r="O465" s="8">
        <v>47500</v>
      </c>
      <c r="P465" s="8">
        <v>94000</v>
      </c>
      <c r="Q465">
        <v>24.1</v>
      </c>
      <c r="R465">
        <v>0.69</v>
      </c>
      <c r="S465">
        <v>0</v>
      </c>
      <c r="T465" s="6">
        <v>6.67</v>
      </c>
      <c r="U465" s="7">
        <v>8.2306853281853254</v>
      </c>
      <c r="V465" t="s">
        <v>77</v>
      </c>
    </row>
    <row r="466" spans="1:22" x14ac:dyDescent="0.3">
      <c r="A466" t="s">
        <v>682</v>
      </c>
      <c r="B466" s="6">
        <v>2012</v>
      </c>
      <c r="C466">
        <v>71.569999999999993</v>
      </c>
      <c r="D466">
        <v>63.46</v>
      </c>
      <c r="E466">
        <v>58.93</v>
      </c>
      <c r="F466">
        <v>54.89</v>
      </c>
      <c r="G466">
        <v>83.66</v>
      </c>
      <c r="H466">
        <v>80.56</v>
      </c>
      <c r="I466">
        <v>21.03</v>
      </c>
      <c r="J466">
        <v>75</v>
      </c>
      <c r="K466" s="58">
        <v>0</v>
      </c>
      <c r="L466" s="58">
        <v>26.32</v>
      </c>
      <c r="M466">
        <v>10581.31</v>
      </c>
      <c r="N466" s="8">
        <v>79873000</v>
      </c>
      <c r="O466" s="8">
        <v>29965000</v>
      </c>
      <c r="P466" s="8">
        <v>11166000</v>
      </c>
      <c r="Q466">
        <v>14.71</v>
      </c>
      <c r="R466">
        <v>1.06</v>
      </c>
      <c r="S466">
        <v>17.920000000000002</v>
      </c>
      <c r="T466" s="6">
        <v>6.67</v>
      </c>
      <c r="U466" s="7">
        <v>8.2306853281853254</v>
      </c>
      <c r="V466" t="s">
        <v>77</v>
      </c>
    </row>
    <row r="467" spans="1:22" x14ac:dyDescent="0.3">
      <c r="A467" t="s">
        <v>646</v>
      </c>
      <c r="B467" s="6">
        <v>2012</v>
      </c>
      <c r="C467">
        <v>62.82</v>
      </c>
      <c r="D467">
        <v>62.82</v>
      </c>
      <c r="E467">
        <v>63.89</v>
      </c>
      <c r="F467">
        <v>78.56</v>
      </c>
      <c r="G467">
        <v>74.81</v>
      </c>
      <c r="H467">
        <v>24.26</v>
      </c>
      <c r="I467">
        <v>73.33</v>
      </c>
      <c r="J467">
        <v>18.89</v>
      </c>
      <c r="K467" s="58">
        <v>1</v>
      </c>
      <c r="L467" s="58">
        <v>26.32</v>
      </c>
      <c r="M467">
        <v>6021.1</v>
      </c>
      <c r="N467" s="8">
        <v>39096272</v>
      </c>
      <c r="O467" s="8">
        <v>33330549</v>
      </c>
      <c r="P467" s="8">
        <v>1150456</v>
      </c>
      <c r="Q467">
        <v>-1.5</v>
      </c>
      <c r="R467">
        <v>0.98</v>
      </c>
      <c r="S467">
        <v>67.47</v>
      </c>
      <c r="T467" s="6">
        <v>6.67</v>
      </c>
      <c r="U467" s="7">
        <v>8.2306853281853254</v>
      </c>
      <c r="V467" t="s">
        <v>645</v>
      </c>
    </row>
    <row r="468" spans="1:22" x14ac:dyDescent="0.3">
      <c r="A468" t="s">
        <v>647</v>
      </c>
      <c r="B468" s="6">
        <v>2012</v>
      </c>
      <c r="C468">
        <v>73.11</v>
      </c>
      <c r="D468">
        <v>39.33</v>
      </c>
      <c r="E468">
        <v>5.56</v>
      </c>
      <c r="F468">
        <v>76</v>
      </c>
      <c r="G468">
        <v>76.75</v>
      </c>
      <c r="H468">
        <v>64.06</v>
      </c>
      <c r="I468">
        <v>73.33</v>
      </c>
      <c r="J468">
        <v>58.46</v>
      </c>
      <c r="K468" s="58">
        <v>1</v>
      </c>
      <c r="L468" s="58">
        <v>23.53</v>
      </c>
      <c r="M468">
        <v>2330.91</v>
      </c>
      <c r="N468" s="8">
        <v>5675000</v>
      </c>
      <c r="O468" s="8">
        <v>4366000</v>
      </c>
      <c r="P468" s="8">
        <v>1528000</v>
      </c>
      <c r="Q468">
        <v>1.78</v>
      </c>
      <c r="R468">
        <v>1.92</v>
      </c>
      <c r="S468">
        <v>42.49</v>
      </c>
      <c r="T468" s="6">
        <v>6.67</v>
      </c>
      <c r="U468" s="7">
        <v>8.2306853281853254</v>
      </c>
      <c r="V468" t="s">
        <v>645</v>
      </c>
    </row>
    <row r="469" spans="1:22" x14ac:dyDescent="0.3">
      <c r="A469" t="s">
        <v>483</v>
      </c>
      <c r="B469" s="6">
        <v>2012</v>
      </c>
      <c r="C469">
        <v>42.29</v>
      </c>
      <c r="D469">
        <v>42.29</v>
      </c>
      <c r="E469">
        <v>100</v>
      </c>
      <c r="F469">
        <v>43.57</v>
      </c>
      <c r="G469">
        <v>53.56</v>
      </c>
      <c r="H469">
        <v>24.94</v>
      </c>
      <c r="I469">
        <v>26.67</v>
      </c>
      <c r="J469">
        <v>14.13</v>
      </c>
      <c r="K469" s="58">
        <v>1</v>
      </c>
      <c r="L469" s="58">
        <v>23.53</v>
      </c>
      <c r="M469">
        <v>3627.26</v>
      </c>
      <c r="N469" s="8">
        <v>4863059</v>
      </c>
      <c r="O469" s="8">
        <v>2946907</v>
      </c>
      <c r="P469" s="8">
        <v>326495</v>
      </c>
      <c r="Q469">
        <v>5.9</v>
      </c>
      <c r="R469">
        <v>0.63</v>
      </c>
      <c r="S469">
        <v>34.200000000000003</v>
      </c>
      <c r="T469" s="6">
        <v>6.67</v>
      </c>
      <c r="U469" s="7">
        <v>8.2306853281853254</v>
      </c>
      <c r="V469" t="s">
        <v>645</v>
      </c>
    </row>
    <row r="470" spans="1:22" x14ac:dyDescent="0.3">
      <c r="A470" t="s">
        <v>200</v>
      </c>
      <c r="B470" s="6">
        <v>2012</v>
      </c>
      <c r="C470">
        <v>57.79</v>
      </c>
      <c r="D470">
        <v>57.79</v>
      </c>
      <c r="E470">
        <v>100</v>
      </c>
      <c r="F470">
        <v>51.67</v>
      </c>
      <c r="G470">
        <v>84.81</v>
      </c>
      <c r="H470">
        <v>29.14</v>
      </c>
      <c r="I470">
        <v>2</v>
      </c>
      <c r="J470">
        <v>13.44</v>
      </c>
      <c r="K470" s="58">
        <v>1</v>
      </c>
      <c r="L470" s="58">
        <v>31.58</v>
      </c>
      <c r="M470">
        <v>6977.49</v>
      </c>
      <c r="N470" s="8">
        <v>36482000</v>
      </c>
      <c r="O470" s="8">
        <v>26404000</v>
      </c>
      <c r="P470" s="8">
        <v>-351000</v>
      </c>
      <c r="Q470">
        <v>2.3199999999999998</v>
      </c>
      <c r="R470">
        <v>0.92</v>
      </c>
      <c r="S470">
        <v>46.16</v>
      </c>
      <c r="T470" s="6">
        <v>6.67</v>
      </c>
      <c r="U470" s="7">
        <v>8.2306853281853254</v>
      </c>
      <c r="V470" t="s">
        <v>645</v>
      </c>
    </row>
    <row r="471" spans="1:22" x14ac:dyDescent="0.3">
      <c r="A471" t="s">
        <v>648</v>
      </c>
      <c r="B471" s="6">
        <v>2012</v>
      </c>
      <c r="C471">
        <v>73.959999999999994</v>
      </c>
      <c r="D471">
        <v>73.959999999999994</v>
      </c>
      <c r="E471">
        <v>100</v>
      </c>
      <c r="F471">
        <v>76.64</v>
      </c>
      <c r="G471">
        <v>60.45</v>
      </c>
      <c r="H471">
        <v>88.51</v>
      </c>
      <c r="I471">
        <v>62</v>
      </c>
      <c r="J471">
        <v>95.83</v>
      </c>
      <c r="K471" s="58">
        <v>1</v>
      </c>
      <c r="L471" s="58">
        <v>42.11</v>
      </c>
      <c r="M471">
        <v>11062.98</v>
      </c>
      <c r="N471" s="8">
        <v>20971000</v>
      </c>
      <c r="O471" s="8">
        <v>10398000</v>
      </c>
      <c r="P471" s="8">
        <v>867000</v>
      </c>
      <c r="Q471">
        <v>3.97</v>
      </c>
      <c r="R471">
        <v>0.89</v>
      </c>
      <c r="S471">
        <v>31.73</v>
      </c>
      <c r="T471" s="6">
        <v>6.67</v>
      </c>
      <c r="U471" s="7">
        <v>8.2306853281853254</v>
      </c>
      <c r="V471" t="s">
        <v>645</v>
      </c>
    </row>
    <row r="472" spans="1:22" x14ac:dyDescent="0.3">
      <c r="A472" t="s">
        <v>321</v>
      </c>
      <c r="B472" s="6">
        <v>2012</v>
      </c>
      <c r="C472">
        <v>65.900000000000006</v>
      </c>
      <c r="D472">
        <v>65.900000000000006</v>
      </c>
      <c r="E472">
        <v>100</v>
      </c>
      <c r="F472">
        <v>95.64</v>
      </c>
      <c r="G472">
        <v>55.95</v>
      </c>
      <c r="H472">
        <v>37.96</v>
      </c>
      <c r="I472">
        <v>96.67</v>
      </c>
      <c r="J472">
        <v>17.739999999999998</v>
      </c>
      <c r="K472" s="58">
        <v>1</v>
      </c>
      <c r="L472" s="58">
        <v>27.27</v>
      </c>
      <c r="M472">
        <v>2937.36</v>
      </c>
      <c r="N472" s="8">
        <v>26646000</v>
      </c>
      <c r="O472" s="8">
        <v>24406000</v>
      </c>
      <c r="P472" s="8">
        <v>1099000</v>
      </c>
      <c r="Q472">
        <v>2.71</v>
      </c>
      <c r="R472">
        <v>0.53</v>
      </c>
      <c r="S472">
        <v>87.53</v>
      </c>
      <c r="T472" s="6">
        <v>6.67</v>
      </c>
      <c r="U472" s="7">
        <v>8.2306853281853254</v>
      </c>
      <c r="V472" t="s">
        <v>645</v>
      </c>
    </row>
    <row r="473" spans="1:22" x14ac:dyDescent="0.3">
      <c r="A473" t="s">
        <v>220</v>
      </c>
      <c r="B473" s="6">
        <v>2012</v>
      </c>
      <c r="C473">
        <v>74.739999999999995</v>
      </c>
      <c r="D473">
        <v>74.739999999999995</v>
      </c>
      <c r="E473">
        <v>100</v>
      </c>
      <c r="F473">
        <v>64.8</v>
      </c>
      <c r="G473">
        <v>89.73</v>
      </c>
      <c r="H473">
        <v>68.02</v>
      </c>
      <c r="I473">
        <v>14.67</v>
      </c>
      <c r="J473">
        <v>63.33</v>
      </c>
      <c r="K473" s="58">
        <v>1</v>
      </c>
      <c r="L473" s="58">
        <v>27.78</v>
      </c>
      <c r="M473">
        <v>8251.99</v>
      </c>
      <c r="N473" s="8">
        <v>20608000</v>
      </c>
      <c r="O473" s="8">
        <v>14846000</v>
      </c>
      <c r="P473" s="8">
        <v>691000</v>
      </c>
      <c r="Q473">
        <v>4.9000000000000004</v>
      </c>
      <c r="R473">
        <v>0.37</v>
      </c>
      <c r="S473">
        <v>58.8</v>
      </c>
      <c r="T473" s="6">
        <v>6.67</v>
      </c>
      <c r="U473" s="7">
        <v>8.2306853281853254</v>
      </c>
      <c r="V473" t="s">
        <v>645</v>
      </c>
    </row>
    <row r="474" spans="1:22" x14ac:dyDescent="0.3">
      <c r="A474" t="s">
        <v>649</v>
      </c>
      <c r="B474" s="6">
        <v>2012</v>
      </c>
      <c r="C474">
        <v>58.76</v>
      </c>
      <c r="D474">
        <v>58.76</v>
      </c>
      <c r="E474">
        <v>64.81</v>
      </c>
      <c r="F474">
        <v>49.99</v>
      </c>
      <c r="G474">
        <v>55.07</v>
      </c>
      <c r="H474">
        <v>77.36</v>
      </c>
      <c r="I474">
        <v>51.22</v>
      </c>
      <c r="J474">
        <v>98</v>
      </c>
      <c r="K474" s="58">
        <v>1</v>
      </c>
      <c r="L474" s="58">
        <v>27.78</v>
      </c>
      <c r="M474">
        <v>2347.4499999999998</v>
      </c>
      <c r="N474" s="8">
        <v>30905000</v>
      </c>
      <c r="O474" s="8">
        <v>21486000</v>
      </c>
      <c r="P474" s="8">
        <v>2277000</v>
      </c>
      <c r="Q474">
        <v>4.9000000000000004</v>
      </c>
      <c r="R474">
        <v>0.8</v>
      </c>
      <c r="S474">
        <v>31.73</v>
      </c>
      <c r="T474" s="6">
        <v>6.67</v>
      </c>
      <c r="U474" s="7">
        <v>8.2306853281853254</v>
      </c>
      <c r="V474" t="s">
        <v>645</v>
      </c>
    </row>
    <row r="475" spans="1:22" x14ac:dyDescent="0.3">
      <c r="A475" t="s">
        <v>176</v>
      </c>
      <c r="B475" s="6">
        <v>2012</v>
      </c>
      <c r="C475">
        <v>81.17</v>
      </c>
      <c r="D475">
        <v>81.17</v>
      </c>
      <c r="E475">
        <v>100</v>
      </c>
      <c r="F475">
        <v>93.86</v>
      </c>
      <c r="G475">
        <v>93.2</v>
      </c>
      <c r="H475">
        <v>45.84</v>
      </c>
      <c r="I475">
        <v>92.22</v>
      </c>
      <c r="J475">
        <v>28.85</v>
      </c>
      <c r="K475" s="58">
        <v>1</v>
      </c>
      <c r="L475" s="58">
        <v>27.78</v>
      </c>
      <c r="M475">
        <v>6523.17</v>
      </c>
      <c r="N475" s="8">
        <v>1940600</v>
      </c>
      <c r="O475" s="8">
        <v>509300</v>
      </c>
      <c r="P475" s="8">
        <v>448200</v>
      </c>
      <c r="Q475">
        <v>19.97</v>
      </c>
      <c r="R475">
        <v>0.99</v>
      </c>
      <c r="S475">
        <v>1.02</v>
      </c>
      <c r="T475" s="6">
        <v>6.67</v>
      </c>
      <c r="U475" s="7">
        <v>8.2306853281853254</v>
      </c>
      <c r="V475" t="s">
        <v>645</v>
      </c>
    </row>
    <row r="476" spans="1:22" x14ac:dyDescent="0.3">
      <c r="A476" t="s">
        <v>650</v>
      </c>
      <c r="B476" s="6">
        <v>2012</v>
      </c>
      <c r="C476">
        <v>78.27</v>
      </c>
      <c r="D476">
        <v>78.27</v>
      </c>
      <c r="E476">
        <v>100</v>
      </c>
      <c r="F476">
        <v>80.349999999999994</v>
      </c>
      <c r="G476">
        <v>75.45</v>
      </c>
      <c r="H476">
        <v>78.63</v>
      </c>
      <c r="I476">
        <v>62</v>
      </c>
      <c r="J476">
        <v>91.18</v>
      </c>
      <c r="K476" s="58">
        <v>1</v>
      </c>
      <c r="L476" s="58">
        <v>29.41</v>
      </c>
      <c r="M476">
        <v>8553.18</v>
      </c>
      <c r="N476" s="8">
        <v>27563200</v>
      </c>
      <c r="O476" s="8">
        <v>13849800</v>
      </c>
      <c r="P476" s="8">
        <v>1114500</v>
      </c>
      <c r="Q476">
        <v>2.73</v>
      </c>
      <c r="R476">
        <v>0.51</v>
      </c>
      <c r="S476">
        <v>38.409999999999997</v>
      </c>
      <c r="T476" s="6">
        <v>6.67</v>
      </c>
      <c r="U476" s="7">
        <v>8.2306853281853254</v>
      </c>
      <c r="V476" t="s">
        <v>645</v>
      </c>
    </row>
    <row r="477" spans="1:22" x14ac:dyDescent="0.3">
      <c r="A477" t="s">
        <v>651</v>
      </c>
      <c r="B477" s="6">
        <v>2012</v>
      </c>
      <c r="C477">
        <v>60.18</v>
      </c>
      <c r="D477">
        <v>60.18</v>
      </c>
      <c r="E477">
        <v>100</v>
      </c>
      <c r="F477">
        <v>67.84</v>
      </c>
      <c r="G477">
        <v>36.130000000000003</v>
      </c>
      <c r="H477">
        <v>87.89</v>
      </c>
      <c r="I477">
        <v>87.78</v>
      </c>
      <c r="J477">
        <v>90.28</v>
      </c>
      <c r="K477" s="58">
        <v>1</v>
      </c>
      <c r="L477" s="58">
        <v>31.25</v>
      </c>
      <c r="M477">
        <v>1407.26</v>
      </c>
      <c r="N477" s="8">
        <v>1574271</v>
      </c>
      <c r="O477" s="8">
        <v>760893</v>
      </c>
      <c r="P477" s="8">
        <v>104395</v>
      </c>
      <c r="Q477">
        <v>5.77</v>
      </c>
      <c r="R477">
        <v>1.03</v>
      </c>
      <c r="S477">
        <v>28.23</v>
      </c>
      <c r="T477" s="6">
        <v>6.67</v>
      </c>
      <c r="U477" s="7">
        <v>8.2306853281853254</v>
      </c>
      <c r="V477" t="s">
        <v>645</v>
      </c>
    </row>
    <row r="478" spans="1:22" x14ac:dyDescent="0.3">
      <c r="A478" t="s">
        <v>498</v>
      </c>
      <c r="B478" s="6">
        <v>2012</v>
      </c>
      <c r="C478">
        <v>44.53</v>
      </c>
      <c r="D478">
        <v>44.53</v>
      </c>
      <c r="E478">
        <v>100</v>
      </c>
      <c r="F478">
        <v>61.6</v>
      </c>
      <c r="G478">
        <v>38.6</v>
      </c>
      <c r="H478">
        <v>28.78</v>
      </c>
      <c r="I478">
        <v>87.33</v>
      </c>
      <c r="J478">
        <v>13.27</v>
      </c>
      <c r="K478" s="58">
        <v>1</v>
      </c>
      <c r="L478" s="58">
        <v>66.67</v>
      </c>
      <c r="M478">
        <v>1223.8599999999999</v>
      </c>
      <c r="N478" s="8">
        <v>38677000</v>
      </c>
      <c r="O478" s="8">
        <v>29689000</v>
      </c>
      <c r="P478" s="8">
        <v>2569000</v>
      </c>
      <c r="Q478">
        <v>5.97</v>
      </c>
      <c r="R478">
        <v>1.48</v>
      </c>
      <c r="S478">
        <v>50.7</v>
      </c>
      <c r="T478" s="6">
        <v>6.67</v>
      </c>
      <c r="U478" s="7">
        <v>8.2306853281853254</v>
      </c>
      <c r="V478" t="s">
        <v>645</v>
      </c>
    </row>
    <row r="479" spans="1:22" x14ac:dyDescent="0.3">
      <c r="A479" t="s">
        <v>123</v>
      </c>
      <c r="B479" s="6">
        <v>2012</v>
      </c>
      <c r="C479">
        <v>68.040000000000006</v>
      </c>
      <c r="D479">
        <v>68.040000000000006</v>
      </c>
      <c r="E479">
        <v>100</v>
      </c>
      <c r="F479">
        <v>95.39</v>
      </c>
      <c r="G479">
        <v>61.13</v>
      </c>
      <c r="H479">
        <v>43.33</v>
      </c>
      <c r="I479">
        <v>98.89</v>
      </c>
      <c r="J479">
        <v>45.7</v>
      </c>
      <c r="K479" s="58">
        <v>1</v>
      </c>
      <c r="L479" s="58">
        <v>58.33</v>
      </c>
      <c r="M479">
        <v>17036.810000000001</v>
      </c>
      <c r="N479" s="8">
        <v>46287000</v>
      </c>
      <c r="O479" s="8">
        <v>28436000</v>
      </c>
      <c r="P479" s="8">
        <v>2810000</v>
      </c>
      <c r="Q479">
        <v>2.5299999999999998</v>
      </c>
      <c r="R479">
        <v>0.93</v>
      </c>
      <c r="S479">
        <v>41.47</v>
      </c>
      <c r="T479" s="6">
        <v>6.67</v>
      </c>
      <c r="U479" s="7">
        <v>8.2306853281853254</v>
      </c>
      <c r="V479" t="s">
        <v>645</v>
      </c>
    </row>
    <row r="480" spans="1:22" x14ac:dyDescent="0.3">
      <c r="A480" t="s">
        <v>259</v>
      </c>
      <c r="B480" s="6">
        <v>2012</v>
      </c>
      <c r="C480">
        <v>43.49</v>
      </c>
      <c r="D480">
        <v>43.49</v>
      </c>
      <c r="E480">
        <v>100</v>
      </c>
      <c r="F480">
        <v>60.03</v>
      </c>
      <c r="G480">
        <v>17.329999999999998</v>
      </c>
      <c r="H480">
        <v>58.59</v>
      </c>
      <c r="I480">
        <v>88.79</v>
      </c>
      <c r="J480">
        <v>60.9</v>
      </c>
      <c r="K480" s="58">
        <v>1</v>
      </c>
      <c r="L480" s="58">
        <v>61.54</v>
      </c>
      <c r="M480">
        <v>3730.6</v>
      </c>
      <c r="N480" s="8">
        <v>4176600</v>
      </c>
      <c r="O480" s="8">
        <v>2169200</v>
      </c>
      <c r="P480" s="8">
        <v>428800</v>
      </c>
      <c r="Q480">
        <v>7.61</v>
      </c>
      <c r="R480">
        <v>1.1599999999999999</v>
      </c>
      <c r="S480">
        <v>35.61</v>
      </c>
      <c r="T480" s="6">
        <v>6.67</v>
      </c>
      <c r="U480" s="7">
        <v>8.2306853281853254</v>
      </c>
      <c r="V480" t="s">
        <v>645</v>
      </c>
    </row>
    <row r="481" spans="1:22" x14ac:dyDescent="0.3">
      <c r="A481" t="s">
        <v>257</v>
      </c>
      <c r="B481" s="6">
        <v>2012</v>
      </c>
      <c r="C481">
        <v>55.98</v>
      </c>
      <c r="D481">
        <v>55.98</v>
      </c>
      <c r="E481">
        <v>63.89</v>
      </c>
      <c r="F481">
        <v>64.33</v>
      </c>
      <c r="G481">
        <v>79.239999999999995</v>
      </c>
      <c r="H481">
        <v>12.26</v>
      </c>
      <c r="I481">
        <v>34.67</v>
      </c>
      <c r="J481">
        <v>7.14</v>
      </c>
      <c r="K481" s="58">
        <v>1</v>
      </c>
      <c r="L481" s="58">
        <v>58.33</v>
      </c>
      <c r="M481">
        <v>4974.24</v>
      </c>
      <c r="N481" s="8">
        <v>86980000</v>
      </c>
      <c r="O481" s="8">
        <v>67627000</v>
      </c>
      <c r="P481" s="8">
        <v>3053000</v>
      </c>
      <c r="Q481">
        <v>3.68</v>
      </c>
      <c r="R481">
        <v>1.49</v>
      </c>
      <c r="S481">
        <v>36.17</v>
      </c>
      <c r="T481" s="6">
        <v>6.67</v>
      </c>
      <c r="U481" s="7">
        <v>8.2306853281853254</v>
      </c>
      <c r="V481" t="s">
        <v>645</v>
      </c>
    </row>
    <row r="482" spans="1:22" x14ac:dyDescent="0.3">
      <c r="A482" t="s">
        <v>42</v>
      </c>
      <c r="B482" s="6">
        <v>2012</v>
      </c>
      <c r="C482">
        <v>64.81</v>
      </c>
      <c r="D482">
        <v>64.81</v>
      </c>
      <c r="E482">
        <v>100</v>
      </c>
      <c r="F482">
        <v>83.42</v>
      </c>
      <c r="G482">
        <v>40.729999999999997</v>
      </c>
      <c r="H482">
        <v>71.94</v>
      </c>
      <c r="I482">
        <v>90</v>
      </c>
      <c r="J482">
        <v>71.510000000000005</v>
      </c>
      <c r="K482" s="58">
        <v>1</v>
      </c>
      <c r="L482" s="58">
        <v>61.54</v>
      </c>
      <c r="M482">
        <v>20582.580000000002</v>
      </c>
      <c r="N482" s="8">
        <v>61388000</v>
      </c>
      <c r="O482" s="8">
        <v>47318200</v>
      </c>
      <c r="P482" s="8">
        <v>3329800</v>
      </c>
      <c r="Q482">
        <v>3.92</v>
      </c>
      <c r="R482">
        <v>0.64</v>
      </c>
      <c r="S482">
        <v>58.22</v>
      </c>
      <c r="T482" s="6">
        <v>6.67</v>
      </c>
      <c r="U482" s="7">
        <v>8.2306853281853254</v>
      </c>
      <c r="V482" t="s">
        <v>645</v>
      </c>
    </row>
    <row r="483" spans="1:22" x14ac:dyDescent="0.3">
      <c r="A483" t="s">
        <v>10</v>
      </c>
      <c r="B483" s="6">
        <v>2012</v>
      </c>
      <c r="C483">
        <v>85.63</v>
      </c>
      <c r="D483">
        <v>44.79</v>
      </c>
      <c r="E483">
        <v>3.85</v>
      </c>
      <c r="F483">
        <v>82.74</v>
      </c>
      <c r="G483">
        <v>90.23</v>
      </c>
      <c r="H483">
        <v>81.650000000000006</v>
      </c>
      <c r="I483">
        <v>56.36</v>
      </c>
      <c r="J483">
        <v>92.63</v>
      </c>
      <c r="K483" s="58">
        <v>1</v>
      </c>
      <c r="L483" s="58">
        <v>69.23</v>
      </c>
      <c r="M483">
        <v>99887.38</v>
      </c>
      <c r="N483" s="8">
        <v>184081185</v>
      </c>
      <c r="O483" s="8">
        <v>110514885</v>
      </c>
      <c r="P483" s="8">
        <v>8134425</v>
      </c>
      <c r="Q483">
        <v>4.05</v>
      </c>
      <c r="R483">
        <v>1.28</v>
      </c>
      <c r="S483">
        <v>28.97</v>
      </c>
      <c r="T483" s="6">
        <v>6.67</v>
      </c>
      <c r="U483" s="7">
        <v>8.2306853281853254</v>
      </c>
      <c r="V483" t="s">
        <v>652</v>
      </c>
    </row>
    <row r="484" spans="1:22" x14ac:dyDescent="0.3">
      <c r="A484" t="s">
        <v>46</v>
      </c>
      <c r="B484" s="6">
        <v>2012</v>
      </c>
      <c r="C484">
        <v>78.25</v>
      </c>
      <c r="D484">
        <v>63.47</v>
      </c>
      <c r="E484">
        <v>53.85</v>
      </c>
      <c r="F484">
        <v>72.84</v>
      </c>
      <c r="G484">
        <v>83.56</v>
      </c>
      <c r="H484">
        <v>76.709999999999994</v>
      </c>
      <c r="I484">
        <v>26.36</v>
      </c>
      <c r="J484">
        <v>90.43</v>
      </c>
      <c r="K484" s="58">
        <v>0</v>
      </c>
      <c r="L484" s="58">
        <v>70</v>
      </c>
      <c r="M484">
        <v>66650.880000000005</v>
      </c>
      <c r="N484" s="8">
        <v>134728000</v>
      </c>
      <c r="O484" s="8">
        <v>72015000</v>
      </c>
      <c r="P484" s="8">
        <v>17661000</v>
      </c>
      <c r="Q484">
        <v>5.9</v>
      </c>
      <c r="R484">
        <v>0.94</v>
      </c>
      <c r="S484">
        <v>28.06</v>
      </c>
      <c r="T484" s="6">
        <v>6.67</v>
      </c>
      <c r="U484" s="7">
        <v>8.2306853281853254</v>
      </c>
      <c r="V484" t="s">
        <v>652</v>
      </c>
    </row>
    <row r="485" spans="1:22" x14ac:dyDescent="0.3">
      <c r="A485" t="s">
        <v>346</v>
      </c>
      <c r="B485" s="6">
        <v>2012</v>
      </c>
      <c r="C485">
        <v>57.79</v>
      </c>
      <c r="D485">
        <v>57.79</v>
      </c>
      <c r="E485">
        <v>78.209999999999994</v>
      </c>
      <c r="F485">
        <v>82.18</v>
      </c>
      <c r="G485">
        <v>56.41</v>
      </c>
      <c r="H485">
        <v>24.48</v>
      </c>
      <c r="I485">
        <v>80.91</v>
      </c>
      <c r="J485">
        <v>4.55</v>
      </c>
      <c r="K485" s="58">
        <v>1</v>
      </c>
      <c r="L485" s="58">
        <v>50</v>
      </c>
      <c r="M485">
        <v>8972.57</v>
      </c>
      <c r="N485" s="8">
        <v>13656368</v>
      </c>
      <c r="O485" s="8">
        <v>6950394</v>
      </c>
      <c r="P485" s="8">
        <v>546132</v>
      </c>
      <c r="Q485">
        <v>3.36</v>
      </c>
      <c r="R485">
        <v>1.37</v>
      </c>
      <c r="S485">
        <v>34.82</v>
      </c>
      <c r="T485" s="6">
        <v>6.67</v>
      </c>
      <c r="U485" s="7">
        <v>8.2306853281853254</v>
      </c>
      <c r="V485" t="s">
        <v>652</v>
      </c>
    </row>
    <row r="486" spans="1:22" x14ac:dyDescent="0.3">
      <c r="A486" t="s">
        <v>653</v>
      </c>
      <c r="B486" s="6">
        <v>2012</v>
      </c>
      <c r="C486">
        <v>76.61</v>
      </c>
      <c r="D486">
        <v>76.61</v>
      </c>
      <c r="E486">
        <v>100</v>
      </c>
      <c r="F486">
        <v>82.39</v>
      </c>
      <c r="G486">
        <v>89.61</v>
      </c>
      <c r="H486">
        <v>59.67</v>
      </c>
      <c r="I486">
        <v>53.33</v>
      </c>
      <c r="J486">
        <v>70</v>
      </c>
      <c r="K486" s="58">
        <v>1</v>
      </c>
      <c r="L486" s="58">
        <v>62.5</v>
      </c>
      <c r="M486">
        <v>442.51</v>
      </c>
      <c r="N486" s="8">
        <v>4766766</v>
      </c>
      <c r="O486" s="8">
        <v>3738091</v>
      </c>
      <c r="P486" s="8">
        <v>-223659</v>
      </c>
      <c r="Q486">
        <v>-11.76</v>
      </c>
      <c r="R486">
        <v>0.56000000000000005</v>
      </c>
      <c r="S486">
        <v>57.16</v>
      </c>
      <c r="T486" s="6">
        <v>6.67</v>
      </c>
      <c r="U486" s="7">
        <v>8.2306853281853254</v>
      </c>
      <c r="V486" t="s">
        <v>652</v>
      </c>
    </row>
    <row r="487" spans="1:22" x14ac:dyDescent="0.3">
      <c r="A487" t="s">
        <v>391</v>
      </c>
      <c r="B487" s="6">
        <v>2012</v>
      </c>
      <c r="C487">
        <v>69</v>
      </c>
      <c r="D487">
        <v>69</v>
      </c>
      <c r="E487">
        <v>100</v>
      </c>
      <c r="F487">
        <v>73.75</v>
      </c>
      <c r="G487">
        <v>69.44</v>
      </c>
      <c r="H487">
        <v>61.25</v>
      </c>
      <c r="I487">
        <v>26.36</v>
      </c>
      <c r="J487">
        <v>73.209999999999994</v>
      </c>
      <c r="K487" s="58">
        <v>1</v>
      </c>
      <c r="L487" s="58">
        <v>66.67</v>
      </c>
      <c r="M487">
        <v>2505.06</v>
      </c>
      <c r="N487" s="8">
        <v>7352000</v>
      </c>
      <c r="O487" s="8">
        <v>4774000</v>
      </c>
      <c r="P487" s="8">
        <v>226000</v>
      </c>
      <c r="Q487">
        <v>2.91</v>
      </c>
      <c r="R487">
        <v>2.4300000000000002</v>
      </c>
      <c r="S487">
        <v>49.14</v>
      </c>
      <c r="T487" s="6">
        <v>6.67</v>
      </c>
      <c r="U487" s="7">
        <v>8.2306853281853254</v>
      </c>
      <c r="V487" t="s">
        <v>652</v>
      </c>
    </row>
    <row r="488" spans="1:22" x14ac:dyDescent="0.3">
      <c r="A488" t="s">
        <v>401</v>
      </c>
      <c r="B488" s="6">
        <v>2012</v>
      </c>
      <c r="C488">
        <v>81.34</v>
      </c>
      <c r="D488">
        <v>78.17</v>
      </c>
      <c r="E488">
        <v>53.85</v>
      </c>
      <c r="F488">
        <v>76.239999999999995</v>
      </c>
      <c r="G488">
        <v>80.92</v>
      </c>
      <c r="H488">
        <v>89.56</v>
      </c>
      <c r="I488">
        <v>26.36</v>
      </c>
      <c r="J488">
        <v>96.67</v>
      </c>
      <c r="K488" s="58">
        <v>1</v>
      </c>
      <c r="L488" s="58">
        <v>66.67</v>
      </c>
      <c r="M488">
        <v>8952.5400000000009</v>
      </c>
      <c r="N488" s="8">
        <v>30219252</v>
      </c>
      <c r="O488" s="8">
        <v>15689278</v>
      </c>
      <c r="P488" s="8">
        <v>3352022</v>
      </c>
      <c r="Q488">
        <v>5.15</v>
      </c>
      <c r="R488">
        <v>1.41</v>
      </c>
      <c r="S488">
        <v>25.5</v>
      </c>
      <c r="T488" s="6">
        <v>6.67</v>
      </c>
      <c r="U488" s="7">
        <v>8.2306853281853254</v>
      </c>
      <c r="V488" t="s">
        <v>652</v>
      </c>
    </row>
    <row r="489" spans="1:22" x14ac:dyDescent="0.3">
      <c r="A489" t="s">
        <v>453</v>
      </c>
      <c r="B489" s="6">
        <v>2012</v>
      </c>
      <c r="C489">
        <v>52.04</v>
      </c>
      <c r="D489">
        <v>52.04</v>
      </c>
      <c r="E489">
        <v>100</v>
      </c>
      <c r="F489">
        <v>60</v>
      </c>
      <c r="G489">
        <v>45.89</v>
      </c>
      <c r="H489">
        <v>51.52</v>
      </c>
      <c r="I489">
        <v>81.48</v>
      </c>
      <c r="J489">
        <v>50</v>
      </c>
      <c r="K489" s="58">
        <v>1</v>
      </c>
      <c r="L489" s="58">
        <v>66.67</v>
      </c>
      <c r="M489">
        <v>7086.62</v>
      </c>
      <c r="N489" s="8">
        <v>3252735</v>
      </c>
      <c r="O489" s="8">
        <v>2299485</v>
      </c>
      <c r="P489" s="8">
        <v>456447</v>
      </c>
      <c r="Q489">
        <v>12.48</v>
      </c>
      <c r="R489">
        <v>1.22</v>
      </c>
      <c r="S489">
        <v>18.93</v>
      </c>
      <c r="T489" s="6">
        <v>6.67</v>
      </c>
      <c r="U489" s="7">
        <v>8.2306853281853254</v>
      </c>
      <c r="V489" t="s">
        <v>652</v>
      </c>
    </row>
    <row r="490" spans="1:22" x14ac:dyDescent="0.3">
      <c r="A490" t="s">
        <v>654</v>
      </c>
      <c r="B490" s="6">
        <v>2012</v>
      </c>
      <c r="C490">
        <v>73.75</v>
      </c>
      <c r="D490">
        <v>73.75</v>
      </c>
      <c r="E490">
        <v>100</v>
      </c>
      <c r="F490">
        <v>89.67</v>
      </c>
      <c r="G490">
        <v>80.459999999999994</v>
      </c>
      <c r="H490">
        <v>38.46</v>
      </c>
      <c r="I490">
        <v>80.91</v>
      </c>
      <c r="J490">
        <v>36.67</v>
      </c>
      <c r="K490" s="58">
        <v>1</v>
      </c>
      <c r="L490" s="58">
        <v>62.5</v>
      </c>
      <c r="M490">
        <v>19845.89</v>
      </c>
      <c r="N490" s="8">
        <v>61611000</v>
      </c>
      <c r="O490" s="8">
        <v>30896000</v>
      </c>
      <c r="P490" s="8">
        <v>3372000</v>
      </c>
      <c r="Q490">
        <v>3.92</v>
      </c>
      <c r="R490">
        <v>0.96</v>
      </c>
      <c r="S490">
        <v>37.82</v>
      </c>
      <c r="T490" s="6">
        <v>6.67</v>
      </c>
      <c r="U490" s="7">
        <v>8.2306853281853254</v>
      </c>
      <c r="V490" t="s">
        <v>652</v>
      </c>
    </row>
    <row r="491" spans="1:22" x14ac:dyDescent="0.3">
      <c r="A491" t="s">
        <v>655</v>
      </c>
      <c r="B491" s="6">
        <v>2012</v>
      </c>
      <c r="C491">
        <v>80.75</v>
      </c>
      <c r="D491">
        <v>43.66</v>
      </c>
      <c r="E491">
        <v>6.41</v>
      </c>
      <c r="F491">
        <v>90.33</v>
      </c>
      <c r="G491">
        <v>71.08</v>
      </c>
      <c r="H491">
        <v>83.94</v>
      </c>
      <c r="I491">
        <v>80.91</v>
      </c>
      <c r="J491">
        <v>88.56</v>
      </c>
      <c r="K491" s="58">
        <v>1</v>
      </c>
      <c r="L491" s="58">
        <v>55.56</v>
      </c>
      <c r="M491">
        <v>98280.44</v>
      </c>
      <c r="N491" s="8">
        <v>270060240</v>
      </c>
      <c r="O491" s="8">
        <v>126095574</v>
      </c>
      <c r="P491" s="8">
        <v>29961131</v>
      </c>
      <c r="Q491">
        <v>7.84</v>
      </c>
      <c r="R491">
        <v>1.34</v>
      </c>
      <c r="S491">
        <v>16.579999999999998</v>
      </c>
      <c r="T491" s="6">
        <v>6.67</v>
      </c>
      <c r="U491" s="7">
        <v>8.2306853281853254</v>
      </c>
      <c r="V491" t="s">
        <v>652</v>
      </c>
    </row>
    <row r="492" spans="1:22" x14ac:dyDescent="0.3">
      <c r="A492" t="s">
        <v>544</v>
      </c>
      <c r="B492" s="6">
        <v>2012</v>
      </c>
      <c r="C492">
        <v>82.56</v>
      </c>
      <c r="D492">
        <v>82.56</v>
      </c>
      <c r="E492">
        <v>90</v>
      </c>
      <c r="F492">
        <v>85.41</v>
      </c>
      <c r="G492">
        <v>92.37</v>
      </c>
      <c r="H492">
        <v>65.28</v>
      </c>
      <c r="I492">
        <v>55.56</v>
      </c>
      <c r="J492">
        <v>67.02</v>
      </c>
      <c r="K492" s="58">
        <v>1</v>
      </c>
      <c r="L492" s="58">
        <v>80</v>
      </c>
      <c r="M492">
        <v>12929.91</v>
      </c>
      <c r="N492" s="8">
        <v>17107000</v>
      </c>
      <c r="O492" s="8">
        <v>11554000</v>
      </c>
      <c r="P492" s="8">
        <v>1489000</v>
      </c>
      <c r="Q492">
        <v>6.09</v>
      </c>
      <c r="R492">
        <v>0.72</v>
      </c>
      <c r="S492">
        <v>50.58</v>
      </c>
      <c r="T492" s="6">
        <v>6.67</v>
      </c>
      <c r="U492" s="7">
        <v>8.2306853281853254</v>
      </c>
      <c r="V492" t="s">
        <v>652</v>
      </c>
    </row>
    <row r="493" spans="1:22" x14ac:dyDescent="0.3">
      <c r="A493" t="s">
        <v>550</v>
      </c>
      <c r="B493" s="6">
        <v>2012</v>
      </c>
      <c r="C493">
        <v>60.53</v>
      </c>
      <c r="D493">
        <v>57.77</v>
      </c>
      <c r="E493">
        <v>55</v>
      </c>
      <c r="F493">
        <v>44.64</v>
      </c>
      <c r="G493">
        <v>81.81</v>
      </c>
      <c r="H493">
        <v>48.81</v>
      </c>
      <c r="I493">
        <v>0</v>
      </c>
      <c r="J493">
        <v>53.26</v>
      </c>
      <c r="K493" s="58">
        <v>1</v>
      </c>
      <c r="L493" s="58">
        <v>85.71</v>
      </c>
      <c r="M493">
        <v>1982.21</v>
      </c>
      <c r="N493" s="8">
        <v>4771387</v>
      </c>
      <c r="O493" s="8">
        <v>3604220</v>
      </c>
      <c r="P493" s="8">
        <v>268569</v>
      </c>
      <c r="Q493">
        <v>0.21</v>
      </c>
      <c r="R493">
        <v>0.6</v>
      </c>
      <c r="S493">
        <v>62.17</v>
      </c>
      <c r="T493" s="6">
        <v>6.67</v>
      </c>
      <c r="U493" s="7">
        <v>8.2306853281853254</v>
      </c>
      <c r="V493" t="s">
        <v>652</v>
      </c>
    </row>
    <row r="494" spans="1:22" x14ac:dyDescent="0.3">
      <c r="A494" t="s">
        <v>145</v>
      </c>
      <c r="B494" s="6">
        <v>2012</v>
      </c>
      <c r="C494">
        <v>77.77</v>
      </c>
      <c r="D494">
        <v>63.23</v>
      </c>
      <c r="E494">
        <v>53.85</v>
      </c>
      <c r="F494">
        <v>82.12</v>
      </c>
      <c r="G494">
        <v>70.97</v>
      </c>
      <c r="H494">
        <v>83.52</v>
      </c>
      <c r="I494">
        <v>80.91</v>
      </c>
      <c r="J494">
        <v>97.22</v>
      </c>
      <c r="K494" s="58">
        <v>1</v>
      </c>
      <c r="L494" s="58">
        <v>83.33</v>
      </c>
      <c r="M494">
        <v>60281.279999999999</v>
      </c>
      <c r="N494" s="8">
        <v>780500000</v>
      </c>
      <c r="O494" s="8">
        <v>460600000</v>
      </c>
      <c r="P494" s="8">
        <v>190200000</v>
      </c>
      <c r="Q494">
        <v>9.01</v>
      </c>
      <c r="R494">
        <v>0.9</v>
      </c>
      <c r="S494">
        <v>27.18</v>
      </c>
      <c r="T494" s="6">
        <v>6.67</v>
      </c>
      <c r="U494" s="7">
        <v>8.2306853281853254</v>
      </c>
      <c r="V494" t="s">
        <v>652</v>
      </c>
    </row>
    <row r="495" spans="1:22" x14ac:dyDescent="0.3">
      <c r="A495" t="s">
        <v>677</v>
      </c>
      <c r="B495" s="6">
        <v>2012</v>
      </c>
      <c r="C495">
        <v>36.32</v>
      </c>
      <c r="D495">
        <v>36.32</v>
      </c>
      <c r="E495">
        <v>100</v>
      </c>
      <c r="F495">
        <v>35.840000000000003</v>
      </c>
      <c r="G495">
        <v>23.98</v>
      </c>
      <c r="H495">
        <v>54.41</v>
      </c>
      <c r="I495">
        <v>24.07</v>
      </c>
      <c r="J495">
        <v>55</v>
      </c>
      <c r="K495" s="58">
        <v>1</v>
      </c>
      <c r="L495" s="58">
        <v>75</v>
      </c>
      <c r="M495">
        <v>6329.47</v>
      </c>
      <c r="N495" s="8">
        <v>7928453</v>
      </c>
      <c r="O495" s="8">
        <v>3101281</v>
      </c>
      <c r="P495" s="8">
        <v>557215</v>
      </c>
      <c r="Q495">
        <v>9.14</v>
      </c>
      <c r="R495">
        <v>0.62</v>
      </c>
      <c r="S495">
        <v>19.43</v>
      </c>
      <c r="T495" s="6">
        <v>6.67</v>
      </c>
      <c r="U495" s="7">
        <v>8.2306853281853254</v>
      </c>
      <c r="V495" t="s">
        <v>652</v>
      </c>
    </row>
    <row r="496" spans="1:22" x14ac:dyDescent="0.3">
      <c r="A496" t="s">
        <v>656</v>
      </c>
      <c r="B496" s="6">
        <v>2012</v>
      </c>
      <c r="C496">
        <v>31.9</v>
      </c>
      <c r="D496">
        <v>31.9</v>
      </c>
      <c r="E496">
        <v>100</v>
      </c>
      <c r="F496">
        <v>3.55</v>
      </c>
      <c r="G496">
        <v>46.46</v>
      </c>
      <c r="H496">
        <v>44.26</v>
      </c>
      <c r="I496">
        <v>0</v>
      </c>
      <c r="J496">
        <v>58.33</v>
      </c>
      <c r="K496" s="58">
        <v>1</v>
      </c>
      <c r="L496" s="58">
        <v>83.33</v>
      </c>
      <c r="M496">
        <v>2068.4899999999998</v>
      </c>
      <c r="N496" s="8">
        <v>9145601</v>
      </c>
      <c r="O496" s="8">
        <v>2641341</v>
      </c>
      <c r="P496" s="8">
        <v>2326263</v>
      </c>
      <c r="Q496">
        <v>19.38</v>
      </c>
      <c r="R496">
        <v>0.59</v>
      </c>
      <c r="S496">
        <v>0.37</v>
      </c>
      <c r="T496" s="6">
        <v>6.67</v>
      </c>
      <c r="U496" s="7">
        <v>8.2306853281853254</v>
      </c>
      <c r="V496" t="s">
        <v>652</v>
      </c>
    </row>
    <row r="497" spans="1:22" x14ac:dyDescent="0.3">
      <c r="A497" t="s">
        <v>4</v>
      </c>
      <c r="B497" s="6">
        <v>2012</v>
      </c>
      <c r="C497">
        <v>83.93</v>
      </c>
      <c r="D497">
        <v>51.83</v>
      </c>
      <c r="E497">
        <v>19.23</v>
      </c>
      <c r="F497">
        <v>90.12</v>
      </c>
      <c r="G497">
        <v>87.86</v>
      </c>
      <c r="H497">
        <v>67.849999999999994</v>
      </c>
      <c r="I497">
        <v>80.91</v>
      </c>
      <c r="J497">
        <v>81.180000000000007</v>
      </c>
      <c r="K497" s="58">
        <v>1</v>
      </c>
      <c r="L497" s="58">
        <v>83.33</v>
      </c>
      <c r="M497">
        <v>92682.69</v>
      </c>
      <c r="N497" s="8">
        <v>169997000</v>
      </c>
      <c r="O497" s="8">
        <v>95804000</v>
      </c>
      <c r="P497" s="8">
        <v>23124000</v>
      </c>
      <c r="Q497">
        <v>6.55</v>
      </c>
      <c r="R497">
        <v>1.07</v>
      </c>
      <c r="S497">
        <v>30.97</v>
      </c>
      <c r="T497" s="6">
        <v>6.67</v>
      </c>
      <c r="U497" s="7">
        <v>8.2306853281853254</v>
      </c>
      <c r="V497" t="s">
        <v>652</v>
      </c>
    </row>
    <row r="498" spans="1:22" x14ac:dyDescent="0.3">
      <c r="A498" t="s">
        <v>493</v>
      </c>
      <c r="B498" s="6">
        <v>2012</v>
      </c>
      <c r="C498">
        <v>57.85</v>
      </c>
      <c r="D498">
        <v>57.85</v>
      </c>
      <c r="E498">
        <v>100</v>
      </c>
      <c r="F498">
        <v>52.59</v>
      </c>
      <c r="G498">
        <v>49.41</v>
      </c>
      <c r="H498">
        <v>80.61</v>
      </c>
      <c r="I498">
        <v>0</v>
      </c>
      <c r="J498">
        <v>87.62</v>
      </c>
      <c r="K498" s="58">
        <v>1</v>
      </c>
      <c r="L498" s="58">
        <v>83.33</v>
      </c>
      <c r="M498">
        <v>14028.55</v>
      </c>
      <c r="N498" s="8">
        <v>5766794</v>
      </c>
      <c r="O498" s="8">
        <v>2494010</v>
      </c>
      <c r="P498" s="8">
        <v>724288</v>
      </c>
      <c r="Q498">
        <v>6.58</v>
      </c>
      <c r="R498">
        <v>0.26</v>
      </c>
      <c r="S498">
        <v>18.07</v>
      </c>
      <c r="T498" s="6">
        <v>6.67</v>
      </c>
      <c r="U498" s="7">
        <v>8.2306853281853254</v>
      </c>
      <c r="V498" t="s">
        <v>652</v>
      </c>
    </row>
    <row r="499" spans="1:22" x14ac:dyDescent="0.3">
      <c r="A499" t="s">
        <v>657</v>
      </c>
      <c r="B499" s="6">
        <v>2012</v>
      </c>
      <c r="C499">
        <v>62.88</v>
      </c>
      <c r="D499">
        <v>62.88</v>
      </c>
      <c r="E499">
        <v>100</v>
      </c>
      <c r="F499">
        <v>71.930000000000007</v>
      </c>
      <c r="G499">
        <v>54.7</v>
      </c>
      <c r="H499">
        <v>59.15</v>
      </c>
      <c r="I499">
        <v>53.33</v>
      </c>
      <c r="J499">
        <v>50</v>
      </c>
      <c r="K499" s="58">
        <v>1</v>
      </c>
      <c r="L499" s="58">
        <v>85.71</v>
      </c>
      <c r="M499">
        <v>891.82</v>
      </c>
      <c r="N499" s="8">
        <v>50905987</v>
      </c>
      <c r="O499" s="8">
        <v>38809663</v>
      </c>
      <c r="P499" s="8">
        <v>29779</v>
      </c>
      <c r="Q499">
        <v>-12.74</v>
      </c>
      <c r="R499">
        <v>1.06</v>
      </c>
      <c r="S499">
        <v>51.91</v>
      </c>
      <c r="T499" s="6">
        <v>6.67</v>
      </c>
      <c r="U499" s="7">
        <v>8.2306853281853254</v>
      </c>
      <c r="V499" t="s">
        <v>652</v>
      </c>
    </row>
    <row r="500" spans="1:22" x14ac:dyDescent="0.3">
      <c r="A500" t="s">
        <v>658</v>
      </c>
      <c r="B500" s="6">
        <v>2012</v>
      </c>
      <c r="C500">
        <v>60.31</v>
      </c>
      <c r="D500">
        <v>60.31</v>
      </c>
      <c r="E500">
        <v>100</v>
      </c>
      <c r="F500">
        <v>65.31</v>
      </c>
      <c r="G500">
        <v>63.81</v>
      </c>
      <c r="H500">
        <v>49.49</v>
      </c>
      <c r="I500">
        <v>81.48</v>
      </c>
      <c r="J500">
        <v>46.87</v>
      </c>
      <c r="K500" s="58">
        <v>1</v>
      </c>
      <c r="L500" s="58">
        <v>85.71</v>
      </c>
      <c r="M500">
        <v>3360.07</v>
      </c>
      <c r="N500" s="8">
        <v>2534846</v>
      </c>
      <c r="O500" s="8">
        <v>1160136</v>
      </c>
      <c r="P500" s="8">
        <v>229542</v>
      </c>
      <c r="Q500">
        <v>6.66</v>
      </c>
      <c r="R500">
        <v>1.69</v>
      </c>
      <c r="S500">
        <v>12.76</v>
      </c>
      <c r="T500" s="6">
        <v>6.67</v>
      </c>
      <c r="U500" s="7">
        <v>8.2306853281853254</v>
      </c>
      <c r="V500" t="s">
        <v>652</v>
      </c>
    </row>
    <row r="501" spans="1:22" x14ac:dyDescent="0.3">
      <c r="A501" t="s">
        <v>683</v>
      </c>
      <c r="B501" s="9">
        <v>2012</v>
      </c>
      <c r="C501">
        <v>48.72</v>
      </c>
      <c r="D501">
        <v>48.72</v>
      </c>
      <c r="E501">
        <v>100</v>
      </c>
      <c r="F501">
        <v>74.819999999999993</v>
      </c>
      <c r="G501">
        <v>42.8</v>
      </c>
      <c r="H501">
        <v>23.82</v>
      </c>
      <c r="I501">
        <v>27.61</v>
      </c>
      <c r="J501">
        <v>2.98</v>
      </c>
      <c r="K501" s="58">
        <v>1</v>
      </c>
      <c r="L501" s="58">
        <v>85.71</v>
      </c>
      <c r="M501">
        <v>4907.75</v>
      </c>
      <c r="N501" s="8">
        <v>8158000</v>
      </c>
      <c r="O501" s="8">
        <v>3054000</v>
      </c>
      <c r="P501" s="8">
        <v>137000</v>
      </c>
      <c r="Q501">
        <v>7.47</v>
      </c>
      <c r="R501">
        <v>0.04</v>
      </c>
      <c r="S501">
        <v>34.1</v>
      </c>
      <c r="T501" s="6">
        <v>6.67</v>
      </c>
      <c r="U501" s="7">
        <v>8.2306853281853254</v>
      </c>
      <c r="V501" t="s">
        <v>101</v>
      </c>
    </row>
    <row r="502" spans="1:22" x14ac:dyDescent="0.3">
      <c r="A502" t="s">
        <v>684</v>
      </c>
      <c r="B502" s="9">
        <v>2012</v>
      </c>
      <c r="C502">
        <v>55.69</v>
      </c>
      <c r="D502">
        <v>55.69</v>
      </c>
      <c r="E502">
        <v>100</v>
      </c>
      <c r="F502">
        <v>58.54</v>
      </c>
      <c r="G502">
        <v>48.04</v>
      </c>
      <c r="H502">
        <v>59.54</v>
      </c>
      <c r="I502">
        <v>0</v>
      </c>
      <c r="J502">
        <v>65.67</v>
      </c>
      <c r="K502" s="58">
        <v>1</v>
      </c>
      <c r="L502" s="58">
        <v>85.71</v>
      </c>
      <c r="M502">
        <v>1262.53</v>
      </c>
      <c r="N502" s="8">
        <v>1925500</v>
      </c>
      <c r="O502" s="8">
        <v>447700</v>
      </c>
      <c r="P502" s="8">
        <v>15300</v>
      </c>
      <c r="Q502">
        <v>14.16</v>
      </c>
      <c r="R502">
        <v>0.05</v>
      </c>
      <c r="S502">
        <v>19.059999999999999</v>
      </c>
      <c r="T502" s="6">
        <v>6.67</v>
      </c>
      <c r="U502" s="7">
        <v>8.2306853281853254</v>
      </c>
      <c r="V502" t="s">
        <v>101</v>
      </c>
    </row>
    <row r="503" spans="1:22" x14ac:dyDescent="0.3">
      <c r="A503" t="s">
        <v>521</v>
      </c>
      <c r="B503" s="9">
        <v>2012</v>
      </c>
      <c r="C503">
        <v>59.5</v>
      </c>
      <c r="D503">
        <v>59.5</v>
      </c>
      <c r="E503">
        <v>100</v>
      </c>
      <c r="F503">
        <v>70.34</v>
      </c>
      <c r="G503">
        <v>48.86</v>
      </c>
      <c r="H503">
        <v>60.72</v>
      </c>
      <c r="I503">
        <v>68.94</v>
      </c>
      <c r="J503">
        <v>70.41</v>
      </c>
      <c r="K503" s="58">
        <v>1</v>
      </c>
      <c r="L503" s="58">
        <v>87.5</v>
      </c>
      <c r="M503">
        <v>14921.57</v>
      </c>
      <c r="N503" s="8">
        <v>36631000</v>
      </c>
      <c r="O503" s="8">
        <v>24566000</v>
      </c>
      <c r="P503" s="8">
        <v>1249000</v>
      </c>
      <c r="Q503">
        <v>5.82</v>
      </c>
      <c r="R503">
        <v>0.08</v>
      </c>
      <c r="S503">
        <v>61.28</v>
      </c>
      <c r="T503" s="6">
        <v>6.67</v>
      </c>
      <c r="U503" s="7">
        <v>8.2306853281853254</v>
      </c>
      <c r="V503" t="s">
        <v>101</v>
      </c>
    </row>
    <row r="504" spans="1:22" x14ac:dyDescent="0.3">
      <c r="A504" t="s">
        <v>546</v>
      </c>
      <c r="B504" s="9">
        <v>2012</v>
      </c>
      <c r="C504">
        <v>66.67</v>
      </c>
      <c r="D504">
        <v>66.67</v>
      </c>
      <c r="E504">
        <v>100</v>
      </c>
      <c r="F504">
        <v>71.23</v>
      </c>
      <c r="G504">
        <v>60.77</v>
      </c>
      <c r="H504">
        <v>66.88</v>
      </c>
      <c r="I504">
        <v>27.61</v>
      </c>
      <c r="J504">
        <v>87.04</v>
      </c>
      <c r="K504" s="58">
        <v>1</v>
      </c>
      <c r="L504" s="58">
        <v>87.5</v>
      </c>
      <c r="M504">
        <v>1386.87</v>
      </c>
      <c r="N504" s="8">
        <v>3642488</v>
      </c>
      <c r="O504" s="8">
        <v>2100196</v>
      </c>
      <c r="P504" s="8">
        <v>155597</v>
      </c>
      <c r="Q504">
        <v>3.55</v>
      </c>
      <c r="R504">
        <v>0.08</v>
      </c>
      <c r="S504">
        <v>53.01</v>
      </c>
      <c r="T504" s="6">
        <v>6.67</v>
      </c>
      <c r="U504" s="7">
        <v>8.2306853281853254</v>
      </c>
      <c r="V504" t="s">
        <v>101</v>
      </c>
    </row>
    <row r="505" spans="1:22" x14ac:dyDescent="0.3">
      <c r="A505" t="s">
        <v>353</v>
      </c>
      <c r="B505" s="9">
        <v>2012</v>
      </c>
      <c r="C505">
        <v>61.1</v>
      </c>
      <c r="D505">
        <v>61.1</v>
      </c>
      <c r="E505">
        <v>100</v>
      </c>
      <c r="F505">
        <v>83.02</v>
      </c>
      <c r="G505">
        <v>52.52</v>
      </c>
      <c r="H505">
        <v>43.58</v>
      </c>
      <c r="I505">
        <v>27.61</v>
      </c>
      <c r="J505">
        <v>51.57</v>
      </c>
      <c r="K505" s="58">
        <v>1</v>
      </c>
      <c r="L505" s="58">
        <v>83.33</v>
      </c>
      <c r="M505">
        <v>1585.6</v>
      </c>
      <c r="N505" s="8">
        <v>2935900</v>
      </c>
      <c r="O505" s="8">
        <v>1017900</v>
      </c>
      <c r="P505" s="8">
        <v>54200</v>
      </c>
      <c r="Q505">
        <v>9.36</v>
      </c>
      <c r="R505">
        <v>0.04</v>
      </c>
      <c r="S505">
        <v>31.43</v>
      </c>
      <c r="T505" s="6">
        <v>6.67</v>
      </c>
      <c r="U505" s="7">
        <v>8.2306853281853254</v>
      </c>
      <c r="V505" t="s">
        <v>101</v>
      </c>
    </row>
    <row r="506" spans="1:22" x14ac:dyDescent="0.3">
      <c r="A506" t="s">
        <v>685</v>
      </c>
      <c r="B506" s="9">
        <v>2012</v>
      </c>
      <c r="C506">
        <v>73.599999999999994</v>
      </c>
      <c r="D506">
        <v>73.599999999999994</v>
      </c>
      <c r="E506">
        <v>100</v>
      </c>
      <c r="F506">
        <v>92.58</v>
      </c>
      <c r="G506">
        <v>53.4</v>
      </c>
      <c r="H506">
        <v>70.430000000000007</v>
      </c>
      <c r="I506">
        <v>84.33</v>
      </c>
      <c r="J506">
        <v>65.05</v>
      </c>
      <c r="K506" s="58">
        <v>0</v>
      </c>
      <c r="L506" s="58">
        <v>32</v>
      </c>
      <c r="M506">
        <v>2761.71</v>
      </c>
      <c r="N506" s="8">
        <v>14047468</v>
      </c>
      <c r="O506" s="8">
        <v>7985822</v>
      </c>
      <c r="P506" s="8">
        <v>459494</v>
      </c>
      <c r="Q506">
        <v>1.19</v>
      </c>
      <c r="R506">
        <v>0.06</v>
      </c>
      <c r="S506">
        <v>52.77</v>
      </c>
      <c r="T506" s="6">
        <v>6.67</v>
      </c>
      <c r="U506" s="7">
        <v>8.2306853281853254</v>
      </c>
      <c r="V506" t="s">
        <v>101</v>
      </c>
    </row>
    <row r="507" spans="1:22" x14ac:dyDescent="0.3">
      <c r="A507" t="s">
        <v>354</v>
      </c>
      <c r="B507" s="9">
        <v>2012</v>
      </c>
      <c r="C507">
        <v>78.64</v>
      </c>
      <c r="D507">
        <v>78.64</v>
      </c>
      <c r="E507">
        <v>100</v>
      </c>
      <c r="F507">
        <v>86.08</v>
      </c>
      <c r="G507">
        <v>71.5</v>
      </c>
      <c r="H507">
        <v>76.67</v>
      </c>
      <c r="I507">
        <v>27.61</v>
      </c>
      <c r="J507">
        <v>77.959999999999994</v>
      </c>
      <c r="K507" s="58">
        <v>1</v>
      </c>
      <c r="L507" s="58">
        <v>38.89</v>
      </c>
      <c r="M507">
        <v>4126.16</v>
      </c>
      <c r="N507" s="8">
        <v>11188147</v>
      </c>
      <c r="O507" s="8">
        <v>5005904</v>
      </c>
      <c r="P507" s="8">
        <v>270626</v>
      </c>
      <c r="Q507">
        <v>3.66</v>
      </c>
      <c r="R507">
        <v>0.06</v>
      </c>
      <c r="S507">
        <v>41.35</v>
      </c>
      <c r="T507" s="6">
        <v>6.67</v>
      </c>
      <c r="U507" s="7">
        <v>8.2306853281853254</v>
      </c>
      <c r="V507" t="s">
        <v>101</v>
      </c>
    </row>
    <row r="508" spans="1:22" x14ac:dyDescent="0.3">
      <c r="A508" t="s">
        <v>474</v>
      </c>
      <c r="B508" s="9">
        <v>2012</v>
      </c>
      <c r="C508">
        <v>62.36</v>
      </c>
      <c r="D508">
        <v>62.36</v>
      </c>
      <c r="E508">
        <v>100</v>
      </c>
      <c r="F508">
        <v>80.459999999999994</v>
      </c>
      <c r="G508">
        <v>78.86</v>
      </c>
      <c r="H508">
        <v>25.77</v>
      </c>
      <c r="I508">
        <v>27.61</v>
      </c>
      <c r="J508">
        <v>22.41</v>
      </c>
      <c r="K508" s="58">
        <v>1</v>
      </c>
      <c r="L508" s="58">
        <v>36.36</v>
      </c>
      <c r="M508">
        <v>1009.94</v>
      </c>
      <c r="N508" s="8">
        <v>1963700</v>
      </c>
      <c r="O508" s="8">
        <v>725400</v>
      </c>
      <c r="P508" s="8">
        <v>6600</v>
      </c>
      <c r="Q508">
        <v>10</v>
      </c>
      <c r="R508">
        <v>0.03</v>
      </c>
      <c r="S508">
        <v>30.15</v>
      </c>
      <c r="T508" s="6">
        <v>6.67</v>
      </c>
      <c r="U508" s="7">
        <v>8.2306853281853254</v>
      </c>
      <c r="V508" t="s">
        <v>101</v>
      </c>
    </row>
    <row r="509" spans="1:22" x14ac:dyDescent="0.3">
      <c r="A509" t="s">
        <v>303</v>
      </c>
      <c r="B509" s="9">
        <v>2012</v>
      </c>
      <c r="C509">
        <v>70.900000000000006</v>
      </c>
      <c r="D509">
        <v>70.900000000000006</v>
      </c>
      <c r="E509">
        <v>100</v>
      </c>
      <c r="F509">
        <v>84.38</v>
      </c>
      <c r="G509">
        <v>58.4</v>
      </c>
      <c r="H509">
        <v>66.92</v>
      </c>
      <c r="I509">
        <v>84.33</v>
      </c>
      <c r="J509">
        <v>82.6</v>
      </c>
      <c r="K509" s="58">
        <v>1</v>
      </c>
      <c r="L509" s="58">
        <v>36.840000000000003</v>
      </c>
      <c r="M509">
        <v>512.22</v>
      </c>
      <c r="N509" s="8">
        <v>6406200</v>
      </c>
      <c r="O509" s="8">
        <v>2480500</v>
      </c>
      <c r="P509" s="8">
        <v>121900</v>
      </c>
      <c r="Q509">
        <v>3.66</v>
      </c>
      <c r="R509">
        <v>0.05</v>
      </c>
      <c r="S509">
        <v>34.64</v>
      </c>
      <c r="T509" s="6">
        <v>6.67</v>
      </c>
      <c r="U509" s="7">
        <v>8.2306853281853254</v>
      </c>
      <c r="V509" t="s">
        <v>101</v>
      </c>
    </row>
    <row r="510" spans="1:22" x14ac:dyDescent="0.3">
      <c r="A510" t="s">
        <v>686</v>
      </c>
      <c r="B510" s="9">
        <v>2012</v>
      </c>
      <c r="C510">
        <v>44.47</v>
      </c>
      <c r="D510">
        <v>44.47</v>
      </c>
      <c r="E510">
        <v>100</v>
      </c>
      <c r="F510">
        <v>68.61</v>
      </c>
      <c r="G510">
        <v>39.36</v>
      </c>
      <c r="H510">
        <v>21.11</v>
      </c>
      <c r="I510">
        <v>27.61</v>
      </c>
      <c r="J510">
        <v>19.89</v>
      </c>
      <c r="K510" s="58">
        <v>1</v>
      </c>
      <c r="L510" s="58">
        <v>40</v>
      </c>
      <c r="M510">
        <v>3105.16</v>
      </c>
      <c r="N510" s="8">
        <v>7788100</v>
      </c>
      <c r="O510" s="8">
        <v>4824500</v>
      </c>
      <c r="P510" s="8">
        <v>159600</v>
      </c>
      <c r="Q510">
        <v>1.1000000000000001</v>
      </c>
      <c r="R510">
        <v>0.19</v>
      </c>
      <c r="S510">
        <v>53.35</v>
      </c>
      <c r="T510" s="6">
        <v>6.67</v>
      </c>
      <c r="U510" s="7">
        <v>8.2306853281853254</v>
      </c>
      <c r="V510" t="s">
        <v>101</v>
      </c>
    </row>
    <row r="511" spans="1:22" x14ac:dyDescent="0.3">
      <c r="A511" t="s">
        <v>615</v>
      </c>
      <c r="B511" s="9">
        <v>2012</v>
      </c>
      <c r="C511">
        <v>31.97</v>
      </c>
      <c r="D511">
        <v>31.97</v>
      </c>
      <c r="E511">
        <v>100</v>
      </c>
      <c r="F511">
        <v>19.84</v>
      </c>
      <c r="G511">
        <v>26.64</v>
      </c>
      <c r="H511">
        <v>49.56</v>
      </c>
      <c r="I511">
        <v>38.64</v>
      </c>
      <c r="J511">
        <v>56.67</v>
      </c>
      <c r="K511" s="58">
        <v>1</v>
      </c>
      <c r="L511" s="58">
        <v>38.1</v>
      </c>
      <c r="M511">
        <v>2712.06</v>
      </c>
      <c r="N511" s="8">
        <v>12188329</v>
      </c>
      <c r="O511" s="8">
        <v>6637186</v>
      </c>
      <c r="P511" s="8">
        <v>104380</v>
      </c>
      <c r="Q511">
        <v>3.96</v>
      </c>
      <c r="R511">
        <v>0.09</v>
      </c>
      <c r="S511">
        <v>49.19</v>
      </c>
      <c r="T511" s="6">
        <v>6.67</v>
      </c>
      <c r="U511" s="7">
        <v>8.2306853281853254</v>
      </c>
      <c r="V511" t="s">
        <v>101</v>
      </c>
    </row>
    <row r="512" spans="1:22" x14ac:dyDescent="0.3">
      <c r="A512" t="s">
        <v>687</v>
      </c>
      <c r="B512" s="9">
        <v>2012</v>
      </c>
      <c r="C512">
        <v>55.21</v>
      </c>
      <c r="D512">
        <v>55.21</v>
      </c>
      <c r="E512">
        <v>100</v>
      </c>
      <c r="F512">
        <v>78.400000000000006</v>
      </c>
      <c r="G512">
        <v>50.96</v>
      </c>
      <c r="H512">
        <v>32.15</v>
      </c>
      <c r="I512">
        <v>27.61</v>
      </c>
      <c r="J512">
        <v>29.57</v>
      </c>
      <c r="K512" s="58">
        <v>1</v>
      </c>
      <c r="L512" s="58">
        <v>30</v>
      </c>
      <c r="M512">
        <v>4257.6000000000004</v>
      </c>
      <c r="N512" s="8">
        <v>12822364</v>
      </c>
      <c r="O512" s="8">
        <v>9201640</v>
      </c>
      <c r="P512" s="8">
        <v>282375</v>
      </c>
      <c r="Q512">
        <v>2.93</v>
      </c>
      <c r="R512">
        <v>0.09</v>
      </c>
      <c r="S512">
        <v>67.5</v>
      </c>
      <c r="T512" s="6">
        <v>6.67</v>
      </c>
      <c r="U512" s="7">
        <v>8.2306853281853254</v>
      </c>
      <c r="V512" t="s">
        <v>101</v>
      </c>
    </row>
    <row r="513" spans="1:22" x14ac:dyDescent="0.3">
      <c r="A513" t="s">
        <v>688</v>
      </c>
      <c r="B513" s="9">
        <v>2012</v>
      </c>
      <c r="C513">
        <v>66.11</v>
      </c>
      <c r="D513">
        <v>66.11</v>
      </c>
      <c r="E513">
        <v>100</v>
      </c>
      <c r="F513">
        <v>83.36</v>
      </c>
      <c r="G513">
        <v>93.39</v>
      </c>
      <c r="H513">
        <v>20.36</v>
      </c>
      <c r="I513">
        <v>84.33</v>
      </c>
      <c r="J513">
        <v>7.99</v>
      </c>
      <c r="K513" s="58">
        <v>1</v>
      </c>
      <c r="L513" s="58">
        <v>30</v>
      </c>
      <c r="M513">
        <v>4941.7299999999996</v>
      </c>
      <c r="N513" s="8">
        <v>10819600</v>
      </c>
      <c r="O513" s="8">
        <v>3664000</v>
      </c>
      <c r="P513" s="8">
        <v>236800</v>
      </c>
      <c r="Q513">
        <v>6.66</v>
      </c>
      <c r="R513">
        <v>0.06</v>
      </c>
      <c r="S513">
        <v>31.14</v>
      </c>
      <c r="T513" s="6">
        <v>6.67</v>
      </c>
      <c r="U513" s="7">
        <v>8.2306853281853254</v>
      </c>
      <c r="V513" t="s">
        <v>101</v>
      </c>
    </row>
    <row r="514" spans="1:22" x14ac:dyDescent="0.3">
      <c r="A514" t="s">
        <v>689</v>
      </c>
      <c r="B514" s="9">
        <v>2012</v>
      </c>
      <c r="C514">
        <v>25.4</v>
      </c>
      <c r="D514">
        <v>25.4</v>
      </c>
      <c r="E514">
        <v>100</v>
      </c>
      <c r="F514">
        <v>33.78</v>
      </c>
      <c r="G514">
        <v>16.690000000000001</v>
      </c>
      <c r="H514">
        <v>26.88</v>
      </c>
      <c r="I514">
        <v>0</v>
      </c>
      <c r="J514">
        <v>1.92</v>
      </c>
      <c r="K514" s="58">
        <v>1</v>
      </c>
      <c r="L514" s="58">
        <v>33.33</v>
      </c>
      <c r="M514">
        <v>3605.21</v>
      </c>
      <c r="N514" s="8">
        <v>6343240</v>
      </c>
      <c r="O514" s="8">
        <v>2644306</v>
      </c>
      <c r="P514" s="8">
        <v>196786</v>
      </c>
      <c r="Q514">
        <v>6.46</v>
      </c>
      <c r="R514">
        <v>0.05</v>
      </c>
      <c r="S514">
        <v>32.83</v>
      </c>
      <c r="T514" s="6">
        <v>6.67</v>
      </c>
      <c r="U514" s="7">
        <v>8.2306853281853254</v>
      </c>
      <c r="V514" t="s">
        <v>101</v>
      </c>
    </row>
    <row r="515" spans="1:22" x14ac:dyDescent="0.3">
      <c r="A515" t="s">
        <v>382</v>
      </c>
      <c r="B515" s="9">
        <v>2012</v>
      </c>
      <c r="C515">
        <v>73.27</v>
      </c>
      <c r="D515">
        <v>73.27</v>
      </c>
      <c r="E515">
        <v>100</v>
      </c>
      <c r="F515">
        <v>81.52</v>
      </c>
      <c r="G515">
        <v>57.97</v>
      </c>
      <c r="H515">
        <v>78</v>
      </c>
      <c r="I515">
        <v>27.61</v>
      </c>
      <c r="J515">
        <v>77.900000000000006</v>
      </c>
      <c r="K515" s="58">
        <v>1</v>
      </c>
      <c r="L515" s="58">
        <v>29.41</v>
      </c>
      <c r="M515">
        <v>1546.4</v>
      </c>
      <c r="N515" s="8">
        <v>4647400</v>
      </c>
      <c r="O515" s="8">
        <v>2410800</v>
      </c>
      <c r="P515" s="8">
        <v>62400</v>
      </c>
      <c r="Q515">
        <v>-1.17</v>
      </c>
      <c r="R515">
        <v>0.08</v>
      </c>
      <c r="S515">
        <v>48.51</v>
      </c>
      <c r="T515" s="6">
        <v>6.67</v>
      </c>
      <c r="U515" s="7">
        <v>8.2306853281853254</v>
      </c>
      <c r="V515" t="s">
        <v>101</v>
      </c>
    </row>
    <row r="516" spans="1:22" x14ac:dyDescent="0.3">
      <c r="A516" t="s">
        <v>323</v>
      </c>
      <c r="B516" s="9">
        <v>2012</v>
      </c>
      <c r="C516">
        <v>19.940000000000001</v>
      </c>
      <c r="D516">
        <v>19.940000000000001</v>
      </c>
      <c r="E516">
        <v>100</v>
      </c>
      <c r="F516">
        <v>17.989999999999998</v>
      </c>
      <c r="G516">
        <v>18.93</v>
      </c>
      <c r="H516">
        <v>22.93</v>
      </c>
      <c r="I516">
        <v>38.64</v>
      </c>
      <c r="J516">
        <v>27.56</v>
      </c>
      <c r="K516" s="58">
        <v>1</v>
      </c>
      <c r="L516" s="58">
        <v>29.41</v>
      </c>
      <c r="M516">
        <v>3835.71</v>
      </c>
      <c r="N516" s="8">
        <v>9244309</v>
      </c>
      <c r="O516" s="8">
        <v>5320897</v>
      </c>
      <c r="P516" s="8">
        <v>215768</v>
      </c>
      <c r="Q516">
        <v>4.55</v>
      </c>
      <c r="R516">
        <v>0.06</v>
      </c>
      <c r="S516">
        <v>51.25</v>
      </c>
      <c r="T516" s="6">
        <v>6.67</v>
      </c>
      <c r="U516" s="7">
        <v>8.2306853281853254</v>
      </c>
      <c r="V516" t="s">
        <v>101</v>
      </c>
    </row>
    <row r="517" spans="1:22" x14ac:dyDescent="0.3">
      <c r="A517" t="s">
        <v>690</v>
      </c>
      <c r="B517" s="9">
        <v>2012</v>
      </c>
      <c r="C517">
        <v>91.15</v>
      </c>
      <c r="D517">
        <v>91.15</v>
      </c>
      <c r="E517">
        <v>100</v>
      </c>
      <c r="F517">
        <v>90.01</v>
      </c>
      <c r="G517">
        <v>88.75</v>
      </c>
      <c r="H517">
        <v>94.73</v>
      </c>
      <c r="I517">
        <v>84.33</v>
      </c>
      <c r="J517">
        <v>98.39</v>
      </c>
      <c r="K517" s="58">
        <v>1</v>
      </c>
      <c r="L517" s="58">
        <v>29.41</v>
      </c>
      <c r="M517">
        <v>12667.29</v>
      </c>
      <c r="N517" s="8">
        <v>29566100</v>
      </c>
      <c r="O517" s="8">
        <v>15081900</v>
      </c>
      <c r="P517" s="8">
        <v>865500</v>
      </c>
      <c r="Q517">
        <v>6.6</v>
      </c>
      <c r="R517">
        <v>0.06</v>
      </c>
      <c r="S517">
        <v>44.96</v>
      </c>
      <c r="T517" s="6">
        <v>6.67</v>
      </c>
      <c r="U517" s="7">
        <v>8.2306853281853254</v>
      </c>
      <c r="V517" t="s">
        <v>101</v>
      </c>
    </row>
    <row r="518" spans="1:22" x14ac:dyDescent="0.3">
      <c r="A518" t="s">
        <v>572</v>
      </c>
      <c r="B518" s="9">
        <v>2012</v>
      </c>
      <c r="C518">
        <v>46.9</v>
      </c>
      <c r="D518">
        <v>46.9</v>
      </c>
      <c r="E518">
        <v>100</v>
      </c>
      <c r="F518">
        <v>65.97</v>
      </c>
      <c r="G518">
        <v>46.92</v>
      </c>
      <c r="H518">
        <v>24.64</v>
      </c>
      <c r="I518">
        <v>84.33</v>
      </c>
      <c r="J518">
        <v>20.65</v>
      </c>
      <c r="K518" s="58">
        <v>1</v>
      </c>
      <c r="L518" s="58">
        <v>38.89</v>
      </c>
      <c r="M518">
        <v>1124.52</v>
      </c>
      <c r="N518" s="8">
        <v>3000827</v>
      </c>
      <c r="O518" s="8">
        <v>1464093</v>
      </c>
      <c r="P518" s="8">
        <v>89754</v>
      </c>
      <c r="Q518">
        <v>-2.19</v>
      </c>
      <c r="R518">
        <v>0.1</v>
      </c>
      <c r="S518">
        <v>40.049999999999997</v>
      </c>
      <c r="T518" s="6">
        <v>6.67</v>
      </c>
      <c r="U518" s="7">
        <v>8.2306853281853254</v>
      </c>
      <c r="V518" t="s">
        <v>101</v>
      </c>
    </row>
    <row r="519" spans="1:22" x14ac:dyDescent="0.3">
      <c r="A519" t="s">
        <v>150</v>
      </c>
      <c r="B519" s="9">
        <v>2012</v>
      </c>
      <c r="C519">
        <v>63.82</v>
      </c>
      <c r="D519">
        <v>63.16</v>
      </c>
      <c r="E519">
        <v>66.67</v>
      </c>
      <c r="F519">
        <v>76.75</v>
      </c>
      <c r="G519">
        <v>70.3</v>
      </c>
      <c r="H519">
        <v>31.25</v>
      </c>
      <c r="I519">
        <v>56.52</v>
      </c>
      <c r="J519">
        <v>26.8</v>
      </c>
      <c r="K519" s="58">
        <v>1</v>
      </c>
      <c r="L519" s="58">
        <v>43.75</v>
      </c>
      <c r="M519">
        <v>14966.19</v>
      </c>
      <c r="N519" s="8">
        <v>21769000</v>
      </c>
      <c r="O519" s="8">
        <v>15842000</v>
      </c>
      <c r="P519" s="8">
        <v>2300000</v>
      </c>
      <c r="Q519">
        <v>6.79</v>
      </c>
      <c r="R519">
        <v>1.1000000000000001</v>
      </c>
      <c r="S519">
        <v>47.34</v>
      </c>
      <c r="T519" s="6">
        <v>6.67</v>
      </c>
      <c r="U519" s="7">
        <v>8.2306853281853254</v>
      </c>
      <c r="V519" t="s">
        <v>83</v>
      </c>
    </row>
    <row r="520" spans="1:22" x14ac:dyDescent="0.3">
      <c r="A520" t="s">
        <v>506</v>
      </c>
      <c r="B520" s="9">
        <v>2012</v>
      </c>
      <c r="C520">
        <v>34.78</v>
      </c>
      <c r="D520">
        <v>34.78</v>
      </c>
      <c r="E520">
        <v>81.48</v>
      </c>
      <c r="F520">
        <v>39.36</v>
      </c>
      <c r="G520">
        <v>28.85</v>
      </c>
      <c r="H520">
        <v>34.72</v>
      </c>
      <c r="I520">
        <v>0.59</v>
      </c>
      <c r="J520">
        <v>12.5</v>
      </c>
      <c r="K520" s="58">
        <v>1</v>
      </c>
      <c r="L520" s="58">
        <v>69.23</v>
      </c>
      <c r="M520">
        <v>425549.9</v>
      </c>
      <c r="N520" s="8">
        <v>635320000</v>
      </c>
      <c r="O520" s="8">
        <v>381101000</v>
      </c>
      <c r="P520" s="8">
        <v>56224000</v>
      </c>
      <c r="Q520">
        <v>7.54</v>
      </c>
      <c r="R520">
        <v>0.34</v>
      </c>
      <c r="S520">
        <v>43.14</v>
      </c>
      <c r="T520" s="6">
        <v>6.67</v>
      </c>
      <c r="U520" s="7">
        <v>8.2306853281853254</v>
      </c>
      <c r="V520" t="s">
        <v>83</v>
      </c>
    </row>
    <row r="521" spans="1:22" x14ac:dyDescent="0.3">
      <c r="A521" t="s">
        <v>691</v>
      </c>
      <c r="B521" s="9">
        <v>2012</v>
      </c>
      <c r="C521">
        <v>54.32</v>
      </c>
      <c r="D521">
        <v>49.38</v>
      </c>
      <c r="E521">
        <v>46.3</v>
      </c>
      <c r="F521">
        <v>54.13</v>
      </c>
      <c r="G521">
        <v>46.3</v>
      </c>
      <c r="H521">
        <v>65.06</v>
      </c>
      <c r="I521">
        <v>0</v>
      </c>
      <c r="J521">
        <v>62.23</v>
      </c>
      <c r="K521" s="58">
        <v>1</v>
      </c>
      <c r="L521" s="58">
        <v>71.430000000000007</v>
      </c>
      <c r="M521">
        <v>1988.5</v>
      </c>
      <c r="N521" s="8">
        <v>2258400</v>
      </c>
      <c r="O521" s="8">
        <v>781100</v>
      </c>
      <c r="P521" s="8">
        <v>239900</v>
      </c>
      <c r="Q521">
        <v>8.0500000000000007</v>
      </c>
      <c r="R521">
        <v>0.79</v>
      </c>
      <c r="S521">
        <v>6.11</v>
      </c>
      <c r="T521" s="6">
        <v>6.67</v>
      </c>
      <c r="U521" s="7">
        <v>8.2306853281853254</v>
      </c>
      <c r="V521" t="s">
        <v>83</v>
      </c>
    </row>
    <row r="522" spans="1:22" x14ac:dyDescent="0.3">
      <c r="A522" t="s">
        <v>692</v>
      </c>
      <c r="B522" s="9">
        <v>2012</v>
      </c>
      <c r="C522">
        <v>81.459999999999994</v>
      </c>
      <c r="D522">
        <v>81.459999999999994</v>
      </c>
      <c r="E522">
        <v>100</v>
      </c>
      <c r="F522">
        <v>90.37</v>
      </c>
      <c r="G522">
        <v>71.23</v>
      </c>
      <c r="H522">
        <v>80.11</v>
      </c>
      <c r="I522">
        <v>84.78</v>
      </c>
      <c r="J522">
        <v>81.760000000000005</v>
      </c>
      <c r="K522" s="58">
        <v>1</v>
      </c>
      <c r="L522" s="58">
        <v>66.67</v>
      </c>
      <c r="M522">
        <v>34589.29</v>
      </c>
      <c r="N522" s="8">
        <v>134985000</v>
      </c>
      <c r="O522" s="8">
        <v>93879000</v>
      </c>
      <c r="P522" s="8">
        <v>4586000</v>
      </c>
      <c r="Q522">
        <v>2.2000000000000002</v>
      </c>
      <c r="R522">
        <v>0.98</v>
      </c>
      <c r="S522">
        <v>38.69</v>
      </c>
      <c r="T522" s="6">
        <v>6.67</v>
      </c>
      <c r="U522" s="7">
        <v>8.2306853281853254</v>
      </c>
      <c r="V522" t="s">
        <v>83</v>
      </c>
    </row>
    <row r="523" spans="1:22" x14ac:dyDescent="0.3">
      <c r="A523" t="s">
        <v>447</v>
      </c>
      <c r="B523" s="9">
        <v>2012</v>
      </c>
      <c r="C523">
        <v>70.569999999999993</v>
      </c>
      <c r="D523">
        <v>41.53</v>
      </c>
      <c r="E523">
        <v>22.22</v>
      </c>
      <c r="F523">
        <v>74.13</v>
      </c>
      <c r="G523">
        <v>80.59</v>
      </c>
      <c r="H523">
        <v>49.78</v>
      </c>
      <c r="I523">
        <v>67.39</v>
      </c>
      <c r="J523">
        <v>39.25</v>
      </c>
      <c r="K523" s="58">
        <v>1</v>
      </c>
      <c r="L523" s="58">
        <v>71.430000000000007</v>
      </c>
      <c r="M523">
        <v>35572.18</v>
      </c>
      <c r="N523" s="8">
        <v>246631000</v>
      </c>
      <c r="O523" s="8">
        <v>215919000</v>
      </c>
      <c r="P523" s="8">
        <v>3426000</v>
      </c>
      <c r="Q523">
        <v>2</v>
      </c>
      <c r="R523">
        <v>0.28999999999999998</v>
      </c>
      <c r="S523">
        <v>65.61</v>
      </c>
      <c r="T523" s="6">
        <v>6.67</v>
      </c>
      <c r="U523" s="7">
        <v>8.2306853281853254</v>
      </c>
      <c r="V523" t="s">
        <v>83</v>
      </c>
    </row>
    <row r="524" spans="1:22" x14ac:dyDescent="0.3">
      <c r="A524" t="s">
        <v>236</v>
      </c>
      <c r="B524" s="9">
        <v>2012</v>
      </c>
      <c r="C524">
        <v>79.47</v>
      </c>
      <c r="D524">
        <v>79.47</v>
      </c>
      <c r="E524">
        <v>100</v>
      </c>
      <c r="F524">
        <v>72.45</v>
      </c>
      <c r="G524">
        <v>84.93</v>
      </c>
      <c r="H524">
        <v>84.3</v>
      </c>
      <c r="I524">
        <v>40.590000000000003</v>
      </c>
      <c r="J524">
        <v>95.45</v>
      </c>
      <c r="K524" s="58">
        <v>1</v>
      </c>
      <c r="L524" s="58">
        <v>69.23</v>
      </c>
      <c r="M524">
        <v>8601.48</v>
      </c>
      <c r="N524" s="8">
        <v>42287028</v>
      </c>
      <c r="O524" s="8">
        <v>30332809</v>
      </c>
      <c r="P524" s="8">
        <v>1810601</v>
      </c>
      <c r="Q524">
        <v>3.73</v>
      </c>
      <c r="R524">
        <v>0.39</v>
      </c>
      <c r="S524">
        <v>62.84</v>
      </c>
      <c r="T524" s="6">
        <v>6.67</v>
      </c>
      <c r="U524" s="7">
        <v>8.2306853281853254</v>
      </c>
      <c r="V524" t="s">
        <v>83</v>
      </c>
    </row>
    <row r="525" spans="1:22" x14ac:dyDescent="0.3">
      <c r="A525" t="s">
        <v>294</v>
      </c>
      <c r="B525" s="9">
        <v>2012</v>
      </c>
      <c r="C525">
        <v>73.52</v>
      </c>
      <c r="D525">
        <v>73.52</v>
      </c>
      <c r="E525">
        <v>100</v>
      </c>
      <c r="F525">
        <v>78.41</v>
      </c>
      <c r="G525">
        <v>90.4</v>
      </c>
      <c r="H525">
        <v>43.82</v>
      </c>
      <c r="I525">
        <v>0</v>
      </c>
      <c r="J525">
        <v>52.22</v>
      </c>
      <c r="K525" s="58">
        <v>1</v>
      </c>
      <c r="L525" s="58">
        <v>69.23</v>
      </c>
      <c r="M525">
        <v>3453.29</v>
      </c>
      <c r="N525" s="8">
        <v>8041480</v>
      </c>
      <c r="O525" s="8">
        <v>6036696</v>
      </c>
      <c r="P525" s="8">
        <v>600083</v>
      </c>
      <c r="Q525">
        <v>5.73</v>
      </c>
      <c r="R525">
        <v>0.15</v>
      </c>
      <c r="S525">
        <v>71.739999999999995</v>
      </c>
      <c r="T525" s="6">
        <v>6.67</v>
      </c>
      <c r="U525" s="7">
        <v>8.2306853281853254</v>
      </c>
      <c r="V525" t="s">
        <v>83</v>
      </c>
    </row>
    <row r="526" spans="1:22" x14ac:dyDescent="0.3">
      <c r="A526" t="s">
        <v>320</v>
      </c>
      <c r="B526" s="9">
        <v>2012</v>
      </c>
      <c r="C526">
        <v>72.040000000000006</v>
      </c>
      <c r="D526">
        <v>49.91</v>
      </c>
      <c r="E526">
        <v>31.48</v>
      </c>
      <c r="F526">
        <v>64.989999999999995</v>
      </c>
      <c r="G526">
        <v>82.69</v>
      </c>
      <c r="H526">
        <v>70.19</v>
      </c>
      <c r="I526">
        <v>2.94</v>
      </c>
      <c r="J526">
        <v>74.44</v>
      </c>
      <c r="K526" s="58">
        <v>1</v>
      </c>
      <c r="L526" s="58">
        <v>76.92</v>
      </c>
      <c r="M526">
        <v>17278.84</v>
      </c>
      <c r="N526" s="8">
        <v>56794000</v>
      </c>
      <c r="O526" s="8">
        <v>25979000</v>
      </c>
      <c r="P526" s="8">
        <v>3074000</v>
      </c>
      <c r="Q526">
        <v>4.4400000000000004</v>
      </c>
      <c r="R526">
        <v>0.56999999999999995</v>
      </c>
      <c r="S526">
        <v>25.28</v>
      </c>
      <c r="T526" s="6">
        <v>6.67</v>
      </c>
      <c r="U526" s="7">
        <v>8.2306853281853254</v>
      </c>
      <c r="V526" t="s">
        <v>83</v>
      </c>
    </row>
    <row r="527" spans="1:22" x14ac:dyDescent="0.3">
      <c r="A527" t="s">
        <v>693</v>
      </c>
      <c r="B527" s="9">
        <v>2012</v>
      </c>
      <c r="C527">
        <v>81.239999999999995</v>
      </c>
      <c r="D527">
        <v>81.239999999999995</v>
      </c>
      <c r="E527">
        <v>81.48</v>
      </c>
      <c r="F527">
        <v>95.97</v>
      </c>
      <c r="G527">
        <v>81.290000000000006</v>
      </c>
      <c r="H527">
        <v>56.14</v>
      </c>
      <c r="I527">
        <v>93.53</v>
      </c>
      <c r="J527">
        <v>62.77</v>
      </c>
      <c r="K527" s="58">
        <v>1</v>
      </c>
      <c r="L527" s="58">
        <v>80</v>
      </c>
      <c r="M527">
        <v>30335.22</v>
      </c>
      <c r="N527" s="8">
        <v>165351000</v>
      </c>
      <c r="O527" s="8">
        <v>112193000</v>
      </c>
      <c r="P527" s="8">
        <v>8326000</v>
      </c>
      <c r="Q527">
        <v>1.29</v>
      </c>
      <c r="R527">
        <v>0.5</v>
      </c>
      <c r="S527">
        <v>54.35</v>
      </c>
      <c r="T527" s="6">
        <v>6.67</v>
      </c>
      <c r="U527" s="7">
        <v>8.2306853281853254</v>
      </c>
      <c r="V527" t="s">
        <v>83</v>
      </c>
    </row>
    <row r="528" spans="1:22" x14ac:dyDescent="0.3">
      <c r="A528" t="s">
        <v>106</v>
      </c>
      <c r="B528" s="9">
        <v>2012</v>
      </c>
      <c r="C528">
        <v>62.98</v>
      </c>
      <c r="D528">
        <v>62.98</v>
      </c>
      <c r="E528">
        <v>88.89</v>
      </c>
      <c r="F528">
        <v>70.13</v>
      </c>
      <c r="G528">
        <v>62.5</v>
      </c>
      <c r="H528">
        <v>50.79</v>
      </c>
      <c r="I528">
        <v>89.13</v>
      </c>
      <c r="J528">
        <v>51.08</v>
      </c>
      <c r="K528" s="58">
        <v>1</v>
      </c>
      <c r="L528" s="58">
        <v>73.33</v>
      </c>
      <c r="M528">
        <v>49083.55</v>
      </c>
      <c r="N528" s="8">
        <v>203961000</v>
      </c>
      <c r="O528" s="8">
        <v>132754000</v>
      </c>
      <c r="P528" s="8">
        <v>7326000</v>
      </c>
      <c r="Q528">
        <v>1.28</v>
      </c>
      <c r="R528">
        <v>0.48</v>
      </c>
      <c r="S528">
        <v>43.88</v>
      </c>
      <c r="T528" s="6">
        <v>6.67</v>
      </c>
      <c r="U528" s="7">
        <v>8.2306853281853254</v>
      </c>
      <c r="V528" t="s">
        <v>83</v>
      </c>
    </row>
    <row r="529" spans="1:22" x14ac:dyDescent="0.3">
      <c r="A529" t="s">
        <v>298</v>
      </c>
      <c r="B529" s="9">
        <v>2012</v>
      </c>
      <c r="C529">
        <v>69.89</v>
      </c>
      <c r="D529">
        <v>69.89</v>
      </c>
      <c r="E529">
        <v>100</v>
      </c>
      <c r="F529">
        <v>78.760000000000005</v>
      </c>
      <c r="G529">
        <v>55.46</v>
      </c>
      <c r="H529">
        <v>73.569999999999993</v>
      </c>
      <c r="I529">
        <v>82.94</v>
      </c>
      <c r="J529">
        <v>76.790000000000006</v>
      </c>
      <c r="K529" s="58">
        <v>1</v>
      </c>
      <c r="L529" s="58">
        <v>75</v>
      </c>
      <c r="M529">
        <v>15102.24</v>
      </c>
      <c r="N529" s="8">
        <v>24480000</v>
      </c>
      <c r="O529" s="8">
        <v>13659000</v>
      </c>
      <c r="P529" s="8">
        <v>1630000</v>
      </c>
      <c r="Q529">
        <v>7.16</v>
      </c>
      <c r="R529">
        <v>0.25</v>
      </c>
      <c r="S529">
        <v>44.79</v>
      </c>
      <c r="T529" s="6">
        <v>6.67</v>
      </c>
      <c r="U529" s="7">
        <v>8.2306853281853254</v>
      </c>
      <c r="V529" t="s">
        <v>83</v>
      </c>
    </row>
    <row r="530" spans="1:22" x14ac:dyDescent="0.3">
      <c r="A530" t="s">
        <v>287</v>
      </c>
      <c r="B530" s="9">
        <v>2012</v>
      </c>
      <c r="C530">
        <v>76.7</v>
      </c>
      <c r="D530">
        <v>76.7</v>
      </c>
      <c r="E530">
        <v>100</v>
      </c>
      <c r="F530">
        <v>85.02</v>
      </c>
      <c r="G530">
        <v>91.44</v>
      </c>
      <c r="H530">
        <v>42.19</v>
      </c>
      <c r="I530">
        <v>86.36</v>
      </c>
      <c r="J530">
        <v>27.78</v>
      </c>
      <c r="K530" s="58">
        <v>1</v>
      </c>
      <c r="L530" s="58">
        <v>84.62</v>
      </c>
      <c r="M530">
        <v>12423.95</v>
      </c>
      <c r="N530" s="8">
        <v>45851000</v>
      </c>
      <c r="O530" s="8">
        <v>30677000</v>
      </c>
      <c r="P530" s="8">
        <v>2763000</v>
      </c>
      <c r="Q530">
        <v>4.58</v>
      </c>
      <c r="R530">
        <v>0.54</v>
      </c>
      <c r="S530">
        <v>58</v>
      </c>
      <c r="T530" s="6">
        <v>6.67</v>
      </c>
      <c r="U530" s="7">
        <v>8.2306853281853254</v>
      </c>
      <c r="V530" t="s">
        <v>83</v>
      </c>
    </row>
    <row r="531" spans="1:22" x14ac:dyDescent="0.3">
      <c r="A531" t="s">
        <v>47</v>
      </c>
      <c r="B531" s="9">
        <v>2012</v>
      </c>
      <c r="C531">
        <v>83.97</v>
      </c>
      <c r="D531">
        <v>83.97</v>
      </c>
      <c r="E531">
        <v>100</v>
      </c>
      <c r="F531">
        <v>92.95</v>
      </c>
      <c r="G531">
        <v>79.760000000000005</v>
      </c>
      <c r="H531">
        <v>74.19</v>
      </c>
      <c r="I531">
        <v>88.82</v>
      </c>
      <c r="J531">
        <v>87.78</v>
      </c>
      <c r="K531" s="58">
        <v>1</v>
      </c>
      <c r="L531" s="58">
        <v>86.67</v>
      </c>
      <c r="M531">
        <v>29194.799999999999</v>
      </c>
      <c r="N531" s="8">
        <v>92301424</v>
      </c>
      <c r="O531" s="8">
        <v>58216623</v>
      </c>
      <c r="P531" s="8">
        <v>3766688</v>
      </c>
      <c r="Q531">
        <v>4.72</v>
      </c>
      <c r="R531">
        <v>0.37</v>
      </c>
      <c r="S531">
        <v>48.81</v>
      </c>
      <c r="T531" s="6">
        <v>6.67</v>
      </c>
      <c r="U531" s="7">
        <v>8.2306853281853254</v>
      </c>
      <c r="V531" t="s">
        <v>83</v>
      </c>
    </row>
    <row r="532" spans="1:22" x14ac:dyDescent="0.3">
      <c r="A532" t="s">
        <v>31</v>
      </c>
      <c r="B532" s="9">
        <v>2012</v>
      </c>
      <c r="C532">
        <v>72.23</v>
      </c>
      <c r="D532">
        <v>72.23</v>
      </c>
      <c r="E532">
        <v>100</v>
      </c>
      <c r="F532">
        <v>57.16</v>
      </c>
      <c r="G532">
        <v>82.22</v>
      </c>
      <c r="H532">
        <v>85.03</v>
      </c>
      <c r="I532">
        <v>32.61</v>
      </c>
      <c r="J532">
        <v>97.34</v>
      </c>
      <c r="K532" s="58">
        <v>1</v>
      </c>
      <c r="L532" s="58">
        <v>85.71</v>
      </c>
      <c r="M532">
        <v>24271.33</v>
      </c>
      <c r="N532" s="8">
        <v>47335000</v>
      </c>
      <c r="O532" s="8">
        <v>38089000</v>
      </c>
      <c r="P532" s="8">
        <v>3495000</v>
      </c>
      <c r="Q532">
        <v>6.15</v>
      </c>
      <c r="R532">
        <v>0.28999999999999998</v>
      </c>
      <c r="S532">
        <v>72.569999999999993</v>
      </c>
      <c r="T532" s="6">
        <v>6.67</v>
      </c>
      <c r="U532" s="7">
        <v>8.2306853281853254</v>
      </c>
      <c r="V532" t="s">
        <v>83</v>
      </c>
    </row>
    <row r="533" spans="1:22" x14ac:dyDescent="0.3">
      <c r="A533" t="s">
        <v>694</v>
      </c>
      <c r="B533" s="9">
        <v>2012</v>
      </c>
      <c r="C533">
        <v>44</v>
      </c>
      <c r="D533">
        <v>44</v>
      </c>
      <c r="E533">
        <v>100</v>
      </c>
      <c r="F533">
        <v>47.01</v>
      </c>
      <c r="G533">
        <v>26.22</v>
      </c>
      <c r="H533">
        <v>60.32</v>
      </c>
      <c r="I533">
        <v>0</v>
      </c>
      <c r="J533">
        <v>75.08</v>
      </c>
      <c r="K533" s="58">
        <v>1</v>
      </c>
      <c r="L533" s="58">
        <v>80</v>
      </c>
      <c r="M533">
        <v>3861.7</v>
      </c>
      <c r="N533" s="8">
        <v>4270700</v>
      </c>
      <c r="O533" s="8">
        <v>3448600</v>
      </c>
      <c r="P533" s="8">
        <v>267500</v>
      </c>
      <c r="Q533">
        <v>5.91</v>
      </c>
      <c r="R533">
        <v>0.28999999999999998</v>
      </c>
      <c r="S533">
        <v>75.47</v>
      </c>
      <c r="T533" s="6">
        <v>6.67</v>
      </c>
      <c r="U533" s="7">
        <v>8.2306853281853254</v>
      </c>
      <c r="V533" t="s">
        <v>83</v>
      </c>
    </row>
    <row r="534" spans="1:22" x14ac:dyDescent="0.3">
      <c r="A534" t="s">
        <v>327</v>
      </c>
      <c r="B534" s="9">
        <v>2012</v>
      </c>
      <c r="C534">
        <v>74.48</v>
      </c>
      <c r="D534">
        <v>68.489999999999995</v>
      </c>
      <c r="E534">
        <v>66.67</v>
      </c>
      <c r="F534">
        <v>89.64</v>
      </c>
      <c r="G534">
        <v>55.72</v>
      </c>
      <c r="H534">
        <v>74.08</v>
      </c>
      <c r="I534">
        <v>97.83</v>
      </c>
      <c r="J534">
        <v>66.47</v>
      </c>
      <c r="K534" s="58">
        <v>1</v>
      </c>
      <c r="L534" s="58">
        <v>10</v>
      </c>
      <c r="M534">
        <v>16354.04</v>
      </c>
      <c r="N534" s="8">
        <v>84598000</v>
      </c>
      <c r="O534" s="8">
        <v>70863000</v>
      </c>
      <c r="P534" s="8">
        <v>7208000</v>
      </c>
      <c r="Q534">
        <v>2.66</v>
      </c>
      <c r="R534">
        <v>0.6</v>
      </c>
      <c r="S534">
        <v>62.25</v>
      </c>
      <c r="T534" s="6">
        <v>6.67</v>
      </c>
      <c r="U534" s="7">
        <v>8.2306853281853254</v>
      </c>
      <c r="V534" t="s">
        <v>83</v>
      </c>
    </row>
    <row r="535" spans="1:22" x14ac:dyDescent="0.3">
      <c r="A535" t="s">
        <v>695</v>
      </c>
      <c r="B535" s="9">
        <v>2012</v>
      </c>
      <c r="C535">
        <v>60.85</v>
      </c>
      <c r="D535">
        <v>60.85</v>
      </c>
      <c r="E535">
        <v>100</v>
      </c>
      <c r="F535">
        <v>52.93</v>
      </c>
      <c r="G535">
        <v>65.989999999999995</v>
      </c>
      <c r="H535">
        <v>67.63</v>
      </c>
      <c r="I535">
        <v>21.18</v>
      </c>
      <c r="J535">
        <v>60.66</v>
      </c>
      <c r="K535" s="58">
        <v>1</v>
      </c>
      <c r="L535" s="58">
        <v>30</v>
      </c>
      <c r="M535">
        <v>12114.55</v>
      </c>
      <c r="N535" s="8">
        <v>19462900</v>
      </c>
      <c r="O535" s="8">
        <v>16035200</v>
      </c>
      <c r="P535" s="8">
        <v>1371500</v>
      </c>
      <c r="Q535">
        <v>2.4700000000000002</v>
      </c>
      <c r="R535">
        <v>1.63</v>
      </c>
      <c r="S535">
        <v>68.36</v>
      </c>
      <c r="T535" s="6">
        <v>6.67</v>
      </c>
      <c r="U535" s="7">
        <v>8.2306853281853254</v>
      </c>
      <c r="V535" t="s">
        <v>83</v>
      </c>
    </row>
    <row r="536" spans="1:22" x14ac:dyDescent="0.3">
      <c r="A536" t="s">
        <v>277</v>
      </c>
      <c r="B536" s="9">
        <v>2012</v>
      </c>
      <c r="C536">
        <v>53.83</v>
      </c>
      <c r="D536">
        <v>53.83</v>
      </c>
      <c r="E536">
        <v>100</v>
      </c>
      <c r="F536">
        <v>55.5</v>
      </c>
      <c r="G536">
        <v>61.05</v>
      </c>
      <c r="H536">
        <v>42.3</v>
      </c>
      <c r="I536">
        <v>27.78</v>
      </c>
      <c r="J536">
        <v>24.92</v>
      </c>
      <c r="K536" s="58">
        <v>1</v>
      </c>
      <c r="L536" s="58">
        <v>38.46</v>
      </c>
      <c r="M536">
        <v>3554.26</v>
      </c>
      <c r="N536" s="8">
        <v>7715100</v>
      </c>
      <c r="O536" s="8">
        <v>6733700</v>
      </c>
      <c r="P536" s="8">
        <v>491200</v>
      </c>
      <c r="Q536">
        <v>4.62</v>
      </c>
      <c r="R536">
        <v>0.23</v>
      </c>
      <c r="S536">
        <v>81.760000000000005</v>
      </c>
      <c r="T536" s="6">
        <v>6.67</v>
      </c>
      <c r="U536" s="7">
        <v>8.2306853281853254</v>
      </c>
      <c r="V536" t="s">
        <v>83</v>
      </c>
    </row>
    <row r="537" spans="1:22" x14ac:dyDescent="0.3">
      <c r="A537" t="s">
        <v>183</v>
      </c>
      <c r="B537" s="9">
        <v>2012</v>
      </c>
      <c r="C537">
        <v>81.73</v>
      </c>
      <c r="D537">
        <v>81.73</v>
      </c>
      <c r="E537">
        <v>100</v>
      </c>
      <c r="F537">
        <v>81.17</v>
      </c>
      <c r="G537">
        <v>87.33</v>
      </c>
      <c r="H537">
        <v>74.430000000000007</v>
      </c>
      <c r="I537">
        <v>0</v>
      </c>
      <c r="J537">
        <v>69.150000000000006</v>
      </c>
      <c r="K537" s="58">
        <v>1</v>
      </c>
      <c r="L537" s="58">
        <v>33.33</v>
      </c>
      <c r="M537">
        <v>15106.11</v>
      </c>
      <c r="N537" s="8">
        <v>22584000</v>
      </c>
      <c r="O537" s="8">
        <v>16654000</v>
      </c>
      <c r="P537" s="8">
        <v>2103000</v>
      </c>
      <c r="Q537">
        <v>4.3899999999999997</v>
      </c>
      <c r="R537">
        <v>0.17</v>
      </c>
      <c r="S537">
        <v>67.92</v>
      </c>
      <c r="T537" s="6">
        <v>6.67</v>
      </c>
      <c r="U537" s="7">
        <v>8.2306853281853254</v>
      </c>
      <c r="V537" t="s">
        <v>83</v>
      </c>
    </row>
    <row r="538" spans="1:22" x14ac:dyDescent="0.3">
      <c r="A538" t="s">
        <v>331</v>
      </c>
      <c r="B538" s="9">
        <v>2012</v>
      </c>
      <c r="C538">
        <v>63.83</v>
      </c>
      <c r="D538">
        <v>55.66</v>
      </c>
      <c r="E538">
        <v>47.37</v>
      </c>
      <c r="F538">
        <v>82.91</v>
      </c>
      <c r="G538">
        <v>63.91</v>
      </c>
      <c r="H538">
        <v>50.36</v>
      </c>
      <c r="I538">
        <v>87.76</v>
      </c>
      <c r="J538">
        <v>41.4</v>
      </c>
      <c r="K538" s="58">
        <v>1</v>
      </c>
      <c r="L538" s="58">
        <v>38.46</v>
      </c>
      <c r="M538">
        <v>6243.66</v>
      </c>
      <c r="N538" s="8">
        <v>25881400</v>
      </c>
      <c r="O538" s="8">
        <v>19022200</v>
      </c>
      <c r="P538" s="8">
        <v>889100</v>
      </c>
      <c r="Q538">
        <v>2.06</v>
      </c>
      <c r="R538">
        <v>0.57999999999999996</v>
      </c>
      <c r="S538">
        <v>59.12</v>
      </c>
      <c r="T538" s="6">
        <v>6.67</v>
      </c>
      <c r="U538" s="7">
        <v>8.2306853281853254</v>
      </c>
      <c r="V538" t="s">
        <v>83</v>
      </c>
    </row>
    <row r="539" spans="1:22" x14ac:dyDescent="0.3">
      <c r="A539" t="s">
        <v>696</v>
      </c>
      <c r="B539" s="9">
        <v>2012</v>
      </c>
      <c r="C539">
        <v>62.88</v>
      </c>
      <c r="D539">
        <v>62.88</v>
      </c>
      <c r="E539">
        <v>100</v>
      </c>
      <c r="F539">
        <v>67.790000000000006</v>
      </c>
      <c r="G539">
        <v>72.459999999999994</v>
      </c>
      <c r="H539">
        <v>42.1</v>
      </c>
      <c r="I539">
        <v>21.18</v>
      </c>
      <c r="J539">
        <v>43.62</v>
      </c>
      <c r="K539" s="58">
        <v>1</v>
      </c>
      <c r="L539" s="58">
        <v>38.46</v>
      </c>
      <c r="M539">
        <v>5551.6</v>
      </c>
      <c r="N539" s="8">
        <v>15149000</v>
      </c>
      <c r="O539" s="8">
        <v>12354700</v>
      </c>
      <c r="P539" s="8">
        <v>896500</v>
      </c>
      <c r="Q539">
        <v>4.0999999999999996</v>
      </c>
      <c r="R539">
        <v>0.11</v>
      </c>
      <c r="S539">
        <v>76.27</v>
      </c>
      <c r="T539" s="6">
        <v>6.67</v>
      </c>
      <c r="U539" s="7">
        <v>8.2306853281853254</v>
      </c>
      <c r="V539" t="s">
        <v>83</v>
      </c>
    </row>
    <row r="540" spans="1:22" x14ac:dyDescent="0.3">
      <c r="A540" t="s">
        <v>697</v>
      </c>
      <c r="B540" s="9">
        <v>2012</v>
      </c>
      <c r="C540">
        <v>67.459999999999994</v>
      </c>
      <c r="D540">
        <v>67.459999999999994</v>
      </c>
      <c r="E540">
        <v>100</v>
      </c>
      <c r="F540">
        <v>81.72</v>
      </c>
      <c r="G540">
        <v>62.17</v>
      </c>
      <c r="H540">
        <v>49.6</v>
      </c>
      <c r="I540">
        <v>72.22</v>
      </c>
      <c r="J540">
        <v>33.700000000000003</v>
      </c>
      <c r="K540" s="58">
        <v>1</v>
      </c>
      <c r="L540" s="58">
        <v>38.46</v>
      </c>
      <c r="M540">
        <v>4131.71</v>
      </c>
      <c r="N540" s="8">
        <v>10030800</v>
      </c>
      <c r="O540" s="8">
        <v>7899700</v>
      </c>
      <c r="P540" s="8">
        <v>590500</v>
      </c>
      <c r="Q540">
        <v>6.04</v>
      </c>
      <c r="R540">
        <v>0.16</v>
      </c>
      <c r="S540">
        <v>73.319999999999993</v>
      </c>
      <c r="T540" s="6">
        <v>6.67</v>
      </c>
      <c r="U540" s="7">
        <v>8.2306853281853254</v>
      </c>
      <c r="V540" t="s">
        <v>83</v>
      </c>
    </row>
    <row r="541" spans="1:22" x14ac:dyDescent="0.3">
      <c r="A541" t="s">
        <v>698</v>
      </c>
      <c r="B541" s="9">
        <v>2012</v>
      </c>
      <c r="C541">
        <v>77.67</v>
      </c>
      <c r="D541">
        <v>51.34</v>
      </c>
      <c r="E541">
        <v>5.56</v>
      </c>
      <c r="F541">
        <v>94.99</v>
      </c>
      <c r="G541">
        <v>77.84</v>
      </c>
      <c r="H541">
        <v>46.27</v>
      </c>
      <c r="I541">
        <v>94.44</v>
      </c>
      <c r="J541">
        <v>32.799999999999997</v>
      </c>
      <c r="K541" s="58">
        <v>1</v>
      </c>
      <c r="L541" s="58">
        <v>38.46</v>
      </c>
      <c r="M541">
        <v>4643.09</v>
      </c>
      <c r="N541" s="8">
        <v>43369000</v>
      </c>
      <c r="O541" s="8">
        <v>34243300</v>
      </c>
      <c r="P541" s="8">
        <v>1292800</v>
      </c>
      <c r="Q541">
        <v>1.62</v>
      </c>
      <c r="R541">
        <v>0.68</v>
      </c>
      <c r="S541">
        <v>65.069999999999993</v>
      </c>
      <c r="T541" s="6">
        <v>6.67</v>
      </c>
      <c r="U541" s="7">
        <v>8.2306853281853254</v>
      </c>
      <c r="V541" t="s">
        <v>83</v>
      </c>
    </row>
    <row r="542" spans="1:22" x14ac:dyDescent="0.3">
      <c r="A542" t="s">
        <v>67</v>
      </c>
      <c r="B542" s="6">
        <v>2013</v>
      </c>
      <c r="C542">
        <v>88.37</v>
      </c>
      <c r="D542">
        <v>47.76</v>
      </c>
      <c r="E542">
        <v>12.5</v>
      </c>
      <c r="F542">
        <v>93.39</v>
      </c>
      <c r="G542">
        <v>84.78</v>
      </c>
      <c r="H542">
        <v>87.46</v>
      </c>
      <c r="I542">
        <v>88.82</v>
      </c>
      <c r="J542">
        <v>92.26</v>
      </c>
      <c r="K542" s="58">
        <v>1</v>
      </c>
      <c r="L542" s="58">
        <v>61.54</v>
      </c>
      <c r="M542">
        <v>51208.07</v>
      </c>
      <c r="N542" s="8">
        <v>136748000</v>
      </c>
      <c r="O542" s="8">
        <v>101105000</v>
      </c>
      <c r="P542" s="8">
        <v>7678000</v>
      </c>
      <c r="Q542">
        <v>4.21</v>
      </c>
      <c r="R542">
        <v>0.56000000000000005</v>
      </c>
      <c r="S542">
        <v>66</v>
      </c>
      <c r="T542" s="6">
        <v>4.95</v>
      </c>
      <c r="U542" s="7">
        <v>4.8155038759689912</v>
      </c>
      <c r="V542" t="s">
        <v>640</v>
      </c>
    </row>
    <row r="543" spans="1:22" x14ac:dyDescent="0.3">
      <c r="A543" t="s">
        <v>115</v>
      </c>
      <c r="B543" s="6">
        <v>2013</v>
      </c>
      <c r="C543">
        <v>78.790000000000006</v>
      </c>
      <c r="D543">
        <v>78.790000000000006</v>
      </c>
      <c r="E543">
        <v>97.22</v>
      </c>
      <c r="F543">
        <v>74</v>
      </c>
      <c r="G543">
        <v>87.87</v>
      </c>
      <c r="H543">
        <v>70</v>
      </c>
      <c r="I543">
        <v>83.53</v>
      </c>
      <c r="J543">
        <v>79.17</v>
      </c>
      <c r="K543" s="58">
        <v>1</v>
      </c>
      <c r="L543" s="58">
        <v>63.64</v>
      </c>
      <c r="M543">
        <v>32132.95</v>
      </c>
      <c r="N543" s="8">
        <v>25892400</v>
      </c>
      <c r="O543" s="8">
        <v>16570200</v>
      </c>
      <c r="P543" s="8">
        <v>3300500</v>
      </c>
      <c r="Q543">
        <v>8.8000000000000007</v>
      </c>
      <c r="R543">
        <v>1.29</v>
      </c>
      <c r="S543">
        <v>40.46</v>
      </c>
      <c r="T543" s="6">
        <v>4.95</v>
      </c>
      <c r="U543" s="7">
        <v>4.8155038759689912</v>
      </c>
      <c r="V543" t="s">
        <v>640</v>
      </c>
    </row>
    <row r="544" spans="1:22" x14ac:dyDescent="0.3">
      <c r="A544" t="s">
        <v>636</v>
      </c>
      <c r="B544" s="6">
        <v>2013</v>
      </c>
      <c r="C544">
        <v>51</v>
      </c>
      <c r="D544">
        <v>51</v>
      </c>
      <c r="E544">
        <v>100</v>
      </c>
      <c r="F544">
        <v>43.31</v>
      </c>
      <c r="G544">
        <v>55.63</v>
      </c>
      <c r="H544">
        <v>53.87</v>
      </c>
      <c r="I544">
        <v>37.06</v>
      </c>
      <c r="J544">
        <v>70.430000000000007</v>
      </c>
      <c r="K544" s="58">
        <v>1</v>
      </c>
      <c r="L544" s="58">
        <v>54.55</v>
      </c>
      <c r="M544">
        <v>3052.31</v>
      </c>
      <c r="N544" s="8">
        <v>8169000</v>
      </c>
      <c r="O544" s="8">
        <v>6526700</v>
      </c>
      <c r="P544" s="8">
        <v>538300</v>
      </c>
      <c r="Q544">
        <v>2.72</v>
      </c>
      <c r="R544">
        <v>2.21</v>
      </c>
      <c r="S544">
        <v>57.54</v>
      </c>
      <c r="T544" s="6">
        <v>4.95</v>
      </c>
      <c r="U544" s="7">
        <v>4.8155038759689912</v>
      </c>
      <c r="V544" t="s">
        <v>640</v>
      </c>
    </row>
    <row r="545" spans="1:22" x14ac:dyDescent="0.3">
      <c r="A545" t="s">
        <v>637</v>
      </c>
      <c r="B545" s="6">
        <v>2013</v>
      </c>
      <c r="C545">
        <v>92.38</v>
      </c>
      <c r="D545">
        <v>89.76</v>
      </c>
      <c r="E545">
        <v>87.5</v>
      </c>
      <c r="F545">
        <v>96.69</v>
      </c>
      <c r="G545">
        <v>92.62</v>
      </c>
      <c r="H545">
        <v>85.92</v>
      </c>
      <c r="I545">
        <v>97.06</v>
      </c>
      <c r="J545">
        <v>94.44</v>
      </c>
      <c r="K545" s="58">
        <v>1</v>
      </c>
      <c r="L545" s="58">
        <v>54.55</v>
      </c>
      <c r="M545">
        <v>7266.49</v>
      </c>
      <c r="N545" s="8">
        <v>83881000</v>
      </c>
      <c r="O545" s="8">
        <v>71297000</v>
      </c>
      <c r="P545" s="8">
        <v>3326000</v>
      </c>
      <c r="Q545">
        <v>3.39</v>
      </c>
      <c r="R545">
        <v>1.03</v>
      </c>
      <c r="S545">
        <v>70.38</v>
      </c>
      <c r="T545" s="6">
        <v>4.95</v>
      </c>
      <c r="U545" s="7">
        <v>4.8155038759689912</v>
      </c>
      <c r="V545" t="s">
        <v>640</v>
      </c>
    </row>
    <row r="546" spans="1:22" x14ac:dyDescent="0.3">
      <c r="A546" t="s">
        <v>139</v>
      </c>
      <c r="B546" s="6">
        <v>2013</v>
      </c>
      <c r="C546">
        <v>66.56</v>
      </c>
      <c r="D546">
        <v>66.56</v>
      </c>
      <c r="E546">
        <v>100</v>
      </c>
      <c r="F546">
        <v>56.34</v>
      </c>
      <c r="G546">
        <v>71.209999999999994</v>
      </c>
      <c r="H546">
        <v>72.94</v>
      </c>
      <c r="I546">
        <v>45.29</v>
      </c>
      <c r="J546">
        <v>79.03</v>
      </c>
      <c r="K546" s="58">
        <v>1</v>
      </c>
      <c r="L546" s="58">
        <v>50</v>
      </c>
      <c r="M546">
        <v>14201.65</v>
      </c>
      <c r="N546" s="8">
        <v>19628000</v>
      </c>
      <c r="O546" s="8">
        <v>10372000</v>
      </c>
      <c r="P546" s="8">
        <v>2240000</v>
      </c>
      <c r="Q546">
        <v>6.03</v>
      </c>
      <c r="R546">
        <v>1.03</v>
      </c>
      <c r="S546">
        <v>19.760000000000002</v>
      </c>
      <c r="T546" s="6">
        <v>4.95</v>
      </c>
      <c r="U546" s="7">
        <v>4.8155038759689912</v>
      </c>
      <c r="V546" t="s">
        <v>640</v>
      </c>
    </row>
    <row r="547" spans="1:22" x14ac:dyDescent="0.3">
      <c r="A547" t="s">
        <v>368</v>
      </c>
      <c r="B547" s="6">
        <v>2013</v>
      </c>
      <c r="C547">
        <v>34.65</v>
      </c>
      <c r="D547">
        <v>34.65</v>
      </c>
      <c r="E547">
        <v>100</v>
      </c>
      <c r="F547">
        <v>56.71</v>
      </c>
      <c r="G547">
        <v>26.61</v>
      </c>
      <c r="H547">
        <v>17.47</v>
      </c>
      <c r="I547">
        <v>45.29</v>
      </c>
      <c r="J547">
        <v>5.17</v>
      </c>
      <c r="K547" s="58">
        <v>1</v>
      </c>
      <c r="L547" s="58">
        <v>50</v>
      </c>
      <c r="M547">
        <v>4818.32</v>
      </c>
      <c r="N547" s="8">
        <v>2054100</v>
      </c>
      <c r="O547" s="8">
        <v>661300</v>
      </c>
      <c r="P547" s="8">
        <v>381700</v>
      </c>
      <c r="Q547">
        <v>9.5299999999999994</v>
      </c>
      <c r="R547">
        <v>0.74</v>
      </c>
      <c r="S547">
        <v>20.91</v>
      </c>
      <c r="T547" s="6">
        <v>4.95</v>
      </c>
      <c r="U547" s="7">
        <v>4.8155038759689912</v>
      </c>
      <c r="V547" t="s">
        <v>640</v>
      </c>
    </row>
    <row r="548" spans="1:22" x14ac:dyDescent="0.3">
      <c r="A548" t="s">
        <v>260</v>
      </c>
      <c r="B548" s="6">
        <v>2013</v>
      </c>
      <c r="C548">
        <v>83.16</v>
      </c>
      <c r="D548">
        <v>49.44</v>
      </c>
      <c r="E548">
        <v>22.22</v>
      </c>
      <c r="F548">
        <v>90.23</v>
      </c>
      <c r="G548">
        <v>80.53</v>
      </c>
      <c r="H548">
        <v>77.739999999999995</v>
      </c>
      <c r="I548">
        <v>99.41</v>
      </c>
      <c r="J548">
        <v>75.81</v>
      </c>
      <c r="K548" s="58">
        <v>1</v>
      </c>
      <c r="L548" s="58"/>
      <c r="M548">
        <v>716.43</v>
      </c>
      <c r="N548" s="8">
        <v>2241722</v>
      </c>
      <c r="O548" s="8">
        <v>415941</v>
      </c>
      <c r="P548" s="8">
        <v>32121</v>
      </c>
      <c r="Q548">
        <v>-38.32</v>
      </c>
      <c r="R548">
        <v>0.03</v>
      </c>
      <c r="S548">
        <v>15.09</v>
      </c>
      <c r="T548" s="6">
        <v>4.95</v>
      </c>
      <c r="U548" s="7">
        <v>4.8155038759689912</v>
      </c>
      <c r="V548" t="s">
        <v>640</v>
      </c>
    </row>
    <row r="549" spans="1:22" x14ac:dyDescent="0.3">
      <c r="A549" t="s">
        <v>638</v>
      </c>
      <c r="B549" s="6">
        <v>2013</v>
      </c>
      <c r="C549">
        <v>17.760000000000002</v>
      </c>
      <c r="D549">
        <v>17.760000000000002</v>
      </c>
      <c r="E549">
        <v>100</v>
      </c>
      <c r="F549">
        <v>29.24</v>
      </c>
      <c r="G549">
        <v>15.19</v>
      </c>
      <c r="H549">
        <v>6.1</v>
      </c>
      <c r="I549">
        <v>37.06</v>
      </c>
      <c r="J549">
        <v>6.55</v>
      </c>
      <c r="K549" s="58">
        <v>1</v>
      </c>
      <c r="L549" s="58">
        <v>50</v>
      </c>
      <c r="M549">
        <v>11542.87</v>
      </c>
      <c r="N549" s="8">
        <v>31285000</v>
      </c>
      <c r="O549" s="8">
        <v>815000</v>
      </c>
      <c r="P549" s="8">
        <v>2683000</v>
      </c>
      <c r="Q549">
        <v>8.1999999999999993</v>
      </c>
      <c r="R549">
        <v>0.09</v>
      </c>
      <c r="S549">
        <v>0.97</v>
      </c>
      <c r="T549" s="6">
        <v>4.95</v>
      </c>
      <c r="U549" s="7">
        <v>4.8155038759689912</v>
      </c>
      <c r="V549" t="s">
        <v>640</v>
      </c>
    </row>
    <row r="550" spans="1:22" x14ac:dyDescent="0.3">
      <c r="A550" t="s">
        <v>680</v>
      </c>
      <c r="B550" s="6">
        <v>2013</v>
      </c>
      <c r="C550">
        <v>73.78</v>
      </c>
      <c r="D550">
        <v>68.319999999999993</v>
      </c>
      <c r="E550">
        <v>59.72</v>
      </c>
      <c r="F550">
        <v>90.3</v>
      </c>
      <c r="G550">
        <v>70.48</v>
      </c>
      <c r="H550">
        <v>56.31</v>
      </c>
      <c r="I550">
        <v>90</v>
      </c>
      <c r="J550">
        <v>43.55</v>
      </c>
      <c r="K550" s="58">
        <v>1</v>
      </c>
      <c r="L550" s="58">
        <v>53.85</v>
      </c>
      <c r="M550">
        <v>17308.62</v>
      </c>
      <c r="N550" s="8">
        <v>74596000</v>
      </c>
      <c r="O550" s="8">
        <v>51382000</v>
      </c>
      <c r="P550" s="8">
        <v>1242000</v>
      </c>
      <c r="Q550">
        <v>1.1499999999999999</v>
      </c>
      <c r="R550">
        <v>0.55000000000000004</v>
      </c>
      <c r="S550">
        <v>58.96</v>
      </c>
      <c r="T550" s="6">
        <v>4.95</v>
      </c>
      <c r="U550" s="7">
        <v>4.8155038759689912</v>
      </c>
      <c r="V550" t="s">
        <v>640</v>
      </c>
    </row>
    <row r="551" spans="1:22" x14ac:dyDescent="0.3">
      <c r="A551" t="s">
        <v>461</v>
      </c>
      <c r="B551" s="6">
        <v>2013</v>
      </c>
      <c r="C551">
        <v>39.270000000000003</v>
      </c>
      <c r="D551">
        <v>37.49</v>
      </c>
      <c r="E551">
        <v>28.95</v>
      </c>
      <c r="F551">
        <v>23.86</v>
      </c>
      <c r="G551">
        <v>39.56</v>
      </c>
      <c r="H551">
        <v>50.17</v>
      </c>
      <c r="I551">
        <v>27.65</v>
      </c>
      <c r="J551">
        <v>45.83</v>
      </c>
      <c r="K551" s="58">
        <v>1</v>
      </c>
      <c r="L551" s="58">
        <v>50</v>
      </c>
      <c r="M551">
        <v>1769.52</v>
      </c>
      <c r="N551" s="8">
        <v>4728000</v>
      </c>
      <c r="O551" s="8">
        <v>3389000</v>
      </c>
      <c r="P551" s="8">
        <v>31000</v>
      </c>
      <c r="Q551">
        <v>1.26</v>
      </c>
      <c r="R551">
        <v>0.98</v>
      </c>
      <c r="S551">
        <v>30.33</v>
      </c>
      <c r="T551" s="6">
        <v>4.95</v>
      </c>
      <c r="U551" s="7">
        <v>4.8155038759689912</v>
      </c>
      <c r="V551" t="s">
        <v>640</v>
      </c>
    </row>
    <row r="552" spans="1:22" x14ac:dyDescent="0.3">
      <c r="A552" t="s">
        <v>186</v>
      </c>
      <c r="B552" s="6">
        <v>2013</v>
      </c>
      <c r="C552">
        <v>70.239999999999995</v>
      </c>
      <c r="D552">
        <v>70.239999999999995</v>
      </c>
      <c r="E552">
        <v>72.22</v>
      </c>
      <c r="F552">
        <v>71.650000000000006</v>
      </c>
      <c r="G552">
        <v>69.77</v>
      </c>
      <c r="H552">
        <v>69.069999999999993</v>
      </c>
      <c r="I552">
        <v>57.65</v>
      </c>
      <c r="J552">
        <v>82.26</v>
      </c>
      <c r="K552" s="58">
        <v>1</v>
      </c>
      <c r="L552" s="58">
        <v>50</v>
      </c>
      <c r="M552">
        <v>6414.21</v>
      </c>
      <c r="N552" s="8">
        <v>8796000</v>
      </c>
      <c r="O552" s="8">
        <v>6263000</v>
      </c>
      <c r="P552" s="8">
        <v>792000</v>
      </c>
      <c r="Q552">
        <v>6</v>
      </c>
      <c r="R552">
        <v>1.38</v>
      </c>
      <c r="S552">
        <v>41.93</v>
      </c>
      <c r="T552" s="6">
        <v>4.95</v>
      </c>
      <c r="U552" s="7">
        <v>4.8155038759689912</v>
      </c>
      <c r="V552" t="s">
        <v>640</v>
      </c>
    </row>
    <row r="553" spans="1:22" x14ac:dyDescent="0.3">
      <c r="A553" t="s">
        <v>639</v>
      </c>
      <c r="B553" s="6">
        <v>2013</v>
      </c>
      <c r="C553">
        <v>79.239999999999995</v>
      </c>
      <c r="D553">
        <v>71.05</v>
      </c>
      <c r="E553">
        <v>59.72</v>
      </c>
      <c r="F553">
        <v>83.57</v>
      </c>
      <c r="G553">
        <v>82.56</v>
      </c>
      <c r="H553">
        <v>67.53</v>
      </c>
      <c r="I553">
        <v>79.41</v>
      </c>
      <c r="J553">
        <v>68.45</v>
      </c>
      <c r="K553" s="58">
        <v>1</v>
      </c>
      <c r="L553" s="58">
        <v>50</v>
      </c>
      <c r="M553">
        <v>57926.080000000002</v>
      </c>
      <c r="N553" s="8">
        <v>318711000</v>
      </c>
      <c r="O553" s="8">
        <v>230678000</v>
      </c>
      <c r="P553" s="8">
        <v>8762000</v>
      </c>
      <c r="Q553">
        <v>3.31</v>
      </c>
      <c r="R553">
        <v>0.62</v>
      </c>
      <c r="S553">
        <v>58.38</v>
      </c>
      <c r="T553" s="6">
        <v>4.95</v>
      </c>
      <c r="U553" s="7">
        <v>4.8155038759689912</v>
      </c>
      <c r="V553" t="s">
        <v>640</v>
      </c>
    </row>
    <row r="554" spans="1:22" x14ac:dyDescent="0.3">
      <c r="A554" t="s">
        <v>678</v>
      </c>
      <c r="B554" s="6">
        <v>2013</v>
      </c>
      <c r="C554">
        <v>57.63</v>
      </c>
      <c r="D554">
        <v>57.63</v>
      </c>
      <c r="E554">
        <v>100</v>
      </c>
      <c r="F554">
        <v>62.36</v>
      </c>
      <c r="G554">
        <v>37.4</v>
      </c>
      <c r="H554">
        <v>83.55</v>
      </c>
      <c r="I554">
        <v>56.31</v>
      </c>
      <c r="J554">
        <v>99.46</v>
      </c>
      <c r="K554" s="58">
        <v>1</v>
      </c>
      <c r="L554" s="58">
        <v>53.85</v>
      </c>
      <c r="M554">
        <v>39728.33</v>
      </c>
      <c r="N554" s="8">
        <v>24792900</v>
      </c>
      <c r="O554" s="8">
        <v>13904800</v>
      </c>
      <c r="P554" s="8">
        <v>2309700</v>
      </c>
      <c r="Q554">
        <v>7.32</v>
      </c>
      <c r="R554">
        <v>0.61</v>
      </c>
      <c r="S554">
        <v>39.15</v>
      </c>
      <c r="T554" s="6">
        <v>4.95</v>
      </c>
      <c r="U554" s="7">
        <v>4.8155038759689912</v>
      </c>
      <c r="V554" t="s">
        <v>77</v>
      </c>
    </row>
    <row r="555" spans="1:22" x14ac:dyDescent="0.3">
      <c r="A555" t="s">
        <v>155</v>
      </c>
      <c r="B555" s="6">
        <v>2013</v>
      </c>
      <c r="C555">
        <v>75.59</v>
      </c>
      <c r="D555">
        <v>75.59</v>
      </c>
      <c r="E555">
        <v>86.67</v>
      </c>
      <c r="F555">
        <v>66.38</v>
      </c>
      <c r="G555">
        <v>81.010000000000005</v>
      </c>
      <c r="H555">
        <v>82.69</v>
      </c>
      <c r="I555">
        <v>21.62</v>
      </c>
      <c r="J555">
        <v>85.56</v>
      </c>
      <c r="K555" s="58">
        <v>1</v>
      </c>
      <c r="L555" s="58">
        <v>53.85</v>
      </c>
      <c r="M555">
        <v>13448.37</v>
      </c>
      <c r="N555" s="8">
        <v>14992000</v>
      </c>
      <c r="O555" s="8">
        <v>8971000</v>
      </c>
      <c r="P555" s="8">
        <v>887000</v>
      </c>
      <c r="Q555">
        <v>5.73</v>
      </c>
      <c r="R555">
        <v>0.97</v>
      </c>
      <c r="S555">
        <v>37.590000000000003</v>
      </c>
      <c r="T555" s="6">
        <v>4.95</v>
      </c>
      <c r="U555" s="7">
        <v>4.8155038759689912</v>
      </c>
      <c r="V555" t="s">
        <v>77</v>
      </c>
    </row>
    <row r="556" spans="1:22" x14ac:dyDescent="0.3">
      <c r="A556" t="s">
        <v>356</v>
      </c>
      <c r="B556" s="6">
        <v>2013</v>
      </c>
      <c r="C556">
        <v>53.35</v>
      </c>
      <c r="D556">
        <v>53.35</v>
      </c>
      <c r="E556">
        <v>100</v>
      </c>
      <c r="F556">
        <v>73.680000000000007</v>
      </c>
      <c r="G556">
        <v>37.56</v>
      </c>
      <c r="H556">
        <v>44.19</v>
      </c>
      <c r="I556">
        <v>90.09</v>
      </c>
      <c r="J556">
        <v>52.15</v>
      </c>
      <c r="K556" s="58">
        <v>1</v>
      </c>
      <c r="L556" s="58">
        <v>46.15</v>
      </c>
      <c r="M556">
        <v>5223</v>
      </c>
      <c r="N556" s="8">
        <v>5410000</v>
      </c>
      <c r="O556" s="8">
        <v>3061000</v>
      </c>
      <c r="P556" s="8">
        <v>588000</v>
      </c>
      <c r="Q556">
        <v>3.48</v>
      </c>
      <c r="R556">
        <v>1.1299999999999999</v>
      </c>
      <c r="S556">
        <v>35.630000000000003</v>
      </c>
      <c r="T556" s="6">
        <v>4.95</v>
      </c>
      <c r="U556" s="7">
        <v>4.8155038759689912</v>
      </c>
      <c r="V556" t="s">
        <v>77</v>
      </c>
    </row>
    <row r="557" spans="1:22" x14ac:dyDescent="0.3">
      <c r="A557" t="s">
        <v>21</v>
      </c>
      <c r="B557" s="6">
        <v>2013</v>
      </c>
      <c r="C557">
        <v>86.79</v>
      </c>
      <c r="D557">
        <v>53.4</v>
      </c>
      <c r="E557">
        <v>20</v>
      </c>
      <c r="F557">
        <v>89.67</v>
      </c>
      <c r="G557">
        <v>89.45</v>
      </c>
      <c r="H557">
        <v>77.22</v>
      </c>
      <c r="I557">
        <v>98.65</v>
      </c>
      <c r="J557">
        <v>74.400000000000006</v>
      </c>
      <c r="K557" s="58">
        <v>1</v>
      </c>
      <c r="L557" s="58">
        <v>41.67</v>
      </c>
      <c r="M557">
        <v>71319.81</v>
      </c>
      <c r="N557" s="8">
        <v>63390000</v>
      </c>
      <c r="O557" s="8">
        <v>35601000</v>
      </c>
      <c r="P557" s="8">
        <v>6665000</v>
      </c>
      <c r="Q557">
        <v>8.49</v>
      </c>
      <c r="R557">
        <v>1.17</v>
      </c>
      <c r="S557">
        <v>34.28</v>
      </c>
      <c r="T557" s="6">
        <v>4.95</v>
      </c>
      <c r="U557" s="7">
        <v>4.8155038759689912</v>
      </c>
      <c r="V557" t="s">
        <v>77</v>
      </c>
    </row>
    <row r="558" spans="1:22" x14ac:dyDescent="0.3">
      <c r="A558" t="s">
        <v>12</v>
      </c>
      <c r="B558" s="6">
        <v>2013</v>
      </c>
      <c r="C558">
        <v>74.650000000000006</v>
      </c>
      <c r="D558">
        <v>41.38</v>
      </c>
      <c r="E558">
        <v>7.69</v>
      </c>
      <c r="F558">
        <v>80.81</v>
      </c>
      <c r="G558">
        <v>92.16</v>
      </c>
      <c r="H558">
        <v>43.96</v>
      </c>
      <c r="I558">
        <v>73.91</v>
      </c>
      <c r="J558">
        <v>39.880000000000003</v>
      </c>
      <c r="K558" s="58">
        <v>1</v>
      </c>
      <c r="L558" s="58">
        <v>46.15</v>
      </c>
      <c r="M558">
        <v>85200.38</v>
      </c>
      <c r="N558" s="8">
        <v>49721000</v>
      </c>
      <c r="O558" s="8">
        <v>28917000</v>
      </c>
      <c r="P558" s="8">
        <v>4965000</v>
      </c>
      <c r="Q558">
        <v>7.33</v>
      </c>
      <c r="R558">
        <v>0.81</v>
      </c>
      <c r="S558">
        <v>27.14</v>
      </c>
      <c r="T558" s="6">
        <v>4.95</v>
      </c>
      <c r="U558" s="7">
        <v>4.8155038759689912</v>
      </c>
      <c r="V558" t="s">
        <v>77</v>
      </c>
    </row>
    <row r="559" spans="1:22" x14ac:dyDescent="0.3">
      <c r="A559" t="s">
        <v>254</v>
      </c>
      <c r="B559" s="6">
        <v>2013</v>
      </c>
      <c r="C559">
        <v>29.1</v>
      </c>
      <c r="D559">
        <v>29.1</v>
      </c>
      <c r="E559">
        <v>100</v>
      </c>
      <c r="F559">
        <v>15.82</v>
      </c>
      <c r="G559">
        <v>28.4</v>
      </c>
      <c r="H559">
        <v>53.77</v>
      </c>
      <c r="I559">
        <v>21.62</v>
      </c>
      <c r="J559">
        <v>52.98</v>
      </c>
      <c r="K559" s="58">
        <v>1</v>
      </c>
      <c r="L559" s="58">
        <v>53.33</v>
      </c>
      <c r="M559">
        <v>6897.13</v>
      </c>
      <c r="N559" s="8">
        <v>5577400</v>
      </c>
      <c r="O559" s="8">
        <v>3483700</v>
      </c>
      <c r="P559" s="8">
        <v>525900</v>
      </c>
      <c r="Q559">
        <v>6.92</v>
      </c>
      <c r="R559">
        <v>1.75</v>
      </c>
      <c r="S559">
        <v>45.24</v>
      </c>
      <c r="T559" s="6">
        <v>4.95</v>
      </c>
      <c r="U559" s="7">
        <v>4.8155038759689912</v>
      </c>
      <c r="V559" t="s">
        <v>77</v>
      </c>
    </row>
    <row r="560" spans="1:22" x14ac:dyDescent="0.3">
      <c r="A560" t="s">
        <v>641</v>
      </c>
      <c r="B560" s="6">
        <v>2013</v>
      </c>
      <c r="C560">
        <v>66.94</v>
      </c>
      <c r="D560">
        <v>66.94</v>
      </c>
      <c r="E560">
        <v>100</v>
      </c>
      <c r="F560">
        <v>66.22</v>
      </c>
      <c r="G560">
        <v>70.91</v>
      </c>
      <c r="H560">
        <v>61.5</v>
      </c>
      <c r="I560">
        <v>21.62</v>
      </c>
      <c r="J560">
        <v>64.38</v>
      </c>
      <c r="K560" s="58">
        <v>1</v>
      </c>
      <c r="L560" s="58">
        <v>66.67</v>
      </c>
      <c r="M560">
        <v>4398.1899999999996</v>
      </c>
      <c r="N560" s="8">
        <v>7929000</v>
      </c>
      <c r="O560" s="8">
        <v>5149000</v>
      </c>
      <c r="P560" s="8">
        <v>511000</v>
      </c>
      <c r="Q560">
        <v>1.1000000000000001</v>
      </c>
      <c r="R560">
        <v>0.77</v>
      </c>
      <c r="S560">
        <v>46.53</v>
      </c>
      <c r="T560" s="6">
        <v>4.95</v>
      </c>
      <c r="U560" s="7">
        <v>4.8155038759689912</v>
      </c>
      <c r="V560" t="s">
        <v>77</v>
      </c>
    </row>
    <row r="561" spans="1:22" x14ac:dyDescent="0.3">
      <c r="A561" t="s">
        <v>681</v>
      </c>
      <c r="B561" s="6">
        <v>2013</v>
      </c>
      <c r="C561">
        <v>64.489999999999995</v>
      </c>
      <c r="D561">
        <v>64.489999999999995</v>
      </c>
      <c r="E561">
        <v>100</v>
      </c>
      <c r="F561">
        <v>84.55</v>
      </c>
      <c r="G561">
        <v>70.099999999999994</v>
      </c>
      <c r="H561">
        <v>19.559999999999999</v>
      </c>
      <c r="I561">
        <v>75.680000000000007</v>
      </c>
      <c r="J561">
        <v>8.5399999999999991</v>
      </c>
      <c r="K561" s="58">
        <v>1</v>
      </c>
      <c r="L561" s="58">
        <v>57.14</v>
      </c>
      <c r="M561">
        <v>4159.1400000000003</v>
      </c>
      <c r="N561" s="8">
        <v>969900</v>
      </c>
      <c r="O561" s="8">
        <v>550500</v>
      </c>
      <c r="P561" s="8">
        <v>264600</v>
      </c>
      <c r="Q561">
        <v>19.309999999999999</v>
      </c>
      <c r="R561">
        <v>1.1100000000000001</v>
      </c>
      <c r="S561">
        <v>36.369999999999997</v>
      </c>
      <c r="T561" s="6">
        <v>4.95</v>
      </c>
      <c r="U561" s="7">
        <v>4.8155038759689912</v>
      </c>
      <c r="V561" t="s">
        <v>77</v>
      </c>
    </row>
    <row r="562" spans="1:22" x14ac:dyDescent="0.3">
      <c r="A562" t="s">
        <v>622</v>
      </c>
      <c r="B562" s="6">
        <v>2013</v>
      </c>
      <c r="C562">
        <v>46.2</v>
      </c>
      <c r="D562">
        <v>46.2</v>
      </c>
      <c r="E562">
        <v>51.67</v>
      </c>
      <c r="F562">
        <v>26.13</v>
      </c>
      <c r="G562">
        <v>63.99</v>
      </c>
      <c r="H562">
        <v>51.49</v>
      </c>
      <c r="I562">
        <v>0</v>
      </c>
      <c r="J562">
        <v>67.86</v>
      </c>
      <c r="K562" s="58">
        <v>0</v>
      </c>
      <c r="L562" s="58">
        <v>60</v>
      </c>
      <c r="M562">
        <v>1431.43</v>
      </c>
      <c r="N562" s="8">
        <v>546076</v>
      </c>
      <c r="O562" s="8">
        <v>216594</v>
      </c>
      <c r="P562" s="8">
        <v>93575</v>
      </c>
      <c r="Q562">
        <v>12.95</v>
      </c>
      <c r="R562">
        <v>0.91</v>
      </c>
      <c r="S562">
        <v>1.87</v>
      </c>
      <c r="T562" s="6">
        <v>4.95</v>
      </c>
      <c r="U562" s="7">
        <v>4.8155038759689912</v>
      </c>
      <c r="V562" t="s">
        <v>77</v>
      </c>
    </row>
    <row r="563" spans="1:22" x14ac:dyDescent="0.3">
      <c r="A563" t="s">
        <v>642</v>
      </c>
      <c r="B563" s="6">
        <v>2013</v>
      </c>
      <c r="C563">
        <v>22.8</v>
      </c>
      <c r="D563">
        <v>22.8</v>
      </c>
      <c r="E563">
        <v>100</v>
      </c>
      <c r="F563">
        <v>29.63</v>
      </c>
      <c r="G563">
        <v>10.5</v>
      </c>
      <c r="H563">
        <v>31.57</v>
      </c>
      <c r="I563">
        <v>56.31</v>
      </c>
      <c r="J563">
        <v>40.630000000000003</v>
      </c>
      <c r="K563" s="58">
        <v>0</v>
      </c>
      <c r="L563" s="58">
        <v>63.64</v>
      </c>
      <c r="M563">
        <v>6011.28</v>
      </c>
      <c r="N563" s="8">
        <v>1725767</v>
      </c>
      <c r="O563" s="8">
        <v>526455</v>
      </c>
      <c r="P563" s="8">
        <v>369965</v>
      </c>
      <c r="Q563">
        <v>18.920000000000002</v>
      </c>
      <c r="R563">
        <v>1.0900000000000001</v>
      </c>
      <c r="S563">
        <v>7.7</v>
      </c>
      <c r="T563" s="6">
        <v>4.95</v>
      </c>
      <c r="U563" s="7">
        <v>4.8155038759689912</v>
      </c>
      <c r="V563" t="s">
        <v>77</v>
      </c>
    </row>
    <row r="564" spans="1:22" x14ac:dyDescent="0.3">
      <c r="A564" t="s">
        <v>643</v>
      </c>
      <c r="B564" s="6">
        <v>2013</v>
      </c>
      <c r="C564">
        <v>24.67</v>
      </c>
      <c r="D564">
        <v>24.67</v>
      </c>
      <c r="E564">
        <v>100</v>
      </c>
      <c r="F564">
        <v>8.41</v>
      </c>
      <c r="G564">
        <v>37.61</v>
      </c>
      <c r="H564">
        <v>31.45</v>
      </c>
      <c r="I564">
        <v>21.62</v>
      </c>
      <c r="J564">
        <v>22.02</v>
      </c>
      <c r="K564" s="58">
        <v>1</v>
      </c>
      <c r="L564" s="58">
        <v>50</v>
      </c>
      <c r="M564">
        <v>2204.9899999999998</v>
      </c>
      <c r="N564" s="8">
        <v>1136500</v>
      </c>
      <c r="O564" s="8">
        <v>283000</v>
      </c>
      <c r="P564" s="8">
        <v>295500</v>
      </c>
      <c r="Q564">
        <v>19.84</v>
      </c>
      <c r="R564">
        <v>1.61</v>
      </c>
      <c r="S564">
        <v>0.91</v>
      </c>
      <c r="T564" s="6">
        <v>4.95</v>
      </c>
      <c r="U564" s="7">
        <v>4.8155038759689912</v>
      </c>
      <c r="V564" t="s">
        <v>77</v>
      </c>
    </row>
    <row r="565" spans="1:22" x14ac:dyDescent="0.3">
      <c r="A565" t="s">
        <v>162</v>
      </c>
      <c r="B565" s="6">
        <v>2013</v>
      </c>
      <c r="C565">
        <v>70.709999999999994</v>
      </c>
      <c r="D565">
        <v>70.709999999999994</v>
      </c>
      <c r="E565">
        <v>100</v>
      </c>
      <c r="F565">
        <v>64.819999999999993</v>
      </c>
      <c r="G565">
        <v>73.02</v>
      </c>
      <c r="H565">
        <v>77.2</v>
      </c>
      <c r="I565">
        <v>21.62</v>
      </c>
      <c r="J565">
        <v>76.88</v>
      </c>
      <c r="K565" s="58">
        <v>1</v>
      </c>
      <c r="L565" s="58">
        <v>54.55</v>
      </c>
      <c r="M565">
        <v>9541.65</v>
      </c>
      <c r="N565" s="8">
        <v>6034000</v>
      </c>
      <c r="O565" s="8">
        <v>2611000</v>
      </c>
      <c r="P565" s="8">
        <v>690000</v>
      </c>
      <c r="Q565">
        <v>8.94</v>
      </c>
      <c r="R565">
        <v>0.72</v>
      </c>
      <c r="S565">
        <v>27.97</v>
      </c>
      <c r="T565" s="6">
        <v>4.95</v>
      </c>
      <c r="U565" s="7">
        <v>4.8155038759689912</v>
      </c>
      <c r="V565" t="s">
        <v>77</v>
      </c>
    </row>
    <row r="566" spans="1:22" x14ac:dyDescent="0.3">
      <c r="A566" t="s">
        <v>274</v>
      </c>
      <c r="B566" s="6">
        <v>2013</v>
      </c>
      <c r="C566">
        <v>54.46</v>
      </c>
      <c r="D566">
        <v>54.46</v>
      </c>
      <c r="E566">
        <v>100</v>
      </c>
      <c r="F566">
        <v>63.33</v>
      </c>
      <c r="G566">
        <v>60.74</v>
      </c>
      <c r="H566">
        <v>28.17</v>
      </c>
      <c r="I566">
        <v>21.62</v>
      </c>
      <c r="J566">
        <v>11.96</v>
      </c>
      <c r="K566" s="58">
        <v>1</v>
      </c>
      <c r="L566" s="58">
        <v>63.64</v>
      </c>
      <c r="M566">
        <v>7850.39</v>
      </c>
      <c r="N566" s="8">
        <v>3513000</v>
      </c>
      <c r="O566" s="8">
        <v>2120500</v>
      </c>
      <c r="P566" s="8">
        <v>392300</v>
      </c>
      <c r="Q566">
        <v>8.9600000000000009</v>
      </c>
      <c r="R566">
        <v>3.05</v>
      </c>
      <c r="S566">
        <v>40.08</v>
      </c>
      <c r="T566" s="6">
        <v>4.95</v>
      </c>
      <c r="U566" s="7">
        <v>4.8155038759689912</v>
      </c>
      <c r="V566" t="s">
        <v>77</v>
      </c>
    </row>
    <row r="567" spans="1:22" x14ac:dyDescent="0.3">
      <c r="A567" t="s">
        <v>374</v>
      </c>
      <c r="B567" s="6">
        <v>2013</v>
      </c>
      <c r="C567">
        <v>54.54</v>
      </c>
      <c r="D567">
        <v>54.54</v>
      </c>
      <c r="E567">
        <v>100</v>
      </c>
      <c r="F567">
        <v>63.14</v>
      </c>
      <c r="G567">
        <v>61.24</v>
      </c>
      <c r="H567">
        <v>28</v>
      </c>
      <c r="I567">
        <v>21.62</v>
      </c>
      <c r="J567">
        <v>17.260000000000002</v>
      </c>
      <c r="K567" s="58">
        <v>1</v>
      </c>
      <c r="L567" s="58">
        <v>54.55</v>
      </c>
      <c r="M567">
        <v>4193.1899999999996</v>
      </c>
      <c r="N567" s="8">
        <v>7464800</v>
      </c>
      <c r="O567" s="8">
        <v>4068200</v>
      </c>
      <c r="P567" s="8">
        <v>583800</v>
      </c>
      <c r="Q567">
        <v>6.9</v>
      </c>
      <c r="R567">
        <v>0.53</v>
      </c>
      <c r="S567">
        <v>39.9</v>
      </c>
      <c r="T567" s="6">
        <v>4.95</v>
      </c>
      <c r="U567" s="7">
        <v>4.8155038759689912</v>
      </c>
      <c r="V567" t="s">
        <v>77</v>
      </c>
    </row>
    <row r="568" spans="1:22" x14ac:dyDescent="0.3">
      <c r="A568" t="s">
        <v>644</v>
      </c>
      <c r="B568" s="6">
        <v>2013</v>
      </c>
      <c r="C568">
        <v>66.010000000000005</v>
      </c>
      <c r="D568">
        <v>66.010000000000005</v>
      </c>
      <c r="E568">
        <v>100</v>
      </c>
      <c r="F568">
        <v>68.33</v>
      </c>
      <c r="G568">
        <v>66.290000000000006</v>
      </c>
      <c r="H568">
        <v>62.96</v>
      </c>
      <c r="I568">
        <v>45.5</v>
      </c>
      <c r="J568">
        <v>63.33</v>
      </c>
      <c r="K568" s="58">
        <v>1</v>
      </c>
      <c r="L568" s="58">
        <v>55.56</v>
      </c>
      <c r="M568">
        <v>10355.73</v>
      </c>
      <c r="N568" s="8">
        <v>11648000</v>
      </c>
      <c r="O568" s="8">
        <v>5550000</v>
      </c>
      <c r="P568" s="8">
        <v>658000</v>
      </c>
      <c r="Q568">
        <v>3.07</v>
      </c>
      <c r="R568">
        <v>0.78</v>
      </c>
      <c r="S568">
        <v>29.84</v>
      </c>
      <c r="T568" s="6">
        <v>4.95</v>
      </c>
      <c r="U568" s="7">
        <v>4.8155038759689912</v>
      </c>
      <c r="V568" t="s">
        <v>77</v>
      </c>
    </row>
    <row r="569" spans="1:22" x14ac:dyDescent="0.3">
      <c r="A569" t="s">
        <v>389</v>
      </c>
      <c r="B569" s="6">
        <v>2013</v>
      </c>
      <c r="C569">
        <v>69.06</v>
      </c>
      <c r="D569">
        <v>60.37</v>
      </c>
      <c r="E569">
        <v>51.67</v>
      </c>
      <c r="F569">
        <v>67.069999999999993</v>
      </c>
      <c r="G569">
        <v>70.64</v>
      </c>
      <c r="H569">
        <v>69.92</v>
      </c>
      <c r="I569">
        <v>56.31</v>
      </c>
      <c r="J569">
        <v>82.74</v>
      </c>
      <c r="K569" s="58">
        <v>1</v>
      </c>
      <c r="L569" s="58">
        <v>55.56</v>
      </c>
      <c r="M569">
        <v>4030.34</v>
      </c>
      <c r="N569" s="8">
        <v>6557000</v>
      </c>
      <c r="O569" s="8">
        <v>4657000</v>
      </c>
      <c r="P569" s="8">
        <v>167000</v>
      </c>
      <c r="Q569">
        <v>-0.74</v>
      </c>
      <c r="R569">
        <v>1.27</v>
      </c>
      <c r="S569">
        <v>54.94</v>
      </c>
      <c r="T569" s="6">
        <v>4.95</v>
      </c>
      <c r="U569" s="7">
        <v>4.8155038759689912</v>
      </c>
      <c r="V569" t="s">
        <v>77</v>
      </c>
    </row>
    <row r="570" spans="1:22" x14ac:dyDescent="0.3">
      <c r="A570" t="s">
        <v>282</v>
      </c>
      <c r="B570" s="6">
        <v>2013</v>
      </c>
      <c r="C570">
        <v>77.38</v>
      </c>
      <c r="D570">
        <v>77.38</v>
      </c>
      <c r="E570">
        <v>100</v>
      </c>
      <c r="F570">
        <v>87.07</v>
      </c>
      <c r="G570">
        <v>63.38</v>
      </c>
      <c r="H570">
        <v>84.01</v>
      </c>
      <c r="I570">
        <v>95.95</v>
      </c>
      <c r="J570">
        <v>87.04</v>
      </c>
      <c r="K570" s="58">
        <v>1</v>
      </c>
      <c r="L570" s="58">
        <v>63.64</v>
      </c>
      <c r="M570">
        <v>9660.16</v>
      </c>
      <c r="N570" s="8">
        <v>17931000</v>
      </c>
      <c r="O570" s="8">
        <v>11672000</v>
      </c>
      <c r="P570" s="8">
        <v>740000</v>
      </c>
      <c r="Q570">
        <v>2.11</v>
      </c>
      <c r="R570">
        <v>0.57999999999999996</v>
      </c>
      <c r="S570">
        <v>42.93</v>
      </c>
      <c r="T570" s="6">
        <v>4.95</v>
      </c>
      <c r="U570" s="7">
        <v>4.8155038759689912</v>
      </c>
      <c r="V570" t="s">
        <v>77</v>
      </c>
    </row>
    <row r="571" spans="1:22" x14ac:dyDescent="0.3">
      <c r="A571" t="s">
        <v>263</v>
      </c>
      <c r="B571" s="6">
        <v>2013</v>
      </c>
      <c r="C571">
        <v>70.760000000000005</v>
      </c>
      <c r="D571">
        <v>70.760000000000005</v>
      </c>
      <c r="E571">
        <v>100</v>
      </c>
      <c r="F571">
        <v>62.76</v>
      </c>
      <c r="G571">
        <v>81.83</v>
      </c>
      <c r="H571">
        <v>66.13</v>
      </c>
      <c r="I571">
        <v>21.62</v>
      </c>
      <c r="J571">
        <v>69.64</v>
      </c>
      <c r="K571" s="58">
        <v>1</v>
      </c>
      <c r="L571" s="58">
        <v>58.33</v>
      </c>
      <c r="M571">
        <v>3958.21</v>
      </c>
      <c r="N571" s="8">
        <v>2164230</v>
      </c>
      <c r="O571" s="8">
        <v>1213167</v>
      </c>
      <c r="P571" s="8">
        <v>268996</v>
      </c>
      <c r="Q571">
        <v>8.89</v>
      </c>
      <c r="R571">
        <v>0.85</v>
      </c>
      <c r="S571">
        <v>36.380000000000003</v>
      </c>
      <c r="T571" s="6">
        <v>4.95</v>
      </c>
      <c r="U571" s="7">
        <v>4.8155038759689912</v>
      </c>
      <c r="V571" t="s">
        <v>77</v>
      </c>
    </row>
    <row r="572" spans="1:22" x14ac:dyDescent="0.3">
      <c r="A572" t="s">
        <v>377</v>
      </c>
      <c r="B572" s="6">
        <v>2013</v>
      </c>
      <c r="C572">
        <v>70.680000000000007</v>
      </c>
      <c r="D572">
        <v>70.680000000000007</v>
      </c>
      <c r="E572">
        <v>100</v>
      </c>
      <c r="F572">
        <v>89.93</v>
      </c>
      <c r="G572">
        <v>62.01</v>
      </c>
      <c r="H572">
        <v>51.38</v>
      </c>
      <c r="I572">
        <v>90.09</v>
      </c>
      <c r="J572">
        <v>53.7</v>
      </c>
      <c r="K572" s="58">
        <v>1</v>
      </c>
      <c r="L572" s="58">
        <v>66.67</v>
      </c>
      <c r="M572">
        <v>4032</v>
      </c>
      <c r="N572" s="8">
        <v>3421767</v>
      </c>
      <c r="O572" s="8">
        <v>1698339</v>
      </c>
      <c r="P572" s="8">
        <v>203023</v>
      </c>
      <c r="Q572">
        <v>5.27</v>
      </c>
      <c r="R572">
        <v>2.87</v>
      </c>
      <c r="S572">
        <v>15.42</v>
      </c>
      <c r="T572" s="6">
        <v>4.95</v>
      </c>
      <c r="U572" s="7">
        <v>4.8155038759689912</v>
      </c>
      <c r="V572" t="s">
        <v>77</v>
      </c>
    </row>
    <row r="573" spans="1:22" x14ac:dyDescent="0.3">
      <c r="A573" t="s">
        <v>590</v>
      </c>
      <c r="B573" s="6">
        <v>2013</v>
      </c>
      <c r="C573">
        <v>35.840000000000003</v>
      </c>
      <c r="D573">
        <v>35.840000000000003</v>
      </c>
      <c r="E573">
        <v>100</v>
      </c>
      <c r="F573">
        <v>27.38</v>
      </c>
      <c r="G573">
        <v>26.43</v>
      </c>
      <c r="H573">
        <v>66.72</v>
      </c>
      <c r="I573">
        <v>21.62</v>
      </c>
      <c r="J573">
        <v>81.52</v>
      </c>
      <c r="K573" s="58">
        <v>1</v>
      </c>
      <c r="L573" s="58">
        <v>54.55</v>
      </c>
      <c r="M573">
        <v>1369.54</v>
      </c>
      <c r="N573" s="8">
        <v>361300</v>
      </c>
      <c r="O573" s="8">
        <v>47600</v>
      </c>
      <c r="P573" s="8">
        <v>94000</v>
      </c>
      <c r="Q573">
        <v>21.49</v>
      </c>
      <c r="R573">
        <v>0.61</v>
      </c>
      <c r="S573">
        <v>0</v>
      </c>
      <c r="T573" s="6">
        <v>4.95</v>
      </c>
      <c r="U573" s="7">
        <v>4.8155038759689912</v>
      </c>
      <c r="V573" t="s">
        <v>77</v>
      </c>
    </row>
    <row r="574" spans="1:22" x14ac:dyDescent="0.3">
      <c r="A574" t="s">
        <v>682</v>
      </c>
      <c r="B574" s="6">
        <v>2013</v>
      </c>
      <c r="C574">
        <v>68.55</v>
      </c>
      <c r="D574">
        <v>35.94</v>
      </c>
      <c r="E574">
        <v>3.33</v>
      </c>
      <c r="F574">
        <v>49.69</v>
      </c>
      <c r="G574">
        <v>86.17</v>
      </c>
      <c r="H574">
        <v>72.040000000000006</v>
      </c>
      <c r="I574">
        <v>21.62</v>
      </c>
      <c r="J574">
        <v>63.89</v>
      </c>
      <c r="K574" s="58">
        <v>1</v>
      </c>
      <c r="L574" s="58">
        <v>44.44</v>
      </c>
      <c r="M574">
        <v>8726.82</v>
      </c>
      <c r="N574" s="8">
        <v>87035000</v>
      </c>
      <c r="O574" s="8">
        <v>30616000</v>
      </c>
      <c r="P574" s="8">
        <v>7882000</v>
      </c>
      <c r="Q574">
        <v>7.56</v>
      </c>
      <c r="R574">
        <v>0.98</v>
      </c>
      <c r="S574">
        <v>15.31</v>
      </c>
      <c r="T574" s="6">
        <v>4.95</v>
      </c>
      <c r="U574" s="7">
        <v>4.8155038759689912</v>
      </c>
      <c r="V574" t="s">
        <v>77</v>
      </c>
    </row>
    <row r="575" spans="1:22" x14ac:dyDescent="0.3">
      <c r="A575" t="s">
        <v>646</v>
      </c>
      <c r="B575" s="6">
        <v>2013</v>
      </c>
      <c r="C575">
        <v>57.69</v>
      </c>
      <c r="D575">
        <v>57.69</v>
      </c>
      <c r="E575">
        <v>90.48</v>
      </c>
      <c r="F575">
        <v>68.62</v>
      </c>
      <c r="G575">
        <v>77.989999999999995</v>
      </c>
      <c r="H575">
        <v>14.4</v>
      </c>
      <c r="I575">
        <v>75</v>
      </c>
      <c r="J575">
        <v>9.7799999999999994</v>
      </c>
      <c r="K575" s="58">
        <v>1</v>
      </c>
      <c r="L575" s="58">
        <v>44.44</v>
      </c>
      <c r="M575">
        <v>7850.88</v>
      </c>
      <c r="N575" s="8">
        <v>37391457</v>
      </c>
      <c r="O575" s="8">
        <v>31852801</v>
      </c>
      <c r="P575" s="8">
        <v>1173046</v>
      </c>
      <c r="Q575">
        <v>3.86</v>
      </c>
      <c r="R575">
        <v>1.03</v>
      </c>
      <c r="S575">
        <v>67.64</v>
      </c>
      <c r="T575" s="6">
        <v>4.95</v>
      </c>
      <c r="U575" s="7">
        <v>4.8155038759689912</v>
      </c>
      <c r="V575" t="s">
        <v>645</v>
      </c>
    </row>
    <row r="576" spans="1:22" x14ac:dyDescent="0.3">
      <c r="A576" t="s">
        <v>647</v>
      </c>
      <c r="B576" s="6">
        <v>2013</v>
      </c>
      <c r="C576">
        <v>69.87</v>
      </c>
      <c r="D576">
        <v>47.43</v>
      </c>
      <c r="E576">
        <v>28.57</v>
      </c>
      <c r="F576">
        <v>75.37</v>
      </c>
      <c r="G576">
        <v>70.05</v>
      </c>
      <c r="H576">
        <v>61.91</v>
      </c>
      <c r="I576">
        <v>75</v>
      </c>
      <c r="J576">
        <v>57.92</v>
      </c>
      <c r="K576" s="58">
        <v>1</v>
      </c>
      <c r="L576" s="58"/>
      <c r="M576">
        <v>2361.13</v>
      </c>
      <c r="N576" s="8">
        <v>5590000</v>
      </c>
      <c r="O576" s="8">
        <v>4555000</v>
      </c>
      <c r="P576" s="8">
        <v>20000</v>
      </c>
      <c r="Q576">
        <v>-0.04</v>
      </c>
      <c r="R576">
        <v>1.56</v>
      </c>
      <c r="S576">
        <v>51.93</v>
      </c>
      <c r="T576" s="6">
        <v>4.95</v>
      </c>
      <c r="U576" s="7">
        <v>4.8155038759689912</v>
      </c>
      <c r="V576" t="s">
        <v>645</v>
      </c>
    </row>
    <row r="577" spans="1:22" x14ac:dyDescent="0.3">
      <c r="A577" t="s">
        <v>483</v>
      </c>
      <c r="B577" s="6">
        <v>2013</v>
      </c>
      <c r="C577">
        <v>43.18</v>
      </c>
      <c r="D577">
        <v>43.18</v>
      </c>
      <c r="E577">
        <v>100</v>
      </c>
      <c r="F577">
        <v>43.84</v>
      </c>
      <c r="G577">
        <v>47.72</v>
      </c>
      <c r="H577">
        <v>35.99</v>
      </c>
      <c r="I577">
        <v>28.85</v>
      </c>
      <c r="J577">
        <v>25.56</v>
      </c>
      <c r="K577" s="58">
        <v>1</v>
      </c>
      <c r="L577" s="58">
        <v>87.5</v>
      </c>
      <c r="M577">
        <v>4601.34</v>
      </c>
      <c r="N577" s="8">
        <v>5726047</v>
      </c>
      <c r="O577" s="8">
        <v>3186118</v>
      </c>
      <c r="P577" s="8">
        <v>413640</v>
      </c>
      <c r="Q577">
        <v>7.64</v>
      </c>
      <c r="R577">
        <v>0.62</v>
      </c>
      <c r="S577">
        <v>32.090000000000003</v>
      </c>
      <c r="T577" s="6">
        <v>4.95</v>
      </c>
      <c r="U577" s="7">
        <v>4.8155038759689912</v>
      </c>
      <c r="V577" t="s">
        <v>645</v>
      </c>
    </row>
    <row r="578" spans="1:22" x14ac:dyDescent="0.3">
      <c r="A578" t="s">
        <v>200</v>
      </c>
      <c r="B578" s="6">
        <v>2013</v>
      </c>
      <c r="C578">
        <v>57.11</v>
      </c>
      <c r="D578">
        <v>57.11</v>
      </c>
      <c r="E578">
        <v>100</v>
      </c>
      <c r="F578">
        <v>46.49</v>
      </c>
      <c r="G578">
        <v>91.44</v>
      </c>
      <c r="H578">
        <v>24.7</v>
      </c>
      <c r="I578">
        <v>3.21</v>
      </c>
      <c r="J578">
        <v>5.91</v>
      </c>
      <c r="K578" s="58">
        <v>1</v>
      </c>
      <c r="L578" s="58">
        <v>85.71</v>
      </c>
      <c r="M578">
        <v>8683.75</v>
      </c>
      <c r="N578" s="8">
        <v>34053000</v>
      </c>
      <c r="O578" s="8">
        <v>25369000</v>
      </c>
      <c r="P578" s="8">
        <v>-187000</v>
      </c>
      <c r="Q578">
        <v>-1.53</v>
      </c>
      <c r="R578">
        <v>0.98</v>
      </c>
      <c r="S578">
        <v>47.9</v>
      </c>
      <c r="T578" s="6">
        <v>4.95</v>
      </c>
      <c r="U578" s="7">
        <v>4.8155038759689912</v>
      </c>
      <c r="V578" t="s">
        <v>645</v>
      </c>
    </row>
    <row r="579" spans="1:22" x14ac:dyDescent="0.3">
      <c r="A579" t="s">
        <v>648</v>
      </c>
      <c r="B579" s="6">
        <v>2013</v>
      </c>
      <c r="C579">
        <v>81.53</v>
      </c>
      <c r="D579">
        <v>81.53</v>
      </c>
      <c r="E579">
        <v>88.89</v>
      </c>
      <c r="F579">
        <v>78.739999999999995</v>
      </c>
      <c r="G579">
        <v>77.52</v>
      </c>
      <c r="H579">
        <v>92.2</v>
      </c>
      <c r="I579">
        <v>61.54</v>
      </c>
      <c r="J579">
        <v>98.61</v>
      </c>
      <c r="K579" s="58">
        <v>1</v>
      </c>
      <c r="L579" s="58">
        <v>75</v>
      </c>
      <c r="M579">
        <v>13188.05</v>
      </c>
      <c r="N579" s="8">
        <v>20322000</v>
      </c>
      <c r="O579" s="8">
        <v>10636000</v>
      </c>
      <c r="P579" s="8">
        <v>371000</v>
      </c>
      <c r="Q579">
        <v>0.13</v>
      </c>
      <c r="R579">
        <v>0.89</v>
      </c>
      <c r="S579">
        <v>36.39</v>
      </c>
      <c r="T579" s="6">
        <v>4.95</v>
      </c>
      <c r="U579" s="7">
        <v>4.8155038759689912</v>
      </c>
      <c r="V579" t="s">
        <v>645</v>
      </c>
    </row>
    <row r="580" spans="1:22" x14ac:dyDescent="0.3">
      <c r="A580" t="s">
        <v>321</v>
      </c>
      <c r="B580" s="6">
        <v>2013</v>
      </c>
      <c r="C580">
        <v>66.12</v>
      </c>
      <c r="D580">
        <v>66.010000000000005</v>
      </c>
      <c r="E580">
        <v>69.05</v>
      </c>
      <c r="F580">
        <v>96.77</v>
      </c>
      <c r="G580">
        <v>55.63</v>
      </c>
      <c r="H580">
        <v>37.67</v>
      </c>
      <c r="I580">
        <v>96.79</v>
      </c>
      <c r="J580">
        <v>19.89</v>
      </c>
      <c r="K580" s="58">
        <v>1</v>
      </c>
      <c r="L580" s="58">
        <v>62.5</v>
      </c>
      <c r="M580">
        <v>3691.13</v>
      </c>
      <c r="N580" s="8">
        <v>27073000</v>
      </c>
      <c r="O580" s="8">
        <v>24365000</v>
      </c>
      <c r="P580" s="8">
        <v>1221000</v>
      </c>
      <c r="Q580">
        <v>2.82</v>
      </c>
      <c r="R580">
        <v>0.53</v>
      </c>
      <c r="S580">
        <v>85.16</v>
      </c>
      <c r="T580" s="6">
        <v>4.95</v>
      </c>
      <c r="U580" s="7">
        <v>4.8155038759689912</v>
      </c>
      <c r="V580" t="s">
        <v>645</v>
      </c>
    </row>
    <row r="581" spans="1:22" x14ac:dyDescent="0.3">
      <c r="A581" t="s">
        <v>220</v>
      </c>
      <c r="B581" s="6">
        <v>2013</v>
      </c>
      <c r="C581">
        <v>77.510000000000005</v>
      </c>
      <c r="D581">
        <v>77.510000000000005</v>
      </c>
      <c r="E581">
        <v>100</v>
      </c>
      <c r="F581">
        <v>65.430000000000007</v>
      </c>
      <c r="G581">
        <v>90.05</v>
      </c>
      <c r="H581">
        <v>77.13</v>
      </c>
      <c r="I581">
        <v>14.1</v>
      </c>
      <c r="J581">
        <v>72.83</v>
      </c>
      <c r="K581" s="58">
        <v>1</v>
      </c>
      <c r="L581" s="58">
        <v>85.71</v>
      </c>
      <c r="M581">
        <v>10276.48</v>
      </c>
      <c r="N581" s="8">
        <v>21476000</v>
      </c>
      <c r="O581" s="8">
        <v>15402000</v>
      </c>
      <c r="P581" s="8">
        <v>691000</v>
      </c>
      <c r="Q581">
        <v>4.75</v>
      </c>
      <c r="R581">
        <v>0.38</v>
      </c>
      <c r="S581">
        <v>59.72</v>
      </c>
      <c r="T581" s="6">
        <v>4.95</v>
      </c>
      <c r="U581" s="7">
        <v>4.8155038759689912</v>
      </c>
      <c r="V581" t="s">
        <v>645</v>
      </c>
    </row>
    <row r="582" spans="1:22" x14ac:dyDescent="0.3">
      <c r="A582" t="s">
        <v>649</v>
      </c>
      <c r="B582" s="6">
        <v>2013</v>
      </c>
      <c r="C582">
        <v>63.9</v>
      </c>
      <c r="D582">
        <v>63.9</v>
      </c>
      <c r="E582">
        <v>100</v>
      </c>
      <c r="F582">
        <v>49.67</v>
      </c>
      <c r="G582">
        <v>68.66</v>
      </c>
      <c r="H582">
        <v>76.489999999999995</v>
      </c>
      <c r="I582">
        <v>51.25</v>
      </c>
      <c r="J582">
        <v>94</v>
      </c>
      <c r="K582" s="58">
        <v>1</v>
      </c>
      <c r="L582" s="58">
        <v>83.33</v>
      </c>
      <c r="M582">
        <v>2034.37</v>
      </c>
      <c r="N582" s="8">
        <v>26197000</v>
      </c>
      <c r="O582" s="8">
        <v>19275000</v>
      </c>
      <c r="P582" s="8">
        <v>359000</v>
      </c>
      <c r="Q582">
        <v>-2.33</v>
      </c>
      <c r="R582">
        <v>1.03</v>
      </c>
      <c r="S582">
        <v>44.56</v>
      </c>
      <c r="T582" s="6">
        <v>4.95</v>
      </c>
      <c r="U582" s="7">
        <v>4.8155038759689912</v>
      </c>
      <c r="V582" t="s">
        <v>645</v>
      </c>
    </row>
    <row r="583" spans="1:22" x14ac:dyDescent="0.3">
      <c r="A583" t="s">
        <v>176</v>
      </c>
      <c r="B583" s="6">
        <v>2013</v>
      </c>
      <c r="C583">
        <v>79.650000000000006</v>
      </c>
      <c r="D583">
        <v>79.650000000000006</v>
      </c>
      <c r="E583">
        <v>100</v>
      </c>
      <c r="F583">
        <v>93.02</v>
      </c>
      <c r="G583">
        <v>92.32</v>
      </c>
      <c r="H583">
        <v>42.42</v>
      </c>
      <c r="I583">
        <v>88.64</v>
      </c>
      <c r="J583">
        <v>25.63</v>
      </c>
      <c r="K583" s="58">
        <v>1</v>
      </c>
      <c r="L583" s="58">
        <v>100</v>
      </c>
      <c r="M583">
        <v>8364.7900000000009</v>
      </c>
      <c r="N583" s="8">
        <v>2170200</v>
      </c>
      <c r="O583" s="8">
        <v>506100</v>
      </c>
      <c r="P583" s="8">
        <v>498600</v>
      </c>
      <c r="Q583">
        <v>21.27</v>
      </c>
      <c r="R583">
        <v>0.92</v>
      </c>
      <c r="S583">
        <v>0.7</v>
      </c>
      <c r="T583" s="6">
        <v>4.95</v>
      </c>
      <c r="U583" s="7">
        <v>4.8155038759689912</v>
      </c>
      <c r="V583" t="s">
        <v>645</v>
      </c>
    </row>
    <row r="584" spans="1:22" x14ac:dyDescent="0.3">
      <c r="A584" t="s">
        <v>650</v>
      </c>
      <c r="B584" s="6">
        <v>2013</v>
      </c>
      <c r="C584">
        <v>74.75</v>
      </c>
      <c r="D584">
        <v>51.26</v>
      </c>
      <c r="E584">
        <v>27.78</v>
      </c>
      <c r="F584">
        <v>78.739999999999995</v>
      </c>
      <c r="G584">
        <v>67.08</v>
      </c>
      <c r="H584">
        <v>78.66</v>
      </c>
      <c r="I584">
        <v>61.54</v>
      </c>
      <c r="J584">
        <v>88.69</v>
      </c>
      <c r="K584" s="58">
        <v>1</v>
      </c>
      <c r="L584" s="58">
        <v>100</v>
      </c>
      <c r="M584">
        <v>10181.43</v>
      </c>
      <c r="N584" s="8">
        <v>26457300</v>
      </c>
      <c r="O584" s="8">
        <v>13875700</v>
      </c>
      <c r="P584" s="8">
        <v>1284200</v>
      </c>
      <c r="Q584">
        <v>4.4400000000000004</v>
      </c>
      <c r="R584">
        <v>0.53</v>
      </c>
      <c r="S584">
        <v>41.66</v>
      </c>
      <c r="T584" s="6">
        <v>4.95</v>
      </c>
      <c r="U584" s="7">
        <v>4.8155038759689912</v>
      </c>
      <c r="V584" t="s">
        <v>645</v>
      </c>
    </row>
    <row r="585" spans="1:22" x14ac:dyDescent="0.3">
      <c r="A585" t="s">
        <v>651</v>
      </c>
      <c r="B585" s="6">
        <v>2013</v>
      </c>
      <c r="C585">
        <v>57.31</v>
      </c>
      <c r="D585">
        <v>57.31</v>
      </c>
      <c r="E585">
        <v>100</v>
      </c>
      <c r="F585">
        <v>60.85</v>
      </c>
      <c r="G585">
        <v>36.65</v>
      </c>
      <c r="H585">
        <v>85.1</v>
      </c>
      <c r="I585">
        <v>88.64</v>
      </c>
      <c r="J585">
        <v>81.94</v>
      </c>
      <c r="K585" s="58">
        <v>1</v>
      </c>
      <c r="L585" s="58">
        <v>100</v>
      </c>
      <c r="M585">
        <v>2210.09</v>
      </c>
      <c r="N585" s="8">
        <v>1587875</v>
      </c>
      <c r="O585" s="8">
        <v>728253</v>
      </c>
      <c r="P585" s="8">
        <v>119015</v>
      </c>
      <c r="Q585">
        <v>6.34</v>
      </c>
      <c r="R585">
        <v>1.1299999999999999</v>
      </c>
      <c r="S585">
        <v>25.83</v>
      </c>
      <c r="T585" s="6">
        <v>4.95</v>
      </c>
      <c r="U585" s="7">
        <v>4.8155038759689912</v>
      </c>
      <c r="V585" t="s">
        <v>645</v>
      </c>
    </row>
    <row r="586" spans="1:22" x14ac:dyDescent="0.3">
      <c r="A586" t="s">
        <v>498</v>
      </c>
      <c r="B586" s="6">
        <v>2013</v>
      </c>
      <c r="C586">
        <v>40.72</v>
      </c>
      <c r="D586">
        <v>40.72</v>
      </c>
      <c r="E586">
        <v>100</v>
      </c>
      <c r="F586">
        <v>60.33</v>
      </c>
      <c r="G586">
        <v>31.1</v>
      </c>
      <c r="H586">
        <v>26.52</v>
      </c>
      <c r="I586">
        <v>89.1</v>
      </c>
      <c r="J586">
        <v>17</v>
      </c>
      <c r="K586" s="58">
        <v>1</v>
      </c>
      <c r="L586" s="58">
        <v>100</v>
      </c>
      <c r="M586">
        <v>1884.34</v>
      </c>
      <c r="N586" s="8">
        <v>38544000</v>
      </c>
      <c r="O586" s="8">
        <v>29869000</v>
      </c>
      <c r="P586" s="8">
        <v>2690000</v>
      </c>
      <c r="Q586">
        <v>6.06</v>
      </c>
      <c r="R586">
        <v>1.5</v>
      </c>
      <c r="S586">
        <v>52.38</v>
      </c>
      <c r="T586" s="6">
        <v>4.95</v>
      </c>
      <c r="U586" s="7">
        <v>4.8155038759689912</v>
      </c>
      <c r="V586" t="s">
        <v>645</v>
      </c>
    </row>
    <row r="587" spans="1:22" x14ac:dyDescent="0.3">
      <c r="A587" t="s">
        <v>123</v>
      </c>
      <c r="B587" s="6">
        <v>2013</v>
      </c>
      <c r="C587">
        <v>73.87</v>
      </c>
      <c r="D587">
        <v>73.87</v>
      </c>
      <c r="E587">
        <v>100</v>
      </c>
      <c r="F587">
        <v>95.39</v>
      </c>
      <c r="G587">
        <v>72.25</v>
      </c>
      <c r="H587">
        <v>48.42</v>
      </c>
      <c r="I587">
        <v>98.86</v>
      </c>
      <c r="J587">
        <v>47.85</v>
      </c>
      <c r="K587" s="58">
        <v>1</v>
      </c>
      <c r="L587" s="58">
        <v>100</v>
      </c>
      <c r="M587">
        <v>22204.77</v>
      </c>
      <c r="N587" s="8">
        <v>44601000</v>
      </c>
      <c r="O587" s="8">
        <v>26731000</v>
      </c>
      <c r="P587" s="8">
        <v>2726000</v>
      </c>
      <c r="Q587">
        <v>2.0499999999999998</v>
      </c>
      <c r="R587">
        <v>0.94</v>
      </c>
      <c r="S587">
        <v>39.15</v>
      </c>
      <c r="T587" s="6">
        <v>4.95</v>
      </c>
      <c r="U587" s="7">
        <v>4.8155038759689912</v>
      </c>
      <c r="V587" t="s">
        <v>645</v>
      </c>
    </row>
    <row r="588" spans="1:22" x14ac:dyDescent="0.3">
      <c r="A588" t="s">
        <v>259</v>
      </c>
      <c r="B588" s="6">
        <v>2013</v>
      </c>
      <c r="C588">
        <v>44.59</v>
      </c>
      <c r="D588">
        <v>44.59</v>
      </c>
      <c r="E588">
        <v>100</v>
      </c>
      <c r="F588">
        <v>62.55</v>
      </c>
      <c r="G588">
        <v>21.46</v>
      </c>
      <c r="H588">
        <v>52.07</v>
      </c>
      <c r="I588">
        <v>90.09</v>
      </c>
      <c r="J588">
        <v>51.88</v>
      </c>
      <c r="K588" s="58">
        <v>1</v>
      </c>
      <c r="L588" s="58">
        <v>100</v>
      </c>
      <c r="M588">
        <v>5490.78</v>
      </c>
      <c r="N588" s="8">
        <v>4627300</v>
      </c>
      <c r="O588" s="8">
        <v>2491100</v>
      </c>
      <c r="P588" s="8">
        <v>523500</v>
      </c>
      <c r="Q588">
        <v>8.34</v>
      </c>
      <c r="R588">
        <v>1.1100000000000001</v>
      </c>
      <c r="S588">
        <v>37.1</v>
      </c>
      <c r="T588" s="6">
        <v>4.95</v>
      </c>
      <c r="U588" s="7">
        <v>4.8155038759689912</v>
      </c>
      <c r="V588" t="s">
        <v>645</v>
      </c>
    </row>
    <row r="589" spans="1:22" x14ac:dyDescent="0.3">
      <c r="A589" t="s">
        <v>257</v>
      </c>
      <c r="B589" s="6">
        <v>2013</v>
      </c>
      <c r="C589">
        <v>57.32</v>
      </c>
      <c r="D589">
        <v>57.32</v>
      </c>
      <c r="E589">
        <v>100</v>
      </c>
      <c r="F589">
        <v>63.4</v>
      </c>
      <c r="G589">
        <v>80.17</v>
      </c>
      <c r="H589">
        <v>17.329999999999998</v>
      </c>
      <c r="I589">
        <v>37.18</v>
      </c>
      <c r="J589">
        <v>13</v>
      </c>
      <c r="K589" s="58">
        <v>1</v>
      </c>
      <c r="L589" s="58">
        <v>100</v>
      </c>
      <c r="M589">
        <v>5725.7</v>
      </c>
      <c r="N589" s="8">
        <v>86473000</v>
      </c>
      <c r="O589" s="8">
        <v>65134000</v>
      </c>
      <c r="P589" s="8">
        <v>4862000</v>
      </c>
      <c r="Q589">
        <v>4.5199999999999996</v>
      </c>
      <c r="R589">
        <v>1.58</v>
      </c>
      <c r="S589">
        <v>33.47</v>
      </c>
      <c r="T589" s="6">
        <v>4.95</v>
      </c>
      <c r="U589" s="7">
        <v>4.8155038759689912</v>
      </c>
      <c r="V589" t="s">
        <v>645</v>
      </c>
    </row>
    <row r="590" spans="1:22" x14ac:dyDescent="0.3">
      <c r="A590" t="s">
        <v>42</v>
      </c>
      <c r="B590" s="6">
        <v>2013</v>
      </c>
      <c r="C590">
        <v>65.52</v>
      </c>
      <c r="D590">
        <v>65.52</v>
      </c>
      <c r="E590">
        <v>90.48</v>
      </c>
      <c r="F590">
        <v>85.35</v>
      </c>
      <c r="G590">
        <v>35.130000000000003</v>
      </c>
      <c r="H590">
        <v>79.61</v>
      </c>
      <c r="I590">
        <v>98.08</v>
      </c>
      <c r="J590">
        <v>80.11</v>
      </c>
      <c r="K590" s="58">
        <v>1</v>
      </c>
      <c r="L590" s="58"/>
      <c r="M590">
        <v>28671.63</v>
      </c>
      <c r="N590" s="8">
        <v>62828000</v>
      </c>
      <c r="O590" s="8">
        <v>48568000</v>
      </c>
      <c r="P590" s="8">
        <v>3278000</v>
      </c>
      <c r="Q590">
        <v>3.92</v>
      </c>
      <c r="R590">
        <v>0.65</v>
      </c>
      <c r="S590">
        <v>58.78</v>
      </c>
      <c r="T590" s="6">
        <v>4.95</v>
      </c>
      <c r="U590" s="7">
        <v>4.8155038759689912</v>
      </c>
      <c r="V590" t="s">
        <v>645</v>
      </c>
    </row>
    <row r="591" spans="1:22" x14ac:dyDescent="0.3">
      <c r="A591" t="s">
        <v>10</v>
      </c>
      <c r="B591" s="6">
        <v>2013</v>
      </c>
      <c r="C591">
        <v>88.14</v>
      </c>
      <c r="D591">
        <v>49.07</v>
      </c>
      <c r="E591">
        <v>9.3000000000000007</v>
      </c>
      <c r="F591">
        <v>83.8</v>
      </c>
      <c r="G591">
        <v>93.95</v>
      </c>
      <c r="H591">
        <v>84.17</v>
      </c>
      <c r="I591">
        <v>53.7</v>
      </c>
      <c r="J591">
        <v>96.12</v>
      </c>
      <c r="K591" s="58">
        <v>1</v>
      </c>
      <c r="L591" s="58">
        <v>6.25</v>
      </c>
      <c r="M591">
        <v>108298.3</v>
      </c>
      <c r="N591" s="8">
        <v>184041820</v>
      </c>
      <c r="O591" s="8">
        <v>105275992</v>
      </c>
      <c r="P591" s="8">
        <v>12063870</v>
      </c>
      <c r="Q591">
        <v>8.35</v>
      </c>
      <c r="R591">
        <v>1.31</v>
      </c>
      <c r="S591">
        <v>26.98</v>
      </c>
      <c r="T591" s="6">
        <v>4.95</v>
      </c>
      <c r="U591" s="7">
        <v>4.8155038759689912</v>
      </c>
      <c r="V591" t="s">
        <v>652</v>
      </c>
    </row>
    <row r="592" spans="1:22" x14ac:dyDescent="0.3">
      <c r="A592" t="s">
        <v>46</v>
      </c>
      <c r="B592" s="6">
        <v>2013</v>
      </c>
      <c r="C592">
        <v>78.37</v>
      </c>
      <c r="D592">
        <v>49.81</v>
      </c>
      <c r="E592">
        <v>19.77</v>
      </c>
      <c r="F592">
        <v>72.33</v>
      </c>
      <c r="G592">
        <v>80.819999999999993</v>
      </c>
      <c r="H592">
        <v>82.87</v>
      </c>
      <c r="I592">
        <v>25</v>
      </c>
      <c r="J592">
        <v>98.91</v>
      </c>
      <c r="K592" s="58">
        <v>1</v>
      </c>
      <c r="L592" s="58">
        <v>8.33</v>
      </c>
      <c r="M592">
        <v>63852.54</v>
      </c>
      <c r="N592" s="8">
        <v>133426000</v>
      </c>
      <c r="O592" s="8">
        <v>72252000</v>
      </c>
      <c r="P592" s="8">
        <v>10410000</v>
      </c>
      <c r="Q592">
        <v>4.34</v>
      </c>
      <c r="R592">
        <v>0.86</v>
      </c>
      <c r="S592">
        <v>29.73</v>
      </c>
      <c r="T592" s="6">
        <v>4.95</v>
      </c>
      <c r="U592" s="7">
        <v>4.8155038759689912</v>
      </c>
      <c r="V592" t="s">
        <v>652</v>
      </c>
    </row>
    <row r="593" spans="1:22" x14ac:dyDescent="0.3">
      <c r="A593" t="s">
        <v>346</v>
      </c>
      <c r="B593" s="6">
        <v>2013</v>
      </c>
      <c r="C593">
        <v>57.37</v>
      </c>
      <c r="D593">
        <v>57.37</v>
      </c>
      <c r="E593">
        <v>100</v>
      </c>
      <c r="F593">
        <v>80.5</v>
      </c>
      <c r="G593">
        <v>58.98</v>
      </c>
      <c r="H593">
        <v>20.55</v>
      </c>
      <c r="I593">
        <v>79.63</v>
      </c>
      <c r="J593">
        <v>4.55</v>
      </c>
      <c r="K593" s="58">
        <v>1</v>
      </c>
      <c r="L593" s="58">
        <v>8.33</v>
      </c>
      <c r="M593">
        <v>9184.64</v>
      </c>
      <c r="N593" s="8">
        <v>13446250</v>
      </c>
      <c r="O593" s="8">
        <v>7030450</v>
      </c>
      <c r="P593" s="8">
        <v>401915</v>
      </c>
      <c r="Q593">
        <v>1.93</v>
      </c>
      <c r="R593">
        <v>1.47</v>
      </c>
      <c r="S593">
        <v>36.43</v>
      </c>
      <c r="T593" s="6">
        <v>4.95</v>
      </c>
      <c r="U593" s="7">
        <v>4.8155038759689912</v>
      </c>
      <c r="V593" t="s">
        <v>652</v>
      </c>
    </row>
    <row r="594" spans="1:22" x14ac:dyDescent="0.3">
      <c r="A594" t="s">
        <v>653</v>
      </c>
      <c r="B594" s="6">
        <v>2013</v>
      </c>
      <c r="C594">
        <v>74.89</v>
      </c>
      <c r="D594">
        <v>74.89</v>
      </c>
      <c r="E594">
        <v>100</v>
      </c>
      <c r="F594">
        <v>81.040000000000006</v>
      </c>
      <c r="G594">
        <v>91.9</v>
      </c>
      <c r="H594">
        <v>54.29</v>
      </c>
      <c r="I594">
        <v>57.14</v>
      </c>
      <c r="J594">
        <v>64.13</v>
      </c>
      <c r="K594" s="58">
        <v>1</v>
      </c>
      <c r="L594" s="58">
        <v>61.54</v>
      </c>
      <c r="M594">
        <v>1926.95</v>
      </c>
      <c r="N594" s="8">
        <v>4380016</v>
      </c>
      <c r="O594" s="8">
        <v>3362358</v>
      </c>
      <c r="P594" s="8">
        <v>61067</v>
      </c>
      <c r="Q594">
        <v>0.96</v>
      </c>
      <c r="R594">
        <v>0.53</v>
      </c>
      <c r="S594">
        <v>55.35</v>
      </c>
      <c r="T594" s="6">
        <v>4.95</v>
      </c>
      <c r="U594" s="7">
        <v>4.8155038759689912</v>
      </c>
      <c r="V594" t="s">
        <v>652</v>
      </c>
    </row>
    <row r="595" spans="1:22" x14ac:dyDescent="0.3">
      <c r="A595" t="s">
        <v>391</v>
      </c>
      <c r="B595" s="6">
        <v>2013</v>
      </c>
      <c r="C595">
        <v>69.45</v>
      </c>
      <c r="D595">
        <v>69.45</v>
      </c>
      <c r="E595">
        <v>100</v>
      </c>
      <c r="F595">
        <v>72.8</v>
      </c>
      <c r="G595">
        <v>66.41</v>
      </c>
      <c r="H595">
        <v>69.959999999999994</v>
      </c>
      <c r="I595">
        <v>25</v>
      </c>
      <c r="J595">
        <v>87.93</v>
      </c>
      <c r="K595" s="58">
        <v>1</v>
      </c>
      <c r="L595" s="58">
        <v>61.54</v>
      </c>
      <c r="M595">
        <v>3712.72</v>
      </c>
      <c r="N595" s="8">
        <v>7011000</v>
      </c>
      <c r="O595" s="8">
        <v>4087000</v>
      </c>
      <c r="P595" s="8">
        <v>562000</v>
      </c>
      <c r="Q595">
        <v>8.3000000000000007</v>
      </c>
      <c r="R595">
        <v>2.4900000000000002</v>
      </c>
      <c r="S595">
        <v>37.53</v>
      </c>
      <c r="T595" s="6">
        <v>4.95</v>
      </c>
      <c r="U595" s="7">
        <v>4.8155038759689912</v>
      </c>
      <c r="V595" t="s">
        <v>652</v>
      </c>
    </row>
    <row r="596" spans="1:22" x14ac:dyDescent="0.3">
      <c r="A596" t="s">
        <v>401</v>
      </c>
      <c r="B596" s="6">
        <v>2013</v>
      </c>
      <c r="C596">
        <v>80.760000000000005</v>
      </c>
      <c r="D596">
        <v>80.760000000000005</v>
      </c>
      <c r="E596">
        <v>100</v>
      </c>
      <c r="F596">
        <v>72.37</v>
      </c>
      <c r="G596">
        <v>83.16</v>
      </c>
      <c r="H596">
        <v>88.81</v>
      </c>
      <c r="I596">
        <v>25</v>
      </c>
      <c r="J596">
        <v>96.43</v>
      </c>
      <c r="K596" s="58">
        <v>1</v>
      </c>
      <c r="L596" s="58">
        <v>71.430000000000007</v>
      </c>
      <c r="M596">
        <v>11331.81</v>
      </c>
      <c r="N596" s="8">
        <v>31393913</v>
      </c>
      <c r="O596" s="8">
        <v>17589370</v>
      </c>
      <c r="P596" s="8">
        <v>2657887</v>
      </c>
      <c r="Q596">
        <v>4.51</v>
      </c>
      <c r="R596">
        <v>1.35</v>
      </c>
      <c r="S596">
        <v>29.65</v>
      </c>
      <c r="T596" s="6">
        <v>4.95</v>
      </c>
      <c r="U596" s="7">
        <v>4.8155038759689912</v>
      </c>
      <c r="V596" t="s">
        <v>652</v>
      </c>
    </row>
    <row r="597" spans="1:22" x14ac:dyDescent="0.3">
      <c r="A597" t="s">
        <v>453</v>
      </c>
      <c r="B597" s="6">
        <v>2013</v>
      </c>
      <c r="C597">
        <v>52.49</v>
      </c>
      <c r="D597">
        <v>52.49</v>
      </c>
      <c r="E597">
        <v>100</v>
      </c>
      <c r="F597">
        <v>61.7</v>
      </c>
      <c r="G597">
        <v>47.2</v>
      </c>
      <c r="H597">
        <v>49.27</v>
      </c>
      <c r="I597">
        <v>78.849999999999994</v>
      </c>
      <c r="J597">
        <v>40.909999999999997</v>
      </c>
      <c r="K597" s="58">
        <v>1</v>
      </c>
      <c r="L597" s="58">
        <v>83.33</v>
      </c>
      <c r="M597">
        <v>5017.8100000000004</v>
      </c>
      <c r="N597" s="8">
        <v>4360880</v>
      </c>
      <c r="O597" s="8">
        <v>3157712</v>
      </c>
      <c r="P597" s="8">
        <v>495321</v>
      </c>
      <c r="Q597">
        <v>11.31</v>
      </c>
      <c r="R597">
        <v>0.93</v>
      </c>
      <c r="S597">
        <v>40.56</v>
      </c>
      <c r="T597" s="6">
        <v>4.95</v>
      </c>
      <c r="U597" s="7">
        <v>4.8155038759689912</v>
      </c>
      <c r="V597" t="s">
        <v>652</v>
      </c>
    </row>
    <row r="598" spans="1:22" x14ac:dyDescent="0.3">
      <c r="A598" t="s">
        <v>654</v>
      </c>
      <c r="B598" s="6">
        <v>2013</v>
      </c>
      <c r="C598">
        <v>74.8</v>
      </c>
      <c r="D598">
        <v>74.8</v>
      </c>
      <c r="E598">
        <v>86.05</v>
      </c>
      <c r="F598">
        <v>89.49</v>
      </c>
      <c r="G598">
        <v>80.84</v>
      </c>
      <c r="H598">
        <v>42.5</v>
      </c>
      <c r="I598">
        <v>79.63</v>
      </c>
      <c r="J598">
        <v>42.39</v>
      </c>
      <c r="K598" s="58">
        <v>1</v>
      </c>
      <c r="L598" s="58">
        <v>84.62</v>
      </c>
      <c r="M598">
        <v>24377.73</v>
      </c>
      <c r="N598" s="8">
        <v>60189000</v>
      </c>
      <c r="O598" s="8">
        <v>32203000</v>
      </c>
      <c r="P598" s="8">
        <v>1954000</v>
      </c>
      <c r="Q598">
        <v>0.92</v>
      </c>
      <c r="R598">
        <v>0.82</v>
      </c>
      <c r="S598">
        <v>40.58</v>
      </c>
      <c r="T598" s="6">
        <v>4.95</v>
      </c>
      <c r="U598" s="7">
        <v>4.8155038759689912</v>
      </c>
      <c r="V598" t="s">
        <v>652</v>
      </c>
    </row>
    <row r="599" spans="1:22" x14ac:dyDescent="0.3">
      <c r="A599" t="s">
        <v>655</v>
      </c>
      <c r="B599" s="6">
        <v>2013</v>
      </c>
      <c r="C599">
        <v>84.8</v>
      </c>
      <c r="D599">
        <v>44.28</v>
      </c>
      <c r="E599">
        <v>3.49</v>
      </c>
      <c r="F599">
        <v>90.4</v>
      </c>
      <c r="G599">
        <v>76.790000000000006</v>
      </c>
      <c r="H599">
        <v>90.9</v>
      </c>
      <c r="I599">
        <v>79.63</v>
      </c>
      <c r="J599">
        <v>98.29</v>
      </c>
      <c r="K599" s="58">
        <v>1</v>
      </c>
      <c r="L599" s="58">
        <v>92.31</v>
      </c>
      <c r="M599">
        <v>100949.1</v>
      </c>
      <c r="N599" s="8">
        <v>256057256</v>
      </c>
      <c r="O599" s="8">
        <v>124181512</v>
      </c>
      <c r="P599" s="8">
        <v>24224714</v>
      </c>
      <c r="Q599">
        <v>4.83</v>
      </c>
      <c r="R599">
        <v>1.33</v>
      </c>
      <c r="S599">
        <v>19.739999999999998</v>
      </c>
      <c r="T599" s="6">
        <v>4.95</v>
      </c>
      <c r="U599" s="7">
        <v>4.8155038759689912</v>
      </c>
      <c r="V599" t="s">
        <v>652</v>
      </c>
    </row>
    <row r="600" spans="1:22" x14ac:dyDescent="0.3">
      <c r="A600" t="s">
        <v>544</v>
      </c>
      <c r="B600" s="6">
        <v>2013</v>
      </c>
      <c r="C600">
        <v>85.23</v>
      </c>
      <c r="D600">
        <v>64.489999999999995</v>
      </c>
      <c r="E600">
        <v>43.75</v>
      </c>
      <c r="F600">
        <v>84.34</v>
      </c>
      <c r="G600">
        <v>91.03</v>
      </c>
      <c r="H600">
        <v>78</v>
      </c>
      <c r="I600">
        <v>51.92</v>
      </c>
      <c r="J600">
        <v>77.17</v>
      </c>
      <c r="K600" s="58">
        <v>1</v>
      </c>
      <c r="L600" s="58">
        <v>92.86</v>
      </c>
      <c r="M600">
        <v>6791.57</v>
      </c>
      <c r="N600" s="8">
        <v>16911000</v>
      </c>
      <c r="O600" s="8">
        <v>12167000</v>
      </c>
      <c r="P600" s="8">
        <v>146000</v>
      </c>
      <c r="Q600">
        <v>7.0000000000000007E-2</v>
      </c>
      <c r="R600">
        <v>0.74</v>
      </c>
      <c r="S600">
        <v>56.32</v>
      </c>
      <c r="T600" s="6">
        <v>4.95</v>
      </c>
      <c r="U600" s="7">
        <v>4.8155038759689912</v>
      </c>
      <c r="V600" t="s">
        <v>652</v>
      </c>
    </row>
    <row r="601" spans="1:22" x14ac:dyDescent="0.3">
      <c r="A601" t="s">
        <v>550</v>
      </c>
      <c r="B601" s="6">
        <v>2013</v>
      </c>
      <c r="C601">
        <v>60.79</v>
      </c>
      <c r="D601">
        <v>52.27</v>
      </c>
      <c r="E601">
        <v>43.75</v>
      </c>
      <c r="F601">
        <v>33.64</v>
      </c>
      <c r="G601">
        <v>82.78</v>
      </c>
      <c r="H601">
        <v>61.19</v>
      </c>
      <c r="I601">
        <v>0</v>
      </c>
      <c r="J601">
        <v>70</v>
      </c>
      <c r="K601" s="58">
        <v>1</v>
      </c>
      <c r="L601" s="58">
        <v>70.59</v>
      </c>
      <c r="M601">
        <v>3018.48</v>
      </c>
      <c r="N601" s="8">
        <v>5163704</v>
      </c>
      <c r="O601" s="8">
        <v>3609424</v>
      </c>
      <c r="P601" s="8">
        <v>340611</v>
      </c>
      <c r="Q601">
        <v>2.74</v>
      </c>
      <c r="R601">
        <v>0.7</v>
      </c>
      <c r="S601">
        <v>57.51</v>
      </c>
      <c r="T601" s="6">
        <v>4.95</v>
      </c>
      <c r="U601" s="7">
        <v>4.8155038759689912</v>
      </c>
      <c r="V601" t="s">
        <v>652</v>
      </c>
    </row>
    <row r="602" spans="1:22" x14ac:dyDescent="0.3">
      <c r="A602" t="s">
        <v>145</v>
      </c>
      <c r="B602" s="6">
        <v>2013</v>
      </c>
      <c r="C602">
        <v>75.64</v>
      </c>
      <c r="D602">
        <v>75.64</v>
      </c>
      <c r="E602">
        <v>86.05</v>
      </c>
      <c r="F602">
        <v>81.319999999999993</v>
      </c>
      <c r="G602">
        <v>67.790000000000006</v>
      </c>
      <c r="H602">
        <v>81.3</v>
      </c>
      <c r="I602">
        <v>79.63</v>
      </c>
      <c r="J602">
        <v>91.67</v>
      </c>
      <c r="K602" s="58">
        <v>1</v>
      </c>
      <c r="L602" s="58">
        <v>69.23</v>
      </c>
      <c r="M602">
        <v>55673.69</v>
      </c>
      <c r="N602" s="8">
        <v>877400000</v>
      </c>
      <c r="O602" s="8">
        <v>521400000</v>
      </c>
      <c r="P602" s="8">
        <v>144600000</v>
      </c>
      <c r="Q602">
        <v>4.97</v>
      </c>
      <c r="R602">
        <v>0.71</v>
      </c>
      <c r="S602">
        <v>33.9</v>
      </c>
      <c r="T602" s="6">
        <v>4.95</v>
      </c>
      <c r="U602" s="7">
        <v>4.8155038759689912</v>
      </c>
      <c r="V602" t="s">
        <v>652</v>
      </c>
    </row>
    <row r="603" spans="1:22" x14ac:dyDescent="0.3">
      <c r="A603" t="s">
        <v>677</v>
      </c>
      <c r="B603" s="6">
        <v>2013</v>
      </c>
      <c r="C603">
        <v>30.59</v>
      </c>
      <c r="D603">
        <v>30.59</v>
      </c>
      <c r="E603">
        <v>100</v>
      </c>
      <c r="F603">
        <v>25.2</v>
      </c>
      <c r="G603">
        <v>23.9</v>
      </c>
      <c r="H603">
        <v>46.39</v>
      </c>
      <c r="I603">
        <v>0</v>
      </c>
      <c r="J603">
        <v>50</v>
      </c>
      <c r="K603" s="58">
        <v>1</v>
      </c>
      <c r="L603" s="58">
        <v>69.23</v>
      </c>
      <c r="M603">
        <v>4794.95</v>
      </c>
      <c r="N603" s="8">
        <v>7504879</v>
      </c>
      <c r="O603" s="8">
        <v>2691198</v>
      </c>
      <c r="P603" s="8">
        <v>371890</v>
      </c>
      <c r="Q603">
        <v>3.86</v>
      </c>
      <c r="R603">
        <v>0.63</v>
      </c>
      <c r="S603">
        <v>12.12</v>
      </c>
      <c r="T603" s="6">
        <v>4.95</v>
      </c>
      <c r="U603" s="7">
        <v>4.8155038759689912</v>
      </c>
      <c r="V603" t="s">
        <v>652</v>
      </c>
    </row>
    <row r="604" spans="1:22" x14ac:dyDescent="0.3">
      <c r="A604" t="s">
        <v>656</v>
      </c>
      <c r="B604" s="6">
        <v>2013</v>
      </c>
      <c r="C604">
        <v>36.9</v>
      </c>
      <c r="D604">
        <v>36.9</v>
      </c>
      <c r="E604">
        <v>100</v>
      </c>
      <c r="F604">
        <v>4.38</v>
      </c>
      <c r="G604">
        <v>44.86</v>
      </c>
      <c r="H604">
        <v>63.52</v>
      </c>
      <c r="I604">
        <v>0</v>
      </c>
      <c r="J604">
        <v>80.56</v>
      </c>
      <c r="K604" s="58">
        <v>1</v>
      </c>
      <c r="L604" s="58">
        <v>35.71</v>
      </c>
      <c r="M604">
        <v>2068.4899999999998</v>
      </c>
      <c r="N604" s="8">
        <v>10495216</v>
      </c>
      <c r="O604" s="8">
        <v>2649472</v>
      </c>
      <c r="P604" s="8">
        <v>2284795</v>
      </c>
      <c r="Q604">
        <v>16.32</v>
      </c>
      <c r="R604">
        <v>0.5</v>
      </c>
      <c r="S604">
        <v>0.33</v>
      </c>
      <c r="T604" s="6">
        <v>4.95</v>
      </c>
      <c r="U604" s="7">
        <v>4.8155038759689912</v>
      </c>
      <c r="V604" t="s">
        <v>652</v>
      </c>
    </row>
    <row r="605" spans="1:22" x14ac:dyDescent="0.3">
      <c r="A605" t="s">
        <v>4</v>
      </c>
      <c r="B605" s="6">
        <v>2013</v>
      </c>
      <c r="C605">
        <v>82.86</v>
      </c>
      <c r="D605">
        <v>54.55</v>
      </c>
      <c r="E605">
        <v>24.42</v>
      </c>
      <c r="F605">
        <v>91.51</v>
      </c>
      <c r="G605">
        <v>89.51</v>
      </c>
      <c r="H605">
        <v>58.32</v>
      </c>
      <c r="I605">
        <v>79.63</v>
      </c>
      <c r="J605">
        <v>67.2</v>
      </c>
      <c r="K605" s="58">
        <v>1</v>
      </c>
      <c r="L605" s="58">
        <v>40</v>
      </c>
      <c r="M605">
        <v>92682.69</v>
      </c>
      <c r="N605" s="8">
        <v>170681000</v>
      </c>
      <c r="O605" s="8">
        <v>95771000</v>
      </c>
      <c r="P605" s="8">
        <v>19614000</v>
      </c>
      <c r="Q605">
        <v>5.14</v>
      </c>
      <c r="R605">
        <v>1.01</v>
      </c>
      <c r="S605">
        <v>30.7</v>
      </c>
      <c r="T605" s="6">
        <v>4.95</v>
      </c>
      <c r="U605" s="7">
        <v>4.8155038759689912</v>
      </c>
      <c r="V605" t="s">
        <v>652</v>
      </c>
    </row>
    <row r="606" spans="1:22" x14ac:dyDescent="0.3">
      <c r="A606" t="s">
        <v>493</v>
      </c>
      <c r="B606" s="6">
        <v>2013</v>
      </c>
      <c r="C606">
        <v>53.8</v>
      </c>
      <c r="D606">
        <v>40.020000000000003</v>
      </c>
      <c r="E606">
        <v>24.42</v>
      </c>
      <c r="F606">
        <v>53.06</v>
      </c>
      <c r="G606">
        <v>57.46</v>
      </c>
      <c r="H606">
        <v>48.34</v>
      </c>
      <c r="I606">
        <v>0</v>
      </c>
      <c r="J606">
        <v>40.53</v>
      </c>
      <c r="K606" s="58">
        <v>1</v>
      </c>
      <c r="L606" s="58">
        <v>41.67</v>
      </c>
      <c r="M606">
        <v>9367.57</v>
      </c>
      <c r="N606" s="8">
        <v>6950530</v>
      </c>
      <c r="O606" s="8">
        <v>3660904</v>
      </c>
      <c r="P606" s="8">
        <v>813577</v>
      </c>
      <c r="Q606">
        <v>2</v>
      </c>
      <c r="R606">
        <v>0.24</v>
      </c>
      <c r="S606">
        <v>28.36</v>
      </c>
      <c r="T606" s="6">
        <v>4.95</v>
      </c>
      <c r="U606" s="7">
        <v>4.8155038759689912</v>
      </c>
      <c r="V606" t="s">
        <v>652</v>
      </c>
    </row>
    <row r="607" spans="1:22" x14ac:dyDescent="0.3">
      <c r="A607" t="s">
        <v>657</v>
      </c>
      <c r="B607" s="6">
        <v>2013</v>
      </c>
      <c r="C607">
        <v>68.55</v>
      </c>
      <c r="D607">
        <v>59.28</v>
      </c>
      <c r="E607">
        <v>50</v>
      </c>
      <c r="F607">
        <v>75.39</v>
      </c>
      <c r="G607">
        <v>58.5</v>
      </c>
      <c r="H607">
        <v>68.84</v>
      </c>
      <c r="I607">
        <v>57.14</v>
      </c>
      <c r="J607">
        <v>62</v>
      </c>
      <c r="K607" s="58">
        <v>1</v>
      </c>
      <c r="L607" s="58">
        <v>41.67</v>
      </c>
      <c r="M607">
        <v>4367.6099999999997</v>
      </c>
      <c r="N607" s="8">
        <v>40896489</v>
      </c>
      <c r="O607" s="8">
        <v>29533454</v>
      </c>
      <c r="P607" s="8">
        <v>1566151</v>
      </c>
      <c r="Q607">
        <v>0.05</v>
      </c>
      <c r="R607">
        <v>1.1100000000000001</v>
      </c>
      <c r="S607">
        <v>28.52</v>
      </c>
      <c r="T607" s="6">
        <v>4.95</v>
      </c>
      <c r="U607" s="7">
        <v>4.8155038759689912</v>
      </c>
      <c r="V607" t="s">
        <v>652</v>
      </c>
    </row>
    <row r="608" spans="1:22" x14ac:dyDescent="0.3">
      <c r="A608" t="s">
        <v>658</v>
      </c>
      <c r="B608" s="6">
        <v>2013</v>
      </c>
      <c r="C608">
        <v>44.4</v>
      </c>
      <c r="D608">
        <v>44.4</v>
      </c>
      <c r="E608">
        <v>100</v>
      </c>
      <c r="F608">
        <v>42.7</v>
      </c>
      <c r="G608">
        <v>56.59</v>
      </c>
      <c r="H608">
        <v>29.05</v>
      </c>
      <c r="I608">
        <v>0</v>
      </c>
      <c r="J608">
        <v>15.99</v>
      </c>
      <c r="K608" s="58">
        <v>1</v>
      </c>
      <c r="L608" s="58">
        <v>54.55</v>
      </c>
      <c r="M608">
        <v>3035.48</v>
      </c>
      <c r="N608" s="8">
        <v>2730563</v>
      </c>
      <c r="O608" s="8">
        <v>1271118</v>
      </c>
      <c r="P608" s="8">
        <v>254363</v>
      </c>
      <c r="Q608">
        <v>7.35</v>
      </c>
      <c r="R608">
        <v>1.49</v>
      </c>
      <c r="S608">
        <v>16.95</v>
      </c>
      <c r="T608" s="6">
        <v>4.95</v>
      </c>
      <c r="U608" s="7">
        <v>4.8155038759689912</v>
      </c>
      <c r="V608" t="s">
        <v>652</v>
      </c>
    </row>
    <row r="609" spans="1:22" x14ac:dyDescent="0.3">
      <c r="A609" t="s">
        <v>683</v>
      </c>
      <c r="B609" s="9">
        <v>2013</v>
      </c>
      <c r="C609">
        <v>48.63</v>
      </c>
      <c r="D609">
        <v>48.63</v>
      </c>
      <c r="E609">
        <v>100</v>
      </c>
      <c r="F609">
        <v>73.64</v>
      </c>
      <c r="G609">
        <v>43.98</v>
      </c>
      <c r="H609">
        <v>23.81</v>
      </c>
      <c r="I609">
        <v>28.79</v>
      </c>
      <c r="J609">
        <v>3.26</v>
      </c>
      <c r="K609" s="58">
        <v>1</v>
      </c>
      <c r="L609" s="58">
        <v>50</v>
      </c>
      <c r="M609">
        <v>6197.8</v>
      </c>
      <c r="N609" s="8">
        <v>8269000</v>
      </c>
      <c r="O609" s="8">
        <v>2582000</v>
      </c>
      <c r="P609" s="8">
        <v>128000</v>
      </c>
      <c r="Q609">
        <v>4.63</v>
      </c>
      <c r="R609">
        <v>0.04</v>
      </c>
      <c r="S609">
        <v>27.93</v>
      </c>
      <c r="T609" s="6">
        <v>4.95</v>
      </c>
      <c r="U609" s="7">
        <v>4.8155038759689912</v>
      </c>
      <c r="V609" t="s">
        <v>101</v>
      </c>
    </row>
    <row r="610" spans="1:22" x14ac:dyDescent="0.3">
      <c r="A610" t="s">
        <v>684</v>
      </c>
      <c r="B610" s="9">
        <v>2013</v>
      </c>
      <c r="C610">
        <v>51.75</v>
      </c>
      <c r="D610">
        <v>51.75</v>
      </c>
      <c r="E610">
        <v>100</v>
      </c>
      <c r="F610">
        <v>54.67</v>
      </c>
      <c r="G610">
        <v>54.9</v>
      </c>
      <c r="H610">
        <v>45.37</v>
      </c>
      <c r="I610">
        <v>0</v>
      </c>
      <c r="J610">
        <v>53.57</v>
      </c>
      <c r="K610" s="58">
        <v>0</v>
      </c>
      <c r="L610" s="58">
        <v>53.85</v>
      </c>
      <c r="M610">
        <v>1821.52</v>
      </c>
      <c r="N610" s="8">
        <v>2282500</v>
      </c>
      <c r="O610" s="8">
        <v>470400</v>
      </c>
      <c r="P610" s="8">
        <v>17900</v>
      </c>
      <c r="Q610">
        <v>17.04</v>
      </c>
      <c r="R610">
        <v>0.05</v>
      </c>
      <c r="S610">
        <v>17.12</v>
      </c>
      <c r="T610" s="6">
        <v>4.95</v>
      </c>
      <c r="U610" s="7">
        <v>4.8155038759689912</v>
      </c>
      <c r="V610" t="s">
        <v>101</v>
      </c>
    </row>
    <row r="611" spans="1:22" x14ac:dyDescent="0.3">
      <c r="A611" t="s">
        <v>521</v>
      </c>
      <c r="B611" s="9">
        <v>2013</v>
      </c>
      <c r="C611">
        <v>62.28</v>
      </c>
      <c r="D611">
        <v>62.28</v>
      </c>
      <c r="E611">
        <v>100</v>
      </c>
      <c r="F611">
        <v>69.42</v>
      </c>
      <c r="G611">
        <v>51.2</v>
      </c>
      <c r="H611">
        <v>67.55</v>
      </c>
      <c r="I611">
        <v>69.12</v>
      </c>
      <c r="J611">
        <v>81</v>
      </c>
      <c r="K611" s="58">
        <v>0</v>
      </c>
      <c r="L611" s="58">
        <v>50</v>
      </c>
      <c r="M611">
        <v>15876.2</v>
      </c>
      <c r="N611" s="8">
        <v>38113000</v>
      </c>
      <c r="O611" s="8">
        <v>24986000</v>
      </c>
      <c r="P611" s="8">
        <v>1344000</v>
      </c>
      <c r="Q611">
        <v>6.1</v>
      </c>
      <c r="R611">
        <v>0.09</v>
      </c>
      <c r="S611">
        <v>59.74</v>
      </c>
      <c r="T611" s="6">
        <v>4.95</v>
      </c>
      <c r="U611" s="7">
        <v>4.8155038759689912</v>
      </c>
      <c r="V611" t="s">
        <v>101</v>
      </c>
    </row>
    <row r="612" spans="1:22" x14ac:dyDescent="0.3">
      <c r="A612" t="s">
        <v>546</v>
      </c>
      <c r="B612" s="9">
        <v>2013</v>
      </c>
      <c r="C612">
        <v>69.86</v>
      </c>
      <c r="D612">
        <v>69.86</v>
      </c>
      <c r="E612">
        <v>100</v>
      </c>
      <c r="F612">
        <v>73.959999999999994</v>
      </c>
      <c r="G612">
        <v>56.24</v>
      </c>
      <c r="H612">
        <v>77.88</v>
      </c>
      <c r="I612">
        <v>28.79</v>
      </c>
      <c r="J612">
        <v>83.33</v>
      </c>
      <c r="K612" s="58">
        <v>0</v>
      </c>
      <c r="L612" s="58">
        <v>45.45</v>
      </c>
      <c r="M612">
        <v>1471.57</v>
      </c>
      <c r="N612" s="8">
        <v>3670443</v>
      </c>
      <c r="O612" s="8">
        <v>1988981</v>
      </c>
      <c r="P612" s="8">
        <v>150399</v>
      </c>
      <c r="Q612">
        <v>2.41</v>
      </c>
      <c r="R612">
        <v>0.06</v>
      </c>
      <c r="S612">
        <v>50.48</v>
      </c>
      <c r="T612" s="6">
        <v>4.95</v>
      </c>
      <c r="U612" s="7">
        <v>4.8155038759689912</v>
      </c>
      <c r="V612" t="s">
        <v>101</v>
      </c>
    </row>
    <row r="613" spans="1:22" x14ac:dyDescent="0.3">
      <c r="A613" t="s">
        <v>353</v>
      </c>
      <c r="B613" s="9">
        <v>2013</v>
      </c>
      <c r="C613">
        <v>60.09</v>
      </c>
      <c r="D613">
        <v>60.09</v>
      </c>
      <c r="E613">
        <v>100</v>
      </c>
      <c r="F613">
        <v>86.39</v>
      </c>
      <c r="G613">
        <v>55.26</v>
      </c>
      <c r="H613">
        <v>33.950000000000003</v>
      </c>
      <c r="I613">
        <v>28.79</v>
      </c>
      <c r="J613">
        <v>37.729999999999997</v>
      </c>
      <c r="K613" s="58">
        <v>0</v>
      </c>
      <c r="L613" s="58">
        <v>45.45</v>
      </c>
      <c r="M613">
        <v>2148.42</v>
      </c>
      <c r="N613" s="8">
        <v>3436500</v>
      </c>
      <c r="O613" s="8">
        <v>1087700</v>
      </c>
      <c r="P613" s="8">
        <v>115400</v>
      </c>
      <c r="Q613">
        <v>15.45</v>
      </c>
      <c r="R613">
        <v>0.06</v>
      </c>
      <c r="S613">
        <v>29.51</v>
      </c>
      <c r="T613" s="6">
        <v>4.95</v>
      </c>
      <c r="U613" s="7">
        <v>4.8155038759689912</v>
      </c>
      <c r="V613" t="s">
        <v>101</v>
      </c>
    </row>
    <row r="614" spans="1:22" x14ac:dyDescent="0.3">
      <c r="A614" t="s">
        <v>685</v>
      </c>
      <c r="B614" s="9">
        <v>2013</v>
      </c>
      <c r="C614">
        <v>74.599999999999994</v>
      </c>
      <c r="D614">
        <v>74.599999999999994</v>
      </c>
      <c r="E614">
        <v>100</v>
      </c>
      <c r="F614">
        <v>89.36</v>
      </c>
      <c r="G614">
        <v>54.3</v>
      </c>
      <c r="H614">
        <v>76.45</v>
      </c>
      <c r="I614">
        <v>85.61</v>
      </c>
      <c r="J614">
        <v>71.510000000000005</v>
      </c>
      <c r="K614" s="58">
        <v>0</v>
      </c>
      <c r="L614" s="58">
        <v>50</v>
      </c>
      <c r="M614">
        <v>3664.86</v>
      </c>
      <c r="N614" s="8">
        <v>17090653</v>
      </c>
      <c r="O614" s="8">
        <v>9875482</v>
      </c>
      <c r="P614" s="8">
        <v>416399</v>
      </c>
      <c r="Q614">
        <v>3.7</v>
      </c>
      <c r="R614">
        <v>0.05</v>
      </c>
      <c r="S614">
        <v>53.91</v>
      </c>
      <c r="T614" s="6">
        <v>4.95</v>
      </c>
      <c r="U614" s="7">
        <v>4.8155038759689912</v>
      </c>
      <c r="V614" t="s">
        <v>101</v>
      </c>
    </row>
    <row r="615" spans="1:22" x14ac:dyDescent="0.3">
      <c r="A615" t="s">
        <v>354</v>
      </c>
      <c r="B615" s="9">
        <v>2013</v>
      </c>
      <c r="C615">
        <v>79.959999999999994</v>
      </c>
      <c r="D615">
        <v>79.959999999999994</v>
      </c>
      <c r="E615">
        <v>100</v>
      </c>
      <c r="F615">
        <v>92.78</v>
      </c>
      <c r="G615">
        <v>74.34</v>
      </c>
      <c r="H615">
        <v>70.290000000000006</v>
      </c>
      <c r="I615">
        <v>85.61</v>
      </c>
      <c r="J615">
        <v>62.9</v>
      </c>
      <c r="K615" s="58">
        <v>1</v>
      </c>
      <c r="L615" s="58">
        <v>53.85</v>
      </c>
      <c r="M615">
        <v>5324.62</v>
      </c>
      <c r="N615" s="8">
        <v>10999111</v>
      </c>
      <c r="O615" s="8">
        <v>4753566</v>
      </c>
      <c r="P615" s="8">
        <v>301478</v>
      </c>
      <c r="Q615">
        <v>4.28</v>
      </c>
      <c r="R615">
        <v>0.05</v>
      </c>
      <c r="S615">
        <v>40.18</v>
      </c>
      <c r="T615" s="6">
        <v>4.95</v>
      </c>
      <c r="U615" s="7">
        <v>4.8155038759689912</v>
      </c>
      <c r="V615" t="s">
        <v>101</v>
      </c>
    </row>
    <row r="616" spans="1:22" x14ac:dyDescent="0.3">
      <c r="A616" t="s">
        <v>474</v>
      </c>
      <c r="B616" s="9">
        <v>2013</v>
      </c>
      <c r="C616">
        <v>68.47</v>
      </c>
      <c r="D616">
        <v>68.47</v>
      </c>
      <c r="E616">
        <v>100</v>
      </c>
      <c r="F616">
        <v>79.95</v>
      </c>
      <c r="G616">
        <v>77.290000000000006</v>
      </c>
      <c r="H616">
        <v>46.79</v>
      </c>
      <c r="I616">
        <v>28.79</v>
      </c>
      <c r="J616">
        <v>55.12</v>
      </c>
      <c r="K616" s="58">
        <v>1</v>
      </c>
      <c r="L616" s="58">
        <v>50</v>
      </c>
      <c r="M616">
        <v>1682.14</v>
      </c>
      <c r="N616" s="8">
        <v>2322600</v>
      </c>
      <c r="O616" s="8">
        <v>784900</v>
      </c>
      <c r="P616" s="8">
        <v>6600</v>
      </c>
      <c r="Q616">
        <v>9.6999999999999993</v>
      </c>
      <c r="R616">
        <v>0.03</v>
      </c>
      <c r="S616">
        <v>31.48</v>
      </c>
      <c r="T616" s="6">
        <v>4.95</v>
      </c>
      <c r="U616" s="7">
        <v>4.8155038759689912</v>
      </c>
      <c r="V616" t="s">
        <v>101</v>
      </c>
    </row>
    <row r="617" spans="1:22" x14ac:dyDescent="0.3">
      <c r="A617" t="s">
        <v>303</v>
      </c>
      <c r="B617" s="9">
        <v>2013</v>
      </c>
      <c r="C617">
        <v>70.099999999999994</v>
      </c>
      <c r="D617">
        <v>70.099999999999994</v>
      </c>
      <c r="E617">
        <v>100</v>
      </c>
      <c r="F617">
        <v>83.37</v>
      </c>
      <c r="G617">
        <v>61.04</v>
      </c>
      <c r="H617">
        <v>63.12</v>
      </c>
      <c r="I617">
        <v>85.61</v>
      </c>
      <c r="J617">
        <v>75</v>
      </c>
      <c r="K617" s="58">
        <v>1</v>
      </c>
      <c r="L617" s="58">
        <v>53.85</v>
      </c>
      <c r="M617">
        <v>696.15</v>
      </c>
      <c r="N617" s="8">
        <v>6804500</v>
      </c>
      <c r="O617" s="8">
        <v>2667900</v>
      </c>
      <c r="P617" s="8">
        <v>141200</v>
      </c>
      <c r="Q617">
        <v>6.57</v>
      </c>
      <c r="R617">
        <v>0.05</v>
      </c>
      <c r="S617">
        <v>36.26</v>
      </c>
      <c r="T617" s="6">
        <v>4.95</v>
      </c>
      <c r="U617" s="7">
        <v>4.8155038759689912</v>
      </c>
      <c r="V617" t="s">
        <v>101</v>
      </c>
    </row>
    <row r="618" spans="1:22" x14ac:dyDescent="0.3">
      <c r="A618" t="s">
        <v>686</v>
      </c>
      <c r="B618" s="9">
        <v>2013</v>
      </c>
      <c r="C618">
        <v>32.07</v>
      </c>
      <c r="D618">
        <v>32.07</v>
      </c>
      <c r="E618">
        <v>100</v>
      </c>
      <c r="F618">
        <v>46.66</v>
      </c>
      <c r="G618">
        <v>38.369999999999997</v>
      </c>
      <c r="H618">
        <v>9.14</v>
      </c>
      <c r="I618">
        <v>28.79</v>
      </c>
      <c r="J618">
        <v>2.69</v>
      </c>
      <c r="K618" s="58"/>
      <c r="L618" s="58"/>
      <c r="M618">
        <v>3479.87</v>
      </c>
      <c r="N618" s="8">
        <v>10330200</v>
      </c>
      <c r="O618" s="8">
        <v>5750300</v>
      </c>
      <c r="P618" s="8">
        <v>240500</v>
      </c>
      <c r="Q618">
        <v>1.92</v>
      </c>
      <c r="R618">
        <v>0.16</v>
      </c>
      <c r="S618">
        <v>49.39</v>
      </c>
      <c r="T618" s="6">
        <v>4.95</v>
      </c>
      <c r="U618" s="7">
        <v>4.8155038759689912</v>
      </c>
      <c r="V618" t="s">
        <v>101</v>
      </c>
    </row>
    <row r="619" spans="1:22" x14ac:dyDescent="0.3">
      <c r="A619" t="s">
        <v>615</v>
      </c>
      <c r="B619" s="9">
        <v>2013</v>
      </c>
      <c r="C619">
        <v>35.69</v>
      </c>
      <c r="D619">
        <v>35.69</v>
      </c>
      <c r="E619">
        <v>100</v>
      </c>
      <c r="F619">
        <v>24.99</v>
      </c>
      <c r="G619">
        <v>26.25</v>
      </c>
      <c r="H619">
        <v>56.43</v>
      </c>
      <c r="I619">
        <v>36.76</v>
      </c>
      <c r="J619">
        <v>60.71</v>
      </c>
      <c r="K619" s="58"/>
      <c r="L619" s="58"/>
      <c r="M619">
        <v>3585.55</v>
      </c>
      <c r="N619" s="8">
        <v>12535670</v>
      </c>
      <c r="O619" s="8">
        <v>7208603</v>
      </c>
      <c r="P619" s="8">
        <v>-5970</v>
      </c>
      <c r="Q619">
        <v>2.08</v>
      </c>
      <c r="R619">
        <v>0.08</v>
      </c>
      <c r="S619">
        <v>50.42</v>
      </c>
      <c r="T619" s="6">
        <v>4.95</v>
      </c>
      <c r="U619" s="7">
        <v>4.8155038759689912</v>
      </c>
      <c r="V619" t="s">
        <v>101</v>
      </c>
    </row>
    <row r="620" spans="1:22" x14ac:dyDescent="0.3">
      <c r="A620" t="s">
        <v>687</v>
      </c>
      <c r="B620" s="9">
        <v>2013</v>
      </c>
      <c r="C620">
        <v>52.29</v>
      </c>
      <c r="D620">
        <v>52.29</v>
      </c>
      <c r="E620">
        <v>100</v>
      </c>
      <c r="F620">
        <v>79.33</v>
      </c>
      <c r="G620">
        <v>49.68</v>
      </c>
      <c r="H620">
        <v>23.19</v>
      </c>
      <c r="I620">
        <v>28.79</v>
      </c>
      <c r="J620">
        <v>15.59</v>
      </c>
      <c r="K620" s="58">
        <v>1</v>
      </c>
      <c r="L620" s="58">
        <v>63.64</v>
      </c>
      <c r="M620">
        <v>5988.09</v>
      </c>
      <c r="N620" s="8">
        <v>12112638</v>
      </c>
      <c r="O620" s="8">
        <v>8715183</v>
      </c>
      <c r="P620" s="8">
        <v>326865</v>
      </c>
      <c r="Q620">
        <v>2.5099999999999998</v>
      </c>
      <c r="R620">
        <v>0.1</v>
      </c>
      <c r="S620">
        <v>68.55</v>
      </c>
      <c r="T620" s="6">
        <v>4.95</v>
      </c>
      <c r="U620" s="7">
        <v>4.8155038759689912</v>
      </c>
      <c r="V620" t="s">
        <v>101</v>
      </c>
    </row>
    <row r="621" spans="1:22" x14ac:dyDescent="0.3">
      <c r="A621" t="s">
        <v>688</v>
      </c>
      <c r="B621" s="9">
        <v>2013</v>
      </c>
      <c r="C621">
        <v>69.12</v>
      </c>
      <c r="D621">
        <v>69.12</v>
      </c>
      <c r="E621">
        <v>100</v>
      </c>
      <c r="F621">
        <v>79.540000000000006</v>
      </c>
      <c r="G621">
        <v>88.52</v>
      </c>
      <c r="H621">
        <v>38.74</v>
      </c>
      <c r="I621">
        <v>85.61</v>
      </c>
      <c r="J621">
        <v>32.76</v>
      </c>
      <c r="K621" s="58">
        <v>1</v>
      </c>
      <c r="L621" s="58">
        <v>50</v>
      </c>
      <c r="M621">
        <v>6342.72</v>
      </c>
      <c r="N621" s="8">
        <v>11785900</v>
      </c>
      <c r="O621" s="8">
        <v>4299200</v>
      </c>
      <c r="P621" s="8">
        <v>259200</v>
      </c>
      <c r="Q621">
        <v>6.43</v>
      </c>
      <c r="R621">
        <v>0.06</v>
      </c>
      <c r="S621">
        <v>33.380000000000003</v>
      </c>
      <c r="T621" s="6">
        <v>4.95</v>
      </c>
      <c r="U621" s="7">
        <v>4.8155038759689912</v>
      </c>
      <c r="V621" t="s">
        <v>101</v>
      </c>
    </row>
    <row r="622" spans="1:22" x14ac:dyDescent="0.3">
      <c r="A622" t="s">
        <v>689</v>
      </c>
      <c r="B622" s="9">
        <v>2013</v>
      </c>
      <c r="C622">
        <v>26.42</v>
      </c>
      <c r="D622">
        <v>26.42</v>
      </c>
      <c r="E622">
        <v>100</v>
      </c>
      <c r="F622">
        <v>30.49</v>
      </c>
      <c r="G622">
        <v>22.73</v>
      </c>
      <c r="H622">
        <v>26.54</v>
      </c>
      <c r="I622">
        <v>0</v>
      </c>
      <c r="J622">
        <v>1.88</v>
      </c>
      <c r="K622" s="58">
        <v>1</v>
      </c>
      <c r="L622" s="58">
        <v>61.54</v>
      </c>
      <c r="M622">
        <v>3969.86</v>
      </c>
      <c r="N622" s="8">
        <v>6529690</v>
      </c>
      <c r="O622" s="8">
        <v>2690460</v>
      </c>
      <c r="P622" s="8">
        <v>278286</v>
      </c>
      <c r="Q622">
        <v>4.6100000000000003</v>
      </c>
      <c r="R622">
        <v>0.06</v>
      </c>
      <c r="S622">
        <v>32.380000000000003</v>
      </c>
      <c r="T622" s="6">
        <v>4.95</v>
      </c>
      <c r="U622" s="7">
        <v>4.8155038759689912</v>
      </c>
      <c r="V622" t="s">
        <v>101</v>
      </c>
    </row>
    <row r="623" spans="1:22" x14ac:dyDescent="0.3">
      <c r="A623" t="s">
        <v>382</v>
      </c>
      <c r="B623" s="9">
        <v>2013</v>
      </c>
      <c r="C623">
        <v>63.33</v>
      </c>
      <c r="D623">
        <v>63.33</v>
      </c>
      <c r="E623">
        <v>100</v>
      </c>
      <c r="F623">
        <v>79.760000000000005</v>
      </c>
      <c r="G623">
        <v>58.96</v>
      </c>
      <c r="H623">
        <v>48.26</v>
      </c>
      <c r="I623">
        <v>28.79</v>
      </c>
      <c r="J623">
        <v>38.659999999999997</v>
      </c>
      <c r="K623" s="58">
        <v>1</v>
      </c>
      <c r="L623" s="58">
        <v>41.67</v>
      </c>
      <c r="M623">
        <v>1829.93</v>
      </c>
      <c r="N623" s="8">
        <v>4251500</v>
      </c>
      <c r="O623" s="8">
        <v>1906600</v>
      </c>
      <c r="P623" s="8">
        <v>88900</v>
      </c>
      <c r="Q623">
        <v>7.54</v>
      </c>
      <c r="R623">
        <v>7.0000000000000007E-2</v>
      </c>
      <c r="S623">
        <v>41.93</v>
      </c>
      <c r="T623" s="6">
        <v>4.95</v>
      </c>
      <c r="U623" s="7">
        <v>4.8155038759689912</v>
      </c>
      <c r="V623" t="s">
        <v>101</v>
      </c>
    </row>
    <row r="624" spans="1:22" x14ac:dyDescent="0.3">
      <c r="A624" t="s">
        <v>323</v>
      </c>
      <c r="B624" s="9">
        <v>2013</v>
      </c>
      <c r="C624">
        <v>23.17</v>
      </c>
      <c r="D624">
        <v>23.17</v>
      </c>
      <c r="E624">
        <v>100</v>
      </c>
      <c r="F624">
        <v>21.35</v>
      </c>
      <c r="G624">
        <v>16.739999999999998</v>
      </c>
      <c r="H624">
        <v>32.020000000000003</v>
      </c>
      <c r="I624">
        <v>36.76</v>
      </c>
      <c r="J624">
        <v>38.130000000000003</v>
      </c>
      <c r="K624" s="58">
        <v>1</v>
      </c>
      <c r="L624" s="58">
        <v>50</v>
      </c>
      <c r="M624">
        <v>4581.88</v>
      </c>
      <c r="N624" s="8">
        <v>10511445</v>
      </c>
      <c r="O624" s="8">
        <v>6404100</v>
      </c>
      <c r="P624" s="8">
        <v>230574</v>
      </c>
      <c r="Q624">
        <v>4.3499999999999996</v>
      </c>
      <c r="R624">
        <v>7.0000000000000007E-2</v>
      </c>
      <c r="S624">
        <v>55.17</v>
      </c>
      <c r="T624" s="6">
        <v>4.95</v>
      </c>
      <c r="U624" s="7">
        <v>4.8155038759689912</v>
      </c>
      <c r="V624" t="s">
        <v>101</v>
      </c>
    </row>
    <row r="625" spans="1:22" x14ac:dyDescent="0.3">
      <c r="A625" t="s">
        <v>690</v>
      </c>
      <c r="B625" s="9">
        <v>2013</v>
      </c>
      <c r="C625">
        <v>91.61</v>
      </c>
      <c r="D625">
        <v>91.61</v>
      </c>
      <c r="E625">
        <v>100</v>
      </c>
      <c r="F625">
        <v>92.33</v>
      </c>
      <c r="G625">
        <v>86.86</v>
      </c>
      <c r="H625">
        <v>95.23</v>
      </c>
      <c r="I625">
        <v>85.61</v>
      </c>
      <c r="J625">
        <v>96.24</v>
      </c>
      <c r="K625" s="58">
        <v>0</v>
      </c>
      <c r="L625" s="58">
        <v>50</v>
      </c>
      <c r="M625">
        <v>16782.5</v>
      </c>
      <c r="N625" s="8">
        <v>32335800</v>
      </c>
      <c r="O625" s="8">
        <v>16390900</v>
      </c>
      <c r="P625" s="8">
        <v>837000</v>
      </c>
      <c r="Q625">
        <v>5.15</v>
      </c>
      <c r="R625">
        <v>0.05</v>
      </c>
      <c r="S625">
        <v>45.66</v>
      </c>
      <c r="T625" s="6">
        <v>4.95</v>
      </c>
      <c r="U625" s="7">
        <v>4.8155038759689912</v>
      </c>
      <c r="V625" t="s">
        <v>101</v>
      </c>
    </row>
    <row r="626" spans="1:22" x14ac:dyDescent="0.3">
      <c r="A626" t="s">
        <v>572</v>
      </c>
      <c r="B626" s="9">
        <v>2013</v>
      </c>
      <c r="C626">
        <v>54.69</v>
      </c>
      <c r="D626">
        <v>54.69</v>
      </c>
      <c r="E626">
        <v>100</v>
      </c>
      <c r="F626">
        <v>74.78</v>
      </c>
      <c r="G626">
        <v>57.81</v>
      </c>
      <c r="H626">
        <v>28.32</v>
      </c>
      <c r="I626">
        <v>85.61</v>
      </c>
      <c r="J626">
        <v>16.670000000000002</v>
      </c>
      <c r="K626" s="58">
        <v>0</v>
      </c>
      <c r="L626" s="58">
        <v>50</v>
      </c>
      <c r="M626">
        <v>1040.6199999999999</v>
      </c>
      <c r="N626" s="8">
        <v>2323271</v>
      </c>
      <c r="O626" s="8">
        <v>823520</v>
      </c>
      <c r="P626" s="8">
        <v>69470</v>
      </c>
      <c r="Q626">
        <v>2.16</v>
      </c>
      <c r="R626">
        <v>0.06</v>
      </c>
      <c r="S626">
        <v>31.22</v>
      </c>
      <c r="T626" s="6">
        <v>4.95</v>
      </c>
      <c r="U626" s="7">
        <v>4.8155038759689912</v>
      </c>
      <c r="V626" t="s">
        <v>101</v>
      </c>
    </row>
    <row r="627" spans="1:22" x14ac:dyDescent="0.3">
      <c r="A627" t="s">
        <v>150</v>
      </c>
      <c r="B627" s="9">
        <v>2013</v>
      </c>
      <c r="C627">
        <v>68.66</v>
      </c>
      <c r="D627">
        <v>68.66</v>
      </c>
      <c r="E627">
        <v>100</v>
      </c>
      <c r="F627">
        <v>80.61</v>
      </c>
      <c r="G627">
        <v>75.36</v>
      </c>
      <c r="H627">
        <v>37.53</v>
      </c>
      <c r="I627">
        <v>60.42</v>
      </c>
      <c r="J627">
        <v>38.979999999999997</v>
      </c>
      <c r="K627" s="58">
        <v>0</v>
      </c>
      <c r="L627" s="58">
        <v>53.33</v>
      </c>
      <c r="M627">
        <v>17343</v>
      </c>
      <c r="N627" s="8">
        <v>23341000</v>
      </c>
      <c r="O627" s="8">
        <v>18084000</v>
      </c>
      <c r="P627" s="8">
        <v>2471000</v>
      </c>
      <c r="Q627">
        <v>4.9000000000000004</v>
      </c>
      <c r="R627">
        <v>1.1399999999999999</v>
      </c>
      <c r="S627">
        <v>53</v>
      </c>
      <c r="T627" s="6">
        <v>4.95</v>
      </c>
      <c r="U627" s="7">
        <v>4.8155038759689912</v>
      </c>
      <c r="V627" t="s">
        <v>83</v>
      </c>
    </row>
    <row r="628" spans="1:22" x14ac:dyDescent="0.3">
      <c r="A628" t="s">
        <v>506</v>
      </c>
      <c r="B628" s="9">
        <v>2013</v>
      </c>
      <c r="C628">
        <v>33.049999999999997</v>
      </c>
      <c r="D628">
        <v>33.049999999999997</v>
      </c>
      <c r="E628">
        <v>56.25</v>
      </c>
      <c r="F628">
        <v>36.01</v>
      </c>
      <c r="G628">
        <v>29.62</v>
      </c>
      <c r="H628">
        <v>32.5</v>
      </c>
      <c r="I628">
        <v>2.78</v>
      </c>
      <c r="J628">
        <v>12.5</v>
      </c>
      <c r="K628" s="58">
        <v>0</v>
      </c>
      <c r="L628" s="58">
        <v>46.67</v>
      </c>
      <c r="M628">
        <v>365833.1</v>
      </c>
      <c r="N628" s="8">
        <v>640312000</v>
      </c>
      <c r="O628" s="8">
        <v>377187000</v>
      </c>
      <c r="P628" s="8">
        <v>53237000</v>
      </c>
      <c r="Q628">
        <v>6.19</v>
      </c>
      <c r="R628">
        <v>0.34</v>
      </c>
      <c r="S628">
        <v>43.09</v>
      </c>
      <c r="T628" s="6">
        <v>4.95</v>
      </c>
      <c r="U628" s="7">
        <v>4.8155038759689912</v>
      </c>
      <c r="V628" t="s">
        <v>83</v>
      </c>
    </row>
    <row r="629" spans="1:22" x14ac:dyDescent="0.3">
      <c r="A629" t="s">
        <v>691</v>
      </c>
      <c r="B629" s="9">
        <v>2013</v>
      </c>
      <c r="C629">
        <v>55.53</v>
      </c>
      <c r="D629">
        <v>55.53</v>
      </c>
      <c r="E629">
        <v>100</v>
      </c>
      <c r="F629">
        <v>54.06</v>
      </c>
      <c r="G629">
        <v>52.68</v>
      </c>
      <c r="H629">
        <v>61.75</v>
      </c>
      <c r="I629">
        <v>0</v>
      </c>
      <c r="J629">
        <v>56.37</v>
      </c>
      <c r="K629" s="58">
        <v>0</v>
      </c>
      <c r="L629" s="58">
        <v>57.14</v>
      </c>
      <c r="M629">
        <v>2186.64</v>
      </c>
      <c r="N629" s="8">
        <v>2526400</v>
      </c>
      <c r="O629" s="8">
        <v>1116500</v>
      </c>
      <c r="P629" s="8">
        <v>165200</v>
      </c>
      <c r="Q629">
        <v>2.83</v>
      </c>
      <c r="R629">
        <v>0.82</v>
      </c>
      <c r="S629">
        <v>13.29</v>
      </c>
      <c r="T629" s="6">
        <v>4.95</v>
      </c>
      <c r="U629" s="7">
        <v>4.8155038759689912</v>
      </c>
      <c r="V629" t="s">
        <v>83</v>
      </c>
    </row>
    <row r="630" spans="1:22" x14ac:dyDescent="0.3">
      <c r="A630" t="s">
        <v>692</v>
      </c>
      <c r="B630" s="9">
        <v>2013</v>
      </c>
      <c r="C630">
        <v>82.04</v>
      </c>
      <c r="D630">
        <v>82.04</v>
      </c>
      <c r="E630">
        <v>85</v>
      </c>
      <c r="F630">
        <v>84.84</v>
      </c>
      <c r="G630">
        <v>75.989999999999995</v>
      </c>
      <c r="H630">
        <v>85.64</v>
      </c>
      <c r="I630">
        <v>81.25</v>
      </c>
      <c r="J630">
        <v>91.07</v>
      </c>
      <c r="K630" s="58">
        <v>0</v>
      </c>
      <c r="L630" s="58">
        <v>42.86</v>
      </c>
      <c r="M630">
        <v>28188.1</v>
      </c>
      <c r="N630" s="8">
        <v>123449000</v>
      </c>
      <c r="O630" s="8">
        <v>87064000</v>
      </c>
      <c r="P630" s="8">
        <v>455000</v>
      </c>
      <c r="Q630">
        <v>2.38</v>
      </c>
      <c r="R630">
        <v>0.99</v>
      </c>
      <c r="S630">
        <v>39</v>
      </c>
      <c r="T630" s="6">
        <v>4.95</v>
      </c>
      <c r="U630" s="7">
        <v>4.8155038759689912</v>
      </c>
      <c r="V630" t="s">
        <v>83</v>
      </c>
    </row>
    <row r="631" spans="1:22" x14ac:dyDescent="0.3">
      <c r="A631" t="s">
        <v>447</v>
      </c>
      <c r="B631" s="9">
        <v>2013</v>
      </c>
      <c r="C631">
        <v>68.510000000000005</v>
      </c>
      <c r="D631">
        <v>64.260000000000005</v>
      </c>
      <c r="E631">
        <v>60</v>
      </c>
      <c r="F631">
        <v>83.32</v>
      </c>
      <c r="G631">
        <v>72.239999999999995</v>
      </c>
      <c r="H631">
        <v>36.520000000000003</v>
      </c>
      <c r="I631">
        <v>72.92</v>
      </c>
      <c r="J631">
        <v>27.42</v>
      </c>
      <c r="K631" s="58">
        <v>0</v>
      </c>
      <c r="L631" s="58">
        <v>45.45</v>
      </c>
      <c r="M631">
        <v>25847.16</v>
      </c>
      <c r="N631" s="8">
        <v>253962000</v>
      </c>
      <c r="O631" s="8">
        <v>215092000</v>
      </c>
      <c r="P631" s="8">
        <v>3525000</v>
      </c>
      <c r="Q631">
        <v>1.87</v>
      </c>
      <c r="R631">
        <v>0.3</v>
      </c>
      <c r="S631">
        <v>58.04</v>
      </c>
      <c r="T631" s="6">
        <v>4.95</v>
      </c>
      <c r="U631" s="7">
        <v>4.8155038759689912</v>
      </c>
      <c r="V631" t="s">
        <v>83</v>
      </c>
    </row>
    <row r="632" spans="1:22" x14ac:dyDescent="0.3">
      <c r="A632" t="s">
        <v>236</v>
      </c>
      <c r="B632" s="9">
        <v>2013</v>
      </c>
      <c r="C632">
        <v>78.540000000000006</v>
      </c>
      <c r="D632">
        <v>78.540000000000006</v>
      </c>
      <c r="E632">
        <v>100</v>
      </c>
      <c r="F632">
        <v>71.97</v>
      </c>
      <c r="G632">
        <v>86.98</v>
      </c>
      <c r="H632">
        <v>78.73</v>
      </c>
      <c r="I632">
        <v>33.89</v>
      </c>
      <c r="J632">
        <v>86.36</v>
      </c>
      <c r="K632" s="58">
        <v>1</v>
      </c>
      <c r="L632" s="58">
        <v>41.18</v>
      </c>
      <c r="M632">
        <v>6723.95</v>
      </c>
      <c r="N632" s="8">
        <v>42261087</v>
      </c>
      <c r="O632" s="8">
        <v>30732526</v>
      </c>
      <c r="P632" s="8">
        <v>1756371</v>
      </c>
      <c r="Q632">
        <v>4.2</v>
      </c>
      <c r="R632">
        <v>0.38</v>
      </c>
      <c r="S632">
        <v>63.23</v>
      </c>
      <c r="T632" s="6">
        <v>4.95</v>
      </c>
      <c r="U632" s="7">
        <v>4.8155038759689912</v>
      </c>
      <c r="V632" t="s">
        <v>83</v>
      </c>
    </row>
    <row r="633" spans="1:22" x14ac:dyDescent="0.3">
      <c r="A633" t="s">
        <v>294</v>
      </c>
      <c r="B633" s="9">
        <v>2013</v>
      </c>
      <c r="C633">
        <v>76.319999999999993</v>
      </c>
      <c r="D633">
        <v>76.319999999999993</v>
      </c>
      <c r="E633">
        <v>100</v>
      </c>
      <c r="F633">
        <v>77.319999999999993</v>
      </c>
      <c r="G633">
        <v>83.35</v>
      </c>
      <c r="H633">
        <v>65.16</v>
      </c>
      <c r="I633">
        <v>0</v>
      </c>
      <c r="J633">
        <v>83.7</v>
      </c>
      <c r="K633" s="58">
        <v>1</v>
      </c>
      <c r="L633" s="58">
        <v>38.89</v>
      </c>
      <c r="M633">
        <v>3853.17</v>
      </c>
      <c r="N633" s="8">
        <v>7138565</v>
      </c>
      <c r="O633" s="8">
        <v>4999190</v>
      </c>
      <c r="P633" s="8">
        <v>656484</v>
      </c>
      <c r="Q633">
        <v>6.48</v>
      </c>
      <c r="R633">
        <v>0.18</v>
      </c>
      <c r="S633">
        <v>65.8</v>
      </c>
      <c r="T633" s="6">
        <v>4.95</v>
      </c>
      <c r="U633" s="7">
        <v>4.8155038759689912</v>
      </c>
      <c r="V633" t="s">
        <v>83</v>
      </c>
    </row>
    <row r="634" spans="1:22" x14ac:dyDescent="0.3">
      <c r="A634" t="s">
        <v>320</v>
      </c>
      <c r="B634" s="9">
        <v>2013</v>
      </c>
      <c r="C634">
        <v>74.28</v>
      </c>
      <c r="D634">
        <v>74.28</v>
      </c>
      <c r="E634">
        <v>100</v>
      </c>
      <c r="F634">
        <v>65.2</v>
      </c>
      <c r="G634">
        <v>88.04</v>
      </c>
      <c r="H634">
        <v>71.83</v>
      </c>
      <c r="I634">
        <v>3.89</v>
      </c>
      <c r="J634">
        <v>79.349999999999994</v>
      </c>
      <c r="K634" s="58">
        <v>1</v>
      </c>
      <c r="L634" s="58">
        <v>43.75</v>
      </c>
      <c r="M634">
        <v>17861.150000000001</v>
      </c>
      <c r="N634" s="8">
        <v>54545000</v>
      </c>
      <c r="O634" s="8">
        <v>27776000</v>
      </c>
      <c r="P634" s="8">
        <v>4432000</v>
      </c>
      <c r="Q634">
        <v>4.09</v>
      </c>
      <c r="R634">
        <v>0.56999999999999995</v>
      </c>
      <c r="S634">
        <v>24.67</v>
      </c>
      <c r="T634" s="6">
        <v>4.95</v>
      </c>
      <c r="U634" s="7">
        <v>4.8155038759689912</v>
      </c>
      <c r="V634" t="s">
        <v>83</v>
      </c>
    </row>
    <row r="635" spans="1:22" x14ac:dyDescent="0.3">
      <c r="A635" t="s">
        <v>693</v>
      </c>
      <c r="B635" s="9">
        <v>2013</v>
      </c>
      <c r="C635">
        <v>85.64</v>
      </c>
      <c r="D635">
        <v>85.64</v>
      </c>
      <c r="E635">
        <v>100</v>
      </c>
      <c r="F635">
        <v>95.15</v>
      </c>
      <c r="G635">
        <v>83.73</v>
      </c>
      <c r="H635">
        <v>71.97</v>
      </c>
      <c r="I635">
        <v>89.44</v>
      </c>
      <c r="J635">
        <v>88.04</v>
      </c>
      <c r="K635" s="58">
        <v>1</v>
      </c>
      <c r="L635" s="58">
        <v>44.44</v>
      </c>
      <c r="M635">
        <v>29507.72</v>
      </c>
      <c r="N635" s="8">
        <v>157909000</v>
      </c>
      <c r="O635" s="8">
        <v>105070000</v>
      </c>
      <c r="P635" s="8">
        <v>8703000</v>
      </c>
      <c r="Q635">
        <v>3.18</v>
      </c>
      <c r="R635">
        <v>0.49</v>
      </c>
      <c r="S635">
        <v>52.47</v>
      </c>
      <c r="T635" s="6">
        <v>4.95</v>
      </c>
      <c r="U635" s="7">
        <v>4.8155038759689912</v>
      </c>
      <c r="V635" t="s">
        <v>83</v>
      </c>
    </row>
    <row r="636" spans="1:22" x14ac:dyDescent="0.3">
      <c r="A636" t="s">
        <v>106</v>
      </c>
      <c r="B636" s="9">
        <v>2013</v>
      </c>
      <c r="C636">
        <v>63.88</v>
      </c>
      <c r="D636">
        <v>63.88</v>
      </c>
      <c r="E636">
        <v>100</v>
      </c>
      <c r="F636">
        <v>71.19</v>
      </c>
      <c r="G636">
        <v>63.63</v>
      </c>
      <c r="H636">
        <v>51.08</v>
      </c>
      <c r="I636">
        <v>89.58</v>
      </c>
      <c r="J636">
        <v>42.47</v>
      </c>
      <c r="K636" s="58">
        <v>1</v>
      </c>
      <c r="L636" s="58">
        <v>47.06</v>
      </c>
      <c r="M636">
        <v>37579.75</v>
      </c>
      <c r="N636" s="8">
        <v>158949000</v>
      </c>
      <c r="O636" s="8">
        <v>105459000</v>
      </c>
      <c r="P636" s="8">
        <v>5702000</v>
      </c>
      <c r="Q636">
        <v>-4.2699999999999996</v>
      </c>
      <c r="R636">
        <v>0.56000000000000005</v>
      </c>
      <c r="S636">
        <v>42.73</v>
      </c>
      <c r="T636" s="6">
        <v>4.95</v>
      </c>
      <c r="U636" s="7">
        <v>4.8155038759689912</v>
      </c>
      <c r="V636" t="s">
        <v>83</v>
      </c>
    </row>
    <row r="637" spans="1:22" x14ac:dyDescent="0.3">
      <c r="A637" t="s">
        <v>298</v>
      </c>
      <c r="B637" s="9">
        <v>2013</v>
      </c>
      <c r="C637">
        <v>72.150000000000006</v>
      </c>
      <c r="D637">
        <v>72.150000000000006</v>
      </c>
      <c r="E637">
        <v>100</v>
      </c>
      <c r="F637">
        <v>83.83</v>
      </c>
      <c r="G637">
        <v>49.95</v>
      </c>
      <c r="H637">
        <v>81.16</v>
      </c>
      <c r="I637">
        <v>86.11</v>
      </c>
      <c r="J637">
        <v>91.38</v>
      </c>
      <c r="K637" s="58">
        <v>1</v>
      </c>
      <c r="L637" s="58">
        <v>52.63</v>
      </c>
      <c r="M637">
        <v>12570.39</v>
      </c>
      <c r="N637" s="8">
        <v>24290000</v>
      </c>
      <c r="O637" s="8">
        <v>13628000</v>
      </c>
      <c r="P637" s="8">
        <v>1513000</v>
      </c>
      <c r="Q637">
        <v>5.98</v>
      </c>
      <c r="R637">
        <v>0.25</v>
      </c>
      <c r="S637">
        <v>46.04</v>
      </c>
      <c r="T637" s="6">
        <v>4.95</v>
      </c>
      <c r="U637" s="7">
        <v>4.8155038759689912</v>
      </c>
      <c r="V637" t="s">
        <v>83</v>
      </c>
    </row>
    <row r="638" spans="1:22" x14ac:dyDescent="0.3">
      <c r="A638" t="s">
        <v>287</v>
      </c>
      <c r="B638" s="9">
        <v>2013</v>
      </c>
      <c r="C638">
        <v>77.42</v>
      </c>
      <c r="D638">
        <v>77.42</v>
      </c>
      <c r="E638">
        <v>100</v>
      </c>
      <c r="F638">
        <v>87.15</v>
      </c>
      <c r="G638">
        <v>92.96</v>
      </c>
      <c r="H638">
        <v>39.65</v>
      </c>
      <c r="I638">
        <v>87.5</v>
      </c>
      <c r="J638">
        <v>20.65</v>
      </c>
      <c r="K638" s="58">
        <v>1</v>
      </c>
      <c r="L638" s="58">
        <v>55.56</v>
      </c>
      <c r="M638">
        <v>13474.28</v>
      </c>
      <c r="N638" s="8">
        <v>43894000</v>
      </c>
      <c r="O638" s="8">
        <v>28884000</v>
      </c>
      <c r="P638" s="8">
        <v>2785000</v>
      </c>
      <c r="Q638">
        <v>4.75</v>
      </c>
      <c r="R638">
        <v>0.56999999999999995</v>
      </c>
      <c r="S638">
        <v>56.42</v>
      </c>
      <c r="T638" s="6">
        <v>4.95</v>
      </c>
      <c r="U638" s="7">
        <v>4.8155038759689912</v>
      </c>
      <c r="V638" t="s">
        <v>83</v>
      </c>
    </row>
    <row r="639" spans="1:22" x14ac:dyDescent="0.3">
      <c r="A639" t="s">
        <v>47</v>
      </c>
      <c r="B639" s="9">
        <v>2013</v>
      </c>
      <c r="C639">
        <v>84.53</v>
      </c>
      <c r="D639">
        <v>70.39</v>
      </c>
      <c r="E639">
        <v>56.25</v>
      </c>
      <c r="F639">
        <v>93.66</v>
      </c>
      <c r="G639">
        <v>83.05</v>
      </c>
      <c r="H639">
        <v>70.959999999999994</v>
      </c>
      <c r="I639">
        <v>88.33</v>
      </c>
      <c r="J639">
        <v>85.87</v>
      </c>
      <c r="K639" s="58">
        <v>1</v>
      </c>
      <c r="L639" s="58">
        <v>55.56</v>
      </c>
      <c r="M639">
        <v>26249.3</v>
      </c>
      <c r="N639" s="8">
        <v>85800619</v>
      </c>
      <c r="O639" s="8">
        <v>50990915</v>
      </c>
      <c r="P639" s="8">
        <v>3873847</v>
      </c>
      <c r="Q639">
        <v>4.4800000000000004</v>
      </c>
      <c r="R639">
        <v>0.38</v>
      </c>
      <c r="S639">
        <v>46.41</v>
      </c>
      <c r="T639" s="6">
        <v>4.95</v>
      </c>
      <c r="U639" s="7">
        <v>4.8155038759689912</v>
      </c>
      <c r="V639" t="s">
        <v>83</v>
      </c>
    </row>
    <row r="640" spans="1:22" x14ac:dyDescent="0.3">
      <c r="A640" t="s">
        <v>31</v>
      </c>
      <c r="B640" s="9">
        <v>2013</v>
      </c>
      <c r="C640">
        <v>69.36</v>
      </c>
      <c r="D640">
        <v>52.18</v>
      </c>
      <c r="E640">
        <v>35</v>
      </c>
      <c r="F640">
        <v>49.79</v>
      </c>
      <c r="G640">
        <v>83.84</v>
      </c>
      <c r="H640">
        <v>83.84</v>
      </c>
      <c r="I640">
        <v>39.58</v>
      </c>
      <c r="J640">
        <v>94.88</v>
      </c>
      <c r="K640" s="58">
        <v>1</v>
      </c>
      <c r="L640" s="58">
        <v>58.82</v>
      </c>
      <c r="M640">
        <v>27901.16</v>
      </c>
      <c r="N640" s="8">
        <v>54705000</v>
      </c>
      <c r="O640" s="8">
        <v>44472000</v>
      </c>
      <c r="P640" s="8">
        <v>3644000</v>
      </c>
      <c r="Q640">
        <v>6.03</v>
      </c>
      <c r="R640">
        <v>0.26</v>
      </c>
      <c r="S640">
        <v>74.42</v>
      </c>
      <c r="T640" s="6">
        <v>4.95</v>
      </c>
      <c r="U640" s="7">
        <v>4.8155038759689912</v>
      </c>
      <c r="V640" t="s">
        <v>83</v>
      </c>
    </row>
    <row r="641" spans="1:22" x14ac:dyDescent="0.3">
      <c r="A641" t="s">
        <v>694</v>
      </c>
      <c r="B641" s="9">
        <v>2013</v>
      </c>
      <c r="C641">
        <v>50.42</v>
      </c>
      <c r="D641">
        <v>50.42</v>
      </c>
      <c r="E641">
        <v>100</v>
      </c>
      <c r="F641">
        <v>51.34</v>
      </c>
      <c r="G641">
        <v>32.49</v>
      </c>
      <c r="H641">
        <v>70.48</v>
      </c>
      <c r="I641">
        <v>0</v>
      </c>
      <c r="J641">
        <v>89.6</v>
      </c>
      <c r="K641" s="58">
        <v>1</v>
      </c>
      <c r="L641" s="58">
        <v>58.82</v>
      </c>
      <c r="M641">
        <v>3418.42</v>
      </c>
      <c r="N641" s="8">
        <v>4769900</v>
      </c>
      <c r="O641" s="8">
        <v>4000400</v>
      </c>
      <c r="P641" s="8">
        <v>244500</v>
      </c>
      <c r="Q641">
        <v>2.36</v>
      </c>
      <c r="R641">
        <v>0.25</v>
      </c>
      <c r="S641">
        <v>79.239999999999995</v>
      </c>
      <c r="T641" s="6">
        <v>4.95</v>
      </c>
      <c r="U641" s="7">
        <v>4.8155038759689912</v>
      </c>
      <c r="V641" t="s">
        <v>83</v>
      </c>
    </row>
    <row r="642" spans="1:22" x14ac:dyDescent="0.3">
      <c r="A642" t="s">
        <v>327</v>
      </c>
      <c r="B642" s="9">
        <v>2013</v>
      </c>
      <c r="C642">
        <v>74.290000000000006</v>
      </c>
      <c r="D642">
        <v>74.290000000000006</v>
      </c>
      <c r="E642">
        <v>85</v>
      </c>
      <c r="F642">
        <v>94.66</v>
      </c>
      <c r="G642">
        <v>60.85</v>
      </c>
      <c r="H642">
        <v>56.9</v>
      </c>
      <c r="I642">
        <v>97.92</v>
      </c>
      <c r="J642">
        <v>41.07</v>
      </c>
      <c r="K642" s="58">
        <v>1</v>
      </c>
      <c r="L642" s="58">
        <v>50</v>
      </c>
      <c r="M642">
        <v>17963.25</v>
      </c>
      <c r="N642" s="8">
        <v>77861000</v>
      </c>
      <c r="O642" s="8">
        <v>65724000</v>
      </c>
      <c r="P642" s="8">
        <v>3559000</v>
      </c>
      <c r="Q642">
        <v>-2.0699999999999998</v>
      </c>
      <c r="R642">
        <v>0.66</v>
      </c>
      <c r="S642">
        <v>59.44</v>
      </c>
      <c r="T642" s="6">
        <v>4.95</v>
      </c>
      <c r="U642" s="7">
        <v>4.8155038759689912</v>
      </c>
      <c r="V642" t="s">
        <v>83</v>
      </c>
    </row>
    <row r="643" spans="1:22" x14ac:dyDescent="0.3">
      <c r="A643" t="s">
        <v>695</v>
      </c>
      <c r="B643" s="9">
        <v>2013</v>
      </c>
      <c r="C643">
        <v>57.83</v>
      </c>
      <c r="D643">
        <v>57.83</v>
      </c>
      <c r="E643">
        <v>85.42</v>
      </c>
      <c r="F643">
        <v>49.2</v>
      </c>
      <c r="G643">
        <v>52.2</v>
      </c>
      <c r="H643">
        <v>79.819999999999993</v>
      </c>
      <c r="I643">
        <v>25</v>
      </c>
      <c r="J643">
        <v>79.97</v>
      </c>
      <c r="K643" s="58">
        <v>1</v>
      </c>
      <c r="L643" s="58">
        <v>57.14</v>
      </c>
      <c r="M643">
        <v>13589.95</v>
      </c>
      <c r="N643" s="8">
        <v>20440900</v>
      </c>
      <c r="O643" s="8">
        <v>17078800</v>
      </c>
      <c r="P643" s="8">
        <v>1455400</v>
      </c>
      <c r="Q643">
        <v>3.38</v>
      </c>
      <c r="R643">
        <v>1.38</v>
      </c>
      <c r="S643">
        <v>71.099999999999994</v>
      </c>
      <c r="T643" s="6">
        <v>4.95</v>
      </c>
      <c r="U643" s="7">
        <v>4.8155038759689912</v>
      </c>
      <c r="V643" t="s">
        <v>83</v>
      </c>
    </row>
    <row r="644" spans="1:22" x14ac:dyDescent="0.3">
      <c r="A644" t="s">
        <v>277</v>
      </c>
      <c r="B644" s="9">
        <v>2013</v>
      </c>
      <c r="C644">
        <v>61.86</v>
      </c>
      <c r="D644">
        <v>61.86</v>
      </c>
      <c r="E644">
        <v>50</v>
      </c>
      <c r="F644">
        <v>56.95</v>
      </c>
      <c r="G644">
        <v>80.290000000000006</v>
      </c>
      <c r="H644">
        <v>47.97</v>
      </c>
      <c r="I644">
        <v>30</v>
      </c>
      <c r="J644">
        <v>31.52</v>
      </c>
      <c r="K644" s="58">
        <v>1</v>
      </c>
      <c r="L644" s="58">
        <v>56.25</v>
      </c>
      <c r="M644">
        <v>3751.67</v>
      </c>
      <c r="N644" s="8">
        <v>8019400</v>
      </c>
      <c r="O644" s="8">
        <v>7175400</v>
      </c>
      <c r="P644" s="8">
        <v>500600</v>
      </c>
      <c r="Q644">
        <v>5.79</v>
      </c>
      <c r="R644">
        <v>0.23</v>
      </c>
      <c r="S644">
        <v>85.05</v>
      </c>
      <c r="T644" s="6">
        <v>4.95</v>
      </c>
      <c r="U644" s="7">
        <v>4.8155038759689912</v>
      </c>
      <c r="V644" t="s">
        <v>83</v>
      </c>
    </row>
    <row r="645" spans="1:22" x14ac:dyDescent="0.3">
      <c r="A645" t="s">
        <v>183</v>
      </c>
      <c r="B645" s="9">
        <v>2013</v>
      </c>
      <c r="C645">
        <v>80.14</v>
      </c>
      <c r="D645">
        <v>80.14</v>
      </c>
      <c r="E645">
        <v>100</v>
      </c>
      <c r="F645">
        <v>79.97</v>
      </c>
      <c r="G645">
        <v>84.29</v>
      </c>
      <c r="H645">
        <v>74.44</v>
      </c>
      <c r="I645">
        <v>0</v>
      </c>
      <c r="J645">
        <v>72.83</v>
      </c>
      <c r="K645" s="58">
        <v>1</v>
      </c>
      <c r="L645" s="58">
        <v>62.5</v>
      </c>
      <c r="M645">
        <v>15106.11</v>
      </c>
      <c r="N645" s="8">
        <v>23836000</v>
      </c>
      <c r="O645" s="8">
        <v>17842000</v>
      </c>
      <c r="P645" s="8">
        <v>2047000</v>
      </c>
      <c r="Q645">
        <v>5.15</v>
      </c>
      <c r="R645">
        <v>0.16</v>
      </c>
      <c r="S645">
        <v>68.98</v>
      </c>
      <c r="T645" s="6">
        <v>4.95</v>
      </c>
      <c r="U645" s="7">
        <v>4.8155038759689912</v>
      </c>
      <c r="V645" t="s">
        <v>83</v>
      </c>
    </row>
    <row r="646" spans="1:22" x14ac:dyDescent="0.3">
      <c r="A646" t="s">
        <v>331</v>
      </c>
      <c r="B646" s="9">
        <v>2013</v>
      </c>
      <c r="C646">
        <v>65.290000000000006</v>
      </c>
      <c r="D646">
        <v>65.290000000000006</v>
      </c>
      <c r="E646">
        <v>100</v>
      </c>
      <c r="F646">
        <v>78.790000000000006</v>
      </c>
      <c r="G646">
        <v>61.98</v>
      </c>
      <c r="H646">
        <v>60.11</v>
      </c>
      <c r="I646">
        <v>87.76</v>
      </c>
      <c r="J646">
        <v>58.6</v>
      </c>
      <c r="K646" s="58">
        <v>0</v>
      </c>
      <c r="L646" s="58"/>
      <c r="M646">
        <v>6243.66</v>
      </c>
      <c r="N646" s="8">
        <v>25977800</v>
      </c>
      <c r="O646" s="8">
        <v>19813000</v>
      </c>
      <c r="P646" s="8">
        <v>911900</v>
      </c>
      <c r="Q646">
        <v>2.38</v>
      </c>
      <c r="R646">
        <v>0.56000000000000005</v>
      </c>
      <c r="S646">
        <v>64.17</v>
      </c>
      <c r="T646" s="6">
        <v>4.95</v>
      </c>
      <c r="U646" s="7">
        <v>4.8155038759689912</v>
      </c>
      <c r="V646" t="s">
        <v>83</v>
      </c>
    </row>
    <row r="647" spans="1:22" x14ac:dyDescent="0.3">
      <c r="A647" t="s">
        <v>696</v>
      </c>
      <c r="B647" s="9">
        <v>2013</v>
      </c>
      <c r="C647">
        <v>61.62</v>
      </c>
      <c r="D647">
        <v>61.62</v>
      </c>
      <c r="E647">
        <v>100</v>
      </c>
      <c r="F647">
        <v>69.150000000000006</v>
      </c>
      <c r="G647">
        <v>72</v>
      </c>
      <c r="H647">
        <v>35.33</v>
      </c>
      <c r="I647">
        <v>25</v>
      </c>
      <c r="J647">
        <v>31.52</v>
      </c>
      <c r="K647" s="58">
        <v>0</v>
      </c>
      <c r="L647" s="58"/>
      <c r="M647">
        <v>6078.21</v>
      </c>
      <c r="N647" s="8">
        <v>14735100</v>
      </c>
      <c r="O647" s="8">
        <v>11794500</v>
      </c>
      <c r="P647" s="8">
        <v>990100</v>
      </c>
      <c r="Q647">
        <v>4.01</v>
      </c>
      <c r="R647">
        <v>0.13</v>
      </c>
      <c r="S647">
        <v>74.760000000000005</v>
      </c>
      <c r="T647" s="6">
        <v>4.95</v>
      </c>
      <c r="U647" s="7">
        <v>4.8155038759689912</v>
      </c>
      <c r="V647" t="s">
        <v>83</v>
      </c>
    </row>
    <row r="648" spans="1:22" x14ac:dyDescent="0.3">
      <c r="A648" t="s">
        <v>697</v>
      </c>
      <c r="B648" s="9">
        <v>2013</v>
      </c>
      <c r="C648">
        <v>68.69</v>
      </c>
      <c r="D648">
        <v>68.69</v>
      </c>
      <c r="E648">
        <v>100</v>
      </c>
      <c r="F648">
        <v>83.02</v>
      </c>
      <c r="G648">
        <v>60.4</v>
      </c>
      <c r="H648">
        <v>54.33</v>
      </c>
      <c r="I648">
        <v>75</v>
      </c>
      <c r="J648">
        <v>38.35</v>
      </c>
      <c r="K648" s="58">
        <v>0</v>
      </c>
      <c r="L648" s="58">
        <v>0</v>
      </c>
      <c r="M648">
        <v>4592.5200000000004</v>
      </c>
      <c r="N648" s="8">
        <v>10408000</v>
      </c>
      <c r="O648" s="8">
        <v>8126100</v>
      </c>
      <c r="P648" s="8">
        <v>606700</v>
      </c>
      <c r="Q648">
        <v>5.16</v>
      </c>
      <c r="R648">
        <v>0.16</v>
      </c>
      <c r="S648">
        <v>73.010000000000005</v>
      </c>
      <c r="T648" s="6">
        <v>4.95</v>
      </c>
      <c r="U648" s="7">
        <v>4.8155038759689912</v>
      </c>
      <c r="V648" t="s">
        <v>83</v>
      </c>
    </row>
    <row r="649" spans="1:22" x14ac:dyDescent="0.3">
      <c r="A649" t="s">
        <v>698</v>
      </c>
      <c r="B649" s="9">
        <v>2013</v>
      </c>
      <c r="C649">
        <v>78.900000000000006</v>
      </c>
      <c r="D649">
        <v>78.900000000000006</v>
      </c>
      <c r="E649">
        <v>100</v>
      </c>
      <c r="F649">
        <v>95.31</v>
      </c>
      <c r="G649">
        <v>81.209999999999994</v>
      </c>
      <c r="H649">
        <v>46.06</v>
      </c>
      <c r="I649">
        <v>95</v>
      </c>
      <c r="J649">
        <v>29.57</v>
      </c>
      <c r="K649" s="58">
        <v>0</v>
      </c>
      <c r="L649" s="58">
        <v>100</v>
      </c>
      <c r="M649">
        <v>4779.7</v>
      </c>
      <c r="N649" s="8">
        <v>36242100</v>
      </c>
      <c r="O649" s="8">
        <v>28012300</v>
      </c>
      <c r="P649" s="8">
        <v>377000</v>
      </c>
      <c r="Q649">
        <v>1.3</v>
      </c>
      <c r="R649">
        <v>0.62</v>
      </c>
      <c r="S649">
        <v>63.11</v>
      </c>
      <c r="T649" s="6">
        <v>4.95</v>
      </c>
      <c r="U649" s="7">
        <v>4.8155038759689912</v>
      </c>
      <c r="V649" t="s">
        <v>83</v>
      </c>
    </row>
    <row r="650" spans="1:22" x14ac:dyDescent="0.3">
      <c r="A650" t="s">
        <v>67</v>
      </c>
      <c r="B650" s="6">
        <v>2014</v>
      </c>
      <c r="C650">
        <v>86.28</v>
      </c>
      <c r="D650">
        <v>66.75</v>
      </c>
      <c r="E650">
        <v>45.95</v>
      </c>
      <c r="F650">
        <v>93.17</v>
      </c>
      <c r="G650">
        <v>83.89</v>
      </c>
      <c r="H650">
        <v>80.69</v>
      </c>
      <c r="I650">
        <v>87.65</v>
      </c>
      <c r="J650">
        <v>83.33</v>
      </c>
      <c r="K650" s="58">
        <v>0</v>
      </c>
      <c r="L650" s="58">
        <v>0</v>
      </c>
      <c r="M650">
        <v>54513.01</v>
      </c>
      <c r="N650" s="8">
        <v>152742000</v>
      </c>
      <c r="O650" s="8">
        <v>115305000</v>
      </c>
      <c r="P650" s="8">
        <v>8814000</v>
      </c>
      <c r="Q650">
        <v>4.2</v>
      </c>
      <c r="R650">
        <v>0.53</v>
      </c>
      <c r="S650">
        <v>67.430000000000007</v>
      </c>
      <c r="T650" s="6">
        <v>7.34</v>
      </c>
      <c r="U650" s="7">
        <v>6.3000583657587557</v>
      </c>
      <c r="V650" t="s">
        <v>640</v>
      </c>
    </row>
    <row r="651" spans="1:22" x14ac:dyDescent="0.3">
      <c r="A651" t="s">
        <v>115</v>
      </c>
      <c r="B651" s="6">
        <v>2014</v>
      </c>
      <c r="C651">
        <v>80.25</v>
      </c>
      <c r="D651">
        <v>80.25</v>
      </c>
      <c r="E651">
        <v>100</v>
      </c>
      <c r="F651">
        <v>73.61</v>
      </c>
      <c r="G651">
        <v>84.51</v>
      </c>
      <c r="H651">
        <v>82.28</v>
      </c>
      <c r="I651">
        <v>82.94</v>
      </c>
      <c r="J651">
        <v>86.78</v>
      </c>
      <c r="K651" s="58">
        <v>0</v>
      </c>
      <c r="L651" s="58">
        <v>0</v>
      </c>
      <c r="M651">
        <v>34901.03</v>
      </c>
      <c r="N651" s="8">
        <v>28667700</v>
      </c>
      <c r="O651" s="8">
        <v>17643100</v>
      </c>
      <c r="P651" s="8">
        <v>3571600</v>
      </c>
      <c r="Q651">
        <v>9.34</v>
      </c>
      <c r="R651">
        <v>1.2</v>
      </c>
      <c r="S651">
        <v>36.76</v>
      </c>
      <c r="T651" s="6">
        <v>7.34</v>
      </c>
      <c r="U651" s="7">
        <v>6.3000583657587557</v>
      </c>
      <c r="V651" t="s">
        <v>640</v>
      </c>
    </row>
    <row r="652" spans="1:22" x14ac:dyDescent="0.3">
      <c r="A652" t="s">
        <v>636</v>
      </c>
      <c r="B652" s="6">
        <v>2014</v>
      </c>
      <c r="C652">
        <v>44</v>
      </c>
      <c r="D652">
        <v>44</v>
      </c>
      <c r="E652">
        <v>100</v>
      </c>
      <c r="F652">
        <v>37.86</v>
      </c>
      <c r="G652">
        <v>52.23</v>
      </c>
      <c r="H652">
        <v>38.56</v>
      </c>
      <c r="I652">
        <v>34.119999999999997</v>
      </c>
      <c r="J652">
        <v>47.89</v>
      </c>
      <c r="K652" s="58">
        <v>0</v>
      </c>
      <c r="L652" s="58">
        <v>0</v>
      </c>
      <c r="M652">
        <v>3797.07</v>
      </c>
      <c r="N652" s="8">
        <v>8879700</v>
      </c>
      <c r="O652" s="8">
        <v>7003200</v>
      </c>
      <c r="P652" s="8">
        <v>673300</v>
      </c>
      <c r="Q652">
        <v>1.94</v>
      </c>
      <c r="R652">
        <v>2.12</v>
      </c>
      <c r="S652">
        <v>56.19</v>
      </c>
      <c r="T652" s="6">
        <v>7.34</v>
      </c>
      <c r="U652" s="7">
        <v>6.3000583657587557</v>
      </c>
      <c r="V652" t="s">
        <v>640</v>
      </c>
    </row>
    <row r="653" spans="1:22" x14ac:dyDescent="0.3">
      <c r="A653" t="s">
        <v>637</v>
      </c>
      <c r="B653" s="6">
        <v>2014</v>
      </c>
      <c r="C653">
        <v>90.74</v>
      </c>
      <c r="D653">
        <v>53.01</v>
      </c>
      <c r="E653">
        <v>18.920000000000002</v>
      </c>
      <c r="F653">
        <v>97.29</v>
      </c>
      <c r="G653">
        <v>91.44</v>
      </c>
      <c r="H653">
        <v>80.36</v>
      </c>
      <c r="I653">
        <v>98.24</v>
      </c>
      <c r="J653">
        <v>76.67</v>
      </c>
      <c r="K653" s="58">
        <v>0</v>
      </c>
      <c r="L653" s="58">
        <v>0</v>
      </c>
      <c r="M653">
        <v>9068.94</v>
      </c>
      <c r="N653" s="8">
        <v>96963000</v>
      </c>
      <c r="O653" s="8">
        <v>83225000</v>
      </c>
      <c r="P653" s="8">
        <v>3323000</v>
      </c>
      <c r="Q653">
        <v>1.75</v>
      </c>
      <c r="R653">
        <v>0.99</v>
      </c>
      <c r="S653">
        <v>71.05</v>
      </c>
      <c r="T653" s="6">
        <v>7.34</v>
      </c>
      <c r="U653" s="7">
        <v>6.3000583657587557</v>
      </c>
      <c r="V653" t="s">
        <v>640</v>
      </c>
    </row>
    <row r="654" spans="1:22" x14ac:dyDescent="0.3">
      <c r="A654" t="s">
        <v>139</v>
      </c>
      <c r="B654" s="6">
        <v>2014</v>
      </c>
      <c r="C654">
        <v>75.52</v>
      </c>
      <c r="D654">
        <v>75.52</v>
      </c>
      <c r="E654">
        <v>100</v>
      </c>
      <c r="F654">
        <v>60.53</v>
      </c>
      <c r="G654">
        <v>82.47</v>
      </c>
      <c r="H654">
        <v>84.67</v>
      </c>
      <c r="I654">
        <v>43.53</v>
      </c>
      <c r="J654">
        <v>88.95</v>
      </c>
      <c r="K654" s="58">
        <v>0</v>
      </c>
      <c r="L654" s="58">
        <v>0</v>
      </c>
      <c r="M654">
        <v>14022.63</v>
      </c>
      <c r="N654" s="8">
        <v>21274000</v>
      </c>
      <c r="O654" s="8">
        <v>11751000</v>
      </c>
      <c r="P654" s="8">
        <v>2148000</v>
      </c>
      <c r="Q654">
        <v>5.4</v>
      </c>
      <c r="R654">
        <v>0.92</v>
      </c>
      <c r="S654">
        <v>18.95</v>
      </c>
      <c r="T654" s="6">
        <v>7.34</v>
      </c>
      <c r="U654" s="7">
        <v>6.3000583657587557</v>
      </c>
      <c r="V654" t="s">
        <v>640</v>
      </c>
    </row>
    <row r="655" spans="1:22" x14ac:dyDescent="0.3">
      <c r="A655" t="s">
        <v>368</v>
      </c>
      <c r="B655" s="6">
        <v>2014</v>
      </c>
      <c r="C655">
        <v>36.83</v>
      </c>
      <c r="D655">
        <v>36.83</v>
      </c>
      <c r="E655">
        <v>100</v>
      </c>
      <c r="F655">
        <v>54.14</v>
      </c>
      <c r="G655">
        <v>26.39</v>
      </c>
      <c r="H655">
        <v>30.41</v>
      </c>
      <c r="I655">
        <v>43.53</v>
      </c>
      <c r="J655">
        <v>24.07</v>
      </c>
      <c r="K655" s="58">
        <v>0</v>
      </c>
      <c r="L655" s="58">
        <v>0</v>
      </c>
      <c r="M655">
        <v>2808.22</v>
      </c>
      <c r="N655" s="8">
        <v>1787900</v>
      </c>
      <c r="O655" s="8">
        <v>579400</v>
      </c>
      <c r="P655" s="8">
        <v>305600</v>
      </c>
      <c r="Q655">
        <v>11.58</v>
      </c>
      <c r="R655">
        <v>0.78</v>
      </c>
      <c r="S655">
        <v>18.55</v>
      </c>
      <c r="T655" s="6">
        <v>7.34</v>
      </c>
      <c r="U655" s="7">
        <v>6.3000583657587557</v>
      </c>
      <c r="V655" t="s">
        <v>640</v>
      </c>
    </row>
    <row r="656" spans="1:22" x14ac:dyDescent="0.3">
      <c r="A656" t="s">
        <v>260</v>
      </c>
      <c r="B656" s="6">
        <v>2014</v>
      </c>
      <c r="C656">
        <v>88.55</v>
      </c>
      <c r="D656">
        <v>79.69</v>
      </c>
      <c r="E656">
        <v>66.22</v>
      </c>
      <c r="F656">
        <v>90.11</v>
      </c>
      <c r="G656">
        <v>87.86</v>
      </c>
      <c r="H656">
        <v>87.54</v>
      </c>
      <c r="I656">
        <v>99.41</v>
      </c>
      <c r="J656">
        <v>87.89</v>
      </c>
      <c r="K656" s="58">
        <v>0</v>
      </c>
      <c r="L656" s="58">
        <v>0</v>
      </c>
      <c r="M656">
        <v>1068.33</v>
      </c>
      <c r="N656" s="8">
        <v>2670032</v>
      </c>
      <c r="O656" s="8">
        <v>434503</v>
      </c>
      <c r="P656" s="8">
        <v>64128</v>
      </c>
      <c r="Q656">
        <v>13.11</v>
      </c>
      <c r="R656">
        <v>0.04</v>
      </c>
      <c r="S656">
        <v>14.38</v>
      </c>
      <c r="T656" s="6">
        <v>7.34</v>
      </c>
      <c r="U656" s="7">
        <v>6.3000583657587557</v>
      </c>
      <c r="V656" t="s">
        <v>640</v>
      </c>
    </row>
    <row r="657" spans="1:22" x14ac:dyDescent="0.3">
      <c r="A657" t="s">
        <v>638</v>
      </c>
      <c r="B657" s="6">
        <v>2014</v>
      </c>
      <c r="C657">
        <v>11.44</v>
      </c>
      <c r="D657">
        <v>11.44</v>
      </c>
      <c r="E657">
        <v>100</v>
      </c>
      <c r="F657">
        <v>17.059999999999999</v>
      </c>
      <c r="G657">
        <v>4.46</v>
      </c>
      <c r="H657">
        <v>15.47</v>
      </c>
      <c r="I657">
        <v>34.119999999999997</v>
      </c>
      <c r="J657">
        <v>8.6199999999999992</v>
      </c>
      <c r="K657" s="58">
        <v>1</v>
      </c>
      <c r="L657" s="58">
        <v>0</v>
      </c>
      <c r="M657">
        <v>10491.82</v>
      </c>
      <c r="N657" s="8">
        <v>30465000</v>
      </c>
      <c r="O657" s="8">
        <v>972000</v>
      </c>
      <c r="P657" s="8">
        <v>3372000</v>
      </c>
      <c r="Q657">
        <v>10.07</v>
      </c>
      <c r="R657">
        <v>0.11</v>
      </c>
      <c r="S657">
        <v>1.04</v>
      </c>
      <c r="T657" s="6">
        <v>7.34</v>
      </c>
      <c r="U657" s="7">
        <v>6.3000583657587557</v>
      </c>
      <c r="V657" t="s">
        <v>640</v>
      </c>
    </row>
    <row r="658" spans="1:22" x14ac:dyDescent="0.3">
      <c r="A658" t="s">
        <v>680</v>
      </c>
      <c r="B658" s="6">
        <v>2014</v>
      </c>
      <c r="C658">
        <v>77.760000000000005</v>
      </c>
      <c r="D658">
        <v>77.760000000000005</v>
      </c>
      <c r="E658">
        <v>91.89</v>
      </c>
      <c r="F658">
        <v>93.25</v>
      </c>
      <c r="G658">
        <v>70.62</v>
      </c>
      <c r="H658">
        <v>68.25</v>
      </c>
      <c r="I658">
        <v>95.88</v>
      </c>
      <c r="J658">
        <v>63.68</v>
      </c>
      <c r="K658" s="58">
        <v>1</v>
      </c>
      <c r="L658" s="58">
        <v>0</v>
      </c>
      <c r="M658">
        <v>18033.14</v>
      </c>
      <c r="N658" s="8">
        <v>80835000</v>
      </c>
      <c r="O658" s="8">
        <v>55937000</v>
      </c>
      <c r="P658" s="8">
        <v>1609000</v>
      </c>
      <c r="Q658">
        <v>3.03</v>
      </c>
      <c r="R658">
        <v>0.51</v>
      </c>
      <c r="S658">
        <v>58.95</v>
      </c>
      <c r="T658" s="6">
        <v>7.34</v>
      </c>
      <c r="U658" s="7">
        <v>6.3000583657587557</v>
      </c>
      <c r="V658" t="s">
        <v>640</v>
      </c>
    </row>
    <row r="659" spans="1:22" x14ac:dyDescent="0.3">
      <c r="A659" t="s">
        <v>461</v>
      </c>
      <c r="B659" s="6">
        <v>2014</v>
      </c>
      <c r="C659">
        <v>39.17</v>
      </c>
      <c r="D659">
        <v>39.17</v>
      </c>
      <c r="E659">
        <v>31.25</v>
      </c>
      <c r="F659">
        <v>23.52</v>
      </c>
      <c r="G659">
        <v>39.31</v>
      </c>
      <c r="H659">
        <v>50.46</v>
      </c>
      <c r="I659">
        <v>26.47</v>
      </c>
      <c r="J659">
        <v>39.659999999999997</v>
      </c>
      <c r="K659" s="58">
        <v>1</v>
      </c>
      <c r="L659" s="58">
        <v>0</v>
      </c>
      <c r="M659">
        <v>1447.82</v>
      </c>
      <c r="N659" s="8">
        <v>5032000</v>
      </c>
      <c r="O659" s="8">
        <v>3835000</v>
      </c>
      <c r="P659" s="8">
        <v>-35000</v>
      </c>
      <c r="Q659">
        <v>1.17</v>
      </c>
      <c r="R659">
        <v>0.93</v>
      </c>
      <c r="S659">
        <v>40.54</v>
      </c>
      <c r="T659" s="6">
        <v>7.34</v>
      </c>
      <c r="U659" s="7">
        <v>6.3000583657587557</v>
      </c>
      <c r="V659" t="s">
        <v>640</v>
      </c>
    </row>
    <row r="660" spans="1:22" x14ac:dyDescent="0.3">
      <c r="A660" t="s">
        <v>186</v>
      </c>
      <c r="B660" s="6">
        <v>2014</v>
      </c>
      <c r="C660">
        <v>73.52</v>
      </c>
      <c r="D660">
        <v>73.52</v>
      </c>
      <c r="E660">
        <v>100</v>
      </c>
      <c r="F660">
        <v>73.650000000000006</v>
      </c>
      <c r="G660">
        <v>69.34</v>
      </c>
      <c r="H660">
        <v>80.459999999999994</v>
      </c>
      <c r="I660">
        <v>58.24</v>
      </c>
      <c r="J660">
        <v>93.16</v>
      </c>
      <c r="K660" s="58">
        <v>1</v>
      </c>
      <c r="L660" s="58"/>
      <c r="M660">
        <v>8264.1</v>
      </c>
      <c r="N660" s="8">
        <v>9660000</v>
      </c>
      <c r="O660" s="8">
        <v>6711000</v>
      </c>
      <c r="P660" s="8">
        <v>861000</v>
      </c>
      <c r="Q660">
        <v>7.05</v>
      </c>
      <c r="R660">
        <v>1.32</v>
      </c>
      <c r="S660">
        <v>37.86</v>
      </c>
      <c r="T660" s="6">
        <v>7.34</v>
      </c>
      <c r="U660" s="7">
        <v>6.3000583657587557</v>
      </c>
      <c r="V660" t="s">
        <v>640</v>
      </c>
    </row>
    <row r="661" spans="1:22" x14ac:dyDescent="0.3">
      <c r="A661" t="s">
        <v>639</v>
      </c>
      <c r="B661" s="6">
        <v>2014</v>
      </c>
      <c r="C661">
        <v>83.95</v>
      </c>
      <c r="D661">
        <v>46.84</v>
      </c>
      <c r="E661">
        <v>14.86</v>
      </c>
      <c r="F661">
        <v>91.61</v>
      </c>
      <c r="G661">
        <v>84.66</v>
      </c>
      <c r="H661">
        <v>72.010000000000005</v>
      </c>
      <c r="I661">
        <v>94.71</v>
      </c>
      <c r="J661">
        <v>77.59</v>
      </c>
      <c r="K661" s="58">
        <v>1</v>
      </c>
      <c r="L661" s="58"/>
      <c r="M661">
        <v>53588.29</v>
      </c>
      <c r="N661" s="8">
        <v>345331000</v>
      </c>
      <c r="O661" s="8">
        <v>260183000</v>
      </c>
      <c r="P661" s="8">
        <v>8763000</v>
      </c>
      <c r="Q661">
        <v>3.62</v>
      </c>
      <c r="R661">
        <v>0.59</v>
      </c>
      <c r="S661">
        <v>62.02</v>
      </c>
      <c r="T661" s="6">
        <v>7.34</v>
      </c>
      <c r="U661" s="7">
        <v>6.3000583657587557</v>
      </c>
      <c r="V661" t="s">
        <v>640</v>
      </c>
    </row>
    <row r="662" spans="1:22" x14ac:dyDescent="0.3">
      <c r="A662" t="s">
        <v>678</v>
      </c>
      <c r="B662" s="6">
        <v>2014</v>
      </c>
      <c r="C662">
        <v>58.27</v>
      </c>
      <c r="D662">
        <v>58.27</v>
      </c>
      <c r="E662">
        <v>100</v>
      </c>
      <c r="F662">
        <v>63.71</v>
      </c>
      <c r="G662">
        <v>38.1</v>
      </c>
      <c r="H662">
        <v>82.84</v>
      </c>
      <c r="I662">
        <v>57.66</v>
      </c>
      <c r="J662">
        <v>97.37</v>
      </c>
      <c r="K662" s="58">
        <v>1</v>
      </c>
      <c r="L662" s="58">
        <v>50</v>
      </c>
      <c r="M662">
        <v>44355.62</v>
      </c>
      <c r="N662" s="8">
        <v>26479400</v>
      </c>
      <c r="O662" s="8">
        <v>14652500</v>
      </c>
      <c r="P662" s="8">
        <v>2405600</v>
      </c>
      <c r="Q662">
        <v>7.16</v>
      </c>
      <c r="R662">
        <v>0.57999999999999996</v>
      </c>
      <c r="S662">
        <v>37.89</v>
      </c>
      <c r="T662" s="6">
        <v>7.34</v>
      </c>
      <c r="U662" s="7">
        <v>6.3000583657587557</v>
      </c>
      <c r="V662" t="s">
        <v>77</v>
      </c>
    </row>
    <row r="663" spans="1:22" x14ac:dyDescent="0.3">
      <c r="A663" t="s">
        <v>155</v>
      </c>
      <c r="B663" s="6">
        <v>2014</v>
      </c>
      <c r="C663">
        <v>72.069999999999993</v>
      </c>
      <c r="D663">
        <v>72.069999999999993</v>
      </c>
      <c r="E663">
        <v>100</v>
      </c>
      <c r="F663">
        <v>64.12</v>
      </c>
      <c r="G663">
        <v>84.66</v>
      </c>
      <c r="H663">
        <v>64.81</v>
      </c>
      <c r="I663">
        <v>21.17</v>
      </c>
      <c r="J663">
        <v>56.67</v>
      </c>
      <c r="K663" s="58">
        <v>1</v>
      </c>
      <c r="L663" s="58">
        <v>47.06</v>
      </c>
      <c r="M663">
        <v>13846.63</v>
      </c>
      <c r="N663" s="8">
        <v>15147000</v>
      </c>
      <c r="O663" s="8">
        <v>8880000</v>
      </c>
      <c r="P663" s="8">
        <v>1072000</v>
      </c>
      <c r="Q663">
        <v>4.51</v>
      </c>
      <c r="R663">
        <v>0.94</v>
      </c>
      <c r="S663">
        <v>34.75</v>
      </c>
      <c r="T663" s="6">
        <v>7.34</v>
      </c>
      <c r="U663" s="7">
        <v>6.3000583657587557</v>
      </c>
      <c r="V663" t="s">
        <v>77</v>
      </c>
    </row>
    <row r="664" spans="1:22" x14ac:dyDescent="0.3">
      <c r="A664" t="s">
        <v>356</v>
      </c>
      <c r="B664" s="6">
        <v>2014</v>
      </c>
      <c r="C664">
        <v>57.75</v>
      </c>
      <c r="D664">
        <v>57.75</v>
      </c>
      <c r="E664">
        <v>100</v>
      </c>
      <c r="F664">
        <v>73.989999999999995</v>
      </c>
      <c r="G664">
        <v>38.65</v>
      </c>
      <c r="H664">
        <v>61.44</v>
      </c>
      <c r="I664">
        <v>88.29</v>
      </c>
      <c r="J664">
        <v>79.47</v>
      </c>
      <c r="K664" s="58">
        <v>1</v>
      </c>
      <c r="L664" s="58">
        <v>43.75</v>
      </c>
      <c r="M664">
        <v>4057.59</v>
      </c>
      <c r="N664" s="8">
        <v>6738000</v>
      </c>
      <c r="O664" s="8">
        <v>3854000</v>
      </c>
      <c r="P664" s="8">
        <v>447000</v>
      </c>
      <c r="Q664">
        <v>3.18</v>
      </c>
      <c r="R664">
        <v>0.88</v>
      </c>
      <c r="S664">
        <v>40.85</v>
      </c>
      <c r="T664" s="6">
        <v>7.34</v>
      </c>
      <c r="U664" s="7">
        <v>6.3000583657587557</v>
      </c>
      <c r="V664" t="s">
        <v>77</v>
      </c>
    </row>
    <row r="665" spans="1:22" x14ac:dyDescent="0.3">
      <c r="A665" t="s">
        <v>21</v>
      </c>
      <c r="B665" s="6">
        <v>2014</v>
      </c>
      <c r="C665">
        <v>88.61</v>
      </c>
      <c r="D665">
        <v>75.069999999999993</v>
      </c>
      <c r="E665">
        <v>66</v>
      </c>
      <c r="F665">
        <v>90.24</v>
      </c>
      <c r="G665">
        <v>91.82</v>
      </c>
      <c r="H665">
        <v>80.28</v>
      </c>
      <c r="I665">
        <v>98.65</v>
      </c>
      <c r="J665">
        <v>84.48</v>
      </c>
      <c r="K665" s="58">
        <v>1</v>
      </c>
      <c r="L665" s="58">
        <v>56.25</v>
      </c>
      <c r="M665">
        <v>64945.599999999999</v>
      </c>
      <c r="N665" s="8">
        <v>69166000</v>
      </c>
      <c r="O665" s="8">
        <v>40971000</v>
      </c>
      <c r="P665" s="8">
        <v>6373000</v>
      </c>
      <c r="Q665">
        <v>8.43</v>
      </c>
      <c r="R665">
        <v>1.07</v>
      </c>
      <c r="S665">
        <v>35.43</v>
      </c>
      <c r="T665" s="6">
        <v>7.34</v>
      </c>
      <c r="U665" s="7">
        <v>6.3000583657587557</v>
      </c>
      <c r="V665" t="s">
        <v>77</v>
      </c>
    </row>
    <row r="666" spans="1:22" x14ac:dyDescent="0.3">
      <c r="A666" t="s">
        <v>12</v>
      </c>
      <c r="B666" s="6">
        <v>2014</v>
      </c>
      <c r="C666">
        <v>73.849999999999994</v>
      </c>
      <c r="D666">
        <v>56.21</v>
      </c>
      <c r="E666">
        <v>34.29</v>
      </c>
      <c r="F666">
        <v>78.510000000000005</v>
      </c>
      <c r="G666">
        <v>95.21</v>
      </c>
      <c r="H666">
        <v>38.520000000000003</v>
      </c>
      <c r="I666">
        <v>71.05</v>
      </c>
      <c r="J666">
        <v>33.909999999999997</v>
      </c>
      <c r="K666" s="58">
        <v>1</v>
      </c>
      <c r="L666" s="58">
        <v>36.840000000000003</v>
      </c>
      <c r="M666">
        <v>95143.56</v>
      </c>
      <c r="N666" s="8">
        <v>67253000</v>
      </c>
      <c r="O666" s="8">
        <v>47035000</v>
      </c>
      <c r="P666" s="8">
        <v>5400000</v>
      </c>
      <c r="Q666">
        <v>6.66</v>
      </c>
      <c r="R666">
        <v>0.63</v>
      </c>
      <c r="S666">
        <v>49.64</v>
      </c>
      <c r="T666" s="6">
        <v>7.34</v>
      </c>
      <c r="U666" s="7">
        <v>6.3000583657587557</v>
      </c>
      <c r="V666" t="s">
        <v>77</v>
      </c>
    </row>
    <row r="667" spans="1:22" x14ac:dyDescent="0.3">
      <c r="A667" t="s">
        <v>254</v>
      </c>
      <c r="B667" s="6">
        <v>2014</v>
      </c>
      <c r="C667">
        <v>37.6</v>
      </c>
      <c r="D667">
        <v>37.6</v>
      </c>
      <c r="E667">
        <v>100</v>
      </c>
      <c r="F667">
        <v>34.51</v>
      </c>
      <c r="G667">
        <v>32.729999999999997</v>
      </c>
      <c r="H667">
        <v>51.33</v>
      </c>
      <c r="I667">
        <v>21.17</v>
      </c>
      <c r="J667">
        <v>46.55</v>
      </c>
      <c r="K667" s="58">
        <v>1</v>
      </c>
      <c r="L667" s="58">
        <v>35.29</v>
      </c>
      <c r="M667">
        <v>7187.49</v>
      </c>
      <c r="N667" s="8">
        <v>6153000</v>
      </c>
      <c r="O667" s="8">
        <v>3796100</v>
      </c>
      <c r="P667" s="8">
        <v>557700</v>
      </c>
      <c r="Q667">
        <v>6.57</v>
      </c>
      <c r="R667">
        <v>1.63</v>
      </c>
      <c r="S667">
        <v>43.82</v>
      </c>
      <c r="T667" s="6">
        <v>7.34</v>
      </c>
      <c r="U667" s="7">
        <v>6.3000583657587557</v>
      </c>
      <c r="V667" t="s">
        <v>77</v>
      </c>
    </row>
    <row r="668" spans="1:22" x14ac:dyDescent="0.3">
      <c r="A668" t="s">
        <v>641</v>
      </c>
      <c r="B668" s="6">
        <v>2014</v>
      </c>
      <c r="C668">
        <v>68.33</v>
      </c>
      <c r="D668">
        <v>68.33</v>
      </c>
      <c r="E668">
        <v>100</v>
      </c>
      <c r="F668">
        <v>67.349999999999994</v>
      </c>
      <c r="G668">
        <v>74.06</v>
      </c>
      <c r="H668">
        <v>60.36</v>
      </c>
      <c r="I668">
        <v>21.17</v>
      </c>
      <c r="J668">
        <v>51.92</v>
      </c>
      <c r="K668" s="58">
        <v>1</v>
      </c>
      <c r="L668" s="58">
        <v>33.33</v>
      </c>
      <c r="M668">
        <v>4623.91</v>
      </c>
      <c r="N668" s="8">
        <v>7644000</v>
      </c>
      <c r="O668" s="8">
        <v>4911000</v>
      </c>
      <c r="P668" s="8">
        <v>510000</v>
      </c>
      <c r="Q668">
        <v>2.98</v>
      </c>
      <c r="R668">
        <v>0.8</v>
      </c>
      <c r="S668">
        <v>44.5</v>
      </c>
      <c r="T668" s="6">
        <v>7.34</v>
      </c>
      <c r="U668" s="7">
        <v>6.3000583657587557</v>
      </c>
      <c r="V668" t="s">
        <v>77</v>
      </c>
    </row>
    <row r="669" spans="1:22" x14ac:dyDescent="0.3">
      <c r="A669" t="s">
        <v>681</v>
      </c>
      <c r="B669" s="6">
        <v>2014</v>
      </c>
      <c r="C669">
        <v>71.180000000000007</v>
      </c>
      <c r="D669">
        <v>71.180000000000007</v>
      </c>
      <c r="E669">
        <v>100</v>
      </c>
      <c r="F669">
        <v>86.72</v>
      </c>
      <c r="G669">
        <v>76.5</v>
      </c>
      <c r="H669">
        <v>34.700000000000003</v>
      </c>
      <c r="I669">
        <v>76.58</v>
      </c>
      <c r="J669">
        <v>29.38</v>
      </c>
      <c r="K669" s="58">
        <v>1</v>
      </c>
      <c r="L669" s="58">
        <v>35.71</v>
      </c>
      <c r="M669">
        <v>4547.33</v>
      </c>
      <c r="N669" s="8">
        <v>1027100</v>
      </c>
      <c r="O669" s="8">
        <v>538100</v>
      </c>
      <c r="P669" s="8">
        <v>248100</v>
      </c>
      <c r="Q669">
        <v>17.23</v>
      </c>
      <c r="R669">
        <v>1.02</v>
      </c>
      <c r="S669">
        <v>31.78</v>
      </c>
      <c r="T669" s="6">
        <v>7.34</v>
      </c>
      <c r="U669" s="7">
        <v>6.3000583657587557</v>
      </c>
      <c r="V669" t="s">
        <v>77</v>
      </c>
    </row>
    <row r="670" spans="1:22" x14ac:dyDescent="0.3">
      <c r="A670" t="s">
        <v>622</v>
      </c>
      <c r="B670" s="6">
        <v>2014</v>
      </c>
      <c r="C670">
        <v>39.89</v>
      </c>
      <c r="D670">
        <v>39.89</v>
      </c>
      <c r="E670">
        <v>100</v>
      </c>
      <c r="F670">
        <v>21.48</v>
      </c>
      <c r="G670">
        <v>54.39</v>
      </c>
      <c r="H670">
        <v>47.85</v>
      </c>
      <c r="I670">
        <v>0</v>
      </c>
      <c r="J670">
        <v>58.31</v>
      </c>
      <c r="K670" s="58">
        <v>1</v>
      </c>
      <c r="L670" s="58">
        <v>33.33</v>
      </c>
      <c r="M670">
        <v>1506.74</v>
      </c>
      <c r="N670" s="8">
        <v>616320</v>
      </c>
      <c r="O670" s="8">
        <v>202808</v>
      </c>
      <c r="P670" s="8">
        <v>91196</v>
      </c>
      <c r="Q670">
        <v>18.5</v>
      </c>
      <c r="R670">
        <v>0.78</v>
      </c>
      <c r="S670">
        <v>1.45</v>
      </c>
      <c r="T670" s="6">
        <v>7.34</v>
      </c>
      <c r="U670" s="7">
        <v>6.3000583657587557</v>
      </c>
      <c r="V670" t="s">
        <v>77</v>
      </c>
    </row>
    <row r="671" spans="1:22" x14ac:dyDescent="0.3">
      <c r="A671" t="s">
        <v>642</v>
      </c>
      <c r="B671" s="6">
        <v>2014</v>
      </c>
      <c r="C671">
        <v>21.2</v>
      </c>
      <c r="D671">
        <v>21.2</v>
      </c>
      <c r="E671">
        <v>100</v>
      </c>
      <c r="F671">
        <v>29.59</v>
      </c>
      <c r="G671">
        <v>10.15</v>
      </c>
      <c r="H671">
        <v>25.11</v>
      </c>
      <c r="I671">
        <v>57.66</v>
      </c>
      <c r="J671">
        <v>32.69</v>
      </c>
      <c r="K671" s="58">
        <v>1</v>
      </c>
      <c r="L671" s="58">
        <v>38.46</v>
      </c>
      <c r="M671">
        <v>7757.97</v>
      </c>
      <c r="N671" s="8">
        <v>1819976</v>
      </c>
      <c r="O671" s="8">
        <v>551765</v>
      </c>
      <c r="P671" s="8">
        <v>425636</v>
      </c>
      <c r="Q671">
        <v>19.39</v>
      </c>
      <c r="R671">
        <v>1.08</v>
      </c>
      <c r="S671">
        <v>0.91</v>
      </c>
      <c r="T671" s="6">
        <v>7.34</v>
      </c>
      <c r="U671" s="7">
        <v>6.3000583657587557</v>
      </c>
      <c r="V671" t="s">
        <v>77</v>
      </c>
    </row>
    <row r="672" spans="1:22" x14ac:dyDescent="0.3">
      <c r="A672" t="s">
        <v>643</v>
      </c>
      <c r="B672" s="6">
        <v>2014</v>
      </c>
      <c r="C672">
        <v>26.87</v>
      </c>
      <c r="D672">
        <v>26.87</v>
      </c>
      <c r="E672">
        <v>100</v>
      </c>
      <c r="F672">
        <v>10.39</v>
      </c>
      <c r="G672">
        <v>47.05</v>
      </c>
      <c r="H672">
        <v>21.81</v>
      </c>
      <c r="I672">
        <v>21.17</v>
      </c>
      <c r="J672">
        <v>9.77</v>
      </c>
      <c r="K672" s="58">
        <v>1</v>
      </c>
      <c r="L672" s="58">
        <v>46.15</v>
      </c>
      <c r="M672">
        <v>2243.46</v>
      </c>
      <c r="N672" s="8">
        <v>1243400</v>
      </c>
      <c r="O672" s="8">
        <v>327800</v>
      </c>
      <c r="P672" s="8">
        <v>286900</v>
      </c>
      <c r="Q672">
        <v>18.64</v>
      </c>
      <c r="R672">
        <v>1.5</v>
      </c>
      <c r="S672">
        <v>1.76</v>
      </c>
      <c r="T672" s="6">
        <v>7.34</v>
      </c>
      <c r="U672" s="7">
        <v>6.3000583657587557</v>
      </c>
      <c r="V672" t="s">
        <v>77</v>
      </c>
    </row>
    <row r="673" spans="1:22" x14ac:dyDescent="0.3">
      <c r="A673" t="s">
        <v>162</v>
      </c>
      <c r="B673" s="6">
        <v>2014</v>
      </c>
      <c r="C673">
        <v>71.34</v>
      </c>
      <c r="D673">
        <v>71.34</v>
      </c>
      <c r="E673">
        <v>100</v>
      </c>
      <c r="F673">
        <v>70.319999999999993</v>
      </c>
      <c r="G673">
        <v>76.400000000000006</v>
      </c>
      <c r="H673">
        <v>64.55</v>
      </c>
      <c r="I673">
        <v>21.17</v>
      </c>
      <c r="J673">
        <v>60.9</v>
      </c>
      <c r="K673" s="58">
        <v>1</v>
      </c>
      <c r="L673" s="58">
        <v>50</v>
      </c>
      <c r="M673">
        <v>13870.66</v>
      </c>
      <c r="N673" s="8">
        <v>6214000</v>
      </c>
      <c r="O673" s="8">
        <v>2801000</v>
      </c>
      <c r="P673" s="8">
        <v>716000</v>
      </c>
      <c r="Q673">
        <v>9.91</v>
      </c>
      <c r="R673">
        <v>0.71</v>
      </c>
      <c r="S673">
        <v>26.13</v>
      </c>
      <c r="T673" s="6">
        <v>7.34</v>
      </c>
      <c r="U673" s="7">
        <v>6.3000583657587557</v>
      </c>
      <c r="V673" t="s">
        <v>77</v>
      </c>
    </row>
    <row r="674" spans="1:22" x14ac:dyDescent="0.3">
      <c r="A674" t="s">
        <v>274</v>
      </c>
      <c r="B674" s="6">
        <v>2014</v>
      </c>
      <c r="C674">
        <v>49.72</v>
      </c>
      <c r="D674">
        <v>49.72</v>
      </c>
      <c r="E674">
        <v>100</v>
      </c>
      <c r="F674">
        <v>57.25</v>
      </c>
      <c r="G674">
        <v>51.53</v>
      </c>
      <c r="H674">
        <v>33.35</v>
      </c>
      <c r="I674">
        <v>21.17</v>
      </c>
      <c r="J674">
        <v>7.85</v>
      </c>
      <c r="K674" s="58">
        <v>1</v>
      </c>
      <c r="L674" s="58">
        <v>50</v>
      </c>
      <c r="M674">
        <v>8998.75</v>
      </c>
      <c r="N674" s="8">
        <v>3757200</v>
      </c>
      <c r="O674" s="8">
        <v>2204000</v>
      </c>
      <c r="P674" s="8">
        <v>451100</v>
      </c>
      <c r="Q674">
        <v>10.26</v>
      </c>
      <c r="R674">
        <v>2.97</v>
      </c>
      <c r="S674">
        <v>38.130000000000003</v>
      </c>
      <c r="T674" s="6">
        <v>7.34</v>
      </c>
      <c r="U674" s="7">
        <v>6.3000583657587557</v>
      </c>
      <c r="V674" t="s">
        <v>77</v>
      </c>
    </row>
    <row r="675" spans="1:22" x14ac:dyDescent="0.3">
      <c r="A675" t="s">
        <v>374</v>
      </c>
      <c r="B675" s="6">
        <v>2014</v>
      </c>
      <c r="C675">
        <v>52.4</v>
      </c>
      <c r="D675">
        <v>52.4</v>
      </c>
      <c r="E675">
        <v>100</v>
      </c>
      <c r="F675">
        <v>55.36</v>
      </c>
      <c r="G675">
        <v>60.47</v>
      </c>
      <c r="H675">
        <v>33.49</v>
      </c>
      <c r="I675">
        <v>21.17</v>
      </c>
      <c r="J675">
        <v>24.71</v>
      </c>
      <c r="K675" s="58">
        <v>1</v>
      </c>
      <c r="L675" s="58">
        <v>57.14</v>
      </c>
      <c r="M675">
        <v>4461.53</v>
      </c>
      <c r="N675" s="8">
        <v>7780800</v>
      </c>
      <c r="O675" s="8">
        <v>3806300</v>
      </c>
      <c r="P675" s="8">
        <v>500300</v>
      </c>
      <c r="Q675">
        <v>6.39</v>
      </c>
      <c r="R675">
        <v>0.49</v>
      </c>
      <c r="S675">
        <v>28.07</v>
      </c>
      <c r="T675" s="6">
        <v>7.34</v>
      </c>
      <c r="U675" s="7">
        <v>6.3000583657587557</v>
      </c>
      <c r="V675" t="s">
        <v>77</v>
      </c>
    </row>
    <row r="676" spans="1:22" x14ac:dyDescent="0.3">
      <c r="A676" t="s">
        <v>644</v>
      </c>
      <c r="B676" s="6">
        <v>2014</v>
      </c>
      <c r="C676">
        <v>73.97</v>
      </c>
      <c r="D676">
        <v>73.97</v>
      </c>
      <c r="E676">
        <v>89.29</v>
      </c>
      <c r="F676">
        <v>71.239999999999995</v>
      </c>
      <c r="G676">
        <v>72.400000000000006</v>
      </c>
      <c r="H676">
        <v>79.69</v>
      </c>
      <c r="I676">
        <v>45.5</v>
      </c>
      <c r="J676">
        <v>90</v>
      </c>
      <c r="K676" s="58">
        <v>1</v>
      </c>
      <c r="L676" s="58">
        <v>71.430000000000007</v>
      </c>
      <c r="M676">
        <v>9307.1</v>
      </c>
      <c r="N676" s="8">
        <v>11699000</v>
      </c>
      <c r="O676" s="8">
        <v>5763000</v>
      </c>
      <c r="P676" s="8">
        <v>551000</v>
      </c>
      <c r="Q676">
        <v>2.17</v>
      </c>
      <c r="R676">
        <v>0.78</v>
      </c>
      <c r="S676">
        <v>31.9</v>
      </c>
      <c r="T676" s="6">
        <v>7.34</v>
      </c>
      <c r="U676" s="7">
        <v>6.3000583657587557</v>
      </c>
      <c r="V676" t="s">
        <v>77</v>
      </c>
    </row>
    <row r="677" spans="1:22" x14ac:dyDescent="0.3">
      <c r="A677" t="s">
        <v>389</v>
      </c>
      <c r="B677" s="6">
        <v>2014</v>
      </c>
      <c r="C677">
        <v>67.239999999999995</v>
      </c>
      <c r="D677">
        <v>67.239999999999995</v>
      </c>
      <c r="E677">
        <v>100</v>
      </c>
      <c r="F677">
        <v>67.44</v>
      </c>
      <c r="G677">
        <v>68.459999999999994</v>
      </c>
      <c r="H677">
        <v>64.8</v>
      </c>
      <c r="I677">
        <v>57.66</v>
      </c>
      <c r="J677">
        <v>76.44</v>
      </c>
      <c r="K677" s="58">
        <v>1</v>
      </c>
      <c r="L677" s="58">
        <v>68.75</v>
      </c>
      <c r="M677">
        <v>3577.17</v>
      </c>
      <c r="N677" s="8">
        <v>6870000</v>
      </c>
      <c r="O677" s="8">
        <v>4709000</v>
      </c>
      <c r="P677" s="8">
        <v>328000</v>
      </c>
      <c r="Q677">
        <v>1.29</v>
      </c>
      <c r="R677">
        <v>1.17</v>
      </c>
      <c r="S677">
        <v>46.52</v>
      </c>
      <c r="T677" s="6">
        <v>7.34</v>
      </c>
      <c r="U677" s="7">
        <v>6.3000583657587557</v>
      </c>
      <c r="V677" t="s">
        <v>77</v>
      </c>
    </row>
    <row r="678" spans="1:22" x14ac:dyDescent="0.3">
      <c r="A678" t="s">
        <v>282</v>
      </c>
      <c r="B678" s="6">
        <v>2014</v>
      </c>
      <c r="C678">
        <v>78.959999999999994</v>
      </c>
      <c r="D678">
        <v>78.959999999999994</v>
      </c>
      <c r="E678">
        <v>86</v>
      </c>
      <c r="F678">
        <v>86.56</v>
      </c>
      <c r="G678">
        <v>75.400000000000006</v>
      </c>
      <c r="H678">
        <v>71.599999999999994</v>
      </c>
      <c r="I678">
        <v>94.14</v>
      </c>
      <c r="J678">
        <v>73.209999999999994</v>
      </c>
      <c r="K678" s="58">
        <v>1</v>
      </c>
      <c r="L678" s="58">
        <v>73.33</v>
      </c>
      <c r="M678">
        <v>9541.58</v>
      </c>
      <c r="N678" s="8">
        <v>17184000</v>
      </c>
      <c r="O678" s="8">
        <v>11600000</v>
      </c>
      <c r="P678" s="8">
        <v>978000</v>
      </c>
      <c r="Q678">
        <v>1.1000000000000001</v>
      </c>
      <c r="R678">
        <v>0.62</v>
      </c>
      <c r="S678">
        <v>38.75</v>
      </c>
      <c r="T678" s="6">
        <v>7.34</v>
      </c>
      <c r="U678" s="7">
        <v>6.3000583657587557</v>
      </c>
      <c r="V678" t="s">
        <v>77</v>
      </c>
    </row>
    <row r="679" spans="1:22" x14ac:dyDescent="0.3">
      <c r="A679" t="s">
        <v>263</v>
      </c>
      <c r="B679" s="6">
        <v>2014</v>
      </c>
      <c r="C679">
        <v>63.46</v>
      </c>
      <c r="D679">
        <v>63.46</v>
      </c>
      <c r="E679">
        <v>100</v>
      </c>
      <c r="F679">
        <v>57.35</v>
      </c>
      <c r="G679">
        <v>74.37</v>
      </c>
      <c r="H679">
        <v>55.78</v>
      </c>
      <c r="I679">
        <v>21.17</v>
      </c>
      <c r="J679">
        <v>58.05</v>
      </c>
      <c r="K679" s="58">
        <v>1</v>
      </c>
      <c r="L679" s="58">
        <v>75</v>
      </c>
      <c r="M679">
        <v>6532.16</v>
      </c>
      <c r="N679" s="8">
        <v>3918542</v>
      </c>
      <c r="O679" s="8">
        <v>2486369</v>
      </c>
      <c r="P679" s="8">
        <v>303730</v>
      </c>
      <c r="Q679">
        <v>6.85</v>
      </c>
      <c r="R679">
        <v>0.54</v>
      </c>
      <c r="S679">
        <v>48.65</v>
      </c>
      <c r="T679" s="6">
        <v>7.34</v>
      </c>
      <c r="U679" s="7">
        <v>6.3000583657587557</v>
      </c>
      <c r="V679" t="s">
        <v>77</v>
      </c>
    </row>
    <row r="680" spans="1:22" x14ac:dyDescent="0.3">
      <c r="A680" t="s">
        <v>377</v>
      </c>
      <c r="B680" s="6">
        <v>2014</v>
      </c>
      <c r="C680">
        <v>68.5</v>
      </c>
      <c r="D680">
        <v>68.5</v>
      </c>
      <c r="E680">
        <v>100</v>
      </c>
      <c r="F680">
        <v>75.89</v>
      </c>
      <c r="G680">
        <v>56.64</v>
      </c>
      <c r="H680">
        <v>75.55</v>
      </c>
      <c r="I680">
        <v>57.66</v>
      </c>
      <c r="J680">
        <v>80.36</v>
      </c>
      <c r="K680" s="58">
        <v>1</v>
      </c>
      <c r="L680" s="58">
        <v>64.709999999999994</v>
      </c>
      <c r="M680">
        <v>3712.24</v>
      </c>
      <c r="N680" s="8">
        <v>3746545</v>
      </c>
      <c r="O680" s="8">
        <v>1996412</v>
      </c>
      <c r="P680" s="8">
        <v>185398</v>
      </c>
      <c r="Q680">
        <v>4.9000000000000004</v>
      </c>
      <c r="R680">
        <v>2.36</v>
      </c>
      <c r="S680">
        <v>18.149999999999999</v>
      </c>
      <c r="T680" s="6">
        <v>7.34</v>
      </c>
      <c r="U680" s="7">
        <v>6.3000583657587557</v>
      </c>
      <c r="V680" t="s">
        <v>77</v>
      </c>
    </row>
    <row r="681" spans="1:22" x14ac:dyDescent="0.3">
      <c r="A681" t="s">
        <v>590</v>
      </c>
      <c r="B681" s="6">
        <v>2014</v>
      </c>
      <c r="C681">
        <v>41.66</v>
      </c>
      <c r="D681">
        <v>41.66</v>
      </c>
      <c r="E681">
        <v>100</v>
      </c>
      <c r="F681">
        <v>31.47</v>
      </c>
      <c r="G681">
        <v>33.85</v>
      </c>
      <c r="H681">
        <v>72.900000000000006</v>
      </c>
      <c r="I681">
        <v>21.17</v>
      </c>
      <c r="J681">
        <v>87.54</v>
      </c>
      <c r="K681" s="58">
        <v>1</v>
      </c>
      <c r="L681" s="58">
        <v>58.82</v>
      </c>
      <c r="M681">
        <v>1559.18</v>
      </c>
      <c r="N681" s="8">
        <v>409200</v>
      </c>
      <c r="O681" s="8">
        <v>55800</v>
      </c>
      <c r="P681" s="8">
        <v>102200</v>
      </c>
      <c r="Q681">
        <v>20.84</v>
      </c>
      <c r="R681">
        <v>0.62</v>
      </c>
      <c r="S681">
        <v>0</v>
      </c>
      <c r="T681" s="6">
        <v>7.34</v>
      </c>
      <c r="U681" s="7">
        <v>6.3000583657587557</v>
      </c>
      <c r="V681" t="s">
        <v>77</v>
      </c>
    </row>
    <row r="682" spans="1:22" x14ac:dyDescent="0.3">
      <c r="A682" t="s">
        <v>682</v>
      </c>
      <c r="B682" s="6">
        <v>2014</v>
      </c>
      <c r="C682">
        <v>62.98</v>
      </c>
      <c r="D682">
        <v>42.07</v>
      </c>
      <c r="E682">
        <v>22</v>
      </c>
      <c r="F682">
        <v>50.02</v>
      </c>
      <c r="G682">
        <v>76.08</v>
      </c>
      <c r="H682">
        <v>63.68</v>
      </c>
      <c r="I682">
        <v>21.17</v>
      </c>
      <c r="J682">
        <v>65.790000000000006</v>
      </c>
      <c r="K682" s="58">
        <v>1</v>
      </c>
      <c r="L682" s="58">
        <v>60</v>
      </c>
      <c r="M682">
        <v>10385.33</v>
      </c>
      <c r="N682" s="8">
        <v>108828000</v>
      </c>
      <c r="O682" s="8">
        <v>40866000</v>
      </c>
      <c r="P682" s="8">
        <v>10328000</v>
      </c>
      <c r="Q682">
        <v>8.4</v>
      </c>
      <c r="R682">
        <v>0.87</v>
      </c>
      <c r="S682">
        <v>18.489999999999998</v>
      </c>
      <c r="T682" s="6">
        <v>7.34</v>
      </c>
      <c r="U682" s="7">
        <v>6.3000583657587557</v>
      </c>
      <c r="V682" t="s">
        <v>77</v>
      </c>
    </row>
    <row r="683" spans="1:22" x14ac:dyDescent="0.3">
      <c r="A683" t="s">
        <v>646</v>
      </c>
      <c r="B683" s="6">
        <v>2014</v>
      </c>
      <c r="C683">
        <v>59.27</v>
      </c>
      <c r="D683">
        <v>59.27</v>
      </c>
      <c r="E683">
        <v>100</v>
      </c>
      <c r="F683">
        <v>66.25</v>
      </c>
      <c r="G683">
        <v>85.52</v>
      </c>
      <c r="H683">
        <v>13.35</v>
      </c>
      <c r="I683">
        <v>73.33</v>
      </c>
      <c r="J683">
        <v>9.3800000000000008</v>
      </c>
      <c r="K683" s="58">
        <v>1</v>
      </c>
      <c r="L683" s="58">
        <v>60</v>
      </c>
      <c r="M683">
        <v>9295.19</v>
      </c>
      <c r="N683" s="8">
        <v>37124815</v>
      </c>
      <c r="O683" s="8">
        <v>32167182</v>
      </c>
      <c r="P683" s="8">
        <v>232530</v>
      </c>
      <c r="Q683">
        <v>3.33</v>
      </c>
      <c r="R683">
        <v>0.94</v>
      </c>
      <c r="S683">
        <v>71.77</v>
      </c>
      <c r="T683" s="6">
        <v>7.34</v>
      </c>
      <c r="U683" s="7">
        <v>6.3000583657587557</v>
      </c>
      <c r="V683" t="s">
        <v>645</v>
      </c>
    </row>
    <row r="684" spans="1:22" x14ac:dyDescent="0.3">
      <c r="A684" t="s">
        <v>647</v>
      </c>
      <c r="B684" s="6">
        <v>2014</v>
      </c>
      <c r="C684">
        <v>55.62</v>
      </c>
      <c r="D684">
        <v>55.62</v>
      </c>
      <c r="E684">
        <v>80</v>
      </c>
      <c r="F684">
        <v>47.07</v>
      </c>
      <c r="G684">
        <v>60.65</v>
      </c>
      <c r="H684">
        <v>60.68</v>
      </c>
      <c r="I684">
        <v>49.33</v>
      </c>
      <c r="J684">
        <v>65.38</v>
      </c>
      <c r="K684" s="58">
        <v>1</v>
      </c>
      <c r="L684" s="58">
        <v>70.59</v>
      </c>
      <c r="M684">
        <v>1807.19</v>
      </c>
      <c r="N684" s="8">
        <v>5192000</v>
      </c>
      <c r="O684" s="8">
        <v>3962000</v>
      </c>
      <c r="P684" s="8">
        <v>97000</v>
      </c>
      <c r="Q684">
        <v>-0.11</v>
      </c>
      <c r="R684">
        <v>1.4</v>
      </c>
      <c r="S684">
        <v>46.12</v>
      </c>
      <c r="T684" s="6">
        <v>7.34</v>
      </c>
      <c r="U684" s="7">
        <v>6.3000583657587557</v>
      </c>
      <c r="V684" t="s">
        <v>645</v>
      </c>
    </row>
    <row r="685" spans="1:22" x14ac:dyDescent="0.3">
      <c r="A685" t="s">
        <v>483</v>
      </c>
      <c r="B685" s="6">
        <v>2014</v>
      </c>
      <c r="C685">
        <v>46.45</v>
      </c>
      <c r="D685">
        <v>46.45</v>
      </c>
      <c r="E685">
        <v>100</v>
      </c>
      <c r="F685">
        <v>51.15</v>
      </c>
      <c r="G685">
        <v>53.41</v>
      </c>
      <c r="H685">
        <v>30.29</v>
      </c>
      <c r="I685">
        <v>42.67</v>
      </c>
      <c r="J685">
        <v>18.89</v>
      </c>
      <c r="K685" s="58">
        <v>1</v>
      </c>
      <c r="L685" s="58">
        <v>64.709999999999994</v>
      </c>
      <c r="M685">
        <v>5689.56</v>
      </c>
      <c r="N685" s="8">
        <v>5893440</v>
      </c>
      <c r="O685" s="8">
        <v>2733626</v>
      </c>
      <c r="P685" s="8">
        <v>616277</v>
      </c>
      <c r="Q685">
        <v>9.3000000000000007</v>
      </c>
      <c r="R685">
        <v>0.54</v>
      </c>
      <c r="S685">
        <v>22.23</v>
      </c>
      <c r="T685" s="6">
        <v>7.34</v>
      </c>
      <c r="U685" s="7">
        <v>6.3000583657587557</v>
      </c>
      <c r="V685" t="s">
        <v>645</v>
      </c>
    </row>
    <row r="686" spans="1:22" x14ac:dyDescent="0.3">
      <c r="A686" t="s">
        <v>200</v>
      </c>
      <c r="B686" s="6">
        <v>2014</v>
      </c>
      <c r="C686">
        <v>59.01</v>
      </c>
      <c r="D686">
        <v>59.01</v>
      </c>
      <c r="E686">
        <v>90</v>
      </c>
      <c r="F686">
        <v>47.09</v>
      </c>
      <c r="G686">
        <v>88.52</v>
      </c>
      <c r="H686">
        <v>35.049999999999997</v>
      </c>
      <c r="I686">
        <v>4.67</v>
      </c>
      <c r="J686">
        <v>21.58</v>
      </c>
      <c r="K686" s="58">
        <v>1</v>
      </c>
      <c r="L686" s="58">
        <v>58.82</v>
      </c>
      <c r="M686">
        <v>10181.219999999999</v>
      </c>
      <c r="N686" s="8">
        <v>34580000</v>
      </c>
      <c r="O686" s="8">
        <v>25125000</v>
      </c>
      <c r="P686" s="8">
        <v>-991000</v>
      </c>
      <c r="Q686">
        <v>3.12</v>
      </c>
      <c r="R686">
        <v>0.96</v>
      </c>
      <c r="S686">
        <v>43.74</v>
      </c>
      <c r="T686" s="6">
        <v>7.34</v>
      </c>
      <c r="U686" s="7">
        <v>6.3000583657587557</v>
      </c>
      <c r="V686" t="s">
        <v>645</v>
      </c>
    </row>
    <row r="687" spans="1:22" x14ac:dyDescent="0.3">
      <c r="A687" t="s">
        <v>648</v>
      </c>
      <c r="B687" s="6">
        <v>2014</v>
      </c>
      <c r="C687">
        <v>81</v>
      </c>
      <c r="D687">
        <v>81</v>
      </c>
      <c r="E687">
        <v>88.89</v>
      </c>
      <c r="F687">
        <v>81.25</v>
      </c>
      <c r="G687">
        <v>72.930000000000007</v>
      </c>
      <c r="H687">
        <v>92.07</v>
      </c>
      <c r="I687">
        <v>59.62</v>
      </c>
      <c r="J687">
        <v>98.72</v>
      </c>
      <c r="K687" s="58">
        <v>1</v>
      </c>
      <c r="L687" s="58">
        <v>56.25</v>
      </c>
      <c r="M687">
        <v>14231.05</v>
      </c>
      <c r="N687" s="8">
        <v>21846000</v>
      </c>
      <c r="O687" s="8">
        <v>11648000</v>
      </c>
      <c r="P687" s="8">
        <v>964000</v>
      </c>
      <c r="Q687">
        <v>3.88</v>
      </c>
      <c r="R687">
        <v>0.87</v>
      </c>
      <c r="S687">
        <v>36.520000000000003</v>
      </c>
      <c r="T687" s="6">
        <v>7.34</v>
      </c>
      <c r="U687" s="7">
        <v>6.3000583657587557</v>
      </c>
      <c r="V687" t="s">
        <v>645</v>
      </c>
    </row>
    <row r="688" spans="1:22" x14ac:dyDescent="0.3">
      <c r="A688" t="s">
        <v>321</v>
      </c>
      <c r="B688" s="6">
        <v>2014</v>
      </c>
      <c r="C688">
        <v>65.55</v>
      </c>
      <c r="D688">
        <v>65.55</v>
      </c>
      <c r="E688">
        <v>100</v>
      </c>
      <c r="F688">
        <v>97.3</v>
      </c>
      <c r="G688">
        <v>55.89</v>
      </c>
      <c r="H688">
        <v>34.42</v>
      </c>
      <c r="I688">
        <v>96.67</v>
      </c>
      <c r="J688">
        <v>15.26</v>
      </c>
      <c r="K688" s="58">
        <v>1</v>
      </c>
      <c r="L688" s="58"/>
      <c r="M688">
        <v>3884.63</v>
      </c>
      <c r="N688" s="8">
        <v>28560000</v>
      </c>
      <c r="O688" s="8">
        <v>25571000</v>
      </c>
      <c r="P688" s="8">
        <v>1234000</v>
      </c>
      <c r="Q688">
        <v>2.85</v>
      </c>
      <c r="R688">
        <v>0.49</v>
      </c>
      <c r="S688">
        <v>85.1</v>
      </c>
      <c r="T688" s="6">
        <v>7.34</v>
      </c>
      <c r="U688" s="7">
        <v>6.3000583657587557</v>
      </c>
      <c r="V688" t="s">
        <v>645</v>
      </c>
    </row>
    <row r="689" spans="1:22" x14ac:dyDescent="0.3">
      <c r="A689" t="s">
        <v>220</v>
      </c>
      <c r="B689" s="6">
        <v>2014</v>
      </c>
      <c r="C689">
        <v>74.13</v>
      </c>
      <c r="D689">
        <v>74.13</v>
      </c>
      <c r="E689">
        <v>100</v>
      </c>
      <c r="F689">
        <v>65.09</v>
      </c>
      <c r="G689">
        <v>96.25</v>
      </c>
      <c r="H689">
        <v>56.29</v>
      </c>
      <c r="I689">
        <v>24</v>
      </c>
      <c r="J689">
        <v>42.71</v>
      </c>
      <c r="K689" s="58">
        <v>1</v>
      </c>
      <c r="L689" s="58">
        <v>68.75</v>
      </c>
      <c r="M689">
        <v>11996.54</v>
      </c>
      <c r="N689" s="8">
        <v>24035000</v>
      </c>
      <c r="O689" s="8">
        <v>18014000</v>
      </c>
      <c r="P689" s="8">
        <v>729000</v>
      </c>
      <c r="Q689">
        <v>2.87</v>
      </c>
      <c r="R689">
        <v>0.37</v>
      </c>
      <c r="S689">
        <v>63.05</v>
      </c>
      <c r="T689" s="6">
        <v>7.34</v>
      </c>
      <c r="U689" s="7">
        <v>6.3000583657587557</v>
      </c>
      <c r="V689" t="s">
        <v>645</v>
      </c>
    </row>
    <row r="690" spans="1:22" x14ac:dyDescent="0.3">
      <c r="A690" t="s">
        <v>649</v>
      </c>
      <c r="B690" s="6">
        <v>2014</v>
      </c>
      <c r="C690">
        <v>66.290000000000006</v>
      </c>
      <c r="D690">
        <v>66.290000000000006</v>
      </c>
      <c r="E690">
        <v>100</v>
      </c>
      <c r="F690">
        <v>48.07</v>
      </c>
      <c r="G690">
        <v>77.319999999999993</v>
      </c>
      <c r="H690">
        <v>74.319999999999993</v>
      </c>
      <c r="I690">
        <v>50</v>
      </c>
      <c r="J690">
        <v>86.54</v>
      </c>
      <c r="K690" s="58">
        <v>1</v>
      </c>
      <c r="L690" s="58">
        <v>63.16</v>
      </c>
      <c r="M690">
        <v>1864.58</v>
      </c>
      <c r="N690" s="8">
        <v>25373000</v>
      </c>
      <c r="O690" s="8">
        <v>17612000</v>
      </c>
      <c r="P690" s="8">
        <v>1166000</v>
      </c>
      <c r="Q690">
        <v>3.47</v>
      </c>
      <c r="R690">
        <v>0.83</v>
      </c>
      <c r="S690">
        <v>41.63</v>
      </c>
      <c r="T690" s="6">
        <v>7.34</v>
      </c>
      <c r="U690" s="7">
        <v>6.3000583657587557</v>
      </c>
      <c r="V690" t="s">
        <v>645</v>
      </c>
    </row>
    <row r="691" spans="1:22" x14ac:dyDescent="0.3">
      <c r="A691" t="s">
        <v>176</v>
      </c>
      <c r="B691" s="6">
        <v>2014</v>
      </c>
      <c r="C691">
        <v>77.569999999999993</v>
      </c>
      <c r="D691">
        <v>77.569999999999993</v>
      </c>
      <c r="E691">
        <v>100</v>
      </c>
      <c r="F691">
        <v>91.49</v>
      </c>
      <c r="G691">
        <v>86.45</v>
      </c>
      <c r="H691">
        <v>45.56</v>
      </c>
      <c r="I691">
        <v>89.53</v>
      </c>
      <c r="J691">
        <v>31.41</v>
      </c>
      <c r="K691" s="58">
        <v>1</v>
      </c>
      <c r="L691" s="58">
        <v>80</v>
      </c>
      <c r="M691">
        <v>10684.81</v>
      </c>
      <c r="N691" s="8">
        <v>2355200</v>
      </c>
      <c r="O691" s="8">
        <v>638100</v>
      </c>
      <c r="P691" s="8">
        <v>564400</v>
      </c>
      <c r="Q691">
        <v>22.11</v>
      </c>
      <c r="R691">
        <v>0.89</v>
      </c>
      <c r="S691">
        <v>0.61</v>
      </c>
      <c r="T691" s="6">
        <v>7.34</v>
      </c>
      <c r="U691" s="7">
        <v>6.3000583657587557</v>
      </c>
      <c r="V691" t="s">
        <v>645</v>
      </c>
    </row>
    <row r="692" spans="1:22" x14ac:dyDescent="0.3">
      <c r="A692" t="s">
        <v>650</v>
      </c>
      <c r="B692" s="6">
        <v>2014</v>
      </c>
      <c r="C692">
        <v>78.09</v>
      </c>
      <c r="D692">
        <v>78.09</v>
      </c>
      <c r="E692">
        <v>100</v>
      </c>
      <c r="F692">
        <v>84.05</v>
      </c>
      <c r="G692">
        <v>75.97</v>
      </c>
      <c r="H692">
        <v>70.58</v>
      </c>
      <c r="I692">
        <v>59.62</v>
      </c>
      <c r="J692">
        <v>82.18</v>
      </c>
      <c r="K692" s="58">
        <v>1</v>
      </c>
      <c r="L692" s="58">
        <v>75</v>
      </c>
      <c r="M692">
        <v>11069.21</v>
      </c>
      <c r="N692" s="8">
        <v>27444200</v>
      </c>
      <c r="O692" s="8">
        <v>13199300</v>
      </c>
      <c r="P692" s="8">
        <v>1169200</v>
      </c>
      <c r="Q692">
        <v>3.76</v>
      </c>
      <c r="R692">
        <v>0.46</v>
      </c>
      <c r="S692">
        <v>36.4</v>
      </c>
      <c r="T692" s="6">
        <v>7.34</v>
      </c>
      <c r="U692" s="7">
        <v>6.3000583657587557</v>
      </c>
      <c r="V692" t="s">
        <v>645</v>
      </c>
    </row>
    <row r="693" spans="1:22" x14ac:dyDescent="0.3">
      <c r="A693" t="s">
        <v>651</v>
      </c>
      <c r="B693" s="6">
        <v>2014</v>
      </c>
      <c r="C693">
        <v>54.96</v>
      </c>
      <c r="D693">
        <v>54.96</v>
      </c>
      <c r="E693">
        <v>100</v>
      </c>
      <c r="F693">
        <v>57.33</v>
      </c>
      <c r="G693">
        <v>37.9</v>
      </c>
      <c r="H693">
        <v>78.61</v>
      </c>
      <c r="I693">
        <v>82.56</v>
      </c>
      <c r="J693">
        <v>88.46</v>
      </c>
      <c r="K693" s="58">
        <v>1</v>
      </c>
      <c r="L693" s="58">
        <v>73.33</v>
      </c>
      <c r="M693">
        <v>2409.4899999999998</v>
      </c>
      <c r="N693" s="8">
        <v>1829500</v>
      </c>
      <c r="O693" s="8">
        <v>820400</v>
      </c>
      <c r="P693" s="8">
        <v>143600</v>
      </c>
      <c r="Q693">
        <v>6.95</v>
      </c>
      <c r="R693">
        <v>1.03</v>
      </c>
      <c r="S693">
        <v>25.05</v>
      </c>
      <c r="T693" s="6">
        <v>7.34</v>
      </c>
      <c r="U693" s="7">
        <v>6.3000583657587557</v>
      </c>
      <c r="V693" t="s">
        <v>645</v>
      </c>
    </row>
    <row r="694" spans="1:22" x14ac:dyDescent="0.3">
      <c r="A694" t="s">
        <v>498</v>
      </c>
      <c r="B694" s="6">
        <v>2014</v>
      </c>
      <c r="C694">
        <v>49.21</v>
      </c>
      <c r="D694">
        <v>49.21</v>
      </c>
      <c r="E694">
        <v>100</v>
      </c>
      <c r="F694">
        <v>65.52</v>
      </c>
      <c r="G694">
        <v>44.44</v>
      </c>
      <c r="H694">
        <v>32.96</v>
      </c>
      <c r="I694">
        <v>90.67</v>
      </c>
      <c r="J694">
        <v>33.020000000000003</v>
      </c>
      <c r="K694" s="58">
        <v>1</v>
      </c>
      <c r="L694" s="58">
        <v>73.33</v>
      </c>
      <c r="M694">
        <v>2121.96</v>
      </c>
      <c r="N694" s="8">
        <v>38750000</v>
      </c>
      <c r="O694" s="8">
        <v>29883000</v>
      </c>
      <c r="P694" s="8">
        <v>2577000</v>
      </c>
      <c r="Q694">
        <v>5.41</v>
      </c>
      <c r="R694">
        <v>1.47</v>
      </c>
      <c r="S694">
        <v>51.68</v>
      </c>
      <c r="T694" s="6">
        <v>7.34</v>
      </c>
      <c r="U694" s="7">
        <v>6.3000583657587557</v>
      </c>
      <c r="V694" t="s">
        <v>645</v>
      </c>
    </row>
    <row r="695" spans="1:22" x14ac:dyDescent="0.3">
      <c r="A695" t="s">
        <v>123</v>
      </c>
      <c r="B695" s="6">
        <v>2014</v>
      </c>
      <c r="C695">
        <v>82.7</v>
      </c>
      <c r="D695">
        <v>82.7</v>
      </c>
      <c r="E695">
        <v>100</v>
      </c>
      <c r="F695">
        <v>94.85</v>
      </c>
      <c r="G695">
        <v>84.45</v>
      </c>
      <c r="H695">
        <v>64.180000000000007</v>
      </c>
      <c r="I695">
        <v>98.84</v>
      </c>
      <c r="J695">
        <v>75.260000000000005</v>
      </c>
      <c r="K695" s="58">
        <v>1</v>
      </c>
      <c r="L695" s="58">
        <v>81.25</v>
      </c>
      <c r="M695">
        <v>19963.86</v>
      </c>
      <c r="N695" s="8">
        <v>43456000</v>
      </c>
      <c r="O695" s="8">
        <v>25038000</v>
      </c>
      <c r="P695" s="8">
        <v>2711000</v>
      </c>
      <c r="Q695">
        <v>2.95</v>
      </c>
      <c r="R695">
        <v>0.94</v>
      </c>
      <c r="S695">
        <v>36.69</v>
      </c>
      <c r="T695" s="6">
        <v>7.34</v>
      </c>
      <c r="U695" s="7">
        <v>6.3000583657587557</v>
      </c>
      <c r="V695" t="s">
        <v>645</v>
      </c>
    </row>
    <row r="696" spans="1:22" x14ac:dyDescent="0.3">
      <c r="A696" t="s">
        <v>259</v>
      </c>
      <c r="B696" s="6">
        <v>2014</v>
      </c>
      <c r="C696">
        <v>51.5</v>
      </c>
      <c r="D696">
        <v>51.5</v>
      </c>
      <c r="E696">
        <v>100</v>
      </c>
      <c r="F696">
        <v>68.959999999999994</v>
      </c>
      <c r="G696">
        <v>32.65</v>
      </c>
      <c r="H696">
        <v>52.57</v>
      </c>
      <c r="I696">
        <v>88.29</v>
      </c>
      <c r="J696">
        <v>54.49</v>
      </c>
      <c r="K696" s="58">
        <v>1</v>
      </c>
      <c r="L696" s="58">
        <v>81.25</v>
      </c>
      <c r="M696">
        <v>5204.3</v>
      </c>
      <c r="N696" s="8">
        <v>4687300</v>
      </c>
      <c r="O696" s="8">
        <v>2304000</v>
      </c>
      <c r="P696" s="8">
        <v>633200</v>
      </c>
      <c r="Q696">
        <v>9.91</v>
      </c>
      <c r="R696">
        <v>1.19</v>
      </c>
      <c r="S696">
        <v>28.59</v>
      </c>
      <c r="T696" s="6">
        <v>7.34</v>
      </c>
      <c r="U696" s="7">
        <v>6.3000583657587557</v>
      </c>
      <c r="V696" t="s">
        <v>645</v>
      </c>
    </row>
    <row r="697" spans="1:22" x14ac:dyDescent="0.3">
      <c r="A697" t="s">
        <v>257</v>
      </c>
      <c r="B697" s="6">
        <v>2014</v>
      </c>
      <c r="C697">
        <v>52.52</v>
      </c>
      <c r="D697">
        <v>52.52</v>
      </c>
      <c r="E697">
        <v>100</v>
      </c>
      <c r="F697">
        <v>53.54</v>
      </c>
      <c r="G697">
        <v>77.42</v>
      </c>
      <c r="H697">
        <v>16.78</v>
      </c>
      <c r="I697">
        <v>14</v>
      </c>
      <c r="J697">
        <v>12.26</v>
      </c>
      <c r="K697" s="58">
        <v>1</v>
      </c>
      <c r="L697" s="58">
        <v>80</v>
      </c>
      <c r="M697">
        <v>7068.01</v>
      </c>
      <c r="N697" s="8">
        <v>91549000</v>
      </c>
      <c r="O697" s="8">
        <v>70144000</v>
      </c>
      <c r="P697" s="8">
        <v>4740000</v>
      </c>
      <c r="Q697">
        <v>4.47</v>
      </c>
      <c r="R697">
        <v>1.57</v>
      </c>
      <c r="S697">
        <v>33.93</v>
      </c>
      <c r="T697" s="6">
        <v>7.34</v>
      </c>
      <c r="U697" s="7">
        <v>6.3000583657587557</v>
      </c>
      <c r="V697" t="s">
        <v>645</v>
      </c>
    </row>
    <row r="698" spans="1:22" x14ac:dyDescent="0.3">
      <c r="A698" t="s">
        <v>42</v>
      </c>
      <c r="B698" s="6">
        <v>2014</v>
      </c>
      <c r="C698">
        <v>68.59</v>
      </c>
      <c r="D698">
        <v>68.59</v>
      </c>
      <c r="E698">
        <v>100</v>
      </c>
      <c r="F698">
        <v>90.99</v>
      </c>
      <c r="G698">
        <v>38.29</v>
      </c>
      <c r="H698">
        <v>78.98</v>
      </c>
      <c r="I698">
        <v>90.67</v>
      </c>
      <c r="J698">
        <v>85.79</v>
      </c>
      <c r="K698" s="58">
        <v>1</v>
      </c>
      <c r="L698" s="58">
        <v>75</v>
      </c>
      <c r="M698">
        <v>27131.3</v>
      </c>
      <c r="N698" s="8">
        <v>62775000</v>
      </c>
      <c r="O698" s="8">
        <v>47907000</v>
      </c>
      <c r="P698" s="8">
        <v>3295000</v>
      </c>
      <c r="Q698">
        <v>4.7699999999999996</v>
      </c>
      <c r="R698">
        <v>0.62</v>
      </c>
      <c r="S698">
        <v>58.19</v>
      </c>
      <c r="T698" s="6">
        <v>7.34</v>
      </c>
      <c r="U698" s="7">
        <v>6.3000583657587557</v>
      </c>
      <c r="V698" t="s">
        <v>645</v>
      </c>
    </row>
    <row r="699" spans="1:22" x14ac:dyDescent="0.3">
      <c r="A699" t="s">
        <v>10</v>
      </c>
      <c r="B699" s="6">
        <v>2014</v>
      </c>
      <c r="C699">
        <v>85.79</v>
      </c>
      <c r="D699">
        <v>48.45</v>
      </c>
      <c r="E699">
        <v>10.87</v>
      </c>
      <c r="F699">
        <v>79.400000000000006</v>
      </c>
      <c r="G699">
        <v>92.29</v>
      </c>
      <c r="H699">
        <v>83.57</v>
      </c>
      <c r="I699">
        <v>54.08</v>
      </c>
      <c r="J699">
        <v>97.38</v>
      </c>
      <c r="K699" s="58">
        <v>1</v>
      </c>
      <c r="L699" s="58">
        <v>85.71</v>
      </c>
      <c r="M699">
        <v>97659.13</v>
      </c>
      <c r="N699" s="8">
        <v>181041432</v>
      </c>
      <c r="O699" s="8">
        <v>108725268</v>
      </c>
      <c r="P699" s="8">
        <v>6244604</v>
      </c>
      <c r="Q699">
        <v>1.37</v>
      </c>
      <c r="R699">
        <v>1.19</v>
      </c>
      <c r="S699">
        <v>31.94</v>
      </c>
      <c r="T699" s="6">
        <v>7.34</v>
      </c>
      <c r="U699" s="7">
        <v>6.3000583657587557</v>
      </c>
      <c r="V699" t="s">
        <v>652</v>
      </c>
    </row>
    <row r="700" spans="1:22" x14ac:dyDescent="0.3">
      <c r="A700" t="s">
        <v>46</v>
      </c>
      <c r="B700" s="6">
        <v>2014</v>
      </c>
      <c r="C700">
        <v>78.72</v>
      </c>
      <c r="D700">
        <v>76.02</v>
      </c>
      <c r="E700">
        <v>75</v>
      </c>
      <c r="F700">
        <v>73.09</v>
      </c>
      <c r="G700">
        <v>80.66</v>
      </c>
      <c r="H700">
        <v>83.5</v>
      </c>
      <c r="I700">
        <v>25.51</v>
      </c>
      <c r="J700">
        <v>98.91</v>
      </c>
      <c r="K700" s="58">
        <v>1</v>
      </c>
      <c r="L700" s="58">
        <v>73.33</v>
      </c>
      <c r="M700">
        <v>54294.69</v>
      </c>
      <c r="N700" s="8">
        <v>140976000</v>
      </c>
      <c r="O700" s="8">
        <v>78767000</v>
      </c>
      <c r="P700" s="8">
        <v>8200000</v>
      </c>
      <c r="Q700">
        <v>1.02</v>
      </c>
      <c r="R700">
        <v>0.78</v>
      </c>
      <c r="S700">
        <v>29.39</v>
      </c>
      <c r="T700" s="6">
        <v>7.34</v>
      </c>
      <c r="U700" s="7">
        <v>6.3000583657587557</v>
      </c>
      <c r="V700" t="s">
        <v>652</v>
      </c>
    </row>
    <row r="701" spans="1:22" x14ac:dyDescent="0.3">
      <c r="A701" t="s">
        <v>346</v>
      </c>
      <c r="B701" s="6">
        <v>2014</v>
      </c>
      <c r="C701">
        <v>59.32</v>
      </c>
      <c r="D701">
        <v>59.32</v>
      </c>
      <c r="E701">
        <v>100</v>
      </c>
      <c r="F701">
        <v>67.569999999999993</v>
      </c>
      <c r="G701">
        <v>70.3</v>
      </c>
      <c r="H701">
        <v>27.64</v>
      </c>
      <c r="I701">
        <v>25.51</v>
      </c>
      <c r="J701">
        <v>13.64</v>
      </c>
      <c r="K701" s="58">
        <v>1</v>
      </c>
      <c r="L701" s="58">
        <v>84.62</v>
      </c>
      <c r="M701">
        <v>6787.07</v>
      </c>
      <c r="N701" s="8">
        <v>12851444</v>
      </c>
      <c r="O701" s="8">
        <v>6426723</v>
      </c>
      <c r="P701" s="8">
        <v>201377</v>
      </c>
      <c r="Q701">
        <v>-0.6</v>
      </c>
      <c r="R701">
        <v>1.41</v>
      </c>
      <c r="S701">
        <v>36.32</v>
      </c>
      <c r="T701" s="6">
        <v>7.34</v>
      </c>
      <c r="U701" s="7">
        <v>6.3000583657587557</v>
      </c>
      <c r="V701" t="s">
        <v>652</v>
      </c>
    </row>
    <row r="702" spans="1:22" x14ac:dyDescent="0.3">
      <c r="A702" t="s">
        <v>653</v>
      </c>
      <c r="B702" s="6">
        <v>2014</v>
      </c>
      <c r="C702">
        <v>68.84</v>
      </c>
      <c r="D702">
        <v>68.84</v>
      </c>
      <c r="E702">
        <v>100</v>
      </c>
      <c r="F702">
        <v>80.89</v>
      </c>
      <c r="G702">
        <v>78.349999999999994</v>
      </c>
      <c r="H702">
        <v>47.58</v>
      </c>
      <c r="I702">
        <v>56.67</v>
      </c>
      <c r="J702">
        <v>40.630000000000003</v>
      </c>
      <c r="K702" s="58">
        <v>1</v>
      </c>
      <c r="L702" s="58"/>
      <c r="M702">
        <v>2212.37</v>
      </c>
      <c r="N702" s="8">
        <v>3846561</v>
      </c>
      <c r="O702" s="8">
        <v>2461148</v>
      </c>
      <c r="P702" s="8">
        <v>121970</v>
      </c>
      <c r="Q702">
        <v>2.23</v>
      </c>
      <c r="R702">
        <v>0.74</v>
      </c>
      <c r="S702">
        <v>30.91</v>
      </c>
      <c r="T702" s="6">
        <v>7.34</v>
      </c>
      <c r="U702" s="7">
        <v>6.3000583657587557</v>
      </c>
      <c r="V702" t="s">
        <v>652</v>
      </c>
    </row>
    <row r="703" spans="1:22" x14ac:dyDescent="0.3">
      <c r="A703" t="s">
        <v>391</v>
      </c>
      <c r="B703" s="6">
        <v>2014</v>
      </c>
      <c r="C703">
        <v>68.87</v>
      </c>
      <c r="D703">
        <v>68.87</v>
      </c>
      <c r="E703">
        <v>100</v>
      </c>
      <c r="F703">
        <v>71.7</v>
      </c>
      <c r="G703">
        <v>68.81</v>
      </c>
      <c r="H703">
        <v>64.81</v>
      </c>
      <c r="I703">
        <v>25.51</v>
      </c>
      <c r="J703">
        <v>87.04</v>
      </c>
      <c r="K703" s="58">
        <v>1</v>
      </c>
      <c r="L703" s="58">
        <v>77.78</v>
      </c>
      <c r="M703">
        <v>5189.6099999999997</v>
      </c>
      <c r="N703" s="8">
        <v>6439000</v>
      </c>
      <c r="O703" s="8">
        <v>3780000</v>
      </c>
      <c r="P703" s="8">
        <v>528000</v>
      </c>
      <c r="Q703">
        <v>1.59</v>
      </c>
      <c r="R703">
        <v>2.33</v>
      </c>
      <c r="S703">
        <v>41.25</v>
      </c>
      <c r="T703" s="6">
        <v>7.34</v>
      </c>
      <c r="U703" s="7">
        <v>6.3000583657587557</v>
      </c>
      <c r="V703" t="s">
        <v>652</v>
      </c>
    </row>
    <row r="704" spans="1:22" x14ac:dyDescent="0.3">
      <c r="A704" t="s">
        <v>401</v>
      </c>
      <c r="B704" s="6">
        <v>2014</v>
      </c>
      <c r="C704">
        <v>75.680000000000007</v>
      </c>
      <c r="D704">
        <v>75.680000000000007</v>
      </c>
      <c r="E704">
        <v>100</v>
      </c>
      <c r="F704">
        <v>61.29</v>
      </c>
      <c r="G704">
        <v>83.34</v>
      </c>
      <c r="H704">
        <v>83.14</v>
      </c>
      <c r="I704">
        <v>0</v>
      </c>
      <c r="J704">
        <v>90</v>
      </c>
      <c r="K704" s="58">
        <v>1</v>
      </c>
      <c r="L704" s="58">
        <v>77.78</v>
      </c>
      <c r="M704">
        <v>7270.36</v>
      </c>
      <c r="N704" s="8">
        <v>33482000</v>
      </c>
      <c r="O704" s="8">
        <v>19621000</v>
      </c>
      <c r="P704" s="8">
        <v>2057000</v>
      </c>
      <c r="Q704">
        <v>1.88</v>
      </c>
      <c r="R704">
        <v>1.07</v>
      </c>
      <c r="S704">
        <v>31.18</v>
      </c>
      <c r="T704" s="6">
        <v>7.34</v>
      </c>
      <c r="U704" s="7">
        <v>6.3000583657587557</v>
      </c>
      <c r="V704" t="s">
        <v>652</v>
      </c>
    </row>
    <row r="705" spans="1:22" x14ac:dyDescent="0.3">
      <c r="A705" t="s">
        <v>453</v>
      </c>
      <c r="B705" s="6">
        <v>2014</v>
      </c>
      <c r="C705">
        <v>53.66</v>
      </c>
      <c r="D705">
        <v>53.66</v>
      </c>
      <c r="E705">
        <v>100</v>
      </c>
      <c r="F705">
        <v>68.27</v>
      </c>
      <c r="G705">
        <v>48.92</v>
      </c>
      <c r="H705">
        <v>43.33</v>
      </c>
      <c r="I705">
        <v>79.17</v>
      </c>
      <c r="J705">
        <v>27.78</v>
      </c>
      <c r="K705" s="58">
        <v>1</v>
      </c>
      <c r="L705" s="58">
        <v>85.71</v>
      </c>
      <c r="M705">
        <v>3199.69</v>
      </c>
      <c r="N705" s="8">
        <v>5711232</v>
      </c>
      <c r="O705" s="8">
        <v>4510050</v>
      </c>
      <c r="P705" s="8">
        <v>382162</v>
      </c>
      <c r="Q705">
        <v>2.17</v>
      </c>
      <c r="R705">
        <v>0.66</v>
      </c>
      <c r="S705">
        <v>58.99</v>
      </c>
      <c r="T705" s="6">
        <v>7.34</v>
      </c>
      <c r="U705" s="7">
        <v>6.3000583657587557</v>
      </c>
      <c r="V705" t="s">
        <v>652</v>
      </c>
    </row>
    <row r="706" spans="1:22" x14ac:dyDescent="0.3">
      <c r="A706" t="s">
        <v>654</v>
      </c>
      <c r="B706" s="6">
        <v>2014</v>
      </c>
      <c r="C706">
        <v>73.92</v>
      </c>
      <c r="D706">
        <v>73.92</v>
      </c>
      <c r="E706">
        <v>100</v>
      </c>
      <c r="F706">
        <v>90.81</v>
      </c>
      <c r="G706">
        <v>75.81</v>
      </c>
      <c r="H706">
        <v>45.78</v>
      </c>
      <c r="I706">
        <v>79.59</v>
      </c>
      <c r="J706">
        <v>44.79</v>
      </c>
      <c r="K706" s="58">
        <v>1</v>
      </c>
      <c r="L706" s="58">
        <v>77.78</v>
      </c>
      <c r="M706">
        <v>21837.03</v>
      </c>
      <c r="N706" s="8">
        <v>47922000</v>
      </c>
      <c r="O706" s="8">
        <v>19759000</v>
      </c>
      <c r="P706" s="8">
        <v>-1008000</v>
      </c>
      <c r="Q706">
        <v>3.58</v>
      </c>
      <c r="R706">
        <v>0.83</v>
      </c>
      <c r="S706">
        <v>27.03</v>
      </c>
      <c r="T706" s="6">
        <v>7.34</v>
      </c>
      <c r="U706" s="7">
        <v>6.3000583657587557</v>
      </c>
      <c r="V706" t="s">
        <v>652</v>
      </c>
    </row>
    <row r="707" spans="1:22" x14ac:dyDescent="0.3">
      <c r="A707" t="s">
        <v>655</v>
      </c>
      <c r="B707" s="6">
        <v>2014</v>
      </c>
      <c r="C707">
        <v>80.66</v>
      </c>
      <c r="D707">
        <v>43.11</v>
      </c>
      <c r="E707">
        <v>5.43</v>
      </c>
      <c r="F707">
        <v>91.45</v>
      </c>
      <c r="G707">
        <v>78.349999999999994</v>
      </c>
      <c r="H707">
        <v>68.94</v>
      </c>
      <c r="I707">
        <v>79.59</v>
      </c>
      <c r="J707">
        <v>78.31</v>
      </c>
      <c r="K707" s="58">
        <v>1</v>
      </c>
      <c r="L707" s="58">
        <v>77.78</v>
      </c>
      <c r="M707">
        <v>109443.4</v>
      </c>
      <c r="N707" s="8">
        <v>285302595</v>
      </c>
      <c r="O707" s="8">
        <v>142408573</v>
      </c>
      <c r="P707" s="8">
        <v>20083142</v>
      </c>
      <c r="Q707">
        <v>4.2699999999999996</v>
      </c>
      <c r="R707">
        <v>1.1200000000000001</v>
      </c>
      <c r="S707">
        <v>20.86</v>
      </c>
      <c r="T707" s="6">
        <v>7.34</v>
      </c>
      <c r="U707" s="7">
        <v>6.3000583657587557</v>
      </c>
      <c r="V707" t="s">
        <v>652</v>
      </c>
    </row>
    <row r="708" spans="1:22" x14ac:dyDescent="0.3">
      <c r="A708" t="s">
        <v>544</v>
      </c>
      <c r="B708" s="6">
        <v>2014</v>
      </c>
      <c r="C708">
        <v>83.88</v>
      </c>
      <c r="D708">
        <v>65.47</v>
      </c>
      <c r="E708">
        <v>43.75</v>
      </c>
      <c r="F708">
        <v>80.459999999999994</v>
      </c>
      <c r="G708">
        <v>87.46</v>
      </c>
      <c r="H708">
        <v>82.76</v>
      </c>
      <c r="I708">
        <v>52.08</v>
      </c>
      <c r="J708">
        <v>90.22</v>
      </c>
      <c r="K708" s="58">
        <v>1</v>
      </c>
      <c r="L708" s="58">
        <v>82.35</v>
      </c>
      <c r="M708">
        <v>3969.49</v>
      </c>
      <c r="N708" s="8">
        <v>17297000</v>
      </c>
      <c r="O708" s="8">
        <v>13119000</v>
      </c>
      <c r="P708" s="8">
        <v>475000</v>
      </c>
      <c r="Q708">
        <v>-0.18</v>
      </c>
      <c r="R708">
        <v>0.75</v>
      </c>
      <c r="S708">
        <v>59.33</v>
      </c>
      <c r="T708" s="6">
        <v>7.34</v>
      </c>
      <c r="U708" s="7">
        <v>6.3000583657587557</v>
      </c>
      <c r="V708" t="s">
        <v>652</v>
      </c>
    </row>
    <row r="709" spans="1:22" x14ac:dyDescent="0.3">
      <c r="A709" t="s">
        <v>550</v>
      </c>
      <c r="B709" s="6">
        <v>2014</v>
      </c>
      <c r="C709">
        <v>69.37</v>
      </c>
      <c r="D709">
        <v>39.1</v>
      </c>
      <c r="E709">
        <v>9.3800000000000008</v>
      </c>
      <c r="F709">
        <v>52.34</v>
      </c>
      <c r="G709">
        <v>76.3</v>
      </c>
      <c r="H709">
        <v>79.39</v>
      </c>
      <c r="I709">
        <v>52.08</v>
      </c>
      <c r="J709">
        <v>92.22</v>
      </c>
      <c r="K709" s="58">
        <v>1</v>
      </c>
      <c r="L709" s="58">
        <v>80</v>
      </c>
      <c r="M709">
        <v>2082.27</v>
      </c>
      <c r="N709" s="8">
        <v>9142485</v>
      </c>
      <c r="O709" s="8">
        <v>6538262</v>
      </c>
      <c r="P709" s="8">
        <v>662673</v>
      </c>
      <c r="Q709">
        <v>6.46</v>
      </c>
      <c r="R709">
        <v>0.45</v>
      </c>
      <c r="S709">
        <v>62.51</v>
      </c>
      <c r="T709" s="6">
        <v>7.34</v>
      </c>
      <c r="U709" s="7">
        <v>6.3000583657587557</v>
      </c>
      <c r="V709" t="s">
        <v>652</v>
      </c>
    </row>
    <row r="710" spans="1:22" x14ac:dyDescent="0.3">
      <c r="A710" t="s">
        <v>145</v>
      </c>
      <c r="B710" s="6">
        <v>2014</v>
      </c>
      <c r="C710">
        <v>80.5</v>
      </c>
      <c r="D710">
        <v>80.5</v>
      </c>
      <c r="E710">
        <v>100</v>
      </c>
      <c r="F710">
        <v>80.099999999999994</v>
      </c>
      <c r="G710">
        <v>79.63</v>
      </c>
      <c r="H710">
        <v>82.63</v>
      </c>
      <c r="I710">
        <v>79.59</v>
      </c>
      <c r="J710">
        <v>97.37</v>
      </c>
      <c r="K710" s="58">
        <v>1</v>
      </c>
      <c r="L710" s="58">
        <v>77.78</v>
      </c>
      <c r="M710">
        <v>47335.38</v>
      </c>
      <c r="N710" s="8">
        <v>973500000</v>
      </c>
      <c r="O710" s="8">
        <v>592300000</v>
      </c>
      <c r="P710" s="8">
        <v>131700000</v>
      </c>
      <c r="Q710">
        <v>2.4500000000000002</v>
      </c>
      <c r="R710">
        <v>0.62</v>
      </c>
      <c r="S710">
        <v>37.79</v>
      </c>
      <c r="T710" s="6">
        <v>7.34</v>
      </c>
      <c r="U710" s="7">
        <v>6.3000583657587557</v>
      </c>
      <c r="V710" t="s">
        <v>652</v>
      </c>
    </row>
    <row r="711" spans="1:22" x14ac:dyDescent="0.3">
      <c r="A711" t="s">
        <v>677</v>
      </c>
      <c r="B711" s="6">
        <v>2014</v>
      </c>
      <c r="C711">
        <v>26.7</v>
      </c>
      <c r="D711">
        <v>26.7</v>
      </c>
      <c r="E711">
        <v>100</v>
      </c>
      <c r="F711">
        <v>20.46</v>
      </c>
      <c r="G711">
        <v>13.99</v>
      </c>
      <c r="H711">
        <v>52.05</v>
      </c>
      <c r="I711">
        <v>0</v>
      </c>
      <c r="J711">
        <v>59.09</v>
      </c>
      <c r="K711" s="58">
        <v>1</v>
      </c>
      <c r="L711" s="58">
        <v>80</v>
      </c>
      <c r="M711">
        <v>2950.31</v>
      </c>
      <c r="N711" s="8">
        <v>7092517</v>
      </c>
      <c r="O711" s="8">
        <v>2492992</v>
      </c>
      <c r="P711" s="8">
        <v>718791</v>
      </c>
      <c r="Q711">
        <v>-3.28</v>
      </c>
      <c r="R711">
        <v>0.73</v>
      </c>
      <c r="S711">
        <v>9.42</v>
      </c>
      <c r="T711" s="6">
        <v>7.34</v>
      </c>
      <c r="U711" s="7">
        <v>6.3000583657587557</v>
      </c>
      <c r="V711" t="s">
        <v>652</v>
      </c>
    </row>
    <row r="712" spans="1:22" x14ac:dyDescent="0.3">
      <c r="A712" t="s">
        <v>656</v>
      </c>
      <c r="B712" s="6">
        <v>2014</v>
      </c>
      <c r="C712">
        <v>47.61</v>
      </c>
      <c r="D712">
        <v>47.61</v>
      </c>
      <c r="E712">
        <v>100</v>
      </c>
      <c r="F712">
        <v>22.77</v>
      </c>
      <c r="G712">
        <v>49.54</v>
      </c>
      <c r="H712">
        <v>73.86</v>
      </c>
      <c r="I712">
        <v>0</v>
      </c>
      <c r="J712">
        <v>92.11</v>
      </c>
      <c r="K712" s="58">
        <v>1</v>
      </c>
      <c r="L712" s="58">
        <v>77.78</v>
      </c>
      <c r="M712">
        <v>2068.4899999999998</v>
      </c>
      <c r="N712" s="8">
        <v>13151163</v>
      </c>
      <c r="O712" s="8">
        <v>3142189</v>
      </c>
      <c r="P712" s="8">
        <v>2666732</v>
      </c>
      <c r="Q712">
        <v>11.6</v>
      </c>
      <c r="R712">
        <v>0.44</v>
      </c>
      <c r="S712">
        <v>0</v>
      </c>
      <c r="T712" s="6">
        <v>7.34</v>
      </c>
      <c r="U712" s="7">
        <v>6.3000583657587557</v>
      </c>
      <c r="V712" t="s">
        <v>652</v>
      </c>
    </row>
    <row r="713" spans="1:22" x14ac:dyDescent="0.3">
      <c r="A713" t="s">
        <v>4</v>
      </c>
      <c r="B713" s="6">
        <v>2014</v>
      </c>
      <c r="C713">
        <v>86.15</v>
      </c>
      <c r="D713">
        <v>64.739999999999995</v>
      </c>
      <c r="E713">
        <v>44.57</v>
      </c>
      <c r="F713">
        <v>93.05</v>
      </c>
      <c r="G713">
        <v>93.44</v>
      </c>
      <c r="H713">
        <v>63.05</v>
      </c>
      <c r="I713">
        <v>79.59</v>
      </c>
      <c r="J713">
        <v>78.42</v>
      </c>
      <c r="K713" s="58">
        <v>1</v>
      </c>
      <c r="L713" s="58">
        <v>77.78</v>
      </c>
      <c r="M713">
        <v>92682.69</v>
      </c>
      <c r="N713" s="8">
        <v>186669613</v>
      </c>
      <c r="O713" s="8">
        <v>109319476</v>
      </c>
      <c r="P713" s="8">
        <v>15047588</v>
      </c>
      <c r="Q713">
        <v>1.85</v>
      </c>
      <c r="R713">
        <v>0.86</v>
      </c>
      <c r="S713">
        <v>37.630000000000003</v>
      </c>
      <c r="T713" s="6">
        <v>7.34</v>
      </c>
      <c r="U713" s="7">
        <v>6.3000583657587557</v>
      </c>
      <c r="V713" t="s">
        <v>652</v>
      </c>
    </row>
    <row r="714" spans="1:22" x14ac:dyDescent="0.3">
      <c r="A714" t="s">
        <v>493</v>
      </c>
      <c r="B714" s="6">
        <v>2014</v>
      </c>
      <c r="C714">
        <v>53.39</v>
      </c>
      <c r="D714">
        <v>53.39</v>
      </c>
      <c r="E714">
        <v>57.61</v>
      </c>
      <c r="F714">
        <v>48.21</v>
      </c>
      <c r="G714">
        <v>65.040000000000006</v>
      </c>
      <c r="H714">
        <v>40.200000000000003</v>
      </c>
      <c r="I714">
        <v>0</v>
      </c>
      <c r="J714">
        <v>25.08</v>
      </c>
      <c r="K714" s="58">
        <v>1</v>
      </c>
      <c r="L714" s="58">
        <v>86.67</v>
      </c>
      <c r="M714">
        <v>4828.1400000000003</v>
      </c>
      <c r="N714" s="8">
        <v>7169021</v>
      </c>
      <c r="O714" s="8">
        <v>4587989</v>
      </c>
      <c r="P714" s="8">
        <v>549122</v>
      </c>
      <c r="Q714">
        <v>-12.68</v>
      </c>
      <c r="R714">
        <v>0.19</v>
      </c>
      <c r="S714">
        <v>45.39</v>
      </c>
      <c r="T714" s="6">
        <v>7.34</v>
      </c>
      <c r="U714" s="7">
        <v>6.3000583657587557</v>
      </c>
      <c r="V714" t="s">
        <v>652</v>
      </c>
    </row>
    <row r="715" spans="1:22" x14ac:dyDescent="0.3">
      <c r="A715" t="s">
        <v>657</v>
      </c>
      <c r="B715" s="6">
        <v>2014</v>
      </c>
      <c r="C715">
        <v>64.28</v>
      </c>
      <c r="D715">
        <v>64.28</v>
      </c>
      <c r="E715">
        <v>100</v>
      </c>
      <c r="F715">
        <v>77.95</v>
      </c>
      <c r="G715">
        <v>57.26</v>
      </c>
      <c r="H715">
        <v>54.41</v>
      </c>
      <c r="I715">
        <v>56.67</v>
      </c>
      <c r="J715">
        <v>36.54</v>
      </c>
      <c r="K715" s="58">
        <v>1</v>
      </c>
      <c r="L715" s="58">
        <v>88.89</v>
      </c>
      <c r="M715">
        <v>6933.09</v>
      </c>
      <c r="N715" s="8">
        <v>50810221</v>
      </c>
      <c r="O715" s="8">
        <v>33104418</v>
      </c>
      <c r="P715" s="8">
        <v>4196394</v>
      </c>
      <c r="Q715">
        <v>6.8</v>
      </c>
      <c r="R715">
        <v>1.01</v>
      </c>
      <c r="S715">
        <v>20.329999999999998</v>
      </c>
      <c r="T715" s="6">
        <v>7.34</v>
      </c>
      <c r="U715" s="7">
        <v>6.3000583657587557</v>
      </c>
      <c r="V715" t="s">
        <v>652</v>
      </c>
    </row>
    <row r="716" spans="1:22" x14ac:dyDescent="0.3">
      <c r="A716" t="s">
        <v>658</v>
      </c>
      <c r="B716" s="6">
        <v>2014</v>
      </c>
      <c r="C716">
        <v>45.08</v>
      </c>
      <c r="D716">
        <v>45.08</v>
      </c>
      <c r="E716">
        <v>100</v>
      </c>
      <c r="F716">
        <v>42.86</v>
      </c>
      <c r="G716">
        <v>54.05</v>
      </c>
      <c r="H716">
        <v>34.92</v>
      </c>
      <c r="I716">
        <v>0</v>
      </c>
      <c r="J716">
        <v>26</v>
      </c>
      <c r="K716" s="58">
        <v>0</v>
      </c>
      <c r="L716" s="58">
        <v>20</v>
      </c>
      <c r="M716">
        <v>2825.05</v>
      </c>
      <c r="N716" s="8">
        <v>2776393</v>
      </c>
      <c r="O716" s="8">
        <v>1133323</v>
      </c>
      <c r="P716" s="8">
        <v>253053</v>
      </c>
      <c r="Q716">
        <v>7.55</v>
      </c>
      <c r="R716">
        <v>1.44</v>
      </c>
      <c r="S716">
        <v>16.61</v>
      </c>
      <c r="T716" s="6">
        <v>7.34</v>
      </c>
      <c r="U716" s="7">
        <v>6.3000583657587557</v>
      </c>
      <c r="V716" t="s">
        <v>652</v>
      </c>
    </row>
    <row r="717" spans="1:22" x14ac:dyDescent="0.3">
      <c r="A717" t="s">
        <v>683</v>
      </c>
      <c r="B717" s="9">
        <v>2014</v>
      </c>
      <c r="C717">
        <v>50.95</v>
      </c>
      <c r="D717">
        <v>50.95</v>
      </c>
      <c r="E717">
        <v>100</v>
      </c>
      <c r="F717">
        <v>78.180000000000007</v>
      </c>
      <c r="G717">
        <v>44.73</v>
      </c>
      <c r="H717">
        <v>25</v>
      </c>
      <c r="I717">
        <v>28.36</v>
      </c>
      <c r="J717">
        <v>4.46</v>
      </c>
      <c r="K717" s="58">
        <v>1</v>
      </c>
      <c r="L717" s="58">
        <v>25</v>
      </c>
      <c r="M717">
        <v>7495.13</v>
      </c>
      <c r="N717" s="8">
        <v>10779000</v>
      </c>
      <c r="O717" s="8">
        <v>3662000</v>
      </c>
      <c r="P717" s="8">
        <v>187000</v>
      </c>
      <c r="Q717">
        <v>12.56</v>
      </c>
      <c r="R717">
        <v>0.04</v>
      </c>
      <c r="S717">
        <v>31.88</v>
      </c>
      <c r="T717" s="6">
        <v>7.34</v>
      </c>
      <c r="U717" s="7">
        <v>6.3000583657587557</v>
      </c>
      <c r="V717" t="s">
        <v>101</v>
      </c>
    </row>
    <row r="718" spans="1:22" x14ac:dyDescent="0.3">
      <c r="A718" t="s">
        <v>684</v>
      </c>
      <c r="B718" s="9">
        <v>2014</v>
      </c>
      <c r="C718">
        <v>45.17</v>
      </c>
      <c r="D718">
        <v>45.17</v>
      </c>
      <c r="E718">
        <v>100</v>
      </c>
      <c r="F718">
        <v>42.41</v>
      </c>
      <c r="G718">
        <v>49.76</v>
      </c>
      <c r="H718">
        <v>44.07</v>
      </c>
      <c r="I718">
        <v>13.57</v>
      </c>
      <c r="J718">
        <v>60.77</v>
      </c>
      <c r="K718" s="58">
        <v>1</v>
      </c>
      <c r="L718" s="58">
        <v>10</v>
      </c>
      <c r="M718">
        <v>2495.02</v>
      </c>
      <c r="N718" s="8">
        <v>3077200</v>
      </c>
      <c r="O718" s="8">
        <v>570900</v>
      </c>
      <c r="P718" s="8">
        <v>13300</v>
      </c>
      <c r="Q718">
        <v>17.04</v>
      </c>
      <c r="R718">
        <v>0.03</v>
      </c>
      <c r="S718">
        <v>15.21</v>
      </c>
      <c r="T718" s="6">
        <v>7.34</v>
      </c>
      <c r="U718" s="7">
        <v>6.3000583657587557</v>
      </c>
      <c r="V718" t="s">
        <v>101</v>
      </c>
    </row>
    <row r="719" spans="1:22" x14ac:dyDescent="0.3">
      <c r="A719" t="s">
        <v>521</v>
      </c>
      <c r="B719" s="9">
        <v>2014</v>
      </c>
      <c r="C719">
        <v>62.94</v>
      </c>
      <c r="D719">
        <v>62.94</v>
      </c>
      <c r="E719">
        <v>100</v>
      </c>
      <c r="F719">
        <v>66.87</v>
      </c>
      <c r="G719">
        <v>44.63</v>
      </c>
      <c r="H719">
        <v>79.290000000000006</v>
      </c>
      <c r="I719">
        <v>70</v>
      </c>
      <c r="J719">
        <v>95.28</v>
      </c>
      <c r="K719" s="58">
        <v>1</v>
      </c>
      <c r="L719" s="58">
        <v>11.11</v>
      </c>
      <c r="M719">
        <v>17217.849999999999</v>
      </c>
      <c r="N719" s="8">
        <v>38088000</v>
      </c>
      <c r="O719" s="8">
        <v>24439000</v>
      </c>
      <c r="P719" s="8">
        <v>1450000</v>
      </c>
      <c r="Q719">
        <v>4.92</v>
      </c>
      <c r="R719">
        <v>0.09</v>
      </c>
      <c r="S719">
        <v>57.47</v>
      </c>
      <c r="T719" s="6">
        <v>7.34</v>
      </c>
      <c r="U719" s="7">
        <v>6.3000583657587557</v>
      </c>
      <c r="V719" t="s">
        <v>101</v>
      </c>
    </row>
    <row r="720" spans="1:22" x14ac:dyDescent="0.3">
      <c r="A720" t="s">
        <v>546</v>
      </c>
      <c r="B720" s="9">
        <v>2014</v>
      </c>
      <c r="C720">
        <v>64.84</v>
      </c>
      <c r="D720">
        <v>64.84</v>
      </c>
      <c r="E720">
        <v>100</v>
      </c>
      <c r="F720">
        <v>73.150000000000006</v>
      </c>
      <c r="G720">
        <v>60.6</v>
      </c>
      <c r="H720">
        <v>59.12</v>
      </c>
      <c r="I720">
        <v>28.36</v>
      </c>
      <c r="J720">
        <v>58.93</v>
      </c>
      <c r="K720" s="58">
        <v>1</v>
      </c>
      <c r="L720" s="58">
        <v>20</v>
      </c>
      <c r="M720">
        <v>1521.57</v>
      </c>
      <c r="N720" s="8">
        <v>3499012</v>
      </c>
      <c r="O720" s="8">
        <v>1890047</v>
      </c>
      <c r="P720" s="8">
        <v>143203</v>
      </c>
      <c r="Q720">
        <v>-0.56999999999999995</v>
      </c>
      <c r="R720">
        <v>0.06</v>
      </c>
      <c r="S720">
        <v>50.11</v>
      </c>
      <c r="T720" s="6">
        <v>7.34</v>
      </c>
      <c r="U720" s="7">
        <v>6.3000583657587557</v>
      </c>
      <c r="V720" t="s">
        <v>101</v>
      </c>
    </row>
    <row r="721" spans="1:22" x14ac:dyDescent="0.3">
      <c r="A721" t="s">
        <v>353</v>
      </c>
      <c r="B721" s="9">
        <v>2014</v>
      </c>
      <c r="C721">
        <v>47.24</v>
      </c>
      <c r="D721">
        <v>47.24</v>
      </c>
      <c r="E721">
        <v>100</v>
      </c>
      <c r="F721">
        <v>63.57</v>
      </c>
      <c r="G721">
        <v>36.74</v>
      </c>
      <c r="H721">
        <v>38.049999999999997</v>
      </c>
      <c r="I721">
        <v>28.36</v>
      </c>
      <c r="J721">
        <v>36.770000000000003</v>
      </c>
      <c r="K721" s="58">
        <v>1</v>
      </c>
      <c r="L721" s="58">
        <v>33.33</v>
      </c>
      <c r="M721">
        <v>2556.81</v>
      </c>
      <c r="N721" s="8">
        <v>4225500</v>
      </c>
      <c r="O721" s="8">
        <v>1171500</v>
      </c>
      <c r="P721" s="8">
        <v>98700</v>
      </c>
      <c r="Q721">
        <v>20.23</v>
      </c>
      <c r="R721">
        <v>0.05</v>
      </c>
      <c r="S721">
        <v>25.58</v>
      </c>
      <c r="T721" s="6">
        <v>7.34</v>
      </c>
      <c r="U721" s="7">
        <v>6.3000583657587557</v>
      </c>
      <c r="V721" t="s">
        <v>101</v>
      </c>
    </row>
    <row r="722" spans="1:22" x14ac:dyDescent="0.3">
      <c r="A722" t="s">
        <v>685</v>
      </c>
      <c r="B722" s="9">
        <v>2014</v>
      </c>
      <c r="C722">
        <v>70.2</v>
      </c>
      <c r="D722">
        <v>70.2</v>
      </c>
      <c r="E722">
        <v>100</v>
      </c>
      <c r="F722">
        <v>93.53</v>
      </c>
      <c r="G722">
        <v>53.45</v>
      </c>
      <c r="H722">
        <v>58.7</v>
      </c>
      <c r="I722">
        <v>83.58</v>
      </c>
      <c r="J722">
        <v>43.68</v>
      </c>
      <c r="K722" s="58">
        <v>1</v>
      </c>
      <c r="L722" s="58">
        <v>31.82</v>
      </c>
      <c r="M722">
        <v>3933.36</v>
      </c>
      <c r="N722" s="8">
        <v>17549032</v>
      </c>
      <c r="O722" s="8">
        <v>10249347</v>
      </c>
      <c r="P722" s="8">
        <v>414033</v>
      </c>
      <c r="Q722">
        <v>1.38</v>
      </c>
      <c r="R722">
        <v>0.05</v>
      </c>
      <c r="S722">
        <v>54.78</v>
      </c>
      <c r="T722" s="6">
        <v>7.34</v>
      </c>
      <c r="U722" s="7">
        <v>6.3000583657587557</v>
      </c>
      <c r="V722" t="s">
        <v>101</v>
      </c>
    </row>
    <row r="723" spans="1:22" x14ac:dyDescent="0.3">
      <c r="A723" t="s">
        <v>354</v>
      </c>
      <c r="B723" s="9">
        <v>2014</v>
      </c>
      <c r="C723">
        <v>82.82</v>
      </c>
      <c r="D723">
        <v>82.82</v>
      </c>
      <c r="E723">
        <v>100</v>
      </c>
      <c r="F723">
        <v>91.67</v>
      </c>
      <c r="G723">
        <v>85.85</v>
      </c>
      <c r="H723">
        <v>69.650000000000006</v>
      </c>
      <c r="I723">
        <v>83.58</v>
      </c>
      <c r="J723">
        <v>62.63</v>
      </c>
      <c r="K723" s="58">
        <v>1</v>
      </c>
      <c r="L723" s="58">
        <v>27.27</v>
      </c>
      <c r="M723">
        <v>6032.67</v>
      </c>
      <c r="N723" s="8">
        <v>10545855</v>
      </c>
      <c r="O723" s="8">
        <v>4266834</v>
      </c>
      <c r="P723" s="8">
        <v>305480</v>
      </c>
      <c r="Q723">
        <v>3.97</v>
      </c>
      <c r="R723">
        <v>0.05</v>
      </c>
      <c r="S723">
        <v>38.04</v>
      </c>
      <c r="T723" s="6">
        <v>7.34</v>
      </c>
      <c r="U723" s="7">
        <v>6.3000583657587557</v>
      </c>
      <c r="V723" t="s">
        <v>101</v>
      </c>
    </row>
    <row r="724" spans="1:22" x14ac:dyDescent="0.3">
      <c r="A724" t="s">
        <v>474</v>
      </c>
      <c r="B724" s="9">
        <v>2014</v>
      </c>
      <c r="C724">
        <v>69.48</v>
      </c>
      <c r="D724">
        <v>69.48</v>
      </c>
      <c r="E724">
        <v>100</v>
      </c>
      <c r="F724">
        <v>83.68</v>
      </c>
      <c r="G724">
        <v>86.45</v>
      </c>
      <c r="H724">
        <v>36.99</v>
      </c>
      <c r="I724">
        <v>28.36</v>
      </c>
      <c r="J724">
        <v>44.15</v>
      </c>
      <c r="K724" s="58">
        <v>1</v>
      </c>
      <c r="L724" s="58">
        <v>25</v>
      </c>
      <c r="M724">
        <v>2060.12</v>
      </c>
      <c r="N724" s="8">
        <v>2643900</v>
      </c>
      <c r="O724" s="8">
        <v>712000</v>
      </c>
      <c r="P724" s="8">
        <v>34900</v>
      </c>
      <c r="Q724">
        <v>18.07</v>
      </c>
      <c r="R724">
        <v>0.04</v>
      </c>
      <c r="S724">
        <v>25.25</v>
      </c>
      <c r="T724" s="6">
        <v>7.34</v>
      </c>
      <c r="U724" s="7">
        <v>6.3000583657587557</v>
      </c>
      <c r="V724" t="s">
        <v>101</v>
      </c>
    </row>
    <row r="725" spans="1:22" x14ac:dyDescent="0.3">
      <c r="A725" t="s">
        <v>303</v>
      </c>
      <c r="B725" s="9">
        <v>2014</v>
      </c>
      <c r="C725">
        <v>71.03</v>
      </c>
      <c r="D725">
        <v>71.03</v>
      </c>
      <c r="E725">
        <v>100</v>
      </c>
      <c r="F725">
        <v>89.02</v>
      </c>
      <c r="G725">
        <v>66.67</v>
      </c>
      <c r="H725">
        <v>54.12</v>
      </c>
      <c r="I725">
        <v>83.58</v>
      </c>
      <c r="J725">
        <v>62.31</v>
      </c>
      <c r="K725" s="58">
        <v>1</v>
      </c>
      <c r="L725" s="58">
        <v>26.32</v>
      </c>
      <c r="M725">
        <v>715.73</v>
      </c>
      <c r="N725" s="8">
        <v>7642900</v>
      </c>
      <c r="O725" s="8">
        <v>2597800</v>
      </c>
      <c r="P725" s="8">
        <v>33100</v>
      </c>
      <c r="Q725">
        <v>11.26</v>
      </c>
      <c r="R725">
        <v>0.03</v>
      </c>
      <c r="S725">
        <v>31.5</v>
      </c>
      <c r="T725" s="6">
        <v>7.34</v>
      </c>
      <c r="U725" s="7">
        <v>6.3000583657587557</v>
      </c>
      <c r="V725" t="s">
        <v>101</v>
      </c>
    </row>
    <row r="726" spans="1:22" x14ac:dyDescent="0.3">
      <c r="A726" t="s">
        <v>686</v>
      </c>
      <c r="B726" s="9">
        <v>2014</v>
      </c>
      <c r="C726">
        <v>41.36</v>
      </c>
      <c r="D726">
        <v>41.36</v>
      </c>
      <c r="E726">
        <v>100</v>
      </c>
      <c r="F726">
        <v>67.87</v>
      </c>
      <c r="G726">
        <v>40.78</v>
      </c>
      <c r="H726">
        <v>10.98</v>
      </c>
      <c r="I726">
        <v>28.36</v>
      </c>
      <c r="J726">
        <v>2.63</v>
      </c>
      <c r="K726" s="58">
        <v>1</v>
      </c>
      <c r="L726" s="58">
        <v>26.32</v>
      </c>
      <c r="M726">
        <v>4903.66</v>
      </c>
      <c r="N726" s="8">
        <v>10182300</v>
      </c>
      <c r="O726" s="8">
        <v>5652100</v>
      </c>
      <c r="P726" s="8">
        <v>196000</v>
      </c>
      <c r="Q726">
        <v>2.29</v>
      </c>
      <c r="R726">
        <v>0.18</v>
      </c>
      <c r="S726">
        <v>49.14</v>
      </c>
      <c r="T726" s="6">
        <v>7.34</v>
      </c>
      <c r="U726" s="7">
        <v>6.3000583657587557</v>
      </c>
      <c r="V726" t="s">
        <v>101</v>
      </c>
    </row>
    <row r="727" spans="1:22" x14ac:dyDescent="0.3">
      <c r="A727" t="s">
        <v>615</v>
      </c>
      <c r="B727" s="9">
        <v>2014</v>
      </c>
      <c r="C727">
        <v>37.090000000000003</v>
      </c>
      <c r="D727">
        <v>37.090000000000003</v>
      </c>
      <c r="E727">
        <v>100</v>
      </c>
      <c r="F727">
        <v>19.84</v>
      </c>
      <c r="G727">
        <v>30.17</v>
      </c>
      <c r="H727">
        <v>61.37</v>
      </c>
      <c r="I727">
        <v>13.57</v>
      </c>
      <c r="J727">
        <v>63.33</v>
      </c>
      <c r="K727" s="58">
        <v>1</v>
      </c>
      <c r="L727" s="58">
        <v>32</v>
      </c>
      <c r="M727">
        <v>3802.31</v>
      </c>
      <c r="N727" s="8">
        <v>9552282</v>
      </c>
      <c r="O727" s="8">
        <v>5292379</v>
      </c>
      <c r="P727" s="8">
        <v>58049</v>
      </c>
      <c r="Q727">
        <v>2.2200000000000002</v>
      </c>
      <c r="R727">
        <v>7.0000000000000007E-2</v>
      </c>
      <c r="S727">
        <v>49.93</v>
      </c>
      <c r="T727" s="6">
        <v>7.34</v>
      </c>
      <c r="U727" s="7">
        <v>6.3000583657587557</v>
      </c>
      <c r="V727" t="s">
        <v>101</v>
      </c>
    </row>
    <row r="728" spans="1:22" x14ac:dyDescent="0.3">
      <c r="A728" t="s">
        <v>687</v>
      </c>
      <c r="B728" s="9">
        <v>2014</v>
      </c>
      <c r="C728">
        <v>70.52</v>
      </c>
      <c r="D728">
        <v>70.52</v>
      </c>
      <c r="E728">
        <v>100</v>
      </c>
      <c r="F728">
        <v>87.76</v>
      </c>
      <c r="G728">
        <v>85.62</v>
      </c>
      <c r="H728">
        <v>36.25</v>
      </c>
      <c r="I728">
        <v>28.36</v>
      </c>
      <c r="J728">
        <v>33.159999999999997</v>
      </c>
      <c r="K728" s="58">
        <v>1</v>
      </c>
      <c r="L728" s="58">
        <v>26.32</v>
      </c>
      <c r="M728">
        <v>6719.15</v>
      </c>
      <c r="N728" s="8">
        <v>10227394</v>
      </c>
      <c r="O728" s="8">
        <v>6661500</v>
      </c>
      <c r="P728" s="8">
        <v>986140</v>
      </c>
      <c r="Q728">
        <v>7.87</v>
      </c>
      <c r="R728">
        <v>0.16</v>
      </c>
      <c r="S728">
        <v>60.87</v>
      </c>
      <c r="T728" s="6">
        <v>7.34</v>
      </c>
      <c r="U728" s="7">
        <v>6.3000583657587557</v>
      </c>
      <c r="V728" t="s">
        <v>101</v>
      </c>
    </row>
    <row r="729" spans="1:22" x14ac:dyDescent="0.3">
      <c r="A729" t="s">
        <v>688</v>
      </c>
      <c r="B729" s="9">
        <v>2014</v>
      </c>
      <c r="C729">
        <v>73.33</v>
      </c>
      <c r="D729">
        <v>73.33</v>
      </c>
      <c r="E729">
        <v>100</v>
      </c>
      <c r="F729">
        <v>84.39</v>
      </c>
      <c r="G729">
        <v>90.49</v>
      </c>
      <c r="H729">
        <v>44.31</v>
      </c>
      <c r="I729">
        <v>83.58</v>
      </c>
      <c r="J729">
        <v>25.38</v>
      </c>
      <c r="K729" s="58">
        <v>1</v>
      </c>
      <c r="L729" s="58">
        <v>27.27</v>
      </c>
      <c r="M729">
        <v>7579.87</v>
      </c>
      <c r="N729" s="8">
        <v>12171700</v>
      </c>
      <c r="O729" s="8">
        <v>3753400</v>
      </c>
      <c r="P729" s="8">
        <v>262900</v>
      </c>
      <c r="Q729">
        <v>11.12</v>
      </c>
      <c r="R729">
        <v>0.06</v>
      </c>
      <c r="S729">
        <v>28.54</v>
      </c>
      <c r="T729" s="6">
        <v>7.34</v>
      </c>
      <c r="U729" s="7">
        <v>6.3000583657587557</v>
      </c>
      <c r="V729" t="s">
        <v>101</v>
      </c>
    </row>
    <row r="730" spans="1:22" x14ac:dyDescent="0.3">
      <c r="A730" t="s">
        <v>689</v>
      </c>
      <c r="B730" s="9">
        <v>2014</v>
      </c>
      <c r="C730">
        <v>31.19</v>
      </c>
      <c r="D730">
        <v>31.19</v>
      </c>
      <c r="E730">
        <v>100</v>
      </c>
      <c r="F730">
        <v>34.14</v>
      </c>
      <c r="G730">
        <v>21.83</v>
      </c>
      <c r="H730">
        <v>38.630000000000003</v>
      </c>
      <c r="I730">
        <v>0</v>
      </c>
      <c r="J730">
        <v>21.15</v>
      </c>
      <c r="K730" s="58">
        <v>1</v>
      </c>
      <c r="L730" s="58">
        <v>41.67</v>
      </c>
      <c r="M730">
        <v>3463.02</v>
      </c>
      <c r="N730" s="8">
        <v>6667282</v>
      </c>
      <c r="O730" s="8">
        <v>2826487</v>
      </c>
      <c r="P730" s="8">
        <v>288734</v>
      </c>
      <c r="Q730">
        <v>3.05</v>
      </c>
      <c r="R730">
        <v>0.06</v>
      </c>
      <c r="S730">
        <v>33.43</v>
      </c>
      <c r="T730" s="6">
        <v>7.34</v>
      </c>
      <c r="U730" s="7">
        <v>6.3000583657587557</v>
      </c>
      <c r="V730" t="s">
        <v>101</v>
      </c>
    </row>
    <row r="731" spans="1:22" x14ac:dyDescent="0.3">
      <c r="A731" t="s">
        <v>382</v>
      </c>
      <c r="B731" s="9">
        <v>2014</v>
      </c>
      <c r="C731">
        <v>75</v>
      </c>
      <c r="D731">
        <v>75</v>
      </c>
      <c r="E731">
        <v>100</v>
      </c>
      <c r="F731">
        <v>87.34</v>
      </c>
      <c r="G731">
        <v>77.790000000000006</v>
      </c>
      <c r="H731">
        <v>57.99</v>
      </c>
      <c r="I731">
        <v>83.58</v>
      </c>
      <c r="J731">
        <v>52.46</v>
      </c>
      <c r="K731" s="58">
        <v>1</v>
      </c>
      <c r="L731" s="58">
        <v>36.36</v>
      </c>
      <c r="M731">
        <v>2478.98</v>
      </c>
      <c r="N731" s="8">
        <v>4813600</v>
      </c>
      <c r="O731" s="8">
        <v>1924800</v>
      </c>
      <c r="P731" s="8">
        <v>60000</v>
      </c>
      <c r="Q731">
        <v>17.5</v>
      </c>
      <c r="R731">
        <v>0.05</v>
      </c>
      <c r="S731">
        <v>37.090000000000003</v>
      </c>
      <c r="T731" s="6">
        <v>7.34</v>
      </c>
      <c r="U731" s="7">
        <v>6.3000583657587557</v>
      </c>
      <c r="V731" t="s">
        <v>101</v>
      </c>
    </row>
    <row r="732" spans="1:22" x14ac:dyDescent="0.3">
      <c r="A732" t="s">
        <v>323</v>
      </c>
      <c r="B732" s="9">
        <v>2014</v>
      </c>
      <c r="C732">
        <v>35.82</v>
      </c>
      <c r="D732">
        <v>35.82</v>
      </c>
      <c r="E732">
        <v>100</v>
      </c>
      <c r="F732">
        <v>26.69</v>
      </c>
      <c r="G732">
        <v>35.56</v>
      </c>
      <c r="H732">
        <v>44.92</v>
      </c>
      <c r="I732">
        <v>13.57</v>
      </c>
      <c r="J732">
        <v>49.36</v>
      </c>
      <c r="K732" s="58">
        <v>1</v>
      </c>
      <c r="L732" s="58">
        <v>50</v>
      </c>
      <c r="M732">
        <v>4177.7299999999996</v>
      </c>
      <c r="N732" s="8">
        <v>10594071</v>
      </c>
      <c r="O732" s="8">
        <v>6392270</v>
      </c>
      <c r="P732" s="8">
        <v>231520</v>
      </c>
      <c r="Q732">
        <v>3.45</v>
      </c>
      <c r="R732">
        <v>0.08</v>
      </c>
      <c r="S732">
        <v>54.17</v>
      </c>
      <c r="T732" s="6">
        <v>7.34</v>
      </c>
      <c r="U732" s="7">
        <v>6.3000583657587557</v>
      </c>
      <c r="V732" t="s">
        <v>101</v>
      </c>
    </row>
    <row r="733" spans="1:22" x14ac:dyDescent="0.3">
      <c r="A733" t="s">
        <v>690</v>
      </c>
      <c r="B733" s="9">
        <v>2014</v>
      </c>
      <c r="C733">
        <v>90.48</v>
      </c>
      <c r="D733">
        <v>90.48</v>
      </c>
      <c r="E733">
        <v>100</v>
      </c>
      <c r="F733">
        <v>91.71</v>
      </c>
      <c r="G733">
        <v>89.23</v>
      </c>
      <c r="H733">
        <v>90.21</v>
      </c>
      <c r="I733">
        <v>83.58</v>
      </c>
      <c r="J733">
        <v>92.11</v>
      </c>
      <c r="K733" s="58">
        <v>1</v>
      </c>
      <c r="L733" s="58">
        <v>43.75</v>
      </c>
      <c r="M733">
        <v>18110.96</v>
      </c>
      <c r="N733" s="8">
        <v>35555900</v>
      </c>
      <c r="O733" s="8">
        <v>18503100</v>
      </c>
      <c r="P733" s="8">
        <v>850400</v>
      </c>
      <c r="Q733">
        <v>5.93</v>
      </c>
      <c r="R733">
        <v>0.05</v>
      </c>
      <c r="S733">
        <v>46.92</v>
      </c>
      <c r="T733" s="6">
        <v>7.34</v>
      </c>
      <c r="U733" s="7">
        <v>6.3000583657587557</v>
      </c>
      <c r="V733" t="s">
        <v>101</v>
      </c>
    </row>
    <row r="734" spans="1:22" x14ac:dyDescent="0.3">
      <c r="A734" t="s">
        <v>572</v>
      </c>
      <c r="B734" s="9">
        <v>2014</v>
      </c>
      <c r="C734">
        <v>54.52</v>
      </c>
      <c r="D734">
        <v>54.52</v>
      </c>
      <c r="E734">
        <v>100</v>
      </c>
      <c r="F734">
        <v>76.87</v>
      </c>
      <c r="G734">
        <v>50.57</v>
      </c>
      <c r="H734">
        <v>32.159999999999997</v>
      </c>
      <c r="I734">
        <v>83.58</v>
      </c>
      <c r="J734">
        <v>16.670000000000002</v>
      </c>
      <c r="K734" s="58">
        <v>1</v>
      </c>
      <c r="L734" s="58">
        <v>50</v>
      </c>
      <c r="M734">
        <v>1239.42</v>
      </c>
      <c r="N734" s="8">
        <v>3528611</v>
      </c>
      <c r="O734" s="8">
        <v>1552647</v>
      </c>
      <c r="P734" s="8">
        <v>87238</v>
      </c>
      <c r="Q734">
        <v>0.99</v>
      </c>
      <c r="R734">
        <v>0.04</v>
      </c>
      <c r="S734">
        <v>38.770000000000003</v>
      </c>
      <c r="T734" s="6">
        <v>7.34</v>
      </c>
      <c r="U734" s="7">
        <v>6.3000583657587557</v>
      </c>
      <c r="V734" t="s">
        <v>101</v>
      </c>
    </row>
    <row r="735" spans="1:22" x14ac:dyDescent="0.3">
      <c r="A735" t="s">
        <v>150</v>
      </c>
      <c r="B735" s="9">
        <v>2014</v>
      </c>
      <c r="C735">
        <v>60.55</v>
      </c>
      <c r="D735">
        <v>32.770000000000003</v>
      </c>
      <c r="E735">
        <v>5</v>
      </c>
      <c r="F735">
        <v>76.040000000000006</v>
      </c>
      <c r="G735">
        <v>60.78</v>
      </c>
      <c r="H735">
        <v>32.32</v>
      </c>
      <c r="I735">
        <v>58</v>
      </c>
      <c r="J735">
        <v>31.23</v>
      </c>
      <c r="K735" s="58">
        <v>1</v>
      </c>
      <c r="L735" s="58">
        <v>53.85</v>
      </c>
      <c r="M735">
        <v>17665.89</v>
      </c>
      <c r="N735" s="8">
        <v>22338000</v>
      </c>
      <c r="O735" s="8">
        <v>19267000</v>
      </c>
      <c r="P735" s="8">
        <v>1597000</v>
      </c>
      <c r="Q735">
        <v>-3.1</v>
      </c>
      <c r="R735">
        <v>1.32</v>
      </c>
      <c r="S735">
        <v>69.150000000000006</v>
      </c>
      <c r="T735" s="6">
        <v>7.34</v>
      </c>
      <c r="U735" s="7">
        <v>6.3000583657587557</v>
      </c>
      <c r="V735" t="s">
        <v>83</v>
      </c>
    </row>
    <row r="736" spans="1:22" x14ac:dyDescent="0.3">
      <c r="A736" t="s">
        <v>506</v>
      </c>
      <c r="B736" s="9">
        <v>2014</v>
      </c>
      <c r="C736">
        <v>27.16</v>
      </c>
      <c r="D736">
        <v>27.16</v>
      </c>
      <c r="E736">
        <v>80.95</v>
      </c>
      <c r="F736">
        <v>31.99</v>
      </c>
      <c r="G736">
        <v>18.02</v>
      </c>
      <c r="H736">
        <v>30.83</v>
      </c>
      <c r="I736">
        <v>1.6</v>
      </c>
      <c r="J736">
        <v>12.5</v>
      </c>
      <c r="K736" s="58">
        <v>1</v>
      </c>
      <c r="L736" s="58">
        <v>53.85</v>
      </c>
      <c r="M736">
        <v>278140.79999999999</v>
      </c>
      <c r="N736" s="8">
        <v>626132000</v>
      </c>
      <c r="O736" s="8">
        <v>360281000</v>
      </c>
      <c r="P736" s="8">
        <v>43807000</v>
      </c>
      <c r="Q736">
        <v>3.99</v>
      </c>
      <c r="R736">
        <v>0.32</v>
      </c>
      <c r="S736">
        <v>40.92</v>
      </c>
      <c r="T736" s="6">
        <v>7.34</v>
      </c>
      <c r="U736" s="7">
        <v>6.3000583657587557</v>
      </c>
      <c r="V736" t="s">
        <v>83</v>
      </c>
    </row>
    <row r="737" spans="1:22" x14ac:dyDescent="0.3">
      <c r="A737" t="s">
        <v>691</v>
      </c>
      <c r="B737" s="9">
        <v>2014</v>
      </c>
      <c r="C737">
        <v>46.11</v>
      </c>
      <c r="D737">
        <v>43.3</v>
      </c>
      <c r="E737">
        <v>45.24</v>
      </c>
      <c r="F737">
        <v>42.33</v>
      </c>
      <c r="G737">
        <v>49.2</v>
      </c>
      <c r="H737">
        <v>48.54</v>
      </c>
      <c r="I737">
        <v>0</v>
      </c>
      <c r="J737">
        <v>46</v>
      </c>
      <c r="K737" s="58">
        <v>1</v>
      </c>
      <c r="L737" s="58">
        <v>60</v>
      </c>
      <c r="M737">
        <v>3222.54</v>
      </c>
      <c r="N737" s="8">
        <v>2974800</v>
      </c>
      <c r="O737" s="8">
        <v>1402200</v>
      </c>
      <c r="P737" s="8">
        <v>148700</v>
      </c>
      <c r="Q737">
        <v>5.24</v>
      </c>
      <c r="R737">
        <v>0.94</v>
      </c>
      <c r="S737">
        <v>16.89</v>
      </c>
      <c r="T737" s="6">
        <v>7.34</v>
      </c>
      <c r="U737" s="7">
        <v>6.3000583657587557</v>
      </c>
      <c r="V737" t="s">
        <v>83</v>
      </c>
    </row>
    <row r="738" spans="1:22" x14ac:dyDescent="0.3">
      <c r="A738" t="s">
        <v>692</v>
      </c>
      <c r="B738" s="9">
        <v>2014</v>
      </c>
      <c r="C738">
        <v>79.53</v>
      </c>
      <c r="D738">
        <v>74.760000000000005</v>
      </c>
      <c r="E738">
        <v>70</v>
      </c>
      <c r="F738">
        <v>81.98</v>
      </c>
      <c r="G738">
        <v>74.42</v>
      </c>
      <c r="H738">
        <v>82.45</v>
      </c>
      <c r="I738">
        <v>70</v>
      </c>
      <c r="J738">
        <v>85.63</v>
      </c>
      <c r="K738" s="58">
        <v>1</v>
      </c>
      <c r="L738" s="58">
        <v>40</v>
      </c>
      <c r="M738">
        <v>26893.45</v>
      </c>
      <c r="N738" s="8">
        <v>119518000</v>
      </c>
      <c r="O738" s="8">
        <v>92805000</v>
      </c>
      <c r="P738" s="8">
        <v>-2886000</v>
      </c>
      <c r="Q738">
        <v>-1.71</v>
      </c>
      <c r="R738">
        <v>0.93</v>
      </c>
      <c r="S738">
        <v>42.4</v>
      </c>
      <c r="T738" s="6">
        <v>7.34</v>
      </c>
      <c r="U738" s="7">
        <v>6.3000583657587557</v>
      </c>
      <c r="V738" t="s">
        <v>83</v>
      </c>
    </row>
    <row r="739" spans="1:22" x14ac:dyDescent="0.3">
      <c r="A739" t="s">
        <v>447</v>
      </c>
      <c r="B739" s="9">
        <v>2014</v>
      </c>
      <c r="C739">
        <v>64.5</v>
      </c>
      <c r="D739">
        <v>54.75</v>
      </c>
      <c r="E739">
        <v>45</v>
      </c>
      <c r="F739">
        <v>73.239999999999995</v>
      </c>
      <c r="G739">
        <v>79.95</v>
      </c>
      <c r="H739">
        <v>26.63</v>
      </c>
      <c r="I739">
        <v>66</v>
      </c>
      <c r="J739">
        <v>20.53</v>
      </c>
      <c r="K739" s="58">
        <v>1</v>
      </c>
      <c r="L739" s="58">
        <v>47.83</v>
      </c>
      <c r="M739">
        <v>47774.31</v>
      </c>
      <c r="N739" s="8">
        <v>265363000</v>
      </c>
      <c r="O739" s="8">
        <v>224753000</v>
      </c>
      <c r="P739" s="8">
        <v>2870000</v>
      </c>
      <c r="Q739">
        <v>1.81</v>
      </c>
      <c r="R739">
        <v>0.27</v>
      </c>
      <c r="S739">
        <v>57.81</v>
      </c>
      <c r="T739" s="6">
        <v>7.34</v>
      </c>
      <c r="U739" s="7">
        <v>6.3000583657587557</v>
      </c>
      <c r="V739" t="s">
        <v>83</v>
      </c>
    </row>
    <row r="740" spans="1:22" x14ac:dyDescent="0.3">
      <c r="A740" t="s">
        <v>236</v>
      </c>
      <c r="B740" s="9">
        <v>2014</v>
      </c>
      <c r="C740">
        <v>79.47</v>
      </c>
      <c r="D740">
        <v>79.47</v>
      </c>
      <c r="E740">
        <v>100</v>
      </c>
      <c r="F740">
        <v>81.95</v>
      </c>
      <c r="G740">
        <v>90</v>
      </c>
      <c r="H740">
        <v>61.58</v>
      </c>
      <c r="I740">
        <v>68.62</v>
      </c>
      <c r="J740">
        <v>59.09</v>
      </c>
      <c r="K740" s="58">
        <v>1</v>
      </c>
      <c r="L740" s="58">
        <v>40</v>
      </c>
      <c r="M740">
        <v>8244.26</v>
      </c>
      <c r="N740" s="8">
        <v>42654270</v>
      </c>
      <c r="O740" s="8">
        <v>30074565</v>
      </c>
      <c r="P740" s="8">
        <v>1823808</v>
      </c>
      <c r="Q740">
        <v>4.29</v>
      </c>
      <c r="R740">
        <v>0.38</v>
      </c>
      <c r="S740">
        <v>61.43</v>
      </c>
      <c r="T740" s="6">
        <v>7.34</v>
      </c>
      <c r="U740" s="7">
        <v>6.3000583657587557</v>
      </c>
      <c r="V740" t="s">
        <v>83</v>
      </c>
    </row>
    <row r="741" spans="1:22" x14ac:dyDescent="0.3">
      <c r="A741" t="s">
        <v>294</v>
      </c>
      <c r="B741" s="9">
        <v>2014</v>
      </c>
      <c r="C741">
        <v>74.41</v>
      </c>
      <c r="D741">
        <v>74.41</v>
      </c>
      <c r="E741">
        <v>100</v>
      </c>
      <c r="F741">
        <v>75.12</v>
      </c>
      <c r="G741">
        <v>82.13</v>
      </c>
      <c r="H741">
        <v>62.58</v>
      </c>
      <c r="I741">
        <v>0</v>
      </c>
      <c r="J741">
        <v>78.13</v>
      </c>
      <c r="K741" s="58">
        <v>1</v>
      </c>
      <c r="L741" s="58">
        <v>41.18</v>
      </c>
      <c r="M741">
        <v>4534.75</v>
      </c>
      <c r="N741" s="8">
        <v>7639446</v>
      </c>
      <c r="O741" s="8">
        <v>5379130</v>
      </c>
      <c r="P741" s="8">
        <v>603794</v>
      </c>
      <c r="Q741">
        <v>6.97</v>
      </c>
      <c r="R741">
        <v>0.16</v>
      </c>
      <c r="S741">
        <v>67.13</v>
      </c>
      <c r="T741" s="6">
        <v>7.34</v>
      </c>
      <c r="U741" s="7">
        <v>6.3000583657587557</v>
      </c>
      <c r="V741" t="s">
        <v>83</v>
      </c>
    </row>
    <row r="742" spans="1:22" x14ac:dyDescent="0.3">
      <c r="A742" t="s">
        <v>320</v>
      </c>
      <c r="B742" s="9">
        <v>2014</v>
      </c>
      <c r="C742">
        <v>72.12</v>
      </c>
      <c r="D742">
        <v>72.12</v>
      </c>
      <c r="E742">
        <v>100</v>
      </c>
      <c r="F742">
        <v>72.22</v>
      </c>
      <c r="G742">
        <v>89.89</v>
      </c>
      <c r="H742">
        <v>48.83</v>
      </c>
      <c r="I742">
        <v>30.32</v>
      </c>
      <c r="J742">
        <v>53.13</v>
      </c>
      <c r="K742" s="58">
        <v>1</v>
      </c>
      <c r="L742" s="58">
        <v>31.58</v>
      </c>
      <c r="M742">
        <v>24668.93</v>
      </c>
      <c r="N742" s="8">
        <v>29421000</v>
      </c>
      <c r="O742" s="8">
        <v>20846000</v>
      </c>
      <c r="P742" s="8">
        <v>1613000</v>
      </c>
      <c r="Q742">
        <v>8.23</v>
      </c>
      <c r="R742">
        <v>0.73</v>
      </c>
      <c r="S742">
        <v>41.5</v>
      </c>
      <c r="T742" s="6">
        <v>7.34</v>
      </c>
      <c r="U742" s="7">
        <v>6.3000583657587557</v>
      </c>
      <c r="V742" t="s">
        <v>83</v>
      </c>
    </row>
    <row r="743" spans="1:22" x14ac:dyDescent="0.3">
      <c r="A743" t="s">
        <v>693</v>
      </c>
      <c r="B743" s="9">
        <v>2014</v>
      </c>
      <c r="C743">
        <v>87.84</v>
      </c>
      <c r="D743">
        <v>87.84</v>
      </c>
      <c r="E743">
        <v>100</v>
      </c>
      <c r="F743">
        <v>96.83</v>
      </c>
      <c r="G743">
        <v>84.32</v>
      </c>
      <c r="H743">
        <v>77.14</v>
      </c>
      <c r="I743">
        <v>97.34</v>
      </c>
      <c r="J743">
        <v>96.74</v>
      </c>
      <c r="K743" s="58">
        <v>1</v>
      </c>
      <c r="L743" s="58">
        <v>40</v>
      </c>
      <c r="M743">
        <v>29846.25</v>
      </c>
      <c r="N743" s="8">
        <v>159567000</v>
      </c>
      <c r="O743" s="8">
        <v>108422000</v>
      </c>
      <c r="P743" s="8">
        <v>4709000</v>
      </c>
      <c r="Q743">
        <v>2.19</v>
      </c>
      <c r="R743">
        <v>0.46</v>
      </c>
      <c r="S743">
        <v>53.06</v>
      </c>
      <c r="T743" s="6">
        <v>7.34</v>
      </c>
      <c r="U743" s="7">
        <v>6.3000583657587557</v>
      </c>
      <c r="V743" t="s">
        <v>83</v>
      </c>
    </row>
    <row r="744" spans="1:22" x14ac:dyDescent="0.3">
      <c r="A744" t="s">
        <v>106</v>
      </c>
      <c r="B744" s="9">
        <v>2014</v>
      </c>
      <c r="C744">
        <v>65.06</v>
      </c>
      <c r="D744">
        <v>65.06</v>
      </c>
      <c r="E744">
        <v>90</v>
      </c>
      <c r="F744">
        <v>72.599999999999994</v>
      </c>
      <c r="G744">
        <v>62.22</v>
      </c>
      <c r="H744">
        <v>55.54</v>
      </c>
      <c r="I744">
        <v>98</v>
      </c>
      <c r="J744">
        <v>53.16</v>
      </c>
      <c r="K744" s="58">
        <v>0</v>
      </c>
      <c r="L744" s="58"/>
      <c r="M744">
        <v>41247.199999999997</v>
      </c>
      <c r="N744" s="8">
        <v>164325000</v>
      </c>
      <c r="O744" s="8">
        <v>111930000</v>
      </c>
      <c r="P744" s="8">
        <v>4946000</v>
      </c>
      <c r="Q744">
        <v>1.92</v>
      </c>
      <c r="R744">
        <v>0.45</v>
      </c>
      <c r="S744">
        <v>44.43</v>
      </c>
      <c r="T744" s="6">
        <v>7.34</v>
      </c>
      <c r="U744" s="7">
        <v>6.3000583657587557</v>
      </c>
      <c r="V744" t="s">
        <v>83</v>
      </c>
    </row>
    <row r="745" spans="1:22" x14ac:dyDescent="0.3">
      <c r="A745" t="s">
        <v>298</v>
      </c>
      <c r="B745" s="9">
        <v>2014</v>
      </c>
      <c r="C745">
        <v>79.650000000000006</v>
      </c>
      <c r="D745">
        <v>79.650000000000006</v>
      </c>
      <c r="E745">
        <v>100</v>
      </c>
      <c r="F745">
        <v>87.99</v>
      </c>
      <c r="G745">
        <v>60.49</v>
      </c>
      <c r="H745">
        <v>90.39</v>
      </c>
      <c r="I745">
        <v>96.28</v>
      </c>
      <c r="J745">
        <v>98.15</v>
      </c>
      <c r="K745" s="58">
        <v>1</v>
      </c>
      <c r="L745" s="58"/>
      <c r="M745">
        <v>14773.53</v>
      </c>
      <c r="N745" s="8">
        <v>21277000</v>
      </c>
      <c r="O745" s="8">
        <v>10342000</v>
      </c>
      <c r="P745" s="8">
        <v>1275000</v>
      </c>
      <c r="Q745">
        <v>15.26</v>
      </c>
      <c r="R745">
        <v>0.22</v>
      </c>
      <c r="S745">
        <v>38.979999999999997</v>
      </c>
      <c r="T745" s="6">
        <v>7.34</v>
      </c>
      <c r="U745" s="7">
        <v>6.3000583657587557</v>
      </c>
      <c r="V745" t="s">
        <v>83</v>
      </c>
    </row>
    <row r="746" spans="1:22" x14ac:dyDescent="0.3">
      <c r="A746" t="s">
        <v>287</v>
      </c>
      <c r="B746" s="9">
        <v>2014</v>
      </c>
      <c r="C746">
        <v>77.84</v>
      </c>
      <c r="D746">
        <v>77.84</v>
      </c>
      <c r="E746">
        <v>100</v>
      </c>
      <c r="F746">
        <v>85.1</v>
      </c>
      <c r="G746">
        <v>90.01</v>
      </c>
      <c r="H746">
        <v>48.75</v>
      </c>
      <c r="I746">
        <v>87.5</v>
      </c>
      <c r="J746">
        <v>34.380000000000003</v>
      </c>
      <c r="K746" s="58">
        <v>1</v>
      </c>
      <c r="L746" s="58">
        <v>50</v>
      </c>
      <c r="M746">
        <v>18562.77</v>
      </c>
      <c r="N746" s="8">
        <v>49194000</v>
      </c>
      <c r="O746" s="8">
        <v>31174000</v>
      </c>
      <c r="P746" s="8">
        <v>2632000</v>
      </c>
      <c r="Q746">
        <v>4.6900000000000004</v>
      </c>
      <c r="R746">
        <v>0.5</v>
      </c>
      <c r="S746">
        <v>53.91</v>
      </c>
      <c r="T746" s="6">
        <v>7.34</v>
      </c>
      <c r="U746" s="7">
        <v>6.3000583657587557</v>
      </c>
      <c r="V746" t="s">
        <v>83</v>
      </c>
    </row>
    <row r="747" spans="1:22" x14ac:dyDescent="0.3">
      <c r="A747" t="s">
        <v>47</v>
      </c>
      <c r="B747" s="9">
        <v>2014</v>
      </c>
      <c r="C747">
        <v>87.25</v>
      </c>
      <c r="D747">
        <v>71</v>
      </c>
      <c r="E747">
        <v>59.52</v>
      </c>
      <c r="F747">
        <v>89.54</v>
      </c>
      <c r="G747">
        <v>88.9</v>
      </c>
      <c r="H747">
        <v>81.19</v>
      </c>
      <c r="I747">
        <v>84.57</v>
      </c>
      <c r="J747">
        <v>94.79</v>
      </c>
      <c r="K747" s="58">
        <v>1</v>
      </c>
      <c r="L747" s="58">
        <v>100</v>
      </c>
      <c r="M747">
        <v>28922.27</v>
      </c>
      <c r="N747" s="8">
        <v>87934123</v>
      </c>
      <c r="O747" s="8">
        <v>52694812</v>
      </c>
      <c r="P747" s="8">
        <v>3824819</v>
      </c>
      <c r="Q747">
        <v>3.72</v>
      </c>
      <c r="R747">
        <v>0.34</v>
      </c>
      <c r="S747">
        <v>43.86</v>
      </c>
      <c r="T747" s="6">
        <v>7.34</v>
      </c>
      <c r="U747" s="7">
        <v>6.3000583657587557</v>
      </c>
      <c r="V747" t="s">
        <v>83</v>
      </c>
    </row>
    <row r="748" spans="1:22" x14ac:dyDescent="0.3">
      <c r="A748" t="s">
        <v>31</v>
      </c>
      <c r="B748" s="9">
        <v>2014</v>
      </c>
      <c r="C748">
        <v>69.569999999999993</v>
      </c>
      <c r="D748">
        <v>57.28</v>
      </c>
      <c r="E748">
        <v>45</v>
      </c>
      <c r="F748">
        <v>55.81</v>
      </c>
      <c r="G748">
        <v>77.95</v>
      </c>
      <c r="H748">
        <v>82.32</v>
      </c>
      <c r="I748">
        <v>38</v>
      </c>
      <c r="J748">
        <v>90.62</v>
      </c>
      <c r="K748" s="58">
        <v>1</v>
      </c>
      <c r="L748" s="58">
        <v>100</v>
      </c>
      <c r="M748">
        <v>32066.84</v>
      </c>
      <c r="N748" s="8">
        <v>52384000</v>
      </c>
      <c r="O748" s="8">
        <v>40465000</v>
      </c>
      <c r="P748" s="8">
        <v>3735000</v>
      </c>
      <c r="Q748">
        <v>6.33</v>
      </c>
      <c r="R748">
        <v>0.28000000000000003</v>
      </c>
      <c r="S748">
        <v>68.53</v>
      </c>
      <c r="T748" s="6">
        <v>7.34</v>
      </c>
      <c r="U748" s="7">
        <v>6.3000583657587557</v>
      </c>
      <c r="V748" t="s">
        <v>83</v>
      </c>
    </row>
    <row r="749" spans="1:22" x14ac:dyDescent="0.3">
      <c r="A749" t="s">
        <v>694</v>
      </c>
      <c r="B749" s="9">
        <v>2014</v>
      </c>
      <c r="C749">
        <v>51.21</v>
      </c>
      <c r="D749">
        <v>51.21</v>
      </c>
      <c r="E749">
        <v>16.670000000000002</v>
      </c>
      <c r="F749">
        <v>56.47</v>
      </c>
      <c r="G749">
        <v>34.58</v>
      </c>
      <c r="H749">
        <v>62.3</v>
      </c>
      <c r="I749">
        <v>0</v>
      </c>
      <c r="J749">
        <v>76.459999999999994</v>
      </c>
      <c r="K749" s="58">
        <v>1</v>
      </c>
      <c r="L749" s="58">
        <v>100</v>
      </c>
      <c r="M749">
        <v>3659.91</v>
      </c>
      <c r="N749" s="8">
        <v>4983000</v>
      </c>
      <c r="O749" s="8">
        <v>4080200</v>
      </c>
      <c r="P749" s="8">
        <v>257500</v>
      </c>
      <c r="Q749">
        <v>3.87</v>
      </c>
      <c r="R749">
        <v>0.27</v>
      </c>
      <c r="S749">
        <v>77.459999999999994</v>
      </c>
      <c r="T749" s="6">
        <v>7.34</v>
      </c>
      <c r="U749" s="7">
        <v>6.3000583657587557</v>
      </c>
      <c r="V749" t="s">
        <v>83</v>
      </c>
    </row>
    <row r="750" spans="1:22" x14ac:dyDescent="0.3">
      <c r="A750" t="s">
        <v>327</v>
      </c>
      <c r="B750" s="9">
        <v>2014</v>
      </c>
      <c r="C750">
        <v>72.819999999999993</v>
      </c>
      <c r="D750">
        <v>58.91</v>
      </c>
      <c r="E750">
        <v>45</v>
      </c>
      <c r="F750">
        <v>90.63</v>
      </c>
      <c r="G750">
        <v>59.67</v>
      </c>
      <c r="H750">
        <v>59.59</v>
      </c>
      <c r="I750">
        <v>94</v>
      </c>
      <c r="J750">
        <v>43.1</v>
      </c>
      <c r="K750" s="58">
        <v>1</v>
      </c>
      <c r="L750" s="58">
        <v>100</v>
      </c>
      <c r="M750">
        <v>15366.63</v>
      </c>
      <c r="N750" s="8">
        <v>82480000</v>
      </c>
      <c r="O750" s="8">
        <v>70708000</v>
      </c>
      <c r="P750" s="8">
        <v>2729000</v>
      </c>
      <c r="Q750">
        <v>3.14</v>
      </c>
      <c r="R750">
        <v>0.56000000000000005</v>
      </c>
      <c r="S750">
        <v>58.25</v>
      </c>
      <c r="T750" s="6">
        <v>7.34</v>
      </c>
      <c r="U750" s="7">
        <v>6.3000583657587557</v>
      </c>
      <c r="V750" t="s">
        <v>83</v>
      </c>
    </row>
    <row r="751" spans="1:22" x14ac:dyDescent="0.3">
      <c r="A751" t="s">
        <v>695</v>
      </c>
      <c r="B751" s="9">
        <v>2014</v>
      </c>
      <c r="C751">
        <v>60.97</v>
      </c>
      <c r="D751">
        <v>36.44</v>
      </c>
      <c r="E751">
        <v>11.9</v>
      </c>
      <c r="F751">
        <v>55.11</v>
      </c>
      <c r="G751">
        <v>49.54</v>
      </c>
      <c r="H751">
        <v>85.79</v>
      </c>
      <c r="I751">
        <v>25</v>
      </c>
      <c r="J751">
        <v>87.85</v>
      </c>
      <c r="K751" s="58">
        <v>1</v>
      </c>
      <c r="L751" s="58">
        <v>100</v>
      </c>
      <c r="M751">
        <v>13237.86</v>
      </c>
      <c r="N751" s="8">
        <v>20807000</v>
      </c>
      <c r="O751" s="8">
        <v>17874300</v>
      </c>
      <c r="P751" s="8">
        <v>1469700</v>
      </c>
      <c r="Q751">
        <v>2.72</v>
      </c>
      <c r="R751">
        <v>1.47</v>
      </c>
      <c r="S751">
        <v>74.31</v>
      </c>
      <c r="T751" s="6">
        <v>7.34</v>
      </c>
      <c r="U751" s="7">
        <v>6.3000583657587557</v>
      </c>
      <c r="V751" t="s">
        <v>83</v>
      </c>
    </row>
    <row r="752" spans="1:22" x14ac:dyDescent="0.3">
      <c r="A752" t="s">
        <v>277</v>
      </c>
      <c r="B752" s="9">
        <v>2014</v>
      </c>
      <c r="C752">
        <v>55.29</v>
      </c>
      <c r="D752">
        <v>52.64</v>
      </c>
      <c r="E752">
        <v>66.67</v>
      </c>
      <c r="F752">
        <v>58.46</v>
      </c>
      <c r="G752">
        <v>73.14</v>
      </c>
      <c r="H752">
        <v>28.38</v>
      </c>
      <c r="I752">
        <v>18.75</v>
      </c>
      <c r="J752">
        <v>9.69</v>
      </c>
      <c r="K752" s="58">
        <v>1</v>
      </c>
      <c r="L752" s="58">
        <v>100</v>
      </c>
      <c r="M752">
        <v>4073.86</v>
      </c>
      <c r="N752" s="8">
        <v>7889200</v>
      </c>
      <c r="O752" s="8">
        <v>6799100</v>
      </c>
      <c r="P752" s="8">
        <v>517100</v>
      </c>
      <c r="Q752">
        <v>8.4</v>
      </c>
      <c r="R752">
        <v>0.24</v>
      </c>
      <c r="S752">
        <v>80.92</v>
      </c>
      <c r="T752" s="6">
        <v>7.34</v>
      </c>
      <c r="U752" s="7">
        <v>6.3000583657587557</v>
      </c>
      <c r="V752" t="s">
        <v>83</v>
      </c>
    </row>
    <row r="753" spans="1:22" x14ac:dyDescent="0.3">
      <c r="A753" t="s">
        <v>183</v>
      </c>
      <c r="B753" s="9">
        <v>2014</v>
      </c>
      <c r="C753">
        <v>80.19</v>
      </c>
      <c r="D753">
        <v>80.19</v>
      </c>
      <c r="E753">
        <v>100</v>
      </c>
      <c r="F753">
        <v>81.98</v>
      </c>
      <c r="G753">
        <v>85.46</v>
      </c>
      <c r="H753">
        <v>70.62</v>
      </c>
      <c r="I753">
        <v>0</v>
      </c>
      <c r="J753">
        <v>70.650000000000006</v>
      </c>
      <c r="K753" s="58">
        <v>1</v>
      </c>
      <c r="L753" s="58">
        <v>100</v>
      </c>
      <c r="M753">
        <v>15106.11</v>
      </c>
      <c r="N753" s="8">
        <v>24906000</v>
      </c>
      <c r="O753" s="8">
        <v>17734000</v>
      </c>
      <c r="P753" s="8">
        <v>1999000</v>
      </c>
      <c r="Q753">
        <v>5.92</v>
      </c>
      <c r="R753">
        <v>0.16</v>
      </c>
      <c r="S753">
        <v>66.03</v>
      </c>
      <c r="T753" s="6">
        <v>7.34</v>
      </c>
      <c r="U753" s="7">
        <v>6.3000583657587557</v>
      </c>
      <c r="V753" t="s">
        <v>83</v>
      </c>
    </row>
    <row r="754" spans="1:22" x14ac:dyDescent="0.3">
      <c r="A754" t="s">
        <v>331</v>
      </c>
      <c r="B754" s="9">
        <v>2014</v>
      </c>
      <c r="C754">
        <v>58.67</v>
      </c>
      <c r="D754">
        <v>58.67</v>
      </c>
      <c r="E754">
        <v>100</v>
      </c>
      <c r="F754">
        <v>82.73</v>
      </c>
      <c r="G754">
        <v>57.19</v>
      </c>
      <c r="H754">
        <v>43.75</v>
      </c>
      <c r="I754">
        <v>88</v>
      </c>
      <c r="J754">
        <v>27.89</v>
      </c>
      <c r="K754" s="58">
        <v>1</v>
      </c>
      <c r="L754" s="58">
        <v>100</v>
      </c>
      <c r="M754">
        <v>6243.66</v>
      </c>
      <c r="N754" s="8">
        <v>26064100</v>
      </c>
      <c r="O754" s="8">
        <v>20006000</v>
      </c>
      <c r="P754" s="8">
        <v>783300</v>
      </c>
      <c r="Q754">
        <v>2.56</v>
      </c>
      <c r="R754">
        <v>0.55000000000000004</v>
      </c>
      <c r="S754">
        <v>64.08</v>
      </c>
      <c r="T754" s="6">
        <v>7.34</v>
      </c>
      <c r="U754" s="7">
        <v>6.3000583657587557</v>
      </c>
      <c r="V754" t="s">
        <v>83</v>
      </c>
    </row>
    <row r="755" spans="1:22" x14ac:dyDescent="0.3">
      <c r="A755" t="s">
        <v>696</v>
      </c>
      <c r="B755" s="9">
        <v>2014</v>
      </c>
      <c r="C755">
        <v>69.510000000000005</v>
      </c>
      <c r="D755">
        <v>69.510000000000005</v>
      </c>
      <c r="E755">
        <v>100</v>
      </c>
      <c r="F755">
        <v>65.86</v>
      </c>
      <c r="G755">
        <v>79.58</v>
      </c>
      <c r="H755">
        <v>62.63</v>
      </c>
      <c r="I755">
        <v>25</v>
      </c>
      <c r="J755">
        <v>72.83</v>
      </c>
      <c r="K755" s="58">
        <v>1</v>
      </c>
      <c r="L755" s="58">
        <v>100</v>
      </c>
      <c r="M755">
        <v>7300.29</v>
      </c>
      <c r="N755" s="8">
        <v>15059200</v>
      </c>
      <c r="O755" s="8">
        <v>11966300</v>
      </c>
      <c r="P755" s="8">
        <v>945900</v>
      </c>
      <c r="Q755">
        <v>4.2699999999999996</v>
      </c>
      <c r="R755">
        <v>0.13</v>
      </c>
      <c r="S755">
        <v>74.099999999999994</v>
      </c>
      <c r="T755" s="6">
        <v>7.34</v>
      </c>
      <c r="U755" s="7">
        <v>6.3000583657587557</v>
      </c>
      <c r="V755" t="s">
        <v>83</v>
      </c>
    </row>
    <row r="756" spans="1:22" x14ac:dyDescent="0.3">
      <c r="A756" t="s">
        <v>697</v>
      </c>
      <c r="B756" s="9">
        <v>2014</v>
      </c>
      <c r="C756">
        <v>72.36</v>
      </c>
      <c r="D756">
        <v>72.36</v>
      </c>
      <c r="E756">
        <v>100</v>
      </c>
      <c r="F756">
        <v>87.28</v>
      </c>
      <c r="G756">
        <v>66.48</v>
      </c>
      <c r="H756">
        <v>54.1</v>
      </c>
      <c r="I756">
        <v>68.75</v>
      </c>
      <c r="J756">
        <v>41.08</v>
      </c>
      <c r="K756" s="58">
        <v>1</v>
      </c>
      <c r="L756" s="58">
        <v>100</v>
      </c>
      <c r="M756">
        <v>4578.88</v>
      </c>
      <c r="N756" s="8">
        <v>10508100</v>
      </c>
      <c r="O756" s="8">
        <v>8292200</v>
      </c>
      <c r="P756" s="8">
        <v>640700</v>
      </c>
      <c r="Q756">
        <v>9.25</v>
      </c>
      <c r="R756">
        <v>0.16</v>
      </c>
      <c r="S756">
        <v>73.25</v>
      </c>
      <c r="T756" s="6">
        <v>7.34</v>
      </c>
      <c r="U756" s="7">
        <v>6.3000583657587557</v>
      </c>
      <c r="V756" t="s">
        <v>83</v>
      </c>
    </row>
    <row r="757" spans="1:22" x14ac:dyDescent="0.3">
      <c r="A757" t="s">
        <v>698</v>
      </c>
      <c r="B757" s="9">
        <v>2014</v>
      </c>
      <c r="C757">
        <v>71.75</v>
      </c>
      <c r="D757">
        <v>48.38</v>
      </c>
      <c r="E757">
        <v>25</v>
      </c>
      <c r="F757">
        <v>79.19</v>
      </c>
      <c r="G757">
        <v>90.27</v>
      </c>
      <c r="H757">
        <v>31.82</v>
      </c>
      <c r="I757">
        <v>78</v>
      </c>
      <c r="J757">
        <v>17.37</v>
      </c>
      <c r="K757" s="58">
        <v>1</v>
      </c>
      <c r="L757" s="58">
        <v>100</v>
      </c>
      <c r="M757">
        <v>6506.92</v>
      </c>
      <c r="N757" s="8">
        <v>33587200</v>
      </c>
      <c r="O757" s="8">
        <v>25513700</v>
      </c>
      <c r="P757" s="8">
        <v>474600</v>
      </c>
      <c r="Q757">
        <v>1.68</v>
      </c>
      <c r="R757">
        <v>0.71</v>
      </c>
      <c r="S757">
        <v>61.56</v>
      </c>
      <c r="T757" s="6">
        <v>7.34</v>
      </c>
      <c r="U757" s="7">
        <v>6.3000583657587557</v>
      </c>
      <c r="V757" t="s">
        <v>83</v>
      </c>
    </row>
    <row r="758" spans="1:22" x14ac:dyDescent="0.3">
      <c r="A758" t="s">
        <v>67</v>
      </c>
      <c r="B758" s="6">
        <v>2015</v>
      </c>
      <c r="C758">
        <v>85.84</v>
      </c>
      <c r="D758">
        <v>66.959999999999994</v>
      </c>
      <c r="E758">
        <v>46.43</v>
      </c>
      <c r="F758">
        <v>95.12</v>
      </c>
      <c r="G758">
        <v>82.74</v>
      </c>
      <c r="H758">
        <v>78.11</v>
      </c>
      <c r="I758">
        <v>90.31</v>
      </c>
      <c r="J758">
        <v>79.67</v>
      </c>
      <c r="K758" s="58">
        <v>1</v>
      </c>
      <c r="L758" s="58">
        <v>70.59</v>
      </c>
      <c r="M758">
        <v>58901.54</v>
      </c>
      <c r="N758" s="8">
        <v>170229000</v>
      </c>
      <c r="O758" s="8">
        <v>127465000</v>
      </c>
      <c r="P758" s="8">
        <v>9215000</v>
      </c>
      <c r="Q758">
        <v>4.18</v>
      </c>
      <c r="R758">
        <v>0.54</v>
      </c>
      <c r="S758">
        <v>67.08</v>
      </c>
      <c r="T758" s="6">
        <v>8.2899999999999991</v>
      </c>
      <c r="U758" s="7">
        <v>7.884163424124516</v>
      </c>
      <c r="V758" t="s">
        <v>640</v>
      </c>
    </row>
    <row r="759" spans="1:22" x14ac:dyDescent="0.3">
      <c r="A759" t="s">
        <v>115</v>
      </c>
      <c r="B759" s="6">
        <v>2015</v>
      </c>
      <c r="C759">
        <v>80.69</v>
      </c>
      <c r="D759">
        <v>80.69</v>
      </c>
      <c r="E759">
        <v>100</v>
      </c>
      <c r="F759">
        <v>73.150000000000006</v>
      </c>
      <c r="G759">
        <v>81.36</v>
      </c>
      <c r="H759">
        <v>90.1</v>
      </c>
      <c r="I759">
        <v>85.71</v>
      </c>
      <c r="J759">
        <v>91.76</v>
      </c>
      <c r="K759" s="58">
        <v>1</v>
      </c>
      <c r="L759" s="58">
        <v>62.5</v>
      </c>
      <c r="M759">
        <v>44521.3</v>
      </c>
      <c r="N759" s="8">
        <v>31166000</v>
      </c>
      <c r="O759" s="8">
        <v>17952100</v>
      </c>
      <c r="P759" s="8">
        <v>4301900</v>
      </c>
      <c r="Q759">
        <v>9.5399999999999991</v>
      </c>
      <c r="R759">
        <v>1.26</v>
      </c>
      <c r="S759">
        <v>28.36</v>
      </c>
      <c r="T759" s="6">
        <v>8.2899999999999991</v>
      </c>
      <c r="U759" s="7">
        <v>7.884163424124516</v>
      </c>
      <c r="V759" t="s">
        <v>640</v>
      </c>
    </row>
    <row r="760" spans="1:22" x14ac:dyDescent="0.3">
      <c r="A760" t="s">
        <v>636</v>
      </c>
      <c r="B760" s="6">
        <v>2015</v>
      </c>
      <c r="C760">
        <v>54.34</v>
      </c>
      <c r="D760">
        <v>54.34</v>
      </c>
      <c r="E760">
        <v>100</v>
      </c>
      <c r="F760">
        <v>44.09</v>
      </c>
      <c r="G760">
        <v>69.22</v>
      </c>
      <c r="H760">
        <v>43.33</v>
      </c>
      <c r="I760">
        <v>34.69</v>
      </c>
      <c r="J760">
        <v>41.75</v>
      </c>
      <c r="K760" s="58">
        <v>1</v>
      </c>
      <c r="L760" s="58">
        <v>66.67</v>
      </c>
      <c r="M760">
        <v>4733.42</v>
      </c>
      <c r="N760" s="8">
        <v>9550300</v>
      </c>
      <c r="O760" s="8">
        <v>6940800</v>
      </c>
      <c r="P760" s="8">
        <v>848400</v>
      </c>
      <c r="Q760">
        <v>5.29</v>
      </c>
      <c r="R760">
        <v>1.97</v>
      </c>
      <c r="S760">
        <v>41.88</v>
      </c>
      <c r="T760" s="6">
        <v>8.2899999999999991</v>
      </c>
      <c r="U760" s="7">
        <v>7.884163424124516</v>
      </c>
      <c r="V760" t="s">
        <v>640</v>
      </c>
    </row>
    <row r="761" spans="1:22" x14ac:dyDescent="0.3">
      <c r="A761" t="s">
        <v>637</v>
      </c>
      <c r="B761" s="6">
        <v>2015</v>
      </c>
      <c r="C761">
        <v>89.72</v>
      </c>
      <c r="D761">
        <v>47.75</v>
      </c>
      <c r="E761">
        <v>1.79</v>
      </c>
      <c r="F761">
        <v>98.09</v>
      </c>
      <c r="G761">
        <v>96.16</v>
      </c>
      <c r="H761">
        <v>67.03</v>
      </c>
      <c r="I761">
        <v>99.49</v>
      </c>
      <c r="J761">
        <v>71.88</v>
      </c>
      <c r="K761" s="58">
        <v>1</v>
      </c>
      <c r="L761" s="58">
        <v>50</v>
      </c>
      <c r="M761">
        <v>16915.91</v>
      </c>
      <c r="N761" s="8">
        <v>101697000</v>
      </c>
      <c r="O761" s="8">
        <v>85442000</v>
      </c>
      <c r="P761" s="8">
        <v>4446000</v>
      </c>
      <c r="Q761">
        <v>1.1200000000000001</v>
      </c>
      <c r="R761">
        <v>1.0900000000000001</v>
      </c>
      <c r="S761">
        <v>63.09</v>
      </c>
      <c r="T761" s="6">
        <v>8.2899999999999991</v>
      </c>
      <c r="U761" s="7">
        <v>7.884163424124516</v>
      </c>
      <c r="V761" t="s">
        <v>640</v>
      </c>
    </row>
    <row r="762" spans="1:22" x14ac:dyDescent="0.3">
      <c r="A762" t="s">
        <v>139</v>
      </c>
      <c r="B762" s="6">
        <v>2015</v>
      </c>
      <c r="C762">
        <v>75.39</v>
      </c>
      <c r="D762">
        <v>75.39</v>
      </c>
      <c r="E762">
        <v>100</v>
      </c>
      <c r="F762">
        <v>65.19</v>
      </c>
      <c r="G762">
        <v>80.349999999999994</v>
      </c>
      <c r="H762">
        <v>81.2</v>
      </c>
      <c r="I762">
        <v>45.92</v>
      </c>
      <c r="J762">
        <v>87.11</v>
      </c>
      <c r="K762" s="58">
        <v>1</v>
      </c>
      <c r="L762" s="58">
        <v>58.82</v>
      </c>
      <c r="M762">
        <v>15905.88</v>
      </c>
      <c r="N762" s="8">
        <v>22634000</v>
      </c>
      <c r="O762" s="8">
        <v>13092000</v>
      </c>
      <c r="P762" s="8">
        <v>2517000</v>
      </c>
      <c r="Q762">
        <v>5.85</v>
      </c>
      <c r="R762">
        <v>0.94</v>
      </c>
      <c r="S762">
        <v>23.58</v>
      </c>
      <c r="T762" s="6">
        <v>8.2899999999999991</v>
      </c>
      <c r="U762" s="7">
        <v>7.884163424124516</v>
      </c>
      <c r="V762" t="s">
        <v>640</v>
      </c>
    </row>
    <row r="763" spans="1:22" x14ac:dyDescent="0.3">
      <c r="A763" t="s">
        <v>368</v>
      </c>
      <c r="B763" s="6">
        <v>2015</v>
      </c>
      <c r="C763">
        <v>47.02</v>
      </c>
      <c r="D763">
        <v>47.02</v>
      </c>
      <c r="E763">
        <v>100</v>
      </c>
      <c r="F763">
        <v>60.5</v>
      </c>
      <c r="G763">
        <v>45.67</v>
      </c>
      <c r="H763">
        <v>30.46</v>
      </c>
      <c r="I763">
        <v>45.92</v>
      </c>
      <c r="J763">
        <v>17.309999999999999</v>
      </c>
      <c r="K763" s="58">
        <v>1</v>
      </c>
      <c r="L763" s="58">
        <v>47.06</v>
      </c>
      <c r="M763">
        <v>4354.5600000000004</v>
      </c>
      <c r="N763" s="8">
        <v>1747300</v>
      </c>
      <c r="O763" s="8">
        <v>505700</v>
      </c>
      <c r="P763" s="8">
        <v>292400</v>
      </c>
      <c r="Q763">
        <v>14.02</v>
      </c>
      <c r="R763">
        <v>0.78</v>
      </c>
      <c r="S763">
        <v>15.03</v>
      </c>
      <c r="T763" s="6">
        <v>8.2899999999999991</v>
      </c>
      <c r="U763" s="7">
        <v>7.884163424124516</v>
      </c>
      <c r="V763" t="s">
        <v>640</v>
      </c>
    </row>
    <row r="764" spans="1:22" x14ac:dyDescent="0.3">
      <c r="A764" t="s">
        <v>260</v>
      </c>
      <c r="B764" s="6">
        <v>2015</v>
      </c>
      <c r="C764">
        <v>82.13</v>
      </c>
      <c r="D764">
        <v>82.13</v>
      </c>
      <c r="E764">
        <v>100</v>
      </c>
      <c r="F764">
        <v>91.6</v>
      </c>
      <c r="G764">
        <v>86.81</v>
      </c>
      <c r="H764">
        <v>60.89</v>
      </c>
      <c r="I764">
        <v>98.47</v>
      </c>
      <c r="J764">
        <v>56.19</v>
      </c>
      <c r="K764" s="58">
        <v>1</v>
      </c>
      <c r="L764" s="58">
        <v>68.75</v>
      </c>
      <c r="M764">
        <v>1244.6600000000001</v>
      </c>
      <c r="N764" s="8">
        <v>3601041</v>
      </c>
      <c r="O764" s="8">
        <v>673479</v>
      </c>
      <c r="P764" s="8">
        <v>135273</v>
      </c>
      <c r="Q764">
        <v>5.45</v>
      </c>
      <c r="R764">
        <v>0.02</v>
      </c>
      <c r="S764">
        <v>11.58</v>
      </c>
      <c r="T764" s="6">
        <v>8.2899999999999991</v>
      </c>
      <c r="U764" s="7">
        <v>7.884163424124516</v>
      </c>
      <c r="V764" t="s">
        <v>640</v>
      </c>
    </row>
    <row r="765" spans="1:22" x14ac:dyDescent="0.3">
      <c r="A765" t="s">
        <v>638</v>
      </c>
      <c r="B765" s="6">
        <v>2015</v>
      </c>
      <c r="C765">
        <v>7.61</v>
      </c>
      <c r="D765">
        <v>7.61</v>
      </c>
      <c r="E765">
        <v>32.14</v>
      </c>
      <c r="F765">
        <v>4.79</v>
      </c>
      <c r="G765">
        <v>8.52</v>
      </c>
      <c r="H765">
        <v>10.01</v>
      </c>
      <c r="I765">
        <v>0</v>
      </c>
      <c r="J765">
        <v>10.44</v>
      </c>
      <c r="K765" s="58">
        <v>1</v>
      </c>
      <c r="L765" s="58">
        <v>70.59</v>
      </c>
      <c r="M765">
        <v>7742.16</v>
      </c>
      <c r="N765" s="8">
        <v>27626000</v>
      </c>
      <c r="O765" s="8">
        <v>514000</v>
      </c>
      <c r="P765" s="8">
        <v>-470000</v>
      </c>
      <c r="Q765">
        <v>-0.8</v>
      </c>
      <c r="R765" t="s">
        <v>679</v>
      </c>
      <c r="S765">
        <v>1.0900000000000001</v>
      </c>
      <c r="T765" s="6">
        <v>8.2899999999999991</v>
      </c>
      <c r="U765" s="7">
        <v>7.884163424124516</v>
      </c>
      <c r="V765" t="s">
        <v>640</v>
      </c>
    </row>
    <row r="766" spans="1:22" x14ac:dyDescent="0.3">
      <c r="A766" t="s">
        <v>680</v>
      </c>
      <c r="B766" s="6">
        <v>2015</v>
      </c>
      <c r="C766">
        <v>85.32</v>
      </c>
      <c r="D766">
        <v>85.32</v>
      </c>
      <c r="E766">
        <v>91.07</v>
      </c>
      <c r="F766">
        <v>91.57</v>
      </c>
      <c r="G766">
        <v>82.64</v>
      </c>
      <c r="H766">
        <v>81.13</v>
      </c>
      <c r="I766">
        <v>91.33</v>
      </c>
      <c r="J766">
        <v>76.8</v>
      </c>
      <c r="K766" s="58">
        <v>1</v>
      </c>
      <c r="L766" s="58">
        <v>80</v>
      </c>
      <c r="M766">
        <v>27620.45</v>
      </c>
      <c r="N766" s="8">
        <v>89724000</v>
      </c>
      <c r="O766" s="8">
        <v>61250000</v>
      </c>
      <c r="P766" s="8">
        <v>2320000</v>
      </c>
      <c r="Q766">
        <v>3.72</v>
      </c>
      <c r="R766">
        <v>0.51</v>
      </c>
      <c r="S766">
        <v>58.45</v>
      </c>
      <c r="T766" s="6">
        <v>8.2899999999999991</v>
      </c>
      <c r="U766" s="7">
        <v>7.884163424124516</v>
      </c>
      <c r="V766" t="s">
        <v>640</v>
      </c>
    </row>
    <row r="767" spans="1:22" x14ac:dyDescent="0.3">
      <c r="A767" t="s">
        <v>461</v>
      </c>
      <c r="B767" s="6">
        <v>2015</v>
      </c>
      <c r="C767">
        <v>45.66</v>
      </c>
      <c r="D767">
        <v>45.66</v>
      </c>
      <c r="E767">
        <v>100</v>
      </c>
      <c r="F767">
        <v>35.32</v>
      </c>
      <c r="G767">
        <v>52.22</v>
      </c>
      <c r="H767">
        <v>44.35</v>
      </c>
      <c r="I767">
        <v>28.06</v>
      </c>
      <c r="J767">
        <v>35.71</v>
      </c>
      <c r="K767" s="58">
        <v>1</v>
      </c>
      <c r="L767" s="58">
        <v>87.5</v>
      </c>
      <c r="M767">
        <v>2646.42</v>
      </c>
      <c r="N767" s="8">
        <v>5486000</v>
      </c>
      <c r="O767" s="8">
        <v>3924000</v>
      </c>
      <c r="P767" s="8">
        <v>150000</v>
      </c>
      <c r="Q767">
        <v>3.82</v>
      </c>
      <c r="R767">
        <v>0.94</v>
      </c>
      <c r="S767">
        <v>34.479999999999997</v>
      </c>
      <c r="T767" s="6">
        <v>8.2899999999999991</v>
      </c>
      <c r="U767" s="7">
        <v>7.884163424124516</v>
      </c>
      <c r="V767" t="s">
        <v>640</v>
      </c>
    </row>
    <row r="768" spans="1:22" x14ac:dyDescent="0.3">
      <c r="A768" t="s">
        <v>186</v>
      </c>
      <c r="B768" s="6">
        <v>2015</v>
      </c>
      <c r="C768">
        <v>75.14</v>
      </c>
      <c r="D768">
        <v>75.14</v>
      </c>
      <c r="E768">
        <v>100</v>
      </c>
      <c r="F768">
        <v>74.75</v>
      </c>
      <c r="G768">
        <v>74.56</v>
      </c>
      <c r="H768">
        <v>76.67</v>
      </c>
      <c r="I768">
        <v>60.2</v>
      </c>
      <c r="J768">
        <v>92.27</v>
      </c>
      <c r="K768" s="58">
        <v>1</v>
      </c>
      <c r="L768" s="58">
        <v>94.44</v>
      </c>
      <c r="M768">
        <v>11251.9</v>
      </c>
      <c r="N768" s="8">
        <v>10914000</v>
      </c>
      <c r="O768" s="8">
        <v>7222000</v>
      </c>
      <c r="P768" s="8">
        <v>1060000</v>
      </c>
      <c r="Q768">
        <v>7.87</v>
      </c>
      <c r="R768">
        <v>1.33</v>
      </c>
      <c r="S768">
        <v>31.59</v>
      </c>
      <c r="T768" s="6">
        <v>8.2899999999999991</v>
      </c>
      <c r="U768" s="7">
        <v>7.884163424124516</v>
      </c>
      <c r="V768" t="s">
        <v>640</v>
      </c>
    </row>
    <row r="769" spans="1:22" x14ac:dyDescent="0.3">
      <c r="A769" t="s">
        <v>639</v>
      </c>
      <c r="B769" s="6">
        <v>2015</v>
      </c>
      <c r="C769">
        <v>80.180000000000007</v>
      </c>
      <c r="D769">
        <v>41.05</v>
      </c>
      <c r="E769">
        <v>5.36</v>
      </c>
      <c r="F769">
        <v>86.07</v>
      </c>
      <c r="G769">
        <v>82.11</v>
      </c>
      <c r="H769">
        <v>68.64</v>
      </c>
      <c r="I769">
        <v>81.12</v>
      </c>
      <c r="J769">
        <v>69.78</v>
      </c>
      <c r="K769" s="58">
        <v>1</v>
      </c>
      <c r="L769" s="58">
        <v>95</v>
      </c>
      <c r="M769">
        <v>42227.34</v>
      </c>
      <c r="N769" s="8">
        <v>373909000</v>
      </c>
      <c r="O769" s="8">
        <v>293199000</v>
      </c>
      <c r="P769" s="8">
        <v>12674000</v>
      </c>
      <c r="Q769">
        <v>7.0000000000000007E-2</v>
      </c>
      <c r="R769">
        <v>0.56999999999999995</v>
      </c>
      <c r="S769">
        <v>65.489999999999995</v>
      </c>
      <c r="T769" s="6">
        <v>8.2899999999999991</v>
      </c>
      <c r="U769" s="7">
        <v>7.884163424124516</v>
      </c>
      <c r="V769" t="s">
        <v>640</v>
      </c>
    </row>
    <row r="770" spans="1:22" x14ac:dyDescent="0.3">
      <c r="A770" t="s">
        <v>678</v>
      </c>
      <c r="B770" s="6">
        <v>2015</v>
      </c>
      <c r="C770">
        <v>63.74</v>
      </c>
      <c r="D770">
        <v>63.74</v>
      </c>
      <c r="E770">
        <v>100</v>
      </c>
      <c r="F770">
        <v>56.37</v>
      </c>
      <c r="G770">
        <v>60.92</v>
      </c>
      <c r="H770">
        <v>81.55</v>
      </c>
      <c r="I770">
        <v>25.21</v>
      </c>
      <c r="J770">
        <v>95.36</v>
      </c>
      <c r="K770" s="58">
        <v>1</v>
      </c>
      <c r="L770" s="58">
        <v>100</v>
      </c>
      <c r="M770">
        <v>42488.7</v>
      </c>
      <c r="N770" s="8">
        <v>28706200</v>
      </c>
      <c r="O770" s="8">
        <v>15935400</v>
      </c>
      <c r="P770" s="8">
        <v>2697100</v>
      </c>
      <c r="Q770">
        <v>6.99</v>
      </c>
      <c r="R770">
        <v>0.56999999999999995</v>
      </c>
      <c r="S770">
        <v>39.11</v>
      </c>
      <c r="T770" s="6">
        <v>8.2899999999999991</v>
      </c>
      <c r="U770" s="7">
        <v>7.884163424124516</v>
      </c>
      <c r="V770" t="s">
        <v>77</v>
      </c>
    </row>
    <row r="771" spans="1:22" x14ac:dyDescent="0.3">
      <c r="A771" t="s">
        <v>155</v>
      </c>
      <c r="B771" s="6">
        <v>2015</v>
      </c>
      <c r="C771">
        <v>77.84</v>
      </c>
      <c r="D771">
        <v>77.84</v>
      </c>
      <c r="E771">
        <v>100</v>
      </c>
      <c r="F771">
        <v>71.31</v>
      </c>
      <c r="G771">
        <v>82.58</v>
      </c>
      <c r="H771">
        <v>81.36</v>
      </c>
      <c r="I771">
        <v>25.21</v>
      </c>
      <c r="J771">
        <v>78.13</v>
      </c>
      <c r="K771" s="58">
        <v>1</v>
      </c>
      <c r="L771" s="58">
        <v>100</v>
      </c>
      <c r="M771">
        <v>15238.2</v>
      </c>
      <c r="N771" s="8">
        <v>14906000</v>
      </c>
      <c r="O771" s="8">
        <v>7926000</v>
      </c>
      <c r="P771" s="8">
        <v>1462000</v>
      </c>
      <c r="Q771">
        <v>7.19</v>
      </c>
      <c r="R771">
        <v>1</v>
      </c>
      <c r="S771">
        <v>27.07</v>
      </c>
      <c r="T771" s="6">
        <v>8.2899999999999991</v>
      </c>
      <c r="U771" s="7">
        <v>7.884163424124516</v>
      </c>
      <c r="V771" t="s">
        <v>77</v>
      </c>
    </row>
    <row r="772" spans="1:22" x14ac:dyDescent="0.3">
      <c r="A772" t="s">
        <v>356</v>
      </c>
      <c r="B772" s="6">
        <v>2015</v>
      </c>
      <c r="C772">
        <v>74.81</v>
      </c>
      <c r="D772">
        <v>74.81</v>
      </c>
      <c r="E772">
        <v>100</v>
      </c>
      <c r="F772">
        <v>90.99</v>
      </c>
      <c r="G772">
        <v>53.92</v>
      </c>
      <c r="H772">
        <v>81.62</v>
      </c>
      <c r="I772">
        <v>90.5</v>
      </c>
      <c r="J772">
        <v>89.18</v>
      </c>
      <c r="K772" s="58">
        <v>1</v>
      </c>
      <c r="L772" s="58">
        <v>44.44</v>
      </c>
      <c r="M772">
        <v>4779.8999999999996</v>
      </c>
      <c r="N772" s="8">
        <v>8528000</v>
      </c>
      <c r="O772" s="8">
        <v>5268000</v>
      </c>
      <c r="P772" s="8">
        <v>569000</v>
      </c>
      <c r="Q772">
        <v>4.3499999999999996</v>
      </c>
      <c r="R772">
        <v>0.9</v>
      </c>
      <c r="S772">
        <v>46.02</v>
      </c>
      <c r="T772" s="6">
        <v>8.2899999999999991</v>
      </c>
      <c r="U772" s="7">
        <v>7.884163424124516</v>
      </c>
      <c r="V772" t="s">
        <v>77</v>
      </c>
    </row>
    <row r="773" spans="1:22" x14ac:dyDescent="0.3">
      <c r="A773" t="s">
        <v>21</v>
      </c>
      <c r="B773" s="6">
        <v>2015</v>
      </c>
      <c r="C773">
        <v>87.9</v>
      </c>
      <c r="D773">
        <v>87.9</v>
      </c>
      <c r="E773">
        <v>100</v>
      </c>
      <c r="F773">
        <v>91.89</v>
      </c>
      <c r="G773">
        <v>83.99</v>
      </c>
      <c r="H773">
        <v>87.47</v>
      </c>
      <c r="I773">
        <v>99.59</v>
      </c>
      <c r="J773">
        <v>95.05</v>
      </c>
      <c r="K773" s="58">
        <v>1</v>
      </c>
      <c r="L773" s="58">
        <v>44.44</v>
      </c>
      <c r="M773">
        <v>64830.79</v>
      </c>
      <c r="N773" s="8">
        <v>69045000</v>
      </c>
      <c r="O773" s="8">
        <v>37500000</v>
      </c>
      <c r="P773" s="8">
        <v>6196000</v>
      </c>
      <c r="Q773">
        <v>6.32</v>
      </c>
      <c r="R773">
        <v>1.02</v>
      </c>
      <c r="S773">
        <v>32.630000000000003</v>
      </c>
      <c r="T773" s="6">
        <v>8.2899999999999991</v>
      </c>
      <c r="U773" s="7">
        <v>7.884163424124516</v>
      </c>
      <c r="V773" t="s">
        <v>77</v>
      </c>
    </row>
    <row r="774" spans="1:22" x14ac:dyDescent="0.3">
      <c r="A774" t="s">
        <v>12</v>
      </c>
      <c r="B774" s="6">
        <v>2015</v>
      </c>
      <c r="C774">
        <v>74.95</v>
      </c>
      <c r="D774">
        <v>73</v>
      </c>
      <c r="E774">
        <v>73.680000000000007</v>
      </c>
      <c r="F774">
        <v>80.599999999999994</v>
      </c>
      <c r="G774">
        <v>94.34</v>
      </c>
      <c r="H774">
        <v>41.83</v>
      </c>
      <c r="I774">
        <v>72.22</v>
      </c>
      <c r="J774">
        <v>40.11</v>
      </c>
      <c r="K774" s="58">
        <v>1</v>
      </c>
      <c r="L774" s="58">
        <v>36.36</v>
      </c>
      <c r="M774">
        <v>95388.38</v>
      </c>
      <c r="N774" s="8">
        <v>69238000</v>
      </c>
      <c r="O774" s="8">
        <v>43793000</v>
      </c>
      <c r="P774" s="8">
        <v>6344000</v>
      </c>
      <c r="Q774">
        <v>6.91</v>
      </c>
      <c r="R774">
        <v>0.67</v>
      </c>
      <c r="S774">
        <v>42.49</v>
      </c>
      <c r="T774" s="6">
        <v>8.2899999999999991</v>
      </c>
      <c r="U774" s="7">
        <v>7.884163424124516</v>
      </c>
      <c r="V774" t="s">
        <v>77</v>
      </c>
    </row>
    <row r="775" spans="1:22" x14ac:dyDescent="0.3">
      <c r="A775" t="s">
        <v>254</v>
      </c>
      <c r="B775" s="6">
        <v>2015</v>
      </c>
      <c r="C775">
        <v>42.06</v>
      </c>
      <c r="D775">
        <v>42.06</v>
      </c>
      <c r="E775">
        <v>100</v>
      </c>
      <c r="F775">
        <v>35.43</v>
      </c>
      <c r="G775">
        <v>39.42</v>
      </c>
      <c r="H775">
        <v>58.26</v>
      </c>
      <c r="I775">
        <v>25.21</v>
      </c>
      <c r="J775">
        <v>54.4</v>
      </c>
      <c r="K775" s="58">
        <v>1</v>
      </c>
      <c r="L775" s="58">
        <v>41.67</v>
      </c>
      <c r="M775">
        <v>7510.09</v>
      </c>
      <c r="N775" s="8">
        <v>6924800</v>
      </c>
      <c r="O775" s="8">
        <v>4234300</v>
      </c>
      <c r="P775" s="8">
        <v>627800</v>
      </c>
      <c r="Q775">
        <v>6.27</v>
      </c>
      <c r="R775">
        <v>1.49</v>
      </c>
      <c r="S775">
        <v>44.91</v>
      </c>
      <c r="T775" s="6">
        <v>8.2899999999999991</v>
      </c>
      <c r="U775" s="7">
        <v>7.884163424124516</v>
      </c>
      <c r="V775" t="s">
        <v>77</v>
      </c>
    </row>
    <row r="776" spans="1:22" x14ac:dyDescent="0.3">
      <c r="A776" t="s">
        <v>641</v>
      </c>
      <c r="B776" s="6">
        <v>2015</v>
      </c>
      <c r="C776">
        <v>68.790000000000006</v>
      </c>
      <c r="D776">
        <v>68.790000000000006</v>
      </c>
      <c r="E776">
        <v>100</v>
      </c>
      <c r="F776">
        <v>68.430000000000007</v>
      </c>
      <c r="G776">
        <v>75.98</v>
      </c>
      <c r="H776">
        <v>57.24</v>
      </c>
      <c r="I776">
        <v>25.21</v>
      </c>
      <c r="J776">
        <v>48.7</v>
      </c>
      <c r="K776" s="58">
        <v>1</v>
      </c>
      <c r="L776" s="58">
        <v>54.55</v>
      </c>
      <c r="M776">
        <v>5745.86</v>
      </c>
      <c r="N776" s="8">
        <v>7205000</v>
      </c>
      <c r="O776" s="8">
        <v>4711000</v>
      </c>
      <c r="P776" s="8">
        <v>519000</v>
      </c>
      <c r="Q776">
        <v>3.92</v>
      </c>
      <c r="R776">
        <v>0.81</v>
      </c>
      <c r="S776">
        <v>47.46</v>
      </c>
      <c r="T776" s="6">
        <v>8.2899999999999991</v>
      </c>
      <c r="U776" s="7">
        <v>7.884163424124516</v>
      </c>
      <c r="V776" t="s">
        <v>77</v>
      </c>
    </row>
    <row r="777" spans="1:22" x14ac:dyDescent="0.3">
      <c r="A777" t="s">
        <v>681</v>
      </c>
      <c r="B777" s="6">
        <v>2015</v>
      </c>
      <c r="C777">
        <v>70.38</v>
      </c>
      <c r="D777">
        <v>70.38</v>
      </c>
      <c r="E777">
        <v>100</v>
      </c>
      <c r="F777">
        <v>86.97</v>
      </c>
      <c r="G777">
        <v>76.88</v>
      </c>
      <c r="H777">
        <v>30.04</v>
      </c>
      <c r="I777">
        <v>79.75</v>
      </c>
      <c r="J777">
        <v>21.23</v>
      </c>
      <c r="K777" s="58">
        <v>1</v>
      </c>
      <c r="L777" s="58">
        <v>50</v>
      </c>
      <c r="M777">
        <v>5999.71</v>
      </c>
      <c r="N777" s="8">
        <v>1234900</v>
      </c>
      <c r="O777" s="8">
        <v>627600</v>
      </c>
      <c r="P777" s="8">
        <v>263800</v>
      </c>
      <c r="Q777">
        <v>16.41</v>
      </c>
      <c r="R777">
        <v>0.88</v>
      </c>
      <c r="S777">
        <v>34.299999999999997</v>
      </c>
      <c r="T777" s="6">
        <v>8.2899999999999991</v>
      </c>
      <c r="U777" s="7">
        <v>7.884163424124516</v>
      </c>
      <c r="V777" t="s">
        <v>77</v>
      </c>
    </row>
    <row r="778" spans="1:22" x14ac:dyDescent="0.3">
      <c r="A778" t="s">
        <v>622</v>
      </c>
      <c r="B778" s="6">
        <v>2015</v>
      </c>
      <c r="C778">
        <v>49.09</v>
      </c>
      <c r="D778">
        <v>49.09</v>
      </c>
      <c r="E778">
        <v>100</v>
      </c>
      <c r="F778">
        <v>28.99</v>
      </c>
      <c r="G778">
        <v>63.46</v>
      </c>
      <c r="H778">
        <v>60.24</v>
      </c>
      <c r="I778">
        <v>0</v>
      </c>
      <c r="J778">
        <v>72.489999999999995</v>
      </c>
      <c r="K778" s="58">
        <v>1</v>
      </c>
      <c r="L778" s="58">
        <v>45.45</v>
      </c>
      <c r="M778">
        <v>1415.62</v>
      </c>
      <c r="N778" s="8">
        <v>617048</v>
      </c>
      <c r="O778" s="8">
        <v>170924</v>
      </c>
      <c r="P778" s="8">
        <v>72856</v>
      </c>
      <c r="Q778">
        <v>10.23</v>
      </c>
      <c r="R778">
        <v>0.72</v>
      </c>
      <c r="S778">
        <v>0.77</v>
      </c>
      <c r="T778" s="6">
        <v>8.2899999999999991</v>
      </c>
      <c r="U778" s="7">
        <v>7.884163424124516</v>
      </c>
      <c r="V778" t="s">
        <v>77</v>
      </c>
    </row>
    <row r="779" spans="1:22" x14ac:dyDescent="0.3">
      <c r="A779" t="s">
        <v>642</v>
      </c>
      <c r="B779" s="6">
        <v>2015</v>
      </c>
      <c r="C779">
        <v>22.48</v>
      </c>
      <c r="D779">
        <v>22.48</v>
      </c>
      <c r="E779">
        <v>100</v>
      </c>
      <c r="F779">
        <v>30.57</v>
      </c>
      <c r="G779">
        <v>11.87</v>
      </c>
      <c r="H779">
        <v>26.16</v>
      </c>
      <c r="I779">
        <v>63.22</v>
      </c>
      <c r="J779">
        <v>26.62</v>
      </c>
      <c r="K779" s="58">
        <v>1</v>
      </c>
      <c r="L779" s="58">
        <v>50</v>
      </c>
      <c r="M779">
        <v>9502.84</v>
      </c>
      <c r="N779" s="8">
        <v>1864988</v>
      </c>
      <c r="O779" s="8">
        <v>553182</v>
      </c>
      <c r="P779" s="8">
        <v>474096</v>
      </c>
      <c r="Q779">
        <v>20.440000000000001</v>
      </c>
      <c r="R779">
        <v>1.02</v>
      </c>
      <c r="S779">
        <v>0.32</v>
      </c>
      <c r="T779" s="6">
        <v>8.2899999999999991</v>
      </c>
      <c r="U779" s="7">
        <v>7.884163424124516</v>
      </c>
      <c r="V779" t="s">
        <v>77</v>
      </c>
    </row>
    <row r="780" spans="1:22" x14ac:dyDescent="0.3">
      <c r="A780" t="s">
        <v>643</v>
      </c>
      <c r="B780" s="6">
        <v>2015</v>
      </c>
      <c r="C780">
        <v>26.13</v>
      </c>
      <c r="D780">
        <v>26.13</v>
      </c>
      <c r="E780">
        <v>100</v>
      </c>
      <c r="F780">
        <v>12.35</v>
      </c>
      <c r="G780">
        <v>40.29</v>
      </c>
      <c r="H780">
        <v>26.45</v>
      </c>
      <c r="I780">
        <v>25.21</v>
      </c>
      <c r="J780">
        <v>22.53</v>
      </c>
      <c r="K780" s="58">
        <v>1</v>
      </c>
      <c r="L780" s="58">
        <v>41.67</v>
      </c>
      <c r="M780">
        <v>2589.2199999999998</v>
      </c>
      <c r="N780" s="8">
        <v>1456500</v>
      </c>
      <c r="O780" s="8">
        <v>386300</v>
      </c>
      <c r="P780" s="8">
        <v>327900</v>
      </c>
      <c r="Q780">
        <v>17.68</v>
      </c>
      <c r="R780">
        <v>1.43</v>
      </c>
      <c r="S780">
        <v>1.63</v>
      </c>
      <c r="T780" s="6">
        <v>8.2899999999999991</v>
      </c>
      <c r="U780" s="7">
        <v>7.884163424124516</v>
      </c>
      <c r="V780" t="s">
        <v>77</v>
      </c>
    </row>
    <row r="781" spans="1:22" x14ac:dyDescent="0.3">
      <c r="A781" t="s">
        <v>162</v>
      </c>
      <c r="B781" s="6">
        <v>2015</v>
      </c>
      <c r="C781">
        <v>73.94</v>
      </c>
      <c r="D781">
        <v>73.94</v>
      </c>
      <c r="E781">
        <v>100</v>
      </c>
      <c r="F781">
        <v>72.63</v>
      </c>
      <c r="G781">
        <v>66.72</v>
      </c>
      <c r="H781">
        <v>88.5</v>
      </c>
      <c r="I781">
        <v>25.21</v>
      </c>
      <c r="J781">
        <v>92.86</v>
      </c>
      <c r="K781" s="58">
        <v>1</v>
      </c>
      <c r="L781" s="58">
        <v>50</v>
      </c>
      <c r="M781">
        <v>15323.66</v>
      </c>
      <c r="N781" s="8">
        <v>6022000</v>
      </c>
      <c r="O781" s="8">
        <v>2607000</v>
      </c>
      <c r="P781" s="8">
        <v>766000</v>
      </c>
      <c r="Q781">
        <v>11.08</v>
      </c>
      <c r="R781">
        <v>0.73</v>
      </c>
      <c r="S781">
        <v>25.27</v>
      </c>
      <c r="T781" s="6">
        <v>8.2899999999999991</v>
      </c>
      <c r="U781" s="7">
        <v>7.884163424124516</v>
      </c>
      <c r="V781" t="s">
        <v>77</v>
      </c>
    </row>
    <row r="782" spans="1:22" x14ac:dyDescent="0.3">
      <c r="A782" t="s">
        <v>274</v>
      </c>
      <c r="B782" s="6">
        <v>2015</v>
      </c>
      <c r="C782">
        <v>66.22</v>
      </c>
      <c r="D782">
        <v>66.22</v>
      </c>
      <c r="E782">
        <v>77.78</v>
      </c>
      <c r="F782">
        <v>61.92</v>
      </c>
      <c r="G782">
        <v>61.52</v>
      </c>
      <c r="H782">
        <v>81.8</v>
      </c>
      <c r="I782">
        <v>25.21</v>
      </c>
      <c r="J782">
        <v>81.03</v>
      </c>
      <c r="K782" s="58">
        <v>1</v>
      </c>
      <c r="L782" s="58">
        <v>70</v>
      </c>
      <c r="M782">
        <v>7674.16</v>
      </c>
      <c r="N782" s="8">
        <v>4158100</v>
      </c>
      <c r="O782" s="8">
        <v>2358000</v>
      </c>
      <c r="P782" s="8">
        <v>444700</v>
      </c>
      <c r="Q782">
        <v>11.69</v>
      </c>
      <c r="R782">
        <v>2.42</v>
      </c>
      <c r="S782">
        <v>37.33</v>
      </c>
      <c r="T782" s="6">
        <v>8.2899999999999991</v>
      </c>
      <c r="U782" s="7">
        <v>7.884163424124516</v>
      </c>
      <c r="V782" t="s">
        <v>77</v>
      </c>
    </row>
    <row r="783" spans="1:22" x14ac:dyDescent="0.3">
      <c r="A783" t="s">
        <v>374</v>
      </c>
      <c r="B783" s="6">
        <v>2015</v>
      </c>
      <c r="C783">
        <v>37.92</v>
      </c>
      <c r="D783">
        <v>36.82</v>
      </c>
      <c r="E783">
        <v>27.78</v>
      </c>
      <c r="F783">
        <v>35.380000000000003</v>
      </c>
      <c r="G783">
        <v>43.9</v>
      </c>
      <c r="H783">
        <v>32.29</v>
      </c>
      <c r="I783">
        <v>25.21</v>
      </c>
      <c r="J783">
        <v>20.329999999999998</v>
      </c>
      <c r="K783" s="58">
        <v>1</v>
      </c>
      <c r="L783" s="58">
        <v>66.67</v>
      </c>
      <c r="M783">
        <v>4408.7</v>
      </c>
      <c r="N783" s="8">
        <v>8174700</v>
      </c>
      <c r="O783" s="8">
        <v>3879100</v>
      </c>
      <c r="P783" s="8">
        <v>739200</v>
      </c>
      <c r="Q783">
        <v>6.63</v>
      </c>
      <c r="R783">
        <v>0.51</v>
      </c>
      <c r="S783">
        <v>26.44</v>
      </c>
      <c r="T783" s="6">
        <v>8.2899999999999991</v>
      </c>
      <c r="U783" s="7">
        <v>7.884163424124516</v>
      </c>
      <c r="V783" t="s">
        <v>77</v>
      </c>
    </row>
    <row r="784" spans="1:22" x14ac:dyDescent="0.3">
      <c r="A784" t="s">
        <v>644</v>
      </c>
      <c r="B784" s="6">
        <v>2015</v>
      </c>
      <c r="C784">
        <v>76.010000000000005</v>
      </c>
      <c r="D784">
        <v>76.010000000000005</v>
      </c>
      <c r="E784">
        <v>100</v>
      </c>
      <c r="F784">
        <v>88.1</v>
      </c>
      <c r="G784">
        <v>64.11</v>
      </c>
      <c r="H784">
        <v>83.28</v>
      </c>
      <c r="I784">
        <v>75</v>
      </c>
      <c r="J784">
        <v>90.63</v>
      </c>
      <c r="K784" s="58">
        <v>1</v>
      </c>
      <c r="L784" s="58">
        <v>66.67</v>
      </c>
      <c r="M784">
        <v>8403.6</v>
      </c>
      <c r="N784" s="8">
        <v>11377000</v>
      </c>
      <c r="O784" s="8">
        <v>5746000</v>
      </c>
      <c r="P784" s="8">
        <v>509000</v>
      </c>
      <c r="Q784">
        <v>1.27</v>
      </c>
      <c r="R784">
        <v>0.68</v>
      </c>
      <c r="S784">
        <v>33.29</v>
      </c>
      <c r="T784" s="6">
        <v>8.2899999999999991</v>
      </c>
      <c r="U784" s="7">
        <v>7.884163424124516</v>
      </c>
      <c r="V784" t="s">
        <v>77</v>
      </c>
    </row>
    <row r="785" spans="1:22" x14ac:dyDescent="0.3">
      <c r="A785" t="s">
        <v>389</v>
      </c>
      <c r="B785" s="6">
        <v>2015</v>
      </c>
      <c r="C785">
        <v>69.08</v>
      </c>
      <c r="D785">
        <v>69.08</v>
      </c>
      <c r="E785">
        <v>100</v>
      </c>
      <c r="F785">
        <v>67.28</v>
      </c>
      <c r="G785">
        <v>70.430000000000007</v>
      </c>
      <c r="H785">
        <v>69.959999999999994</v>
      </c>
      <c r="I785">
        <v>63.22</v>
      </c>
      <c r="J785">
        <v>86.26</v>
      </c>
      <c r="K785" s="58">
        <v>1</v>
      </c>
      <c r="L785" s="58">
        <v>54.55</v>
      </c>
      <c r="M785">
        <v>3929.9</v>
      </c>
      <c r="N785" s="8">
        <v>6858000</v>
      </c>
      <c r="O785" s="8">
        <v>4535000</v>
      </c>
      <c r="P785" s="8">
        <v>488000</v>
      </c>
      <c r="Q785">
        <v>3</v>
      </c>
      <c r="R785">
        <v>1.1499999999999999</v>
      </c>
      <c r="S785">
        <v>42.27</v>
      </c>
      <c r="T785" s="6">
        <v>8.2899999999999991</v>
      </c>
      <c r="U785" s="7">
        <v>7.884163424124516</v>
      </c>
      <c r="V785" t="s">
        <v>77</v>
      </c>
    </row>
    <row r="786" spans="1:22" x14ac:dyDescent="0.3">
      <c r="A786" t="s">
        <v>282</v>
      </c>
      <c r="B786" s="6">
        <v>2015</v>
      </c>
      <c r="C786">
        <v>76.37</v>
      </c>
      <c r="D786">
        <v>76.37</v>
      </c>
      <c r="E786">
        <v>100</v>
      </c>
      <c r="F786">
        <v>66.92</v>
      </c>
      <c r="G786">
        <v>84.96</v>
      </c>
      <c r="H786">
        <v>78.53</v>
      </c>
      <c r="I786">
        <v>71.489999999999995</v>
      </c>
      <c r="J786">
        <v>83.93</v>
      </c>
      <c r="K786" s="58">
        <v>1</v>
      </c>
      <c r="L786" s="58"/>
      <c r="M786">
        <v>10385.370000000001</v>
      </c>
      <c r="N786" s="8">
        <v>24270000</v>
      </c>
      <c r="O786" s="8">
        <v>16790000</v>
      </c>
      <c r="P786" s="8">
        <v>1025000</v>
      </c>
      <c r="Q786">
        <v>2.41</v>
      </c>
      <c r="R786">
        <v>0.46</v>
      </c>
      <c r="S786">
        <v>53.79</v>
      </c>
      <c r="T786" s="6">
        <v>8.2899999999999991</v>
      </c>
      <c r="U786" s="7">
        <v>7.884163424124516</v>
      </c>
      <c r="V786" t="s">
        <v>77</v>
      </c>
    </row>
    <row r="787" spans="1:22" x14ac:dyDescent="0.3">
      <c r="A787" t="s">
        <v>263</v>
      </c>
      <c r="B787" s="6">
        <v>2015</v>
      </c>
      <c r="C787">
        <v>66.62</v>
      </c>
      <c r="D787">
        <v>66.62</v>
      </c>
      <c r="E787">
        <v>100</v>
      </c>
      <c r="F787">
        <v>46.79</v>
      </c>
      <c r="G787">
        <v>87.49</v>
      </c>
      <c r="H787">
        <v>66.319999999999993</v>
      </c>
      <c r="I787">
        <v>0</v>
      </c>
      <c r="J787">
        <v>70.88</v>
      </c>
      <c r="K787" s="58">
        <v>1</v>
      </c>
      <c r="L787" s="58">
        <v>52.94</v>
      </c>
      <c r="M787">
        <v>7912.07</v>
      </c>
      <c r="N787" s="8">
        <v>4105622</v>
      </c>
      <c r="O787" s="8">
        <v>2517387</v>
      </c>
      <c r="P787" s="8">
        <v>369658</v>
      </c>
      <c r="Q787">
        <v>6.75</v>
      </c>
      <c r="R787">
        <v>0.63</v>
      </c>
      <c r="S787">
        <v>46.99</v>
      </c>
      <c r="T787" s="6">
        <v>8.2899999999999991</v>
      </c>
      <c r="U787" s="7">
        <v>7.884163424124516</v>
      </c>
      <c r="V787" t="s">
        <v>77</v>
      </c>
    </row>
    <row r="788" spans="1:22" x14ac:dyDescent="0.3">
      <c r="A788" t="s">
        <v>377</v>
      </c>
      <c r="B788" s="6">
        <v>2015</v>
      </c>
      <c r="C788">
        <v>68.7</v>
      </c>
      <c r="D788">
        <v>68.7</v>
      </c>
      <c r="E788">
        <v>100</v>
      </c>
      <c r="F788">
        <v>84.81</v>
      </c>
      <c r="G788">
        <v>60.48</v>
      </c>
      <c r="H788">
        <v>54.17</v>
      </c>
      <c r="I788">
        <v>90.5</v>
      </c>
      <c r="J788">
        <v>58.93</v>
      </c>
      <c r="K788" s="58">
        <v>0</v>
      </c>
      <c r="L788" s="58">
        <v>47.62</v>
      </c>
      <c r="M788">
        <v>4343.3599999999997</v>
      </c>
      <c r="N788" s="8">
        <v>3926018</v>
      </c>
      <c r="O788" s="8">
        <v>2141048</v>
      </c>
      <c r="P788" s="8">
        <v>191506</v>
      </c>
      <c r="Q788">
        <v>4.58</v>
      </c>
      <c r="R788">
        <v>2.4700000000000002</v>
      </c>
      <c r="S788">
        <v>18.690000000000001</v>
      </c>
      <c r="T788" s="6">
        <v>8.2899999999999991</v>
      </c>
      <c r="U788" s="7">
        <v>7.884163424124516</v>
      </c>
      <c r="V788" t="s">
        <v>77</v>
      </c>
    </row>
    <row r="789" spans="1:22" x14ac:dyDescent="0.3">
      <c r="A789" t="s">
        <v>590</v>
      </c>
      <c r="B789" s="6">
        <v>2015</v>
      </c>
      <c r="C789">
        <v>36.369999999999997</v>
      </c>
      <c r="D789">
        <v>36.369999999999997</v>
      </c>
      <c r="E789">
        <v>100</v>
      </c>
      <c r="F789">
        <v>25.59</v>
      </c>
      <c r="G789">
        <v>24.87</v>
      </c>
      <c r="H789">
        <v>74.900000000000006</v>
      </c>
      <c r="I789">
        <v>25.21</v>
      </c>
      <c r="J789">
        <v>92.59</v>
      </c>
      <c r="K789" s="58">
        <v>0</v>
      </c>
      <c r="L789" s="58">
        <v>47.62</v>
      </c>
      <c r="M789">
        <v>1775.15</v>
      </c>
      <c r="N789" s="8">
        <v>419800</v>
      </c>
      <c r="O789" s="8">
        <v>61200</v>
      </c>
      <c r="P789" s="8">
        <v>106300</v>
      </c>
      <c r="Q789">
        <v>20.18</v>
      </c>
      <c r="R789">
        <v>0.63</v>
      </c>
      <c r="S789">
        <v>0</v>
      </c>
      <c r="T789" s="6">
        <v>8.2899999999999991</v>
      </c>
      <c r="U789" s="7">
        <v>7.884163424124516</v>
      </c>
      <c r="V789" t="s">
        <v>77</v>
      </c>
    </row>
    <row r="790" spans="1:22" x14ac:dyDescent="0.3">
      <c r="A790" t="s">
        <v>682</v>
      </c>
      <c r="B790" s="6">
        <v>2015</v>
      </c>
      <c r="C790">
        <v>66.67</v>
      </c>
      <c r="D790">
        <v>66.67</v>
      </c>
      <c r="E790">
        <v>100</v>
      </c>
      <c r="F790">
        <v>48.87</v>
      </c>
      <c r="G790">
        <v>85.92</v>
      </c>
      <c r="H790">
        <v>65.5</v>
      </c>
      <c r="I790">
        <v>25.21</v>
      </c>
      <c r="J790">
        <v>67.5</v>
      </c>
      <c r="K790" s="58">
        <v>0</v>
      </c>
      <c r="L790" s="58">
        <v>47.37</v>
      </c>
      <c r="M790">
        <v>10949.96</v>
      </c>
      <c r="N790" s="8">
        <v>115913000</v>
      </c>
      <c r="O790" s="8">
        <v>40186000</v>
      </c>
      <c r="P790" s="8">
        <v>11687000</v>
      </c>
      <c r="Q790">
        <v>7.82</v>
      </c>
      <c r="R790">
        <v>0.93</v>
      </c>
      <c r="S790">
        <v>16.62</v>
      </c>
      <c r="T790" s="6">
        <v>8.2899999999999991</v>
      </c>
      <c r="U790" s="7">
        <v>7.884163424124516</v>
      </c>
      <c r="V790" t="s">
        <v>77</v>
      </c>
    </row>
    <row r="791" spans="1:22" x14ac:dyDescent="0.3">
      <c r="A791" t="s">
        <v>646</v>
      </c>
      <c r="B791" s="6">
        <v>2015</v>
      </c>
      <c r="C791">
        <v>63.33</v>
      </c>
      <c r="D791">
        <v>63.33</v>
      </c>
      <c r="E791">
        <v>100</v>
      </c>
      <c r="F791">
        <v>70.959999999999994</v>
      </c>
      <c r="G791">
        <v>87.2</v>
      </c>
      <c r="H791">
        <v>19.91</v>
      </c>
      <c r="I791">
        <v>76.540000000000006</v>
      </c>
      <c r="J791">
        <v>21</v>
      </c>
      <c r="K791" s="58">
        <v>0</v>
      </c>
      <c r="L791" s="58">
        <v>44.44</v>
      </c>
      <c r="M791">
        <v>8363.7900000000009</v>
      </c>
      <c r="N791" s="8">
        <v>33098361</v>
      </c>
      <c r="O791" s="8">
        <v>27842316</v>
      </c>
      <c r="P791" s="8">
        <v>825753</v>
      </c>
      <c r="Q791">
        <v>3.21</v>
      </c>
      <c r="R791">
        <v>1.06</v>
      </c>
      <c r="S791">
        <v>67.72</v>
      </c>
      <c r="T791" s="6">
        <v>8.2899999999999991</v>
      </c>
      <c r="U791" s="7">
        <v>7.884163424124516</v>
      </c>
      <c r="V791" t="s">
        <v>645</v>
      </c>
    </row>
    <row r="792" spans="1:22" x14ac:dyDescent="0.3">
      <c r="A792" t="s">
        <v>647</v>
      </c>
      <c r="B792" s="6">
        <v>2015</v>
      </c>
      <c r="C792">
        <v>64.83</v>
      </c>
      <c r="D792">
        <v>64.83</v>
      </c>
      <c r="E792">
        <v>100</v>
      </c>
      <c r="F792">
        <v>66.7</v>
      </c>
      <c r="G792">
        <v>69.84</v>
      </c>
      <c r="H792">
        <v>55.47</v>
      </c>
      <c r="I792">
        <v>76.540000000000006</v>
      </c>
      <c r="J792">
        <v>47.11</v>
      </c>
      <c r="K792" s="58">
        <v>0</v>
      </c>
      <c r="L792" s="58">
        <v>50</v>
      </c>
      <c r="M792">
        <v>2510.38</v>
      </c>
      <c r="N792" s="8">
        <v>4543000</v>
      </c>
      <c r="O792" s="8">
        <v>3713000</v>
      </c>
      <c r="P792" s="8">
        <v>-67000</v>
      </c>
      <c r="Q792">
        <v>-3.1</v>
      </c>
      <c r="R792">
        <v>1.53</v>
      </c>
      <c r="S792">
        <v>53.79</v>
      </c>
      <c r="T792" s="6">
        <v>8.2899999999999991</v>
      </c>
      <c r="U792" s="7">
        <v>7.884163424124516</v>
      </c>
      <c r="V792" t="s">
        <v>645</v>
      </c>
    </row>
    <row r="793" spans="1:22" x14ac:dyDescent="0.3">
      <c r="A793" t="s">
        <v>483</v>
      </c>
      <c r="B793" s="6">
        <v>2015</v>
      </c>
      <c r="C793">
        <v>51.61</v>
      </c>
      <c r="D793">
        <v>51.61</v>
      </c>
      <c r="E793">
        <v>100</v>
      </c>
      <c r="F793">
        <v>53.16</v>
      </c>
      <c r="G793">
        <v>62.96</v>
      </c>
      <c r="H793">
        <v>34.19</v>
      </c>
      <c r="I793">
        <v>36.42</v>
      </c>
      <c r="J793">
        <v>28.13</v>
      </c>
      <c r="K793" s="58">
        <v>0</v>
      </c>
      <c r="L793" s="58">
        <v>50</v>
      </c>
      <c r="M793">
        <v>4679.6099999999997</v>
      </c>
      <c r="N793" s="8">
        <v>6593327</v>
      </c>
      <c r="O793" s="8">
        <v>2871421</v>
      </c>
      <c r="P793" s="8">
        <v>526008</v>
      </c>
      <c r="Q793">
        <v>7.46</v>
      </c>
      <c r="R793">
        <v>0.49</v>
      </c>
      <c r="S793">
        <v>20.55</v>
      </c>
      <c r="T793" s="6">
        <v>8.2899999999999991</v>
      </c>
      <c r="U793" s="7">
        <v>7.884163424124516</v>
      </c>
      <c r="V793" t="s">
        <v>645</v>
      </c>
    </row>
    <row r="794" spans="1:22" x14ac:dyDescent="0.3">
      <c r="A794" t="s">
        <v>200</v>
      </c>
      <c r="B794" s="6">
        <v>2015</v>
      </c>
      <c r="C794">
        <v>63.16</v>
      </c>
      <c r="D794">
        <v>63.16</v>
      </c>
      <c r="E794">
        <v>100</v>
      </c>
      <c r="F794">
        <v>66.67</v>
      </c>
      <c r="G794">
        <v>90.24</v>
      </c>
      <c r="H794">
        <v>21.41</v>
      </c>
      <c r="I794">
        <v>28.4</v>
      </c>
      <c r="J794">
        <v>11.86</v>
      </c>
      <c r="K794" s="58">
        <v>0</v>
      </c>
      <c r="L794" s="58">
        <v>50</v>
      </c>
      <c r="M794">
        <v>12274.78</v>
      </c>
      <c r="N794" s="8">
        <v>33483000</v>
      </c>
      <c r="O794" s="8">
        <v>24190000</v>
      </c>
      <c r="P794" s="8">
        <v>-897000</v>
      </c>
      <c r="Q794">
        <v>1.77</v>
      </c>
      <c r="R794">
        <v>0.97</v>
      </c>
      <c r="S794">
        <v>40.03</v>
      </c>
      <c r="T794" s="6">
        <v>8.2899999999999991</v>
      </c>
      <c r="U794" s="7">
        <v>7.884163424124516</v>
      </c>
      <c r="V794" t="s">
        <v>645</v>
      </c>
    </row>
    <row r="795" spans="1:22" x14ac:dyDescent="0.3">
      <c r="A795" t="s">
        <v>648</v>
      </c>
      <c r="B795" s="6">
        <v>2015</v>
      </c>
      <c r="C795">
        <v>79.260000000000005</v>
      </c>
      <c r="D795">
        <v>79.260000000000005</v>
      </c>
      <c r="E795">
        <v>100</v>
      </c>
      <c r="F795">
        <v>78.19</v>
      </c>
      <c r="G795">
        <v>70.05</v>
      </c>
      <c r="H795">
        <v>94.3</v>
      </c>
      <c r="I795">
        <v>56</v>
      </c>
      <c r="J795">
        <v>96.43</v>
      </c>
      <c r="K795" s="58">
        <v>0</v>
      </c>
      <c r="L795" s="58">
        <v>60.87</v>
      </c>
      <c r="M795">
        <v>21677.45</v>
      </c>
      <c r="N795" s="8">
        <v>31858000</v>
      </c>
      <c r="O795" s="8">
        <v>18314000</v>
      </c>
      <c r="P795" s="8">
        <v>1307000</v>
      </c>
      <c r="Q795">
        <v>3.57</v>
      </c>
      <c r="R795">
        <v>0.74</v>
      </c>
      <c r="S795">
        <v>40.51</v>
      </c>
      <c r="T795" s="6">
        <v>8.2899999999999991</v>
      </c>
      <c r="U795" s="7">
        <v>7.884163424124516</v>
      </c>
      <c r="V795" t="s">
        <v>645</v>
      </c>
    </row>
    <row r="796" spans="1:22" x14ac:dyDescent="0.3">
      <c r="A796" t="s">
        <v>321</v>
      </c>
      <c r="B796" s="6">
        <v>2015</v>
      </c>
      <c r="C796">
        <v>70.56</v>
      </c>
      <c r="D796">
        <v>70.56</v>
      </c>
      <c r="E796">
        <v>100</v>
      </c>
      <c r="F796">
        <v>96.27</v>
      </c>
      <c r="G796">
        <v>73.44</v>
      </c>
      <c r="H796">
        <v>30.62</v>
      </c>
      <c r="I796">
        <v>96.91</v>
      </c>
      <c r="J796">
        <v>13.92</v>
      </c>
      <c r="K796" s="58">
        <v>0</v>
      </c>
      <c r="L796" s="58">
        <v>63.64</v>
      </c>
      <c r="M796">
        <v>5560.93</v>
      </c>
      <c r="N796" s="8">
        <v>27822000</v>
      </c>
      <c r="O796" s="8">
        <v>24350000</v>
      </c>
      <c r="P796" s="8">
        <v>1325000</v>
      </c>
      <c r="Q796">
        <v>2.66</v>
      </c>
      <c r="R796">
        <v>0.51</v>
      </c>
      <c r="S796">
        <v>82.02</v>
      </c>
      <c r="T796" s="6">
        <v>8.2899999999999991</v>
      </c>
      <c r="U796" s="7">
        <v>7.884163424124516</v>
      </c>
      <c r="V796" t="s">
        <v>645</v>
      </c>
    </row>
    <row r="797" spans="1:22" x14ac:dyDescent="0.3">
      <c r="A797" t="s">
        <v>220</v>
      </c>
      <c r="B797" s="6">
        <v>2015</v>
      </c>
      <c r="C797">
        <v>72.47</v>
      </c>
      <c r="D797">
        <v>72.47</v>
      </c>
      <c r="E797">
        <v>100</v>
      </c>
      <c r="F797">
        <v>62.61</v>
      </c>
      <c r="G797">
        <v>86.63</v>
      </c>
      <c r="H797">
        <v>67.25</v>
      </c>
      <c r="I797">
        <v>28.4</v>
      </c>
      <c r="J797">
        <v>57</v>
      </c>
      <c r="K797" s="58">
        <v>0</v>
      </c>
      <c r="L797" s="58">
        <v>66.67</v>
      </c>
      <c r="M797">
        <v>15167.75</v>
      </c>
      <c r="N797" s="8">
        <v>24130000</v>
      </c>
      <c r="O797" s="8">
        <v>17589000</v>
      </c>
      <c r="P797" s="8">
        <v>761000</v>
      </c>
      <c r="Q797">
        <v>5.14</v>
      </c>
      <c r="R797">
        <v>0.4</v>
      </c>
      <c r="S797">
        <v>55.78</v>
      </c>
      <c r="T797" s="6">
        <v>8.2899999999999991</v>
      </c>
      <c r="U797" s="7">
        <v>7.884163424124516</v>
      </c>
      <c r="V797" t="s">
        <v>645</v>
      </c>
    </row>
    <row r="798" spans="1:22" x14ac:dyDescent="0.3">
      <c r="A798" t="s">
        <v>649</v>
      </c>
      <c r="B798" s="6">
        <v>2015</v>
      </c>
      <c r="C798">
        <v>61.64</v>
      </c>
      <c r="D798">
        <v>61.64</v>
      </c>
      <c r="E798">
        <v>100</v>
      </c>
      <c r="F798">
        <v>45.29</v>
      </c>
      <c r="G798">
        <v>71.84</v>
      </c>
      <c r="H798">
        <v>68.349999999999994</v>
      </c>
      <c r="I798">
        <v>50</v>
      </c>
      <c r="J798">
        <v>83.33</v>
      </c>
      <c r="K798" s="58">
        <v>0</v>
      </c>
      <c r="L798" s="58">
        <v>60</v>
      </c>
      <c r="M798">
        <v>1673.06</v>
      </c>
      <c r="N798" s="8">
        <v>23266000</v>
      </c>
      <c r="O798" s="8">
        <v>15284000</v>
      </c>
      <c r="P798" s="8">
        <v>1395000</v>
      </c>
      <c r="Q798">
        <v>2.0099999999999998</v>
      </c>
      <c r="R798">
        <v>0.85</v>
      </c>
      <c r="S798">
        <v>37.93</v>
      </c>
      <c r="T798" s="6">
        <v>8.2899999999999991</v>
      </c>
      <c r="U798" s="7">
        <v>7.884163424124516</v>
      </c>
      <c r="V798" t="s">
        <v>645</v>
      </c>
    </row>
    <row r="799" spans="1:22" x14ac:dyDescent="0.3">
      <c r="A799" t="s">
        <v>176</v>
      </c>
      <c r="B799" s="6">
        <v>2015</v>
      </c>
      <c r="C799">
        <v>82.68</v>
      </c>
      <c r="D799">
        <v>82.68</v>
      </c>
      <c r="E799">
        <v>100</v>
      </c>
      <c r="F799">
        <v>92.32</v>
      </c>
      <c r="G799">
        <v>89.32</v>
      </c>
      <c r="H799">
        <v>59.73</v>
      </c>
      <c r="I799">
        <v>93.86</v>
      </c>
      <c r="J799">
        <v>52.6</v>
      </c>
      <c r="K799" s="58">
        <v>0</v>
      </c>
      <c r="L799" s="58">
        <v>58.82</v>
      </c>
      <c r="M799">
        <v>11884.54</v>
      </c>
      <c r="N799" s="8">
        <v>3458100</v>
      </c>
      <c r="O799" s="8">
        <v>1975900</v>
      </c>
      <c r="P799" s="8">
        <v>545300</v>
      </c>
      <c r="Q799">
        <v>15.07</v>
      </c>
      <c r="R799">
        <v>0.75</v>
      </c>
      <c r="S799">
        <v>43.46</v>
      </c>
      <c r="T799" s="6">
        <v>8.2899999999999991</v>
      </c>
      <c r="U799" s="7">
        <v>7.884163424124516</v>
      </c>
      <c r="V799" t="s">
        <v>645</v>
      </c>
    </row>
    <row r="800" spans="1:22" x14ac:dyDescent="0.3">
      <c r="A800" t="s">
        <v>650</v>
      </c>
      <c r="B800" s="6">
        <v>2015</v>
      </c>
      <c r="C800">
        <v>79.58</v>
      </c>
      <c r="D800">
        <v>79.58</v>
      </c>
      <c r="E800">
        <v>100</v>
      </c>
      <c r="F800">
        <v>85.04</v>
      </c>
      <c r="G800">
        <v>76.86</v>
      </c>
      <c r="H800">
        <v>73.83</v>
      </c>
      <c r="I800">
        <v>56</v>
      </c>
      <c r="J800">
        <v>90.66</v>
      </c>
      <c r="K800" s="58">
        <v>1</v>
      </c>
      <c r="L800" s="58"/>
      <c r="M800">
        <v>14068.16</v>
      </c>
      <c r="N800" s="8">
        <v>27569400</v>
      </c>
      <c r="O800" s="8">
        <v>11593000</v>
      </c>
      <c r="P800" s="8">
        <v>1356300</v>
      </c>
      <c r="Q800">
        <v>4.2300000000000004</v>
      </c>
      <c r="R800">
        <v>0.49</v>
      </c>
      <c r="S800">
        <v>29.34</v>
      </c>
      <c r="T800" s="6">
        <v>8.2899999999999991</v>
      </c>
      <c r="U800" s="7">
        <v>7.884163424124516</v>
      </c>
      <c r="V800" t="s">
        <v>645</v>
      </c>
    </row>
    <row r="801" spans="1:22" x14ac:dyDescent="0.3">
      <c r="A801" t="s">
        <v>651</v>
      </c>
      <c r="B801" s="6">
        <v>2015</v>
      </c>
      <c r="C801">
        <v>62.11</v>
      </c>
      <c r="D801">
        <v>62.11</v>
      </c>
      <c r="E801">
        <v>100</v>
      </c>
      <c r="F801">
        <v>70.5</v>
      </c>
      <c r="G801">
        <v>44.95</v>
      </c>
      <c r="H801">
        <v>78.09</v>
      </c>
      <c r="I801">
        <v>85.09</v>
      </c>
      <c r="J801">
        <v>86.9</v>
      </c>
      <c r="K801" s="58">
        <v>1</v>
      </c>
      <c r="L801" s="58">
        <v>66.67</v>
      </c>
      <c r="M801">
        <v>4247.62</v>
      </c>
      <c r="N801" s="8">
        <v>2538200</v>
      </c>
      <c r="O801" s="8">
        <v>1244400</v>
      </c>
      <c r="P801" s="8">
        <v>246800</v>
      </c>
      <c r="Q801">
        <v>9.16</v>
      </c>
      <c r="R801">
        <v>1.0900000000000001</v>
      </c>
      <c r="S801">
        <v>30.57</v>
      </c>
      <c r="T801" s="6">
        <v>8.2899999999999991</v>
      </c>
      <c r="U801" s="7">
        <v>7.884163424124516</v>
      </c>
      <c r="V801" t="s">
        <v>645</v>
      </c>
    </row>
    <row r="802" spans="1:22" x14ac:dyDescent="0.3">
      <c r="A802" t="s">
        <v>498</v>
      </c>
      <c r="B802" s="6">
        <v>2015</v>
      </c>
      <c r="C802">
        <v>45.61</v>
      </c>
      <c r="D802">
        <v>45.61</v>
      </c>
      <c r="E802">
        <v>100</v>
      </c>
      <c r="F802">
        <v>57.89</v>
      </c>
      <c r="G802">
        <v>43.69</v>
      </c>
      <c r="H802">
        <v>31.38</v>
      </c>
      <c r="I802">
        <v>53.09</v>
      </c>
      <c r="J802">
        <v>36.72</v>
      </c>
      <c r="K802" s="58">
        <v>1</v>
      </c>
      <c r="L802" s="58">
        <v>75</v>
      </c>
      <c r="M802">
        <v>2326.61</v>
      </c>
      <c r="N802" s="8">
        <v>39198000</v>
      </c>
      <c r="O802" s="8">
        <v>29484000</v>
      </c>
      <c r="P802" s="8">
        <v>3081000</v>
      </c>
      <c r="Q802">
        <v>6.12</v>
      </c>
      <c r="R802">
        <v>1.59</v>
      </c>
      <c r="S802">
        <v>48.21</v>
      </c>
      <c r="T802" s="6">
        <v>8.2899999999999991</v>
      </c>
      <c r="U802" s="7">
        <v>7.884163424124516</v>
      </c>
      <c r="V802" t="s">
        <v>645</v>
      </c>
    </row>
    <row r="803" spans="1:22" x14ac:dyDescent="0.3">
      <c r="A803" t="s">
        <v>123</v>
      </c>
      <c r="B803" s="6">
        <v>2015</v>
      </c>
      <c r="C803">
        <v>85.11</v>
      </c>
      <c r="D803">
        <v>85.11</v>
      </c>
      <c r="E803">
        <v>100</v>
      </c>
      <c r="F803">
        <v>95.53</v>
      </c>
      <c r="G803">
        <v>85.55</v>
      </c>
      <c r="H803">
        <v>70.89</v>
      </c>
      <c r="I803">
        <v>99.12</v>
      </c>
      <c r="J803">
        <v>84.02</v>
      </c>
      <c r="K803" s="58">
        <v>1</v>
      </c>
      <c r="L803" s="58">
        <v>71.430000000000007</v>
      </c>
      <c r="M803">
        <v>22150.55</v>
      </c>
      <c r="N803" s="8">
        <v>43519000</v>
      </c>
      <c r="O803" s="8">
        <v>24199000</v>
      </c>
      <c r="P803" s="8">
        <v>2556000</v>
      </c>
      <c r="Q803">
        <v>3.62</v>
      </c>
      <c r="R803">
        <v>0.91</v>
      </c>
      <c r="S803">
        <v>34.479999999999997</v>
      </c>
      <c r="T803" s="6">
        <v>8.2899999999999991</v>
      </c>
      <c r="U803" s="7">
        <v>7.884163424124516</v>
      </c>
      <c r="V803" t="s">
        <v>645</v>
      </c>
    </row>
    <row r="804" spans="1:22" x14ac:dyDescent="0.3">
      <c r="A804" t="s">
        <v>259</v>
      </c>
      <c r="B804" s="6">
        <v>2015</v>
      </c>
      <c r="C804">
        <v>59.84</v>
      </c>
      <c r="D804">
        <v>59.84</v>
      </c>
      <c r="E804">
        <v>100</v>
      </c>
      <c r="F804">
        <v>80.27</v>
      </c>
      <c r="G804">
        <v>49.88</v>
      </c>
      <c r="H804">
        <v>40.619999999999997</v>
      </c>
      <c r="I804">
        <v>90.5</v>
      </c>
      <c r="J804">
        <v>34.42</v>
      </c>
      <c r="K804" s="58">
        <v>1</v>
      </c>
      <c r="L804" s="58">
        <v>64.290000000000006</v>
      </c>
      <c r="M804">
        <v>7146.05</v>
      </c>
      <c r="N804" s="8">
        <v>4797700</v>
      </c>
      <c r="O804" s="8">
        <v>2245600</v>
      </c>
      <c r="P804" s="8">
        <v>673300</v>
      </c>
      <c r="Q804">
        <v>10.76</v>
      </c>
      <c r="R804">
        <v>1.1399999999999999</v>
      </c>
      <c r="S804">
        <v>27.3</v>
      </c>
      <c r="T804" s="6">
        <v>8.2899999999999991</v>
      </c>
      <c r="U804" s="7">
        <v>7.884163424124516</v>
      </c>
      <c r="V804" t="s">
        <v>645</v>
      </c>
    </row>
    <row r="805" spans="1:22" x14ac:dyDescent="0.3">
      <c r="A805" t="s">
        <v>257</v>
      </c>
      <c r="B805" s="6">
        <v>2015</v>
      </c>
      <c r="C805">
        <v>56.77</v>
      </c>
      <c r="D805">
        <v>51.11</v>
      </c>
      <c r="E805">
        <v>45</v>
      </c>
      <c r="F805">
        <v>57.66</v>
      </c>
      <c r="G805">
        <v>82.14</v>
      </c>
      <c r="H805">
        <v>21.11</v>
      </c>
      <c r="I805">
        <v>16.05</v>
      </c>
      <c r="J805">
        <v>7.03</v>
      </c>
      <c r="K805" s="58">
        <v>1</v>
      </c>
      <c r="L805" s="58">
        <v>76.92</v>
      </c>
      <c r="M805">
        <v>7128.78</v>
      </c>
      <c r="N805" s="8">
        <v>96283000</v>
      </c>
      <c r="O805" s="8">
        <v>72077000</v>
      </c>
      <c r="P805" s="8">
        <v>5020000</v>
      </c>
      <c r="Q805">
        <v>5.2</v>
      </c>
      <c r="R805">
        <v>1.59</v>
      </c>
      <c r="S805">
        <v>29.99</v>
      </c>
      <c r="T805" s="6">
        <v>8.2899999999999991</v>
      </c>
      <c r="U805" s="7">
        <v>7.884163424124516</v>
      </c>
      <c r="V805" t="s">
        <v>645</v>
      </c>
    </row>
    <row r="806" spans="1:22" x14ac:dyDescent="0.3">
      <c r="A806" t="s">
        <v>42</v>
      </c>
      <c r="B806" s="6">
        <v>2015</v>
      </c>
      <c r="C806">
        <v>67.2</v>
      </c>
      <c r="D806">
        <v>67.2</v>
      </c>
      <c r="E806">
        <v>80</v>
      </c>
      <c r="F806">
        <v>90.55</v>
      </c>
      <c r="G806">
        <v>38.24</v>
      </c>
      <c r="H806">
        <v>74.47</v>
      </c>
      <c r="I806">
        <v>90.74</v>
      </c>
      <c r="J806">
        <v>81.96</v>
      </c>
      <c r="K806" s="58">
        <v>1</v>
      </c>
      <c r="L806" s="58">
        <v>71.430000000000007</v>
      </c>
      <c r="M806">
        <v>35065.11</v>
      </c>
      <c r="N806" s="8">
        <v>61869000</v>
      </c>
      <c r="O806" s="8">
        <v>46613000</v>
      </c>
      <c r="P806" s="8">
        <v>3436000</v>
      </c>
      <c r="Q806">
        <v>3.99</v>
      </c>
      <c r="R806">
        <v>0.63</v>
      </c>
      <c r="S806">
        <v>55.2</v>
      </c>
      <c r="T806" s="6">
        <v>8.2899999999999991</v>
      </c>
      <c r="U806" s="7">
        <v>7.884163424124516</v>
      </c>
      <c r="V806" t="s">
        <v>645</v>
      </c>
    </row>
    <row r="807" spans="1:22" x14ac:dyDescent="0.3">
      <c r="A807" t="s">
        <v>10</v>
      </c>
      <c r="B807" s="6">
        <v>2015</v>
      </c>
      <c r="C807">
        <v>84.87</v>
      </c>
      <c r="D807">
        <v>48.21</v>
      </c>
      <c r="E807">
        <v>11.54</v>
      </c>
      <c r="F807">
        <v>80.63</v>
      </c>
      <c r="G807">
        <v>92.58</v>
      </c>
      <c r="H807">
        <v>77.349999999999994</v>
      </c>
      <c r="I807">
        <v>54.17</v>
      </c>
      <c r="J807">
        <v>86.81</v>
      </c>
      <c r="K807" s="58">
        <v>1</v>
      </c>
      <c r="L807" s="58">
        <v>75</v>
      </c>
      <c r="M807">
        <v>88878.88</v>
      </c>
      <c r="N807" s="8">
        <v>176474586</v>
      </c>
      <c r="O807" s="8">
        <v>109768200</v>
      </c>
      <c r="P807" s="8">
        <v>2268308</v>
      </c>
      <c r="Q807">
        <v>-2.0499999999999998</v>
      </c>
      <c r="R807">
        <v>0.83</v>
      </c>
      <c r="S807">
        <v>35.08</v>
      </c>
      <c r="T807" s="6">
        <v>8.2899999999999991</v>
      </c>
      <c r="U807" s="7">
        <v>7.884163424124516</v>
      </c>
      <c r="V807" t="s">
        <v>652</v>
      </c>
    </row>
    <row r="808" spans="1:22" x14ac:dyDescent="0.3">
      <c r="A808" t="s">
        <v>46</v>
      </c>
      <c r="B808" s="6">
        <v>2015</v>
      </c>
      <c r="C808">
        <v>80.77</v>
      </c>
      <c r="D808">
        <v>80.77</v>
      </c>
      <c r="E808">
        <v>100</v>
      </c>
      <c r="F808">
        <v>73.09</v>
      </c>
      <c r="G808">
        <v>85.54</v>
      </c>
      <c r="H808">
        <v>83.52</v>
      </c>
      <c r="I808">
        <v>25</v>
      </c>
      <c r="J808">
        <v>96.88</v>
      </c>
      <c r="K808" s="58">
        <v>1</v>
      </c>
      <c r="L808" s="58">
        <v>81.819999999999993</v>
      </c>
      <c r="M808">
        <v>50406.11</v>
      </c>
      <c r="N808" s="8">
        <v>130443000</v>
      </c>
      <c r="O808" s="8">
        <v>76774000</v>
      </c>
      <c r="P808" s="8">
        <v>1325000</v>
      </c>
      <c r="Q808">
        <v>-5.52</v>
      </c>
      <c r="R808">
        <v>0.52</v>
      </c>
      <c r="S808">
        <v>34.1</v>
      </c>
      <c r="T808" s="6">
        <v>8.2899999999999991</v>
      </c>
      <c r="U808" s="7">
        <v>7.884163424124516</v>
      </c>
      <c r="V808" t="s">
        <v>652</v>
      </c>
    </row>
    <row r="809" spans="1:22" x14ac:dyDescent="0.3">
      <c r="A809" t="s">
        <v>346</v>
      </c>
      <c r="B809" s="6">
        <v>2015</v>
      </c>
      <c r="C809">
        <v>57.61</v>
      </c>
      <c r="D809">
        <v>38.42</v>
      </c>
      <c r="E809">
        <v>19.23</v>
      </c>
      <c r="F809">
        <v>66.98</v>
      </c>
      <c r="G809">
        <v>70.89</v>
      </c>
      <c r="H809">
        <v>20.190000000000001</v>
      </c>
      <c r="I809">
        <v>25</v>
      </c>
      <c r="J809">
        <v>5</v>
      </c>
      <c r="K809" s="58">
        <v>1</v>
      </c>
      <c r="L809" s="58">
        <v>78.569999999999993</v>
      </c>
      <c r="M809">
        <v>8374.91</v>
      </c>
      <c r="N809" s="8">
        <v>12330897</v>
      </c>
      <c r="O809" s="8">
        <v>6142773</v>
      </c>
      <c r="P809" s="8">
        <v>514875</v>
      </c>
      <c r="Q809">
        <v>1.08</v>
      </c>
      <c r="R809">
        <v>1.27</v>
      </c>
      <c r="S809">
        <v>36.47</v>
      </c>
      <c r="T809" s="6">
        <v>8.2899999999999991</v>
      </c>
      <c r="U809" s="7">
        <v>7.884163424124516</v>
      </c>
      <c r="V809" t="s">
        <v>652</v>
      </c>
    </row>
    <row r="810" spans="1:22" x14ac:dyDescent="0.3">
      <c r="A810" t="s">
        <v>653</v>
      </c>
      <c r="B810" s="6">
        <v>2015</v>
      </c>
      <c r="C810">
        <v>79.94</v>
      </c>
      <c r="D810">
        <v>79.94</v>
      </c>
      <c r="E810">
        <v>100</v>
      </c>
      <c r="F810">
        <v>80.010000000000005</v>
      </c>
      <c r="G810">
        <v>79.42</v>
      </c>
      <c r="H810">
        <v>80.260000000000005</v>
      </c>
      <c r="I810">
        <v>53.13</v>
      </c>
      <c r="J810">
        <v>77</v>
      </c>
      <c r="K810" s="58">
        <v>1</v>
      </c>
      <c r="L810" s="58">
        <v>83.33</v>
      </c>
      <c r="M810">
        <v>4395.37</v>
      </c>
      <c r="N810" s="8">
        <v>4218877</v>
      </c>
      <c r="O810" s="8">
        <v>2691673</v>
      </c>
      <c r="P810" s="8">
        <v>227340</v>
      </c>
      <c r="Q810">
        <v>4.22</v>
      </c>
      <c r="R810">
        <v>0.83</v>
      </c>
      <c r="S810">
        <v>26.4</v>
      </c>
      <c r="T810" s="6">
        <v>8.2899999999999991</v>
      </c>
      <c r="U810" s="7">
        <v>7.884163424124516</v>
      </c>
      <c r="V810" t="s">
        <v>652</v>
      </c>
    </row>
    <row r="811" spans="1:22" x14ac:dyDescent="0.3">
      <c r="A811" t="s">
        <v>391</v>
      </c>
      <c r="B811" s="6">
        <v>2015</v>
      </c>
      <c r="C811">
        <v>68.63</v>
      </c>
      <c r="D811">
        <v>68.63</v>
      </c>
      <c r="E811">
        <v>100</v>
      </c>
      <c r="F811">
        <v>71.5</v>
      </c>
      <c r="G811">
        <v>74.67</v>
      </c>
      <c r="H811">
        <v>53.67</v>
      </c>
      <c r="I811">
        <v>25</v>
      </c>
      <c r="J811">
        <v>59.62</v>
      </c>
      <c r="K811" s="58">
        <v>1</v>
      </c>
      <c r="L811" s="58">
        <v>83.33</v>
      </c>
      <c r="M811">
        <v>7048.53</v>
      </c>
      <c r="N811" s="8">
        <v>6764000</v>
      </c>
      <c r="O811" s="8">
        <v>3660000</v>
      </c>
      <c r="P811" s="8">
        <v>922000</v>
      </c>
      <c r="Q811">
        <v>9.48</v>
      </c>
      <c r="R811">
        <v>1.66</v>
      </c>
      <c r="S811">
        <v>37.81</v>
      </c>
      <c r="T811" s="6">
        <v>8.2899999999999991</v>
      </c>
      <c r="U811" s="7">
        <v>7.884163424124516</v>
      </c>
      <c r="V811" t="s">
        <v>652</v>
      </c>
    </row>
    <row r="812" spans="1:22" x14ac:dyDescent="0.3">
      <c r="A812" t="s">
        <v>401</v>
      </c>
      <c r="B812" s="6">
        <v>2015</v>
      </c>
      <c r="C812">
        <v>76.48</v>
      </c>
      <c r="D812">
        <v>76.48</v>
      </c>
      <c r="E812">
        <v>100</v>
      </c>
      <c r="F812">
        <v>61.11</v>
      </c>
      <c r="G812">
        <v>86.89</v>
      </c>
      <c r="H812">
        <v>80.44</v>
      </c>
      <c r="I812">
        <v>0</v>
      </c>
      <c r="J812">
        <v>76.67</v>
      </c>
      <c r="K812" s="58">
        <v>1</v>
      </c>
      <c r="L812" s="58">
        <v>87.5</v>
      </c>
      <c r="M812">
        <v>8574.5400000000009</v>
      </c>
      <c r="N812" s="8">
        <v>31814000</v>
      </c>
      <c r="O812" s="8">
        <v>19747000</v>
      </c>
      <c r="P812" s="8">
        <v>820000</v>
      </c>
      <c r="Q812">
        <v>-2.31</v>
      </c>
      <c r="R812">
        <v>0.71</v>
      </c>
      <c r="S812">
        <v>38.67</v>
      </c>
      <c r="T812" s="6">
        <v>8.2899999999999991</v>
      </c>
      <c r="U812" s="7">
        <v>7.884163424124516</v>
      </c>
      <c r="V812" t="s">
        <v>652</v>
      </c>
    </row>
    <row r="813" spans="1:22" x14ac:dyDescent="0.3">
      <c r="A813" t="s">
        <v>453</v>
      </c>
      <c r="B813" s="6">
        <v>2015</v>
      </c>
      <c r="C813">
        <v>61.83</v>
      </c>
      <c r="D813">
        <v>61.83</v>
      </c>
      <c r="E813">
        <v>100</v>
      </c>
      <c r="F813">
        <v>70.77</v>
      </c>
      <c r="G813">
        <v>48.59</v>
      </c>
      <c r="H813">
        <v>70.23</v>
      </c>
      <c r="I813">
        <v>79.17</v>
      </c>
      <c r="J813">
        <v>73.08</v>
      </c>
      <c r="K813" s="58">
        <v>1</v>
      </c>
      <c r="L813" s="58">
        <v>85.71</v>
      </c>
      <c r="M813">
        <v>3825.45</v>
      </c>
      <c r="N813" s="8">
        <v>5740626</v>
      </c>
      <c r="O813" s="8">
        <v>4905330</v>
      </c>
      <c r="P813" s="8">
        <v>53773</v>
      </c>
      <c r="Q813">
        <v>-2.89</v>
      </c>
      <c r="R813">
        <v>0.78</v>
      </c>
      <c r="S813">
        <v>68.349999999999994</v>
      </c>
      <c r="T813" s="6">
        <v>8.2899999999999991</v>
      </c>
      <c r="U813" s="7">
        <v>7.884163424124516</v>
      </c>
      <c r="V813" t="s">
        <v>652</v>
      </c>
    </row>
    <row r="814" spans="1:22" x14ac:dyDescent="0.3">
      <c r="A814" t="s">
        <v>654</v>
      </c>
      <c r="B814" s="6">
        <v>2015</v>
      </c>
      <c r="C814">
        <v>75.989999999999995</v>
      </c>
      <c r="D814">
        <v>75.989999999999995</v>
      </c>
      <c r="E814">
        <v>88.46</v>
      </c>
      <c r="F814">
        <v>90.56</v>
      </c>
      <c r="G814">
        <v>84.64</v>
      </c>
      <c r="H814">
        <v>39.200000000000003</v>
      </c>
      <c r="I814">
        <v>80.209999999999994</v>
      </c>
      <c r="J814">
        <v>43</v>
      </c>
      <c r="K814" s="58">
        <v>1</v>
      </c>
      <c r="L814" s="58">
        <v>50</v>
      </c>
      <c r="M814">
        <v>15124.3</v>
      </c>
      <c r="N814" s="8">
        <v>58388000</v>
      </c>
      <c r="O814" s="8">
        <v>29692000</v>
      </c>
      <c r="P814" s="8">
        <v>-1833000</v>
      </c>
      <c r="Q814">
        <v>-1.3</v>
      </c>
      <c r="R814">
        <v>0.56999999999999995</v>
      </c>
      <c r="S814">
        <v>36.24</v>
      </c>
      <c r="T814" s="6">
        <v>8.2899999999999991</v>
      </c>
      <c r="U814" s="7">
        <v>7.884163424124516</v>
      </c>
      <c r="V814" t="s">
        <v>652</v>
      </c>
    </row>
    <row r="815" spans="1:22" x14ac:dyDescent="0.3">
      <c r="A815" t="s">
        <v>655</v>
      </c>
      <c r="B815" s="6">
        <v>2015</v>
      </c>
      <c r="C815">
        <v>88.87</v>
      </c>
      <c r="D815">
        <v>45.4</v>
      </c>
      <c r="E815">
        <v>1.92</v>
      </c>
      <c r="F815">
        <v>91.95</v>
      </c>
      <c r="G815">
        <v>84.59</v>
      </c>
      <c r="H815">
        <v>91.97</v>
      </c>
      <c r="I815">
        <v>80.209999999999994</v>
      </c>
      <c r="J815">
        <v>89.82</v>
      </c>
      <c r="K815" s="58">
        <v>1</v>
      </c>
      <c r="L815" s="58">
        <v>44.44</v>
      </c>
      <c r="M815">
        <v>85704.94</v>
      </c>
      <c r="N815" s="8">
        <v>303123204</v>
      </c>
      <c r="O815" s="8">
        <v>151967763</v>
      </c>
      <c r="P815" s="8">
        <v>5209668</v>
      </c>
      <c r="Q815">
        <v>0.9</v>
      </c>
      <c r="R815">
        <v>0.79</v>
      </c>
      <c r="S815">
        <v>26.24</v>
      </c>
      <c r="T815" s="6">
        <v>8.2899999999999991</v>
      </c>
      <c r="U815" s="7">
        <v>7.884163424124516</v>
      </c>
      <c r="V815" t="s">
        <v>652</v>
      </c>
    </row>
    <row r="816" spans="1:22" x14ac:dyDescent="0.3">
      <c r="A816" t="s">
        <v>544</v>
      </c>
      <c r="B816" s="6">
        <v>2015</v>
      </c>
      <c r="C816">
        <v>84.93</v>
      </c>
      <c r="D816">
        <v>84.93</v>
      </c>
      <c r="E816">
        <v>100</v>
      </c>
      <c r="F816">
        <v>79.36</v>
      </c>
      <c r="G816">
        <v>91.03</v>
      </c>
      <c r="H816">
        <v>82.76</v>
      </c>
      <c r="I816">
        <v>54.17</v>
      </c>
      <c r="J816">
        <v>92.71</v>
      </c>
      <c r="K816" s="58">
        <v>1</v>
      </c>
      <c r="L816" s="58">
        <v>35.71</v>
      </c>
      <c r="M816">
        <v>3380.37</v>
      </c>
      <c r="N816" s="8">
        <v>15859000</v>
      </c>
      <c r="O816" s="8">
        <v>12340000</v>
      </c>
      <c r="P816" s="8">
        <v>-233000</v>
      </c>
      <c r="Q816">
        <v>-3.63</v>
      </c>
      <c r="R816">
        <v>0.73</v>
      </c>
      <c r="S816">
        <v>64.92</v>
      </c>
      <c r="T816" s="6">
        <v>8.2899999999999991</v>
      </c>
      <c r="U816" s="7">
        <v>7.884163424124516</v>
      </c>
      <c r="V816" t="s">
        <v>652</v>
      </c>
    </row>
    <row r="817" spans="1:22" x14ac:dyDescent="0.3">
      <c r="A817" t="s">
        <v>550</v>
      </c>
      <c r="B817" s="6">
        <v>2015</v>
      </c>
      <c r="C817">
        <v>62</v>
      </c>
      <c r="D817">
        <v>62</v>
      </c>
      <c r="E817">
        <v>100</v>
      </c>
      <c r="F817">
        <v>53.43</v>
      </c>
      <c r="G817">
        <v>71.73</v>
      </c>
      <c r="H817">
        <v>58.14</v>
      </c>
      <c r="I817">
        <v>54.17</v>
      </c>
      <c r="J817">
        <v>63.54</v>
      </c>
      <c r="K817" s="58">
        <v>1</v>
      </c>
      <c r="L817" s="58">
        <v>52.63</v>
      </c>
      <c r="M817">
        <v>2430.2600000000002</v>
      </c>
      <c r="N817" s="8">
        <v>10389801</v>
      </c>
      <c r="O817" s="8">
        <v>7198536</v>
      </c>
      <c r="P817" s="8">
        <v>-49866</v>
      </c>
      <c r="Q817">
        <v>1.26</v>
      </c>
      <c r="R817">
        <v>0.24</v>
      </c>
      <c r="S817">
        <v>62.28</v>
      </c>
      <c r="T817" s="6">
        <v>8.2899999999999991</v>
      </c>
      <c r="U817" s="7">
        <v>7.884163424124516</v>
      </c>
      <c r="V817" t="s">
        <v>652</v>
      </c>
    </row>
    <row r="818" spans="1:22" x14ac:dyDescent="0.3">
      <c r="A818" t="s">
        <v>145</v>
      </c>
      <c r="B818" s="6">
        <v>2015</v>
      </c>
      <c r="C818">
        <v>80.010000000000005</v>
      </c>
      <c r="D818">
        <v>64.040000000000006</v>
      </c>
      <c r="E818">
        <v>48.08</v>
      </c>
      <c r="F818">
        <v>76.75</v>
      </c>
      <c r="G818">
        <v>81.3</v>
      </c>
      <c r="H818">
        <v>82.5</v>
      </c>
      <c r="I818">
        <v>80.209999999999994</v>
      </c>
      <c r="J818">
        <v>97.5</v>
      </c>
      <c r="K818" s="58">
        <v>1</v>
      </c>
      <c r="L818" s="58">
        <v>53.85</v>
      </c>
      <c r="M818">
        <v>41133.5</v>
      </c>
      <c r="N818" s="8">
        <v>948900000</v>
      </c>
      <c r="O818" s="8">
        <v>593800000</v>
      </c>
      <c r="P818" s="8">
        <v>45300000</v>
      </c>
      <c r="Q818">
        <v>-3.08</v>
      </c>
      <c r="R818">
        <v>0.49</v>
      </c>
      <c r="S818">
        <v>44.48</v>
      </c>
      <c r="T818" s="6">
        <v>8.2899999999999991</v>
      </c>
      <c r="U818" s="7">
        <v>7.884163424124516</v>
      </c>
      <c r="V818" t="s">
        <v>652</v>
      </c>
    </row>
    <row r="819" spans="1:22" x14ac:dyDescent="0.3">
      <c r="A819" t="s">
        <v>677</v>
      </c>
      <c r="B819" s="6">
        <v>2015</v>
      </c>
      <c r="C819">
        <v>34.659999999999997</v>
      </c>
      <c r="D819">
        <v>34.659999999999997</v>
      </c>
      <c r="E819">
        <v>100</v>
      </c>
      <c r="F819">
        <v>27.99</v>
      </c>
      <c r="G819">
        <v>28.3</v>
      </c>
      <c r="H819">
        <v>51.49</v>
      </c>
      <c r="I819">
        <v>25</v>
      </c>
      <c r="J819">
        <v>57.69</v>
      </c>
      <c r="K819" s="58">
        <v>1</v>
      </c>
      <c r="L819" s="58">
        <v>46.15</v>
      </c>
      <c r="M819">
        <v>2160.62</v>
      </c>
      <c r="N819" s="8">
        <v>7225337</v>
      </c>
      <c r="O819" s="8">
        <v>2301487</v>
      </c>
      <c r="P819" s="8">
        <v>792330</v>
      </c>
      <c r="Q819">
        <v>-0.11</v>
      </c>
      <c r="R819">
        <v>0.6</v>
      </c>
      <c r="S819">
        <v>8.92</v>
      </c>
      <c r="T819" s="6">
        <v>8.2899999999999991</v>
      </c>
      <c r="U819" s="7">
        <v>7.884163424124516</v>
      </c>
      <c r="V819" t="s">
        <v>652</v>
      </c>
    </row>
    <row r="820" spans="1:22" x14ac:dyDescent="0.3">
      <c r="A820" t="s">
        <v>656</v>
      </c>
      <c r="B820" s="6">
        <v>2015</v>
      </c>
      <c r="C820">
        <v>53.18</v>
      </c>
      <c r="D820">
        <v>53.18</v>
      </c>
      <c r="E820">
        <v>100</v>
      </c>
      <c r="F820">
        <v>27.32</v>
      </c>
      <c r="G820">
        <v>59.16</v>
      </c>
      <c r="H820">
        <v>74.83</v>
      </c>
      <c r="I820">
        <v>0</v>
      </c>
      <c r="J820">
        <v>92.5</v>
      </c>
      <c r="K820" s="58">
        <v>1</v>
      </c>
      <c r="L820" s="58">
        <v>70</v>
      </c>
      <c r="M820">
        <v>2068.4899999999998</v>
      </c>
      <c r="N820" s="8">
        <v>12752480</v>
      </c>
      <c r="O820" s="8">
        <v>2159310</v>
      </c>
      <c r="P820" s="8">
        <v>1353286</v>
      </c>
      <c r="Q820">
        <v>-1.77</v>
      </c>
      <c r="R820">
        <v>0.39</v>
      </c>
      <c r="S820">
        <v>0</v>
      </c>
      <c r="T820" s="6">
        <v>8.2899999999999991</v>
      </c>
      <c r="U820" s="7">
        <v>7.884163424124516</v>
      </c>
      <c r="V820" t="s">
        <v>652</v>
      </c>
    </row>
    <row r="821" spans="1:22" x14ac:dyDescent="0.3">
      <c r="A821" t="s">
        <v>4</v>
      </c>
      <c r="B821" s="6">
        <v>2015</v>
      </c>
      <c r="C821">
        <v>84.9</v>
      </c>
      <c r="D821">
        <v>76.099999999999994</v>
      </c>
      <c r="E821">
        <v>67.31</v>
      </c>
      <c r="F821">
        <v>93.1</v>
      </c>
      <c r="G821">
        <v>94.13</v>
      </c>
      <c r="H821">
        <v>56.39</v>
      </c>
      <c r="I821">
        <v>80.209999999999994</v>
      </c>
      <c r="J821">
        <v>69.59</v>
      </c>
      <c r="K821" s="58">
        <v>1</v>
      </c>
      <c r="L821" s="58">
        <v>62.5</v>
      </c>
      <c r="M821">
        <v>92682.69</v>
      </c>
      <c r="N821" s="8">
        <v>203082342</v>
      </c>
      <c r="O821" s="8">
        <v>115210653</v>
      </c>
      <c r="P821" s="8">
        <v>10353151</v>
      </c>
      <c r="Q821">
        <v>2.58</v>
      </c>
      <c r="R821">
        <v>0.64</v>
      </c>
      <c r="S821">
        <v>36.17</v>
      </c>
      <c r="T821" s="6">
        <v>8.2899999999999991</v>
      </c>
      <c r="U821" s="7">
        <v>7.884163424124516</v>
      </c>
      <c r="V821" t="s">
        <v>652</v>
      </c>
    </row>
    <row r="822" spans="1:22" x14ac:dyDescent="0.3">
      <c r="A822" t="s">
        <v>493</v>
      </c>
      <c r="B822" s="6">
        <v>2015</v>
      </c>
      <c r="C822">
        <v>58.28</v>
      </c>
      <c r="D822">
        <v>58.28</v>
      </c>
      <c r="E822">
        <v>100</v>
      </c>
      <c r="F822">
        <v>53.07</v>
      </c>
      <c r="G822">
        <v>73.13</v>
      </c>
      <c r="H822">
        <v>39.44</v>
      </c>
      <c r="I822">
        <v>0</v>
      </c>
      <c r="J822">
        <v>25.75</v>
      </c>
      <c r="K822" s="58">
        <v>1</v>
      </c>
      <c r="L822" s="58">
        <v>58.33</v>
      </c>
      <c r="M822">
        <v>2230.61</v>
      </c>
      <c r="N822" s="8">
        <v>7493595</v>
      </c>
      <c r="O822" s="8">
        <v>5341148</v>
      </c>
      <c r="P822" s="8">
        <v>143023</v>
      </c>
      <c r="Q822">
        <v>-8.4700000000000006</v>
      </c>
      <c r="R822">
        <v>0.14000000000000001</v>
      </c>
      <c r="S822">
        <v>57.74</v>
      </c>
      <c r="T822" s="6">
        <v>8.2899999999999991</v>
      </c>
      <c r="U822" s="7">
        <v>7.884163424124516</v>
      </c>
      <c r="V822" t="s">
        <v>652</v>
      </c>
    </row>
    <row r="823" spans="1:22" x14ac:dyDescent="0.3">
      <c r="A823" t="s">
        <v>657</v>
      </c>
      <c r="B823" s="6">
        <v>2015</v>
      </c>
      <c r="C823">
        <v>58.21</v>
      </c>
      <c r="D823">
        <v>58.21</v>
      </c>
      <c r="E823">
        <v>100</v>
      </c>
      <c r="F823">
        <v>68.75</v>
      </c>
      <c r="G823">
        <v>53.7</v>
      </c>
      <c r="H823">
        <v>49.89</v>
      </c>
      <c r="I823">
        <v>53.13</v>
      </c>
      <c r="J823">
        <v>38.89</v>
      </c>
      <c r="K823" s="58">
        <v>1</v>
      </c>
      <c r="L823" s="58">
        <v>60</v>
      </c>
      <c r="M823">
        <v>14295.95</v>
      </c>
      <c r="N823" s="8">
        <v>62959124</v>
      </c>
      <c r="O823" s="8">
        <v>41328584</v>
      </c>
      <c r="P823" s="8">
        <v>6437479</v>
      </c>
      <c r="Q823">
        <v>9.17</v>
      </c>
      <c r="R823">
        <v>1</v>
      </c>
      <c r="S823">
        <v>14.58</v>
      </c>
      <c r="T823" s="6">
        <v>8.2899999999999991</v>
      </c>
      <c r="U823" s="7">
        <v>7.884163424124516</v>
      </c>
      <c r="V823" t="s">
        <v>652</v>
      </c>
    </row>
    <row r="824" spans="1:22" x14ac:dyDescent="0.3">
      <c r="A824" t="s">
        <v>658</v>
      </c>
      <c r="B824" s="6">
        <v>2015</v>
      </c>
      <c r="C824">
        <v>51.77</v>
      </c>
      <c r="D824">
        <v>51.77</v>
      </c>
      <c r="E824">
        <v>100</v>
      </c>
      <c r="F824">
        <v>49.02</v>
      </c>
      <c r="G824">
        <v>52.73</v>
      </c>
      <c r="H824">
        <v>53.63</v>
      </c>
      <c r="I824">
        <v>0</v>
      </c>
      <c r="J824">
        <v>54.65</v>
      </c>
      <c r="K824" s="58">
        <v>1</v>
      </c>
      <c r="L824" s="58">
        <v>56.25</v>
      </c>
      <c r="M824">
        <v>3179.14</v>
      </c>
      <c r="N824" s="8">
        <v>2715119</v>
      </c>
      <c r="O824" s="8">
        <v>1073681</v>
      </c>
      <c r="P824" s="8">
        <v>207158</v>
      </c>
      <c r="Q824">
        <v>2.11</v>
      </c>
      <c r="R824">
        <v>1.21</v>
      </c>
      <c r="S824">
        <v>17.82</v>
      </c>
      <c r="T824" s="6">
        <v>8.2899999999999991</v>
      </c>
      <c r="U824" s="7">
        <v>7.884163424124516</v>
      </c>
      <c r="V824" t="s">
        <v>652</v>
      </c>
    </row>
    <row r="825" spans="1:22" x14ac:dyDescent="0.3">
      <c r="A825" t="s">
        <v>683</v>
      </c>
      <c r="B825" s="9">
        <v>2015</v>
      </c>
      <c r="C825">
        <v>64.56</v>
      </c>
      <c r="D825">
        <v>64.56</v>
      </c>
      <c r="E825">
        <v>100</v>
      </c>
      <c r="F825">
        <v>83.83</v>
      </c>
      <c r="G825">
        <v>59.66</v>
      </c>
      <c r="H825">
        <v>46.68</v>
      </c>
      <c r="I825">
        <v>28.57</v>
      </c>
      <c r="J825">
        <v>32.29</v>
      </c>
      <c r="K825" s="58">
        <v>1</v>
      </c>
      <c r="L825" s="58">
        <v>50</v>
      </c>
      <c r="M825">
        <v>10094.290000000001</v>
      </c>
      <c r="N825" s="8">
        <v>13001000</v>
      </c>
      <c r="O825" s="8">
        <v>4436000</v>
      </c>
      <c r="P825" s="8">
        <v>210000</v>
      </c>
      <c r="Q825">
        <v>15.32</v>
      </c>
      <c r="R825">
        <v>0.04</v>
      </c>
      <c r="S825">
        <v>31.99</v>
      </c>
      <c r="T825" s="6">
        <v>8.2899999999999991</v>
      </c>
      <c r="U825" s="7">
        <v>7.884163424124516</v>
      </c>
      <c r="V825" t="s">
        <v>101</v>
      </c>
    </row>
    <row r="826" spans="1:22" x14ac:dyDescent="0.3">
      <c r="A826" t="s">
        <v>684</v>
      </c>
      <c r="B826" s="9">
        <v>2015</v>
      </c>
      <c r="C826">
        <v>49.55</v>
      </c>
      <c r="D826">
        <v>49.55</v>
      </c>
      <c r="E826">
        <v>100</v>
      </c>
      <c r="F826">
        <v>47.89</v>
      </c>
      <c r="G826">
        <v>55.41</v>
      </c>
      <c r="H826">
        <v>45.99</v>
      </c>
      <c r="I826">
        <v>14.74</v>
      </c>
      <c r="J826">
        <v>60.68</v>
      </c>
      <c r="K826" s="58">
        <v>1</v>
      </c>
      <c r="L826" s="58">
        <v>55.56</v>
      </c>
      <c r="M826">
        <v>3048.92</v>
      </c>
      <c r="N826" s="8">
        <v>4152300</v>
      </c>
      <c r="O826" s="8">
        <v>749500</v>
      </c>
      <c r="P826" s="8">
        <v>5900</v>
      </c>
      <c r="Q826">
        <v>12.5</v>
      </c>
      <c r="R826">
        <v>0.02</v>
      </c>
      <c r="S826">
        <v>15.54</v>
      </c>
      <c r="T826" s="6">
        <v>8.2899999999999991</v>
      </c>
      <c r="U826" s="7">
        <v>7.884163424124516</v>
      </c>
      <c r="V826" t="s">
        <v>101</v>
      </c>
    </row>
    <row r="827" spans="1:22" x14ac:dyDescent="0.3">
      <c r="A827" t="s">
        <v>521</v>
      </c>
      <c r="B827" s="9">
        <v>2015</v>
      </c>
      <c r="C827">
        <v>74.63</v>
      </c>
      <c r="D827">
        <v>74.63</v>
      </c>
      <c r="E827">
        <v>100</v>
      </c>
      <c r="F827">
        <v>77.98</v>
      </c>
      <c r="G827">
        <v>62.39</v>
      </c>
      <c r="H827">
        <v>84.87</v>
      </c>
      <c r="I827">
        <v>71.150000000000006</v>
      </c>
      <c r="J827">
        <v>96.09</v>
      </c>
      <c r="K827" s="58">
        <v>1</v>
      </c>
      <c r="L827" s="58">
        <v>60</v>
      </c>
      <c r="M827">
        <v>21002</v>
      </c>
      <c r="N827" s="8">
        <v>42652000</v>
      </c>
      <c r="O827" s="8">
        <v>26884000</v>
      </c>
      <c r="P827" s="8">
        <v>1506000</v>
      </c>
      <c r="Q827">
        <v>8.34</v>
      </c>
      <c r="R827">
        <v>0.08</v>
      </c>
      <c r="S827">
        <v>56.4</v>
      </c>
      <c r="T827" s="6">
        <v>8.2899999999999991</v>
      </c>
      <c r="U827" s="7">
        <v>7.884163424124516</v>
      </c>
      <c r="V827" t="s">
        <v>101</v>
      </c>
    </row>
    <row r="828" spans="1:22" x14ac:dyDescent="0.3">
      <c r="A828" t="s">
        <v>546</v>
      </c>
      <c r="B828" s="9">
        <v>2015</v>
      </c>
      <c r="C828">
        <v>67.34</v>
      </c>
      <c r="D828">
        <v>67.34</v>
      </c>
      <c r="E828">
        <v>100</v>
      </c>
      <c r="F828">
        <v>73.61</v>
      </c>
      <c r="G828">
        <v>60.38</v>
      </c>
      <c r="H828">
        <v>66.55</v>
      </c>
      <c r="I828">
        <v>28.57</v>
      </c>
      <c r="J828">
        <v>73.209999999999994</v>
      </c>
      <c r="K828" s="58">
        <v>1</v>
      </c>
      <c r="L828" s="58">
        <v>87.5</v>
      </c>
      <c r="M828">
        <v>1663.9</v>
      </c>
      <c r="N828" s="8">
        <v>3412480</v>
      </c>
      <c r="O828" s="8">
        <v>1487865</v>
      </c>
      <c r="P828" s="8">
        <v>167001</v>
      </c>
      <c r="Q828">
        <v>3.7</v>
      </c>
      <c r="R828">
        <v>7.0000000000000007E-2</v>
      </c>
      <c r="S828">
        <v>39.340000000000003</v>
      </c>
      <c r="T828" s="6">
        <v>8.2899999999999991</v>
      </c>
      <c r="U828" s="7">
        <v>7.884163424124516</v>
      </c>
      <c r="V828" t="s">
        <v>101</v>
      </c>
    </row>
    <row r="829" spans="1:22" x14ac:dyDescent="0.3">
      <c r="A829" t="s">
        <v>353</v>
      </c>
      <c r="B829" s="9">
        <v>2015</v>
      </c>
      <c r="C829">
        <v>59.4</v>
      </c>
      <c r="D829">
        <v>59.4</v>
      </c>
      <c r="E829">
        <v>100</v>
      </c>
      <c r="F829">
        <v>74.040000000000006</v>
      </c>
      <c r="G829">
        <v>54.39</v>
      </c>
      <c r="H829">
        <v>47.02</v>
      </c>
      <c r="I829">
        <v>82.74</v>
      </c>
      <c r="J829">
        <v>46.61</v>
      </c>
      <c r="K829" s="58">
        <v>1</v>
      </c>
      <c r="L829" s="58">
        <v>83.33</v>
      </c>
      <c r="M829">
        <v>3102.05</v>
      </c>
      <c r="N829" s="8">
        <v>5063600</v>
      </c>
      <c r="O829" s="8">
        <v>1080500</v>
      </c>
      <c r="P829" s="8">
        <v>126900</v>
      </c>
      <c r="Q829">
        <v>17.18</v>
      </c>
      <c r="R829">
        <v>0.05</v>
      </c>
      <c r="S829">
        <v>18.940000000000001</v>
      </c>
      <c r="T829" s="6">
        <v>8.2899999999999991</v>
      </c>
      <c r="U829" s="7">
        <v>7.884163424124516</v>
      </c>
      <c r="V829" t="s">
        <v>101</v>
      </c>
    </row>
    <row r="830" spans="1:22" x14ac:dyDescent="0.3">
      <c r="A830" t="s">
        <v>685</v>
      </c>
      <c r="B830" s="9">
        <v>2015</v>
      </c>
      <c r="C830">
        <v>72.66</v>
      </c>
      <c r="D830">
        <v>72.66</v>
      </c>
      <c r="E830">
        <v>100</v>
      </c>
      <c r="F830">
        <v>92.6</v>
      </c>
      <c r="G830">
        <v>58.33</v>
      </c>
      <c r="H830">
        <v>62.85</v>
      </c>
      <c r="I830">
        <v>82.74</v>
      </c>
      <c r="J830">
        <v>53.09</v>
      </c>
      <c r="K830" s="58">
        <v>1</v>
      </c>
      <c r="L830" s="58">
        <v>70</v>
      </c>
      <c r="M830">
        <v>4814.09</v>
      </c>
      <c r="N830" s="8">
        <v>18793492</v>
      </c>
      <c r="O830" s="8">
        <v>11065284</v>
      </c>
      <c r="P830" s="8">
        <v>381279</v>
      </c>
      <c r="Q830">
        <v>3.79</v>
      </c>
      <c r="R830">
        <v>0.05</v>
      </c>
      <c r="S830">
        <v>54.94</v>
      </c>
      <c r="T830" s="6">
        <v>8.2899999999999991</v>
      </c>
      <c r="U830" s="7">
        <v>7.884163424124516</v>
      </c>
      <c r="V830" t="s">
        <v>101</v>
      </c>
    </row>
    <row r="831" spans="1:22" x14ac:dyDescent="0.3">
      <c r="A831" t="s">
        <v>354</v>
      </c>
      <c r="B831" s="9">
        <v>2015</v>
      </c>
      <c r="C831">
        <v>86.55</v>
      </c>
      <c r="D831">
        <v>86.55</v>
      </c>
      <c r="E831">
        <v>100</v>
      </c>
      <c r="F831">
        <v>92.19</v>
      </c>
      <c r="G831">
        <v>91.3</v>
      </c>
      <c r="H831">
        <v>75.5</v>
      </c>
      <c r="I831">
        <v>82.74</v>
      </c>
      <c r="J831">
        <v>72.680000000000007</v>
      </c>
      <c r="K831" s="58">
        <v>1</v>
      </c>
      <c r="L831" s="58">
        <v>70</v>
      </c>
      <c r="M831">
        <v>6523.16</v>
      </c>
      <c r="N831" s="8">
        <v>13235445</v>
      </c>
      <c r="O831" s="8">
        <v>5484091</v>
      </c>
      <c r="P831" s="8">
        <v>271528</v>
      </c>
      <c r="Q831">
        <v>14.48</v>
      </c>
      <c r="R831">
        <v>0.04</v>
      </c>
      <c r="S831">
        <v>37.72</v>
      </c>
      <c r="T831" s="6">
        <v>8.2899999999999991</v>
      </c>
      <c r="U831" s="7">
        <v>7.884163424124516</v>
      </c>
      <c r="V831" t="s">
        <v>101</v>
      </c>
    </row>
    <row r="832" spans="1:22" x14ac:dyDescent="0.3">
      <c r="A832" t="s">
        <v>474</v>
      </c>
      <c r="B832" s="9">
        <v>2015</v>
      </c>
      <c r="C832">
        <v>64.650000000000006</v>
      </c>
      <c r="D832">
        <v>64.650000000000006</v>
      </c>
      <c r="E832">
        <v>100</v>
      </c>
      <c r="F832">
        <v>82.04</v>
      </c>
      <c r="G832">
        <v>85.59</v>
      </c>
      <c r="H832">
        <v>24.71</v>
      </c>
      <c r="I832">
        <v>28.57</v>
      </c>
      <c r="J832">
        <v>24.75</v>
      </c>
      <c r="K832" s="58">
        <v>1</v>
      </c>
      <c r="L832" s="58">
        <v>87.5</v>
      </c>
      <c r="M832">
        <v>2538.17</v>
      </c>
      <c r="N832" s="8">
        <v>3134200</v>
      </c>
      <c r="O832" s="8">
        <v>743300</v>
      </c>
      <c r="P832" s="8">
        <v>36300</v>
      </c>
      <c r="Q832">
        <v>18.2</v>
      </c>
      <c r="R832">
        <v>0.03</v>
      </c>
      <c r="S832">
        <v>21.81</v>
      </c>
      <c r="T832" s="6">
        <v>8.2899999999999991</v>
      </c>
      <c r="U832" s="7">
        <v>7.884163424124516</v>
      </c>
      <c r="V832" t="s">
        <v>101</v>
      </c>
    </row>
    <row r="833" spans="1:22" x14ac:dyDescent="0.3">
      <c r="A833" t="s">
        <v>303</v>
      </c>
      <c r="B833" s="9">
        <v>2015</v>
      </c>
      <c r="C833">
        <v>79.45</v>
      </c>
      <c r="D833">
        <v>79.45</v>
      </c>
      <c r="E833">
        <v>100</v>
      </c>
      <c r="F833">
        <v>87.32</v>
      </c>
      <c r="G833">
        <v>70</v>
      </c>
      <c r="H833">
        <v>79.14</v>
      </c>
      <c r="I833">
        <v>82.74</v>
      </c>
      <c r="J833">
        <v>87.56</v>
      </c>
      <c r="K833" s="58">
        <v>1</v>
      </c>
      <c r="L833" s="58">
        <v>100</v>
      </c>
      <c r="M833">
        <v>949</v>
      </c>
      <c r="N833" s="8">
        <v>8959300</v>
      </c>
      <c r="O833" s="8">
        <v>3373000</v>
      </c>
      <c r="P833" s="8">
        <v>73700</v>
      </c>
      <c r="Q833">
        <v>9.98</v>
      </c>
      <c r="R833">
        <v>0.03</v>
      </c>
      <c r="S833">
        <v>35.4</v>
      </c>
      <c r="T833" s="6">
        <v>8.2899999999999991</v>
      </c>
      <c r="U833" s="7">
        <v>7.884163424124516</v>
      </c>
      <c r="V833" t="s">
        <v>101</v>
      </c>
    </row>
    <row r="834" spans="1:22" x14ac:dyDescent="0.3">
      <c r="A834" t="s">
        <v>686</v>
      </c>
      <c r="B834" s="9">
        <v>2015</v>
      </c>
      <c r="C834">
        <v>45.02</v>
      </c>
      <c r="D834">
        <v>45.02</v>
      </c>
      <c r="E834">
        <v>100</v>
      </c>
      <c r="F834">
        <v>77.680000000000007</v>
      </c>
      <c r="G834">
        <v>41.16</v>
      </c>
      <c r="H834">
        <v>10.55</v>
      </c>
      <c r="I834">
        <v>28.57</v>
      </c>
      <c r="J834">
        <v>5.67</v>
      </c>
      <c r="K834" s="58">
        <v>1</v>
      </c>
      <c r="L834" s="58">
        <v>100</v>
      </c>
      <c r="M834">
        <v>4909.1400000000003</v>
      </c>
      <c r="N834" s="8">
        <v>10186100</v>
      </c>
      <c r="O834" s="8">
        <v>5918700</v>
      </c>
      <c r="P834" s="8">
        <v>248100</v>
      </c>
      <c r="Q834">
        <v>-1.07</v>
      </c>
      <c r="R834">
        <v>0.15</v>
      </c>
      <c r="S834">
        <v>52.27</v>
      </c>
      <c r="T834" s="6">
        <v>8.2899999999999991</v>
      </c>
      <c r="U834" s="7">
        <v>7.884163424124516</v>
      </c>
      <c r="V834" t="s">
        <v>101</v>
      </c>
    </row>
    <row r="835" spans="1:22" x14ac:dyDescent="0.3">
      <c r="A835" t="s">
        <v>615</v>
      </c>
      <c r="B835" s="9">
        <v>2015</v>
      </c>
      <c r="C835">
        <v>30.98</v>
      </c>
      <c r="D835">
        <v>30.98</v>
      </c>
      <c r="E835">
        <v>100</v>
      </c>
      <c r="F835">
        <v>23.57</v>
      </c>
      <c r="G835">
        <v>31.4</v>
      </c>
      <c r="H835">
        <v>37.68</v>
      </c>
      <c r="I835">
        <v>14.74</v>
      </c>
      <c r="J835">
        <v>36.67</v>
      </c>
      <c r="K835" s="58">
        <v>1</v>
      </c>
      <c r="L835" s="58">
        <v>100</v>
      </c>
      <c r="M835">
        <v>2338.29</v>
      </c>
      <c r="N835" s="8">
        <v>8839051</v>
      </c>
      <c r="O835" s="8">
        <v>5139497</v>
      </c>
      <c r="P835" s="8">
        <v>17240</v>
      </c>
      <c r="Q835">
        <v>-1.72</v>
      </c>
      <c r="R835">
        <v>7.0000000000000007E-2</v>
      </c>
      <c r="S835">
        <v>52.77</v>
      </c>
      <c r="T835" s="6">
        <v>8.2899999999999991</v>
      </c>
      <c r="U835" s="7">
        <v>7.884163424124516</v>
      </c>
      <c r="V835" t="s">
        <v>101</v>
      </c>
    </row>
    <row r="836" spans="1:22" x14ac:dyDescent="0.3">
      <c r="A836" t="s">
        <v>687</v>
      </c>
      <c r="B836" s="9">
        <v>2015</v>
      </c>
      <c r="C836">
        <v>77.349999999999994</v>
      </c>
      <c r="D836">
        <v>77.349999999999994</v>
      </c>
      <c r="E836">
        <v>100</v>
      </c>
      <c r="F836">
        <v>88.69</v>
      </c>
      <c r="G836">
        <v>91.51</v>
      </c>
      <c r="H836">
        <v>50.82</v>
      </c>
      <c r="I836">
        <v>28.57</v>
      </c>
      <c r="J836">
        <v>48.97</v>
      </c>
      <c r="K836" s="58">
        <v>1</v>
      </c>
      <c r="L836" s="58">
        <v>100</v>
      </c>
      <c r="M836">
        <v>7127.07</v>
      </c>
      <c r="N836" s="8">
        <v>18256800</v>
      </c>
      <c r="O836" s="8">
        <v>11217600</v>
      </c>
      <c r="P836" s="8">
        <v>390800</v>
      </c>
      <c r="Q836">
        <v>-2.54</v>
      </c>
      <c r="R836">
        <v>7.0000000000000007E-2</v>
      </c>
      <c r="S836">
        <v>57.28</v>
      </c>
      <c r="T836" s="6">
        <v>8.2899999999999991</v>
      </c>
      <c r="U836" s="7">
        <v>7.884163424124516</v>
      </c>
      <c r="V836" t="s">
        <v>101</v>
      </c>
    </row>
    <row r="837" spans="1:22" x14ac:dyDescent="0.3">
      <c r="A837" t="s">
        <v>688</v>
      </c>
      <c r="B837" s="9">
        <v>2015</v>
      </c>
      <c r="C837">
        <v>91.14</v>
      </c>
      <c r="D837">
        <v>91.14</v>
      </c>
      <c r="E837">
        <v>100</v>
      </c>
      <c r="F837">
        <v>93.08</v>
      </c>
      <c r="G837">
        <v>95.68</v>
      </c>
      <c r="H837">
        <v>84.61</v>
      </c>
      <c r="I837">
        <v>82.74</v>
      </c>
      <c r="J837">
        <v>84.8</v>
      </c>
      <c r="K837" s="58">
        <v>0</v>
      </c>
      <c r="L837" s="58">
        <v>100</v>
      </c>
      <c r="M837">
        <v>9146.3799999999992</v>
      </c>
      <c r="N837" s="8">
        <v>14877300</v>
      </c>
      <c r="O837" s="8">
        <v>4271000</v>
      </c>
      <c r="P837" s="8">
        <v>380800</v>
      </c>
      <c r="Q837">
        <v>19.420000000000002</v>
      </c>
      <c r="R837">
        <v>0.06</v>
      </c>
      <c r="S837">
        <v>26.29</v>
      </c>
      <c r="T837" s="6">
        <v>8.2899999999999991</v>
      </c>
      <c r="U837" s="7">
        <v>7.884163424124516</v>
      </c>
      <c r="V837" t="s">
        <v>101</v>
      </c>
    </row>
    <row r="838" spans="1:22" x14ac:dyDescent="0.3">
      <c r="A838" t="s">
        <v>689</v>
      </c>
      <c r="B838" s="9">
        <v>2015</v>
      </c>
      <c r="C838">
        <v>33.56</v>
      </c>
      <c r="D838">
        <v>33.56</v>
      </c>
      <c r="E838">
        <v>100</v>
      </c>
      <c r="F838">
        <v>40.57</v>
      </c>
      <c r="G838">
        <v>22.82</v>
      </c>
      <c r="H838">
        <v>38.6</v>
      </c>
      <c r="I838">
        <v>14.74</v>
      </c>
      <c r="J838">
        <v>20.13</v>
      </c>
      <c r="K838" s="58">
        <v>0</v>
      </c>
      <c r="L838" s="58">
        <v>100</v>
      </c>
      <c r="M838">
        <v>3935.46</v>
      </c>
      <c r="N838" s="8">
        <v>6782926</v>
      </c>
      <c r="O838" s="8">
        <v>2912453</v>
      </c>
      <c r="P838" s="8">
        <v>223049</v>
      </c>
      <c r="Q838">
        <v>3.14</v>
      </c>
      <c r="R838">
        <v>0.04</v>
      </c>
      <c r="S838">
        <v>33.72</v>
      </c>
      <c r="T838" s="6">
        <v>8.2899999999999991</v>
      </c>
      <c r="U838" s="7">
        <v>7.884163424124516</v>
      </c>
      <c r="V838" t="s">
        <v>101</v>
      </c>
    </row>
    <row r="839" spans="1:22" x14ac:dyDescent="0.3">
      <c r="A839" t="s">
        <v>382</v>
      </c>
      <c r="B839" s="9">
        <v>2015</v>
      </c>
      <c r="C839">
        <v>71.75</v>
      </c>
      <c r="D839">
        <v>71.75</v>
      </c>
      <c r="E839">
        <v>100</v>
      </c>
      <c r="F839">
        <v>87.23</v>
      </c>
      <c r="G839">
        <v>68.150000000000006</v>
      </c>
      <c r="H839">
        <v>57.08</v>
      </c>
      <c r="I839">
        <v>82.74</v>
      </c>
      <c r="J839">
        <v>50.13</v>
      </c>
      <c r="K839" s="58">
        <v>0</v>
      </c>
      <c r="L839" s="58">
        <v>100</v>
      </c>
      <c r="M839">
        <v>2748.96</v>
      </c>
      <c r="N839" s="8">
        <v>5564500</v>
      </c>
      <c r="O839" s="8">
        <v>2076400</v>
      </c>
      <c r="P839" s="8">
        <v>56100</v>
      </c>
      <c r="Q839">
        <v>15.19</v>
      </c>
      <c r="R839">
        <v>0.04</v>
      </c>
      <c r="S839">
        <v>34.32</v>
      </c>
      <c r="T839" s="6">
        <v>8.2899999999999991</v>
      </c>
      <c r="U839" s="7">
        <v>7.884163424124516</v>
      </c>
      <c r="V839" t="s">
        <v>101</v>
      </c>
    </row>
    <row r="840" spans="1:22" x14ac:dyDescent="0.3">
      <c r="A840" t="s">
        <v>323</v>
      </c>
      <c r="B840" s="9">
        <v>2015</v>
      </c>
      <c r="C840">
        <v>48.09</v>
      </c>
      <c r="D840">
        <v>48.09</v>
      </c>
      <c r="E840">
        <v>100</v>
      </c>
      <c r="F840">
        <v>33.94</v>
      </c>
      <c r="G840">
        <v>65.430000000000007</v>
      </c>
      <c r="H840">
        <v>42.68</v>
      </c>
      <c r="I840">
        <v>14.74</v>
      </c>
      <c r="J840">
        <v>47.4</v>
      </c>
      <c r="K840" s="58">
        <v>0</v>
      </c>
      <c r="L840" s="58">
        <v>90</v>
      </c>
      <c r="M840">
        <v>4416.72</v>
      </c>
      <c r="N840" s="8">
        <v>10665605</v>
      </c>
      <c r="O840" s="8">
        <v>5709639</v>
      </c>
      <c r="P840" s="8">
        <v>300332</v>
      </c>
      <c r="Q840">
        <v>4.07</v>
      </c>
      <c r="R840">
        <v>0.09</v>
      </c>
      <c r="S840">
        <v>46.23</v>
      </c>
      <c r="T840" s="6">
        <v>8.2899999999999991</v>
      </c>
      <c r="U840" s="7">
        <v>7.884163424124516</v>
      </c>
      <c r="V840" t="s">
        <v>101</v>
      </c>
    </row>
    <row r="841" spans="1:22" x14ac:dyDescent="0.3">
      <c r="A841" t="s">
        <v>690</v>
      </c>
      <c r="B841" s="9">
        <v>2015</v>
      </c>
      <c r="C841">
        <v>89.05</v>
      </c>
      <c r="D841">
        <v>89.05</v>
      </c>
      <c r="E841">
        <v>100</v>
      </c>
      <c r="F841">
        <v>89.74</v>
      </c>
      <c r="G841">
        <v>89.73</v>
      </c>
      <c r="H841">
        <v>87.59</v>
      </c>
      <c r="I841">
        <v>82.74</v>
      </c>
      <c r="J841">
        <v>90.21</v>
      </c>
      <c r="K841" s="58">
        <v>0</v>
      </c>
      <c r="L841" s="58">
        <v>75</v>
      </c>
      <c r="M841">
        <v>20868.11</v>
      </c>
      <c r="N841" s="8">
        <v>38078200</v>
      </c>
      <c r="O841" s="8">
        <v>18794200</v>
      </c>
      <c r="P841" s="8">
        <v>1099100</v>
      </c>
      <c r="Q841">
        <v>7.13</v>
      </c>
      <c r="R841">
        <v>0.05</v>
      </c>
      <c r="S841">
        <v>44.44</v>
      </c>
      <c r="T841" s="6">
        <v>8.2899999999999991</v>
      </c>
      <c r="U841" s="7">
        <v>7.884163424124516</v>
      </c>
      <c r="V841" t="s">
        <v>101</v>
      </c>
    </row>
    <row r="842" spans="1:22" x14ac:dyDescent="0.3">
      <c r="A842" t="s">
        <v>572</v>
      </c>
      <c r="B842" s="9">
        <v>2015</v>
      </c>
      <c r="C842">
        <v>57.78</v>
      </c>
      <c r="D842">
        <v>57.78</v>
      </c>
      <c r="E842">
        <v>100</v>
      </c>
      <c r="F842">
        <v>81.81</v>
      </c>
      <c r="G842">
        <v>61.96</v>
      </c>
      <c r="H842">
        <v>25.83</v>
      </c>
      <c r="I842">
        <v>82.74</v>
      </c>
      <c r="J842">
        <v>19.79</v>
      </c>
      <c r="K842" s="58">
        <v>0</v>
      </c>
      <c r="L842" s="58"/>
      <c r="M842">
        <v>1996.19</v>
      </c>
      <c r="N842" s="8">
        <v>3919762</v>
      </c>
      <c r="O842" s="8">
        <v>1731946</v>
      </c>
      <c r="P842" s="8">
        <v>131120</v>
      </c>
      <c r="Q842">
        <v>3.21</v>
      </c>
      <c r="R842">
        <v>0.06</v>
      </c>
      <c r="S842">
        <v>40.83</v>
      </c>
      <c r="T842" s="6">
        <v>8.2899999999999991</v>
      </c>
      <c r="U842" s="7">
        <v>7.884163424124516</v>
      </c>
      <c r="V842" t="s">
        <v>101</v>
      </c>
    </row>
    <row r="843" spans="1:22" x14ac:dyDescent="0.3">
      <c r="A843" t="s">
        <v>150</v>
      </c>
      <c r="B843" s="9">
        <v>2015</v>
      </c>
      <c r="C843">
        <v>66.45</v>
      </c>
      <c r="D843">
        <v>66.45</v>
      </c>
      <c r="E843">
        <v>92.86</v>
      </c>
      <c r="F843">
        <v>76.64</v>
      </c>
      <c r="G843">
        <v>72.11</v>
      </c>
      <c r="H843">
        <v>40.01</v>
      </c>
      <c r="I843">
        <v>58</v>
      </c>
      <c r="J843">
        <v>23.74</v>
      </c>
      <c r="K843" s="58">
        <v>0</v>
      </c>
      <c r="L843" s="58"/>
      <c r="M843">
        <v>13862.76</v>
      </c>
      <c r="N843" s="8">
        <v>18363000</v>
      </c>
      <c r="O843" s="8">
        <v>17021000</v>
      </c>
      <c r="P843" s="8">
        <v>1269000</v>
      </c>
      <c r="Q843">
        <v>-2.04</v>
      </c>
      <c r="R843">
        <v>1.52</v>
      </c>
      <c r="S843">
        <v>82.55</v>
      </c>
      <c r="T843" s="6">
        <v>8.2899999999999991</v>
      </c>
      <c r="U843" s="7">
        <v>7.884163424124516</v>
      </c>
      <c r="V843" t="s">
        <v>83</v>
      </c>
    </row>
    <row r="844" spans="1:22" x14ac:dyDescent="0.3">
      <c r="A844" t="s">
        <v>506</v>
      </c>
      <c r="B844" s="9">
        <v>2015</v>
      </c>
      <c r="C844">
        <v>44.81</v>
      </c>
      <c r="D844">
        <v>44.81</v>
      </c>
      <c r="E844">
        <v>100</v>
      </c>
      <c r="F844">
        <v>64.489999999999995</v>
      </c>
      <c r="G844">
        <v>24.69</v>
      </c>
      <c r="H844">
        <v>37.5</v>
      </c>
      <c r="I844">
        <v>68.53</v>
      </c>
      <c r="J844">
        <v>37.5</v>
      </c>
      <c r="K844" s="58">
        <v>0</v>
      </c>
      <c r="L844" s="58">
        <v>75</v>
      </c>
      <c r="M844">
        <v>317952</v>
      </c>
      <c r="N844" s="8">
        <v>601055000</v>
      </c>
      <c r="O844" s="8">
        <v>328900000</v>
      </c>
      <c r="P844" s="8">
        <v>33716000</v>
      </c>
      <c r="Q844">
        <v>3.74</v>
      </c>
      <c r="R844">
        <v>0.34</v>
      </c>
      <c r="S844">
        <v>36.659999999999997</v>
      </c>
      <c r="T844" s="6">
        <v>8.2899999999999991</v>
      </c>
      <c r="U844" s="7">
        <v>7.884163424124516</v>
      </c>
      <c r="V844" t="s">
        <v>83</v>
      </c>
    </row>
    <row r="845" spans="1:22" x14ac:dyDescent="0.3">
      <c r="A845" t="s">
        <v>691</v>
      </c>
      <c r="B845" s="9">
        <v>2015</v>
      </c>
      <c r="C845">
        <v>59.92</v>
      </c>
      <c r="D845">
        <v>59.92</v>
      </c>
      <c r="E845">
        <v>100</v>
      </c>
      <c r="F845">
        <v>58.9</v>
      </c>
      <c r="G845">
        <v>49.65</v>
      </c>
      <c r="H845">
        <v>75.010000000000005</v>
      </c>
      <c r="I845">
        <v>51.29</v>
      </c>
      <c r="J845">
        <v>81.53</v>
      </c>
      <c r="K845" s="58">
        <v>0</v>
      </c>
      <c r="L845" s="58">
        <v>70</v>
      </c>
      <c r="M845">
        <v>1864.61</v>
      </c>
      <c r="N845" s="8">
        <v>3237100</v>
      </c>
      <c r="O845" s="8">
        <v>1634700</v>
      </c>
      <c r="P845" s="8">
        <v>68600</v>
      </c>
      <c r="Q845">
        <v>2.48</v>
      </c>
      <c r="R845">
        <v>0.95</v>
      </c>
      <c r="S845">
        <v>16.66</v>
      </c>
      <c r="T845" s="6">
        <v>8.2899999999999991</v>
      </c>
      <c r="U845" s="7">
        <v>7.884163424124516</v>
      </c>
      <c r="V845" t="s">
        <v>83</v>
      </c>
    </row>
    <row r="846" spans="1:22" x14ac:dyDescent="0.3">
      <c r="A846" t="s">
        <v>692</v>
      </c>
      <c r="B846" s="9">
        <v>2015</v>
      </c>
      <c r="C846">
        <v>78.349999999999994</v>
      </c>
      <c r="D846">
        <v>67.75</v>
      </c>
      <c r="E846">
        <v>57.14</v>
      </c>
      <c r="F846">
        <v>81.61</v>
      </c>
      <c r="G846">
        <v>76.22</v>
      </c>
      <c r="H846">
        <v>75.55</v>
      </c>
      <c r="I846">
        <v>90</v>
      </c>
      <c r="J846">
        <v>77.47</v>
      </c>
      <c r="K846" s="58">
        <v>0</v>
      </c>
      <c r="L846" s="58">
        <v>75</v>
      </c>
      <c r="M846">
        <v>28574.29</v>
      </c>
      <c r="N846" s="8">
        <v>109597000</v>
      </c>
      <c r="O846" s="8">
        <v>90520000</v>
      </c>
      <c r="P846" s="8">
        <v>-7848000</v>
      </c>
      <c r="Q846">
        <v>-5.43</v>
      </c>
      <c r="R846">
        <v>1.06</v>
      </c>
      <c r="S846">
        <v>48.19</v>
      </c>
      <c r="T846" s="6">
        <v>8.2899999999999991</v>
      </c>
      <c r="U846" s="7">
        <v>7.884163424124516</v>
      </c>
      <c r="V846" t="s">
        <v>83</v>
      </c>
    </row>
    <row r="847" spans="1:22" x14ac:dyDescent="0.3">
      <c r="A847" t="s">
        <v>447</v>
      </c>
      <c r="B847" s="9">
        <v>2015</v>
      </c>
      <c r="C847">
        <v>60.26</v>
      </c>
      <c r="D847">
        <v>58.7</v>
      </c>
      <c r="E847">
        <v>57.14</v>
      </c>
      <c r="F847">
        <v>72.7</v>
      </c>
      <c r="G847">
        <v>68.83</v>
      </c>
      <c r="H847">
        <v>25.6</v>
      </c>
      <c r="I847">
        <v>62</v>
      </c>
      <c r="J847">
        <v>20.100000000000001</v>
      </c>
      <c r="K847" s="58">
        <v>0</v>
      </c>
      <c r="L847" s="58">
        <v>66.67</v>
      </c>
      <c r="M847">
        <v>42454.7</v>
      </c>
      <c r="N847" s="8">
        <v>276228000</v>
      </c>
      <c r="O847" s="8">
        <v>235988000</v>
      </c>
      <c r="P847" s="8">
        <v>1455000</v>
      </c>
      <c r="Q847">
        <v>0.64</v>
      </c>
      <c r="R847">
        <v>0.27</v>
      </c>
      <c r="S847">
        <v>61.46</v>
      </c>
      <c r="T847" s="6">
        <v>8.2899999999999991</v>
      </c>
      <c r="U847" s="7">
        <v>7.884163424124516</v>
      </c>
      <c r="V847" t="s">
        <v>83</v>
      </c>
    </row>
    <row r="848" spans="1:22" x14ac:dyDescent="0.3">
      <c r="A848" t="s">
        <v>236</v>
      </c>
      <c r="B848" s="9">
        <v>2015</v>
      </c>
      <c r="C848">
        <v>78.040000000000006</v>
      </c>
      <c r="D848">
        <v>78.040000000000006</v>
      </c>
      <c r="E848">
        <v>100</v>
      </c>
      <c r="F848">
        <v>90.01</v>
      </c>
      <c r="G848">
        <v>90.48</v>
      </c>
      <c r="H848">
        <v>41.52</v>
      </c>
      <c r="I848">
        <v>95.26</v>
      </c>
      <c r="J848">
        <v>25</v>
      </c>
      <c r="K848" s="58">
        <v>0</v>
      </c>
      <c r="L848" s="58">
        <v>66.67</v>
      </c>
      <c r="M848">
        <v>9936.34</v>
      </c>
      <c r="N848" s="8">
        <v>42264467</v>
      </c>
      <c r="O848" s="8">
        <v>29530536</v>
      </c>
      <c r="P848" s="8">
        <v>1685536</v>
      </c>
      <c r="Q848">
        <v>4.1500000000000004</v>
      </c>
      <c r="R848">
        <v>0.37</v>
      </c>
      <c r="S848">
        <v>59.99</v>
      </c>
      <c r="T848" s="6">
        <v>8.2899999999999991</v>
      </c>
      <c r="U848" s="7">
        <v>7.884163424124516</v>
      </c>
      <c r="V848" t="s">
        <v>83</v>
      </c>
    </row>
    <row r="849" spans="1:22" x14ac:dyDescent="0.3">
      <c r="A849" t="s">
        <v>294</v>
      </c>
      <c r="B849" s="9">
        <v>2015</v>
      </c>
      <c r="C849">
        <v>79.319999999999993</v>
      </c>
      <c r="D849">
        <v>79.319999999999993</v>
      </c>
      <c r="E849">
        <v>100</v>
      </c>
      <c r="F849">
        <v>78.709999999999994</v>
      </c>
      <c r="G849">
        <v>86.01</v>
      </c>
      <c r="H849">
        <v>70.53</v>
      </c>
      <c r="I849">
        <v>0</v>
      </c>
      <c r="J849">
        <v>87</v>
      </c>
      <c r="K849" s="58">
        <v>0</v>
      </c>
      <c r="L849" s="58">
        <v>78.569999999999993</v>
      </c>
      <c r="M849">
        <v>6251.25</v>
      </c>
      <c r="N849" s="8">
        <v>7678483</v>
      </c>
      <c r="O849" s="8">
        <v>5286911</v>
      </c>
      <c r="P849" s="8">
        <v>585330</v>
      </c>
      <c r="Q849">
        <v>6.41</v>
      </c>
      <c r="R849">
        <v>0.16</v>
      </c>
      <c r="S849">
        <v>65.25</v>
      </c>
      <c r="T849" s="6">
        <v>8.2899999999999991</v>
      </c>
      <c r="U849" s="7">
        <v>7.884163424124516</v>
      </c>
      <c r="V849" t="s">
        <v>83</v>
      </c>
    </row>
    <row r="850" spans="1:22" x14ac:dyDescent="0.3">
      <c r="A850" t="s">
        <v>320</v>
      </c>
      <c r="B850" s="9">
        <v>2015</v>
      </c>
      <c r="C850">
        <v>74.55</v>
      </c>
      <c r="D850">
        <v>74.55</v>
      </c>
      <c r="E850">
        <v>100</v>
      </c>
      <c r="F850">
        <v>72.27</v>
      </c>
      <c r="G850">
        <v>90.57</v>
      </c>
      <c r="H850">
        <v>57.6</v>
      </c>
      <c r="I850">
        <v>26.29</v>
      </c>
      <c r="J850">
        <v>67</v>
      </c>
      <c r="K850" s="58">
        <v>0</v>
      </c>
      <c r="L850" s="58">
        <v>72.73</v>
      </c>
      <c r="M850">
        <v>17522.34</v>
      </c>
      <c r="N850" s="8">
        <v>27959000</v>
      </c>
      <c r="O850" s="8">
        <v>18920000</v>
      </c>
      <c r="P850" s="8">
        <v>1034000</v>
      </c>
      <c r="Q850">
        <v>4.22</v>
      </c>
      <c r="R850">
        <v>0.7</v>
      </c>
      <c r="S850">
        <v>34.11</v>
      </c>
      <c r="T850" s="6">
        <v>8.2899999999999991</v>
      </c>
      <c r="U850" s="7">
        <v>7.884163424124516</v>
      </c>
      <c r="V850" t="s">
        <v>83</v>
      </c>
    </row>
    <row r="851" spans="1:22" x14ac:dyDescent="0.3">
      <c r="A851" t="s">
        <v>693</v>
      </c>
      <c r="B851" s="9">
        <v>2015</v>
      </c>
      <c r="C851">
        <v>90.01</v>
      </c>
      <c r="D851">
        <v>85.01</v>
      </c>
      <c r="E851">
        <v>80</v>
      </c>
      <c r="F851">
        <v>97.07</v>
      </c>
      <c r="G851">
        <v>88.61</v>
      </c>
      <c r="H851">
        <v>79.849999999999994</v>
      </c>
      <c r="I851">
        <v>96.98</v>
      </c>
      <c r="J851">
        <v>98.96</v>
      </c>
      <c r="K851" s="58">
        <v>0</v>
      </c>
      <c r="L851" s="58">
        <v>66.67</v>
      </c>
      <c r="M851">
        <v>34754.800000000003</v>
      </c>
      <c r="N851" s="8">
        <v>153793000</v>
      </c>
      <c r="O851" s="8">
        <v>102042000</v>
      </c>
      <c r="P851" s="8">
        <v>6303000</v>
      </c>
      <c r="Q851">
        <v>2.5499999999999998</v>
      </c>
      <c r="R851">
        <v>0.48</v>
      </c>
      <c r="S851">
        <v>50.81</v>
      </c>
      <c r="T851" s="6">
        <v>8.2899999999999991</v>
      </c>
      <c r="U851" s="7">
        <v>7.884163424124516</v>
      </c>
      <c r="V851" t="s">
        <v>83</v>
      </c>
    </row>
    <row r="852" spans="1:22" x14ac:dyDescent="0.3">
      <c r="A852" t="s">
        <v>106</v>
      </c>
      <c r="B852" s="9">
        <v>2015</v>
      </c>
      <c r="C852">
        <v>65.44</v>
      </c>
      <c r="D852">
        <v>61.29</v>
      </c>
      <c r="E852">
        <v>57.14</v>
      </c>
      <c r="F852">
        <v>74.84</v>
      </c>
      <c r="G852">
        <v>61.99</v>
      </c>
      <c r="H852">
        <v>53.44</v>
      </c>
      <c r="I852">
        <v>98</v>
      </c>
      <c r="J852">
        <v>54.12</v>
      </c>
      <c r="K852" s="58">
        <v>0</v>
      </c>
      <c r="L852" s="58">
        <v>75</v>
      </c>
      <c r="M852">
        <v>47317.56</v>
      </c>
      <c r="N852" s="8">
        <v>159378000</v>
      </c>
      <c r="O852" s="8">
        <v>114047000</v>
      </c>
      <c r="P852" s="8">
        <v>4228000</v>
      </c>
      <c r="Q852">
        <v>-2.25</v>
      </c>
      <c r="R852">
        <v>0.44</v>
      </c>
      <c r="S852">
        <v>47.69</v>
      </c>
      <c r="T852" s="6">
        <v>8.2899999999999991</v>
      </c>
      <c r="U852" s="7">
        <v>7.884163424124516</v>
      </c>
      <c r="V852" t="s">
        <v>83</v>
      </c>
    </row>
    <row r="853" spans="1:22" x14ac:dyDescent="0.3">
      <c r="A853" t="s">
        <v>298</v>
      </c>
      <c r="B853" s="9">
        <v>2015</v>
      </c>
      <c r="C853">
        <v>77.58</v>
      </c>
      <c r="D853">
        <v>77.58</v>
      </c>
      <c r="E853">
        <v>100</v>
      </c>
      <c r="F853">
        <v>81.31</v>
      </c>
      <c r="G853">
        <v>63.99</v>
      </c>
      <c r="H853">
        <v>88.92</v>
      </c>
      <c r="I853">
        <v>97.84</v>
      </c>
      <c r="J853">
        <v>98.08</v>
      </c>
      <c r="K853" s="58">
        <v>0</v>
      </c>
      <c r="L853" s="58">
        <v>69.23</v>
      </c>
      <c r="M853">
        <v>15963.95</v>
      </c>
      <c r="N853" s="8">
        <v>22687000</v>
      </c>
      <c r="O853" s="8">
        <v>8824000</v>
      </c>
      <c r="P853" s="8">
        <v>770000</v>
      </c>
      <c r="Q853">
        <v>19.75</v>
      </c>
      <c r="R853">
        <v>0.15</v>
      </c>
      <c r="S853">
        <v>30.23</v>
      </c>
      <c r="T853" s="6">
        <v>8.2899999999999991</v>
      </c>
      <c r="U853" s="7">
        <v>7.884163424124516</v>
      </c>
      <c r="V853" t="s">
        <v>83</v>
      </c>
    </row>
    <row r="854" spans="1:22" x14ac:dyDescent="0.3">
      <c r="A854" t="s">
        <v>287</v>
      </c>
      <c r="B854" s="9">
        <v>2015</v>
      </c>
      <c r="C854">
        <v>78.92</v>
      </c>
      <c r="D854">
        <v>78.92</v>
      </c>
      <c r="E854">
        <v>100</v>
      </c>
      <c r="F854">
        <v>88.59</v>
      </c>
      <c r="G854">
        <v>93.22</v>
      </c>
      <c r="H854">
        <v>43.14</v>
      </c>
      <c r="I854">
        <v>89.29</v>
      </c>
      <c r="J854">
        <v>35</v>
      </c>
      <c r="K854" s="58">
        <v>0</v>
      </c>
      <c r="L854" s="58">
        <v>75</v>
      </c>
      <c r="M854">
        <v>20974.45</v>
      </c>
      <c r="N854" s="8">
        <v>47062000</v>
      </c>
      <c r="O854" s="8">
        <v>28544000</v>
      </c>
      <c r="P854" s="8">
        <v>2935000</v>
      </c>
      <c r="Q854">
        <v>4.45</v>
      </c>
      <c r="R854">
        <v>0.55000000000000004</v>
      </c>
      <c r="S854">
        <v>50.26</v>
      </c>
      <c r="T854" s="6">
        <v>8.2899999999999991</v>
      </c>
      <c r="U854" s="7">
        <v>7.884163424124516</v>
      </c>
      <c r="V854" t="s">
        <v>83</v>
      </c>
    </row>
    <row r="855" spans="1:22" x14ac:dyDescent="0.3">
      <c r="A855" t="s">
        <v>47</v>
      </c>
      <c r="B855" s="9">
        <v>2015</v>
      </c>
      <c r="C855">
        <v>90.19</v>
      </c>
      <c r="D855">
        <v>90.19</v>
      </c>
      <c r="E855">
        <v>100</v>
      </c>
      <c r="F855">
        <v>94.31</v>
      </c>
      <c r="G855">
        <v>89.98</v>
      </c>
      <c r="H855">
        <v>83.46</v>
      </c>
      <c r="I855">
        <v>88.36</v>
      </c>
      <c r="J855">
        <v>95</v>
      </c>
      <c r="K855" s="58">
        <v>0</v>
      </c>
      <c r="L855" s="58">
        <v>72.73</v>
      </c>
      <c r="M855">
        <v>35756.339999999997</v>
      </c>
      <c r="N855" s="8">
        <v>98034674</v>
      </c>
      <c r="O855" s="8">
        <v>57629729</v>
      </c>
      <c r="P855" s="8">
        <v>3664527</v>
      </c>
      <c r="Q855">
        <v>3.52</v>
      </c>
      <c r="R855">
        <v>0.32</v>
      </c>
      <c r="S855">
        <v>42.54</v>
      </c>
      <c r="T855" s="6">
        <v>8.2899999999999991</v>
      </c>
      <c r="U855" s="7">
        <v>7.884163424124516</v>
      </c>
      <c r="V855" t="s">
        <v>83</v>
      </c>
    </row>
    <row r="856" spans="1:22" x14ac:dyDescent="0.3">
      <c r="A856" t="s">
        <v>31</v>
      </c>
      <c r="B856" s="9">
        <v>2015</v>
      </c>
      <c r="C856">
        <v>64.02</v>
      </c>
      <c r="D856">
        <v>64.02</v>
      </c>
      <c r="E856">
        <v>100</v>
      </c>
      <c r="F856">
        <v>49.39</v>
      </c>
      <c r="G856">
        <v>78.180000000000007</v>
      </c>
      <c r="H856">
        <v>70.08</v>
      </c>
      <c r="I856">
        <v>36</v>
      </c>
      <c r="J856">
        <v>77.260000000000005</v>
      </c>
      <c r="K856" s="58">
        <v>1</v>
      </c>
      <c r="L856" s="58"/>
      <c r="M856">
        <v>37636.32</v>
      </c>
      <c r="N856" s="8">
        <v>55089000</v>
      </c>
      <c r="O856" s="8">
        <v>43115000</v>
      </c>
      <c r="P856" s="8">
        <v>3863000</v>
      </c>
      <c r="Q856">
        <v>5.0999999999999996</v>
      </c>
      <c r="R856">
        <v>0.28000000000000003</v>
      </c>
      <c r="S856">
        <v>68.39</v>
      </c>
      <c r="T856" s="6">
        <v>8.2899999999999991</v>
      </c>
      <c r="U856" s="7">
        <v>7.884163424124516</v>
      </c>
      <c r="V856" t="s">
        <v>83</v>
      </c>
    </row>
    <row r="857" spans="1:22" x14ac:dyDescent="0.3">
      <c r="A857" t="s">
        <v>694</v>
      </c>
      <c r="B857" s="9">
        <v>2015</v>
      </c>
      <c r="C857">
        <v>57.28</v>
      </c>
      <c r="D857">
        <v>53.64</v>
      </c>
      <c r="E857">
        <v>50</v>
      </c>
      <c r="F857">
        <v>51.58</v>
      </c>
      <c r="G857">
        <v>36.15</v>
      </c>
      <c r="H857">
        <v>92.44</v>
      </c>
      <c r="I857">
        <v>0</v>
      </c>
      <c r="J857">
        <v>98.12</v>
      </c>
      <c r="K857" s="58">
        <v>1</v>
      </c>
      <c r="L857" s="58"/>
      <c r="M857">
        <v>5498.88</v>
      </c>
      <c r="N857" s="8">
        <v>5407800</v>
      </c>
      <c r="O857" s="8">
        <v>4348500</v>
      </c>
      <c r="P857" s="8">
        <v>246600</v>
      </c>
      <c r="Q857">
        <v>3.02</v>
      </c>
      <c r="R857">
        <v>0.25</v>
      </c>
      <c r="S857">
        <v>75.489999999999995</v>
      </c>
      <c r="T857" s="6">
        <v>8.2899999999999991</v>
      </c>
      <c r="U857" s="7">
        <v>7.884163424124516</v>
      </c>
      <c r="V857" t="s">
        <v>83</v>
      </c>
    </row>
    <row r="858" spans="1:22" x14ac:dyDescent="0.3">
      <c r="A858" t="s">
        <v>327</v>
      </c>
      <c r="B858" s="9">
        <v>2015</v>
      </c>
      <c r="C858">
        <v>70.92</v>
      </c>
      <c r="D858">
        <v>42.6</v>
      </c>
      <c r="E858">
        <v>14.29</v>
      </c>
      <c r="F858">
        <v>89.89</v>
      </c>
      <c r="G858">
        <v>65.489999999999995</v>
      </c>
      <c r="H858">
        <v>44.54</v>
      </c>
      <c r="I858">
        <v>94</v>
      </c>
      <c r="J858">
        <v>21.43</v>
      </c>
      <c r="K858" s="58">
        <v>1</v>
      </c>
      <c r="L858" s="58">
        <v>60</v>
      </c>
      <c r="M858">
        <v>14787.44</v>
      </c>
      <c r="N858" s="8">
        <v>76868000</v>
      </c>
      <c r="O858" s="8">
        <v>67974000</v>
      </c>
      <c r="P858" s="8">
        <v>1693000</v>
      </c>
      <c r="Q858">
        <v>1.1299999999999999</v>
      </c>
      <c r="R858">
        <v>0.6</v>
      </c>
      <c r="S858">
        <v>66</v>
      </c>
      <c r="T858" s="6">
        <v>8.2899999999999991</v>
      </c>
      <c r="U858" s="7">
        <v>7.884163424124516</v>
      </c>
      <c r="V858" t="s">
        <v>83</v>
      </c>
    </row>
    <row r="859" spans="1:22" x14ac:dyDescent="0.3">
      <c r="A859" t="s">
        <v>695</v>
      </c>
      <c r="B859" s="9">
        <v>2015</v>
      </c>
      <c r="C859">
        <v>64.41</v>
      </c>
      <c r="D859">
        <v>57.2</v>
      </c>
      <c r="E859">
        <v>50</v>
      </c>
      <c r="F859">
        <v>64.069999999999993</v>
      </c>
      <c r="G859">
        <v>62.08</v>
      </c>
      <c r="H859">
        <v>68.010000000000005</v>
      </c>
      <c r="I859">
        <v>51.29</v>
      </c>
      <c r="J859">
        <v>57.41</v>
      </c>
      <c r="K859" s="58">
        <v>1</v>
      </c>
      <c r="L859" s="58">
        <v>71.430000000000007</v>
      </c>
      <c r="M859">
        <v>16019.26</v>
      </c>
      <c r="N859" s="8">
        <v>23025400</v>
      </c>
      <c r="O859" s="8">
        <v>20316000</v>
      </c>
      <c r="P859" s="8">
        <v>1110300</v>
      </c>
      <c r="Q859">
        <v>3.55</v>
      </c>
      <c r="R859">
        <v>1.37</v>
      </c>
      <c r="S859">
        <v>77.760000000000005</v>
      </c>
      <c r="T859" s="6">
        <v>8.2899999999999991</v>
      </c>
      <c r="U859" s="7">
        <v>7.884163424124516</v>
      </c>
      <c r="V859" t="s">
        <v>83</v>
      </c>
    </row>
    <row r="860" spans="1:22" x14ac:dyDescent="0.3">
      <c r="A860" t="s">
        <v>277</v>
      </c>
      <c r="B860" s="9">
        <v>2015</v>
      </c>
      <c r="C860">
        <v>53.75</v>
      </c>
      <c r="D860">
        <v>53.75</v>
      </c>
      <c r="E860">
        <v>100</v>
      </c>
      <c r="F860">
        <v>52.14</v>
      </c>
      <c r="G860">
        <v>65.83</v>
      </c>
      <c r="H860">
        <v>41.93</v>
      </c>
      <c r="I860">
        <v>11.11</v>
      </c>
      <c r="J860">
        <v>30.53</v>
      </c>
      <c r="K860" s="58">
        <v>1</v>
      </c>
      <c r="L860" s="58">
        <v>60</v>
      </c>
      <c r="M860">
        <v>4806.9799999999996</v>
      </c>
      <c r="N860" s="8">
        <v>8157000</v>
      </c>
      <c r="O860" s="8">
        <v>7333700</v>
      </c>
      <c r="P860" s="8">
        <v>539300</v>
      </c>
      <c r="Q860">
        <v>3.68</v>
      </c>
      <c r="R860">
        <v>0.22</v>
      </c>
      <c r="S860">
        <v>85.68</v>
      </c>
      <c r="T860" s="6">
        <v>8.2899999999999991</v>
      </c>
      <c r="U860" s="7">
        <v>7.884163424124516</v>
      </c>
      <c r="V860" t="s">
        <v>83</v>
      </c>
    </row>
    <row r="861" spans="1:22" x14ac:dyDescent="0.3">
      <c r="A861" t="s">
        <v>183</v>
      </c>
      <c r="B861" s="9">
        <v>2015</v>
      </c>
      <c r="C861">
        <v>79.06</v>
      </c>
      <c r="D861">
        <v>79.06</v>
      </c>
      <c r="E861">
        <v>100</v>
      </c>
      <c r="F861">
        <v>82.25</v>
      </c>
      <c r="G861">
        <v>83.31</v>
      </c>
      <c r="H861">
        <v>69.290000000000006</v>
      </c>
      <c r="I861">
        <v>0</v>
      </c>
      <c r="J861">
        <v>71.88</v>
      </c>
      <c r="K861" s="58">
        <v>0</v>
      </c>
      <c r="L861" s="58">
        <v>66.67</v>
      </c>
      <c r="M861">
        <v>15106.11</v>
      </c>
      <c r="N861" s="8">
        <v>24880000</v>
      </c>
      <c r="O861" s="8">
        <v>17294000</v>
      </c>
      <c r="P861" s="8">
        <v>1985000</v>
      </c>
      <c r="Q861">
        <v>5.99</v>
      </c>
      <c r="R861">
        <v>0.16</v>
      </c>
      <c r="S861">
        <v>64.52</v>
      </c>
      <c r="T861" s="6">
        <v>8.2899999999999991</v>
      </c>
      <c r="U861" s="7">
        <v>7.884163424124516</v>
      </c>
      <c r="V861" t="s">
        <v>83</v>
      </c>
    </row>
    <row r="862" spans="1:22" x14ac:dyDescent="0.3">
      <c r="A862" t="s">
        <v>331</v>
      </c>
      <c r="B862" s="9">
        <v>2015</v>
      </c>
      <c r="C862">
        <v>65.25</v>
      </c>
      <c r="D862">
        <v>65.25</v>
      </c>
      <c r="E862">
        <v>100</v>
      </c>
      <c r="F862">
        <v>83.76</v>
      </c>
      <c r="G862">
        <v>61.8</v>
      </c>
      <c r="H862">
        <v>56.74</v>
      </c>
      <c r="I862">
        <v>89.81</v>
      </c>
      <c r="J862">
        <v>51.03</v>
      </c>
      <c r="K862" s="58">
        <v>0</v>
      </c>
      <c r="L862" s="58">
        <v>57.14</v>
      </c>
      <c r="M862">
        <v>6243.66</v>
      </c>
      <c r="N862" s="8">
        <v>26799500</v>
      </c>
      <c r="O862" s="8">
        <v>20977000</v>
      </c>
      <c r="P862" s="8">
        <v>881100</v>
      </c>
      <c r="Q862">
        <v>2.5299999999999998</v>
      </c>
      <c r="R862">
        <v>0.56000000000000005</v>
      </c>
      <c r="S862">
        <v>65.81</v>
      </c>
      <c r="T862" s="6">
        <v>8.2899999999999991</v>
      </c>
      <c r="U862" s="7">
        <v>7.884163424124516</v>
      </c>
      <c r="V862" t="s">
        <v>83</v>
      </c>
    </row>
    <row r="863" spans="1:22" x14ac:dyDescent="0.3">
      <c r="A863" t="s">
        <v>696</v>
      </c>
      <c r="B863" s="9">
        <v>2015</v>
      </c>
      <c r="C863">
        <v>70.42</v>
      </c>
      <c r="D863">
        <v>70.42</v>
      </c>
      <c r="E863">
        <v>100</v>
      </c>
      <c r="F863">
        <v>70.48</v>
      </c>
      <c r="G863">
        <v>74.290000000000006</v>
      </c>
      <c r="H863">
        <v>65.28</v>
      </c>
      <c r="I863">
        <v>51.29</v>
      </c>
      <c r="J863">
        <v>78.13</v>
      </c>
      <c r="K863" s="58">
        <v>0</v>
      </c>
      <c r="L863" s="58">
        <v>57.14</v>
      </c>
      <c r="M863">
        <v>7557.57</v>
      </c>
      <c r="N863" s="8">
        <v>15457100</v>
      </c>
      <c r="O863" s="8">
        <v>12111300</v>
      </c>
      <c r="P863" s="8">
        <v>986000</v>
      </c>
      <c r="Q863">
        <v>4.54</v>
      </c>
      <c r="R863">
        <v>0.13</v>
      </c>
      <c r="S863">
        <v>73.02</v>
      </c>
      <c r="T863" s="6">
        <v>8.2899999999999991</v>
      </c>
      <c r="U863" s="7">
        <v>7.884163424124516</v>
      </c>
      <c r="V863" t="s">
        <v>83</v>
      </c>
    </row>
    <row r="864" spans="1:22" x14ac:dyDescent="0.3">
      <c r="A864" t="s">
        <v>697</v>
      </c>
      <c r="B864" s="9">
        <v>2015</v>
      </c>
      <c r="C864">
        <v>68.69</v>
      </c>
      <c r="D864">
        <v>68.69</v>
      </c>
      <c r="E864">
        <v>100</v>
      </c>
      <c r="F864">
        <v>84.77</v>
      </c>
      <c r="G864">
        <v>62.36</v>
      </c>
      <c r="H864">
        <v>49</v>
      </c>
      <c r="I864">
        <v>66.67</v>
      </c>
      <c r="J864">
        <v>41.83</v>
      </c>
      <c r="K864" s="58">
        <v>0</v>
      </c>
      <c r="L864" s="58">
        <v>57.14</v>
      </c>
      <c r="M864">
        <v>6246.1</v>
      </c>
      <c r="N864" s="8">
        <v>11303600</v>
      </c>
      <c r="O864" s="8">
        <v>8869200</v>
      </c>
      <c r="P864" s="8">
        <v>659500</v>
      </c>
      <c r="Q864">
        <v>3.99</v>
      </c>
      <c r="R864">
        <v>0.15</v>
      </c>
      <c r="S864">
        <v>73.19</v>
      </c>
      <c r="T864" s="6">
        <v>8.2899999999999991</v>
      </c>
      <c r="U864" s="7">
        <v>7.884163424124516</v>
      </c>
      <c r="V864" t="s">
        <v>83</v>
      </c>
    </row>
    <row r="865" spans="1:22" x14ac:dyDescent="0.3">
      <c r="A865" t="s">
        <v>698</v>
      </c>
      <c r="B865" s="9">
        <v>2015</v>
      </c>
      <c r="C865">
        <v>71.569999999999993</v>
      </c>
      <c r="D865">
        <v>71.569999999999993</v>
      </c>
      <c r="E865">
        <v>100</v>
      </c>
      <c r="F865">
        <v>78.7</v>
      </c>
      <c r="G865">
        <v>92.35</v>
      </c>
      <c r="H865">
        <v>28.97</v>
      </c>
      <c r="I865">
        <v>78</v>
      </c>
      <c r="J865">
        <v>10.82</v>
      </c>
      <c r="K865" s="58">
        <v>0</v>
      </c>
      <c r="L865" s="58">
        <v>57.14</v>
      </c>
      <c r="M865">
        <v>8296.76</v>
      </c>
      <c r="N865" s="8">
        <v>34734100</v>
      </c>
      <c r="O865" s="8">
        <v>26544900</v>
      </c>
      <c r="P865" s="8">
        <v>1469600</v>
      </c>
      <c r="Q865">
        <v>2.0499999999999998</v>
      </c>
      <c r="R865">
        <v>0.72</v>
      </c>
      <c r="S865">
        <v>62.51</v>
      </c>
      <c r="T865" s="6">
        <v>8.2899999999999991</v>
      </c>
      <c r="U865" s="7">
        <v>7.884163424124516</v>
      </c>
      <c r="V865" t="s">
        <v>83</v>
      </c>
    </row>
    <row r="866" spans="1:22" x14ac:dyDescent="0.3">
      <c r="A866" t="s">
        <v>67</v>
      </c>
      <c r="B866" s="6">
        <v>2016</v>
      </c>
      <c r="C866">
        <v>87.1</v>
      </c>
      <c r="D866">
        <v>64.260000000000005</v>
      </c>
      <c r="E866">
        <v>40.79</v>
      </c>
      <c r="F866">
        <v>95.48</v>
      </c>
      <c r="G866">
        <v>83.48</v>
      </c>
      <c r="H866">
        <v>81.53</v>
      </c>
      <c r="I866">
        <v>91.58</v>
      </c>
      <c r="J866">
        <v>93.09</v>
      </c>
      <c r="K866" s="58">
        <v>0</v>
      </c>
      <c r="L866" s="58">
        <v>66.67</v>
      </c>
      <c r="M866">
        <v>54072.4</v>
      </c>
      <c r="N866" s="8">
        <v>186208000</v>
      </c>
      <c r="O866" s="8">
        <v>138845000</v>
      </c>
      <c r="P866" s="8">
        <v>9131000</v>
      </c>
      <c r="Q866">
        <v>4.01</v>
      </c>
      <c r="R866">
        <v>0.51</v>
      </c>
      <c r="S866">
        <v>66.59</v>
      </c>
      <c r="T866" s="6">
        <v>6.57</v>
      </c>
      <c r="U866" s="7">
        <v>5.4396692607003887</v>
      </c>
      <c r="V866" t="s">
        <v>640</v>
      </c>
    </row>
    <row r="867" spans="1:22" x14ac:dyDescent="0.3">
      <c r="A867" t="s">
        <v>115</v>
      </c>
      <c r="B867" s="6">
        <v>2016</v>
      </c>
      <c r="C867">
        <v>84.48</v>
      </c>
      <c r="D867">
        <v>84.48</v>
      </c>
      <c r="E867">
        <v>89.47</v>
      </c>
      <c r="F867">
        <v>79.37</v>
      </c>
      <c r="G867">
        <v>85.93</v>
      </c>
      <c r="H867">
        <v>89.15</v>
      </c>
      <c r="I867">
        <v>87.13</v>
      </c>
      <c r="J867">
        <v>89.89</v>
      </c>
      <c r="K867" s="58">
        <v>0</v>
      </c>
      <c r="L867" s="58">
        <v>62.5</v>
      </c>
      <c r="M867">
        <v>36901.089999999997</v>
      </c>
      <c r="N867" s="8">
        <v>34338800</v>
      </c>
      <c r="O867" s="8">
        <v>19604000</v>
      </c>
      <c r="P867" s="8">
        <v>4193100</v>
      </c>
      <c r="Q867">
        <v>8.8699999999999992</v>
      </c>
      <c r="R867">
        <v>1.18</v>
      </c>
      <c r="S867">
        <v>24.92</v>
      </c>
      <c r="T867" s="6">
        <v>6.57</v>
      </c>
      <c r="U867" s="7">
        <v>5.4396692607003887</v>
      </c>
      <c r="V867" t="s">
        <v>640</v>
      </c>
    </row>
    <row r="868" spans="1:22" x14ac:dyDescent="0.3">
      <c r="A868" t="s">
        <v>636</v>
      </c>
      <c r="B868" s="6">
        <v>2016</v>
      </c>
      <c r="C868">
        <v>62.15</v>
      </c>
      <c r="D868">
        <v>62.15</v>
      </c>
      <c r="E868">
        <v>100</v>
      </c>
      <c r="F868">
        <v>49.28</v>
      </c>
      <c r="G868">
        <v>74.709999999999994</v>
      </c>
      <c r="H868">
        <v>58.73</v>
      </c>
      <c r="I868">
        <v>32.18</v>
      </c>
      <c r="J868">
        <v>63.4</v>
      </c>
      <c r="K868" s="58">
        <v>0</v>
      </c>
      <c r="L868" s="58">
        <v>62.5</v>
      </c>
      <c r="M868">
        <v>5062.37</v>
      </c>
      <c r="N868" s="8">
        <v>10278200</v>
      </c>
      <c r="O868" s="8">
        <v>7121100</v>
      </c>
      <c r="P868" s="8">
        <v>990700</v>
      </c>
      <c r="Q868">
        <v>7.54</v>
      </c>
      <c r="R868">
        <v>1.82</v>
      </c>
      <c r="S868">
        <v>52.41</v>
      </c>
      <c r="T868" s="6">
        <v>6.57</v>
      </c>
      <c r="U868" s="7">
        <v>5.4396692607003887</v>
      </c>
      <c r="V868" t="s">
        <v>640</v>
      </c>
    </row>
    <row r="869" spans="1:22" x14ac:dyDescent="0.3">
      <c r="A869" t="s">
        <v>637</v>
      </c>
      <c r="B869" s="6">
        <v>2016</v>
      </c>
      <c r="C869">
        <v>87.68</v>
      </c>
      <c r="D869">
        <v>47.41</v>
      </c>
      <c r="E869">
        <v>9.2100000000000009</v>
      </c>
      <c r="F869">
        <v>97.49</v>
      </c>
      <c r="G869">
        <v>95.84</v>
      </c>
      <c r="H869">
        <v>60.03</v>
      </c>
      <c r="I869">
        <v>98.51</v>
      </c>
      <c r="J869">
        <v>57.84</v>
      </c>
      <c r="K869" s="58">
        <v>1</v>
      </c>
      <c r="L869" s="58">
        <v>66.67</v>
      </c>
      <c r="M869">
        <v>11195.5</v>
      </c>
      <c r="N869" s="8">
        <v>100644000</v>
      </c>
      <c r="O869" s="8">
        <v>81291000</v>
      </c>
      <c r="P869" s="8">
        <v>5831000</v>
      </c>
      <c r="Q869">
        <v>2.4900000000000002</v>
      </c>
      <c r="R869">
        <v>1.1000000000000001</v>
      </c>
      <c r="S869">
        <v>55.41</v>
      </c>
      <c r="T869" s="6">
        <v>6.57</v>
      </c>
      <c r="U869" s="7">
        <v>5.4396692607003887</v>
      </c>
      <c r="V869" t="s">
        <v>640</v>
      </c>
    </row>
    <row r="870" spans="1:22" x14ac:dyDescent="0.3">
      <c r="A870" t="s">
        <v>139</v>
      </c>
      <c r="B870" s="6">
        <v>2016</v>
      </c>
      <c r="C870">
        <v>80.400000000000006</v>
      </c>
      <c r="D870">
        <v>80.400000000000006</v>
      </c>
      <c r="E870">
        <v>100</v>
      </c>
      <c r="F870">
        <v>64.680000000000007</v>
      </c>
      <c r="G870">
        <v>90.1</v>
      </c>
      <c r="H870">
        <v>85.88</v>
      </c>
      <c r="I870">
        <v>44.55</v>
      </c>
      <c r="J870">
        <v>94.33</v>
      </c>
      <c r="K870" s="58">
        <v>0</v>
      </c>
      <c r="L870" s="58">
        <v>83.33</v>
      </c>
      <c r="M870">
        <v>19111.88</v>
      </c>
      <c r="N870" s="8">
        <v>24131000</v>
      </c>
      <c r="O870" s="8">
        <v>13485000</v>
      </c>
      <c r="P870" s="8">
        <v>2964000</v>
      </c>
      <c r="Q870">
        <v>7.69</v>
      </c>
      <c r="R870">
        <v>0.87</v>
      </c>
      <c r="S870">
        <v>23.39</v>
      </c>
      <c r="T870" s="6">
        <v>6.57</v>
      </c>
      <c r="U870" s="7">
        <v>5.4396692607003887</v>
      </c>
      <c r="V870" t="s">
        <v>640</v>
      </c>
    </row>
    <row r="871" spans="1:22" x14ac:dyDescent="0.3">
      <c r="A871" t="s">
        <v>368</v>
      </c>
      <c r="B871" s="6">
        <v>2016</v>
      </c>
      <c r="C871">
        <v>47.95</v>
      </c>
      <c r="D871">
        <v>47.95</v>
      </c>
      <c r="E871">
        <v>100</v>
      </c>
      <c r="F871">
        <v>60.24</v>
      </c>
      <c r="G871">
        <v>44.36</v>
      </c>
      <c r="H871">
        <v>36.880000000000003</v>
      </c>
      <c r="I871">
        <v>44.55</v>
      </c>
      <c r="J871">
        <v>28.85</v>
      </c>
      <c r="K871" s="58">
        <v>0</v>
      </c>
      <c r="L871" s="58">
        <v>85.71</v>
      </c>
      <c r="M871">
        <v>4796.32</v>
      </c>
      <c r="N871" s="8">
        <v>1963300</v>
      </c>
      <c r="O871" s="8">
        <v>504900</v>
      </c>
      <c r="P871" s="8">
        <v>310200</v>
      </c>
      <c r="Q871">
        <v>13.87</v>
      </c>
      <c r="R871">
        <v>0.71</v>
      </c>
      <c r="S871">
        <v>13.41</v>
      </c>
      <c r="T871" s="6">
        <v>6.57</v>
      </c>
      <c r="U871" s="7">
        <v>5.4396692607003887</v>
      </c>
      <c r="V871" t="s">
        <v>640</v>
      </c>
    </row>
    <row r="872" spans="1:22" x14ac:dyDescent="0.3">
      <c r="A872" t="s">
        <v>260</v>
      </c>
      <c r="B872" s="6">
        <v>2016</v>
      </c>
      <c r="C872">
        <v>82.09</v>
      </c>
      <c r="D872">
        <v>82.09</v>
      </c>
      <c r="E872">
        <v>89.47</v>
      </c>
      <c r="F872">
        <v>93.9</v>
      </c>
      <c r="G872">
        <v>85.41</v>
      </c>
      <c r="H872">
        <v>59.9</v>
      </c>
      <c r="I872">
        <v>99.5</v>
      </c>
      <c r="J872">
        <v>60.31</v>
      </c>
      <c r="K872" s="58">
        <v>0</v>
      </c>
      <c r="L872" s="58">
        <v>80</v>
      </c>
      <c r="M872">
        <v>1679.27</v>
      </c>
      <c r="N872" s="8">
        <v>3732301</v>
      </c>
      <c r="O872" s="8">
        <v>663152</v>
      </c>
      <c r="P872" s="8">
        <v>149464</v>
      </c>
      <c r="Q872">
        <v>4.33</v>
      </c>
      <c r="R872">
        <v>0.05</v>
      </c>
      <c r="S872">
        <v>15.88</v>
      </c>
      <c r="T872" s="6">
        <v>6.57</v>
      </c>
      <c r="U872" s="7">
        <v>5.4396692607003887</v>
      </c>
      <c r="V872" t="s">
        <v>640</v>
      </c>
    </row>
    <row r="873" spans="1:22" x14ac:dyDescent="0.3">
      <c r="A873" t="s">
        <v>638</v>
      </c>
      <c r="B873" s="6">
        <v>2016</v>
      </c>
      <c r="C873">
        <v>3.91</v>
      </c>
      <c r="D873">
        <v>3.91</v>
      </c>
      <c r="E873">
        <v>38.159999999999997</v>
      </c>
      <c r="F873">
        <v>0</v>
      </c>
      <c r="G873">
        <v>4.3899999999999997</v>
      </c>
      <c r="H873">
        <v>8.56</v>
      </c>
      <c r="I873">
        <v>0</v>
      </c>
      <c r="J873">
        <v>11.17</v>
      </c>
      <c r="K873" s="58">
        <v>1</v>
      </c>
      <c r="L873" s="58">
        <v>83.33</v>
      </c>
      <c r="M873">
        <v>8176.41</v>
      </c>
      <c r="N873" s="8">
        <v>28365000</v>
      </c>
      <c r="O873" s="8">
        <v>471000</v>
      </c>
      <c r="P873" s="8">
        <v>1423000</v>
      </c>
      <c r="Q873">
        <v>5</v>
      </c>
      <c r="R873">
        <v>0.05</v>
      </c>
      <c r="S873">
        <v>1.06</v>
      </c>
      <c r="T873" s="6">
        <v>6.57</v>
      </c>
      <c r="U873" s="7">
        <v>5.4396692607003887</v>
      </c>
      <c r="V873" t="s">
        <v>640</v>
      </c>
    </row>
    <row r="874" spans="1:22" x14ac:dyDescent="0.3">
      <c r="A874" t="s">
        <v>680</v>
      </c>
      <c r="B874" s="6">
        <v>2016</v>
      </c>
      <c r="C874">
        <v>84.38</v>
      </c>
      <c r="D874">
        <v>55.05</v>
      </c>
      <c r="E874">
        <v>27.63</v>
      </c>
      <c r="F874">
        <v>94.07</v>
      </c>
      <c r="G874">
        <v>83.17</v>
      </c>
      <c r="H874">
        <v>72.89</v>
      </c>
      <c r="I874">
        <v>95.54</v>
      </c>
      <c r="J874">
        <v>72.680000000000007</v>
      </c>
      <c r="K874" s="58">
        <v>1</v>
      </c>
      <c r="L874" s="58">
        <v>83.33</v>
      </c>
      <c r="M874">
        <v>25174.83</v>
      </c>
      <c r="N874" s="8">
        <v>101181000</v>
      </c>
      <c r="O874" s="8">
        <v>70286000</v>
      </c>
      <c r="P874" s="8">
        <v>3282000</v>
      </c>
      <c r="Q874">
        <v>3.89</v>
      </c>
      <c r="R874">
        <v>0.51</v>
      </c>
      <c r="S874">
        <v>59.4</v>
      </c>
      <c r="T874" s="6">
        <v>6.57</v>
      </c>
      <c r="U874" s="7">
        <v>5.4396692607003887</v>
      </c>
      <c r="V874" t="s">
        <v>640</v>
      </c>
    </row>
    <row r="875" spans="1:22" x14ac:dyDescent="0.3">
      <c r="A875" t="s">
        <v>461</v>
      </c>
      <c r="B875" s="6">
        <v>2016</v>
      </c>
      <c r="C875">
        <v>43.89</v>
      </c>
      <c r="D875">
        <v>43.89</v>
      </c>
      <c r="E875">
        <v>100</v>
      </c>
      <c r="F875">
        <v>42.87</v>
      </c>
      <c r="G875">
        <v>45.76</v>
      </c>
      <c r="H875">
        <v>42.11</v>
      </c>
      <c r="I875">
        <v>35.53</v>
      </c>
      <c r="J875">
        <v>26.06</v>
      </c>
      <c r="K875" s="58">
        <v>1</v>
      </c>
      <c r="L875" s="58">
        <v>85.71</v>
      </c>
      <c r="M875">
        <v>2790.55</v>
      </c>
      <c r="N875" s="8">
        <v>5888000</v>
      </c>
      <c r="O875" s="8">
        <v>4107000</v>
      </c>
      <c r="P875" s="8">
        <v>230000</v>
      </c>
      <c r="Q875">
        <v>4.26</v>
      </c>
      <c r="R875">
        <v>0.95</v>
      </c>
      <c r="S875">
        <v>30.65</v>
      </c>
      <c r="T875" s="6">
        <v>6.57</v>
      </c>
      <c r="U875" s="7">
        <v>5.4396692607003887</v>
      </c>
      <c r="V875" t="s">
        <v>640</v>
      </c>
    </row>
    <row r="876" spans="1:22" x14ac:dyDescent="0.3">
      <c r="A876" t="s">
        <v>186</v>
      </c>
      <c r="B876" s="6">
        <v>2016</v>
      </c>
      <c r="C876">
        <v>77.760000000000005</v>
      </c>
      <c r="D876">
        <v>77.760000000000005</v>
      </c>
      <c r="E876">
        <v>89.47</v>
      </c>
      <c r="F876">
        <v>74.72</v>
      </c>
      <c r="G876">
        <v>78.790000000000006</v>
      </c>
      <c r="H876">
        <v>80.239999999999995</v>
      </c>
      <c r="I876">
        <v>60.4</v>
      </c>
      <c r="J876">
        <v>87.11</v>
      </c>
      <c r="K876" s="58">
        <v>1</v>
      </c>
      <c r="L876" s="58">
        <v>100</v>
      </c>
      <c r="M876">
        <v>13126.56</v>
      </c>
      <c r="N876" s="8">
        <v>13752000</v>
      </c>
      <c r="O876" s="8">
        <v>9399000</v>
      </c>
      <c r="P876" s="8">
        <v>1273000</v>
      </c>
      <c r="Q876">
        <v>8.11</v>
      </c>
      <c r="R876">
        <v>1.2</v>
      </c>
      <c r="S876">
        <v>39.06</v>
      </c>
      <c r="T876" s="6">
        <v>6.57</v>
      </c>
      <c r="U876" s="7">
        <v>5.4396692607003887</v>
      </c>
      <c r="V876" t="s">
        <v>640</v>
      </c>
    </row>
    <row r="877" spans="1:22" x14ac:dyDescent="0.3">
      <c r="A877" t="s">
        <v>639</v>
      </c>
      <c r="B877" s="6">
        <v>2016</v>
      </c>
      <c r="C877">
        <v>79.92</v>
      </c>
      <c r="D877">
        <v>40.67</v>
      </c>
      <c r="E877">
        <v>1.32</v>
      </c>
      <c r="F877">
        <v>88.22</v>
      </c>
      <c r="G877">
        <v>84.36</v>
      </c>
      <c r="H877">
        <v>60.72</v>
      </c>
      <c r="I877">
        <v>84.65</v>
      </c>
      <c r="J877">
        <v>65.430000000000007</v>
      </c>
      <c r="K877" s="58">
        <v>1</v>
      </c>
      <c r="L877" s="58">
        <v>100</v>
      </c>
      <c r="M877">
        <v>41458.629999999997</v>
      </c>
      <c r="N877" s="8">
        <v>399976000</v>
      </c>
      <c r="O877" s="8">
        <v>314633000</v>
      </c>
      <c r="P877" s="8">
        <v>14318000</v>
      </c>
      <c r="Q877">
        <v>1.63</v>
      </c>
      <c r="R877">
        <v>0.54</v>
      </c>
      <c r="S877">
        <v>65.55</v>
      </c>
      <c r="T877" s="6">
        <v>6.57</v>
      </c>
      <c r="U877" s="7">
        <v>5.4396692607003887</v>
      </c>
      <c r="V877" t="s">
        <v>640</v>
      </c>
    </row>
    <row r="878" spans="1:22" x14ac:dyDescent="0.3">
      <c r="A878" t="s">
        <v>678</v>
      </c>
      <c r="B878" s="6">
        <v>2016</v>
      </c>
      <c r="C878">
        <v>58.81</v>
      </c>
      <c r="D878">
        <v>58.81</v>
      </c>
      <c r="E878">
        <v>100</v>
      </c>
      <c r="F878">
        <v>52.85</v>
      </c>
      <c r="G878">
        <v>52.81</v>
      </c>
      <c r="H878">
        <v>79.48</v>
      </c>
      <c r="I878">
        <v>26.74</v>
      </c>
      <c r="J878">
        <v>93.3</v>
      </c>
      <c r="K878" s="58">
        <v>1</v>
      </c>
      <c r="L878" s="58">
        <v>100</v>
      </c>
      <c r="M878">
        <v>38594.61</v>
      </c>
      <c r="N878" s="8">
        <v>43935900</v>
      </c>
      <c r="O878" s="8">
        <v>26810900</v>
      </c>
      <c r="P878" s="8">
        <v>2850000</v>
      </c>
      <c r="Q878">
        <v>5.86</v>
      </c>
      <c r="R878">
        <v>0.41</v>
      </c>
      <c r="S878">
        <v>49.66</v>
      </c>
      <c r="T878" s="6">
        <v>6.57</v>
      </c>
      <c r="U878" s="7">
        <v>5.4396692607003887</v>
      </c>
      <c r="V878" t="s">
        <v>77</v>
      </c>
    </row>
    <row r="879" spans="1:22" x14ac:dyDescent="0.3">
      <c r="A879" t="s">
        <v>155</v>
      </c>
      <c r="B879" s="6">
        <v>2016</v>
      </c>
      <c r="C879">
        <v>76.760000000000005</v>
      </c>
      <c r="D879">
        <v>76.760000000000005</v>
      </c>
      <c r="E879">
        <v>90</v>
      </c>
      <c r="F879">
        <v>69.41</v>
      </c>
      <c r="G879">
        <v>81.33</v>
      </c>
      <c r="H879">
        <v>82</v>
      </c>
      <c r="I879">
        <v>26.74</v>
      </c>
      <c r="J879">
        <v>83.33</v>
      </c>
      <c r="K879" s="58">
        <v>1</v>
      </c>
      <c r="L879" s="58">
        <v>100</v>
      </c>
      <c r="M879">
        <v>14979.27</v>
      </c>
      <c r="N879" s="8">
        <v>15179000</v>
      </c>
      <c r="O879" s="8">
        <v>8145000</v>
      </c>
      <c r="P879" s="8">
        <v>1502000</v>
      </c>
      <c r="Q879">
        <v>7.12</v>
      </c>
      <c r="R879">
        <v>0.94</v>
      </c>
      <c r="S879">
        <v>27.97</v>
      </c>
      <c r="T879" s="6">
        <v>6.57</v>
      </c>
      <c r="U879" s="7">
        <v>5.4396692607003887</v>
      </c>
      <c r="V879" t="s">
        <v>77</v>
      </c>
    </row>
    <row r="880" spans="1:22" x14ac:dyDescent="0.3">
      <c r="A880" t="s">
        <v>356</v>
      </c>
      <c r="B880" s="6">
        <v>2016</v>
      </c>
      <c r="C880">
        <v>69.849999999999994</v>
      </c>
      <c r="D880">
        <v>69.849999999999994</v>
      </c>
      <c r="E880">
        <v>100</v>
      </c>
      <c r="F880">
        <v>91.96</v>
      </c>
      <c r="G880">
        <v>52.38</v>
      </c>
      <c r="H880">
        <v>60.38</v>
      </c>
      <c r="I880">
        <v>91.47</v>
      </c>
      <c r="J880">
        <v>65.459999999999994</v>
      </c>
      <c r="K880" s="58">
        <v>1</v>
      </c>
      <c r="L880" s="58">
        <v>100</v>
      </c>
      <c r="M880">
        <v>7071.55</v>
      </c>
      <c r="N880" s="8">
        <v>8879000</v>
      </c>
      <c r="O880" s="8">
        <v>5319000</v>
      </c>
      <c r="P880" s="8">
        <v>696000</v>
      </c>
      <c r="Q880">
        <v>5.4</v>
      </c>
      <c r="R880">
        <v>0.85</v>
      </c>
      <c r="S880">
        <v>43.97</v>
      </c>
      <c r="T880" s="6">
        <v>6.57</v>
      </c>
      <c r="U880" s="7">
        <v>5.4396692607003887</v>
      </c>
      <c r="V880" t="s">
        <v>77</v>
      </c>
    </row>
    <row r="881" spans="1:22" x14ac:dyDescent="0.3">
      <c r="A881" t="s">
        <v>21</v>
      </c>
      <c r="B881" s="6">
        <v>2016</v>
      </c>
      <c r="C881">
        <v>83.78</v>
      </c>
      <c r="D881">
        <v>71.89</v>
      </c>
      <c r="E881">
        <v>60</v>
      </c>
      <c r="F881">
        <v>89.2</v>
      </c>
      <c r="G881">
        <v>80.25</v>
      </c>
      <c r="H881">
        <v>80.209999999999994</v>
      </c>
      <c r="I881">
        <v>99.61</v>
      </c>
      <c r="J881">
        <v>83.51</v>
      </c>
      <c r="K881" s="58">
        <v>1</v>
      </c>
      <c r="L881" s="58">
        <v>100</v>
      </c>
      <c r="M881">
        <v>80521.13</v>
      </c>
      <c r="N881" s="8">
        <v>73983000</v>
      </c>
      <c r="O881" s="8">
        <v>41415000</v>
      </c>
      <c r="P881" s="8">
        <v>5840000</v>
      </c>
      <c r="Q881">
        <v>6.3</v>
      </c>
      <c r="R881">
        <v>0.78</v>
      </c>
      <c r="S881">
        <v>33.520000000000003</v>
      </c>
      <c r="T881" s="6">
        <v>6.57</v>
      </c>
      <c r="U881" s="7">
        <v>5.4396692607003887</v>
      </c>
      <c r="V881" t="s">
        <v>77</v>
      </c>
    </row>
    <row r="882" spans="1:22" x14ac:dyDescent="0.3">
      <c r="A882" t="s">
        <v>12</v>
      </c>
      <c r="B882" s="6">
        <v>2016</v>
      </c>
      <c r="C882">
        <v>82.92</v>
      </c>
      <c r="D882">
        <v>57.09</v>
      </c>
      <c r="E882">
        <v>20.97</v>
      </c>
      <c r="F882">
        <v>79.94</v>
      </c>
      <c r="G882">
        <v>96.31</v>
      </c>
      <c r="H882">
        <v>65.11</v>
      </c>
      <c r="I882">
        <v>70</v>
      </c>
      <c r="J882">
        <v>77.13</v>
      </c>
      <c r="K882" s="58">
        <v>1</v>
      </c>
      <c r="L882" s="58">
        <v>100</v>
      </c>
      <c r="M882">
        <v>81462.559999999998</v>
      </c>
      <c r="N882" s="8">
        <v>75888000</v>
      </c>
      <c r="O882" s="8">
        <v>43991000</v>
      </c>
      <c r="P882" s="8">
        <v>7498000</v>
      </c>
      <c r="Q882">
        <v>6.97</v>
      </c>
      <c r="R882">
        <v>0.62</v>
      </c>
      <c r="S882">
        <v>36.409999999999997</v>
      </c>
      <c r="T882" s="6">
        <v>6.57</v>
      </c>
      <c r="U882" s="7">
        <v>5.4396692607003887</v>
      </c>
      <c r="V882" t="s">
        <v>77</v>
      </c>
    </row>
    <row r="883" spans="1:22" x14ac:dyDescent="0.3">
      <c r="A883" t="s">
        <v>254</v>
      </c>
      <c r="B883" s="6">
        <v>2016</v>
      </c>
      <c r="C883">
        <v>57.04</v>
      </c>
      <c r="D883">
        <v>57.04</v>
      </c>
      <c r="E883">
        <v>100</v>
      </c>
      <c r="F883">
        <v>40.22</v>
      </c>
      <c r="G883">
        <v>66.37</v>
      </c>
      <c r="H883">
        <v>70.95</v>
      </c>
      <c r="I883">
        <v>26.74</v>
      </c>
      <c r="J883">
        <v>75</v>
      </c>
      <c r="K883" s="58">
        <v>1</v>
      </c>
      <c r="L883" s="58">
        <v>100</v>
      </c>
      <c r="M883">
        <v>8150.65</v>
      </c>
      <c r="N883" s="8">
        <v>7229100</v>
      </c>
      <c r="O883" s="8">
        <v>4269900</v>
      </c>
      <c r="P883" s="8">
        <v>628500</v>
      </c>
      <c r="Q883">
        <v>5.84</v>
      </c>
      <c r="R883">
        <v>1.45</v>
      </c>
      <c r="S883">
        <v>42.94</v>
      </c>
      <c r="T883" s="6">
        <v>6.57</v>
      </c>
      <c r="U883" s="7">
        <v>5.4396692607003887</v>
      </c>
      <c r="V883" t="s">
        <v>77</v>
      </c>
    </row>
    <row r="884" spans="1:22" x14ac:dyDescent="0.3">
      <c r="A884" t="s">
        <v>641</v>
      </c>
      <c r="B884" s="6">
        <v>2016</v>
      </c>
      <c r="C884">
        <v>76.5</v>
      </c>
      <c r="D884">
        <v>76.5</v>
      </c>
      <c r="E884">
        <v>100</v>
      </c>
      <c r="F884">
        <v>68.400000000000006</v>
      </c>
      <c r="G884">
        <v>86.7</v>
      </c>
      <c r="H884">
        <v>73.52</v>
      </c>
      <c r="I884">
        <v>26.74</v>
      </c>
      <c r="J884">
        <v>75.66</v>
      </c>
      <c r="K884" s="58">
        <v>1</v>
      </c>
      <c r="L884" s="58"/>
      <c r="M884">
        <v>5361.81</v>
      </c>
      <c r="N884" s="8">
        <v>8067000</v>
      </c>
      <c r="O884" s="8">
        <v>5521000</v>
      </c>
      <c r="P884" s="8">
        <v>534000</v>
      </c>
      <c r="Q884">
        <v>4.1900000000000004</v>
      </c>
      <c r="R884">
        <v>0.72</v>
      </c>
      <c r="S884">
        <v>52.95</v>
      </c>
      <c r="T884" s="6">
        <v>6.57</v>
      </c>
      <c r="U884" s="7">
        <v>5.4396692607003887</v>
      </c>
      <c r="V884" t="s">
        <v>77</v>
      </c>
    </row>
    <row r="885" spans="1:22" x14ac:dyDescent="0.3">
      <c r="A885" t="s">
        <v>681</v>
      </c>
      <c r="B885" s="6">
        <v>2016</v>
      </c>
      <c r="C885">
        <v>69.77</v>
      </c>
      <c r="D885">
        <v>69.77</v>
      </c>
      <c r="E885">
        <v>100</v>
      </c>
      <c r="F885">
        <v>84.56</v>
      </c>
      <c r="G885">
        <v>77.62</v>
      </c>
      <c r="H885">
        <v>30.34</v>
      </c>
      <c r="I885">
        <v>79.459999999999994</v>
      </c>
      <c r="J885">
        <v>22.85</v>
      </c>
      <c r="K885" s="58">
        <v>1</v>
      </c>
      <c r="L885" s="58">
        <v>76.47</v>
      </c>
      <c r="M885">
        <v>4872.97</v>
      </c>
      <c r="N885" s="8">
        <v>1443500</v>
      </c>
      <c r="O885" s="8">
        <v>834700</v>
      </c>
      <c r="P885" s="8">
        <v>295100</v>
      </c>
      <c r="Q885">
        <v>14.85</v>
      </c>
      <c r="R885">
        <v>0.86</v>
      </c>
      <c r="S885">
        <v>41.12</v>
      </c>
      <c r="T885" s="6">
        <v>6.57</v>
      </c>
      <c r="U885" s="7">
        <v>5.4396692607003887</v>
      </c>
      <c r="V885" t="s">
        <v>77</v>
      </c>
    </row>
    <row r="886" spans="1:22" x14ac:dyDescent="0.3">
      <c r="A886" t="s">
        <v>622</v>
      </c>
      <c r="B886" s="6">
        <v>2016</v>
      </c>
      <c r="C886">
        <v>45.23</v>
      </c>
      <c r="D886">
        <v>45.23</v>
      </c>
      <c r="E886">
        <v>100</v>
      </c>
      <c r="F886">
        <v>26.1</v>
      </c>
      <c r="G886">
        <v>65.08</v>
      </c>
      <c r="H886">
        <v>45.38</v>
      </c>
      <c r="I886">
        <v>0</v>
      </c>
      <c r="J886">
        <v>44.82</v>
      </c>
      <c r="K886" s="58">
        <v>1</v>
      </c>
      <c r="L886" s="58">
        <v>76.47</v>
      </c>
      <c r="M886">
        <v>1472.97</v>
      </c>
      <c r="N886" s="8">
        <v>729981</v>
      </c>
      <c r="O886" s="8">
        <v>221403</v>
      </c>
      <c r="P886" s="8">
        <v>70065</v>
      </c>
      <c r="Q886">
        <v>7.62</v>
      </c>
      <c r="R886">
        <v>0.67</v>
      </c>
      <c r="S886">
        <v>0.81</v>
      </c>
      <c r="T886" s="6">
        <v>6.57</v>
      </c>
      <c r="U886" s="7">
        <v>5.4396692607003887</v>
      </c>
      <c r="V886" t="s">
        <v>77</v>
      </c>
    </row>
    <row r="887" spans="1:22" x14ac:dyDescent="0.3">
      <c r="A887" t="s">
        <v>642</v>
      </c>
      <c r="B887" s="6">
        <v>2016</v>
      </c>
      <c r="C887">
        <v>21.85</v>
      </c>
      <c r="D887">
        <v>21.85</v>
      </c>
      <c r="E887">
        <v>100</v>
      </c>
      <c r="F887">
        <v>32.71</v>
      </c>
      <c r="G887">
        <v>6.81</v>
      </c>
      <c r="H887">
        <v>28.16</v>
      </c>
      <c r="I887">
        <v>65.89</v>
      </c>
      <c r="J887">
        <v>32.24</v>
      </c>
      <c r="K887" s="58">
        <v>1</v>
      </c>
      <c r="L887" s="58">
        <v>82.35</v>
      </c>
      <c r="M887">
        <v>11192.86</v>
      </c>
      <c r="N887" s="8">
        <v>1959085</v>
      </c>
      <c r="O887" s="8">
        <v>531303</v>
      </c>
      <c r="P887" s="8">
        <v>553013</v>
      </c>
      <c r="Q887">
        <v>23.5</v>
      </c>
      <c r="R887">
        <v>1.01</v>
      </c>
      <c r="S887">
        <v>0.84</v>
      </c>
      <c r="T887" s="6">
        <v>6.57</v>
      </c>
      <c r="U887" s="7">
        <v>5.4396692607003887</v>
      </c>
      <c r="V887" t="s">
        <v>77</v>
      </c>
    </row>
    <row r="888" spans="1:22" x14ac:dyDescent="0.3">
      <c r="A888" t="s">
        <v>643</v>
      </c>
      <c r="B888" s="6">
        <v>2016</v>
      </c>
      <c r="C888">
        <v>32.26</v>
      </c>
      <c r="D888">
        <v>32.26</v>
      </c>
      <c r="E888">
        <v>100</v>
      </c>
      <c r="F888">
        <v>12.46</v>
      </c>
      <c r="G888">
        <v>38.47</v>
      </c>
      <c r="H888">
        <v>56.73</v>
      </c>
      <c r="I888">
        <v>26.74</v>
      </c>
      <c r="J888">
        <v>64.36</v>
      </c>
      <c r="K888" s="58">
        <v>1</v>
      </c>
      <c r="L888" s="58">
        <v>82.35</v>
      </c>
      <c r="M888">
        <v>2582.62</v>
      </c>
      <c r="N888" s="8">
        <v>1649000</v>
      </c>
      <c r="O888" s="8">
        <v>444000</v>
      </c>
      <c r="P888" s="8">
        <v>347000</v>
      </c>
      <c r="Q888">
        <v>16.82</v>
      </c>
      <c r="R888">
        <v>1.37</v>
      </c>
      <c r="S888">
        <v>1.07</v>
      </c>
      <c r="T888" s="6">
        <v>6.57</v>
      </c>
      <c r="U888" s="7">
        <v>5.4396692607003887</v>
      </c>
      <c r="V888" t="s">
        <v>77</v>
      </c>
    </row>
    <row r="889" spans="1:22" x14ac:dyDescent="0.3">
      <c r="A889" t="s">
        <v>162</v>
      </c>
      <c r="B889" s="6">
        <v>2016</v>
      </c>
      <c r="C889">
        <v>67.33</v>
      </c>
      <c r="D889">
        <v>67.33</v>
      </c>
      <c r="E889">
        <v>100</v>
      </c>
      <c r="F889">
        <v>71.290000000000006</v>
      </c>
      <c r="G889">
        <v>59.75</v>
      </c>
      <c r="H889">
        <v>73.16</v>
      </c>
      <c r="I889">
        <v>26.74</v>
      </c>
      <c r="J889">
        <v>86.18</v>
      </c>
      <c r="K889" s="58">
        <v>1</v>
      </c>
      <c r="L889" s="58">
        <v>76.47</v>
      </c>
      <c r="M889">
        <v>15978.93</v>
      </c>
      <c r="N889" s="8">
        <v>6255000</v>
      </c>
      <c r="O889" s="8">
        <v>2962000</v>
      </c>
      <c r="P889" s="8">
        <v>812000</v>
      </c>
      <c r="Q889">
        <v>11.08</v>
      </c>
      <c r="R889">
        <v>0.75</v>
      </c>
      <c r="S889">
        <v>27.64</v>
      </c>
      <c r="T889" s="6">
        <v>6.57</v>
      </c>
      <c r="U889" s="7">
        <v>5.4396692607003887</v>
      </c>
      <c r="V889" t="s">
        <v>77</v>
      </c>
    </row>
    <row r="890" spans="1:22" x14ac:dyDescent="0.3">
      <c r="A890" t="s">
        <v>274</v>
      </c>
      <c r="B890" s="6">
        <v>2016</v>
      </c>
      <c r="C890">
        <v>60.71</v>
      </c>
      <c r="D890">
        <v>60.71</v>
      </c>
      <c r="E890">
        <v>70</v>
      </c>
      <c r="F890">
        <v>52.35</v>
      </c>
      <c r="G890">
        <v>67.11</v>
      </c>
      <c r="H890">
        <v>64.62</v>
      </c>
      <c r="I890">
        <v>26.74</v>
      </c>
      <c r="J890">
        <v>61.74</v>
      </c>
      <c r="K890" s="58">
        <v>1</v>
      </c>
      <c r="L890" s="58">
        <v>72.22</v>
      </c>
      <c r="M890">
        <v>7087</v>
      </c>
      <c r="N890" s="8">
        <v>4035000</v>
      </c>
      <c r="O890" s="8">
        <v>2200400</v>
      </c>
      <c r="P890" s="8">
        <v>438100</v>
      </c>
      <c r="Q890">
        <v>8.82</v>
      </c>
      <c r="R890">
        <v>2.66</v>
      </c>
      <c r="S890">
        <v>35.17</v>
      </c>
      <c r="T890" s="6">
        <v>6.57</v>
      </c>
      <c r="U890" s="7">
        <v>5.4396692607003887</v>
      </c>
      <c r="V890" t="s">
        <v>77</v>
      </c>
    </row>
    <row r="891" spans="1:22" x14ac:dyDescent="0.3">
      <c r="A891" t="s">
        <v>374</v>
      </c>
      <c r="B891" s="6">
        <v>2016</v>
      </c>
      <c r="C891">
        <v>36.99</v>
      </c>
      <c r="D891">
        <v>22.25</v>
      </c>
      <c r="E891">
        <v>7.5</v>
      </c>
      <c r="F891">
        <v>32.22</v>
      </c>
      <c r="G891">
        <v>46.49</v>
      </c>
      <c r="H891">
        <v>29.35</v>
      </c>
      <c r="I891">
        <v>26.74</v>
      </c>
      <c r="J891">
        <v>21.81</v>
      </c>
      <c r="K891" s="58">
        <v>1</v>
      </c>
      <c r="L891" s="58">
        <v>78.569999999999993</v>
      </c>
      <c r="M891">
        <v>4308.22</v>
      </c>
      <c r="N891" s="8">
        <v>9528100</v>
      </c>
      <c r="O891" s="8">
        <v>4975900</v>
      </c>
      <c r="P891" s="8">
        <v>195200</v>
      </c>
      <c r="Q891">
        <v>2.0699999999999998</v>
      </c>
      <c r="R891">
        <v>0.36</v>
      </c>
      <c r="S891">
        <v>35.76</v>
      </c>
      <c r="T891" s="6">
        <v>6.57</v>
      </c>
      <c r="U891" s="7">
        <v>5.4396692607003887</v>
      </c>
      <c r="V891" t="s">
        <v>77</v>
      </c>
    </row>
    <row r="892" spans="1:22" x14ac:dyDescent="0.3">
      <c r="A892" t="s">
        <v>644</v>
      </c>
      <c r="B892" s="6">
        <v>2016</v>
      </c>
      <c r="C892">
        <v>75.72</v>
      </c>
      <c r="D892">
        <v>75.72</v>
      </c>
      <c r="E892">
        <v>100</v>
      </c>
      <c r="F892">
        <v>85.78</v>
      </c>
      <c r="G892">
        <v>69.239999999999995</v>
      </c>
      <c r="H892">
        <v>75.849999999999994</v>
      </c>
      <c r="I892">
        <v>72.67</v>
      </c>
      <c r="J892">
        <v>77.45</v>
      </c>
      <c r="K892" s="58">
        <v>1</v>
      </c>
      <c r="L892" s="58">
        <v>81.25</v>
      </c>
      <c r="M892">
        <v>10348.48</v>
      </c>
      <c r="N892" s="8">
        <v>12603000</v>
      </c>
      <c r="O892" s="8">
        <v>6423000</v>
      </c>
      <c r="P892" s="8">
        <v>729000</v>
      </c>
      <c r="Q892">
        <v>6</v>
      </c>
      <c r="R892">
        <v>0.63</v>
      </c>
      <c r="S892">
        <v>35.520000000000003</v>
      </c>
      <c r="T892" s="6">
        <v>6.57</v>
      </c>
      <c r="U892" s="7">
        <v>5.4396692607003887</v>
      </c>
      <c r="V892" t="s">
        <v>77</v>
      </c>
    </row>
    <row r="893" spans="1:22" x14ac:dyDescent="0.3">
      <c r="A893" t="s">
        <v>389</v>
      </c>
      <c r="B893" s="6">
        <v>2016</v>
      </c>
      <c r="C893">
        <v>63.48</v>
      </c>
      <c r="D893">
        <v>63.48</v>
      </c>
      <c r="E893">
        <v>100</v>
      </c>
      <c r="F893">
        <v>65.38</v>
      </c>
      <c r="G893">
        <v>64.69</v>
      </c>
      <c r="H893">
        <v>58.09</v>
      </c>
      <c r="I893">
        <v>65.89</v>
      </c>
      <c r="J893">
        <v>67.55</v>
      </c>
      <c r="K893" s="58">
        <v>1</v>
      </c>
      <c r="L893" s="58">
        <v>73.33</v>
      </c>
      <c r="M893">
        <v>5761.46</v>
      </c>
      <c r="N893" s="8">
        <v>9435000</v>
      </c>
      <c r="O893" s="8">
        <v>5707000</v>
      </c>
      <c r="P893" s="8">
        <v>468000</v>
      </c>
      <c r="Q893">
        <v>2.87</v>
      </c>
      <c r="R893">
        <v>0.82</v>
      </c>
      <c r="S893">
        <v>43</v>
      </c>
      <c r="T893" s="6">
        <v>6.57</v>
      </c>
      <c r="U893" s="7">
        <v>5.4396692607003887</v>
      </c>
      <c r="V893" t="s">
        <v>77</v>
      </c>
    </row>
    <row r="894" spans="1:22" x14ac:dyDescent="0.3">
      <c r="A894" t="s">
        <v>282</v>
      </c>
      <c r="B894" s="6">
        <v>2016</v>
      </c>
      <c r="C894">
        <v>70.19</v>
      </c>
      <c r="D894">
        <v>70.19</v>
      </c>
      <c r="E894">
        <v>100</v>
      </c>
      <c r="F894">
        <v>57.67</v>
      </c>
      <c r="G894">
        <v>82.93</v>
      </c>
      <c r="H894">
        <v>70.73</v>
      </c>
      <c r="I894">
        <v>26.74</v>
      </c>
      <c r="J894">
        <v>76.790000000000006</v>
      </c>
      <c r="K894" s="58">
        <v>1</v>
      </c>
      <c r="L894" s="58">
        <v>75</v>
      </c>
      <c r="M894">
        <v>11889.87</v>
      </c>
      <c r="N894" s="8">
        <v>23255000</v>
      </c>
      <c r="O894" s="8">
        <v>15487000</v>
      </c>
      <c r="P894" s="8">
        <v>1063000</v>
      </c>
      <c r="Q894">
        <v>3.4</v>
      </c>
      <c r="R894">
        <v>0.49</v>
      </c>
      <c r="S894">
        <v>49.5</v>
      </c>
      <c r="T894" s="6">
        <v>6.57</v>
      </c>
      <c r="U894" s="7">
        <v>5.4396692607003887</v>
      </c>
      <c r="V894" t="s">
        <v>77</v>
      </c>
    </row>
    <row r="895" spans="1:22" x14ac:dyDescent="0.3">
      <c r="A895" t="s">
        <v>263</v>
      </c>
      <c r="B895" s="6">
        <v>2016</v>
      </c>
      <c r="C895">
        <v>62.97</v>
      </c>
      <c r="D895">
        <v>62.97</v>
      </c>
      <c r="E895">
        <v>100</v>
      </c>
      <c r="F895">
        <v>46.84</v>
      </c>
      <c r="G895">
        <v>82.61</v>
      </c>
      <c r="H895">
        <v>58.2</v>
      </c>
      <c r="I895">
        <v>0</v>
      </c>
      <c r="J895">
        <v>62.23</v>
      </c>
      <c r="K895" s="58">
        <v>1</v>
      </c>
      <c r="L895" s="58">
        <v>71.430000000000007</v>
      </c>
      <c r="M895">
        <v>7532.37</v>
      </c>
      <c r="N895" s="8">
        <v>4650042</v>
      </c>
      <c r="O895" s="8">
        <v>2917868</v>
      </c>
      <c r="P895" s="8">
        <v>402080</v>
      </c>
      <c r="Q895">
        <v>6.44</v>
      </c>
      <c r="R895">
        <v>0.62</v>
      </c>
      <c r="S895">
        <v>50.23</v>
      </c>
      <c r="T895" s="6">
        <v>6.57</v>
      </c>
      <c r="U895" s="7">
        <v>5.4396692607003887</v>
      </c>
      <c r="V895" t="s">
        <v>77</v>
      </c>
    </row>
    <row r="896" spans="1:22" x14ac:dyDescent="0.3">
      <c r="A896" t="s">
        <v>377</v>
      </c>
      <c r="B896" s="6">
        <v>2016</v>
      </c>
      <c r="C896">
        <v>69.44</v>
      </c>
      <c r="D896">
        <v>69.44</v>
      </c>
      <c r="E896">
        <v>100</v>
      </c>
      <c r="F896">
        <v>80.95</v>
      </c>
      <c r="G896">
        <v>70.31</v>
      </c>
      <c r="H896">
        <v>47.61</v>
      </c>
      <c r="I896">
        <v>91.47</v>
      </c>
      <c r="J896">
        <v>51.79</v>
      </c>
      <c r="K896" s="58">
        <v>1</v>
      </c>
      <c r="L896" s="58">
        <v>75</v>
      </c>
      <c r="M896">
        <v>6077.12</v>
      </c>
      <c r="N896" s="8">
        <v>4028146</v>
      </c>
      <c r="O896" s="8">
        <v>2180102</v>
      </c>
      <c r="P896" s="8">
        <v>324308</v>
      </c>
      <c r="Q896">
        <v>3.48</v>
      </c>
      <c r="R896">
        <v>2.59</v>
      </c>
      <c r="S896">
        <v>18.7</v>
      </c>
      <c r="T896" s="6">
        <v>6.57</v>
      </c>
      <c r="U896" s="7">
        <v>5.4396692607003887</v>
      </c>
      <c r="V896" t="s">
        <v>77</v>
      </c>
    </row>
    <row r="897" spans="1:22" x14ac:dyDescent="0.3">
      <c r="A897" t="s">
        <v>590</v>
      </c>
      <c r="B897" s="6">
        <v>2016</v>
      </c>
      <c r="C897">
        <v>38.53</v>
      </c>
      <c r="D897">
        <v>38.53</v>
      </c>
      <c r="E897">
        <v>47.5</v>
      </c>
      <c r="F897">
        <v>30.89</v>
      </c>
      <c r="G897">
        <v>23.32</v>
      </c>
      <c r="H897">
        <v>77.81</v>
      </c>
      <c r="I897">
        <v>26.74</v>
      </c>
      <c r="J897">
        <v>98.36</v>
      </c>
      <c r="K897" s="58">
        <v>1</v>
      </c>
      <c r="L897" s="58">
        <v>66.67</v>
      </c>
      <c r="M897">
        <v>1541.62</v>
      </c>
      <c r="N897" s="8">
        <v>463800</v>
      </c>
      <c r="O897" s="8">
        <v>74700</v>
      </c>
      <c r="P897" s="8">
        <v>100800</v>
      </c>
      <c r="Q897">
        <v>18.73</v>
      </c>
      <c r="R897">
        <v>0.54</v>
      </c>
      <c r="S897">
        <v>0</v>
      </c>
      <c r="T897" s="6">
        <v>6.57</v>
      </c>
      <c r="U897" s="7">
        <v>5.4396692607003887</v>
      </c>
      <c r="V897" t="s">
        <v>77</v>
      </c>
    </row>
    <row r="898" spans="1:22" x14ac:dyDescent="0.3">
      <c r="A898" t="s">
        <v>682</v>
      </c>
      <c r="B898" s="6">
        <v>2016</v>
      </c>
      <c r="C898">
        <v>66.790000000000006</v>
      </c>
      <c r="D898">
        <v>66.790000000000006</v>
      </c>
      <c r="E898">
        <v>100</v>
      </c>
      <c r="F898">
        <v>49.44</v>
      </c>
      <c r="G898">
        <v>84.27</v>
      </c>
      <c r="H898">
        <v>67.83</v>
      </c>
      <c r="I898">
        <v>26.74</v>
      </c>
      <c r="J898">
        <v>67.5</v>
      </c>
      <c r="K898" s="58">
        <v>1</v>
      </c>
      <c r="L898" s="58">
        <v>54.55</v>
      </c>
      <c r="M898">
        <v>10267.25</v>
      </c>
      <c r="N898" s="8">
        <v>117920000</v>
      </c>
      <c r="O898" s="8">
        <v>41150000</v>
      </c>
      <c r="P898" s="8">
        <v>7393000</v>
      </c>
      <c r="Q898">
        <v>5.9</v>
      </c>
      <c r="R898">
        <v>0.81</v>
      </c>
      <c r="S898">
        <v>17.739999999999998</v>
      </c>
      <c r="T898" s="6">
        <v>6.57</v>
      </c>
      <c r="U898" s="7">
        <v>5.4396692607003887</v>
      </c>
      <c r="V898" t="s">
        <v>77</v>
      </c>
    </row>
    <row r="899" spans="1:22" x14ac:dyDescent="0.3">
      <c r="A899" t="s">
        <v>646</v>
      </c>
      <c r="B899" s="6">
        <v>2016</v>
      </c>
      <c r="C899">
        <v>61.73</v>
      </c>
      <c r="D899">
        <v>61.73</v>
      </c>
      <c r="E899">
        <v>100</v>
      </c>
      <c r="F899">
        <v>77.62</v>
      </c>
      <c r="G899">
        <v>84.83</v>
      </c>
      <c r="H899">
        <v>7.81</v>
      </c>
      <c r="I899">
        <v>76.739999999999995</v>
      </c>
      <c r="J899">
        <v>5</v>
      </c>
      <c r="K899" s="58">
        <v>1</v>
      </c>
      <c r="L899" s="58">
        <v>45.45</v>
      </c>
      <c r="M899">
        <v>9389.59</v>
      </c>
      <c r="N899" s="8">
        <v>31061719</v>
      </c>
      <c r="O899" s="8">
        <v>26075808</v>
      </c>
      <c r="P899" s="8">
        <v>794994</v>
      </c>
      <c r="Q899">
        <v>2.98</v>
      </c>
      <c r="R899">
        <v>1.03</v>
      </c>
      <c r="S899">
        <v>63.65</v>
      </c>
      <c r="T899" s="6">
        <v>6.57</v>
      </c>
      <c r="U899" s="7">
        <v>5.4396692607003887</v>
      </c>
      <c r="V899" t="s">
        <v>645</v>
      </c>
    </row>
    <row r="900" spans="1:22" x14ac:dyDescent="0.3">
      <c r="A900" t="s">
        <v>647</v>
      </c>
      <c r="B900" s="6">
        <v>2016</v>
      </c>
      <c r="C900">
        <v>71.27</v>
      </c>
      <c r="D900">
        <v>71.27</v>
      </c>
      <c r="E900">
        <v>100</v>
      </c>
      <c r="F900">
        <v>66.27</v>
      </c>
      <c r="G900">
        <v>65.48</v>
      </c>
      <c r="H900">
        <v>86.38</v>
      </c>
      <c r="I900">
        <v>76.739999999999995</v>
      </c>
      <c r="J900">
        <v>85.98</v>
      </c>
      <c r="K900" s="58">
        <v>1</v>
      </c>
      <c r="L900" s="58">
        <v>58.33</v>
      </c>
      <c r="M900">
        <v>2156.12</v>
      </c>
      <c r="N900" s="8">
        <v>4723000</v>
      </c>
      <c r="O900" s="8">
        <v>3961000</v>
      </c>
      <c r="P900" s="8">
        <v>79000</v>
      </c>
      <c r="Q900">
        <v>0.52</v>
      </c>
      <c r="R900">
        <v>1.47</v>
      </c>
      <c r="S900">
        <v>54.94</v>
      </c>
      <c r="T900" s="6">
        <v>6.57</v>
      </c>
      <c r="U900" s="7">
        <v>5.4396692607003887</v>
      </c>
      <c r="V900" t="s">
        <v>645</v>
      </c>
    </row>
    <row r="901" spans="1:22" x14ac:dyDescent="0.3">
      <c r="A901" t="s">
        <v>483</v>
      </c>
      <c r="B901" s="6">
        <v>2016</v>
      </c>
      <c r="C901">
        <v>52.01</v>
      </c>
      <c r="D901">
        <v>52.01</v>
      </c>
      <c r="E901">
        <v>100</v>
      </c>
      <c r="F901">
        <v>57.82</v>
      </c>
      <c r="G901">
        <v>60.61</v>
      </c>
      <c r="H901">
        <v>32.43</v>
      </c>
      <c r="I901">
        <v>34.299999999999997</v>
      </c>
      <c r="J901">
        <v>20.59</v>
      </c>
      <c r="K901" s="58">
        <v>1</v>
      </c>
      <c r="L901" s="58">
        <v>61.54</v>
      </c>
      <c r="M901">
        <v>4283.43</v>
      </c>
      <c r="N901" s="8">
        <v>5553500</v>
      </c>
      <c r="O901" s="8">
        <v>2430296</v>
      </c>
      <c r="P901" s="8">
        <v>274528</v>
      </c>
      <c r="Q901">
        <v>-8.7899999999999991</v>
      </c>
      <c r="R901">
        <v>0.47</v>
      </c>
      <c r="S901">
        <v>19.63</v>
      </c>
      <c r="T901" s="6">
        <v>6.57</v>
      </c>
      <c r="U901" s="7">
        <v>5.4396692607003887</v>
      </c>
      <c r="V901" t="s">
        <v>645</v>
      </c>
    </row>
    <row r="902" spans="1:22" x14ac:dyDescent="0.3">
      <c r="A902" t="s">
        <v>200</v>
      </c>
      <c r="B902" s="6">
        <v>2016</v>
      </c>
      <c r="C902">
        <v>61.62</v>
      </c>
      <c r="D902">
        <v>61.62</v>
      </c>
      <c r="E902">
        <v>100</v>
      </c>
      <c r="F902">
        <v>59.41</v>
      </c>
      <c r="G902">
        <v>91.63</v>
      </c>
      <c r="H902">
        <v>23.81</v>
      </c>
      <c r="I902">
        <v>26.16</v>
      </c>
      <c r="J902">
        <v>14.95</v>
      </c>
      <c r="K902" s="58">
        <v>1</v>
      </c>
      <c r="L902" s="58">
        <v>61.54</v>
      </c>
      <c r="M902">
        <v>11808.34</v>
      </c>
      <c r="N902" s="8">
        <v>34487000</v>
      </c>
      <c r="O902" s="8">
        <v>25067000</v>
      </c>
      <c r="P902" s="8">
        <v>-976000</v>
      </c>
      <c r="Q902">
        <v>2.61</v>
      </c>
      <c r="R902">
        <v>0.92</v>
      </c>
      <c r="S902">
        <v>40.83</v>
      </c>
      <c r="T902" s="6">
        <v>6.57</v>
      </c>
      <c r="U902" s="7">
        <v>5.4396692607003887</v>
      </c>
      <c r="V902" t="s">
        <v>645</v>
      </c>
    </row>
    <row r="903" spans="1:22" x14ac:dyDescent="0.3">
      <c r="A903" t="s">
        <v>648</v>
      </c>
      <c r="B903" s="6">
        <v>2016</v>
      </c>
      <c r="C903">
        <v>86.17</v>
      </c>
      <c r="D903">
        <v>86.17</v>
      </c>
      <c r="E903">
        <v>100</v>
      </c>
      <c r="F903">
        <v>78.73</v>
      </c>
      <c r="G903">
        <v>90.59</v>
      </c>
      <c r="H903">
        <v>93.02</v>
      </c>
      <c r="I903">
        <v>55.56</v>
      </c>
      <c r="J903">
        <v>98.81</v>
      </c>
      <c r="K903" s="58">
        <v>1</v>
      </c>
      <c r="L903" s="58">
        <v>58.33</v>
      </c>
      <c r="M903">
        <v>27055.39</v>
      </c>
      <c r="N903" s="8">
        <v>31435000</v>
      </c>
      <c r="O903" s="8">
        <v>16992000</v>
      </c>
      <c r="P903" s="8">
        <v>2162000</v>
      </c>
      <c r="Q903">
        <v>4.7</v>
      </c>
      <c r="R903">
        <v>0.86</v>
      </c>
      <c r="S903">
        <v>35.04</v>
      </c>
      <c r="T903" s="6">
        <v>6.57</v>
      </c>
      <c r="U903" s="7">
        <v>5.4396692607003887</v>
      </c>
      <c r="V903" t="s">
        <v>645</v>
      </c>
    </row>
    <row r="904" spans="1:22" x14ac:dyDescent="0.3">
      <c r="A904" t="s">
        <v>321</v>
      </c>
      <c r="B904" s="6">
        <v>2016</v>
      </c>
      <c r="C904">
        <v>74.23</v>
      </c>
      <c r="D904">
        <v>74.23</v>
      </c>
      <c r="E904">
        <v>100</v>
      </c>
      <c r="F904">
        <v>96.53</v>
      </c>
      <c r="G904">
        <v>82.44</v>
      </c>
      <c r="H904">
        <v>31.72</v>
      </c>
      <c r="I904">
        <v>97.09</v>
      </c>
      <c r="J904">
        <v>15.98</v>
      </c>
      <c r="K904" s="58">
        <v>1</v>
      </c>
      <c r="L904" s="58">
        <v>38.46</v>
      </c>
      <c r="M904">
        <v>6493.05</v>
      </c>
      <c r="N904" s="8">
        <v>29229000</v>
      </c>
      <c r="O904" s="8">
        <v>24964000</v>
      </c>
      <c r="P904" s="8">
        <v>1491000</v>
      </c>
      <c r="Q904">
        <v>3.27</v>
      </c>
      <c r="R904">
        <v>0.49</v>
      </c>
      <c r="S904">
        <v>79.06</v>
      </c>
      <c r="T904" s="6">
        <v>6.57</v>
      </c>
      <c r="U904" s="7">
        <v>5.4396692607003887</v>
      </c>
      <c r="V904" t="s">
        <v>645</v>
      </c>
    </row>
    <row r="905" spans="1:22" x14ac:dyDescent="0.3">
      <c r="A905" t="s">
        <v>220</v>
      </c>
      <c r="B905" s="6">
        <v>2016</v>
      </c>
      <c r="C905">
        <v>68.47</v>
      </c>
      <c r="D905">
        <v>68.47</v>
      </c>
      <c r="E905">
        <v>100</v>
      </c>
      <c r="F905">
        <v>62.16</v>
      </c>
      <c r="G905">
        <v>84.51</v>
      </c>
      <c r="H905">
        <v>55.64</v>
      </c>
      <c r="I905">
        <v>26.16</v>
      </c>
      <c r="J905">
        <v>49</v>
      </c>
      <c r="K905" s="58">
        <v>1</v>
      </c>
      <c r="L905" s="58">
        <v>33.33</v>
      </c>
      <c r="M905">
        <v>12570.53</v>
      </c>
      <c r="N905" s="8">
        <v>22346000</v>
      </c>
      <c r="O905" s="8">
        <v>16032000</v>
      </c>
      <c r="P905" s="8">
        <v>595000</v>
      </c>
      <c r="Q905">
        <v>2.58</v>
      </c>
      <c r="R905">
        <v>0.48</v>
      </c>
      <c r="S905">
        <v>57.02</v>
      </c>
      <c r="T905" s="6">
        <v>6.57</v>
      </c>
      <c r="U905" s="7">
        <v>5.4396692607003887</v>
      </c>
      <c r="V905" t="s">
        <v>645</v>
      </c>
    </row>
    <row r="906" spans="1:22" x14ac:dyDescent="0.3">
      <c r="A906" t="s">
        <v>649</v>
      </c>
      <c r="B906" s="6">
        <v>2016</v>
      </c>
      <c r="C906">
        <v>64.91</v>
      </c>
      <c r="D906">
        <v>64.91</v>
      </c>
      <c r="E906">
        <v>100</v>
      </c>
      <c r="F906">
        <v>50.88</v>
      </c>
      <c r="G906">
        <v>66.77</v>
      </c>
      <c r="H906">
        <v>81.95</v>
      </c>
      <c r="I906">
        <v>50</v>
      </c>
      <c r="J906">
        <v>91.38</v>
      </c>
      <c r="K906" s="58">
        <v>1</v>
      </c>
      <c r="L906" s="58">
        <v>41.67</v>
      </c>
      <c r="M906">
        <v>2006.18</v>
      </c>
      <c r="N906" s="8">
        <v>22995000</v>
      </c>
      <c r="O906" s="8">
        <v>14533000</v>
      </c>
      <c r="P906" s="8">
        <v>1053000</v>
      </c>
      <c r="Q906">
        <v>2.56</v>
      </c>
      <c r="R906">
        <v>0.79</v>
      </c>
      <c r="S906">
        <v>31.82</v>
      </c>
      <c r="T906" s="6">
        <v>6.57</v>
      </c>
      <c r="U906" s="7">
        <v>5.4396692607003887</v>
      </c>
      <c r="V906" t="s">
        <v>645</v>
      </c>
    </row>
    <row r="907" spans="1:22" x14ac:dyDescent="0.3">
      <c r="A907" t="s">
        <v>176</v>
      </c>
      <c r="B907" s="6">
        <v>2016</v>
      </c>
      <c r="C907">
        <v>80.73</v>
      </c>
      <c r="D907">
        <v>80.73</v>
      </c>
      <c r="E907">
        <v>100</v>
      </c>
      <c r="F907">
        <v>93.55</v>
      </c>
      <c r="G907">
        <v>81.72</v>
      </c>
      <c r="H907">
        <v>62.5</v>
      </c>
      <c r="I907">
        <v>96.71</v>
      </c>
      <c r="J907">
        <v>58.55</v>
      </c>
      <c r="K907" s="58">
        <v>1</v>
      </c>
      <c r="L907" s="58">
        <v>41.67</v>
      </c>
      <c r="M907">
        <v>14116.48</v>
      </c>
      <c r="N907" s="8">
        <v>3504400</v>
      </c>
      <c r="O907" s="8">
        <v>1869200</v>
      </c>
      <c r="P907" s="8">
        <v>626300</v>
      </c>
      <c r="Q907">
        <v>16.04</v>
      </c>
      <c r="R907">
        <v>0.8</v>
      </c>
      <c r="S907">
        <v>37.25</v>
      </c>
      <c r="T907" s="6">
        <v>6.57</v>
      </c>
      <c r="U907" s="7">
        <v>5.4396692607003887</v>
      </c>
      <c r="V907" t="s">
        <v>645</v>
      </c>
    </row>
    <row r="908" spans="1:22" x14ac:dyDescent="0.3">
      <c r="A908" t="s">
        <v>650</v>
      </c>
      <c r="B908" s="6">
        <v>2016</v>
      </c>
      <c r="C908">
        <v>80.55</v>
      </c>
      <c r="D908">
        <v>80.55</v>
      </c>
      <c r="E908">
        <v>83.33</v>
      </c>
      <c r="F908">
        <v>84.41</v>
      </c>
      <c r="G908">
        <v>79.53</v>
      </c>
      <c r="H908">
        <v>75.2</v>
      </c>
      <c r="I908">
        <v>55.56</v>
      </c>
      <c r="J908">
        <v>94.15</v>
      </c>
      <c r="K908" s="58">
        <v>1</v>
      </c>
      <c r="L908" s="58">
        <v>60</v>
      </c>
      <c r="M908">
        <v>17412.22</v>
      </c>
      <c r="N908" s="8">
        <v>36207800</v>
      </c>
      <c r="O908" s="8">
        <v>18335200</v>
      </c>
      <c r="P908" s="8">
        <v>1210800</v>
      </c>
      <c r="Q908">
        <v>3.27</v>
      </c>
      <c r="R908">
        <v>0.42</v>
      </c>
      <c r="S908">
        <v>37.869999999999997</v>
      </c>
      <c r="T908" s="6">
        <v>6.57</v>
      </c>
      <c r="U908" s="7">
        <v>5.4396692607003887</v>
      </c>
      <c r="V908" t="s">
        <v>645</v>
      </c>
    </row>
    <row r="909" spans="1:22" x14ac:dyDescent="0.3">
      <c r="A909" t="s">
        <v>651</v>
      </c>
      <c r="B909" s="6">
        <v>2016</v>
      </c>
      <c r="C909">
        <v>59.26</v>
      </c>
      <c r="D909">
        <v>59.26</v>
      </c>
      <c r="E909">
        <v>100</v>
      </c>
      <c r="F909">
        <v>74.599999999999994</v>
      </c>
      <c r="G909">
        <v>46.97</v>
      </c>
      <c r="H909">
        <v>58.57</v>
      </c>
      <c r="I909">
        <v>90.13</v>
      </c>
      <c r="J909">
        <v>53.57</v>
      </c>
      <c r="K909" s="58">
        <v>1</v>
      </c>
      <c r="L909" s="58">
        <v>72.73</v>
      </c>
      <c r="M909">
        <v>4541.88</v>
      </c>
      <c r="N909" s="8">
        <v>2992600</v>
      </c>
      <c r="O909" s="8">
        <v>1521100</v>
      </c>
      <c r="P909" s="8">
        <v>328300</v>
      </c>
      <c r="Q909">
        <v>9.65</v>
      </c>
      <c r="R909">
        <v>1.04</v>
      </c>
      <c r="S909">
        <v>32.19</v>
      </c>
      <c r="T909" s="6">
        <v>6.57</v>
      </c>
      <c r="U909" s="7">
        <v>5.4396692607003887</v>
      </c>
      <c r="V909" t="s">
        <v>645</v>
      </c>
    </row>
    <row r="910" spans="1:22" x14ac:dyDescent="0.3">
      <c r="A910" t="s">
        <v>498</v>
      </c>
      <c r="B910" s="6">
        <v>2016</v>
      </c>
      <c r="C910">
        <v>50.46</v>
      </c>
      <c r="D910">
        <v>50.46</v>
      </c>
      <c r="E910">
        <v>100</v>
      </c>
      <c r="F910">
        <v>61.93</v>
      </c>
      <c r="G910">
        <v>50.29</v>
      </c>
      <c r="H910">
        <v>34.93</v>
      </c>
      <c r="I910">
        <v>50.58</v>
      </c>
      <c r="J910">
        <v>38.06</v>
      </c>
      <c r="K910" s="58">
        <v>1</v>
      </c>
      <c r="L910" s="58">
        <v>80</v>
      </c>
      <c r="M910">
        <v>2156.0100000000002</v>
      </c>
      <c r="N910" s="8">
        <v>25218000</v>
      </c>
      <c r="O910" s="8">
        <v>19652000</v>
      </c>
      <c r="P910" s="8">
        <v>1538000</v>
      </c>
      <c r="Q910">
        <v>25.09</v>
      </c>
      <c r="R910">
        <v>2.1</v>
      </c>
      <c r="S910">
        <v>35.11</v>
      </c>
      <c r="T910" s="6">
        <v>6.57</v>
      </c>
      <c r="U910" s="7">
        <v>5.4396692607003887</v>
      </c>
      <c r="V910" t="s">
        <v>645</v>
      </c>
    </row>
    <row r="911" spans="1:22" x14ac:dyDescent="0.3">
      <c r="A911" t="s">
        <v>123</v>
      </c>
      <c r="B911" s="6">
        <v>2016</v>
      </c>
      <c r="C911">
        <v>82.22</v>
      </c>
      <c r="D911">
        <v>82.22</v>
      </c>
      <c r="E911">
        <v>100</v>
      </c>
      <c r="F911">
        <v>95.63</v>
      </c>
      <c r="G911">
        <v>82.79</v>
      </c>
      <c r="H911">
        <v>63.88</v>
      </c>
      <c r="I911">
        <v>99.34</v>
      </c>
      <c r="J911">
        <v>73.709999999999994</v>
      </c>
      <c r="K911" s="58">
        <v>1</v>
      </c>
      <c r="L911" s="58">
        <v>80</v>
      </c>
      <c r="M911">
        <v>24313.74</v>
      </c>
      <c r="N911" s="8">
        <v>42579000</v>
      </c>
      <c r="O911" s="8">
        <v>23439000</v>
      </c>
      <c r="P911" s="8">
        <v>2714000</v>
      </c>
      <c r="Q911">
        <v>3.71</v>
      </c>
      <c r="R911">
        <v>0.92</v>
      </c>
      <c r="S911">
        <v>32.57</v>
      </c>
      <c r="T911" s="6">
        <v>6.57</v>
      </c>
      <c r="U911" s="7">
        <v>5.4396692607003887</v>
      </c>
      <c r="V911" t="s">
        <v>645</v>
      </c>
    </row>
    <row r="912" spans="1:22" x14ac:dyDescent="0.3">
      <c r="A912" t="s">
        <v>259</v>
      </c>
      <c r="B912" s="6">
        <v>2016</v>
      </c>
      <c r="C912">
        <v>60.3</v>
      </c>
      <c r="D912">
        <v>60.3</v>
      </c>
      <c r="E912">
        <v>100</v>
      </c>
      <c r="F912">
        <v>81.349999999999994</v>
      </c>
      <c r="G912">
        <v>50.68</v>
      </c>
      <c r="H912">
        <v>39.42</v>
      </c>
      <c r="I912">
        <v>91.47</v>
      </c>
      <c r="J912">
        <v>34.869999999999997</v>
      </c>
      <c r="K912" s="58">
        <v>0</v>
      </c>
      <c r="L912" s="58">
        <v>50</v>
      </c>
      <c r="M912">
        <v>9877.7800000000007</v>
      </c>
      <c r="N912" s="8">
        <v>4939500</v>
      </c>
      <c r="O912" s="8">
        <v>1991800</v>
      </c>
      <c r="P912" s="8">
        <v>795300</v>
      </c>
      <c r="Q912">
        <v>12.3</v>
      </c>
      <c r="R912">
        <v>1.1599999999999999</v>
      </c>
      <c r="S912">
        <v>19.61</v>
      </c>
      <c r="T912" s="6">
        <v>6.57</v>
      </c>
      <c r="U912" s="7">
        <v>5.4396692607003887</v>
      </c>
      <c r="V912" t="s">
        <v>645</v>
      </c>
    </row>
    <row r="913" spans="1:22" x14ac:dyDescent="0.3">
      <c r="A913" t="s">
        <v>257</v>
      </c>
      <c r="B913" s="6">
        <v>2016</v>
      </c>
      <c r="C913">
        <v>57.27</v>
      </c>
      <c r="D913">
        <v>33.32</v>
      </c>
      <c r="E913">
        <v>9.3800000000000008</v>
      </c>
      <c r="F913">
        <v>54.83</v>
      </c>
      <c r="G913">
        <v>86.02</v>
      </c>
      <c r="H913">
        <v>21.6</v>
      </c>
      <c r="I913">
        <v>13.95</v>
      </c>
      <c r="J913">
        <v>2.2400000000000002</v>
      </c>
      <c r="K913" s="58">
        <v>0</v>
      </c>
      <c r="L913" s="58">
        <v>61.54</v>
      </c>
      <c r="M913">
        <v>8967.4699999999993</v>
      </c>
      <c r="N913" s="8">
        <v>104856000</v>
      </c>
      <c r="O913" s="8">
        <v>77350000</v>
      </c>
      <c r="P913" s="8">
        <v>5094000</v>
      </c>
      <c r="Q913">
        <v>5.75</v>
      </c>
      <c r="R913">
        <v>1.39</v>
      </c>
      <c r="S913">
        <v>27</v>
      </c>
      <c r="T913" s="6">
        <v>6.57</v>
      </c>
      <c r="U913" s="7">
        <v>5.4396692607003887</v>
      </c>
      <c r="V913" t="s">
        <v>645</v>
      </c>
    </row>
    <row r="914" spans="1:22" x14ac:dyDescent="0.3">
      <c r="A914" t="s">
        <v>42</v>
      </c>
      <c r="B914" s="6">
        <v>2016</v>
      </c>
      <c r="C914">
        <v>82.75</v>
      </c>
      <c r="D914">
        <v>82.75</v>
      </c>
      <c r="E914">
        <v>96.88</v>
      </c>
      <c r="F914">
        <v>91.3</v>
      </c>
      <c r="G914">
        <v>73.819999999999993</v>
      </c>
      <c r="H914">
        <v>83.13</v>
      </c>
      <c r="I914">
        <v>90.12</v>
      </c>
      <c r="J914">
        <v>84.02</v>
      </c>
      <c r="K914" s="58">
        <v>0</v>
      </c>
      <c r="L914" s="58">
        <v>33.33</v>
      </c>
      <c r="M914">
        <v>38337.83</v>
      </c>
      <c r="N914" s="8">
        <v>67703000</v>
      </c>
      <c r="O914" s="8">
        <v>50697000</v>
      </c>
      <c r="P914" s="8">
        <v>3840000</v>
      </c>
      <c r="Q914">
        <v>4.57</v>
      </c>
      <c r="R914">
        <v>0.56999999999999995</v>
      </c>
      <c r="S914">
        <v>55.64</v>
      </c>
      <c r="T914" s="6">
        <v>6.57</v>
      </c>
      <c r="U914" s="7">
        <v>5.4396692607003887</v>
      </c>
      <c r="V914" t="s">
        <v>645</v>
      </c>
    </row>
    <row r="915" spans="1:22" x14ac:dyDescent="0.3">
      <c r="A915" t="s">
        <v>10</v>
      </c>
      <c r="B915" s="6">
        <v>2016</v>
      </c>
      <c r="C915">
        <v>85.38</v>
      </c>
      <c r="D915">
        <v>47.02</v>
      </c>
      <c r="E915">
        <v>6.86</v>
      </c>
      <c r="F915">
        <v>78.739999999999995</v>
      </c>
      <c r="G915">
        <v>95.37</v>
      </c>
      <c r="H915">
        <v>77.28</v>
      </c>
      <c r="I915">
        <v>58.16</v>
      </c>
      <c r="J915">
        <v>87.5</v>
      </c>
      <c r="K915" s="58">
        <v>0</v>
      </c>
      <c r="L915" s="58">
        <v>38.46</v>
      </c>
      <c r="M915">
        <v>116021.1</v>
      </c>
      <c r="N915" s="8">
        <v>209704325</v>
      </c>
      <c r="O915" s="8">
        <v>131164652</v>
      </c>
      <c r="P915" s="8">
        <v>1204940</v>
      </c>
      <c r="Q915">
        <v>0.42</v>
      </c>
      <c r="R915">
        <v>0.65</v>
      </c>
      <c r="S915">
        <v>37.58</v>
      </c>
      <c r="T915" s="6">
        <v>6.57</v>
      </c>
      <c r="U915" s="7">
        <v>5.4396692607003887</v>
      </c>
      <c r="V915" t="s">
        <v>652</v>
      </c>
    </row>
    <row r="916" spans="1:22" x14ac:dyDescent="0.3">
      <c r="A916" t="s">
        <v>46</v>
      </c>
      <c r="B916" s="6">
        <v>2016</v>
      </c>
      <c r="C916">
        <v>81.05</v>
      </c>
      <c r="D916">
        <v>54.47</v>
      </c>
      <c r="E916">
        <v>24.51</v>
      </c>
      <c r="F916">
        <v>75.16</v>
      </c>
      <c r="G916">
        <v>86.4</v>
      </c>
      <c r="H916">
        <v>80.13</v>
      </c>
      <c r="I916">
        <v>27.55</v>
      </c>
      <c r="J916">
        <v>92.71</v>
      </c>
      <c r="K916" s="58">
        <v>0</v>
      </c>
      <c r="L916" s="58">
        <v>43.75</v>
      </c>
      <c r="M916">
        <v>55639.32</v>
      </c>
      <c r="N916" s="8">
        <v>120755000</v>
      </c>
      <c r="O916" s="8">
        <v>67669000</v>
      </c>
      <c r="P916" s="8">
        <v>1132000</v>
      </c>
      <c r="Q916">
        <v>-0.55000000000000004</v>
      </c>
      <c r="R916">
        <v>0.46</v>
      </c>
      <c r="S916">
        <v>33.909999999999997</v>
      </c>
      <c r="T916" s="6">
        <v>6.57</v>
      </c>
      <c r="U916" s="7">
        <v>5.4396692607003887</v>
      </c>
      <c r="V916" t="s">
        <v>652</v>
      </c>
    </row>
    <row r="917" spans="1:22" x14ac:dyDescent="0.3">
      <c r="A917" t="s">
        <v>346</v>
      </c>
      <c r="B917" s="6">
        <v>2016</v>
      </c>
      <c r="C917">
        <v>63.03</v>
      </c>
      <c r="D917">
        <v>63.03</v>
      </c>
      <c r="E917">
        <v>80.39</v>
      </c>
      <c r="F917">
        <v>65.819999999999993</v>
      </c>
      <c r="G917">
        <v>77.290000000000006</v>
      </c>
      <c r="H917">
        <v>33.520000000000003</v>
      </c>
      <c r="I917">
        <v>27.55</v>
      </c>
      <c r="J917">
        <v>22.73</v>
      </c>
      <c r="K917" s="58">
        <v>0</v>
      </c>
      <c r="L917" s="58">
        <v>57.14</v>
      </c>
      <c r="M917">
        <v>10942.91</v>
      </c>
      <c r="N917" s="8">
        <v>12104161</v>
      </c>
      <c r="O917" s="8">
        <v>5560754</v>
      </c>
      <c r="P917" s="8">
        <v>593760</v>
      </c>
      <c r="Q917">
        <v>1.57</v>
      </c>
      <c r="R917">
        <v>1.0900000000000001</v>
      </c>
      <c r="S917">
        <v>30.73</v>
      </c>
      <c r="T917" s="6">
        <v>6.57</v>
      </c>
      <c r="U917" s="7">
        <v>5.4396692607003887</v>
      </c>
      <c r="V917" t="s">
        <v>652</v>
      </c>
    </row>
    <row r="918" spans="1:22" x14ac:dyDescent="0.3">
      <c r="A918" t="s">
        <v>653</v>
      </c>
      <c r="B918" s="6">
        <v>2016</v>
      </c>
      <c r="C918">
        <v>73.5</v>
      </c>
      <c r="D918">
        <v>73.5</v>
      </c>
      <c r="E918">
        <v>100</v>
      </c>
      <c r="F918">
        <v>77.67</v>
      </c>
      <c r="G918">
        <v>86.11</v>
      </c>
      <c r="H918">
        <v>58.7</v>
      </c>
      <c r="I918">
        <v>50</v>
      </c>
      <c r="J918">
        <v>47</v>
      </c>
      <c r="K918" s="58">
        <v>1</v>
      </c>
      <c r="L918" s="58">
        <v>50</v>
      </c>
      <c r="M918">
        <v>5406.44</v>
      </c>
      <c r="N918" s="8">
        <v>5459716</v>
      </c>
      <c r="O918" s="8">
        <v>3694714</v>
      </c>
      <c r="P918" s="8">
        <v>402535</v>
      </c>
      <c r="Q918">
        <v>6.23</v>
      </c>
      <c r="R918">
        <v>0.84</v>
      </c>
      <c r="S918">
        <v>23.58</v>
      </c>
      <c r="T918" s="6">
        <v>6.57</v>
      </c>
      <c r="U918" s="7">
        <v>5.4396692607003887</v>
      </c>
      <c r="V918" t="s">
        <v>652</v>
      </c>
    </row>
    <row r="919" spans="1:22" x14ac:dyDescent="0.3">
      <c r="A919" t="s">
        <v>391</v>
      </c>
      <c r="B919" s="6">
        <v>2016</v>
      </c>
      <c r="C919">
        <v>77.569999999999993</v>
      </c>
      <c r="D919">
        <v>77.569999999999993</v>
      </c>
      <c r="E919">
        <v>100</v>
      </c>
      <c r="F919">
        <v>73.150000000000006</v>
      </c>
      <c r="G919">
        <v>74.69</v>
      </c>
      <c r="H919">
        <v>89.18</v>
      </c>
      <c r="I919">
        <v>27.55</v>
      </c>
      <c r="J919">
        <v>98.08</v>
      </c>
      <c r="K919" s="58">
        <v>1</v>
      </c>
      <c r="L919" s="58">
        <v>61.54</v>
      </c>
      <c r="M919">
        <v>9392.06</v>
      </c>
      <c r="N919" s="8">
        <v>7404000</v>
      </c>
      <c r="O919" s="8">
        <v>3649000</v>
      </c>
      <c r="P919" s="8">
        <v>927000</v>
      </c>
      <c r="Q919">
        <v>14</v>
      </c>
      <c r="R919">
        <v>1.58</v>
      </c>
      <c r="S919">
        <v>28.15</v>
      </c>
      <c r="T919" s="6">
        <v>6.57</v>
      </c>
      <c r="U919" s="7">
        <v>5.4396692607003887</v>
      </c>
      <c r="V919" t="s">
        <v>652</v>
      </c>
    </row>
    <row r="920" spans="1:22" x14ac:dyDescent="0.3">
      <c r="A920" t="s">
        <v>401</v>
      </c>
      <c r="B920" s="6">
        <v>2016</v>
      </c>
      <c r="C920">
        <v>79.64</v>
      </c>
      <c r="D920">
        <v>72.03</v>
      </c>
      <c r="E920">
        <v>63.73</v>
      </c>
      <c r="F920">
        <v>66.680000000000007</v>
      </c>
      <c r="G920">
        <v>86.48</v>
      </c>
      <c r="H920">
        <v>86.46</v>
      </c>
      <c r="I920">
        <v>0</v>
      </c>
      <c r="J920">
        <v>96.88</v>
      </c>
      <c r="K920" s="58">
        <v>1</v>
      </c>
      <c r="L920" s="58">
        <v>61.54</v>
      </c>
      <c r="M920">
        <v>11137.08</v>
      </c>
      <c r="N920" s="8">
        <v>31273000</v>
      </c>
      <c r="O920" s="8">
        <v>19579000</v>
      </c>
      <c r="P920" s="8">
        <v>948000</v>
      </c>
      <c r="Q920">
        <v>-1.08</v>
      </c>
      <c r="R920">
        <v>0.62</v>
      </c>
      <c r="S920">
        <v>39.1</v>
      </c>
      <c r="T920" s="6">
        <v>6.57</v>
      </c>
      <c r="U920" s="7">
        <v>5.4396692607003887</v>
      </c>
      <c r="V920" t="s">
        <v>652</v>
      </c>
    </row>
    <row r="921" spans="1:22" x14ac:dyDescent="0.3">
      <c r="A921" t="s">
        <v>453</v>
      </c>
      <c r="B921" s="6">
        <v>2016</v>
      </c>
      <c r="C921">
        <v>63.31</v>
      </c>
      <c r="D921">
        <v>52.49</v>
      </c>
      <c r="E921">
        <v>41.67</v>
      </c>
      <c r="F921">
        <v>74.599999999999994</v>
      </c>
      <c r="G921">
        <v>64.42</v>
      </c>
      <c r="H921">
        <v>48.56</v>
      </c>
      <c r="I921">
        <v>82.61</v>
      </c>
      <c r="J921">
        <v>50</v>
      </c>
      <c r="K921" s="58">
        <v>1</v>
      </c>
      <c r="L921" s="58">
        <v>66.67</v>
      </c>
      <c r="M921">
        <v>3543.88</v>
      </c>
      <c r="N921" s="8">
        <v>6632358</v>
      </c>
      <c r="O921" s="8">
        <v>5721605</v>
      </c>
      <c r="P921" s="8">
        <v>367432</v>
      </c>
      <c r="Q921">
        <v>0.17</v>
      </c>
      <c r="R921">
        <v>0.88</v>
      </c>
      <c r="S921">
        <v>67.94</v>
      </c>
      <c r="T921" s="6">
        <v>6.57</v>
      </c>
      <c r="U921" s="7">
        <v>5.4396692607003887</v>
      </c>
      <c r="V921" t="s">
        <v>652</v>
      </c>
    </row>
    <row r="922" spans="1:22" x14ac:dyDescent="0.3">
      <c r="A922" t="s">
        <v>654</v>
      </c>
      <c r="B922" s="6">
        <v>2016</v>
      </c>
      <c r="C922">
        <v>76.2</v>
      </c>
      <c r="D922">
        <v>76.2</v>
      </c>
      <c r="E922">
        <v>93.14</v>
      </c>
      <c r="F922">
        <v>88.03</v>
      </c>
      <c r="G922">
        <v>87.34</v>
      </c>
      <c r="H922">
        <v>38.97</v>
      </c>
      <c r="I922">
        <v>81.63</v>
      </c>
      <c r="J922">
        <v>39</v>
      </c>
      <c r="K922" s="58">
        <v>1</v>
      </c>
      <c r="L922" s="58">
        <v>69.23</v>
      </c>
      <c r="M922">
        <v>20051.82</v>
      </c>
      <c r="N922" s="8">
        <v>60103000</v>
      </c>
      <c r="O922" s="8">
        <v>28988000</v>
      </c>
      <c r="P922" s="8">
        <v>147000</v>
      </c>
      <c r="Q922">
        <v>3.56</v>
      </c>
      <c r="R922">
        <v>0.47</v>
      </c>
      <c r="S922">
        <v>32.299999999999997</v>
      </c>
      <c r="T922" s="6">
        <v>6.57</v>
      </c>
      <c r="U922" s="7">
        <v>5.4396692607003887</v>
      </c>
      <c r="V922" t="s">
        <v>652</v>
      </c>
    </row>
    <row r="923" spans="1:22" x14ac:dyDescent="0.3">
      <c r="A923" t="s">
        <v>655</v>
      </c>
      <c r="B923" s="6">
        <v>2016</v>
      </c>
      <c r="C923">
        <v>89.78</v>
      </c>
      <c r="D923">
        <v>46.33</v>
      </c>
      <c r="E923">
        <v>2.94</v>
      </c>
      <c r="F923">
        <v>93.67</v>
      </c>
      <c r="G923">
        <v>82.38</v>
      </c>
      <c r="H923">
        <v>97.27</v>
      </c>
      <c r="I923">
        <v>81.63</v>
      </c>
      <c r="J923">
        <v>99.37</v>
      </c>
      <c r="K923" s="58">
        <v>1</v>
      </c>
      <c r="L923" s="58">
        <v>73.33</v>
      </c>
      <c r="M923">
        <v>116223.6</v>
      </c>
      <c r="N923" s="8">
        <v>376213800</v>
      </c>
      <c r="O923" s="8">
        <v>197505372</v>
      </c>
      <c r="P923" s="8">
        <v>3867799</v>
      </c>
      <c r="Q923">
        <v>1.68</v>
      </c>
      <c r="R923">
        <v>0.56000000000000005</v>
      </c>
      <c r="S923">
        <v>32.909999999999997</v>
      </c>
      <c r="T923" s="6">
        <v>6.57</v>
      </c>
      <c r="U923" s="7">
        <v>5.4396692607003887</v>
      </c>
      <c r="V923" t="s">
        <v>652</v>
      </c>
    </row>
    <row r="924" spans="1:22" x14ac:dyDescent="0.3">
      <c r="A924" t="s">
        <v>544</v>
      </c>
      <c r="B924" s="6">
        <v>2016</v>
      </c>
      <c r="C924">
        <v>85.85</v>
      </c>
      <c r="D924">
        <v>63.76</v>
      </c>
      <c r="E924">
        <v>41.67</v>
      </c>
      <c r="F924">
        <v>83.48</v>
      </c>
      <c r="G924">
        <v>90.31</v>
      </c>
      <c r="H924">
        <v>82.28</v>
      </c>
      <c r="I924">
        <v>60.87</v>
      </c>
      <c r="J924">
        <v>86.46</v>
      </c>
      <c r="K924" s="58">
        <v>1</v>
      </c>
      <c r="L924" s="58">
        <v>57.14</v>
      </c>
      <c r="M924">
        <v>5327.79</v>
      </c>
      <c r="N924" s="8">
        <v>13984000</v>
      </c>
      <c r="O924" s="8">
        <v>9099000</v>
      </c>
      <c r="P924" s="8">
        <v>223000</v>
      </c>
      <c r="Q924">
        <v>-13.26</v>
      </c>
      <c r="R924">
        <v>0.72</v>
      </c>
      <c r="S924">
        <v>41.04</v>
      </c>
      <c r="T924" s="6">
        <v>6.57</v>
      </c>
      <c r="U924" s="7">
        <v>5.4396692607003887</v>
      </c>
      <c r="V924" t="s">
        <v>652</v>
      </c>
    </row>
    <row r="925" spans="1:22" x14ac:dyDescent="0.3">
      <c r="A925" t="s">
        <v>550</v>
      </c>
      <c r="B925" s="6">
        <v>2016</v>
      </c>
      <c r="C925">
        <v>67.19</v>
      </c>
      <c r="D925">
        <v>45.05</v>
      </c>
      <c r="E925">
        <v>22.92</v>
      </c>
      <c r="F925">
        <v>59.4</v>
      </c>
      <c r="G925">
        <v>79.98</v>
      </c>
      <c r="H925">
        <v>58.07</v>
      </c>
      <c r="I925">
        <v>60.87</v>
      </c>
      <c r="J925">
        <v>69.61</v>
      </c>
      <c r="K925" s="58">
        <v>1</v>
      </c>
      <c r="L925" s="58">
        <v>61.54</v>
      </c>
      <c r="M925">
        <v>3229.82</v>
      </c>
      <c r="N925" s="8">
        <v>10863132</v>
      </c>
      <c r="O925" s="8">
        <v>7532808</v>
      </c>
      <c r="P925" s="8">
        <v>563544</v>
      </c>
      <c r="Q925">
        <v>2.94</v>
      </c>
      <c r="R925">
        <v>0.19</v>
      </c>
      <c r="S925">
        <v>63.54</v>
      </c>
      <c r="T925" s="6">
        <v>6.57</v>
      </c>
      <c r="U925" s="7">
        <v>5.4396692607003887</v>
      </c>
      <c r="V925" t="s">
        <v>652</v>
      </c>
    </row>
    <row r="926" spans="1:22" x14ac:dyDescent="0.3">
      <c r="A926" t="s">
        <v>145</v>
      </c>
      <c r="B926" s="6">
        <v>2016</v>
      </c>
      <c r="C926">
        <v>79.02</v>
      </c>
      <c r="D926">
        <v>61.63</v>
      </c>
      <c r="E926">
        <v>43.14</v>
      </c>
      <c r="F926">
        <v>81.91</v>
      </c>
      <c r="G926">
        <v>77.13</v>
      </c>
      <c r="H926">
        <v>78.17</v>
      </c>
      <c r="I926">
        <v>81.63</v>
      </c>
      <c r="J926">
        <v>92.5</v>
      </c>
      <c r="K926" s="58">
        <v>0</v>
      </c>
      <c r="L926" s="58">
        <v>50</v>
      </c>
      <c r="M926">
        <v>57112.86</v>
      </c>
      <c r="N926" s="8">
        <v>881818648</v>
      </c>
      <c r="O926" s="8">
        <v>579371267</v>
      </c>
      <c r="P926" s="8">
        <v>18329554</v>
      </c>
      <c r="Q926">
        <v>-2.1</v>
      </c>
      <c r="R926">
        <v>0.43</v>
      </c>
      <c r="S926">
        <v>47.43</v>
      </c>
      <c r="T926" s="6">
        <v>6.57</v>
      </c>
      <c r="U926" s="7">
        <v>5.4396692607003887</v>
      </c>
      <c r="V926" t="s">
        <v>652</v>
      </c>
    </row>
    <row r="927" spans="1:22" x14ac:dyDescent="0.3">
      <c r="A927" t="s">
        <v>677</v>
      </c>
      <c r="B927" s="6">
        <v>2016</v>
      </c>
      <c r="C927">
        <v>38.56</v>
      </c>
      <c r="D927">
        <v>38.56</v>
      </c>
      <c r="E927">
        <v>100</v>
      </c>
      <c r="F927">
        <v>32.21</v>
      </c>
      <c r="G927">
        <v>27.87</v>
      </c>
      <c r="H927">
        <v>61.18</v>
      </c>
      <c r="I927">
        <v>0</v>
      </c>
      <c r="J927">
        <v>71.88</v>
      </c>
      <c r="K927" s="58">
        <v>0</v>
      </c>
      <c r="L927" s="58">
        <v>50</v>
      </c>
      <c r="M927">
        <v>3848.85</v>
      </c>
      <c r="N927" s="8">
        <v>7384730</v>
      </c>
      <c r="O927" s="8">
        <v>2136034</v>
      </c>
      <c r="P927" s="8">
        <v>743389</v>
      </c>
      <c r="Q927">
        <v>5.47</v>
      </c>
      <c r="R927">
        <v>0.44</v>
      </c>
      <c r="S927">
        <v>7.16</v>
      </c>
      <c r="T927" s="6">
        <v>6.57</v>
      </c>
      <c r="U927" s="7">
        <v>5.4396692607003887</v>
      </c>
      <c r="V927" t="s">
        <v>652</v>
      </c>
    </row>
    <row r="928" spans="1:22" x14ac:dyDescent="0.3">
      <c r="A928" t="s">
        <v>656</v>
      </c>
      <c r="B928" s="6">
        <v>2016</v>
      </c>
      <c r="C928">
        <v>61.16</v>
      </c>
      <c r="D928">
        <v>61.16</v>
      </c>
      <c r="E928">
        <v>100</v>
      </c>
      <c r="F928">
        <v>30.93</v>
      </c>
      <c r="G928">
        <v>66.260000000000005</v>
      </c>
      <c r="H928">
        <v>89.17</v>
      </c>
      <c r="I928">
        <v>0</v>
      </c>
      <c r="J928">
        <v>97.5</v>
      </c>
      <c r="K928" s="58">
        <v>1</v>
      </c>
      <c r="L928" s="58">
        <v>50</v>
      </c>
      <c r="M928">
        <v>2068.4899999999998</v>
      </c>
      <c r="N928" s="8">
        <v>12641196</v>
      </c>
      <c r="O928" s="8">
        <v>2566878</v>
      </c>
      <c r="P928" s="8">
        <v>536449</v>
      </c>
      <c r="Q928">
        <v>1.9</v>
      </c>
      <c r="R928">
        <v>0.3</v>
      </c>
      <c r="S928">
        <v>0</v>
      </c>
      <c r="T928" s="6">
        <v>6.57</v>
      </c>
      <c r="U928" s="7">
        <v>5.4396692607003887</v>
      </c>
      <c r="V928" t="s">
        <v>652</v>
      </c>
    </row>
    <row r="929" spans="1:22" x14ac:dyDescent="0.3">
      <c r="A929" t="s">
        <v>4</v>
      </c>
      <c r="B929" s="6">
        <v>2016</v>
      </c>
      <c r="C929">
        <v>89.38</v>
      </c>
      <c r="D929">
        <v>66.8</v>
      </c>
      <c r="E929">
        <v>43.14</v>
      </c>
      <c r="F929">
        <v>93.6</v>
      </c>
      <c r="G929">
        <v>95.57</v>
      </c>
      <c r="H929">
        <v>72.13</v>
      </c>
      <c r="I929">
        <v>81.63</v>
      </c>
      <c r="J929">
        <v>90.21</v>
      </c>
      <c r="K929" s="58">
        <v>1</v>
      </c>
      <c r="L929" s="58">
        <v>43.75</v>
      </c>
      <c r="M929">
        <v>92682.69</v>
      </c>
      <c r="N929" s="8">
        <v>214826280</v>
      </c>
      <c r="O929" s="8">
        <v>118534128</v>
      </c>
      <c r="P929" s="8">
        <v>6908403</v>
      </c>
      <c r="Q929">
        <v>2.84</v>
      </c>
      <c r="R929">
        <v>0.54</v>
      </c>
      <c r="S929">
        <v>34.43</v>
      </c>
      <c r="T929" s="6">
        <v>6.57</v>
      </c>
      <c r="U929" s="7">
        <v>5.4396692607003887</v>
      </c>
      <c r="V929" t="s">
        <v>652</v>
      </c>
    </row>
    <row r="930" spans="1:22" x14ac:dyDescent="0.3">
      <c r="A930" t="s">
        <v>493</v>
      </c>
      <c r="B930" s="6">
        <v>2016</v>
      </c>
      <c r="C930">
        <v>55.51</v>
      </c>
      <c r="D930">
        <v>55.51</v>
      </c>
      <c r="E930">
        <v>100</v>
      </c>
      <c r="F930">
        <v>53.31</v>
      </c>
      <c r="G930">
        <v>73.89</v>
      </c>
      <c r="H930">
        <v>25.97</v>
      </c>
      <c r="I930">
        <v>0</v>
      </c>
      <c r="J930">
        <v>12.75</v>
      </c>
      <c r="K930" s="58">
        <v>1</v>
      </c>
      <c r="L930" s="58">
        <v>53.33</v>
      </c>
      <c r="M930">
        <v>3357.04</v>
      </c>
      <c r="N930" s="8">
        <v>8144711</v>
      </c>
      <c r="O930" s="8">
        <v>6365296</v>
      </c>
      <c r="P930" s="8">
        <v>-35628</v>
      </c>
      <c r="Q930">
        <v>-4.1100000000000003</v>
      </c>
      <c r="R930">
        <v>0.09</v>
      </c>
      <c r="S930">
        <v>69.73</v>
      </c>
      <c r="T930" s="6">
        <v>6.57</v>
      </c>
      <c r="U930" s="7">
        <v>5.4396692607003887</v>
      </c>
      <c r="V930" t="s">
        <v>652</v>
      </c>
    </row>
    <row r="931" spans="1:22" x14ac:dyDescent="0.3">
      <c r="A931" t="s">
        <v>657</v>
      </c>
      <c r="B931" s="6">
        <v>2016</v>
      </c>
      <c r="C931">
        <v>62.27</v>
      </c>
      <c r="D931">
        <v>62.27</v>
      </c>
      <c r="E931">
        <v>100</v>
      </c>
      <c r="F931">
        <v>64.25</v>
      </c>
      <c r="G931">
        <v>65.89</v>
      </c>
      <c r="H931">
        <v>57.13</v>
      </c>
      <c r="I931">
        <v>50</v>
      </c>
      <c r="J931">
        <v>50</v>
      </c>
      <c r="K931" s="58">
        <v>1</v>
      </c>
      <c r="L931" s="58">
        <v>53.85</v>
      </c>
      <c r="M931">
        <v>13267.86</v>
      </c>
      <c r="N931" s="8">
        <v>72298770</v>
      </c>
      <c r="O931" s="8">
        <v>48578408</v>
      </c>
      <c r="P931" s="8">
        <v>10784979</v>
      </c>
      <c r="Q931">
        <v>10.84</v>
      </c>
      <c r="R931">
        <v>1.05</v>
      </c>
      <c r="S931">
        <v>13.46</v>
      </c>
      <c r="T931" s="6">
        <v>6.57</v>
      </c>
      <c r="U931" s="7">
        <v>5.4396692607003887</v>
      </c>
      <c r="V931" t="s">
        <v>652</v>
      </c>
    </row>
    <row r="932" spans="1:22" x14ac:dyDescent="0.3">
      <c r="A932" t="s">
        <v>658</v>
      </c>
      <c r="B932" s="6">
        <v>2016</v>
      </c>
      <c r="C932">
        <v>51.48</v>
      </c>
      <c r="D932">
        <v>46.57</v>
      </c>
      <c r="E932">
        <v>41.67</v>
      </c>
      <c r="F932">
        <v>44.86</v>
      </c>
      <c r="G932">
        <v>52.69</v>
      </c>
      <c r="H932">
        <v>57.48</v>
      </c>
      <c r="I932">
        <v>0</v>
      </c>
      <c r="J932">
        <v>61.99</v>
      </c>
      <c r="K932" s="58">
        <v>1</v>
      </c>
      <c r="L932" s="58">
        <v>33.33</v>
      </c>
      <c r="M932">
        <v>3838.83</v>
      </c>
      <c r="N932" s="8">
        <v>3193880</v>
      </c>
      <c r="O932" s="8">
        <v>1403030</v>
      </c>
      <c r="P932" s="8">
        <v>156940</v>
      </c>
      <c r="Q932">
        <v>0.68</v>
      </c>
      <c r="R932">
        <v>0.96</v>
      </c>
      <c r="S932">
        <v>29.6</v>
      </c>
      <c r="T932" s="6">
        <v>6.57</v>
      </c>
      <c r="U932" s="7">
        <v>5.4396692607003887</v>
      </c>
      <c r="V932" t="s">
        <v>652</v>
      </c>
    </row>
    <row r="933" spans="1:22" x14ac:dyDescent="0.3">
      <c r="A933" t="s">
        <v>683</v>
      </c>
      <c r="B933" s="9">
        <v>2016</v>
      </c>
      <c r="C933">
        <v>77.81</v>
      </c>
      <c r="D933">
        <v>77.81</v>
      </c>
      <c r="E933">
        <v>100</v>
      </c>
      <c r="F933">
        <v>91.57</v>
      </c>
      <c r="G933">
        <v>80.62</v>
      </c>
      <c r="H933">
        <v>59.12</v>
      </c>
      <c r="I933">
        <v>83.5</v>
      </c>
      <c r="J933">
        <v>55.18</v>
      </c>
      <c r="K933" s="58">
        <v>1</v>
      </c>
      <c r="L933" s="58">
        <v>27.27</v>
      </c>
      <c r="M933">
        <v>11057.55</v>
      </c>
      <c r="N933" s="8">
        <v>13872000</v>
      </c>
      <c r="O933" s="8">
        <v>4253000</v>
      </c>
      <c r="P933" s="8">
        <v>253000</v>
      </c>
      <c r="Q933">
        <v>11.05</v>
      </c>
      <c r="R933">
        <v>0.05</v>
      </c>
      <c r="S933">
        <v>28.76</v>
      </c>
      <c r="T933" s="6">
        <v>6.57</v>
      </c>
      <c r="U933" s="7">
        <v>5.4396692607003887</v>
      </c>
      <c r="V933" t="s">
        <v>101</v>
      </c>
    </row>
    <row r="934" spans="1:22" x14ac:dyDescent="0.3">
      <c r="A934" t="s">
        <v>684</v>
      </c>
      <c r="B934" s="9">
        <v>2016</v>
      </c>
      <c r="C934">
        <v>51.78</v>
      </c>
      <c r="D934">
        <v>51.78</v>
      </c>
      <c r="E934">
        <v>100</v>
      </c>
      <c r="F934">
        <v>46.5</v>
      </c>
      <c r="G934">
        <v>45.18</v>
      </c>
      <c r="H934">
        <v>64.13</v>
      </c>
      <c r="I934">
        <v>14.77</v>
      </c>
      <c r="J934">
        <v>88.76</v>
      </c>
      <c r="K934" s="58">
        <v>1</v>
      </c>
      <c r="L934" s="58">
        <v>30</v>
      </c>
      <c r="M934">
        <v>3709.8</v>
      </c>
      <c r="N934" s="8">
        <v>4118600</v>
      </c>
      <c r="O934" s="8">
        <v>945400</v>
      </c>
      <c r="P934" s="8">
        <v>12400</v>
      </c>
      <c r="Q934">
        <v>-2.39</v>
      </c>
      <c r="R934">
        <v>0.03</v>
      </c>
      <c r="S934">
        <v>21.05</v>
      </c>
      <c r="T934" s="6">
        <v>6.57</v>
      </c>
      <c r="U934" s="7">
        <v>5.4396692607003887</v>
      </c>
      <c r="V934" t="s">
        <v>101</v>
      </c>
    </row>
    <row r="935" spans="1:22" x14ac:dyDescent="0.3">
      <c r="A935" t="s">
        <v>521</v>
      </c>
      <c r="B935" s="9">
        <v>2016</v>
      </c>
      <c r="C935">
        <v>80.97</v>
      </c>
      <c r="D935">
        <v>80.97</v>
      </c>
      <c r="E935">
        <v>100</v>
      </c>
      <c r="F935">
        <v>80.760000000000005</v>
      </c>
      <c r="G935">
        <v>71.849999999999994</v>
      </c>
      <c r="H935">
        <v>91.21</v>
      </c>
      <c r="I935">
        <v>69.319999999999993</v>
      </c>
      <c r="J935">
        <v>97.76</v>
      </c>
      <c r="K935" s="58">
        <v>1</v>
      </c>
      <c r="L935" s="58">
        <v>16.670000000000002</v>
      </c>
      <c r="M935">
        <v>20761.189999999999</v>
      </c>
      <c r="N935" s="8">
        <v>78313000</v>
      </c>
      <c r="O935" s="8">
        <v>49079000</v>
      </c>
      <c r="P935" s="8">
        <v>2058000</v>
      </c>
      <c r="Q935">
        <v>9.42</v>
      </c>
      <c r="R935">
        <v>0.06</v>
      </c>
      <c r="S935">
        <v>56.82</v>
      </c>
      <c r="T935" s="6">
        <v>6.57</v>
      </c>
      <c r="U935" s="7">
        <v>5.4396692607003887</v>
      </c>
      <c r="V935" t="s">
        <v>101</v>
      </c>
    </row>
    <row r="936" spans="1:22" x14ac:dyDescent="0.3">
      <c r="A936" t="s">
        <v>546</v>
      </c>
      <c r="B936" s="9">
        <v>2016</v>
      </c>
      <c r="C936">
        <v>71.67</v>
      </c>
      <c r="D936">
        <v>71.67</v>
      </c>
      <c r="E936">
        <v>100</v>
      </c>
      <c r="F936">
        <v>73.52</v>
      </c>
      <c r="G936">
        <v>59.49</v>
      </c>
      <c r="H936">
        <v>80.94</v>
      </c>
      <c r="I936">
        <v>27.5</v>
      </c>
      <c r="J936">
        <v>91.07</v>
      </c>
      <c r="K936" s="58">
        <v>1</v>
      </c>
      <c r="L936" s="58">
        <v>16.670000000000002</v>
      </c>
      <c r="M936">
        <v>2002.08</v>
      </c>
      <c r="N936" s="8">
        <v>3661282</v>
      </c>
      <c r="O936" s="8">
        <v>1741823</v>
      </c>
      <c r="P936" s="8">
        <v>151129</v>
      </c>
      <c r="Q936">
        <v>3.27</v>
      </c>
      <c r="R936">
        <v>0.06</v>
      </c>
      <c r="S936">
        <v>44.23</v>
      </c>
      <c r="T936" s="6">
        <v>6.57</v>
      </c>
      <c r="U936" s="7">
        <v>5.4396692607003887</v>
      </c>
      <c r="V936" t="s">
        <v>101</v>
      </c>
    </row>
    <row r="937" spans="1:22" x14ac:dyDescent="0.3">
      <c r="A937" t="s">
        <v>353</v>
      </c>
      <c r="B937" s="9">
        <v>2016</v>
      </c>
      <c r="C937">
        <v>59.05</v>
      </c>
      <c r="D937">
        <v>59.05</v>
      </c>
      <c r="E937">
        <v>100</v>
      </c>
      <c r="F937">
        <v>74.650000000000006</v>
      </c>
      <c r="G937">
        <v>54.1</v>
      </c>
      <c r="H937">
        <v>45.5</v>
      </c>
      <c r="I937">
        <v>83.5</v>
      </c>
      <c r="J937">
        <v>46.84</v>
      </c>
      <c r="K937" s="58">
        <v>1</v>
      </c>
      <c r="L937" s="58">
        <v>27.27</v>
      </c>
      <c r="M937">
        <v>4082.24</v>
      </c>
      <c r="N937" s="8">
        <v>5054900</v>
      </c>
      <c r="O937" s="8">
        <v>1067800</v>
      </c>
      <c r="P937" s="8">
        <v>100500</v>
      </c>
      <c r="Q937">
        <v>1.65</v>
      </c>
      <c r="R937">
        <v>0.04</v>
      </c>
      <c r="S937">
        <v>18.989999999999998</v>
      </c>
      <c r="T937" s="6">
        <v>6.57</v>
      </c>
      <c r="U937" s="7">
        <v>5.4396692607003887</v>
      </c>
      <c r="V937" t="s">
        <v>101</v>
      </c>
    </row>
    <row r="938" spans="1:22" x14ac:dyDescent="0.3">
      <c r="A938" t="s">
        <v>685</v>
      </c>
      <c r="B938" s="9">
        <v>2016</v>
      </c>
      <c r="C938">
        <v>63.03</v>
      </c>
      <c r="D938">
        <v>63.03</v>
      </c>
      <c r="E938">
        <v>100</v>
      </c>
      <c r="F938">
        <v>92.63</v>
      </c>
      <c r="G938">
        <v>46.36</v>
      </c>
      <c r="H938">
        <v>44.16</v>
      </c>
      <c r="I938">
        <v>83.5</v>
      </c>
      <c r="J938">
        <v>28.35</v>
      </c>
      <c r="K938" s="58">
        <v>1</v>
      </c>
      <c r="L938" s="58">
        <v>20</v>
      </c>
      <c r="M938">
        <v>5496.96</v>
      </c>
      <c r="N938" s="8">
        <v>19489439</v>
      </c>
      <c r="O938" s="8">
        <v>11021463</v>
      </c>
      <c r="P938" s="8">
        <v>470182</v>
      </c>
      <c r="Q938">
        <v>5.07</v>
      </c>
      <c r="R938">
        <v>0.05</v>
      </c>
      <c r="S938">
        <v>53.33</v>
      </c>
      <c r="T938" s="6">
        <v>6.57</v>
      </c>
      <c r="U938" s="7">
        <v>5.4396692607003887</v>
      </c>
      <c r="V938" t="s">
        <v>101</v>
      </c>
    </row>
    <row r="939" spans="1:22" x14ac:dyDescent="0.3">
      <c r="A939" t="s">
        <v>354</v>
      </c>
      <c r="B939" s="9">
        <v>2016</v>
      </c>
      <c r="C939">
        <v>85.69</v>
      </c>
      <c r="D939">
        <v>85.69</v>
      </c>
      <c r="E939">
        <v>100</v>
      </c>
      <c r="F939">
        <v>92.88</v>
      </c>
      <c r="G939">
        <v>90.98</v>
      </c>
      <c r="H939">
        <v>72.34</v>
      </c>
      <c r="I939">
        <v>83.5</v>
      </c>
      <c r="J939">
        <v>67.53</v>
      </c>
      <c r="K939" s="58">
        <v>1</v>
      </c>
      <c r="L939" s="58">
        <v>81.819999999999993</v>
      </c>
      <c r="M939">
        <v>7079.66</v>
      </c>
      <c r="N939" s="8">
        <v>12345672</v>
      </c>
      <c r="O939" s="8">
        <v>4056013</v>
      </c>
      <c r="P939" s="8">
        <v>304066</v>
      </c>
      <c r="Q939">
        <v>7.03</v>
      </c>
      <c r="R939">
        <v>0.04</v>
      </c>
      <c r="S939">
        <v>30.31</v>
      </c>
      <c r="T939" s="6">
        <v>6.57</v>
      </c>
      <c r="U939" s="7">
        <v>5.4396692607003887</v>
      </c>
      <c r="V939" t="s">
        <v>101</v>
      </c>
    </row>
    <row r="940" spans="1:22" x14ac:dyDescent="0.3">
      <c r="A940" t="s">
        <v>474</v>
      </c>
      <c r="B940" s="9">
        <v>2016</v>
      </c>
      <c r="C940">
        <v>73.790000000000006</v>
      </c>
      <c r="D940">
        <v>73.790000000000006</v>
      </c>
      <c r="E940">
        <v>100</v>
      </c>
      <c r="F940">
        <v>83.51</v>
      </c>
      <c r="G940">
        <v>93.66</v>
      </c>
      <c r="H940">
        <v>43.79</v>
      </c>
      <c r="I940">
        <v>27.5</v>
      </c>
      <c r="J940">
        <v>31.19</v>
      </c>
      <c r="K940" s="58">
        <v>1</v>
      </c>
      <c r="L940" s="58">
        <v>46.15</v>
      </c>
      <c r="M940">
        <v>2847.71</v>
      </c>
      <c r="N940" s="8">
        <v>3699300</v>
      </c>
      <c r="O940" s="8">
        <v>787100</v>
      </c>
      <c r="P940" s="8">
        <v>61800</v>
      </c>
      <c r="Q940">
        <v>16.71</v>
      </c>
      <c r="R940">
        <v>0.04</v>
      </c>
      <c r="S940">
        <v>18.260000000000002</v>
      </c>
      <c r="T940" s="6">
        <v>6.57</v>
      </c>
      <c r="U940" s="7">
        <v>5.4396692607003887</v>
      </c>
      <c r="V940" t="s">
        <v>101</v>
      </c>
    </row>
    <row r="941" spans="1:22" x14ac:dyDescent="0.3">
      <c r="A941" t="s">
        <v>303</v>
      </c>
      <c r="B941" s="9">
        <v>2016</v>
      </c>
      <c r="C941">
        <v>72.88</v>
      </c>
      <c r="D941">
        <v>72.88</v>
      </c>
      <c r="E941">
        <v>100</v>
      </c>
      <c r="F941">
        <v>84.94</v>
      </c>
      <c r="G941">
        <v>69.84</v>
      </c>
      <c r="H941">
        <v>61.67</v>
      </c>
      <c r="I941">
        <v>83.5</v>
      </c>
      <c r="J941">
        <v>58.71</v>
      </c>
      <c r="K941" s="58">
        <v>1</v>
      </c>
      <c r="L941" s="58">
        <v>50</v>
      </c>
      <c r="M941">
        <v>941.32</v>
      </c>
      <c r="N941" s="8">
        <v>9791500</v>
      </c>
      <c r="O941" s="8">
        <v>3934500</v>
      </c>
      <c r="P941" s="8">
        <v>25300</v>
      </c>
      <c r="Q941">
        <v>4.6399999999999997</v>
      </c>
      <c r="R941">
        <v>0.02</v>
      </c>
      <c r="S941">
        <v>37.630000000000003</v>
      </c>
      <c r="T941" s="6">
        <v>6.57</v>
      </c>
      <c r="U941" s="7">
        <v>5.4396692607003887</v>
      </c>
      <c r="V941" t="s">
        <v>101</v>
      </c>
    </row>
    <row r="942" spans="1:22" x14ac:dyDescent="0.3">
      <c r="A942" t="s">
        <v>686</v>
      </c>
      <c r="B942" s="9">
        <v>2016</v>
      </c>
      <c r="C942">
        <v>63.1</v>
      </c>
      <c r="D942">
        <v>63.1</v>
      </c>
      <c r="E942">
        <v>100</v>
      </c>
      <c r="F942">
        <v>95.46</v>
      </c>
      <c r="G942">
        <v>47.15</v>
      </c>
      <c r="H942">
        <v>40.31</v>
      </c>
      <c r="I942">
        <v>83.5</v>
      </c>
      <c r="J942">
        <v>38.659999999999997</v>
      </c>
      <c r="K942" s="58">
        <v>0</v>
      </c>
      <c r="L942" s="58">
        <v>60</v>
      </c>
      <c r="M942">
        <v>4587.4799999999996</v>
      </c>
      <c r="N942" s="8">
        <v>10024100</v>
      </c>
      <c r="O942" s="8">
        <v>5923700</v>
      </c>
      <c r="P942" s="8">
        <v>116500</v>
      </c>
      <c r="Q942">
        <v>1.31</v>
      </c>
      <c r="R942">
        <v>0.15</v>
      </c>
      <c r="S942">
        <v>54.18</v>
      </c>
      <c r="T942" s="6">
        <v>6.57</v>
      </c>
      <c r="U942" s="7">
        <v>5.4396692607003887</v>
      </c>
      <c r="V942" t="s">
        <v>101</v>
      </c>
    </row>
    <row r="943" spans="1:22" x14ac:dyDescent="0.3">
      <c r="A943" t="s">
        <v>615</v>
      </c>
      <c r="B943" s="9">
        <v>2016</v>
      </c>
      <c r="C943">
        <v>33.340000000000003</v>
      </c>
      <c r="D943">
        <v>33.340000000000003</v>
      </c>
      <c r="E943">
        <v>100</v>
      </c>
      <c r="F943">
        <v>31.3</v>
      </c>
      <c r="G943">
        <v>27.37</v>
      </c>
      <c r="H943">
        <v>41.88</v>
      </c>
      <c r="I943">
        <v>69.319999999999993</v>
      </c>
      <c r="J943">
        <v>40.630000000000003</v>
      </c>
      <c r="K943" s="58">
        <v>0</v>
      </c>
      <c r="L943" s="58">
        <v>53.33</v>
      </c>
      <c r="M943">
        <v>2254.7800000000002</v>
      </c>
      <c r="N943" s="8">
        <v>6998991</v>
      </c>
      <c r="O943" s="8">
        <v>4348375</v>
      </c>
      <c r="P943" s="8">
        <v>-63494</v>
      </c>
      <c r="Q943">
        <v>-2.36</v>
      </c>
      <c r="R943">
        <v>0.06</v>
      </c>
      <c r="S943">
        <v>49.95</v>
      </c>
      <c r="T943" s="6">
        <v>6.57</v>
      </c>
      <c r="U943" s="7">
        <v>5.4396692607003887</v>
      </c>
      <c r="V943" t="s">
        <v>101</v>
      </c>
    </row>
    <row r="944" spans="1:22" x14ac:dyDescent="0.3">
      <c r="A944" t="s">
        <v>687</v>
      </c>
      <c r="B944" s="9">
        <v>2016</v>
      </c>
      <c r="C944">
        <v>84.1</v>
      </c>
      <c r="D944">
        <v>84.1</v>
      </c>
      <c r="E944">
        <v>100</v>
      </c>
      <c r="F944">
        <v>86.68</v>
      </c>
      <c r="G944">
        <v>93.73</v>
      </c>
      <c r="H944">
        <v>72.06</v>
      </c>
      <c r="I944">
        <v>27.5</v>
      </c>
      <c r="J944">
        <v>85.05</v>
      </c>
      <c r="K944" s="58">
        <v>0</v>
      </c>
      <c r="L944" s="58">
        <v>42.86</v>
      </c>
      <c r="M944">
        <v>12885.45</v>
      </c>
      <c r="N944" s="8">
        <v>24296400</v>
      </c>
      <c r="O944" s="8">
        <v>11760200</v>
      </c>
      <c r="P944" s="8">
        <v>788600</v>
      </c>
      <c r="Q944">
        <v>5.67</v>
      </c>
      <c r="R944">
        <v>0.05</v>
      </c>
      <c r="S944">
        <v>42.49</v>
      </c>
      <c r="T944" s="6">
        <v>6.57</v>
      </c>
      <c r="U944" s="7">
        <v>5.4396692607003887</v>
      </c>
      <c r="V944" t="s">
        <v>101</v>
      </c>
    </row>
    <row r="945" spans="1:22" x14ac:dyDescent="0.3">
      <c r="A945" t="s">
        <v>688</v>
      </c>
      <c r="B945" s="9">
        <v>2016</v>
      </c>
      <c r="C945">
        <v>90.18</v>
      </c>
      <c r="D945">
        <v>90.18</v>
      </c>
      <c r="E945">
        <v>100</v>
      </c>
      <c r="F945">
        <v>92.18</v>
      </c>
      <c r="G945">
        <v>94.95</v>
      </c>
      <c r="H945">
        <v>83.36</v>
      </c>
      <c r="I945">
        <v>83.5</v>
      </c>
      <c r="J945">
        <v>86.99</v>
      </c>
      <c r="K945" s="58">
        <v>0</v>
      </c>
      <c r="L945" s="58">
        <v>50</v>
      </c>
      <c r="M945">
        <v>9305.9599999999991</v>
      </c>
      <c r="N945" s="8">
        <v>14990000</v>
      </c>
      <c r="O945" s="8">
        <v>3291100</v>
      </c>
      <c r="P945" s="8">
        <v>402200</v>
      </c>
      <c r="Q945">
        <v>10.3</v>
      </c>
      <c r="R945">
        <v>0.06</v>
      </c>
      <c r="S945">
        <v>19.72</v>
      </c>
      <c r="T945" s="6">
        <v>6.57</v>
      </c>
      <c r="U945" s="7">
        <v>5.4396692607003887</v>
      </c>
      <c r="V945" t="s">
        <v>101</v>
      </c>
    </row>
    <row r="946" spans="1:22" x14ac:dyDescent="0.3">
      <c r="A946" t="s">
        <v>689</v>
      </c>
      <c r="B946" s="9">
        <v>2016</v>
      </c>
      <c r="C946">
        <v>34.99</v>
      </c>
      <c r="D946">
        <v>34.99</v>
      </c>
      <c r="E946">
        <v>100</v>
      </c>
      <c r="F946">
        <v>47.24</v>
      </c>
      <c r="G946">
        <v>19.75</v>
      </c>
      <c r="H946">
        <v>39.92</v>
      </c>
      <c r="I946">
        <v>14.77</v>
      </c>
      <c r="J946">
        <v>23.03</v>
      </c>
      <c r="K946" s="58">
        <v>0</v>
      </c>
      <c r="L946" s="58">
        <v>53.85</v>
      </c>
      <c r="M946">
        <v>4036.37</v>
      </c>
      <c r="N946" s="8">
        <v>7033033</v>
      </c>
      <c r="O946" s="8">
        <v>3166279</v>
      </c>
      <c r="P946" s="8">
        <v>291703</v>
      </c>
      <c r="Q946">
        <v>2.27</v>
      </c>
      <c r="R946">
        <v>0.05</v>
      </c>
      <c r="S946">
        <v>36.770000000000003</v>
      </c>
      <c r="T946" s="6">
        <v>6.57</v>
      </c>
      <c r="U946" s="7">
        <v>5.4396692607003887</v>
      </c>
      <c r="V946" t="s">
        <v>101</v>
      </c>
    </row>
    <row r="947" spans="1:22" x14ac:dyDescent="0.3">
      <c r="A947" t="s">
        <v>382</v>
      </c>
      <c r="B947" s="9">
        <v>2016</v>
      </c>
      <c r="C947">
        <v>74.38</v>
      </c>
      <c r="D947">
        <v>74.38</v>
      </c>
      <c r="E947">
        <v>100</v>
      </c>
      <c r="F947">
        <v>86.89</v>
      </c>
      <c r="G947">
        <v>69.48</v>
      </c>
      <c r="H947">
        <v>64.37</v>
      </c>
      <c r="I947">
        <v>83.5</v>
      </c>
      <c r="J947">
        <v>52.15</v>
      </c>
      <c r="K947" s="58">
        <v>0</v>
      </c>
      <c r="L947" s="58">
        <v>53.85</v>
      </c>
      <c r="M947">
        <v>3210.66</v>
      </c>
      <c r="N947" s="8">
        <v>6108700</v>
      </c>
      <c r="O947" s="8">
        <v>1927800</v>
      </c>
      <c r="P947" s="8">
        <v>89000</v>
      </c>
      <c r="Q947">
        <v>8.8000000000000007</v>
      </c>
      <c r="R947">
        <v>0.05</v>
      </c>
      <c r="S947">
        <v>28.06</v>
      </c>
      <c r="T947" s="6">
        <v>6.57</v>
      </c>
      <c r="U947" s="7">
        <v>5.4396692607003887</v>
      </c>
      <c r="V947" t="s">
        <v>101</v>
      </c>
    </row>
    <row r="948" spans="1:22" x14ac:dyDescent="0.3">
      <c r="A948" t="s">
        <v>323</v>
      </c>
      <c r="B948" s="9">
        <v>2016</v>
      </c>
      <c r="C948">
        <v>46.19</v>
      </c>
      <c r="D948">
        <v>46.19</v>
      </c>
      <c r="E948">
        <v>100</v>
      </c>
      <c r="F948">
        <v>51.72</v>
      </c>
      <c r="G948">
        <v>65.239999999999995</v>
      </c>
      <c r="H948">
        <v>19.899999999999999</v>
      </c>
      <c r="I948">
        <v>14.77</v>
      </c>
      <c r="J948">
        <v>17.760000000000002</v>
      </c>
      <c r="K948" s="58">
        <v>0</v>
      </c>
      <c r="L948" s="58">
        <v>46.15</v>
      </c>
      <c r="M948">
        <v>5474.89</v>
      </c>
      <c r="N948" s="8">
        <v>11086563</v>
      </c>
      <c r="O948" s="8">
        <v>5909971</v>
      </c>
      <c r="P948" s="8">
        <v>283862</v>
      </c>
      <c r="Q948">
        <v>3.53</v>
      </c>
      <c r="R948">
        <v>0.1</v>
      </c>
      <c r="S948">
        <v>46.39</v>
      </c>
      <c r="T948" s="6">
        <v>6.57</v>
      </c>
      <c r="U948" s="7">
        <v>5.4396692607003887</v>
      </c>
      <c r="V948" t="s">
        <v>101</v>
      </c>
    </row>
    <row r="949" spans="1:22" x14ac:dyDescent="0.3">
      <c r="A949" t="s">
        <v>690</v>
      </c>
      <c r="B949" s="9">
        <v>2016</v>
      </c>
      <c r="C949">
        <v>84.85</v>
      </c>
      <c r="D949">
        <v>84.85</v>
      </c>
      <c r="E949">
        <v>100</v>
      </c>
      <c r="F949">
        <v>84.77</v>
      </c>
      <c r="G949">
        <v>90.51</v>
      </c>
      <c r="H949">
        <v>79.62</v>
      </c>
      <c r="I949">
        <v>27.5</v>
      </c>
      <c r="J949">
        <v>80.930000000000007</v>
      </c>
      <c r="K949" s="58">
        <v>0</v>
      </c>
      <c r="L949" s="58">
        <v>42.86</v>
      </c>
      <c r="M949">
        <v>23121.58</v>
      </c>
      <c r="N949" s="8">
        <v>40721000</v>
      </c>
      <c r="O949" s="8">
        <v>19660400</v>
      </c>
      <c r="P949" s="8">
        <v>1276300</v>
      </c>
      <c r="Q949">
        <v>6.86</v>
      </c>
      <c r="R949">
        <v>0.05</v>
      </c>
      <c r="S949">
        <v>42.61</v>
      </c>
      <c r="T949" s="6">
        <v>6.57</v>
      </c>
      <c r="U949" s="7">
        <v>5.4396692607003887</v>
      </c>
      <c r="V949" t="s">
        <v>101</v>
      </c>
    </row>
    <row r="950" spans="1:22" x14ac:dyDescent="0.3">
      <c r="A950" t="s">
        <v>572</v>
      </c>
      <c r="B950" s="9">
        <v>2016</v>
      </c>
      <c r="C950">
        <v>56.93</v>
      </c>
      <c r="D950">
        <v>56.93</v>
      </c>
      <c r="E950">
        <v>100</v>
      </c>
      <c r="F950">
        <v>81.03</v>
      </c>
      <c r="G950">
        <v>61.02</v>
      </c>
      <c r="H950">
        <v>24.96</v>
      </c>
      <c r="I950">
        <v>83.5</v>
      </c>
      <c r="J950">
        <v>22.55</v>
      </c>
      <c r="K950" s="58">
        <v>0</v>
      </c>
      <c r="L950" s="58">
        <v>35.29</v>
      </c>
      <c r="M950">
        <v>2082.0100000000002</v>
      </c>
      <c r="N950" s="8">
        <v>3948086</v>
      </c>
      <c r="O950" s="8">
        <v>1786872</v>
      </c>
      <c r="P950" s="8">
        <v>140590</v>
      </c>
      <c r="Q950">
        <v>3.32</v>
      </c>
      <c r="R950">
        <v>7.0000000000000007E-2</v>
      </c>
      <c r="S950">
        <v>42.02</v>
      </c>
      <c r="T950" s="6">
        <v>6.57</v>
      </c>
      <c r="U950" s="7">
        <v>5.4396692607003887</v>
      </c>
      <c r="V950" t="s">
        <v>101</v>
      </c>
    </row>
    <row r="951" spans="1:22" x14ac:dyDescent="0.3">
      <c r="A951" t="s">
        <v>150</v>
      </c>
      <c r="B951" s="9">
        <v>2016</v>
      </c>
      <c r="C951">
        <v>62.06</v>
      </c>
      <c r="D951">
        <v>62.06</v>
      </c>
      <c r="E951">
        <v>66.67</v>
      </c>
      <c r="F951">
        <v>75.239999999999995</v>
      </c>
      <c r="G951">
        <v>56.47</v>
      </c>
      <c r="H951">
        <v>46.36</v>
      </c>
      <c r="I951">
        <v>63.79</v>
      </c>
      <c r="J951">
        <v>30.68</v>
      </c>
      <c r="K951" s="58">
        <v>0</v>
      </c>
      <c r="L951" s="58">
        <v>60</v>
      </c>
      <c r="M951">
        <v>11057.32</v>
      </c>
      <c r="N951" s="8">
        <v>21538000</v>
      </c>
      <c r="O951" s="8">
        <v>18694000</v>
      </c>
      <c r="P951" s="8">
        <v>1337000</v>
      </c>
      <c r="Q951">
        <v>9.57</v>
      </c>
      <c r="R951">
        <v>1.26</v>
      </c>
      <c r="S951">
        <v>69.260000000000005</v>
      </c>
      <c r="T951" s="6">
        <v>6.57</v>
      </c>
      <c r="U951" s="7">
        <v>5.4396692607003887</v>
      </c>
      <c r="V951" t="s">
        <v>83</v>
      </c>
    </row>
    <row r="952" spans="1:22" x14ac:dyDescent="0.3">
      <c r="A952" t="s">
        <v>506</v>
      </c>
      <c r="B952" s="9">
        <v>2016</v>
      </c>
      <c r="C952">
        <v>48.44</v>
      </c>
      <c r="D952">
        <v>48.44</v>
      </c>
      <c r="E952">
        <v>100</v>
      </c>
      <c r="F952">
        <v>63.57</v>
      </c>
      <c r="G952">
        <v>31.04</v>
      </c>
      <c r="H952">
        <v>45.33</v>
      </c>
      <c r="I952">
        <v>66.28</v>
      </c>
      <c r="J952">
        <v>50</v>
      </c>
      <c r="K952" s="58">
        <v>0</v>
      </c>
      <c r="L952" s="58">
        <v>75</v>
      </c>
      <c r="M952">
        <v>239028.9</v>
      </c>
      <c r="N952" s="8">
        <v>629245000</v>
      </c>
      <c r="O952" s="8">
        <v>367885000</v>
      </c>
      <c r="P952" s="8">
        <v>27971000</v>
      </c>
      <c r="Q952">
        <v>2.66</v>
      </c>
      <c r="R952">
        <v>0.32</v>
      </c>
      <c r="S952">
        <v>39.1</v>
      </c>
      <c r="T952" s="6">
        <v>6.57</v>
      </c>
      <c r="U952" s="7">
        <v>5.4396692607003887</v>
      </c>
      <c r="V952" t="s">
        <v>83</v>
      </c>
    </row>
    <row r="953" spans="1:22" x14ac:dyDescent="0.3">
      <c r="A953" t="s">
        <v>691</v>
      </c>
      <c r="B953" s="9">
        <v>2016</v>
      </c>
      <c r="C953">
        <v>49.25</v>
      </c>
      <c r="D953">
        <v>39.1</v>
      </c>
      <c r="E953">
        <v>32.5</v>
      </c>
      <c r="F953">
        <v>53.42</v>
      </c>
      <c r="G953">
        <v>50.04</v>
      </c>
      <c r="H953">
        <v>41.13</v>
      </c>
      <c r="I953">
        <v>44.57</v>
      </c>
      <c r="J953">
        <v>41.04</v>
      </c>
      <c r="K953" s="58">
        <v>0</v>
      </c>
      <c r="L953" s="58">
        <v>76.92</v>
      </c>
      <c r="M953">
        <v>993.04</v>
      </c>
      <c r="N953" s="8">
        <v>3635400</v>
      </c>
      <c r="O953" s="8">
        <v>1590200</v>
      </c>
      <c r="P953" s="8">
        <v>30500</v>
      </c>
      <c r="Q953">
        <v>6.26</v>
      </c>
      <c r="R953">
        <v>0.81</v>
      </c>
      <c r="S953">
        <v>13.6</v>
      </c>
      <c r="T953" s="6">
        <v>6.57</v>
      </c>
      <c r="U953" s="7">
        <v>5.4396692607003887</v>
      </c>
      <c r="V953" t="s">
        <v>83</v>
      </c>
    </row>
    <row r="954" spans="1:22" x14ac:dyDescent="0.3">
      <c r="A954" t="s">
        <v>692</v>
      </c>
      <c r="B954" s="9">
        <v>2016</v>
      </c>
      <c r="C954">
        <v>77.42</v>
      </c>
      <c r="D954">
        <v>66.84</v>
      </c>
      <c r="E954">
        <v>50</v>
      </c>
      <c r="F954">
        <v>78.31</v>
      </c>
      <c r="G954">
        <v>79</v>
      </c>
      <c r="H954">
        <v>73.569999999999993</v>
      </c>
      <c r="I954">
        <v>70.69</v>
      </c>
      <c r="J954">
        <v>76.06</v>
      </c>
      <c r="K954" s="58"/>
      <c r="L954" s="58"/>
      <c r="M954">
        <v>17852.93</v>
      </c>
      <c r="N954" s="8">
        <v>62258000</v>
      </c>
      <c r="O954" s="8">
        <v>60971000</v>
      </c>
      <c r="P954" s="8">
        <v>-2860000</v>
      </c>
      <c r="Q954">
        <v>-9.2200000000000006</v>
      </c>
      <c r="R954">
        <v>0.61</v>
      </c>
      <c r="S954">
        <v>91.7</v>
      </c>
      <c r="T954" s="6">
        <v>6.57</v>
      </c>
      <c r="U954" s="7">
        <v>5.4396692607003887</v>
      </c>
      <c r="V954" t="s">
        <v>83</v>
      </c>
    </row>
    <row r="955" spans="1:22" x14ac:dyDescent="0.3">
      <c r="A955" t="s">
        <v>447</v>
      </c>
      <c r="B955" s="9">
        <v>2016</v>
      </c>
      <c r="C955">
        <v>70.510000000000005</v>
      </c>
      <c r="D955">
        <v>57.13</v>
      </c>
      <c r="E955">
        <v>38.89</v>
      </c>
      <c r="F955">
        <v>79.08</v>
      </c>
      <c r="G955">
        <v>78.819999999999993</v>
      </c>
      <c r="H955">
        <v>43.2</v>
      </c>
      <c r="I955">
        <v>67.239999999999995</v>
      </c>
      <c r="J955">
        <v>47.94</v>
      </c>
      <c r="K955" s="58"/>
      <c r="L955" s="58"/>
      <c r="M955">
        <v>26065.88</v>
      </c>
      <c r="N955" s="8">
        <v>279999000</v>
      </c>
      <c r="O955" s="8">
        <v>238637000</v>
      </c>
      <c r="P955" s="8">
        <v>2179000</v>
      </c>
      <c r="Q955">
        <v>1.27</v>
      </c>
      <c r="R955">
        <v>0.25</v>
      </c>
      <c r="S955">
        <v>61.18</v>
      </c>
      <c r="T955" s="6">
        <v>6.57</v>
      </c>
      <c r="U955" s="7">
        <v>5.4396692607003887</v>
      </c>
      <c r="V955" t="s">
        <v>83</v>
      </c>
    </row>
    <row r="956" spans="1:22" x14ac:dyDescent="0.3">
      <c r="A956" t="s">
        <v>236</v>
      </c>
      <c r="B956" s="9">
        <v>2016</v>
      </c>
      <c r="C956">
        <v>83.3</v>
      </c>
      <c r="D956">
        <v>83.3</v>
      </c>
      <c r="E956">
        <v>100</v>
      </c>
      <c r="F956">
        <v>87.91</v>
      </c>
      <c r="G956">
        <v>91.34</v>
      </c>
      <c r="H956">
        <v>65.03</v>
      </c>
      <c r="I956">
        <v>92.64</v>
      </c>
      <c r="J956">
        <v>59.09</v>
      </c>
      <c r="K956" s="58">
        <v>0</v>
      </c>
      <c r="L956" s="58">
        <v>50</v>
      </c>
      <c r="M956">
        <v>10254.379999999999</v>
      </c>
      <c r="N956" s="8">
        <v>43179334</v>
      </c>
      <c r="O956" s="8">
        <v>28847761</v>
      </c>
      <c r="P956" s="8">
        <v>1821143</v>
      </c>
      <c r="Q956">
        <v>4.04</v>
      </c>
      <c r="R956">
        <v>0.34</v>
      </c>
      <c r="S956">
        <v>56.19</v>
      </c>
      <c r="T956" s="6">
        <v>6.57</v>
      </c>
      <c r="U956" s="7">
        <v>5.4396692607003887</v>
      </c>
      <c r="V956" t="s">
        <v>83</v>
      </c>
    </row>
    <row r="957" spans="1:22" x14ac:dyDescent="0.3">
      <c r="A957" t="s">
        <v>294</v>
      </c>
      <c r="B957" s="9">
        <v>2016</v>
      </c>
      <c r="C957">
        <v>75.52</v>
      </c>
      <c r="D957">
        <v>75.52</v>
      </c>
      <c r="E957">
        <v>100</v>
      </c>
      <c r="F957">
        <v>74.819999999999993</v>
      </c>
      <c r="G957">
        <v>83.13</v>
      </c>
      <c r="H957">
        <v>65.5</v>
      </c>
      <c r="I957">
        <v>0</v>
      </c>
      <c r="J957">
        <v>77</v>
      </c>
      <c r="K957" s="58">
        <v>0</v>
      </c>
      <c r="L957" s="58">
        <v>50</v>
      </c>
      <c r="M957">
        <v>6207.09</v>
      </c>
      <c r="N957" s="8">
        <v>9178377</v>
      </c>
      <c r="O957" s="8">
        <v>6715441</v>
      </c>
      <c r="P957" s="8">
        <v>581453</v>
      </c>
      <c r="Q957">
        <v>5.88</v>
      </c>
      <c r="R957">
        <v>0.13</v>
      </c>
      <c r="S957">
        <v>69.709999999999994</v>
      </c>
      <c r="T957" s="6">
        <v>6.57</v>
      </c>
      <c r="U957" s="7">
        <v>5.4396692607003887</v>
      </c>
      <c r="V957" t="s">
        <v>83</v>
      </c>
    </row>
    <row r="958" spans="1:22" x14ac:dyDescent="0.3">
      <c r="A958" t="s">
        <v>320</v>
      </c>
      <c r="B958" s="9">
        <v>2016</v>
      </c>
      <c r="C958">
        <v>75.44</v>
      </c>
      <c r="D958">
        <v>75.44</v>
      </c>
      <c r="E958">
        <v>100</v>
      </c>
      <c r="F958">
        <v>74.2</v>
      </c>
      <c r="G958">
        <v>93.32</v>
      </c>
      <c r="H958">
        <v>54.31</v>
      </c>
      <c r="I958">
        <v>25.19</v>
      </c>
      <c r="J958">
        <v>59</v>
      </c>
      <c r="K958" s="58">
        <v>1</v>
      </c>
      <c r="L958" s="58">
        <v>50</v>
      </c>
      <c r="M958">
        <v>19613.37</v>
      </c>
      <c r="N958" s="8">
        <v>29740000</v>
      </c>
      <c r="O958" s="8">
        <v>20652000</v>
      </c>
      <c r="P958" s="8">
        <v>1658000</v>
      </c>
      <c r="Q958">
        <v>5.25</v>
      </c>
      <c r="R958">
        <v>0.63</v>
      </c>
      <c r="S958">
        <v>37.049999999999997</v>
      </c>
      <c r="T958" s="6">
        <v>6.57</v>
      </c>
      <c r="U958" s="7">
        <v>5.4396692607003887</v>
      </c>
      <c r="V958" t="s">
        <v>83</v>
      </c>
    </row>
    <row r="959" spans="1:22" x14ac:dyDescent="0.3">
      <c r="A959" t="s">
        <v>693</v>
      </c>
      <c r="B959" s="9">
        <v>2016</v>
      </c>
      <c r="C959">
        <v>91.03</v>
      </c>
      <c r="D959">
        <v>91.03</v>
      </c>
      <c r="E959">
        <v>100</v>
      </c>
      <c r="F959">
        <v>94.85</v>
      </c>
      <c r="G959">
        <v>95.02</v>
      </c>
      <c r="H959">
        <v>79.36</v>
      </c>
      <c r="I959">
        <v>93.41</v>
      </c>
      <c r="J959">
        <v>98.96</v>
      </c>
      <c r="K959" s="58">
        <v>0</v>
      </c>
      <c r="L959" s="58">
        <v>50</v>
      </c>
      <c r="M959">
        <v>36597.86</v>
      </c>
      <c r="N959" s="8">
        <v>148931000</v>
      </c>
      <c r="O959" s="8">
        <v>96356000</v>
      </c>
      <c r="P959" s="8">
        <v>7891000</v>
      </c>
      <c r="Q959">
        <v>2.86</v>
      </c>
      <c r="R959">
        <v>0.46</v>
      </c>
      <c r="S959">
        <v>49.61</v>
      </c>
      <c r="T959" s="6">
        <v>6.57</v>
      </c>
      <c r="U959" s="7">
        <v>5.4396692607003887</v>
      </c>
      <c r="V959" t="s">
        <v>83</v>
      </c>
    </row>
    <row r="960" spans="1:22" x14ac:dyDescent="0.3">
      <c r="A960" t="s">
        <v>106</v>
      </c>
      <c r="B960" s="9">
        <v>2016</v>
      </c>
      <c r="C960">
        <v>63.87</v>
      </c>
      <c r="D960">
        <v>63.87</v>
      </c>
      <c r="E960">
        <v>66.67</v>
      </c>
      <c r="F960">
        <v>78</v>
      </c>
      <c r="G960">
        <v>56.71</v>
      </c>
      <c r="H960">
        <v>48.69</v>
      </c>
      <c r="I960">
        <v>77.59</v>
      </c>
      <c r="J960">
        <v>43.81</v>
      </c>
      <c r="K960" s="58">
        <v>0</v>
      </c>
      <c r="L960" s="58">
        <v>50</v>
      </c>
      <c r="M960">
        <v>39756.019999999997</v>
      </c>
      <c r="N960" s="8">
        <v>157249000</v>
      </c>
      <c r="O960" s="8">
        <v>115075000</v>
      </c>
      <c r="P960" s="8">
        <v>3997000</v>
      </c>
      <c r="Q960">
        <v>0.31</v>
      </c>
      <c r="R960">
        <v>0.42</v>
      </c>
      <c r="S960">
        <v>48.06</v>
      </c>
      <c r="T960" s="6">
        <v>6.57</v>
      </c>
      <c r="U960" s="7">
        <v>5.4396692607003887</v>
      </c>
      <c r="V960" t="s">
        <v>83</v>
      </c>
    </row>
    <row r="961" spans="1:22" x14ac:dyDescent="0.3">
      <c r="A961" t="s">
        <v>298</v>
      </c>
      <c r="B961" s="9">
        <v>2016</v>
      </c>
      <c r="C961">
        <v>72.66</v>
      </c>
      <c r="D961">
        <v>72.66</v>
      </c>
      <c r="E961">
        <v>100</v>
      </c>
      <c r="F961">
        <v>81.349999999999994</v>
      </c>
      <c r="G961">
        <v>60.21</v>
      </c>
      <c r="H961">
        <v>74.06</v>
      </c>
      <c r="I961">
        <v>97.29</v>
      </c>
      <c r="J961">
        <v>78.849999999999994</v>
      </c>
      <c r="K961" s="58">
        <v>0</v>
      </c>
      <c r="L961" s="58">
        <v>54.55</v>
      </c>
      <c r="M961">
        <v>12366.07</v>
      </c>
      <c r="N961" s="8">
        <v>21898000</v>
      </c>
      <c r="O961" s="8">
        <v>8356000</v>
      </c>
      <c r="P961" s="8">
        <v>610000</v>
      </c>
      <c r="Q961">
        <v>2.87</v>
      </c>
      <c r="R961">
        <v>0.17</v>
      </c>
      <c r="S961">
        <v>27.38</v>
      </c>
      <c r="T961" s="6">
        <v>6.57</v>
      </c>
      <c r="U961" s="7">
        <v>5.4396692607003887</v>
      </c>
      <c r="V961" t="s">
        <v>83</v>
      </c>
    </row>
    <row r="962" spans="1:22" x14ac:dyDescent="0.3">
      <c r="A962" t="s">
        <v>287</v>
      </c>
      <c r="B962" s="9">
        <v>2016</v>
      </c>
      <c r="C962">
        <v>78.7</v>
      </c>
      <c r="D962">
        <v>78.7</v>
      </c>
      <c r="E962">
        <v>100</v>
      </c>
      <c r="F962">
        <v>95.05</v>
      </c>
      <c r="G962">
        <v>91.4</v>
      </c>
      <c r="H962">
        <v>35.79</v>
      </c>
      <c r="I962">
        <v>97.22</v>
      </c>
      <c r="J962">
        <v>25</v>
      </c>
      <c r="K962" s="58">
        <v>0</v>
      </c>
      <c r="L962" s="58">
        <v>54.55</v>
      </c>
      <c r="M962">
        <v>18933.04</v>
      </c>
      <c r="N962" s="8">
        <v>46242000</v>
      </c>
      <c r="O962" s="8">
        <v>27237000</v>
      </c>
      <c r="P962" s="8">
        <v>2525000</v>
      </c>
      <c r="Q962">
        <v>4.24</v>
      </c>
      <c r="R962">
        <v>0.5</v>
      </c>
      <c r="S962">
        <v>49.45</v>
      </c>
      <c r="T962" s="6">
        <v>6.57</v>
      </c>
      <c r="U962" s="7">
        <v>5.4396692607003887</v>
      </c>
      <c r="V962" t="s">
        <v>83</v>
      </c>
    </row>
    <row r="963" spans="1:22" x14ac:dyDescent="0.3">
      <c r="A963" t="s">
        <v>47</v>
      </c>
      <c r="B963" s="9">
        <v>2016</v>
      </c>
      <c r="C963">
        <v>84.95</v>
      </c>
      <c r="D963">
        <v>60.89</v>
      </c>
      <c r="E963">
        <v>40</v>
      </c>
      <c r="F963">
        <v>87.81</v>
      </c>
      <c r="G963">
        <v>90.72</v>
      </c>
      <c r="H963">
        <v>72.569999999999993</v>
      </c>
      <c r="I963">
        <v>73.260000000000005</v>
      </c>
      <c r="J963">
        <v>87</v>
      </c>
      <c r="K963" s="58">
        <v>0</v>
      </c>
      <c r="L963" s="58">
        <v>54.55</v>
      </c>
      <c r="M963">
        <v>41506.5</v>
      </c>
      <c r="N963" s="8">
        <v>99748066</v>
      </c>
      <c r="O963" s="8">
        <v>59611203</v>
      </c>
      <c r="P963" s="8">
        <v>3991194</v>
      </c>
      <c r="Q963">
        <v>3.46</v>
      </c>
      <c r="R963">
        <v>0.28999999999999998</v>
      </c>
      <c r="S963">
        <v>43.96</v>
      </c>
      <c r="T963" s="6">
        <v>6.57</v>
      </c>
      <c r="U963" s="7">
        <v>5.4396692607003887</v>
      </c>
      <c r="V963" t="s">
        <v>83</v>
      </c>
    </row>
    <row r="964" spans="1:22" x14ac:dyDescent="0.3">
      <c r="A964" t="s">
        <v>31</v>
      </c>
      <c r="B964" s="9">
        <v>2016</v>
      </c>
      <c r="C964">
        <v>70.61</v>
      </c>
      <c r="D964">
        <v>70.61</v>
      </c>
      <c r="E964">
        <v>100</v>
      </c>
      <c r="F964">
        <v>64.42</v>
      </c>
      <c r="G964">
        <v>80.64</v>
      </c>
      <c r="H964">
        <v>67.37</v>
      </c>
      <c r="I964">
        <v>39.659999999999997</v>
      </c>
      <c r="J964">
        <v>77.400000000000006</v>
      </c>
      <c r="K964" s="58">
        <v>0</v>
      </c>
      <c r="L964" s="58">
        <v>50</v>
      </c>
      <c r="M964">
        <v>38288.51</v>
      </c>
      <c r="N964" s="8">
        <v>58934000</v>
      </c>
      <c r="O964" s="8">
        <v>45369000</v>
      </c>
      <c r="P964" s="8">
        <v>4107000</v>
      </c>
      <c r="Q964">
        <v>5.88</v>
      </c>
      <c r="R964">
        <v>0.26</v>
      </c>
      <c r="S964">
        <v>67.63</v>
      </c>
      <c r="T964" s="6">
        <v>6.57</v>
      </c>
      <c r="U964" s="7">
        <v>5.4396692607003887</v>
      </c>
      <c r="V964" t="s">
        <v>83</v>
      </c>
    </row>
    <row r="965" spans="1:22" x14ac:dyDescent="0.3">
      <c r="A965" t="s">
        <v>694</v>
      </c>
      <c r="B965" s="9">
        <v>2016</v>
      </c>
      <c r="C965">
        <v>59.55</v>
      </c>
      <c r="D965">
        <v>59.55</v>
      </c>
      <c r="E965">
        <v>100</v>
      </c>
      <c r="F965">
        <v>53.02</v>
      </c>
      <c r="G965">
        <v>45.35</v>
      </c>
      <c r="H965">
        <v>87.76</v>
      </c>
      <c r="I965">
        <v>9.09</v>
      </c>
      <c r="J965">
        <v>94.57</v>
      </c>
      <c r="K965" s="58">
        <v>0</v>
      </c>
      <c r="L965" s="58">
        <v>60</v>
      </c>
      <c r="M965">
        <v>5324.86</v>
      </c>
      <c r="N965" s="8">
        <v>5662500</v>
      </c>
      <c r="O965" s="8">
        <v>4469700</v>
      </c>
      <c r="P965" s="8">
        <v>261800</v>
      </c>
      <c r="Q965">
        <v>3.82</v>
      </c>
      <c r="R965">
        <v>0.24</v>
      </c>
      <c r="S965">
        <v>74.09</v>
      </c>
      <c r="T965" s="6">
        <v>6.57</v>
      </c>
      <c r="U965" s="7">
        <v>5.4396692607003887</v>
      </c>
      <c r="V965" t="s">
        <v>83</v>
      </c>
    </row>
    <row r="966" spans="1:22" x14ac:dyDescent="0.3">
      <c r="A966" t="s">
        <v>327</v>
      </c>
      <c r="B966" s="9">
        <v>2016</v>
      </c>
      <c r="C966">
        <v>72.22</v>
      </c>
      <c r="D966">
        <v>39.24</v>
      </c>
      <c r="E966">
        <v>5.56</v>
      </c>
      <c r="F966">
        <v>90.44</v>
      </c>
      <c r="G966">
        <v>63.81</v>
      </c>
      <c r="H966">
        <v>51.49</v>
      </c>
      <c r="I966">
        <v>98.28</v>
      </c>
      <c r="J966">
        <v>32.450000000000003</v>
      </c>
      <c r="K966" s="58">
        <v>0</v>
      </c>
      <c r="L966" s="58">
        <v>66.67</v>
      </c>
      <c r="M966">
        <v>6747.73</v>
      </c>
      <c r="N966" s="8">
        <v>73518000</v>
      </c>
      <c r="O966" s="8">
        <v>65528000</v>
      </c>
      <c r="P966" s="8">
        <v>-600000</v>
      </c>
      <c r="Q966">
        <v>-6.38</v>
      </c>
      <c r="R966">
        <v>0.59</v>
      </c>
      <c r="S966">
        <v>66.930000000000007</v>
      </c>
      <c r="T966" s="6">
        <v>6.57</v>
      </c>
      <c r="U966" s="7">
        <v>5.4396692607003887</v>
      </c>
      <c r="V966" t="s">
        <v>83</v>
      </c>
    </row>
    <row r="967" spans="1:22" x14ac:dyDescent="0.3">
      <c r="A967" t="s">
        <v>695</v>
      </c>
      <c r="B967" s="9">
        <v>2016</v>
      </c>
      <c r="C967">
        <v>65.64</v>
      </c>
      <c r="D967">
        <v>65.64</v>
      </c>
      <c r="E967">
        <v>70</v>
      </c>
      <c r="F967">
        <v>59.13</v>
      </c>
      <c r="G967">
        <v>60.23</v>
      </c>
      <c r="H967">
        <v>83.75</v>
      </c>
      <c r="I967">
        <v>44.57</v>
      </c>
      <c r="J967">
        <v>85.23</v>
      </c>
      <c r="K967" s="58">
        <v>1</v>
      </c>
      <c r="L967" s="58">
        <v>57.14</v>
      </c>
      <c r="M967">
        <v>15372.91</v>
      </c>
      <c r="N967" s="8">
        <v>21674700</v>
      </c>
      <c r="O967" s="8">
        <v>18667400</v>
      </c>
      <c r="P967" s="8">
        <v>1465500</v>
      </c>
      <c r="Q967">
        <v>3.26</v>
      </c>
      <c r="R967">
        <v>1.33</v>
      </c>
      <c r="S967">
        <v>75.72</v>
      </c>
      <c r="T967" s="6">
        <v>6.57</v>
      </c>
      <c r="U967" s="7">
        <v>5.4396692607003887</v>
      </c>
      <c r="V967" t="s">
        <v>83</v>
      </c>
    </row>
    <row r="968" spans="1:22" x14ac:dyDescent="0.3">
      <c r="A968" t="s">
        <v>277</v>
      </c>
      <c r="B968" s="9">
        <v>2016</v>
      </c>
      <c r="C968">
        <v>59.19</v>
      </c>
      <c r="D968">
        <v>59.19</v>
      </c>
      <c r="E968">
        <v>100</v>
      </c>
      <c r="F968">
        <v>53.22</v>
      </c>
      <c r="G968">
        <v>73.180000000000007</v>
      </c>
      <c r="H968">
        <v>52.45</v>
      </c>
      <c r="I968">
        <v>22.73</v>
      </c>
      <c r="J968">
        <v>50.88</v>
      </c>
      <c r="K968" s="58">
        <v>1</v>
      </c>
      <c r="L968" s="58"/>
      <c r="M968">
        <v>5132.38</v>
      </c>
      <c r="N968" s="8">
        <v>8444500</v>
      </c>
      <c r="O968" s="8">
        <v>7426000</v>
      </c>
      <c r="P968" s="8">
        <v>522400</v>
      </c>
      <c r="Q968">
        <v>6.27</v>
      </c>
      <c r="R968">
        <v>0.21</v>
      </c>
      <c r="S968">
        <v>82.81</v>
      </c>
      <c r="T968" s="6">
        <v>6.57</v>
      </c>
      <c r="U968" s="7">
        <v>5.4396692607003887</v>
      </c>
      <c r="V968" t="s">
        <v>83</v>
      </c>
    </row>
    <row r="969" spans="1:22" x14ac:dyDescent="0.3">
      <c r="A969" t="s">
        <v>183</v>
      </c>
      <c r="B969" s="9">
        <v>2016</v>
      </c>
      <c r="C969">
        <v>81.5</v>
      </c>
      <c r="D969">
        <v>81.5</v>
      </c>
      <c r="E969">
        <v>100</v>
      </c>
      <c r="F969">
        <v>82.27</v>
      </c>
      <c r="G969">
        <v>85.6</v>
      </c>
      <c r="H969">
        <v>74.78</v>
      </c>
      <c r="I969">
        <v>0</v>
      </c>
      <c r="J969">
        <v>73.959999999999994</v>
      </c>
      <c r="K969" s="58">
        <v>1</v>
      </c>
      <c r="L969" s="58"/>
      <c r="M969">
        <v>15106.11</v>
      </c>
      <c r="N969" s="8">
        <v>20129000</v>
      </c>
      <c r="O969" s="8">
        <v>13632000</v>
      </c>
      <c r="P969" s="8">
        <v>1349000</v>
      </c>
      <c r="Q969">
        <v>5.61</v>
      </c>
      <c r="R969">
        <v>0.12</v>
      </c>
      <c r="S969">
        <v>63.06</v>
      </c>
      <c r="T969" s="6">
        <v>6.57</v>
      </c>
      <c r="U969" s="7">
        <v>5.4396692607003887</v>
      </c>
      <c r="V969" t="s">
        <v>83</v>
      </c>
    </row>
    <row r="970" spans="1:22" x14ac:dyDescent="0.3">
      <c r="A970" t="s">
        <v>331</v>
      </c>
      <c r="B970" s="9">
        <v>2016</v>
      </c>
      <c r="C970">
        <v>62.19</v>
      </c>
      <c r="D970">
        <v>62.19</v>
      </c>
      <c r="E970">
        <v>100</v>
      </c>
      <c r="F970">
        <v>87.74</v>
      </c>
      <c r="G970">
        <v>66.66</v>
      </c>
      <c r="H970">
        <v>38.590000000000003</v>
      </c>
      <c r="I970">
        <v>89.06</v>
      </c>
      <c r="J970">
        <v>25.26</v>
      </c>
      <c r="K970" s="58">
        <v>1</v>
      </c>
      <c r="L970" s="58">
        <v>71.430000000000007</v>
      </c>
      <c r="M970">
        <v>6243.66</v>
      </c>
      <c r="N970" s="8">
        <v>28500900</v>
      </c>
      <c r="O970" s="8">
        <v>22118000</v>
      </c>
      <c r="P970" s="8">
        <v>917500</v>
      </c>
      <c r="Q970">
        <v>2.41</v>
      </c>
      <c r="R970">
        <v>0.54</v>
      </c>
      <c r="S970">
        <v>65.33</v>
      </c>
      <c r="T970" s="6">
        <v>6.57</v>
      </c>
      <c r="U970" s="7">
        <v>5.4396692607003887</v>
      </c>
      <c r="V970" t="s">
        <v>83</v>
      </c>
    </row>
    <row r="971" spans="1:22" x14ac:dyDescent="0.3">
      <c r="A971" t="s">
        <v>696</v>
      </c>
      <c r="B971" s="9">
        <v>2016</v>
      </c>
      <c r="C971">
        <v>69.599999999999994</v>
      </c>
      <c r="D971">
        <v>69.599999999999994</v>
      </c>
      <c r="E971">
        <v>100</v>
      </c>
      <c r="F971">
        <v>68.489999999999995</v>
      </c>
      <c r="G971">
        <v>79.89</v>
      </c>
      <c r="H971">
        <v>58.12</v>
      </c>
      <c r="I971">
        <v>44.57</v>
      </c>
      <c r="J971">
        <v>67.709999999999994</v>
      </c>
      <c r="K971" s="58">
        <v>1</v>
      </c>
      <c r="L971" s="58">
        <v>85.71</v>
      </c>
      <c r="M971">
        <v>9559.52</v>
      </c>
      <c r="N971" s="8">
        <v>16041200</v>
      </c>
      <c r="O971" s="8">
        <v>12486000</v>
      </c>
      <c r="P971" s="8">
        <v>988100</v>
      </c>
      <c r="Q971">
        <v>4.3899999999999997</v>
      </c>
      <c r="R971">
        <v>0.13</v>
      </c>
      <c r="S971">
        <v>72.41</v>
      </c>
      <c r="T971" s="6">
        <v>6.57</v>
      </c>
      <c r="U971" s="7">
        <v>5.4396692607003887</v>
      </c>
      <c r="V971" t="s">
        <v>83</v>
      </c>
    </row>
    <row r="972" spans="1:22" x14ac:dyDescent="0.3">
      <c r="A972" t="s">
        <v>697</v>
      </c>
      <c r="B972" s="9">
        <v>2016</v>
      </c>
      <c r="C972">
        <v>65.989999999999995</v>
      </c>
      <c r="D972">
        <v>65.989999999999995</v>
      </c>
      <c r="E972">
        <v>100</v>
      </c>
      <c r="F972">
        <v>80.459999999999994</v>
      </c>
      <c r="G972">
        <v>66.87</v>
      </c>
      <c r="H972">
        <v>40.35</v>
      </c>
      <c r="I972">
        <v>54.55</v>
      </c>
      <c r="J972">
        <v>29.67</v>
      </c>
      <c r="K972" s="58">
        <v>1</v>
      </c>
      <c r="L972" s="58">
        <v>87.5</v>
      </c>
      <c r="M972">
        <v>6379.06</v>
      </c>
      <c r="N972" s="8">
        <v>11906800</v>
      </c>
      <c r="O972" s="8">
        <v>9201300</v>
      </c>
      <c r="P972" s="8">
        <v>568200</v>
      </c>
      <c r="Q972">
        <v>5.13</v>
      </c>
      <c r="R972">
        <v>0.15</v>
      </c>
      <c r="S972">
        <v>72.06</v>
      </c>
      <c r="T972" s="6">
        <v>6.57</v>
      </c>
      <c r="U972" s="7">
        <v>5.4396692607003887</v>
      </c>
      <c r="V972" t="s">
        <v>83</v>
      </c>
    </row>
    <row r="973" spans="1:22" x14ac:dyDescent="0.3">
      <c r="A973" t="s">
        <v>698</v>
      </c>
      <c r="B973" s="9">
        <v>2016</v>
      </c>
      <c r="C973">
        <v>69.8</v>
      </c>
      <c r="D973">
        <v>50.53</v>
      </c>
      <c r="E973">
        <v>27.78</v>
      </c>
      <c r="F973">
        <v>78.45</v>
      </c>
      <c r="G973">
        <v>88.47</v>
      </c>
      <c r="H973">
        <v>27.49</v>
      </c>
      <c r="I973">
        <v>87.93</v>
      </c>
      <c r="J973">
        <v>12.89</v>
      </c>
      <c r="K973" s="58">
        <v>1</v>
      </c>
      <c r="L973" s="58">
        <v>100</v>
      </c>
      <c r="M973">
        <v>12317.97</v>
      </c>
      <c r="N973" s="8">
        <v>36738100</v>
      </c>
      <c r="O973" s="8">
        <v>29124500</v>
      </c>
      <c r="P973" s="8">
        <v>1640900</v>
      </c>
      <c r="Q973">
        <v>1.66</v>
      </c>
      <c r="R973">
        <v>0.66</v>
      </c>
      <c r="S973">
        <v>65.75</v>
      </c>
      <c r="T973" s="6">
        <v>6.57</v>
      </c>
      <c r="U973" s="7">
        <v>5.4396692607003887</v>
      </c>
      <c r="V973" t="s">
        <v>83</v>
      </c>
    </row>
    <row r="974" spans="1:22" x14ac:dyDescent="0.3">
      <c r="A974" t="s">
        <v>67</v>
      </c>
      <c r="B974" s="6">
        <v>2017</v>
      </c>
      <c r="C974">
        <v>84.15</v>
      </c>
      <c r="D974">
        <v>51.45</v>
      </c>
      <c r="E974">
        <v>18.75</v>
      </c>
      <c r="F974">
        <v>91.09</v>
      </c>
      <c r="G974">
        <v>84.48</v>
      </c>
      <c r="H974">
        <v>73.86</v>
      </c>
      <c r="I974">
        <v>92.61</v>
      </c>
      <c r="J974">
        <v>87.17</v>
      </c>
      <c r="K974" s="58">
        <v>0</v>
      </c>
      <c r="L974" s="58">
        <v>100</v>
      </c>
      <c r="M974">
        <v>52596.29</v>
      </c>
      <c r="N974" s="8">
        <v>191556000</v>
      </c>
      <c r="O974" s="8">
        <v>137008000</v>
      </c>
      <c r="P974" s="8">
        <v>9552000</v>
      </c>
      <c r="Q974">
        <v>4.71</v>
      </c>
      <c r="R974">
        <v>0.52</v>
      </c>
      <c r="S974">
        <v>63.17</v>
      </c>
      <c r="T974" s="6">
        <v>8.18</v>
      </c>
      <c r="U974" s="7">
        <v>5.9262843137254873</v>
      </c>
      <c r="V974" t="s">
        <v>640</v>
      </c>
    </row>
    <row r="975" spans="1:22" x14ac:dyDescent="0.3">
      <c r="A975" t="s">
        <v>115</v>
      </c>
      <c r="B975" s="6">
        <v>2017</v>
      </c>
      <c r="C975">
        <v>84.25</v>
      </c>
      <c r="D975">
        <v>84.25</v>
      </c>
      <c r="E975">
        <v>92.5</v>
      </c>
      <c r="F975">
        <v>74.599999999999994</v>
      </c>
      <c r="G975">
        <v>88</v>
      </c>
      <c r="H975">
        <v>91.35</v>
      </c>
      <c r="I975">
        <v>65.22</v>
      </c>
      <c r="J975">
        <v>96.9</v>
      </c>
      <c r="K975" s="58">
        <v>0</v>
      </c>
      <c r="L975" s="58">
        <v>100</v>
      </c>
      <c r="M975">
        <v>45276.32</v>
      </c>
      <c r="N975" s="8">
        <v>35923300</v>
      </c>
      <c r="O975" s="8">
        <v>19633000</v>
      </c>
      <c r="P975" s="8">
        <v>4337200</v>
      </c>
      <c r="Q975">
        <v>8.75</v>
      </c>
      <c r="R975">
        <v>1.23</v>
      </c>
      <c r="S975">
        <v>20</v>
      </c>
      <c r="T975" s="6">
        <v>8.18</v>
      </c>
      <c r="U975" s="7">
        <v>5.9262843137254873</v>
      </c>
      <c r="V975" t="s">
        <v>640</v>
      </c>
    </row>
    <row r="976" spans="1:22" x14ac:dyDescent="0.3">
      <c r="A976" t="s">
        <v>636</v>
      </c>
      <c r="B976" s="6">
        <v>2017</v>
      </c>
      <c r="C976">
        <v>58.6</v>
      </c>
      <c r="D976">
        <v>58.6</v>
      </c>
      <c r="E976">
        <v>100</v>
      </c>
      <c r="F976">
        <v>50.94</v>
      </c>
      <c r="G976">
        <v>76.14</v>
      </c>
      <c r="H976">
        <v>39.4</v>
      </c>
      <c r="I976">
        <v>36.520000000000003</v>
      </c>
      <c r="J976">
        <v>36.57</v>
      </c>
      <c r="K976" s="58">
        <v>1</v>
      </c>
      <c r="L976" s="58">
        <v>100</v>
      </c>
      <c r="M976">
        <v>9100.7000000000007</v>
      </c>
      <c r="N976" s="8">
        <v>11259900</v>
      </c>
      <c r="O976" s="8">
        <v>7751600</v>
      </c>
      <c r="P976" s="8">
        <v>1168000</v>
      </c>
      <c r="Q976">
        <v>6.48</v>
      </c>
      <c r="R976">
        <v>1.79</v>
      </c>
      <c r="S976">
        <v>50.67</v>
      </c>
      <c r="T976" s="6">
        <v>8.18</v>
      </c>
      <c r="U976" s="7">
        <v>5.9262843137254873</v>
      </c>
      <c r="V976" t="s">
        <v>640</v>
      </c>
    </row>
    <row r="977" spans="1:22" x14ac:dyDescent="0.3">
      <c r="A977" t="s">
        <v>637</v>
      </c>
      <c r="B977" s="6">
        <v>2017</v>
      </c>
      <c r="C977">
        <v>94.4</v>
      </c>
      <c r="D977">
        <v>61.57</v>
      </c>
      <c r="E977">
        <v>28.75</v>
      </c>
      <c r="F977">
        <v>98.45</v>
      </c>
      <c r="G977">
        <v>96.49</v>
      </c>
      <c r="H977">
        <v>85.15</v>
      </c>
      <c r="I977">
        <v>99.57</v>
      </c>
      <c r="J977">
        <v>89.42</v>
      </c>
      <c r="K977" s="58">
        <v>1</v>
      </c>
      <c r="L977" s="58">
        <v>100</v>
      </c>
      <c r="M977">
        <v>23401.68</v>
      </c>
      <c r="N977" s="8">
        <v>94295000</v>
      </c>
      <c r="O977" s="8">
        <v>73308000</v>
      </c>
      <c r="P977" s="8">
        <v>6627000</v>
      </c>
      <c r="Q977">
        <v>4.26</v>
      </c>
      <c r="R977">
        <v>1.18</v>
      </c>
      <c r="S977">
        <v>46.13</v>
      </c>
      <c r="T977" s="6">
        <v>8.18</v>
      </c>
      <c r="U977" s="7">
        <v>5.9262843137254873</v>
      </c>
      <c r="V977" t="s">
        <v>640</v>
      </c>
    </row>
    <row r="978" spans="1:22" x14ac:dyDescent="0.3">
      <c r="A978" t="s">
        <v>139</v>
      </c>
      <c r="B978" s="6">
        <v>2017</v>
      </c>
      <c r="C978">
        <v>81.84</v>
      </c>
      <c r="D978">
        <v>81.84</v>
      </c>
      <c r="E978">
        <v>100</v>
      </c>
      <c r="F978">
        <v>68.040000000000006</v>
      </c>
      <c r="G978">
        <v>91.96</v>
      </c>
      <c r="H978">
        <v>83.88</v>
      </c>
      <c r="I978">
        <v>49.13</v>
      </c>
      <c r="J978">
        <v>93.98</v>
      </c>
      <c r="K978" s="58">
        <v>1</v>
      </c>
      <c r="L978" s="58">
        <v>100</v>
      </c>
      <c r="M978">
        <v>21712.02</v>
      </c>
      <c r="N978" s="8">
        <v>24377000</v>
      </c>
      <c r="O978" s="8">
        <v>13116000</v>
      </c>
      <c r="P978" s="8">
        <v>2750000</v>
      </c>
      <c r="Q978">
        <v>7.44</v>
      </c>
      <c r="R978">
        <v>0.9</v>
      </c>
      <c r="S978">
        <v>22.03</v>
      </c>
      <c r="T978" s="6">
        <v>8.18</v>
      </c>
      <c r="U978" s="7">
        <v>5.9262843137254873</v>
      </c>
      <c r="V978" t="s">
        <v>640</v>
      </c>
    </row>
    <row r="979" spans="1:22" x14ac:dyDescent="0.3">
      <c r="A979" t="s">
        <v>368</v>
      </c>
      <c r="B979" s="6">
        <v>2017</v>
      </c>
      <c r="C979">
        <v>58.71</v>
      </c>
      <c r="D979">
        <v>58.71</v>
      </c>
      <c r="E979">
        <v>100</v>
      </c>
      <c r="F979">
        <v>65.650000000000006</v>
      </c>
      <c r="G979">
        <v>72.989999999999995</v>
      </c>
      <c r="H979">
        <v>24.65</v>
      </c>
      <c r="I979">
        <v>49.13</v>
      </c>
      <c r="J979">
        <v>8.33</v>
      </c>
      <c r="K979" s="58">
        <v>1</v>
      </c>
      <c r="L979" s="58">
        <v>100</v>
      </c>
      <c r="M979">
        <v>5176.32</v>
      </c>
      <c r="N979" s="8">
        <v>1868200</v>
      </c>
      <c r="O979" s="8">
        <v>399800</v>
      </c>
      <c r="P979" s="8">
        <v>361300</v>
      </c>
      <c r="Q979">
        <v>11.74</v>
      </c>
      <c r="R979">
        <v>0.84</v>
      </c>
      <c r="S979">
        <v>8.43</v>
      </c>
      <c r="T979" s="6">
        <v>8.18</v>
      </c>
      <c r="U979" s="7">
        <v>5.9262843137254873</v>
      </c>
      <c r="V979" t="s">
        <v>640</v>
      </c>
    </row>
    <row r="980" spans="1:22" x14ac:dyDescent="0.3">
      <c r="A980" t="s">
        <v>260</v>
      </c>
      <c r="B980" s="6">
        <v>2017</v>
      </c>
      <c r="C980">
        <v>80.87</v>
      </c>
      <c r="D980">
        <v>80.87</v>
      </c>
      <c r="E980">
        <v>81.25</v>
      </c>
      <c r="F980">
        <v>95.06</v>
      </c>
      <c r="G980">
        <v>85.72</v>
      </c>
      <c r="H980">
        <v>52.73</v>
      </c>
      <c r="I980">
        <v>98.7</v>
      </c>
      <c r="J980">
        <v>49.54</v>
      </c>
      <c r="K980" s="58">
        <v>1</v>
      </c>
      <c r="L980" s="58">
        <v>100</v>
      </c>
      <c r="M980">
        <v>1794.57</v>
      </c>
      <c r="N980" s="8">
        <v>4419489</v>
      </c>
      <c r="O980" s="8">
        <v>910508</v>
      </c>
      <c r="P980" s="8">
        <v>201811</v>
      </c>
      <c r="Q980">
        <v>5.76</v>
      </c>
      <c r="R980">
        <v>0.05</v>
      </c>
      <c r="S980">
        <v>18.84</v>
      </c>
      <c r="T980" s="6">
        <v>8.18</v>
      </c>
      <c r="U980" s="7">
        <v>5.9262843137254873</v>
      </c>
      <c r="V980" t="s">
        <v>640</v>
      </c>
    </row>
    <row r="981" spans="1:22" x14ac:dyDescent="0.3">
      <c r="A981" t="s">
        <v>638</v>
      </c>
      <c r="B981" s="6">
        <v>2017</v>
      </c>
      <c r="C981">
        <v>7.74</v>
      </c>
      <c r="D981">
        <v>7.74</v>
      </c>
      <c r="E981">
        <v>41.25</v>
      </c>
      <c r="F981">
        <v>0</v>
      </c>
      <c r="G981">
        <v>5.77</v>
      </c>
      <c r="H981">
        <v>21.93</v>
      </c>
      <c r="I981">
        <v>0</v>
      </c>
      <c r="J981">
        <v>30.53</v>
      </c>
      <c r="K981" s="58">
        <v>1</v>
      </c>
      <c r="L981" s="58">
        <v>90.91</v>
      </c>
      <c r="M981">
        <v>10744.02</v>
      </c>
      <c r="N981" s="8">
        <v>31695000</v>
      </c>
      <c r="O981" s="8">
        <v>284000</v>
      </c>
      <c r="P981" s="8">
        <v>3379000</v>
      </c>
      <c r="Q981">
        <v>11.14</v>
      </c>
      <c r="R981">
        <v>0.11</v>
      </c>
      <c r="S981">
        <v>0.04</v>
      </c>
      <c r="T981" s="6">
        <v>8.18</v>
      </c>
      <c r="U981" s="7">
        <v>5.9262843137254873</v>
      </c>
      <c r="V981" t="s">
        <v>640</v>
      </c>
    </row>
    <row r="982" spans="1:22" x14ac:dyDescent="0.3">
      <c r="A982" t="s">
        <v>680</v>
      </c>
      <c r="B982" s="6">
        <v>2017</v>
      </c>
      <c r="C982">
        <v>84.67</v>
      </c>
      <c r="D982">
        <v>62.96</v>
      </c>
      <c r="E982">
        <v>41.25</v>
      </c>
      <c r="F982">
        <v>97.11</v>
      </c>
      <c r="G982">
        <v>84.56</v>
      </c>
      <c r="H982">
        <v>67.459999999999994</v>
      </c>
      <c r="I982">
        <v>95.22</v>
      </c>
      <c r="J982">
        <v>69.91</v>
      </c>
      <c r="K982" s="58">
        <v>0</v>
      </c>
      <c r="L982" s="58">
        <v>33.33</v>
      </c>
      <c r="M982">
        <v>24743.08</v>
      </c>
      <c r="N982" s="8">
        <v>108972000</v>
      </c>
      <c r="O982" s="8">
        <v>75530000</v>
      </c>
      <c r="P982" s="8">
        <v>3854000</v>
      </c>
      <c r="Q982">
        <v>5.22</v>
      </c>
      <c r="R982">
        <v>0.54</v>
      </c>
      <c r="S982">
        <v>60</v>
      </c>
      <c r="T982" s="6">
        <v>8.18</v>
      </c>
      <c r="U982" s="7">
        <v>5.9262843137254873</v>
      </c>
      <c r="V982" t="s">
        <v>640</v>
      </c>
    </row>
    <row r="983" spans="1:22" x14ac:dyDescent="0.3">
      <c r="A983" t="s">
        <v>461</v>
      </c>
      <c r="B983" s="6">
        <v>2017</v>
      </c>
      <c r="C983">
        <v>38.96</v>
      </c>
      <c r="D983">
        <v>38.96</v>
      </c>
      <c r="E983">
        <v>100</v>
      </c>
      <c r="F983">
        <v>44.06</v>
      </c>
      <c r="G983">
        <v>45.62</v>
      </c>
      <c r="H983">
        <v>26.19</v>
      </c>
      <c r="I983">
        <v>40.909999999999997</v>
      </c>
      <c r="J983">
        <v>6.64</v>
      </c>
      <c r="K983" s="58">
        <v>0</v>
      </c>
      <c r="L983" s="58">
        <v>30.77</v>
      </c>
      <c r="M983">
        <v>4658.84</v>
      </c>
      <c r="N983" s="8">
        <v>6001000</v>
      </c>
      <c r="O983" s="8">
        <v>4046000</v>
      </c>
      <c r="P983" s="8">
        <v>294000</v>
      </c>
      <c r="Q983">
        <v>4.3499999999999996</v>
      </c>
      <c r="R983">
        <v>0.98</v>
      </c>
      <c r="S983">
        <v>24.84</v>
      </c>
      <c r="T983" s="6">
        <v>8.18</v>
      </c>
      <c r="U983" s="7">
        <v>5.9262843137254873</v>
      </c>
      <c r="V983" t="s">
        <v>640</v>
      </c>
    </row>
    <row r="984" spans="1:22" x14ac:dyDescent="0.3">
      <c r="A984" t="s">
        <v>186</v>
      </c>
      <c r="B984" s="6">
        <v>2017</v>
      </c>
      <c r="C984">
        <v>76.19</v>
      </c>
      <c r="D984">
        <v>76.19</v>
      </c>
      <c r="E984">
        <v>81.25</v>
      </c>
      <c r="F984">
        <v>77.62</v>
      </c>
      <c r="G984">
        <v>75.349999999999994</v>
      </c>
      <c r="H984">
        <v>75.61</v>
      </c>
      <c r="I984">
        <v>65.22</v>
      </c>
      <c r="J984">
        <v>72.69</v>
      </c>
      <c r="K984" s="58">
        <v>0</v>
      </c>
      <c r="L984" s="58">
        <v>42.86</v>
      </c>
      <c r="M984">
        <v>14892.03</v>
      </c>
      <c r="N984" s="8">
        <v>16963000</v>
      </c>
      <c r="O984" s="8">
        <v>11900000</v>
      </c>
      <c r="P984" s="8">
        <v>1455000</v>
      </c>
      <c r="Q984">
        <v>6.25</v>
      </c>
      <c r="R984">
        <v>1.0900000000000001</v>
      </c>
      <c r="S984">
        <v>45.59</v>
      </c>
      <c r="T984" s="6">
        <v>8.18</v>
      </c>
      <c r="U984" s="7">
        <v>5.9262843137254873</v>
      </c>
      <c r="V984" t="s">
        <v>640</v>
      </c>
    </row>
    <row r="985" spans="1:22" x14ac:dyDescent="0.3">
      <c r="A985" t="s">
        <v>639</v>
      </c>
      <c r="B985" s="6">
        <v>2017</v>
      </c>
      <c r="C985">
        <v>82.49</v>
      </c>
      <c r="D985">
        <v>41.87</v>
      </c>
      <c r="E985">
        <v>1.25</v>
      </c>
      <c r="F985">
        <v>88.94</v>
      </c>
      <c r="G985">
        <v>92.4</v>
      </c>
      <c r="H985">
        <v>56.54</v>
      </c>
      <c r="I985">
        <v>82.17</v>
      </c>
      <c r="J985">
        <v>57.96</v>
      </c>
      <c r="K985" s="58">
        <v>1</v>
      </c>
      <c r="L985" s="58">
        <v>35.71</v>
      </c>
      <c r="M985">
        <v>50165.23</v>
      </c>
      <c r="N985" s="8">
        <v>412383000</v>
      </c>
      <c r="O985" s="8">
        <v>314394000</v>
      </c>
      <c r="P985" s="8">
        <v>15528000</v>
      </c>
      <c r="Q985">
        <v>3.33</v>
      </c>
      <c r="R985">
        <v>0.56000000000000005</v>
      </c>
      <c r="S985">
        <v>64.05</v>
      </c>
      <c r="T985" s="6">
        <v>8.18</v>
      </c>
      <c r="U985" s="7">
        <v>5.9262843137254873</v>
      </c>
      <c r="V985" t="s">
        <v>640</v>
      </c>
    </row>
    <row r="986" spans="1:22" x14ac:dyDescent="0.3">
      <c r="A986" t="s">
        <v>678</v>
      </c>
      <c r="B986" s="6">
        <v>2017</v>
      </c>
      <c r="C986">
        <v>63.2</v>
      </c>
      <c r="D986">
        <v>63.2</v>
      </c>
      <c r="E986">
        <v>100</v>
      </c>
      <c r="F986">
        <v>55.08</v>
      </c>
      <c r="G986">
        <v>58.98</v>
      </c>
      <c r="H986">
        <v>84.69</v>
      </c>
      <c r="I986">
        <v>26.32</v>
      </c>
      <c r="J986">
        <v>98.61</v>
      </c>
      <c r="K986" s="58">
        <v>1</v>
      </c>
      <c r="L986" s="58">
        <v>42.86</v>
      </c>
      <c r="M986">
        <v>43235.32</v>
      </c>
      <c r="N986" s="8">
        <v>40768900</v>
      </c>
      <c r="O986" s="8">
        <v>24050500</v>
      </c>
      <c r="P986" s="8">
        <v>3142300</v>
      </c>
      <c r="Q986">
        <v>6.12</v>
      </c>
      <c r="R986">
        <v>0.5</v>
      </c>
      <c r="S986">
        <v>47.34</v>
      </c>
      <c r="T986" s="6">
        <v>8.18</v>
      </c>
      <c r="U986" s="7">
        <v>5.9262843137254873</v>
      </c>
      <c r="V986" t="s">
        <v>77</v>
      </c>
    </row>
    <row r="987" spans="1:22" x14ac:dyDescent="0.3">
      <c r="A987" t="s">
        <v>155</v>
      </c>
      <c r="B987" s="6">
        <v>2017</v>
      </c>
      <c r="C987">
        <v>71.39</v>
      </c>
      <c r="D987">
        <v>71.39</v>
      </c>
      <c r="E987">
        <v>100</v>
      </c>
      <c r="F987">
        <v>63.1</v>
      </c>
      <c r="G987">
        <v>79.95</v>
      </c>
      <c r="H987">
        <v>71.56</v>
      </c>
      <c r="I987">
        <v>26.32</v>
      </c>
      <c r="J987">
        <v>64.42</v>
      </c>
      <c r="K987" s="58">
        <v>1</v>
      </c>
      <c r="L987" s="58">
        <v>53.85</v>
      </c>
      <c r="M987">
        <v>18605.5</v>
      </c>
      <c r="N987" s="8">
        <v>15603000</v>
      </c>
      <c r="O987" s="8">
        <v>9296000</v>
      </c>
      <c r="P987" s="8">
        <v>825000</v>
      </c>
      <c r="Q987">
        <v>5.87</v>
      </c>
      <c r="R987">
        <v>0.62</v>
      </c>
      <c r="S987">
        <v>34.159999999999997</v>
      </c>
      <c r="T987" s="6">
        <v>8.18</v>
      </c>
      <c r="U987" s="7">
        <v>5.9262843137254873</v>
      </c>
      <c r="V987" t="s">
        <v>77</v>
      </c>
    </row>
    <row r="988" spans="1:22" x14ac:dyDescent="0.3">
      <c r="A988" t="s">
        <v>356</v>
      </c>
      <c r="B988" s="6">
        <v>2017</v>
      </c>
      <c r="C988">
        <v>78.87</v>
      </c>
      <c r="D988">
        <v>75.37</v>
      </c>
      <c r="E988">
        <v>71.88</v>
      </c>
      <c r="F988">
        <v>93.03</v>
      </c>
      <c r="G988">
        <v>71.790000000000006</v>
      </c>
      <c r="H988">
        <v>65.86</v>
      </c>
      <c r="I988">
        <v>92.11</v>
      </c>
      <c r="J988">
        <v>65.28</v>
      </c>
      <c r="K988" s="58">
        <v>1</v>
      </c>
      <c r="L988" s="58">
        <v>53.33</v>
      </c>
      <c r="M988">
        <v>7753.51</v>
      </c>
      <c r="N988" s="8">
        <v>9426000</v>
      </c>
      <c r="O988" s="8">
        <v>5641000</v>
      </c>
      <c r="P988" s="8">
        <v>897000</v>
      </c>
      <c r="Q988">
        <v>6.89</v>
      </c>
      <c r="R988">
        <v>0.88</v>
      </c>
      <c r="S988">
        <v>45.68</v>
      </c>
      <c r="T988" s="6">
        <v>8.18</v>
      </c>
      <c r="U988" s="7">
        <v>5.9262843137254873</v>
      </c>
      <c r="V988" t="s">
        <v>77</v>
      </c>
    </row>
    <row r="989" spans="1:22" x14ac:dyDescent="0.3">
      <c r="A989" t="s">
        <v>21</v>
      </c>
      <c r="B989" s="6">
        <v>2017</v>
      </c>
      <c r="C989">
        <v>83.83</v>
      </c>
      <c r="D989">
        <v>83.83</v>
      </c>
      <c r="E989">
        <v>100</v>
      </c>
      <c r="F989">
        <v>90.45</v>
      </c>
      <c r="G989">
        <v>79.45</v>
      </c>
      <c r="H989">
        <v>79.55</v>
      </c>
      <c r="I989">
        <v>99.62</v>
      </c>
      <c r="J989">
        <v>84.51</v>
      </c>
      <c r="K989" s="58">
        <v>1</v>
      </c>
      <c r="L989" s="58">
        <v>57.14</v>
      </c>
      <c r="M989">
        <v>85327.5</v>
      </c>
      <c r="N989" s="8">
        <v>76650000</v>
      </c>
      <c r="O989" s="8">
        <v>41894000</v>
      </c>
      <c r="P989" s="8">
        <v>7027000</v>
      </c>
      <c r="Q989">
        <v>8.57</v>
      </c>
      <c r="R989">
        <v>0.84</v>
      </c>
      <c r="S989">
        <v>34.28</v>
      </c>
      <c r="T989" s="6">
        <v>8.18</v>
      </c>
      <c r="U989" s="7">
        <v>5.9262843137254873</v>
      </c>
      <c r="V989" t="s">
        <v>77</v>
      </c>
    </row>
    <row r="990" spans="1:22" x14ac:dyDescent="0.3">
      <c r="A990" t="s">
        <v>12</v>
      </c>
      <c r="B990" s="6">
        <v>2017</v>
      </c>
      <c r="C990">
        <v>84.92</v>
      </c>
      <c r="D990">
        <v>57.23</v>
      </c>
      <c r="E990">
        <v>29.55</v>
      </c>
      <c r="F990">
        <v>83.54</v>
      </c>
      <c r="G990">
        <v>97.21</v>
      </c>
      <c r="H990">
        <v>67.569999999999993</v>
      </c>
      <c r="I990">
        <v>68.180000000000007</v>
      </c>
      <c r="J990">
        <v>72.12</v>
      </c>
      <c r="K990" s="58">
        <v>1</v>
      </c>
      <c r="L990" s="58">
        <v>68.75</v>
      </c>
      <c r="M990">
        <v>86550.81</v>
      </c>
      <c r="N990" s="8">
        <v>70172000</v>
      </c>
      <c r="O990" s="8">
        <v>33311000</v>
      </c>
      <c r="P990" s="8">
        <v>6720000</v>
      </c>
      <c r="Q990">
        <v>10.71</v>
      </c>
      <c r="R990">
        <v>0.5</v>
      </c>
      <c r="S990">
        <v>26.38</v>
      </c>
      <c r="T990" s="6">
        <v>8.18</v>
      </c>
      <c r="U990" s="7">
        <v>5.9262843137254873</v>
      </c>
      <c r="V990" t="s">
        <v>77</v>
      </c>
    </row>
    <row r="991" spans="1:22" x14ac:dyDescent="0.3">
      <c r="A991" t="s">
        <v>254</v>
      </c>
      <c r="B991" s="6">
        <v>2017</v>
      </c>
      <c r="C991">
        <v>56.69</v>
      </c>
      <c r="D991">
        <v>56.69</v>
      </c>
      <c r="E991">
        <v>100</v>
      </c>
      <c r="F991">
        <v>47.52</v>
      </c>
      <c r="G991">
        <v>62.27</v>
      </c>
      <c r="H991">
        <v>63.44</v>
      </c>
      <c r="I991">
        <v>26.32</v>
      </c>
      <c r="J991">
        <v>58.85</v>
      </c>
      <c r="K991" s="58">
        <v>1</v>
      </c>
      <c r="L991" s="58">
        <v>66.67</v>
      </c>
      <c r="M991">
        <v>8278.11</v>
      </c>
      <c r="N991" s="8">
        <v>7233800</v>
      </c>
      <c r="O991" s="8">
        <v>4248100</v>
      </c>
      <c r="P991" s="8">
        <v>593800</v>
      </c>
      <c r="Q991">
        <v>5.84</v>
      </c>
      <c r="R991">
        <v>1.62</v>
      </c>
      <c r="S991">
        <v>40.4</v>
      </c>
      <c r="T991" s="6">
        <v>8.18</v>
      </c>
      <c r="U991" s="7">
        <v>5.9262843137254873</v>
      </c>
      <c r="V991" t="s">
        <v>77</v>
      </c>
    </row>
    <row r="992" spans="1:22" x14ac:dyDescent="0.3">
      <c r="A992" t="s">
        <v>641</v>
      </c>
      <c r="B992" s="6">
        <v>2017</v>
      </c>
      <c r="C992">
        <v>76.400000000000006</v>
      </c>
      <c r="D992">
        <v>49.14</v>
      </c>
      <c r="E992">
        <v>21.88</v>
      </c>
      <c r="F992">
        <v>69.8</v>
      </c>
      <c r="G992">
        <v>87.4</v>
      </c>
      <c r="H992">
        <v>69.41</v>
      </c>
      <c r="I992">
        <v>26.32</v>
      </c>
      <c r="J992">
        <v>75.290000000000006</v>
      </c>
      <c r="K992" s="58">
        <v>1</v>
      </c>
      <c r="L992" s="58">
        <v>57.14</v>
      </c>
      <c r="M992">
        <v>7886.87</v>
      </c>
      <c r="N992" s="8">
        <v>7962000</v>
      </c>
      <c r="O992" s="8">
        <v>5023000</v>
      </c>
      <c r="P992" s="8">
        <v>569000</v>
      </c>
      <c r="Q992">
        <v>3.98</v>
      </c>
      <c r="R992">
        <v>0.8</v>
      </c>
      <c r="S992">
        <v>43.84</v>
      </c>
      <c r="T992" s="6">
        <v>8.18</v>
      </c>
      <c r="U992" s="7">
        <v>5.9262843137254873</v>
      </c>
      <c r="V992" t="s">
        <v>77</v>
      </c>
    </row>
    <row r="993" spans="1:22" x14ac:dyDescent="0.3">
      <c r="A993" t="s">
        <v>681</v>
      </c>
      <c r="B993" s="6">
        <v>2017</v>
      </c>
      <c r="C993">
        <v>73.66</v>
      </c>
      <c r="D993">
        <v>73.66</v>
      </c>
      <c r="E993">
        <v>100</v>
      </c>
      <c r="F993">
        <v>88.48</v>
      </c>
      <c r="G993">
        <v>79.040000000000006</v>
      </c>
      <c r="H993">
        <v>38.35</v>
      </c>
      <c r="I993">
        <v>81.58</v>
      </c>
      <c r="J993">
        <v>31.42</v>
      </c>
      <c r="K993" s="58">
        <v>1</v>
      </c>
      <c r="L993" s="58">
        <v>75</v>
      </c>
      <c r="M993">
        <v>6637.71</v>
      </c>
      <c r="N993" s="8">
        <v>1615600</v>
      </c>
      <c r="O993" s="8">
        <v>785700</v>
      </c>
      <c r="P993" s="8">
        <v>328500</v>
      </c>
      <c r="Q993">
        <v>15.92</v>
      </c>
      <c r="R993">
        <v>0.85</v>
      </c>
      <c r="S993">
        <v>34.89</v>
      </c>
      <c r="T993" s="6">
        <v>8.18</v>
      </c>
      <c r="U993" s="7">
        <v>5.9262843137254873</v>
      </c>
      <c r="V993" t="s">
        <v>77</v>
      </c>
    </row>
    <row r="994" spans="1:22" x14ac:dyDescent="0.3">
      <c r="A994" t="s">
        <v>622</v>
      </c>
      <c r="B994" s="6">
        <v>2017</v>
      </c>
      <c r="C994">
        <v>48.98</v>
      </c>
      <c r="D994">
        <v>48.98</v>
      </c>
      <c r="E994">
        <v>100</v>
      </c>
      <c r="F994">
        <v>23.71</v>
      </c>
      <c r="G994">
        <v>58.06</v>
      </c>
      <c r="H994">
        <v>78.22</v>
      </c>
      <c r="I994">
        <v>0</v>
      </c>
      <c r="J994">
        <v>97.68</v>
      </c>
      <c r="K994" s="58">
        <v>1</v>
      </c>
      <c r="L994" s="58">
        <v>75</v>
      </c>
      <c r="M994">
        <v>1494.78</v>
      </c>
      <c r="N994" s="8">
        <v>991230</v>
      </c>
      <c r="O994" s="8">
        <v>471528</v>
      </c>
      <c r="P994" s="8">
        <v>85177</v>
      </c>
      <c r="Q994">
        <v>11.18</v>
      </c>
      <c r="R994">
        <v>0.61</v>
      </c>
      <c r="S994">
        <v>33.01</v>
      </c>
      <c r="T994" s="6">
        <v>8.18</v>
      </c>
      <c r="U994" s="7">
        <v>5.9262843137254873</v>
      </c>
      <c r="V994" t="s">
        <v>77</v>
      </c>
    </row>
    <row r="995" spans="1:22" x14ac:dyDescent="0.3">
      <c r="A995" t="s">
        <v>642</v>
      </c>
      <c r="B995" s="6">
        <v>2017</v>
      </c>
      <c r="C995">
        <v>22.32</v>
      </c>
      <c r="D995">
        <v>22.32</v>
      </c>
      <c r="E995">
        <v>100</v>
      </c>
      <c r="F995">
        <v>30.63</v>
      </c>
      <c r="G995">
        <v>8.83</v>
      </c>
      <c r="H995">
        <v>30.51</v>
      </c>
      <c r="I995">
        <v>66.17</v>
      </c>
      <c r="J995">
        <v>25.86</v>
      </c>
      <c r="K995" s="58">
        <v>1</v>
      </c>
      <c r="L995" s="58">
        <v>75</v>
      </c>
      <c r="M995">
        <v>13175.19</v>
      </c>
      <c r="N995" s="8">
        <v>2081807</v>
      </c>
      <c r="O995" s="8">
        <v>531397</v>
      </c>
      <c r="P995" s="8">
        <v>583035</v>
      </c>
      <c r="Q995">
        <v>23.87</v>
      </c>
      <c r="R995">
        <v>1.03</v>
      </c>
      <c r="S995">
        <v>0.8</v>
      </c>
      <c r="T995" s="6">
        <v>8.18</v>
      </c>
      <c r="U995" s="7">
        <v>5.9262843137254873</v>
      </c>
      <c r="V995" t="s">
        <v>77</v>
      </c>
    </row>
    <row r="996" spans="1:22" x14ac:dyDescent="0.3">
      <c r="A996" t="s">
        <v>643</v>
      </c>
      <c r="B996" s="6">
        <v>2017</v>
      </c>
      <c r="C996">
        <v>52.57</v>
      </c>
      <c r="D996">
        <v>52.57</v>
      </c>
      <c r="E996">
        <v>100</v>
      </c>
      <c r="F996">
        <v>26.01</v>
      </c>
      <c r="G996">
        <v>68.83</v>
      </c>
      <c r="H996">
        <v>71.95</v>
      </c>
      <c r="I996">
        <v>26.32</v>
      </c>
      <c r="J996">
        <v>86.28</v>
      </c>
      <c r="K996" s="58">
        <v>0</v>
      </c>
      <c r="L996" s="58">
        <v>38.46</v>
      </c>
      <c r="M996">
        <v>2780</v>
      </c>
      <c r="N996" s="8">
        <v>1728000</v>
      </c>
      <c r="O996" s="8">
        <v>421000</v>
      </c>
      <c r="P996" s="8">
        <v>349000</v>
      </c>
      <c r="Q996">
        <v>16.059999999999999</v>
      </c>
      <c r="R996">
        <v>1.43</v>
      </c>
      <c r="S996">
        <v>0.08</v>
      </c>
      <c r="T996" s="6">
        <v>8.18</v>
      </c>
      <c r="U996" s="7">
        <v>5.9262843137254873</v>
      </c>
      <c r="V996" t="s">
        <v>77</v>
      </c>
    </row>
    <row r="997" spans="1:22" x14ac:dyDescent="0.3">
      <c r="A997" t="s">
        <v>162</v>
      </c>
      <c r="B997" s="6">
        <v>2017</v>
      </c>
      <c r="C997">
        <v>70.739999999999995</v>
      </c>
      <c r="D997">
        <v>70.739999999999995</v>
      </c>
      <c r="E997">
        <v>100</v>
      </c>
      <c r="F997">
        <v>74.010000000000005</v>
      </c>
      <c r="G997">
        <v>71.13</v>
      </c>
      <c r="H997">
        <v>64.319999999999993</v>
      </c>
      <c r="I997">
        <v>26.32</v>
      </c>
      <c r="J997">
        <v>76.44</v>
      </c>
      <c r="K997" s="58">
        <v>0</v>
      </c>
      <c r="L997" s="58">
        <v>46.15</v>
      </c>
      <c r="M997">
        <v>17742.23</v>
      </c>
      <c r="N997" s="8">
        <v>7102000</v>
      </c>
      <c r="O997" s="8">
        <v>3564000</v>
      </c>
      <c r="P997" s="8">
        <v>834000</v>
      </c>
      <c r="Q997">
        <v>11.19</v>
      </c>
      <c r="R997">
        <v>0.71</v>
      </c>
      <c r="S997">
        <v>31.25</v>
      </c>
      <c r="T997" s="6">
        <v>8.18</v>
      </c>
      <c r="U997" s="7">
        <v>5.9262843137254873</v>
      </c>
      <c r="V997" t="s">
        <v>77</v>
      </c>
    </row>
    <row r="998" spans="1:22" x14ac:dyDescent="0.3">
      <c r="A998" t="s">
        <v>274</v>
      </c>
      <c r="B998" s="6">
        <v>2017</v>
      </c>
      <c r="C998">
        <v>57.27</v>
      </c>
      <c r="D998">
        <v>57.27</v>
      </c>
      <c r="E998">
        <v>100</v>
      </c>
      <c r="F998">
        <v>51.16</v>
      </c>
      <c r="G998">
        <v>58.37</v>
      </c>
      <c r="H998">
        <v>66.180000000000007</v>
      </c>
      <c r="I998">
        <v>26.32</v>
      </c>
      <c r="J998">
        <v>66.87</v>
      </c>
      <c r="K998" s="58">
        <v>0</v>
      </c>
      <c r="L998" s="58">
        <v>33.33</v>
      </c>
      <c r="M998">
        <v>6608.39</v>
      </c>
      <c r="N998" s="8">
        <v>4641800</v>
      </c>
      <c r="O998" s="8">
        <v>2424700</v>
      </c>
      <c r="P998" s="8">
        <v>493200</v>
      </c>
      <c r="Q998">
        <v>9.51</v>
      </c>
      <c r="R998">
        <v>2.59</v>
      </c>
      <c r="S998">
        <v>32.42</v>
      </c>
      <c r="T998" s="6">
        <v>8.18</v>
      </c>
      <c r="U998" s="7">
        <v>5.9262843137254873</v>
      </c>
      <c r="V998" t="s">
        <v>77</v>
      </c>
    </row>
    <row r="999" spans="1:22" x14ac:dyDescent="0.3">
      <c r="A999" t="s">
        <v>374</v>
      </c>
      <c r="B999" s="6">
        <v>2017</v>
      </c>
      <c r="C999">
        <v>44.39</v>
      </c>
      <c r="D999">
        <v>44.39</v>
      </c>
      <c r="E999">
        <v>100</v>
      </c>
      <c r="F999">
        <v>34.04</v>
      </c>
      <c r="G999">
        <v>64.58</v>
      </c>
      <c r="H999">
        <v>28.47</v>
      </c>
      <c r="I999">
        <v>26.32</v>
      </c>
      <c r="J999">
        <v>20.8</v>
      </c>
      <c r="K999" s="58">
        <v>0</v>
      </c>
      <c r="L999" s="58">
        <v>35.71</v>
      </c>
      <c r="M999">
        <v>3942.65</v>
      </c>
      <c r="N999" s="8">
        <v>9659200</v>
      </c>
      <c r="O999" s="8">
        <v>5498500</v>
      </c>
      <c r="P999" s="8">
        <v>132800</v>
      </c>
      <c r="Q999">
        <v>2.16</v>
      </c>
      <c r="R999">
        <v>0.38</v>
      </c>
      <c r="S999">
        <v>42.07</v>
      </c>
      <c r="T999" s="6">
        <v>8.18</v>
      </c>
      <c r="U999" s="7">
        <v>5.9262843137254873</v>
      </c>
      <c r="V999" t="s">
        <v>77</v>
      </c>
    </row>
    <row r="1000" spans="1:22" x14ac:dyDescent="0.3">
      <c r="A1000" t="s">
        <v>644</v>
      </c>
      <c r="B1000" s="6">
        <v>2017</v>
      </c>
      <c r="C1000">
        <v>75.98</v>
      </c>
      <c r="D1000">
        <v>75.98</v>
      </c>
      <c r="E1000">
        <v>100</v>
      </c>
      <c r="F1000">
        <v>63.89</v>
      </c>
      <c r="G1000">
        <v>79.430000000000007</v>
      </c>
      <c r="H1000">
        <v>88.1</v>
      </c>
      <c r="I1000">
        <v>40.32</v>
      </c>
      <c r="J1000">
        <v>93.27</v>
      </c>
      <c r="K1000" s="58">
        <v>0</v>
      </c>
      <c r="L1000" s="58">
        <v>50</v>
      </c>
      <c r="M1000">
        <v>14715.38</v>
      </c>
      <c r="N1000" s="8">
        <v>12521000</v>
      </c>
      <c r="O1000" s="8">
        <v>5456000</v>
      </c>
      <c r="P1000" s="8">
        <v>868000</v>
      </c>
      <c r="Q1000">
        <v>14.87</v>
      </c>
      <c r="R1000">
        <v>0.69</v>
      </c>
      <c r="S1000">
        <v>27.11</v>
      </c>
      <c r="T1000" s="6">
        <v>8.18</v>
      </c>
      <c r="U1000" s="7">
        <v>5.9262843137254873</v>
      </c>
      <c r="V1000" t="s">
        <v>77</v>
      </c>
    </row>
    <row r="1001" spans="1:22" x14ac:dyDescent="0.3">
      <c r="A1001" t="s">
        <v>389</v>
      </c>
      <c r="B1001" s="6">
        <v>2017</v>
      </c>
      <c r="C1001">
        <v>64.709999999999994</v>
      </c>
      <c r="D1001">
        <v>64.709999999999994</v>
      </c>
      <c r="E1001">
        <v>100</v>
      </c>
      <c r="F1001">
        <v>61.75</v>
      </c>
      <c r="G1001">
        <v>74.2</v>
      </c>
      <c r="H1001">
        <v>53.88</v>
      </c>
      <c r="I1001">
        <v>66.17</v>
      </c>
      <c r="J1001">
        <v>60.62</v>
      </c>
      <c r="K1001" s="58">
        <v>0</v>
      </c>
      <c r="L1001" s="58">
        <v>42.86</v>
      </c>
      <c r="M1001">
        <v>6109.98</v>
      </c>
      <c r="N1001" s="8">
        <v>9954000</v>
      </c>
      <c r="O1001" s="8">
        <v>6541000</v>
      </c>
      <c r="P1001" s="8">
        <v>611000</v>
      </c>
      <c r="Q1001">
        <v>1.26</v>
      </c>
      <c r="R1001">
        <v>0.97</v>
      </c>
      <c r="S1001">
        <v>45.72</v>
      </c>
      <c r="T1001" s="6">
        <v>8.18</v>
      </c>
      <c r="U1001" s="7">
        <v>5.9262843137254873</v>
      </c>
      <c r="V1001" t="s">
        <v>77</v>
      </c>
    </row>
    <row r="1002" spans="1:22" x14ac:dyDescent="0.3">
      <c r="A1002" t="s">
        <v>282</v>
      </c>
      <c r="B1002" s="6">
        <v>2017</v>
      </c>
      <c r="C1002">
        <v>60</v>
      </c>
      <c r="D1002">
        <v>60</v>
      </c>
      <c r="E1002">
        <v>100</v>
      </c>
      <c r="F1002">
        <v>60.64</v>
      </c>
      <c r="G1002">
        <v>75.14</v>
      </c>
      <c r="H1002">
        <v>33.21</v>
      </c>
      <c r="I1002">
        <v>26.32</v>
      </c>
      <c r="J1002">
        <v>24.19</v>
      </c>
      <c r="K1002" s="58">
        <v>0</v>
      </c>
      <c r="L1002" s="58">
        <v>46.15</v>
      </c>
      <c r="M1002">
        <v>12339.85</v>
      </c>
      <c r="N1002" s="8">
        <v>20375000</v>
      </c>
      <c r="O1002" s="8">
        <v>12811000</v>
      </c>
      <c r="P1002" s="8">
        <v>1117000</v>
      </c>
      <c r="Q1002">
        <v>5.65</v>
      </c>
      <c r="R1002">
        <v>0.53</v>
      </c>
      <c r="S1002">
        <v>45.89</v>
      </c>
      <c r="T1002" s="6">
        <v>8.18</v>
      </c>
      <c r="U1002" s="7">
        <v>5.9262843137254873</v>
      </c>
      <c r="V1002" t="s">
        <v>77</v>
      </c>
    </row>
    <row r="1003" spans="1:22" x14ac:dyDescent="0.3">
      <c r="A1003" t="s">
        <v>263</v>
      </c>
      <c r="B1003" s="6">
        <v>2017</v>
      </c>
      <c r="C1003">
        <v>68.650000000000006</v>
      </c>
      <c r="D1003">
        <v>68.650000000000006</v>
      </c>
      <c r="E1003">
        <v>100</v>
      </c>
      <c r="F1003">
        <v>53.98</v>
      </c>
      <c r="G1003">
        <v>84.81</v>
      </c>
      <c r="H1003">
        <v>67.19</v>
      </c>
      <c r="I1003">
        <v>0</v>
      </c>
      <c r="J1003">
        <v>61.5</v>
      </c>
      <c r="K1003" s="58">
        <v>0</v>
      </c>
      <c r="L1003" s="58">
        <v>53.33</v>
      </c>
      <c r="M1003">
        <v>9266.02</v>
      </c>
      <c r="N1003" s="8">
        <v>4568451</v>
      </c>
      <c r="O1003" s="8">
        <v>2799115</v>
      </c>
      <c r="P1003" s="8">
        <v>399878</v>
      </c>
      <c r="Q1003">
        <v>6.53</v>
      </c>
      <c r="R1003">
        <v>0.66</v>
      </c>
      <c r="S1003">
        <v>47.9</v>
      </c>
      <c r="T1003" s="6">
        <v>8.18</v>
      </c>
      <c r="U1003" s="7">
        <v>5.9262843137254873</v>
      </c>
      <c r="V1003" t="s">
        <v>77</v>
      </c>
    </row>
    <row r="1004" spans="1:22" x14ac:dyDescent="0.3">
      <c r="A1004" t="s">
        <v>377</v>
      </c>
      <c r="B1004" s="6">
        <v>2017</v>
      </c>
      <c r="C1004">
        <v>65.790000000000006</v>
      </c>
      <c r="D1004">
        <v>65.790000000000006</v>
      </c>
      <c r="E1004">
        <v>100</v>
      </c>
      <c r="F1004">
        <v>81.040000000000006</v>
      </c>
      <c r="G1004">
        <v>70.33</v>
      </c>
      <c r="H1004">
        <v>31.15</v>
      </c>
      <c r="I1004">
        <v>92.11</v>
      </c>
      <c r="J1004">
        <v>27.42</v>
      </c>
      <c r="K1004" s="58">
        <v>0</v>
      </c>
      <c r="L1004" s="58">
        <v>53.85</v>
      </c>
      <c r="M1004">
        <v>8909.59</v>
      </c>
      <c r="N1004" s="8">
        <v>5000975</v>
      </c>
      <c r="O1004" s="8">
        <v>3138338</v>
      </c>
      <c r="P1004" s="8">
        <v>315187</v>
      </c>
      <c r="Q1004">
        <v>5.09</v>
      </c>
      <c r="R1004">
        <v>2.39</v>
      </c>
      <c r="S1004">
        <v>35.11</v>
      </c>
      <c r="T1004" s="6">
        <v>8.18</v>
      </c>
      <c r="U1004" s="7">
        <v>5.9262843137254873</v>
      </c>
      <c r="V1004" t="s">
        <v>77</v>
      </c>
    </row>
    <row r="1005" spans="1:22" x14ac:dyDescent="0.3">
      <c r="A1005" t="s">
        <v>590</v>
      </c>
      <c r="B1005" s="6">
        <v>2017</v>
      </c>
      <c r="C1005">
        <v>37.11</v>
      </c>
      <c r="D1005">
        <v>37.11</v>
      </c>
      <c r="E1005">
        <v>100</v>
      </c>
      <c r="F1005">
        <v>19.579999999999998</v>
      </c>
      <c r="G1005">
        <v>33.909999999999997</v>
      </c>
      <c r="H1005">
        <v>73.510000000000005</v>
      </c>
      <c r="I1005">
        <v>26.32</v>
      </c>
      <c r="J1005">
        <v>92.24</v>
      </c>
      <c r="K1005" s="58">
        <v>0</v>
      </c>
      <c r="L1005" s="58">
        <v>53.85</v>
      </c>
      <c r="M1005">
        <v>1653.85</v>
      </c>
      <c r="N1005" s="8">
        <v>532500</v>
      </c>
      <c r="O1005" s="8">
        <v>54100</v>
      </c>
      <c r="P1005" s="8">
        <v>113100</v>
      </c>
      <c r="Q1005">
        <v>20.05</v>
      </c>
      <c r="R1005">
        <v>0.54</v>
      </c>
      <c r="S1005">
        <v>0</v>
      </c>
      <c r="T1005" s="6">
        <v>8.18</v>
      </c>
      <c r="U1005" s="7">
        <v>5.9262843137254873</v>
      </c>
      <c r="V1005" t="s">
        <v>77</v>
      </c>
    </row>
    <row r="1006" spans="1:22" x14ac:dyDescent="0.3">
      <c r="A1006" t="s">
        <v>682</v>
      </c>
      <c r="B1006" s="6">
        <v>2017</v>
      </c>
      <c r="C1006">
        <v>70.89</v>
      </c>
      <c r="D1006">
        <v>58.88</v>
      </c>
      <c r="E1006">
        <v>46.88</v>
      </c>
      <c r="F1006">
        <v>57.75</v>
      </c>
      <c r="G1006">
        <v>82.03</v>
      </c>
      <c r="H1006">
        <v>75.22</v>
      </c>
      <c r="I1006">
        <v>66.17</v>
      </c>
      <c r="J1006">
        <v>80.430000000000007</v>
      </c>
      <c r="K1006" s="58">
        <v>0</v>
      </c>
      <c r="L1006" s="58">
        <v>53.85</v>
      </c>
      <c r="M1006">
        <v>10530.08</v>
      </c>
      <c r="N1006" s="8">
        <v>126206000</v>
      </c>
      <c r="O1006" s="8">
        <v>48375000</v>
      </c>
      <c r="P1006" s="8">
        <v>3946000</v>
      </c>
      <c r="Q1006">
        <v>3.55</v>
      </c>
      <c r="R1006">
        <v>0.74</v>
      </c>
      <c r="S1006">
        <v>23.45</v>
      </c>
      <c r="T1006" s="6">
        <v>8.18</v>
      </c>
      <c r="U1006" s="7">
        <v>5.9262843137254873</v>
      </c>
      <c r="V1006" t="s">
        <v>77</v>
      </c>
    </row>
    <row r="1007" spans="1:22" x14ac:dyDescent="0.3">
      <c r="A1007" t="s">
        <v>646</v>
      </c>
      <c r="B1007" s="6">
        <v>2017</v>
      </c>
      <c r="C1007">
        <v>63.95</v>
      </c>
      <c r="D1007">
        <v>63.95</v>
      </c>
      <c r="E1007">
        <v>100</v>
      </c>
      <c r="F1007">
        <v>80.03</v>
      </c>
      <c r="G1007">
        <v>87.06</v>
      </c>
      <c r="H1007">
        <v>9.57</v>
      </c>
      <c r="I1007">
        <v>79.569999999999993</v>
      </c>
      <c r="J1007">
        <v>6.6</v>
      </c>
      <c r="K1007" s="58">
        <v>0</v>
      </c>
      <c r="L1007" s="58">
        <v>57.14</v>
      </c>
      <c r="M1007">
        <v>10229.74</v>
      </c>
      <c r="N1007" s="8">
        <v>29837765</v>
      </c>
      <c r="O1007" s="8">
        <v>24669729</v>
      </c>
      <c r="P1007" s="8">
        <v>1023053</v>
      </c>
      <c r="Q1007">
        <v>3.45</v>
      </c>
      <c r="R1007">
        <v>1.17</v>
      </c>
      <c r="S1007">
        <v>60.93</v>
      </c>
      <c r="T1007" s="6">
        <v>8.18</v>
      </c>
      <c r="U1007" s="7">
        <v>5.9262843137254873</v>
      </c>
      <c r="V1007" t="s">
        <v>645</v>
      </c>
    </row>
    <row r="1008" spans="1:22" x14ac:dyDescent="0.3">
      <c r="A1008" t="s">
        <v>647</v>
      </c>
      <c r="B1008" s="6">
        <v>2017</v>
      </c>
      <c r="C1008">
        <v>69.23</v>
      </c>
      <c r="D1008">
        <v>69.23</v>
      </c>
      <c r="E1008">
        <v>100</v>
      </c>
      <c r="F1008">
        <v>69.41</v>
      </c>
      <c r="G1008">
        <v>68.7</v>
      </c>
      <c r="H1008">
        <v>69.7</v>
      </c>
      <c r="I1008">
        <v>79.569999999999993</v>
      </c>
      <c r="J1008">
        <v>61.49</v>
      </c>
      <c r="K1008" s="58">
        <v>0</v>
      </c>
      <c r="L1008" s="58">
        <v>50</v>
      </c>
      <c r="M1008">
        <v>2240.27</v>
      </c>
      <c r="N1008" s="8">
        <v>4825000</v>
      </c>
      <c r="O1008" s="8">
        <v>3759000</v>
      </c>
      <c r="P1008" s="8">
        <v>64000</v>
      </c>
      <c r="Q1008">
        <v>4.63</v>
      </c>
      <c r="R1008">
        <v>1.43</v>
      </c>
      <c r="S1008">
        <v>49.41</v>
      </c>
      <c r="T1008" s="6">
        <v>8.18</v>
      </c>
      <c r="U1008" s="7">
        <v>5.9262843137254873</v>
      </c>
      <c r="V1008" t="s">
        <v>645</v>
      </c>
    </row>
    <row r="1009" spans="1:22" x14ac:dyDescent="0.3">
      <c r="A1009" t="s">
        <v>483</v>
      </c>
      <c r="B1009" s="6">
        <v>2017</v>
      </c>
      <c r="C1009">
        <v>60.82</v>
      </c>
      <c r="D1009">
        <v>60.82</v>
      </c>
      <c r="E1009">
        <v>100</v>
      </c>
      <c r="F1009">
        <v>65.03</v>
      </c>
      <c r="G1009">
        <v>62.13</v>
      </c>
      <c r="H1009">
        <v>53.13</v>
      </c>
      <c r="I1009">
        <v>46.24</v>
      </c>
      <c r="J1009">
        <v>35.58</v>
      </c>
      <c r="K1009" s="58">
        <v>0</v>
      </c>
      <c r="L1009" s="58">
        <v>53.33</v>
      </c>
      <c r="M1009">
        <v>4093.52</v>
      </c>
      <c r="N1009" s="8">
        <v>4803968</v>
      </c>
      <c r="O1009" s="8">
        <v>1778655</v>
      </c>
      <c r="P1009" s="8">
        <v>121873</v>
      </c>
      <c r="Q1009">
        <v>3.1</v>
      </c>
      <c r="R1009">
        <v>0.49</v>
      </c>
      <c r="S1009">
        <v>9.34</v>
      </c>
      <c r="T1009" s="6">
        <v>8.18</v>
      </c>
      <c r="U1009" s="7">
        <v>5.9262843137254873</v>
      </c>
      <c r="V1009" t="s">
        <v>645</v>
      </c>
    </row>
    <row r="1010" spans="1:22" x14ac:dyDescent="0.3">
      <c r="A1010" t="s">
        <v>200</v>
      </c>
      <c r="B1010" s="6">
        <v>2017</v>
      </c>
      <c r="C1010">
        <v>64.72</v>
      </c>
      <c r="D1010">
        <v>64.72</v>
      </c>
      <c r="E1010">
        <v>100</v>
      </c>
      <c r="F1010">
        <v>64.17</v>
      </c>
      <c r="G1010">
        <v>92.5</v>
      </c>
      <c r="H1010">
        <v>27.22</v>
      </c>
      <c r="I1010">
        <v>37.1</v>
      </c>
      <c r="J1010">
        <v>21.76</v>
      </c>
      <c r="K1010" s="58">
        <v>1</v>
      </c>
      <c r="L1010" s="58"/>
      <c r="M1010">
        <v>15599.27</v>
      </c>
      <c r="N1010" s="8">
        <v>35441000</v>
      </c>
      <c r="O1010" s="8">
        <v>25231000</v>
      </c>
      <c r="P1010" s="8">
        <v>-522000</v>
      </c>
      <c r="Q1010">
        <v>3.61</v>
      </c>
      <c r="R1010">
        <v>0.93</v>
      </c>
      <c r="S1010">
        <v>39.31</v>
      </c>
      <c r="T1010" s="6">
        <v>8.18</v>
      </c>
      <c r="U1010" s="7">
        <v>5.9262843137254873</v>
      </c>
      <c r="V1010" t="s">
        <v>645</v>
      </c>
    </row>
    <row r="1011" spans="1:22" x14ac:dyDescent="0.3">
      <c r="A1011" t="s">
        <v>648</v>
      </c>
      <c r="B1011" s="6">
        <v>2017</v>
      </c>
      <c r="C1011">
        <v>84.97</v>
      </c>
      <c r="D1011">
        <v>84.97</v>
      </c>
      <c r="E1011">
        <v>100</v>
      </c>
      <c r="F1011">
        <v>77.150000000000006</v>
      </c>
      <c r="G1011">
        <v>90.92</v>
      </c>
      <c r="H1011">
        <v>90.29</v>
      </c>
      <c r="I1011">
        <v>59.38</v>
      </c>
      <c r="J1011">
        <v>98.72</v>
      </c>
      <c r="K1011" s="58">
        <v>1</v>
      </c>
      <c r="L1011" s="58">
        <v>23.53</v>
      </c>
      <c r="M1011">
        <v>25195.52</v>
      </c>
      <c r="N1011" s="8">
        <v>31538000</v>
      </c>
      <c r="O1011" s="8">
        <v>16561000</v>
      </c>
      <c r="P1011" s="8">
        <v>2106000</v>
      </c>
      <c r="Q1011">
        <v>6.72</v>
      </c>
      <c r="R1011">
        <v>0.8</v>
      </c>
      <c r="S1011">
        <v>34.75</v>
      </c>
      <c r="T1011" s="6">
        <v>8.18</v>
      </c>
      <c r="U1011" s="7">
        <v>5.9262843137254873</v>
      </c>
      <c r="V1011" t="s">
        <v>645</v>
      </c>
    </row>
    <row r="1012" spans="1:22" x14ac:dyDescent="0.3">
      <c r="A1012" t="s">
        <v>321</v>
      </c>
      <c r="B1012" s="6">
        <v>2017</v>
      </c>
      <c r="C1012">
        <v>76.040000000000006</v>
      </c>
      <c r="D1012">
        <v>76.040000000000006</v>
      </c>
      <c r="E1012">
        <v>100</v>
      </c>
      <c r="F1012">
        <v>96.89</v>
      </c>
      <c r="G1012">
        <v>82.03</v>
      </c>
      <c r="H1012">
        <v>38.590000000000003</v>
      </c>
      <c r="I1012">
        <v>97.31</v>
      </c>
      <c r="J1012">
        <v>29.17</v>
      </c>
      <c r="K1012" s="58">
        <v>1</v>
      </c>
      <c r="L1012" s="58">
        <v>25</v>
      </c>
      <c r="M1012">
        <v>8948.7199999999993</v>
      </c>
      <c r="N1012" s="8">
        <v>29880000</v>
      </c>
      <c r="O1012" s="8">
        <v>24748000</v>
      </c>
      <c r="P1012" s="8">
        <v>1647000</v>
      </c>
      <c r="Q1012">
        <v>3.06</v>
      </c>
      <c r="R1012">
        <v>0.51</v>
      </c>
      <c r="S1012">
        <v>74.680000000000007</v>
      </c>
      <c r="T1012" s="6">
        <v>8.18</v>
      </c>
      <c r="U1012" s="7">
        <v>5.9262843137254873</v>
      </c>
      <c r="V1012" t="s">
        <v>645</v>
      </c>
    </row>
    <row r="1013" spans="1:22" x14ac:dyDescent="0.3">
      <c r="A1013" t="s">
        <v>220</v>
      </c>
      <c r="B1013" s="6">
        <v>2017</v>
      </c>
      <c r="C1013">
        <v>73.48</v>
      </c>
      <c r="D1013">
        <v>73.48</v>
      </c>
      <c r="E1013">
        <v>100</v>
      </c>
      <c r="F1013">
        <v>64.48</v>
      </c>
      <c r="G1013">
        <v>82.96</v>
      </c>
      <c r="H1013">
        <v>73</v>
      </c>
      <c r="I1013">
        <v>37.1</v>
      </c>
      <c r="J1013">
        <v>70.75</v>
      </c>
      <c r="K1013" s="58">
        <v>1</v>
      </c>
      <c r="L1013" s="58">
        <v>26.32</v>
      </c>
      <c r="M1013">
        <v>13909.38</v>
      </c>
      <c r="N1013" s="8">
        <v>21955000</v>
      </c>
      <c r="O1013" s="8">
        <v>15721000</v>
      </c>
      <c r="P1013" s="8">
        <v>547000</v>
      </c>
      <c r="Q1013">
        <v>3.24</v>
      </c>
      <c r="R1013">
        <v>0.56000000000000005</v>
      </c>
      <c r="S1013">
        <v>57.83</v>
      </c>
      <c r="T1013" s="6">
        <v>8.18</v>
      </c>
      <c r="U1013" s="7">
        <v>5.9262843137254873</v>
      </c>
      <c r="V1013" t="s">
        <v>645</v>
      </c>
    </row>
    <row r="1014" spans="1:22" x14ac:dyDescent="0.3">
      <c r="A1014" t="s">
        <v>649</v>
      </c>
      <c r="B1014" s="6">
        <v>2017</v>
      </c>
      <c r="C1014">
        <v>68.12</v>
      </c>
      <c r="D1014">
        <v>68.12</v>
      </c>
      <c r="E1014">
        <v>100</v>
      </c>
      <c r="F1014">
        <v>64.84</v>
      </c>
      <c r="G1014">
        <v>60.27</v>
      </c>
      <c r="H1014">
        <v>85.7</v>
      </c>
      <c r="I1014">
        <v>50</v>
      </c>
      <c r="J1014">
        <v>88.71</v>
      </c>
      <c r="K1014" s="58">
        <v>1</v>
      </c>
      <c r="L1014" s="58">
        <v>33.33</v>
      </c>
      <c r="M1014">
        <v>2474.86</v>
      </c>
      <c r="N1014" s="8">
        <v>21270000</v>
      </c>
      <c r="O1014" s="8">
        <v>13232000</v>
      </c>
      <c r="P1014" s="8">
        <v>1149000</v>
      </c>
      <c r="Q1014">
        <v>0.54</v>
      </c>
      <c r="R1014">
        <v>0.85</v>
      </c>
      <c r="S1014">
        <v>26.85</v>
      </c>
      <c r="T1014" s="6">
        <v>8.18</v>
      </c>
      <c r="U1014" s="7">
        <v>5.9262843137254873</v>
      </c>
      <c r="V1014" t="s">
        <v>645</v>
      </c>
    </row>
    <row r="1015" spans="1:22" x14ac:dyDescent="0.3">
      <c r="A1015" t="s">
        <v>176</v>
      </c>
      <c r="B1015" s="6">
        <v>2017</v>
      </c>
      <c r="C1015">
        <v>83.56</v>
      </c>
      <c r="D1015">
        <v>83.56</v>
      </c>
      <c r="E1015">
        <v>100</v>
      </c>
      <c r="F1015">
        <v>94.46</v>
      </c>
      <c r="G1015">
        <v>90.54</v>
      </c>
      <c r="H1015">
        <v>58.45</v>
      </c>
      <c r="I1015">
        <v>96.75</v>
      </c>
      <c r="J1015">
        <v>52.3</v>
      </c>
      <c r="K1015" s="58">
        <v>1</v>
      </c>
      <c r="L1015" s="58">
        <v>46.15</v>
      </c>
      <c r="M1015">
        <v>13627.53</v>
      </c>
      <c r="N1015" s="8">
        <v>3646700</v>
      </c>
      <c r="O1015" s="8">
        <v>1809500</v>
      </c>
      <c r="P1015" s="8">
        <v>649400</v>
      </c>
      <c r="Q1015">
        <v>15.02</v>
      </c>
      <c r="R1015">
        <v>0.8</v>
      </c>
      <c r="S1015">
        <v>32.76</v>
      </c>
      <c r="T1015" s="6">
        <v>8.18</v>
      </c>
      <c r="U1015" s="7">
        <v>5.9262843137254873</v>
      </c>
      <c r="V1015" t="s">
        <v>645</v>
      </c>
    </row>
    <row r="1016" spans="1:22" x14ac:dyDescent="0.3">
      <c r="A1016" t="s">
        <v>650</v>
      </c>
      <c r="B1016" s="6">
        <v>2017</v>
      </c>
      <c r="C1016">
        <v>79.989999999999995</v>
      </c>
      <c r="D1016">
        <v>79.989999999999995</v>
      </c>
      <c r="E1016">
        <v>91.67</v>
      </c>
      <c r="F1016">
        <v>84.25</v>
      </c>
      <c r="G1016">
        <v>74.91</v>
      </c>
      <c r="H1016">
        <v>79.709999999999994</v>
      </c>
      <c r="I1016">
        <v>59.38</v>
      </c>
      <c r="J1016">
        <v>97.79</v>
      </c>
      <c r="K1016" s="58">
        <v>1</v>
      </c>
      <c r="L1016" s="58">
        <v>35.29</v>
      </c>
      <c r="M1016">
        <v>18125.54</v>
      </c>
      <c r="N1016" s="8">
        <v>34040100</v>
      </c>
      <c r="O1016" s="8">
        <v>17987700</v>
      </c>
      <c r="P1016" s="8">
        <v>1312200</v>
      </c>
      <c r="Q1016">
        <v>3.44</v>
      </c>
      <c r="R1016">
        <v>0.51</v>
      </c>
      <c r="S1016">
        <v>40.04</v>
      </c>
      <c r="T1016" s="6">
        <v>8.18</v>
      </c>
      <c r="U1016" s="7">
        <v>5.9262843137254873</v>
      </c>
      <c r="V1016" t="s">
        <v>645</v>
      </c>
    </row>
    <row r="1017" spans="1:22" x14ac:dyDescent="0.3">
      <c r="A1017" t="s">
        <v>651</v>
      </c>
      <c r="B1017" s="6">
        <v>2017</v>
      </c>
      <c r="C1017">
        <v>71.39</v>
      </c>
      <c r="D1017">
        <v>71.39</v>
      </c>
      <c r="E1017">
        <v>100</v>
      </c>
      <c r="F1017">
        <v>74.180000000000007</v>
      </c>
      <c r="G1017">
        <v>74.58</v>
      </c>
      <c r="H1017">
        <v>62.77</v>
      </c>
      <c r="I1017">
        <v>91.56</v>
      </c>
      <c r="J1017">
        <v>73.08</v>
      </c>
      <c r="K1017" s="58">
        <v>1</v>
      </c>
      <c r="L1017" s="58">
        <v>38.89</v>
      </c>
      <c r="M1017">
        <v>6634.55</v>
      </c>
      <c r="N1017" s="8">
        <v>3219100</v>
      </c>
      <c r="O1017" s="8">
        <v>1651100</v>
      </c>
      <c r="P1017" s="8">
        <v>361800</v>
      </c>
      <c r="Q1017">
        <v>9.59</v>
      </c>
      <c r="R1017">
        <v>1.1399999999999999</v>
      </c>
      <c r="S1017">
        <v>29.71</v>
      </c>
      <c r="T1017" s="6">
        <v>8.18</v>
      </c>
      <c r="U1017" s="7">
        <v>5.9262843137254873</v>
      </c>
      <c r="V1017" t="s">
        <v>645</v>
      </c>
    </row>
    <row r="1018" spans="1:22" x14ac:dyDescent="0.3">
      <c r="A1018" t="s">
        <v>498</v>
      </c>
      <c r="B1018" s="6">
        <v>2017</v>
      </c>
      <c r="C1018">
        <v>51.13</v>
      </c>
      <c r="D1018">
        <v>51.13</v>
      </c>
      <c r="E1018">
        <v>100</v>
      </c>
      <c r="F1018">
        <v>68.069999999999993</v>
      </c>
      <c r="G1018">
        <v>53.51</v>
      </c>
      <c r="H1018">
        <v>24.15</v>
      </c>
      <c r="I1018">
        <v>52.69</v>
      </c>
      <c r="J1018">
        <v>21.83</v>
      </c>
      <c r="K1018" s="58">
        <v>1</v>
      </c>
      <c r="L1018" s="58">
        <v>50</v>
      </c>
      <c r="M1018">
        <v>1474.69</v>
      </c>
      <c r="N1018" s="8">
        <v>26796000</v>
      </c>
      <c r="O1018" s="8">
        <v>21268000</v>
      </c>
      <c r="P1018" s="8">
        <v>1216000</v>
      </c>
      <c r="Q1018">
        <v>4.2300000000000004</v>
      </c>
      <c r="R1018">
        <v>2.04</v>
      </c>
      <c r="S1018">
        <v>31.89</v>
      </c>
      <c r="T1018" s="6">
        <v>8.18</v>
      </c>
      <c r="U1018" s="7">
        <v>5.9262843137254873</v>
      </c>
      <c r="V1018" t="s">
        <v>645</v>
      </c>
    </row>
    <row r="1019" spans="1:22" x14ac:dyDescent="0.3">
      <c r="A1019" t="s">
        <v>123</v>
      </c>
      <c r="B1019" s="6">
        <v>2017</v>
      </c>
      <c r="C1019">
        <v>80.53</v>
      </c>
      <c r="D1019">
        <v>80.27</v>
      </c>
      <c r="E1019">
        <v>80</v>
      </c>
      <c r="F1019">
        <v>94.74</v>
      </c>
      <c r="G1019">
        <v>76.150000000000006</v>
      </c>
      <c r="H1019">
        <v>68.95</v>
      </c>
      <c r="I1019">
        <v>98.05</v>
      </c>
      <c r="J1019">
        <v>81.02</v>
      </c>
      <c r="K1019" s="58">
        <v>1</v>
      </c>
      <c r="L1019" s="58">
        <v>50</v>
      </c>
      <c r="M1019">
        <v>25680.15</v>
      </c>
      <c r="N1019" s="8">
        <v>41979000</v>
      </c>
      <c r="O1019" s="8">
        <v>23127000</v>
      </c>
      <c r="P1019" s="8">
        <v>2950000</v>
      </c>
      <c r="Q1019">
        <v>4.26</v>
      </c>
      <c r="R1019">
        <v>0.97</v>
      </c>
      <c r="S1019">
        <v>32.659999999999997</v>
      </c>
      <c r="T1019" s="6">
        <v>8.18</v>
      </c>
      <c r="U1019" s="7">
        <v>5.9262843137254873</v>
      </c>
      <c r="V1019" t="s">
        <v>645</v>
      </c>
    </row>
    <row r="1020" spans="1:22" x14ac:dyDescent="0.3">
      <c r="A1020" t="s">
        <v>259</v>
      </c>
      <c r="B1020" s="6">
        <v>2017</v>
      </c>
      <c r="C1020">
        <v>64.650000000000006</v>
      </c>
      <c r="D1020">
        <v>64.650000000000006</v>
      </c>
      <c r="E1020">
        <v>100</v>
      </c>
      <c r="F1020">
        <v>77.650000000000006</v>
      </c>
      <c r="G1020">
        <v>58.76</v>
      </c>
      <c r="H1020">
        <v>51.65</v>
      </c>
      <c r="I1020">
        <v>92.11</v>
      </c>
      <c r="J1020">
        <v>51.15</v>
      </c>
      <c r="K1020" s="58">
        <v>1</v>
      </c>
      <c r="L1020" s="58">
        <v>52.94</v>
      </c>
      <c r="M1020">
        <v>14403.32</v>
      </c>
      <c r="N1020" s="8">
        <v>5564100</v>
      </c>
      <c r="O1020" s="8">
        <v>2153000</v>
      </c>
      <c r="P1020" s="8">
        <v>896300</v>
      </c>
      <c r="Q1020">
        <v>12.52</v>
      </c>
      <c r="R1020">
        <v>1.1200000000000001</v>
      </c>
      <c r="S1020">
        <v>17.489999999999998</v>
      </c>
      <c r="T1020" s="6">
        <v>8.18</v>
      </c>
      <c r="U1020" s="7">
        <v>5.9262843137254873</v>
      </c>
      <c r="V1020" t="s">
        <v>645</v>
      </c>
    </row>
    <row r="1021" spans="1:22" x14ac:dyDescent="0.3">
      <c r="A1021" t="s">
        <v>257</v>
      </c>
      <c r="B1021" s="6">
        <v>2017</v>
      </c>
      <c r="C1021">
        <v>61.55</v>
      </c>
      <c r="D1021">
        <v>61.55</v>
      </c>
      <c r="E1021">
        <v>100</v>
      </c>
      <c r="F1021">
        <v>57.85</v>
      </c>
      <c r="G1021">
        <v>87.82</v>
      </c>
      <c r="H1021">
        <v>30.53</v>
      </c>
      <c r="I1021">
        <v>16.670000000000002</v>
      </c>
      <c r="J1021">
        <v>16.2</v>
      </c>
      <c r="K1021" s="58">
        <v>1</v>
      </c>
      <c r="L1021" s="58">
        <v>64.709999999999994</v>
      </c>
      <c r="M1021">
        <v>6912.95</v>
      </c>
      <c r="N1021" s="8">
        <v>107680000</v>
      </c>
      <c r="O1021" s="8">
        <v>80495000</v>
      </c>
      <c r="P1021" s="8">
        <v>3762000</v>
      </c>
      <c r="Q1021">
        <v>3.86</v>
      </c>
      <c r="R1021">
        <v>1.47</v>
      </c>
      <c r="S1021">
        <v>29.4</v>
      </c>
      <c r="T1021" s="6">
        <v>8.18</v>
      </c>
      <c r="U1021" s="7">
        <v>5.9262843137254873</v>
      </c>
      <c r="V1021" t="s">
        <v>645</v>
      </c>
    </row>
    <row r="1022" spans="1:22" x14ac:dyDescent="0.3">
      <c r="A1022" t="s">
        <v>42</v>
      </c>
      <c r="B1022" s="6">
        <v>2017</v>
      </c>
      <c r="C1022">
        <v>82.31</v>
      </c>
      <c r="D1022">
        <v>82.31</v>
      </c>
      <c r="E1022">
        <v>100</v>
      </c>
      <c r="F1022">
        <v>92.1</v>
      </c>
      <c r="G1022">
        <v>72.739999999999995</v>
      </c>
      <c r="H1022">
        <v>81.790000000000006</v>
      </c>
      <c r="I1022">
        <v>91.94</v>
      </c>
      <c r="J1022">
        <v>84.72</v>
      </c>
      <c r="K1022" s="58">
        <v>1</v>
      </c>
      <c r="L1022" s="58">
        <v>52.94</v>
      </c>
      <c r="M1022">
        <v>50614.07</v>
      </c>
      <c r="N1022" s="8">
        <v>69548000</v>
      </c>
      <c r="O1022" s="8">
        <v>51165000</v>
      </c>
      <c r="P1022" s="8">
        <v>4153000</v>
      </c>
      <c r="Q1022">
        <v>4.57</v>
      </c>
      <c r="R1022">
        <v>0.59</v>
      </c>
      <c r="S1022">
        <v>53.77</v>
      </c>
      <c r="T1022" s="6">
        <v>8.18</v>
      </c>
      <c r="U1022" s="7">
        <v>5.9262843137254873</v>
      </c>
      <c r="V1022" t="s">
        <v>645</v>
      </c>
    </row>
    <row r="1023" spans="1:22" x14ac:dyDescent="0.3">
      <c r="A1023" t="s">
        <v>10</v>
      </c>
      <c r="B1023" s="6">
        <v>2017</v>
      </c>
      <c r="C1023">
        <v>87.31</v>
      </c>
      <c r="D1023">
        <v>87.31</v>
      </c>
      <c r="E1023">
        <v>90.63</v>
      </c>
      <c r="F1023">
        <v>84.27</v>
      </c>
      <c r="G1023">
        <v>94.67</v>
      </c>
      <c r="H1023">
        <v>78.650000000000006</v>
      </c>
      <c r="I1023">
        <v>79.17</v>
      </c>
      <c r="J1023">
        <v>91.32</v>
      </c>
      <c r="K1023" s="58">
        <v>1</v>
      </c>
      <c r="L1023" s="58">
        <v>60</v>
      </c>
      <c r="M1023">
        <v>114951</v>
      </c>
      <c r="N1023" s="8">
        <v>201314040</v>
      </c>
      <c r="O1023" s="8">
        <v>127015080</v>
      </c>
      <c r="P1023" s="8">
        <v>7141329</v>
      </c>
      <c r="Q1023">
        <v>1.47</v>
      </c>
      <c r="R1023">
        <v>0.92</v>
      </c>
      <c r="S1023">
        <v>38.64</v>
      </c>
      <c r="T1023" s="6">
        <v>8.18</v>
      </c>
      <c r="U1023" s="7">
        <v>5.9262843137254873</v>
      </c>
      <c r="V1023" t="s">
        <v>652</v>
      </c>
    </row>
    <row r="1024" spans="1:22" x14ac:dyDescent="0.3">
      <c r="A1024" t="s">
        <v>46</v>
      </c>
      <c r="B1024" s="6">
        <v>2017</v>
      </c>
      <c r="C1024">
        <v>83.67</v>
      </c>
      <c r="D1024">
        <v>52.77</v>
      </c>
      <c r="E1024">
        <v>21.88</v>
      </c>
      <c r="F1024">
        <v>74.62</v>
      </c>
      <c r="G1024">
        <v>91.71</v>
      </c>
      <c r="H1024">
        <v>82.59</v>
      </c>
      <c r="I1024">
        <v>28.13</v>
      </c>
      <c r="J1024">
        <v>94.26</v>
      </c>
      <c r="K1024" s="58">
        <v>1</v>
      </c>
      <c r="L1024" s="58"/>
      <c r="M1024">
        <v>50733.18</v>
      </c>
      <c r="N1024" s="8">
        <v>110850000</v>
      </c>
      <c r="O1024" s="8">
        <v>62771000</v>
      </c>
      <c r="P1024" s="8">
        <v>4073000</v>
      </c>
      <c r="Q1024">
        <v>3.23</v>
      </c>
      <c r="R1024">
        <v>0.6</v>
      </c>
      <c r="S1024">
        <v>33.94</v>
      </c>
      <c r="T1024" s="6">
        <v>8.18</v>
      </c>
      <c r="U1024" s="7">
        <v>5.9262843137254873</v>
      </c>
      <c r="V1024" t="s">
        <v>652</v>
      </c>
    </row>
    <row r="1025" spans="1:22" x14ac:dyDescent="0.3">
      <c r="A1025" t="s">
        <v>346</v>
      </c>
      <c r="B1025" s="6">
        <v>2017</v>
      </c>
      <c r="C1025">
        <v>64</v>
      </c>
      <c r="D1025">
        <v>64</v>
      </c>
      <c r="E1025">
        <v>100</v>
      </c>
      <c r="F1025">
        <v>65.92</v>
      </c>
      <c r="G1025">
        <v>80.14</v>
      </c>
      <c r="H1025">
        <v>32.4</v>
      </c>
      <c r="I1025">
        <v>28.13</v>
      </c>
      <c r="J1025">
        <v>29.17</v>
      </c>
      <c r="K1025" s="58">
        <v>1</v>
      </c>
      <c r="L1025" s="58">
        <v>40.74</v>
      </c>
      <c r="M1025">
        <v>11995.56</v>
      </c>
      <c r="N1025" s="8">
        <v>12065000</v>
      </c>
      <c r="O1025" s="8">
        <v>5985000</v>
      </c>
      <c r="P1025" s="8">
        <v>1092000</v>
      </c>
      <c r="Q1025">
        <v>5.0999999999999996</v>
      </c>
      <c r="R1025">
        <v>1.27</v>
      </c>
      <c r="S1025">
        <v>33.65</v>
      </c>
      <c r="T1025" s="6">
        <v>8.18</v>
      </c>
      <c r="U1025" s="7">
        <v>5.9262843137254873</v>
      </c>
      <c r="V1025" t="s">
        <v>652</v>
      </c>
    </row>
    <row r="1026" spans="1:22" x14ac:dyDescent="0.3">
      <c r="A1026" t="s">
        <v>653</v>
      </c>
      <c r="B1026" s="6">
        <v>2017</v>
      </c>
      <c r="C1026">
        <v>69.849999999999994</v>
      </c>
      <c r="D1026">
        <v>69.849999999999994</v>
      </c>
      <c r="E1026">
        <v>100</v>
      </c>
      <c r="F1026">
        <v>77.209999999999994</v>
      </c>
      <c r="G1026">
        <v>78.98</v>
      </c>
      <c r="H1026">
        <v>54.21</v>
      </c>
      <c r="I1026">
        <v>50</v>
      </c>
      <c r="J1026">
        <v>44.34</v>
      </c>
      <c r="K1026" s="58">
        <v>1</v>
      </c>
      <c r="L1026" s="58">
        <v>38.89</v>
      </c>
      <c r="M1026">
        <v>7931.91</v>
      </c>
      <c r="N1026" s="8">
        <v>15932486</v>
      </c>
      <c r="O1026" s="8">
        <v>9482620</v>
      </c>
      <c r="P1026" s="8">
        <v>-4</v>
      </c>
      <c r="Q1026">
        <v>0.21</v>
      </c>
      <c r="R1026">
        <v>0.55000000000000004</v>
      </c>
      <c r="S1026">
        <v>16.579999999999998</v>
      </c>
      <c r="T1026" s="6">
        <v>8.18</v>
      </c>
      <c r="U1026" s="7">
        <v>5.9262843137254873</v>
      </c>
      <c r="V1026" t="s">
        <v>652</v>
      </c>
    </row>
    <row r="1027" spans="1:22" x14ac:dyDescent="0.3">
      <c r="A1027" t="s">
        <v>391</v>
      </c>
      <c r="B1027" s="6">
        <v>2017</v>
      </c>
      <c r="C1027">
        <v>73.47</v>
      </c>
      <c r="D1027">
        <v>72.67</v>
      </c>
      <c r="E1027">
        <v>71.88</v>
      </c>
      <c r="F1027">
        <v>71.819999999999993</v>
      </c>
      <c r="G1027">
        <v>77.150000000000006</v>
      </c>
      <c r="H1027">
        <v>69.31</v>
      </c>
      <c r="I1027">
        <v>28.13</v>
      </c>
      <c r="J1027">
        <v>68.33</v>
      </c>
      <c r="K1027" s="58">
        <v>1</v>
      </c>
      <c r="L1027" s="58">
        <v>36.840000000000003</v>
      </c>
      <c r="M1027">
        <v>13858.61</v>
      </c>
      <c r="N1027" s="8">
        <v>7758000</v>
      </c>
      <c r="O1027" s="8">
        <v>3420000</v>
      </c>
      <c r="P1027" s="8">
        <v>1177000</v>
      </c>
      <c r="Q1027">
        <v>12.48</v>
      </c>
      <c r="R1027">
        <v>1.7</v>
      </c>
      <c r="S1027">
        <v>21.6</v>
      </c>
      <c r="T1027" s="6">
        <v>8.18</v>
      </c>
      <c r="U1027" s="7">
        <v>5.9262843137254873</v>
      </c>
      <c r="V1027" t="s">
        <v>652</v>
      </c>
    </row>
    <row r="1028" spans="1:22" x14ac:dyDescent="0.3">
      <c r="A1028" t="s">
        <v>401</v>
      </c>
      <c r="B1028" s="6">
        <v>2017</v>
      </c>
      <c r="C1028">
        <v>77.56</v>
      </c>
      <c r="D1028">
        <v>77.56</v>
      </c>
      <c r="E1028">
        <v>100</v>
      </c>
      <c r="F1028">
        <v>65.84</v>
      </c>
      <c r="G1028">
        <v>82.98</v>
      </c>
      <c r="H1028">
        <v>85.09</v>
      </c>
      <c r="I1028">
        <v>0</v>
      </c>
      <c r="J1028">
        <v>97.37</v>
      </c>
      <c r="K1028" s="58">
        <v>1</v>
      </c>
      <c r="L1028" s="58">
        <v>33.33</v>
      </c>
      <c r="M1028">
        <v>17653.09</v>
      </c>
      <c r="N1028" s="8">
        <v>30832000</v>
      </c>
      <c r="O1028" s="8">
        <v>18729000</v>
      </c>
      <c r="P1028" s="8">
        <v>3580000</v>
      </c>
      <c r="Q1028">
        <v>1.54</v>
      </c>
      <c r="R1028">
        <v>0.66</v>
      </c>
      <c r="S1028">
        <v>40.44</v>
      </c>
      <c r="T1028" s="6">
        <v>8.18</v>
      </c>
      <c r="U1028" s="7">
        <v>5.9262843137254873</v>
      </c>
      <c r="V1028" t="s">
        <v>652</v>
      </c>
    </row>
    <row r="1029" spans="1:22" x14ac:dyDescent="0.3">
      <c r="A1029" t="s">
        <v>453</v>
      </c>
      <c r="B1029" s="6">
        <v>2017</v>
      </c>
      <c r="C1029">
        <v>72.55</v>
      </c>
      <c r="D1029">
        <v>66.83</v>
      </c>
      <c r="E1029">
        <v>61.11</v>
      </c>
      <c r="F1029">
        <v>84.47</v>
      </c>
      <c r="G1029">
        <v>69.349999999999994</v>
      </c>
      <c r="H1029">
        <v>63.18</v>
      </c>
      <c r="I1029">
        <v>87.04</v>
      </c>
      <c r="J1029">
        <v>65.38</v>
      </c>
      <c r="K1029" s="58">
        <v>1</v>
      </c>
      <c r="L1029" s="58">
        <v>28.57</v>
      </c>
      <c r="M1029">
        <v>1957.18</v>
      </c>
      <c r="N1029" s="8">
        <v>5521880</v>
      </c>
      <c r="O1029" s="8">
        <v>4820360</v>
      </c>
      <c r="P1029" s="8">
        <v>413211</v>
      </c>
      <c r="Q1029">
        <v>0.56000000000000005</v>
      </c>
      <c r="R1029">
        <v>0.89</v>
      </c>
      <c r="S1029">
        <v>69.16</v>
      </c>
      <c r="T1029" s="6">
        <v>8.18</v>
      </c>
      <c r="U1029" s="7">
        <v>5.9262843137254873</v>
      </c>
      <c r="V1029" t="s">
        <v>652</v>
      </c>
    </row>
    <row r="1030" spans="1:22" x14ac:dyDescent="0.3">
      <c r="A1030" t="s">
        <v>654</v>
      </c>
      <c r="B1030" s="6">
        <v>2017</v>
      </c>
      <c r="C1030">
        <v>76.540000000000006</v>
      </c>
      <c r="D1030">
        <v>76.540000000000006</v>
      </c>
      <c r="E1030">
        <v>100</v>
      </c>
      <c r="F1030">
        <v>88.42</v>
      </c>
      <c r="G1030">
        <v>79.86</v>
      </c>
      <c r="H1030">
        <v>53.2</v>
      </c>
      <c r="I1030">
        <v>79.17</v>
      </c>
      <c r="J1030">
        <v>51.89</v>
      </c>
      <c r="K1030" s="58">
        <v>1</v>
      </c>
      <c r="L1030" s="58">
        <v>27.78</v>
      </c>
      <c r="M1030">
        <v>23401.45</v>
      </c>
      <c r="N1030" s="8">
        <v>55800000</v>
      </c>
      <c r="O1030" s="8">
        <v>25733000</v>
      </c>
      <c r="P1030" s="8">
        <v>1659000</v>
      </c>
      <c r="Q1030">
        <v>4.04</v>
      </c>
      <c r="R1030">
        <v>0.63</v>
      </c>
      <c r="S1030">
        <v>29.98</v>
      </c>
      <c r="T1030" s="6">
        <v>8.18</v>
      </c>
      <c r="U1030" s="7">
        <v>5.9262843137254873</v>
      </c>
      <c r="V1030" t="s">
        <v>652</v>
      </c>
    </row>
    <row r="1031" spans="1:22" x14ac:dyDescent="0.3">
      <c r="A1031" t="s">
        <v>655</v>
      </c>
      <c r="B1031" s="6">
        <v>2017</v>
      </c>
      <c r="C1031">
        <v>87.96</v>
      </c>
      <c r="D1031">
        <v>52.57</v>
      </c>
      <c r="E1031">
        <v>17.190000000000001</v>
      </c>
      <c r="F1031">
        <v>92.03</v>
      </c>
      <c r="G1031">
        <v>79.5</v>
      </c>
      <c r="H1031">
        <v>97.07</v>
      </c>
      <c r="I1031">
        <v>79.17</v>
      </c>
      <c r="J1031">
        <v>99.88</v>
      </c>
      <c r="K1031" s="58">
        <v>1</v>
      </c>
      <c r="L1031" s="58">
        <v>45.45</v>
      </c>
      <c r="M1031">
        <v>120605.8</v>
      </c>
      <c r="N1031" s="8">
        <v>328017204</v>
      </c>
      <c r="O1031" s="8">
        <v>163041996</v>
      </c>
      <c r="P1031" s="8">
        <v>17268384</v>
      </c>
      <c r="Q1031">
        <v>3.76</v>
      </c>
      <c r="R1031">
        <v>0.82</v>
      </c>
      <c r="S1031">
        <v>30.22</v>
      </c>
      <c r="T1031" s="6">
        <v>8.18</v>
      </c>
      <c r="U1031" s="7">
        <v>5.9262843137254873</v>
      </c>
      <c r="V1031" t="s">
        <v>652</v>
      </c>
    </row>
    <row r="1032" spans="1:22" x14ac:dyDescent="0.3">
      <c r="A1032" t="s">
        <v>544</v>
      </c>
      <c r="B1032" s="6">
        <v>2017</v>
      </c>
      <c r="C1032">
        <v>86.73</v>
      </c>
      <c r="D1032">
        <v>86.73</v>
      </c>
      <c r="E1032">
        <v>100</v>
      </c>
      <c r="F1032">
        <v>87.16</v>
      </c>
      <c r="G1032">
        <v>91.62</v>
      </c>
      <c r="H1032">
        <v>79.28</v>
      </c>
      <c r="I1032">
        <v>87.04</v>
      </c>
      <c r="J1032">
        <v>82.79</v>
      </c>
      <c r="K1032" s="58">
        <v>1</v>
      </c>
      <c r="L1032" s="58">
        <v>46.15</v>
      </c>
      <c r="M1032">
        <v>3872</v>
      </c>
      <c r="N1032" s="8">
        <v>12322000</v>
      </c>
      <c r="O1032" s="8">
        <v>7723000</v>
      </c>
      <c r="P1032" s="8">
        <v>336000</v>
      </c>
      <c r="Q1032">
        <v>-1.72</v>
      </c>
      <c r="R1032">
        <v>0.73</v>
      </c>
      <c r="S1032">
        <v>40.4</v>
      </c>
      <c r="T1032" s="6">
        <v>8.18</v>
      </c>
      <c r="U1032" s="7">
        <v>5.9262843137254873</v>
      </c>
      <c r="V1032" t="s">
        <v>652</v>
      </c>
    </row>
    <row r="1033" spans="1:22" x14ac:dyDescent="0.3">
      <c r="A1033" t="s">
        <v>550</v>
      </c>
      <c r="B1033" s="6">
        <v>2017</v>
      </c>
      <c r="C1033">
        <v>64.27</v>
      </c>
      <c r="D1033">
        <v>34.909999999999997</v>
      </c>
      <c r="E1033">
        <v>5.56</v>
      </c>
      <c r="F1033">
        <v>61.89</v>
      </c>
      <c r="G1033">
        <v>82.18</v>
      </c>
      <c r="H1033">
        <v>41.58</v>
      </c>
      <c r="I1033">
        <v>87.04</v>
      </c>
      <c r="J1033">
        <v>47.12</v>
      </c>
      <c r="K1033" s="58">
        <v>1</v>
      </c>
      <c r="L1033" s="58">
        <v>42.86</v>
      </c>
      <c r="M1033">
        <v>3075.81</v>
      </c>
      <c r="N1033" s="8">
        <v>9157320</v>
      </c>
      <c r="O1033" s="8">
        <v>6189114</v>
      </c>
      <c r="P1033" s="8">
        <v>409083</v>
      </c>
      <c r="Q1033">
        <v>0.67</v>
      </c>
      <c r="R1033">
        <v>0.18</v>
      </c>
      <c r="S1033">
        <v>61.01</v>
      </c>
      <c r="T1033" s="6">
        <v>8.18</v>
      </c>
      <c r="U1033" s="7">
        <v>5.9262843137254873</v>
      </c>
      <c r="V1033" t="s">
        <v>652</v>
      </c>
    </row>
    <row r="1034" spans="1:22" x14ac:dyDescent="0.3">
      <c r="A1034" t="s">
        <v>145</v>
      </c>
      <c r="B1034" s="6">
        <v>2017</v>
      </c>
      <c r="C1034">
        <v>81.08</v>
      </c>
      <c r="D1034">
        <v>68.66</v>
      </c>
      <c r="E1034">
        <v>56.25</v>
      </c>
      <c r="F1034">
        <v>84.21</v>
      </c>
      <c r="G1034">
        <v>76.430000000000007</v>
      </c>
      <c r="H1034">
        <v>84.78</v>
      </c>
      <c r="I1034">
        <v>79.17</v>
      </c>
      <c r="J1034">
        <v>97.83</v>
      </c>
      <c r="K1034" s="58">
        <v>1</v>
      </c>
      <c r="L1034" s="58">
        <v>53.85</v>
      </c>
      <c r="M1034">
        <v>48677.89</v>
      </c>
      <c r="N1034" s="8">
        <v>892109949</v>
      </c>
      <c r="O1034" s="8">
        <v>564646919</v>
      </c>
      <c r="P1034" s="8">
        <v>105128897</v>
      </c>
      <c r="Q1034">
        <v>4.42</v>
      </c>
      <c r="R1034">
        <v>0.56000000000000005</v>
      </c>
      <c r="S1034">
        <v>41.48</v>
      </c>
      <c r="T1034" s="6">
        <v>8.18</v>
      </c>
      <c r="U1034" s="7">
        <v>5.9262843137254873</v>
      </c>
      <c r="V1034" t="s">
        <v>652</v>
      </c>
    </row>
    <row r="1035" spans="1:22" x14ac:dyDescent="0.3">
      <c r="A1035" t="s">
        <v>677</v>
      </c>
      <c r="B1035" s="6">
        <v>2017</v>
      </c>
      <c r="C1035">
        <v>51.09</v>
      </c>
      <c r="D1035">
        <v>51.09</v>
      </c>
      <c r="E1035">
        <v>100</v>
      </c>
      <c r="F1035">
        <v>48.76</v>
      </c>
      <c r="G1035">
        <v>59.87</v>
      </c>
      <c r="H1035">
        <v>41.32</v>
      </c>
      <c r="I1035">
        <v>0</v>
      </c>
      <c r="J1035">
        <v>44.13</v>
      </c>
      <c r="K1035" s="58">
        <v>1</v>
      </c>
      <c r="L1035" s="58">
        <v>50</v>
      </c>
      <c r="M1035">
        <v>4008.61</v>
      </c>
      <c r="N1035" s="8">
        <v>6444735</v>
      </c>
      <c r="O1035" s="8">
        <v>1489941</v>
      </c>
      <c r="P1035" s="8">
        <v>572540</v>
      </c>
      <c r="Q1035">
        <v>5.99</v>
      </c>
      <c r="R1035">
        <v>0.54</v>
      </c>
      <c r="S1035">
        <v>4.54</v>
      </c>
      <c r="T1035" s="6">
        <v>8.18</v>
      </c>
      <c r="U1035" s="7">
        <v>5.9262843137254873</v>
      </c>
      <c r="V1035" t="s">
        <v>652</v>
      </c>
    </row>
    <row r="1036" spans="1:22" x14ac:dyDescent="0.3">
      <c r="A1036" t="s">
        <v>656</v>
      </c>
      <c r="B1036" s="6">
        <v>2017</v>
      </c>
      <c r="C1036">
        <v>61.72</v>
      </c>
      <c r="D1036">
        <v>61.72</v>
      </c>
      <c r="E1036">
        <v>100</v>
      </c>
      <c r="F1036">
        <v>39.159999999999997</v>
      </c>
      <c r="G1036">
        <v>66.67</v>
      </c>
      <c r="H1036">
        <v>81.010000000000005</v>
      </c>
      <c r="I1036">
        <v>0</v>
      </c>
      <c r="J1036">
        <v>89.13</v>
      </c>
      <c r="K1036" s="58">
        <v>1</v>
      </c>
      <c r="L1036" s="58">
        <v>58.33</v>
      </c>
      <c r="M1036">
        <v>2068.4899999999998</v>
      </c>
      <c r="N1036" s="8">
        <v>11656075</v>
      </c>
      <c r="O1036" s="8">
        <v>1803021</v>
      </c>
      <c r="P1036" s="8">
        <v>864049</v>
      </c>
      <c r="Q1036">
        <v>5.14</v>
      </c>
      <c r="R1036">
        <v>0.35</v>
      </c>
      <c r="S1036">
        <v>0.21</v>
      </c>
      <c r="T1036" s="6">
        <v>8.18</v>
      </c>
      <c r="U1036" s="7">
        <v>5.9262843137254873</v>
      </c>
      <c r="V1036" t="s">
        <v>652</v>
      </c>
    </row>
    <row r="1037" spans="1:22" x14ac:dyDescent="0.3">
      <c r="A1037" t="s">
        <v>4</v>
      </c>
      <c r="B1037" s="6">
        <v>2017</v>
      </c>
      <c r="C1037">
        <v>89.34</v>
      </c>
      <c r="D1037">
        <v>67.33</v>
      </c>
      <c r="E1037">
        <v>45.31</v>
      </c>
      <c r="F1037">
        <v>92.12</v>
      </c>
      <c r="G1037">
        <v>93.16</v>
      </c>
      <c r="H1037">
        <v>78.45</v>
      </c>
      <c r="I1037">
        <v>79.17</v>
      </c>
      <c r="J1037">
        <v>93.06</v>
      </c>
      <c r="K1037" s="58">
        <v>1</v>
      </c>
      <c r="L1037" s="58">
        <v>58.33</v>
      </c>
      <c r="M1037">
        <v>92682.69</v>
      </c>
      <c r="N1037" s="8">
        <v>198012450</v>
      </c>
      <c r="O1037" s="8">
        <v>102905592</v>
      </c>
      <c r="P1037" s="8">
        <v>6666469</v>
      </c>
      <c r="Q1037">
        <v>3.88</v>
      </c>
      <c r="R1037">
        <v>0.66</v>
      </c>
      <c r="S1037">
        <v>31.05</v>
      </c>
      <c r="T1037" s="6">
        <v>8.18</v>
      </c>
      <c r="U1037" s="7">
        <v>5.9262843137254873</v>
      </c>
      <c r="V1037" t="s">
        <v>652</v>
      </c>
    </row>
    <row r="1038" spans="1:22" x14ac:dyDescent="0.3">
      <c r="A1038" t="s">
        <v>493</v>
      </c>
      <c r="B1038" s="6">
        <v>2017</v>
      </c>
      <c r="C1038">
        <v>52.34</v>
      </c>
      <c r="D1038">
        <v>52.34</v>
      </c>
      <c r="E1038">
        <v>100</v>
      </c>
      <c r="F1038">
        <v>47.82</v>
      </c>
      <c r="G1038">
        <v>74.14</v>
      </c>
      <c r="H1038">
        <v>20.12</v>
      </c>
      <c r="I1038">
        <v>0</v>
      </c>
      <c r="J1038">
        <v>9.9</v>
      </c>
      <c r="K1038" s="58">
        <v>1</v>
      </c>
      <c r="L1038" s="58">
        <v>60</v>
      </c>
      <c r="M1038">
        <v>3190.79</v>
      </c>
      <c r="N1038" s="8">
        <v>7624960</v>
      </c>
      <c r="O1038" s="8">
        <v>5650640</v>
      </c>
      <c r="P1038" s="8">
        <v>470507</v>
      </c>
      <c r="Q1038">
        <v>0.79</v>
      </c>
      <c r="R1038">
        <v>0.18</v>
      </c>
      <c r="S1038">
        <v>66.09</v>
      </c>
      <c r="T1038" s="6">
        <v>8.18</v>
      </c>
      <c r="U1038" s="7">
        <v>5.9262843137254873</v>
      </c>
      <c r="V1038" t="s">
        <v>652</v>
      </c>
    </row>
    <row r="1039" spans="1:22" x14ac:dyDescent="0.3">
      <c r="A1039" t="s">
        <v>657</v>
      </c>
      <c r="B1039" s="6">
        <v>2017</v>
      </c>
      <c r="C1039">
        <v>74.66</v>
      </c>
      <c r="D1039">
        <v>74.66</v>
      </c>
      <c r="E1039">
        <v>100</v>
      </c>
      <c r="F1039">
        <v>68.87</v>
      </c>
      <c r="G1039">
        <v>83.02</v>
      </c>
      <c r="H1039">
        <v>74.52</v>
      </c>
      <c r="I1039">
        <v>50</v>
      </c>
      <c r="J1039">
        <v>72.58</v>
      </c>
      <c r="K1039" s="58">
        <v>1</v>
      </c>
      <c r="L1039" s="58">
        <v>60</v>
      </c>
      <c r="M1039">
        <v>12526.18</v>
      </c>
      <c r="N1039" s="8">
        <v>79258959</v>
      </c>
      <c r="O1039" s="8">
        <v>56105492</v>
      </c>
      <c r="P1039" s="8">
        <v>9320503</v>
      </c>
      <c r="Q1039">
        <v>8.89</v>
      </c>
      <c r="R1039">
        <v>0.93</v>
      </c>
      <c r="S1039">
        <v>13.77</v>
      </c>
      <c r="T1039" s="6">
        <v>8.18</v>
      </c>
      <c r="U1039" s="7">
        <v>5.9262843137254873</v>
      </c>
      <c r="V1039" t="s">
        <v>652</v>
      </c>
    </row>
    <row r="1040" spans="1:22" x14ac:dyDescent="0.3">
      <c r="A1040" t="s">
        <v>658</v>
      </c>
      <c r="B1040" s="6">
        <v>2017</v>
      </c>
      <c r="C1040">
        <v>52.96</v>
      </c>
      <c r="D1040">
        <v>34.81</v>
      </c>
      <c r="E1040">
        <v>16.670000000000002</v>
      </c>
      <c r="F1040">
        <v>45.11</v>
      </c>
      <c r="G1040">
        <v>78.34</v>
      </c>
      <c r="H1040">
        <v>26.02</v>
      </c>
      <c r="I1040">
        <v>0</v>
      </c>
      <c r="J1040">
        <v>21.88</v>
      </c>
      <c r="K1040" s="58">
        <v>1</v>
      </c>
      <c r="L1040" s="58">
        <v>60</v>
      </c>
      <c r="M1040">
        <v>2808.67</v>
      </c>
      <c r="N1040" s="8">
        <v>8855284</v>
      </c>
      <c r="O1040" s="8">
        <v>5176004</v>
      </c>
      <c r="P1040" s="8">
        <v>138249</v>
      </c>
      <c r="Q1040">
        <v>0.03</v>
      </c>
      <c r="R1040">
        <v>0.47</v>
      </c>
      <c r="S1040">
        <v>36.82</v>
      </c>
      <c r="T1040" s="6">
        <v>8.18</v>
      </c>
      <c r="U1040" s="7">
        <v>5.9262843137254873</v>
      </c>
      <c r="V1040" t="s">
        <v>652</v>
      </c>
    </row>
    <row r="1041" spans="1:22" x14ac:dyDescent="0.3">
      <c r="A1041" t="s">
        <v>683</v>
      </c>
      <c r="B1041" s="9">
        <v>2017</v>
      </c>
      <c r="C1041">
        <v>73.319999999999993</v>
      </c>
      <c r="D1041">
        <v>73.319999999999993</v>
      </c>
      <c r="E1041">
        <v>100</v>
      </c>
      <c r="F1041">
        <v>94.49</v>
      </c>
      <c r="G1041">
        <v>78.16</v>
      </c>
      <c r="H1041">
        <v>44.07</v>
      </c>
      <c r="I1041">
        <v>81.739999999999995</v>
      </c>
      <c r="J1041">
        <v>22.52</v>
      </c>
      <c r="K1041" s="58">
        <v>1</v>
      </c>
      <c r="L1041" s="58">
        <v>62.5</v>
      </c>
      <c r="M1041">
        <v>7793.76</v>
      </c>
      <c r="N1041" s="8">
        <v>13463000</v>
      </c>
      <c r="O1041" s="8">
        <v>3987000</v>
      </c>
      <c r="P1041" s="8">
        <v>234000</v>
      </c>
      <c r="Q1041">
        <v>2.2799999999999998</v>
      </c>
      <c r="R1041">
        <v>0.04</v>
      </c>
      <c r="S1041">
        <v>26.09</v>
      </c>
      <c r="T1041" s="6">
        <v>8.18</v>
      </c>
      <c r="U1041" s="7">
        <v>5.9262843137254873</v>
      </c>
      <c r="V1041" t="s">
        <v>101</v>
      </c>
    </row>
    <row r="1042" spans="1:22" x14ac:dyDescent="0.3">
      <c r="A1042" t="s">
        <v>684</v>
      </c>
      <c r="B1042" s="9">
        <v>2017</v>
      </c>
      <c r="C1042">
        <v>57.57</v>
      </c>
      <c r="D1042">
        <v>57.57</v>
      </c>
      <c r="E1042">
        <v>100</v>
      </c>
      <c r="F1042">
        <v>61.53</v>
      </c>
      <c r="G1042">
        <v>54.27</v>
      </c>
      <c r="H1042">
        <v>56.05</v>
      </c>
      <c r="I1042">
        <v>27.83</v>
      </c>
      <c r="J1042">
        <v>76.459999999999994</v>
      </c>
      <c r="K1042" s="58">
        <v>1</v>
      </c>
      <c r="L1042" s="58">
        <v>55.56</v>
      </c>
      <c r="M1042">
        <v>2513.83</v>
      </c>
      <c r="N1042" s="8">
        <v>3953400</v>
      </c>
      <c r="O1042" s="8">
        <v>847800</v>
      </c>
      <c r="P1042" s="8">
        <v>9100</v>
      </c>
      <c r="Q1042">
        <v>0.48</v>
      </c>
      <c r="R1042">
        <v>0.02</v>
      </c>
      <c r="S1042">
        <v>20.010000000000002</v>
      </c>
      <c r="T1042" s="6">
        <v>8.18</v>
      </c>
      <c r="U1042" s="7">
        <v>5.9262843137254873</v>
      </c>
      <c r="V1042" t="s">
        <v>101</v>
      </c>
    </row>
    <row r="1043" spans="1:22" x14ac:dyDescent="0.3">
      <c r="A1043" t="s">
        <v>521</v>
      </c>
      <c r="B1043" s="9">
        <v>2017</v>
      </c>
      <c r="C1043">
        <v>85.73</v>
      </c>
      <c r="D1043">
        <v>85.73</v>
      </c>
      <c r="E1043">
        <v>100</v>
      </c>
      <c r="F1043">
        <v>82.8</v>
      </c>
      <c r="G1043">
        <v>82.9</v>
      </c>
      <c r="H1043">
        <v>91.74</v>
      </c>
      <c r="I1043">
        <v>70.09</v>
      </c>
      <c r="J1043">
        <v>97.89</v>
      </c>
      <c r="K1043" s="58">
        <v>1</v>
      </c>
      <c r="L1043" s="58">
        <v>66.67</v>
      </c>
      <c r="M1043">
        <v>34150.14</v>
      </c>
      <c r="N1043" s="8">
        <v>83712000</v>
      </c>
      <c r="O1043" s="8">
        <v>49976000</v>
      </c>
      <c r="P1043" s="8">
        <v>2526000</v>
      </c>
      <c r="Q1043">
        <v>8.14</v>
      </c>
      <c r="R1043">
        <v>0.06</v>
      </c>
      <c r="S1043">
        <v>53.12</v>
      </c>
      <c r="T1043" s="6">
        <v>8.18</v>
      </c>
      <c r="U1043" s="7">
        <v>5.9262843137254873</v>
      </c>
      <c r="V1043" t="s">
        <v>101</v>
      </c>
    </row>
    <row r="1044" spans="1:22" x14ac:dyDescent="0.3">
      <c r="A1044" t="s">
        <v>546</v>
      </c>
      <c r="B1044" s="9">
        <v>2017</v>
      </c>
      <c r="C1044">
        <v>70.510000000000005</v>
      </c>
      <c r="D1044">
        <v>70.510000000000005</v>
      </c>
      <c r="E1044">
        <v>100</v>
      </c>
      <c r="F1044">
        <v>76.75</v>
      </c>
      <c r="G1044">
        <v>58.88</v>
      </c>
      <c r="H1044">
        <v>74.16</v>
      </c>
      <c r="I1044">
        <v>27.83</v>
      </c>
      <c r="J1044">
        <v>82.26</v>
      </c>
      <c r="K1044" s="58">
        <v>1</v>
      </c>
      <c r="L1044" s="58">
        <v>62.5</v>
      </c>
      <c r="M1044">
        <v>2209.5300000000002</v>
      </c>
      <c r="N1044" s="8">
        <v>3782134</v>
      </c>
      <c r="O1044" s="8">
        <v>1795694</v>
      </c>
      <c r="P1044" s="8">
        <v>155700</v>
      </c>
      <c r="Q1044">
        <v>4.12</v>
      </c>
      <c r="R1044">
        <v>0.06</v>
      </c>
      <c r="S1044">
        <v>44.23</v>
      </c>
      <c r="T1044" s="6">
        <v>8.18</v>
      </c>
      <c r="U1044" s="7">
        <v>5.9262843137254873</v>
      </c>
      <c r="V1044" t="s">
        <v>101</v>
      </c>
    </row>
    <row r="1045" spans="1:22" x14ac:dyDescent="0.3">
      <c r="A1045" t="s">
        <v>353</v>
      </c>
      <c r="B1045" s="9">
        <v>2017</v>
      </c>
      <c r="C1045">
        <v>56.48</v>
      </c>
      <c r="D1045">
        <v>56.48</v>
      </c>
      <c r="E1045">
        <v>100</v>
      </c>
      <c r="F1045">
        <v>72.680000000000007</v>
      </c>
      <c r="G1045">
        <v>53.52</v>
      </c>
      <c r="H1045">
        <v>40.35</v>
      </c>
      <c r="I1045">
        <v>81.739999999999995</v>
      </c>
      <c r="J1045">
        <v>38.04</v>
      </c>
      <c r="K1045" s="58">
        <v>1</v>
      </c>
      <c r="L1045" s="58">
        <v>55.56</v>
      </c>
      <c r="M1045">
        <v>3087.72</v>
      </c>
      <c r="N1045" s="8">
        <v>5038100</v>
      </c>
      <c r="O1045" s="8">
        <v>857200</v>
      </c>
      <c r="P1045" s="8">
        <v>162600</v>
      </c>
      <c r="Q1045">
        <v>6.7</v>
      </c>
      <c r="R1045">
        <v>0.05</v>
      </c>
      <c r="S1045">
        <v>15.34</v>
      </c>
      <c r="T1045" s="6">
        <v>8.18</v>
      </c>
      <c r="U1045" s="7">
        <v>5.9262843137254873</v>
      </c>
      <c r="V1045" t="s">
        <v>101</v>
      </c>
    </row>
    <row r="1046" spans="1:22" x14ac:dyDescent="0.3">
      <c r="A1046" t="s">
        <v>685</v>
      </c>
      <c r="B1046" s="9">
        <v>2017</v>
      </c>
      <c r="C1046">
        <v>62.19</v>
      </c>
      <c r="D1046">
        <v>62.19</v>
      </c>
      <c r="E1046">
        <v>100</v>
      </c>
      <c r="F1046">
        <v>97.66</v>
      </c>
      <c r="G1046">
        <v>44.21</v>
      </c>
      <c r="H1046">
        <v>37.71</v>
      </c>
      <c r="I1046">
        <v>81.739999999999995</v>
      </c>
      <c r="J1046">
        <v>18.059999999999999</v>
      </c>
      <c r="K1046" s="58">
        <v>1</v>
      </c>
      <c r="L1046" s="58">
        <v>50</v>
      </c>
      <c r="M1046">
        <v>5752.97</v>
      </c>
      <c r="N1046" s="8">
        <v>21727049</v>
      </c>
      <c r="O1046" s="8">
        <v>11559390</v>
      </c>
      <c r="P1046" s="8">
        <v>501878</v>
      </c>
      <c r="Q1046">
        <v>5.34</v>
      </c>
      <c r="R1046">
        <v>0.04</v>
      </c>
      <c r="S1046">
        <v>49.73</v>
      </c>
      <c r="T1046" s="6">
        <v>8.18</v>
      </c>
      <c r="U1046" s="7">
        <v>5.9262843137254873</v>
      </c>
      <c r="V1046" t="s">
        <v>101</v>
      </c>
    </row>
    <row r="1047" spans="1:22" x14ac:dyDescent="0.3">
      <c r="A1047" t="s">
        <v>354</v>
      </c>
      <c r="B1047" s="9">
        <v>2017</v>
      </c>
      <c r="C1047">
        <v>77.989999999999995</v>
      </c>
      <c r="D1047">
        <v>77.989999999999995</v>
      </c>
      <c r="E1047">
        <v>100</v>
      </c>
      <c r="F1047">
        <v>93.24</v>
      </c>
      <c r="G1047">
        <v>90.64</v>
      </c>
      <c r="H1047">
        <v>48.31</v>
      </c>
      <c r="I1047">
        <v>81.739999999999995</v>
      </c>
      <c r="J1047">
        <v>40.28</v>
      </c>
      <c r="K1047" s="58">
        <v>1</v>
      </c>
      <c r="L1047" s="58">
        <v>72.73</v>
      </c>
      <c r="M1047">
        <v>8386.8700000000008</v>
      </c>
      <c r="N1047" s="8">
        <v>20097884</v>
      </c>
      <c r="O1047" s="8">
        <v>9083474</v>
      </c>
      <c r="P1047" s="8">
        <v>361165</v>
      </c>
      <c r="Q1047">
        <v>12.17</v>
      </c>
      <c r="R1047">
        <v>0.03</v>
      </c>
      <c r="S1047">
        <v>43.48</v>
      </c>
      <c r="T1047" s="6">
        <v>8.18</v>
      </c>
      <c r="U1047" s="7">
        <v>5.9262843137254873</v>
      </c>
      <c r="V1047" t="s">
        <v>101</v>
      </c>
    </row>
    <row r="1048" spans="1:22" x14ac:dyDescent="0.3">
      <c r="A1048" t="s">
        <v>474</v>
      </c>
      <c r="B1048" s="9">
        <v>2017</v>
      </c>
      <c r="C1048">
        <v>81.3</v>
      </c>
      <c r="D1048">
        <v>81.3</v>
      </c>
      <c r="E1048">
        <v>100</v>
      </c>
      <c r="F1048">
        <v>85.41</v>
      </c>
      <c r="G1048">
        <v>87.07</v>
      </c>
      <c r="H1048">
        <v>71.09</v>
      </c>
      <c r="I1048">
        <v>27.83</v>
      </c>
      <c r="J1048">
        <v>76.72</v>
      </c>
      <c r="K1048" s="58">
        <v>1</v>
      </c>
      <c r="L1048" s="58">
        <v>77.78</v>
      </c>
      <c r="M1048">
        <v>2299.15</v>
      </c>
      <c r="N1048" s="8">
        <v>3462800</v>
      </c>
      <c r="O1048" s="8">
        <v>724400</v>
      </c>
      <c r="P1048" s="8">
        <v>21900</v>
      </c>
      <c r="Q1048">
        <v>-3.64</v>
      </c>
      <c r="R1048">
        <v>0.03</v>
      </c>
      <c r="S1048">
        <v>17.32</v>
      </c>
      <c r="T1048" s="6">
        <v>8.18</v>
      </c>
      <c r="U1048" s="7">
        <v>5.9262843137254873</v>
      </c>
      <c r="V1048" t="s">
        <v>101</v>
      </c>
    </row>
    <row r="1049" spans="1:22" x14ac:dyDescent="0.3">
      <c r="A1049" t="s">
        <v>303</v>
      </c>
      <c r="B1049" s="9">
        <v>2017</v>
      </c>
      <c r="C1049">
        <v>71.66</v>
      </c>
      <c r="D1049">
        <v>71.66</v>
      </c>
      <c r="E1049">
        <v>100</v>
      </c>
      <c r="F1049">
        <v>83.75</v>
      </c>
      <c r="G1049">
        <v>65.97</v>
      </c>
      <c r="H1049">
        <v>62.89</v>
      </c>
      <c r="I1049">
        <v>81.739999999999995</v>
      </c>
      <c r="J1049">
        <v>57.12</v>
      </c>
      <c r="K1049" s="58">
        <v>1</v>
      </c>
      <c r="L1049" s="58">
        <v>77.78</v>
      </c>
      <c r="M1049">
        <v>4544.96</v>
      </c>
      <c r="N1049" s="8">
        <v>9875700</v>
      </c>
      <c r="O1049" s="8">
        <v>3838200</v>
      </c>
      <c r="P1049" s="8">
        <v>23100</v>
      </c>
      <c r="Q1049">
        <v>5.2</v>
      </c>
      <c r="R1049">
        <v>0.02</v>
      </c>
      <c r="S1049">
        <v>36.64</v>
      </c>
      <c r="T1049" s="6">
        <v>8.18</v>
      </c>
      <c r="U1049" s="7">
        <v>5.9262843137254873</v>
      </c>
      <c r="V1049" t="s">
        <v>101</v>
      </c>
    </row>
    <row r="1050" spans="1:22" x14ac:dyDescent="0.3">
      <c r="A1050" t="s">
        <v>686</v>
      </c>
      <c r="B1050" s="9">
        <v>2017</v>
      </c>
      <c r="C1050">
        <v>76.62</v>
      </c>
      <c r="D1050">
        <v>76.62</v>
      </c>
      <c r="E1050">
        <v>100</v>
      </c>
      <c r="F1050">
        <v>95.8</v>
      </c>
      <c r="G1050">
        <v>69.56</v>
      </c>
      <c r="H1050">
        <v>60.88</v>
      </c>
      <c r="I1050">
        <v>81.739999999999995</v>
      </c>
      <c r="J1050">
        <v>63.43</v>
      </c>
      <c r="K1050" s="58">
        <v>1</v>
      </c>
      <c r="L1050" s="58">
        <v>75</v>
      </c>
      <c r="M1050">
        <v>5087.7299999999996</v>
      </c>
      <c r="N1050" s="8">
        <v>11220000</v>
      </c>
      <c r="O1050" s="8">
        <v>7109600</v>
      </c>
      <c r="P1050" s="8">
        <v>174600</v>
      </c>
      <c r="Q1050">
        <v>2.4</v>
      </c>
      <c r="R1050">
        <v>0.15</v>
      </c>
      <c r="S1050">
        <v>59.27</v>
      </c>
      <c r="T1050" s="6">
        <v>8.18</v>
      </c>
      <c r="U1050" s="7">
        <v>5.9262843137254873</v>
      </c>
      <c r="V1050" t="s">
        <v>101</v>
      </c>
    </row>
    <row r="1051" spans="1:22" x14ac:dyDescent="0.3">
      <c r="A1051" t="s">
        <v>615</v>
      </c>
      <c r="B1051" s="9">
        <v>2017</v>
      </c>
      <c r="C1051">
        <v>49.02</v>
      </c>
      <c r="D1051">
        <v>49.02</v>
      </c>
      <c r="E1051">
        <v>100</v>
      </c>
      <c r="F1051">
        <v>32.799999999999997</v>
      </c>
      <c r="G1051">
        <v>59.93</v>
      </c>
      <c r="H1051">
        <v>52.78</v>
      </c>
      <c r="I1051">
        <v>70.09</v>
      </c>
      <c r="J1051">
        <v>63.89</v>
      </c>
      <c r="K1051" s="58">
        <v>1</v>
      </c>
      <c r="L1051" s="58">
        <v>75</v>
      </c>
      <c r="M1051">
        <v>1844.56</v>
      </c>
      <c r="N1051" s="8">
        <v>6057373</v>
      </c>
      <c r="O1051" s="8">
        <v>3249330</v>
      </c>
      <c r="P1051" s="8">
        <v>-39201</v>
      </c>
      <c r="Q1051">
        <v>-7.03</v>
      </c>
      <c r="R1051">
        <v>0.06</v>
      </c>
      <c r="S1051">
        <v>48.26</v>
      </c>
      <c r="T1051" s="6">
        <v>8.18</v>
      </c>
      <c r="U1051" s="7">
        <v>5.9262843137254873</v>
      </c>
      <c r="V1051" t="s">
        <v>101</v>
      </c>
    </row>
    <row r="1052" spans="1:22" x14ac:dyDescent="0.3">
      <c r="A1052" t="s">
        <v>687</v>
      </c>
      <c r="B1052" s="9">
        <v>2017</v>
      </c>
      <c r="C1052">
        <v>79.819999999999993</v>
      </c>
      <c r="D1052">
        <v>79.819999999999993</v>
      </c>
      <c r="E1052">
        <v>100</v>
      </c>
      <c r="F1052">
        <v>84.89</v>
      </c>
      <c r="G1052">
        <v>91</v>
      </c>
      <c r="H1052">
        <v>63.43</v>
      </c>
      <c r="I1052">
        <v>27.83</v>
      </c>
      <c r="J1052">
        <v>80.09</v>
      </c>
      <c r="K1052" s="58">
        <v>1</v>
      </c>
      <c r="L1052" s="58"/>
      <c r="M1052">
        <v>11818.21</v>
      </c>
      <c r="N1052" s="8">
        <v>25121300</v>
      </c>
      <c r="O1052" s="8">
        <v>12160900</v>
      </c>
      <c r="P1052" s="8">
        <v>828600</v>
      </c>
      <c r="Q1052">
        <v>5.55</v>
      </c>
      <c r="R1052">
        <v>0.05</v>
      </c>
      <c r="S1052">
        <v>42.53</v>
      </c>
      <c r="T1052" s="6">
        <v>8.18</v>
      </c>
      <c r="U1052" s="7">
        <v>5.9262843137254873</v>
      </c>
      <c r="V1052" t="s">
        <v>101</v>
      </c>
    </row>
    <row r="1053" spans="1:22" x14ac:dyDescent="0.3">
      <c r="A1053" t="s">
        <v>688</v>
      </c>
      <c r="B1053" s="9">
        <v>2017</v>
      </c>
      <c r="C1053">
        <v>82.14</v>
      </c>
      <c r="D1053">
        <v>82.14</v>
      </c>
      <c r="E1053">
        <v>100</v>
      </c>
      <c r="F1053">
        <v>94.58</v>
      </c>
      <c r="G1053">
        <v>65.94</v>
      </c>
      <c r="H1053">
        <v>82.83</v>
      </c>
      <c r="I1053">
        <v>81.739999999999995</v>
      </c>
      <c r="J1053">
        <v>82.82</v>
      </c>
      <c r="K1053" s="58">
        <v>1</v>
      </c>
      <c r="L1053" s="58">
        <v>58.33</v>
      </c>
      <c r="M1053">
        <v>8429.17</v>
      </c>
      <c r="N1053" s="8">
        <v>14844000</v>
      </c>
      <c r="O1053" s="8">
        <v>3328000</v>
      </c>
      <c r="P1053" s="8">
        <v>374000</v>
      </c>
      <c r="Q1053">
        <v>1.79</v>
      </c>
      <c r="R1053">
        <v>0.05</v>
      </c>
      <c r="S1053">
        <v>20.39</v>
      </c>
      <c r="T1053" s="6">
        <v>8.18</v>
      </c>
      <c r="U1053" s="7">
        <v>5.9262843137254873</v>
      </c>
      <c r="V1053" t="s">
        <v>101</v>
      </c>
    </row>
    <row r="1054" spans="1:22" x14ac:dyDescent="0.3">
      <c r="A1054" t="s">
        <v>689</v>
      </c>
      <c r="B1054" s="9">
        <v>2017</v>
      </c>
      <c r="C1054">
        <v>31.31</v>
      </c>
      <c r="D1054">
        <v>31.31</v>
      </c>
      <c r="E1054">
        <v>100</v>
      </c>
      <c r="F1054">
        <v>32.380000000000003</v>
      </c>
      <c r="G1054">
        <v>29.5</v>
      </c>
      <c r="H1054">
        <v>32.450000000000003</v>
      </c>
      <c r="I1054">
        <v>16.07</v>
      </c>
      <c r="J1054">
        <v>11.73</v>
      </c>
      <c r="K1054" s="58">
        <v>1</v>
      </c>
      <c r="L1054" s="58">
        <v>66.67</v>
      </c>
      <c r="M1054">
        <v>4036.37</v>
      </c>
      <c r="N1054" s="8">
        <v>7377671</v>
      </c>
      <c r="O1054" s="8">
        <v>3389111</v>
      </c>
      <c r="P1054" s="8">
        <v>244136</v>
      </c>
      <c r="Q1054">
        <v>3.87</v>
      </c>
      <c r="R1054">
        <v>0.04</v>
      </c>
      <c r="S1054">
        <v>38.44</v>
      </c>
      <c r="T1054" s="6">
        <v>8.18</v>
      </c>
      <c r="U1054" s="7">
        <v>5.9262843137254873</v>
      </c>
      <c r="V1054" t="s">
        <v>101</v>
      </c>
    </row>
    <row r="1055" spans="1:22" x14ac:dyDescent="0.3">
      <c r="A1055" t="s">
        <v>382</v>
      </c>
      <c r="B1055" s="9">
        <v>2017</v>
      </c>
      <c r="C1055">
        <v>71.56</v>
      </c>
      <c r="D1055">
        <v>71.56</v>
      </c>
      <c r="E1055">
        <v>100</v>
      </c>
      <c r="F1055">
        <v>78.16</v>
      </c>
      <c r="G1055">
        <v>85.23</v>
      </c>
      <c r="H1055">
        <v>51.04</v>
      </c>
      <c r="I1055">
        <v>81.739999999999995</v>
      </c>
      <c r="J1055">
        <v>40.33</v>
      </c>
      <c r="K1055" s="58">
        <v>1</v>
      </c>
      <c r="L1055" s="58">
        <v>63.64</v>
      </c>
      <c r="M1055">
        <v>3802.99</v>
      </c>
      <c r="N1055" s="8">
        <v>7935100</v>
      </c>
      <c r="O1055" s="8">
        <v>2350900</v>
      </c>
      <c r="P1055" s="8">
        <v>131600</v>
      </c>
      <c r="Q1055">
        <v>14.85</v>
      </c>
      <c r="R1055">
        <v>0.04</v>
      </c>
      <c r="S1055">
        <v>26.98</v>
      </c>
      <c r="T1055" s="6">
        <v>8.18</v>
      </c>
      <c r="U1055" s="7">
        <v>5.9262843137254873</v>
      </c>
      <c r="V1055" t="s">
        <v>101</v>
      </c>
    </row>
    <row r="1056" spans="1:22" x14ac:dyDescent="0.3">
      <c r="A1056" t="s">
        <v>323</v>
      </c>
      <c r="B1056" s="9">
        <v>2017</v>
      </c>
      <c r="C1056">
        <v>47.94</v>
      </c>
      <c r="D1056">
        <v>47.94</v>
      </c>
      <c r="E1056">
        <v>100</v>
      </c>
      <c r="F1056">
        <v>50.8</v>
      </c>
      <c r="G1056">
        <v>67.56</v>
      </c>
      <c r="H1056">
        <v>23.75</v>
      </c>
      <c r="I1056">
        <v>16.07</v>
      </c>
      <c r="J1056">
        <v>20.37</v>
      </c>
      <c r="K1056" s="58">
        <v>1</v>
      </c>
      <c r="L1056" s="58">
        <v>70</v>
      </c>
      <c r="M1056">
        <v>5957.77</v>
      </c>
      <c r="N1056" s="8">
        <v>11085915</v>
      </c>
      <c r="O1056" s="8">
        <v>6308445</v>
      </c>
      <c r="P1056" s="8">
        <v>318029</v>
      </c>
      <c r="Q1056">
        <v>3.38</v>
      </c>
      <c r="R1056">
        <v>0.1</v>
      </c>
      <c r="S1056">
        <v>50.38</v>
      </c>
      <c r="T1056" s="6">
        <v>8.18</v>
      </c>
      <c r="U1056" s="7">
        <v>5.9262843137254873</v>
      </c>
      <c r="V1056" t="s">
        <v>101</v>
      </c>
    </row>
    <row r="1057" spans="1:22" x14ac:dyDescent="0.3">
      <c r="A1057" t="s">
        <v>690</v>
      </c>
      <c r="B1057" s="9">
        <v>2017</v>
      </c>
      <c r="C1057">
        <v>89.63</v>
      </c>
      <c r="D1057">
        <v>89.63</v>
      </c>
      <c r="E1057">
        <v>100</v>
      </c>
      <c r="F1057">
        <v>87.73</v>
      </c>
      <c r="G1057">
        <v>90.52</v>
      </c>
      <c r="H1057">
        <v>91.01</v>
      </c>
      <c r="I1057">
        <v>27.83</v>
      </c>
      <c r="J1057">
        <v>94.91</v>
      </c>
      <c r="K1057" s="58">
        <v>1</v>
      </c>
      <c r="L1057" s="58">
        <v>66.67</v>
      </c>
      <c r="M1057">
        <v>22501.91</v>
      </c>
      <c r="N1057" s="8">
        <v>43219100</v>
      </c>
      <c r="O1057" s="8">
        <v>20525900</v>
      </c>
      <c r="P1057" s="8">
        <v>1343900</v>
      </c>
      <c r="Q1057">
        <v>6.56</v>
      </c>
      <c r="R1057">
        <v>0.05</v>
      </c>
      <c r="S1057">
        <v>42.2</v>
      </c>
      <c r="T1057" s="6">
        <v>8.18</v>
      </c>
      <c r="U1057" s="7">
        <v>5.9262843137254873</v>
      </c>
      <c r="V1057" t="s">
        <v>101</v>
      </c>
    </row>
    <row r="1058" spans="1:22" x14ac:dyDescent="0.3">
      <c r="A1058" t="s">
        <v>572</v>
      </c>
      <c r="B1058" s="9">
        <v>2017</v>
      </c>
      <c r="C1058">
        <v>61.52</v>
      </c>
      <c r="D1058">
        <v>61.52</v>
      </c>
      <c r="E1058">
        <v>100</v>
      </c>
      <c r="F1058">
        <v>83.23</v>
      </c>
      <c r="G1058">
        <v>77.7</v>
      </c>
      <c r="H1058">
        <v>21.01</v>
      </c>
      <c r="I1058">
        <v>81.739999999999995</v>
      </c>
      <c r="J1058">
        <v>11.21</v>
      </c>
      <c r="K1058" s="58">
        <v>1</v>
      </c>
      <c r="L1058" s="58">
        <v>54.55</v>
      </c>
      <c r="M1058">
        <v>1744.33</v>
      </c>
      <c r="N1058" s="8">
        <v>3921821</v>
      </c>
      <c r="O1058" s="8">
        <v>1804788</v>
      </c>
      <c r="P1058" s="8">
        <v>142465</v>
      </c>
      <c r="Q1058">
        <v>2.46</v>
      </c>
      <c r="R1058">
        <v>7.0000000000000007E-2</v>
      </c>
      <c r="S1058">
        <v>42.39</v>
      </c>
      <c r="T1058" s="6">
        <v>8.18</v>
      </c>
      <c r="U1058" s="7">
        <v>5.9262843137254873</v>
      </c>
      <c r="V1058" t="s">
        <v>101</v>
      </c>
    </row>
    <row r="1059" spans="1:22" x14ac:dyDescent="0.3">
      <c r="A1059" t="s">
        <v>150</v>
      </c>
      <c r="B1059" s="9">
        <v>2017</v>
      </c>
      <c r="C1059">
        <v>60.59</v>
      </c>
      <c r="D1059">
        <v>60.59</v>
      </c>
      <c r="E1059">
        <v>100</v>
      </c>
      <c r="F1059">
        <v>69.16</v>
      </c>
      <c r="G1059">
        <v>56.29</v>
      </c>
      <c r="H1059">
        <v>51.32</v>
      </c>
      <c r="I1059">
        <v>40.28</v>
      </c>
      <c r="J1059">
        <v>33.97</v>
      </c>
      <c r="K1059" s="58">
        <v>1</v>
      </c>
      <c r="L1059" s="58">
        <v>58.33</v>
      </c>
      <c r="M1059">
        <v>12848.64</v>
      </c>
      <c r="N1059" s="8">
        <v>20100000</v>
      </c>
      <c r="O1059" s="8">
        <v>16672000</v>
      </c>
      <c r="P1059" s="8">
        <v>1194000</v>
      </c>
      <c r="Q1059">
        <v>3.35</v>
      </c>
      <c r="R1059">
        <v>1.39</v>
      </c>
      <c r="S1059">
        <v>64.31</v>
      </c>
      <c r="T1059" s="6">
        <v>8.18</v>
      </c>
      <c r="U1059" s="7">
        <v>5.9262843137254873</v>
      </c>
      <c r="V1059" t="s">
        <v>83</v>
      </c>
    </row>
    <row r="1060" spans="1:22" x14ac:dyDescent="0.3">
      <c r="A1060" t="s">
        <v>506</v>
      </c>
      <c r="B1060" s="9">
        <v>2017</v>
      </c>
      <c r="C1060">
        <v>60.67</v>
      </c>
      <c r="D1060">
        <v>60.67</v>
      </c>
      <c r="E1060">
        <v>61.76</v>
      </c>
      <c r="F1060">
        <v>71.06</v>
      </c>
      <c r="G1060">
        <v>57.22</v>
      </c>
      <c r="H1060">
        <v>47.5</v>
      </c>
      <c r="I1060">
        <v>52.07</v>
      </c>
      <c r="J1060">
        <v>50</v>
      </c>
      <c r="K1060" s="58">
        <v>1</v>
      </c>
      <c r="L1060" s="58">
        <v>54.55</v>
      </c>
      <c r="M1060">
        <v>230797.6</v>
      </c>
      <c r="N1060" s="8">
        <v>624910000</v>
      </c>
      <c r="O1060" s="8">
        <v>370588000</v>
      </c>
      <c r="P1060" s="8">
        <v>21623000</v>
      </c>
      <c r="Q1060">
        <v>3.49</v>
      </c>
      <c r="R1060">
        <v>0.32</v>
      </c>
      <c r="S1060">
        <v>37.43</v>
      </c>
      <c r="T1060" s="6">
        <v>8.18</v>
      </c>
      <c r="U1060" s="7">
        <v>5.9262843137254873</v>
      </c>
      <c r="V1060" t="s">
        <v>83</v>
      </c>
    </row>
    <row r="1061" spans="1:22" x14ac:dyDescent="0.3">
      <c r="A1061" t="s">
        <v>691</v>
      </c>
      <c r="B1061" s="9">
        <v>2017</v>
      </c>
      <c r="C1061">
        <v>53.84</v>
      </c>
      <c r="D1061">
        <v>53.84</v>
      </c>
      <c r="E1061">
        <v>100</v>
      </c>
      <c r="F1061">
        <v>56.95</v>
      </c>
      <c r="G1061">
        <v>46.57</v>
      </c>
      <c r="H1061">
        <v>58.02</v>
      </c>
      <c r="I1061">
        <v>81.72</v>
      </c>
      <c r="J1061">
        <v>57.89</v>
      </c>
      <c r="K1061" s="58">
        <v>1</v>
      </c>
      <c r="L1061" s="58">
        <v>50</v>
      </c>
      <c r="M1061">
        <v>1536.92</v>
      </c>
      <c r="N1061" s="8">
        <v>3494900</v>
      </c>
      <c r="O1061" s="8">
        <v>1774800</v>
      </c>
      <c r="P1061" s="8">
        <v>62200</v>
      </c>
      <c r="Q1061">
        <v>-3.42</v>
      </c>
      <c r="R1061">
        <v>1.05</v>
      </c>
      <c r="S1061">
        <v>25.56</v>
      </c>
      <c r="T1061" s="6">
        <v>8.18</v>
      </c>
      <c r="U1061" s="7">
        <v>5.9262843137254873</v>
      </c>
      <c r="V1061" t="s">
        <v>83</v>
      </c>
    </row>
    <row r="1062" spans="1:22" x14ac:dyDescent="0.3">
      <c r="A1062" t="s">
        <v>692</v>
      </c>
      <c r="B1062" s="9">
        <v>2017</v>
      </c>
      <c r="C1062">
        <v>68.349999999999994</v>
      </c>
      <c r="D1062">
        <v>68.349999999999994</v>
      </c>
      <c r="E1062">
        <v>72.73</v>
      </c>
      <c r="F1062">
        <v>63.58</v>
      </c>
      <c r="G1062">
        <v>71.12</v>
      </c>
      <c r="H1062">
        <v>72.98</v>
      </c>
      <c r="I1062">
        <v>76.39</v>
      </c>
      <c r="J1062">
        <v>76.55</v>
      </c>
      <c r="K1062" s="58">
        <v>1</v>
      </c>
      <c r="L1062" s="58">
        <v>50</v>
      </c>
      <c r="M1062">
        <v>13706.86</v>
      </c>
      <c r="N1062" s="8">
        <v>55043000</v>
      </c>
      <c r="O1062" s="8">
        <v>48335000</v>
      </c>
      <c r="P1062" s="8">
        <v>621000</v>
      </c>
      <c r="Q1062">
        <v>7.79</v>
      </c>
      <c r="R1062">
        <v>0.69</v>
      </c>
      <c r="S1062">
        <v>66</v>
      </c>
      <c r="T1062" s="6">
        <v>8.18</v>
      </c>
      <c r="U1062" s="7">
        <v>5.9262843137254873</v>
      </c>
      <c r="V1062" t="s">
        <v>83</v>
      </c>
    </row>
    <row r="1063" spans="1:22" x14ac:dyDescent="0.3">
      <c r="A1063" t="s">
        <v>447</v>
      </c>
      <c r="B1063" s="9">
        <v>2017</v>
      </c>
      <c r="C1063">
        <v>72.22</v>
      </c>
      <c r="D1063">
        <v>42.93</v>
      </c>
      <c r="E1063">
        <v>13.64</v>
      </c>
      <c r="F1063">
        <v>81.36</v>
      </c>
      <c r="G1063">
        <v>82.33</v>
      </c>
      <c r="H1063">
        <v>41.29</v>
      </c>
      <c r="I1063">
        <v>79.17</v>
      </c>
      <c r="J1063">
        <v>43.98</v>
      </c>
      <c r="K1063" s="58">
        <v>1</v>
      </c>
      <c r="L1063" s="58">
        <v>41.67</v>
      </c>
      <c r="M1063">
        <v>20559.86</v>
      </c>
      <c r="N1063" s="8">
        <v>279532000</v>
      </c>
      <c r="O1063" s="8">
        <v>230834000</v>
      </c>
      <c r="P1063" s="8">
        <v>-1241000</v>
      </c>
      <c r="Q1063">
        <v>1.58</v>
      </c>
      <c r="R1063">
        <v>0.25</v>
      </c>
      <c r="S1063">
        <v>53.86</v>
      </c>
      <c r="T1063" s="6">
        <v>8.18</v>
      </c>
      <c r="U1063" s="7">
        <v>5.9262843137254873</v>
      </c>
      <c r="V1063" t="s">
        <v>83</v>
      </c>
    </row>
    <row r="1064" spans="1:22" x14ac:dyDescent="0.3">
      <c r="A1064" t="s">
        <v>236</v>
      </c>
      <c r="B1064" s="9">
        <v>2017</v>
      </c>
      <c r="C1064">
        <v>76.84</v>
      </c>
      <c r="D1064">
        <v>76.84</v>
      </c>
      <c r="E1064">
        <v>85.29</v>
      </c>
      <c r="F1064">
        <v>82.62</v>
      </c>
      <c r="G1064">
        <v>87.72</v>
      </c>
      <c r="H1064">
        <v>52.85</v>
      </c>
      <c r="I1064">
        <v>98.28</v>
      </c>
      <c r="J1064">
        <v>54.17</v>
      </c>
      <c r="K1064" s="58">
        <v>1</v>
      </c>
      <c r="L1064" s="58">
        <v>38.46</v>
      </c>
      <c r="M1064">
        <v>10666.11</v>
      </c>
      <c r="N1064" s="8">
        <v>41266528</v>
      </c>
      <c r="O1064" s="8">
        <v>27295260</v>
      </c>
      <c r="P1064" s="8">
        <v>1275893</v>
      </c>
      <c r="Q1064">
        <v>4.47</v>
      </c>
      <c r="R1064">
        <v>0.38</v>
      </c>
      <c r="S1064">
        <v>55.43</v>
      </c>
      <c r="T1064" s="6">
        <v>8.18</v>
      </c>
      <c r="U1064" s="7">
        <v>5.9262843137254873</v>
      </c>
      <c r="V1064" t="s">
        <v>83</v>
      </c>
    </row>
    <row r="1065" spans="1:22" x14ac:dyDescent="0.3">
      <c r="A1065" t="s">
        <v>294</v>
      </c>
      <c r="B1065" s="9">
        <v>2017</v>
      </c>
      <c r="C1065">
        <v>75.040000000000006</v>
      </c>
      <c r="D1065">
        <v>56.97</v>
      </c>
      <c r="E1065">
        <v>38.89</v>
      </c>
      <c r="F1065">
        <v>78.849999999999994</v>
      </c>
      <c r="G1065">
        <v>85.02</v>
      </c>
      <c r="H1065">
        <v>56.41</v>
      </c>
      <c r="I1065">
        <v>0</v>
      </c>
      <c r="J1065">
        <v>68.27</v>
      </c>
      <c r="K1065" s="58">
        <v>1</v>
      </c>
      <c r="L1065" s="58">
        <v>61.54</v>
      </c>
      <c r="M1065">
        <v>5840.63</v>
      </c>
      <c r="N1065" s="8">
        <v>9552724</v>
      </c>
      <c r="O1065" s="8">
        <v>6611440</v>
      </c>
      <c r="P1065" s="8">
        <v>669619</v>
      </c>
      <c r="Q1065">
        <v>6.51</v>
      </c>
      <c r="R1065">
        <v>0.14000000000000001</v>
      </c>
      <c r="S1065">
        <v>65.7</v>
      </c>
      <c r="T1065" s="6">
        <v>8.18</v>
      </c>
      <c r="U1065" s="7">
        <v>5.9262843137254873</v>
      </c>
      <c r="V1065" t="s">
        <v>83</v>
      </c>
    </row>
    <row r="1066" spans="1:22" x14ac:dyDescent="0.3">
      <c r="A1066" t="s">
        <v>320</v>
      </c>
      <c r="B1066" s="9">
        <v>2017</v>
      </c>
      <c r="C1066">
        <v>77.099999999999994</v>
      </c>
      <c r="D1066">
        <v>77.099999999999994</v>
      </c>
      <c r="E1066">
        <v>100</v>
      </c>
      <c r="F1066">
        <v>71.3</v>
      </c>
      <c r="G1066">
        <v>91.5</v>
      </c>
      <c r="H1066">
        <v>68.25</v>
      </c>
      <c r="I1066">
        <v>19.66</v>
      </c>
      <c r="J1066">
        <v>79.81</v>
      </c>
      <c r="K1066" s="58">
        <v>0</v>
      </c>
      <c r="L1066" s="58">
        <v>37.5</v>
      </c>
      <c r="M1066">
        <v>21413.26</v>
      </c>
      <c r="N1066" s="8">
        <v>29895000</v>
      </c>
      <c r="O1066" s="8">
        <v>20662000</v>
      </c>
      <c r="P1066" s="8">
        <v>1852000</v>
      </c>
      <c r="Q1066">
        <v>5.23</v>
      </c>
      <c r="R1066">
        <v>0.67</v>
      </c>
      <c r="S1066">
        <v>36.82</v>
      </c>
      <c r="T1066" s="6">
        <v>8.18</v>
      </c>
      <c r="U1066" s="7">
        <v>5.9262843137254873</v>
      </c>
      <c r="V1066" t="s">
        <v>83</v>
      </c>
    </row>
    <row r="1067" spans="1:22" x14ac:dyDescent="0.3">
      <c r="A1067" t="s">
        <v>693</v>
      </c>
      <c r="B1067" s="9">
        <v>2017</v>
      </c>
      <c r="C1067">
        <v>89.21</v>
      </c>
      <c r="D1067">
        <v>66.66</v>
      </c>
      <c r="E1067">
        <v>44.12</v>
      </c>
      <c r="F1067">
        <v>91.63</v>
      </c>
      <c r="G1067">
        <v>92.83</v>
      </c>
      <c r="H1067">
        <v>80.38</v>
      </c>
      <c r="I1067">
        <v>94.83</v>
      </c>
      <c r="J1067">
        <v>99.14</v>
      </c>
      <c r="K1067" s="58">
        <v>0</v>
      </c>
      <c r="L1067" s="58">
        <v>40</v>
      </c>
      <c r="M1067">
        <v>42923.7</v>
      </c>
      <c r="N1067" s="8">
        <v>149287000</v>
      </c>
      <c r="O1067" s="8">
        <v>97126000</v>
      </c>
      <c r="P1067" s="8">
        <v>7371000</v>
      </c>
      <c r="Q1067">
        <v>3.74</v>
      </c>
      <c r="R1067">
        <v>0.49</v>
      </c>
      <c r="S1067">
        <v>49.91</v>
      </c>
      <c r="T1067" s="6">
        <v>8.18</v>
      </c>
      <c r="U1067" s="7">
        <v>5.9262843137254873</v>
      </c>
      <c r="V1067" t="s">
        <v>83</v>
      </c>
    </row>
    <row r="1068" spans="1:22" x14ac:dyDescent="0.3">
      <c r="A1068" t="s">
        <v>106</v>
      </c>
      <c r="B1068" s="9">
        <v>2017</v>
      </c>
      <c r="C1068">
        <v>65.650000000000006</v>
      </c>
      <c r="D1068">
        <v>65.650000000000006</v>
      </c>
      <c r="E1068">
        <v>72.73</v>
      </c>
      <c r="F1068">
        <v>79.180000000000007</v>
      </c>
      <c r="G1068">
        <v>55.65</v>
      </c>
      <c r="H1068">
        <v>55.61</v>
      </c>
      <c r="I1068">
        <v>87.5</v>
      </c>
      <c r="J1068">
        <v>56.02</v>
      </c>
      <c r="K1068" s="58">
        <v>0</v>
      </c>
      <c r="L1068" s="58">
        <v>38.89</v>
      </c>
      <c r="M1068">
        <v>29783.53</v>
      </c>
      <c r="N1068" s="8">
        <v>149529000</v>
      </c>
      <c r="O1068" s="8">
        <v>110081000</v>
      </c>
      <c r="P1068" s="8">
        <v>3206000</v>
      </c>
      <c r="Q1068">
        <v>1.46</v>
      </c>
      <c r="R1068">
        <v>0.43</v>
      </c>
      <c r="S1068">
        <v>47.59</v>
      </c>
      <c r="T1068" s="6">
        <v>8.18</v>
      </c>
      <c r="U1068" s="7">
        <v>5.9262843137254873</v>
      </c>
      <c r="V1068" t="s">
        <v>83</v>
      </c>
    </row>
    <row r="1069" spans="1:22" x14ac:dyDescent="0.3">
      <c r="A1069" t="s">
        <v>298</v>
      </c>
      <c r="B1069" s="9">
        <v>2017</v>
      </c>
      <c r="C1069">
        <v>72.17</v>
      </c>
      <c r="D1069">
        <v>72.17</v>
      </c>
      <c r="E1069">
        <v>100</v>
      </c>
      <c r="F1069">
        <v>83.33</v>
      </c>
      <c r="G1069">
        <v>59.25</v>
      </c>
      <c r="H1069">
        <v>69.98</v>
      </c>
      <c r="I1069">
        <v>97.59</v>
      </c>
      <c r="J1069">
        <v>78.33</v>
      </c>
      <c r="K1069" s="58">
        <v>0</v>
      </c>
      <c r="L1069" s="58">
        <v>33.33</v>
      </c>
      <c r="M1069">
        <v>13245.55</v>
      </c>
      <c r="N1069" s="8">
        <v>21680000</v>
      </c>
      <c r="O1069" s="8">
        <v>8393000</v>
      </c>
      <c r="P1069" s="8">
        <v>756000</v>
      </c>
      <c r="Q1069">
        <v>4.57</v>
      </c>
      <c r="R1069">
        <v>0.21</v>
      </c>
      <c r="S1069">
        <v>26.88</v>
      </c>
      <c r="T1069" s="6">
        <v>8.18</v>
      </c>
      <c r="U1069" s="7">
        <v>5.9262843137254873</v>
      </c>
      <c r="V1069" t="s">
        <v>83</v>
      </c>
    </row>
    <row r="1070" spans="1:22" x14ac:dyDescent="0.3">
      <c r="A1070" t="s">
        <v>287</v>
      </c>
      <c r="B1070" s="9">
        <v>2017</v>
      </c>
      <c r="C1070">
        <v>81.31</v>
      </c>
      <c r="D1070">
        <v>81.31</v>
      </c>
      <c r="E1070">
        <v>100</v>
      </c>
      <c r="F1070">
        <v>97.25</v>
      </c>
      <c r="G1070">
        <v>96.47</v>
      </c>
      <c r="H1070">
        <v>35.200000000000003</v>
      </c>
      <c r="I1070">
        <v>97.83</v>
      </c>
      <c r="J1070">
        <v>24.04</v>
      </c>
      <c r="K1070" s="58">
        <v>0</v>
      </c>
      <c r="L1070" s="58">
        <v>44.44</v>
      </c>
      <c r="M1070">
        <v>17867.3</v>
      </c>
      <c r="N1070" s="8">
        <v>46473000</v>
      </c>
      <c r="O1070" s="8">
        <v>28168000</v>
      </c>
      <c r="P1070" s="8">
        <v>1809000</v>
      </c>
      <c r="Q1070">
        <v>4.1100000000000003</v>
      </c>
      <c r="R1070">
        <v>0.5</v>
      </c>
      <c r="S1070">
        <v>51.38</v>
      </c>
      <c r="T1070" s="6">
        <v>8.18</v>
      </c>
      <c r="U1070" s="7">
        <v>5.9262843137254873</v>
      </c>
      <c r="V1070" t="s">
        <v>83</v>
      </c>
    </row>
    <row r="1071" spans="1:22" x14ac:dyDescent="0.3">
      <c r="A1071" t="s">
        <v>47</v>
      </c>
      <c r="B1071" s="9">
        <v>2017</v>
      </c>
      <c r="C1071">
        <v>89.77</v>
      </c>
      <c r="D1071">
        <v>87.53</v>
      </c>
      <c r="E1071">
        <v>85.29</v>
      </c>
      <c r="F1071">
        <v>94.73</v>
      </c>
      <c r="G1071">
        <v>92.3</v>
      </c>
      <c r="H1071">
        <v>78.08</v>
      </c>
      <c r="I1071">
        <v>93.45</v>
      </c>
      <c r="J1071">
        <v>87.5</v>
      </c>
      <c r="K1071" s="58">
        <v>0</v>
      </c>
      <c r="L1071" s="58">
        <v>33.33</v>
      </c>
      <c r="M1071">
        <v>39712.089999999997</v>
      </c>
      <c r="N1071" s="8">
        <v>105306186</v>
      </c>
      <c r="O1071" s="8">
        <v>64125546</v>
      </c>
      <c r="P1071" s="8">
        <v>3407497</v>
      </c>
      <c r="Q1071">
        <v>3.67</v>
      </c>
      <c r="R1071">
        <v>0.3</v>
      </c>
      <c r="S1071">
        <v>47.91</v>
      </c>
      <c r="T1071" s="6">
        <v>8.18</v>
      </c>
      <c r="U1071" s="7">
        <v>5.9262843137254873</v>
      </c>
      <c r="V1071" t="s">
        <v>83</v>
      </c>
    </row>
    <row r="1072" spans="1:22" x14ac:dyDescent="0.3">
      <c r="A1072" t="s">
        <v>31</v>
      </c>
      <c r="B1072" s="9">
        <v>2017</v>
      </c>
      <c r="C1072">
        <v>60.61</v>
      </c>
      <c r="D1072">
        <v>60.61</v>
      </c>
      <c r="E1072">
        <v>100</v>
      </c>
      <c r="F1072">
        <v>50.12</v>
      </c>
      <c r="G1072">
        <v>74.88</v>
      </c>
      <c r="H1072">
        <v>59.05</v>
      </c>
      <c r="I1072">
        <v>26.39</v>
      </c>
      <c r="J1072">
        <v>66.03</v>
      </c>
      <c r="K1072" s="58">
        <v>0</v>
      </c>
      <c r="L1072" s="58">
        <v>42.11</v>
      </c>
      <c r="M1072">
        <v>38985.449999999997</v>
      </c>
      <c r="N1072" s="8">
        <v>65840000</v>
      </c>
      <c r="O1072" s="8">
        <v>45456000</v>
      </c>
      <c r="P1072" s="8">
        <v>3773000</v>
      </c>
      <c r="Q1072">
        <v>13.66</v>
      </c>
      <c r="R1072">
        <v>0.23</v>
      </c>
      <c r="S1072">
        <v>58.42</v>
      </c>
      <c r="T1072" s="6">
        <v>8.18</v>
      </c>
      <c r="U1072" s="7">
        <v>5.9262843137254873</v>
      </c>
      <c r="V1072" t="s">
        <v>83</v>
      </c>
    </row>
    <row r="1073" spans="1:22" x14ac:dyDescent="0.3">
      <c r="A1073" t="s">
        <v>694</v>
      </c>
      <c r="B1073" s="9">
        <v>2017</v>
      </c>
      <c r="C1073">
        <v>62</v>
      </c>
      <c r="D1073">
        <v>62</v>
      </c>
      <c r="E1073">
        <v>100</v>
      </c>
      <c r="F1073">
        <v>41.66</v>
      </c>
      <c r="G1073">
        <v>74.41</v>
      </c>
      <c r="H1073">
        <v>81.62</v>
      </c>
      <c r="I1073">
        <v>0</v>
      </c>
      <c r="J1073">
        <v>87.15</v>
      </c>
      <c r="K1073" s="58">
        <v>0</v>
      </c>
      <c r="L1073" s="58">
        <v>42.11</v>
      </c>
      <c r="M1073">
        <v>5133.8999999999996</v>
      </c>
      <c r="N1073" s="8">
        <v>5911300</v>
      </c>
      <c r="O1073" s="8">
        <v>4696900</v>
      </c>
      <c r="P1073" s="8">
        <v>297100</v>
      </c>
      <c r="Q1073">
        <v>3.85</v>
      </c>
      <c r="R1073">
        <v>0.23</v>
      </c>
      <c r="S1073">
        <v>74.55</v>
      </c>
      <c r="T1073" s="6">
        <v>8.18</v>
      </c>
      <c r="U1073" s="7">
        <v>5.9262843137254873</v>
      </c>
      <c r="V1073" t="s">
        <v>83</v>
      </c>
    </row>
    <row r="1074" spans="1:22" x14ac:dyDescent="0.3">
      <c r="A1074" t="s">
        <v>327</v>
      </c>
      <c r="B1074" s="9">
        <v>2017</v>
      </c>
      <c r="C1074">
        <v>70.31</v>
      </c>
      <c r="D1074">
        <v>70.31</v>
      </c>
      <c r="E1074">
        <v>72.73</v>
      </c>
      <c r="F1074">
        <v>84.32</v>
      </c>
      <c r="G1074">
        <v>71.28</v>
      </c>
      <c r="H1074">
        <v>43.68</v>
      </c>
      <c r="I1074">
        <v>95.83</v>
      </c>
      <c r="J1074">
        <v>24.34</v>
      </c>
      <c r="K1074" s="58">
        <v>1</v>
      </c>
      <c r="L1074" s="58">
        <v>47.37</v>
      </c>
      <c r="M1074">
        <v>6967.66</v>
      </c>
      <c r="N1074" s="8">
        <v>66432000</v>
      </c>
      <c r="O1074" s="8">
        <v>54441000</v>
      </c>
      <c r="P1074" s="8">
        <v>1232000</v>
      </c>
      <c r="Q1074">
        <v>3.7</v>
      </c>
      <c r="R1074">
        <v>0.64</v>
      </c>
      <c r="S1074">
        <v>56.14</v>
      </c>
      <c r="T1074" s="6">
        <v>8.18</v>
      </c>
      <c r="U1074" s="7">
        <v>5.9262843137254873</v>
      </c>
      <c r="V1074" t="s">
        <v>83</v>
      </c>
    </row>
    <row r="1075" spans="1:22" x14ac:dyDescent="0.3">
      <c r="A1075" t="s">
        <v>695</v>
      </c>
      <c r="B1075" s="9">
        <v>2017</v>
      </c>
      <c r="C1075">
        <v>60.21</v>
      </c>
      <c r="D1075">
        <v>52.16</v>
      </c>
      <c r="E1075">
        <v>44.12</v>
      </c>
      <c r="F1075">
        <v>55.42</v>
      </c>
      <c r="G1075">
        <v>66.48</v>
      </c>
      <c r="H1075">
        <v>60.21</v>
      </c>
      <c r="I1075">
        <v>33.450000000000003</v>
      </c>
      <c r="J1075">
        <v>52.04</v>
      </c>
      <c r="K1075" s="58">
        <v>1</v>
      </c>
      <c r="L1075" s="58">
        <v>31.25</v>
      </c>
      <c r="M1075">
        <v>15717.04</v>
      </c>
      <c r="N1075" s="8">
        <v>23594100</v>
      </c>
      <c r="O1075" s="8">
        <v>19531300</v>
      </c>
      <c r="P1075" s="8">
        <v>1546700</v>
      </c>
      <c r="Q1075">
        <v>8.31</v>
      </c>
      <c r="R1075">
        <v>1.23</v>
      </c>
      <c r="S1075">
        <v>71.7</v>
      </c>
      <c r="T1075" s="6">
        <v>8.18</v>
      </c>
      <c r="U1075" s="7">
        <v>5.9262843137254873</v>
      </c>
      <c r="V1075" t="s">
        <v>83</v>
      </c>
    </row>
    <row r="1076" spans="1:22" x14ac:dyDescent="0.3">
      <c r="A1076" t="s">
        <v>277</v>
      </c>
      <c r="B1076" s="9">
        <v>2017</v>
      </c>
      <c r="C1076">
        <v>58.89</v>
      </c>
      <c r="D1076">
        <v>58.89</v>
      </c>
      <c r="E1076">
        <v>100</v>
      </c>
      <c r="F1076">
        <v>41.75</v>
      </c>
      <c r="G1076">
        <v>76.03</v>
      </c>
      <c r="H1076">
        <v>67.38</v>
      </c>
      <c r="I1076">
        <v>0</v>
      </c>
      <c r="J1076">
        <v>72.900000000000006</v>
      </c>
      <c r="K1076" s="58">
        <v>1</v>
      </c>
      <c r="L1076" s="58">
        <v>37.5</v>
      </c>
      <c r="M1076">
        <v>5237.38</v>
      </c>
      <c r="N1076" s="8">
        <v>9036500</v>
      </c>
      <c r="O1076" s="8">
        <v>8113200</v>
      </c>
      <c r="P1076" s="8">
        <v>517000</v>
      </c>
      <c r="Q1076">
        <v>6.1</v>
      </c>
      <c r="R1076">
        <v>0.2</v>
      </c>
      <c r="S1076">
        <v>85.11</v>
      </c>
      <c r="T1076" s="6">
        <v>8.18</v>
      </c>
      <c r="U1076" s="7">
        <v>5.9262843137254873</v>
      </c>
      <c r="V1076" t="s">
        <v>83</v>
      </c>
    </row>
    <row r="1077" spans="1:22" x14ac:dyDescent="0.3">
      <c r="A1077" t="s">
        <v>183</v>
      </c>
      <c r="B1077" s="9">
        <v>2017</v>
      </c>
      <c r="C1077">
        <v>85.21</v>
      </c>
      <c r="D1077">
        <v>85.21</v>
      </c>
      <c r="E1077">
        <v>100</v>
      </c>
      <c r="F1077">
        <v>83.23</v>
      </c>
      <c r="G1077">
        <v>86.77</v>
      </c>
      <c r="H1077">
        <v>85.28</v>
      </c>
      <c r="I1077">
        <v>0</v>
      </c>
      <c r="J1077">
        <v>90.52</v>
      </c>
      <c r="K1077" s="58">
        <v>1</v>
      </c>
      <c r="L1077" s="58">
        <v>33.33</v>
      </c>
      <c r="M1077">
        <v>15106.11</v>
      </c>
      <c r="N1077" s="8">
        <v>21816000</v>
      </c>
      <c r="O1077" s="8">
        <v>15628000</v>
      </c>
      <c r="P1077" s="8">
        <v>1366000</v>
      </c>
      <c r="Q1077">
        <v>5.21</v>
      </c>
      <c r="R1077">
        <v>0.12</v>
      </c>
      <c r="S1077">
        <v>67.099999999999994</v>
      </c>
      <c r="T1077" s="6">
        <v>8.18</v>
      </c>
      <c r="U1077" s="7">
        <v>5.9262843137254873</v>
      </c>
      <c r="V1077" t="s">
        <v>83</v>
      </c>
    </row>
    <row r="1078" spans="1:22" x14ac:dyDescent="0.3">
      <c r="A1078" t="s">
        <v>331</v>
      </c>
      <c r="B1078" s="9">
        <v>2017</v>
      </c>
      <c r="C1078">
        <v>62.76</v>
      </c>
      <c r="D1078">
        <v>62.76</v>
      </c>
      <c r="E1078">
        <v>100</v>
      </c>
      <c r="F1078">
        <v>88.73</v>
      </c>
      <c r="G1078">
        <v>64.44</v>
      </c>
      <c r="H1078">
        <v>42.46</v>
      </c>
      <c r="I1078">
        <v>85.92</v>
      </c>
      <c r="J1078">
        <v>31.02</v>
      </c>
      <c r="K1078" s="58">
        <v>1</v>
      </c>
      <c r="L1078" s="58">
        <v>26.32</v>
      </c>
      <c r="M1078">
        <v>6243.66</v>
      </c>
      <c r="N1078" s="8">
        <v>31673100</v>
      </c>
      <c r="O1078" s="8">
        <v>24187700</v>
      </c>
      <c r="P1078" s="8">
        <v>782900</v>
      </c>
      <c r="Q1078">
        <v>1.82</v>
      </c>
      <c r="R1078">
        <v>0.5</v>
      </c>
      <c r="S1078">
        <v>63.94</v>
      </c>
      <c r="T1078" s="6">
        <v>8.18</v>
      </c>
      <c r="U1078" s="7">
        <v>5.9262843137254873</v>
      </c>
      <c r="V1078" t="s">
        <v>83</v>
      </c>
    </row>
    <row r="1079" spans="1:22" x14ac:dyDescent="0.3">
      <c r="A1079" t="s">
        <v>696</v>
      </c>
      <c r="B1079" s="9">
        <v>2017</v>
      </c>
      <c r="C1079">
        <v>68.28</v>
      </c>
      <c r="D1079">
        <v>68.28</v>
      </c>
      <c r="E1079">
        <v>100</v>
      </c>
      <c r="F1079">
        <v>63.21</v>
      </c>
      <c r="G1079">
        <v>80.900000000000006</v>
      </c>
      <c r="H1079">
        <v>60.49</v>
      </c>
      <c r="I1079">
        <v>33.450000000000003</v>
      </c>
      <c r="J1079">
        <v>75</v>
      </c>
      <c r="K1079" s="58">
        <v>1</v>
      </c>
      <c r="L1079" s="58">
        <v>31.25</v>
      </c>
      <c r="M1079">
        <v>8908.2900000000009</v>
      </c>
      <c r="N1079" s="8">
        <v>16916800</v>
      </c>
      <c r="O1079" s="8">
        <v>13087800</v>
      </c>
      <c r="P1079" s="8">
        <v>1043000</v>
      </c>
      <c r="Q1079">
        <v>4.5199999999999996</v>
      </c>
      <c r="R1079">
        <v>0.13</v>
      </c>
      <c r="S1079">
        <v>71.64</v>
      </c>
      <c r="T1079" s="6">
        <v>8.18</v>
      </c>
      <c r="U1079" s="7">
        <v>5.9262843137254873</v>
      </c>
      <c r="V1079" t="s">
        <v>83</v>
      </c>
    </row>
    <row r="1080" spans="1:22" x14ac:dyDescent="0.3">
      <c r="A1080" t="s">
        <v>697</v>
      </c>
      <c r="B1080" s="9">
        <v>2017</v>
      </c>
      <c r="C1080">
        <v>76.8</v>
      </c>
      <c r="D1080">
        <v>76.8</v>
      </c>
      <c r="E1080">
        <v>100</v>
      </c>
      <c r="F1080">
        <v>89.03</v>
      </c>
      <c r="G1080">
        <v>86.49</v>
      </c>
      <c r="H1080">
        <v>44.3</v>
      </c>
      <c r="I1080">
        <v>87.5</v>
      </c>
      <c r="J1080">
        <v>34.729999999999997</v>
      </c>
      <c r="K1080" s="58">
        <v>0</v>
      </c>
      <c r="L1080" s="58">
        <v>75</v>
      </c>
      <c r="M1080">
        <v>6143.81</v>
      </c>
      <c r="N1080" s="8">
        <v>12426100</v>
      </c>
      <c r="O1080" s="8">
        <v>9033800</v>
      </c>
      <c r="P1080" s="8">
        <v>610300</v>
      </c>
      <c r="Q1080">
        <v>5.4</v>
      </c>
      <c r="R1080">
        <v>0.14000000000000001</v>
      </c>
      <c r="S1080">
        <v>68.52</v>
      </c>
      <c r="T1080" s="6">
        <v>8.18</v>
      </c>
      <c r="U1080" s="7">
        <v>5.9262843137254873</v>
      </c>
      <c r="V1080" t="s">
        <v>83</v>
      </c>
    </row>
    <row r="1081" spans="1:22" x14ac:dyDescent="0.3">
      <c r="A1081" t="s">
        <v>698</v>
      </c>
      <c r="B1081" s="9">
        <v>2017</v>
      </c>
      <c r="C1081">
        <v>73.47</v>
      </c>
      <c r="D1081">
        <v>73.47</v>
      </c>
      <c r="E1081">
        <v>100</v>
      </c>
      <c r="F1081">
        <v>82.53</v>
      </c>
      <c r="G1081">
        <v>91.29</v>
      </c>
      <c r="H1081">
        <v>31.62</v>
      </c>
      <c r="I1081">
        <v>90.28</v>
      </c>
      <c r="J1081">
        <v>18.98</v>
      </c>
      <c r="K1081" s="58">
        <v>0</v>
      </c>
      <c r="L1081" s="58">
        <v>90.91</v>
      </c>
      <c r="M1081">
        <v>9211.02</v>
      </c>
      <c r="N1081" s="8">
        <v>37352200</v>
      </c>
      <c r="O1081" s="8">
        <v>29890600</v>
      </c>
      <c r="P1081" s="8">
        <v>1665400</v>
      </c>
      <c r="Q1081">
        <v>1.65</v>
      </c>
      <c r="R1081">
        <v>0.67</v>
      </c>
      <c r="S1081">
        <v>67.47</v>
      </c>
      <c r="T1081" s="6">
        <v>8.18</v>
      </c>
      <c r="U1081" s="7">
        <v>5.9262843137254873</v>
      </c>
      <c r="V1081" t="s">
        <v>83</v>
      </c>
    </row>
    <row r="1082" spans="1:22" x14ac:dyDescent="0.3">
      <c r="A1082" t="s">
        <v>67</v>
      </c>
      <c r="B1082" s="6">
        <v>2018</v>
      </c>
      <c r="C1082">
        <v>83.88</v>
      </c>
      <c r="D1082">
        <v>50.03</v>
      </c>
      <c r="E1082">
        <v>16.18</v>
      </c>
      <c r="F1082">
        <v>90.9</v>
      </c>
      <c r="G1082">
        <v>82.21</v>
      </c>
      <c r="H1082">
        <v>76.89</v>
      </c>
      <c r="I1082">
        <v>90.15</v>
      </c>
      <c r="J1082">
        <v>88.73</v>
      </c>
      <c r="K1082" s="58">
        <v>0</v>
      </c>
      <c r="L1082" s="58">
        <v>80</v>
      </c>
      <c r="M1082">
        <v>42482.79</v>
      </c>
      <c r="N1082" s="8">
        <v>207390000</v>
      </c>
      <c r="O1082" s="8">
        <v>149302000</v>
      </c>
      <c r="P1082" s="8">
        <v>8713000</v>
      </c>
      <c r="Q1082">
        <v>3.66</v>
      </c>
      <c r="R1082">
        <v>0.47</v>
      </c>
      <c r="S1082">
        <v>63.7</v>
      </c>
      <c r="T1082" s="6">
        <v>25.01</v>
      </c>
      <c r="U1082" s="7">
        <v>16.444970817120613</v>
      </c>
      <c r="V1082" t="s">
        <v>640</v>
      </c>
    </row>
    <row r="1083" spans="1:22" x14ac:dyDescent="0.3">
      <c r="A1083" t="s">
        <v>115</v>
      </c>
      <c r="B1083" s="6">
        <v>2018</v>
      </c>
      <c r="C1083">
        <v>77.73</v>
      </c>
      <c r="D1083">
        <v>77.73</v>
      </c>
      <c r="E1083">
        <v>97.06</v>
      </c>
      <c r="F1083">
        <v>75.19</v>
      </c>
      <c r="G1083">
        <v>80.3</v>
      </c>
      <c r="H1083">
        <v>76.91</v>
      </c>
      <c r="I1083">
        <v>69.34</v>
      </c>
      <c r="J1083">
        <v>74.28</v>
      </c>
      <c r="K1083" s="58">
        <v>0</v>
      </c>
      <c r="L1083" s="58">
        <v>80</v>
      </c>
      <c r="M1083">
        <v>24000.71</v>
      </c>
      <c r="N1083" s="8">
        <v>38981000</v>
      </c>
      <c r="O1083" s="8">
        <v>20647700</v>
      </c>
      <c r="P1083" s="8">
        <v>2525300</v>
      </c>
      <c r="Q1083">
        <v>7.99</v>
      </c>
      <c r="R1083">
        <v>1.1399999999999999</v>
      </c>
      <c r="S1083">
        <v>20.05</v>
      </c>
      <c r="T1083" s="6">
        <v>25.01</v>
      </c>
      <c r="U1083" s="7">
        <v>16.444970817120613</v>
      </c>
      <c r="V1083" t="s">
        <v>640</v>
      </c>
    </row>
    <row r="1084" spans="1:22" x14ac:dyDescent="0.3">
      <c r="A1084" t="s">
        <v>636</v>
      </c>
      <c r="B1084" s="6">
        <v>2018</v>
      </c>
      <c r="C1084">
        <v>68.13</v>
      </c>
      <c r="D1084">
        <v>68.13</v>
      </c>
      <c r="E1084">
        <v>100</v>
      </c>
      <c r="F1084">
        <v>63.85</v>
      </c>
      <c r="G1084">
        <v>71.2</v>
      </c>
      <c r="H1084">
        <v>68.89</v>
      </c>
      <c r="I1084">
        <v>69.34</v>
      </c>
      <c r="J1084">
        <v>72.22</v>
      </c>
      <c r="K1084" s="58">
        <v>0</v>
      </c>
      <c r="L1084" s="58">
        <v>80</v>
      </c>
      <c r="M1084">
        <v>4406.1000000000004</v>
      </c>
      <c r="N1084" s="8">
        <v>13039200</v>
      </c>
      <c r="O1084" s="8">
        <v>8967900</v>
      </c>
      <c r="P1084" s="8">
        <v>1262300</v>
      </c>
      <c r="Q1084">
        <v>6.45</v>
      </c>
      <c r="R1084">
        <v>1.34</v>
      </c>
      <c r="S1084">
        <v>52.16</v>
      </c>
      <c r="T1084" s="6">
        <v>25.01</v>
      </c>
      <c r="U1084" s="7">
        <v>16.444970817120613</v>
      </c>
      <c r="V1084" t="s">
        <v>640</v>
      </c>
    </row>
    <row r="1085" spans="1:22" x14ac:dyDescent="0.3">
      <c r="A1085" t="s">
        <v>637</v>
      </c>
      <c r="B1085" s="6">
        <v>2018</v>
      </c>
      <c r="C1085">
        <v>91.74</v>
      </c>
      <c r="D1085">
        <v>58.37</v>
      </c>
      <c r="E1085">
        <v>25</v>
      </c>
      <c r="F1085">
        <v>98.71</v>
      </c>
      <c r="G1085">
        <v>95.94</v>
      </c>
      <c r="H1085">
        <v>74.84</v>
      </c>
      <c r="I1085">
        <v>99.64</v>
      </c>
      <c r="J1085">
        <v>84.67</v>
      </c>
      <c r="K1085" s="58">
        <v>0</v>
      </c>
      <c r="L1085" s="58">
        <v>80</v>
      </c>
      <c r="M1085">
        <v>19612.32</v>
      </c>
      <c r="N1085" s="8">
        <v>95059000</v>
      </c>
      <c r="O1085" s="8">
        <v>70156000</v>
      </c>
      <c r="P1085" s="8">
        <v>6803000</v>
      </c>
      <c r="Q1085">
        <v>4.62</v>
      </c>
      <c r="R1085">
        <v>1.1599999999999999</v>
      </c>
      <c r="S1085">
        <v>36.840000000000003</v>
      </c>
      <c r="T1085" s="6">
        <v>25.01</v>
      </c>
      <c r="U1085" s="7">
        <v>16.444970817120613</v>
      </c>
      <c r="V1085" t="s">
        <v>640</v>
      </c>
    </row>
    <row r="1086" spans="1:22" x14ac:dyDescent="0.3">
      <c r="A1086" t="s">
        <v>139</v>
      </c>
      <c r="B1086" s="6">
        <v>2018</v>
      </c>
      <c r="C1086">
        <v>80.900000000000006</v>
      </c>
      <c r="D1086">
        <v>80.900000000000006</v>
      </c>
      <c r="E1086">
        <v>100</v>
      </c>
      <c r="F1086">
        <v>69.22</v>
      </c>
      <c r="G1086">
        <v>89.59</v>
      </c>
      <c r="H1086">
        <v>82.45</v>
      </c>
      <c r="I1086">
        <v>53.28</v>
      </c>
      <c r="J1086">
        <v>87.25</v>
      </c>
      <c r="K1086" s="58">
        <v>0</v>
      </c>
      <c r="L1086" s="58">
        <v>0</v>
      </c>
      <c r="M1086">
        <v>15210.47</v>
      </c>
      <c r="N1086" s="8">
        <v>28708000</v>
      </c>
      <c r="O1086" s="8">
        <v>16541000</v>
      </c>
      <c r="P1086" s="8">
        <v>2653000</v>
      </c>
      <c r="Q1086">
        <v>6.82</v>
      </c>
      <c r="R1086">
        <v>0.77</v>
      </c>
      <c r="S1086">
        <v>34.64</v>
      </c>
      <c r="T1086" s="6">
        <v>25.01</v>
      </c>
      <c r="U1086" s="7">
        <v>16.444970817120613</v>
      </c>
      <c r="V1086" t="s">
        <v>640</v>
      </c>
    </row>
    <row r="1087" spans="1:22" x14ac:dyDescent="0.3">
      <c r="A1087" t="s">
        <v>368</v>
      </c>
      <c r="B1087" s="6">
        <v>2018</v>
      </c>
      <c r="C1087">
        <v>59.61</v>
      </c>
      <c r="D1087">
        <v>52.6</v>
      </c>
      <c r="E1087">
        <v>45.59</v>
      </c>
      <c r="F1087">
        <v>78.89</v>
      </c>
      <c r="G1087">
        <v>66.459999999999994</v>
      </c>
      <c r="H1087">
        <v>20.92</v>
      </c>
      <c r="I1087">
        <v>82.85</v>
      </c>
      <c r="J1087">
        <v>8.75</v>
      </c>
      <c r="K1087" s="58">
        <v>0</v>
      </c>
      <c r="L1087" s="58">
        <v>0</v>
      </c>
      <c r="M1087">
        <v>3702.92</v>
      </c>
      <c r="N1087" s="8">
        <v>2083600</v>
      </c>
      <c r="O1087" s="8">
        <v>597500</v>
      </c>
      <c r="P1087" s="8">
        <v>372400</v>
      </c>
      <c r="Q1087">
        <v>15.06</v>
      </c>
      <c r="R1087">
        <v>0.77</v>
      </c>
      <c r="S1087">
        <v>8.17</v>
      </c>
      <c r="T1087" s="6">
        <v>25.01</v>
      </c>
      <c r="U1087" s="7">
        <v>16.444970817120613</v>
      </c>
      <c r="V1087" t="s">
        <v>640</v>
      </c>
    </row>
    <row r="1088" spans="1:22" x14ac:dyDescent="0.3">
      <c r="A1088" t="s">
        <v>260</v>
      </c>
      <c r="B1088" s="6">
        <v>2018</v>
      </c>
      <c r="C1088">
        <v>80.72</v>
      </c>
      <c r="D1088">
        <v>80.72</v>
      </c>
      <c r="E1088">
        <v>86.76</v>
      </c>
      <c r="F1088">
        <v>97.25</v>
      </c>
      <c r="G1088">
        <v>83.59</v>
      </c>
      <c r="H1088">
        <v>52.68</v>
      </c>
      <c r="I1088">
        <v>98.91</v>
      </c>
      <c r="J1088">
        <v>48.69</v>
      </c>
      <c r="K1088" s="58">
        <v>0</v>
      </c>
      <c r="L1088" s="58">
        <v>0</v>
      </c>
      <c r="M1088">
        <v>2495.5700000000002</v>
      </c>
      <c r="N1088" s="8">
        <v>4625382</v>
      </c>
      <c r="O1088" s="8">
        <v>1055975</v>
      </c>
      <c r="P1088" s="8">
        <v>121051</v>
      </c>
      <c r="Q1088">
        <v>2.82</v>
      </c>
      <c r="R1088">
        <v>0.02</v>
      </c>
      <c r="S1088">
        <v>20.77</v>
      </c>
      <c r="T1088" s="6">
        <v>25.01</v>
      </c>
      <c r="U1088" s="7">
        <v>16.444970817120613</v>
      </c>
      <c r="V1088" t="s">
        <v>640</v>
      </c>
    </row>
    <row r="1089" spans="1:22" x14ac:dyDescent="0.3">
      <c r="A1089" t="s">
        <v>638</v>
      </c>
      <c r="B1089" s="6">
        <v>2018</v>
      </c>
      <c r="C1089">
        <v>11.32</v>
      </c>
      <c r="D1089">
        <v>9.34</v>
      </c>
      <c r="E1089">
        <v>7.35</v>
      </c>
      <c r="F1089">
        <v>0</v>
      </c>
      <c r="G1089">
        <v>6.36</v>
      </c>
      <c r="H1089">
        <v>35.619999999999997</v>
      </c>
      <c r="I1089">
        <v>0</v>
      </c>
      <c r="J1089">
        <v>51.73</v>
      </c>
      <c r="K1089" s="58">
        <v>0</v>
      </c>
      <c r="L1089" s="58">
        <v>0</v>
      </c>
      <c r="M1089">
        <v>7901.25</v>
      </c>
      <c r="N1089" s="8">
        <v>33690000</v>
      </c>
      <c r="O1089" s="8">
        <v>291000</v>
      </c>
      <c r="P1089" s="8">
        <v>3585000</v>
      </c>
      <c r="Q1089">
        <v>10.65</v>
      </c>
      <c r="R1089">
        <v>0.11</v>
      </c>
      <c r="S1089">
        <v>0.04</v>
      </c>
      <c r="T1089" s="6">
        <v>25.01</v>
      </c>
      <c r="U1089" s="7">
        <v>16.444970817120613</v>
      </c>
      <c r="V1089" t="s">
        <v>640</v>
      </c>
    </row>
    <row r="1090" spans="1:22" x14ac:dyDescent="0.3">
      <c r="A1090" t="s">
        <v>680</v>
      </c>
      <c r="B1090" s="6">
        <v>2018</v>
      </c>
      <c r="C1090">
        <v>82.6</v>
      </c>
      <c r="D1090">
        <v>82.6</v>
      </c>
      <c r="E1090">
        <v>86.76</v>
      </c>
      <c r="F1090">
        <v>97.57</v>
      </c>
      <c r="G1090">
        <v>83.02</v>
      </c>
      <c r="H1090">
        <v>60.93</v>
      </c>
      <c r="I1090">
        <v>95.99</v>
      </c>
      <c r="J1090">
        <v>54.58</v>
      </c>
      <c r="K1090" s="58">
        <v>0</v>
      </c>
      <c r="L1090" s="58">
        <v>0</v>
      </c>
      <c r="M1090">
        <v>15977.87</v>
      </c>
      <c r="N1090" s="8">
        <v>114044000</v>
      </c>
      <c r="O1090" s="8">
        <v>77899000</v>
      </c>
      <c r="P1090" s="8">
        <v>3612000</v>
      </c>
      <c r="Q1090">
        <v>3.24</v>
      </c>
      <c r="R1090">
        <v>0.5</v>
      </c>
      <c r="S1090">
        <v>59.31</v>
      </c>
      <c r="T1090" s="6">
        <v>25.01</v>
      </c>
      <c r="U1090" s="7">
        <v>16.444970817120613</v>
      </c>
      <c r="V1090" t="s">
        <v>640</v>
      </c>
    </row>
    <row r="1091" spans="1:22" x14ac:dyDescent="0.3">
      <c r="A1091" t="s">
        <v>461</v>
      </c>
      <c r="B1091" s="6">
        <v>2018</v>
      </c>
      <c r="C1091">
        <v>43.33</v>
      </c>
      <c r="D1091">
        <v>43.33</v>
      </c>
      <c r="E1091">
        <v>71.88</v>
      </c>
      <c r="F1091">
        <v>45.18</v>
      </c>
      <c r="G1091">
        <v>41.44</v>
      </c>
      <c r="H1091">
        <v>44.55</v>
      </c>
      <c r="I1091">
        <v>36.96</v>
      </c>
      <c r="J1091">
        <v>32.659999999999997</v>
      </c>
      <c r="K1091" s="58">
        <v>0</v>
      </c>
      <c r="L1091" s="58">
        <v>0</v>
      </c>
      <c r="M1091">
        <v>3375.81</v>
      </c>
      <c r="N1091" s="8">
        <v>6542000</v>
      </c>
      <c r="O1091" s="8">
        <v>4370000</v>
      </c>
      <c r="P1091" s="8">
        <v>427000</v>
      </c>
      <c r="Q1091">
        <v>5.32</v>
      </c>
      <c r="R1091">
        <v>0.94</v>
      </c>
      <c r="S1091">
        <v>28.25</v>
      </c>
      <c r="T1091" s="6">
        <v>25.01</v>
      </c>
      <c r="U1091" s="7">
        <v>16.444970817120613</v>
      </c>
      <c r="V1091" t="s">
        <v>640</v>
      </c>
    </row>
    <row r="1092" spans="1:22" x14ac:dyDescent="0.3">
      <c r="A1092" t="s">
        <v>186</v>
      </c>
      <c r="B1092" s="6">
        <v>2018</v>
      </c>
      <c r="C1092">
        <v>77.989999999999995</v>
      </c>
      <c r="D1092">
        <v>77.989999999999995</v>
      </c>
      <c r="E1092">
        <v>100</v>
      </c>
      <c r="F1092">
        <v>78.819999999999993</v>
      </c>
      <c r="G1092">
        <v>73.66</v>
      </c>
      <c r="H1092">
        <v>84.2</v>
      </c>
      <c r="I1092">
        <v>69.34</v>
      </c>
      <c r="J1092">
        <v>85.95</v>
      </c>
      <c r="K1092" s="58">
        <v>0</v>
      </c>
      <c r="L1092" s="58">
        <v>0</v>
      </c>
      <c r="M1092">
        <v>5898.21</v>
      </c>
      <c r="N1092" s="8">
        <v>17986000</v>
      </c>
      <c r="O1092" s="8">
        <v>12608000</v>
      </c>
      <c r="P1092" s="8">
        <v>1211000</v>
      </c>
      <c r="Q1092">
        <v>3.46</v>
      </c>
      <c r="R1092">
        <v>1.06</v>
      </c>
      <c r="S1092">
        <v>46.96</v>
      </c>
      <c r="T1092" s="6">
        <v>25.01</v>
      </c>
      <c r="U1092" s="7">
        <v>16.444970817120613</v>
      </c>
      <c r="V1092" t="s">
        <v>640</v>
      </c>
    </row>
    <row r="1093" spans="1:22" x14ac:dyDescent="0.3">
      <c r="A1093" t="s">
        <v>639</v>
      </c>
      <c r="B1093" s="6">
        <v>2018</v>
      </c>
      <c r="C1093">
        <v>83.15</v>
      </c>
      <c r="D1093">
        <v>42.31</v>
      </c>
      <c r="E1093">
        <v>1.47</v>
      </c>
      <c r="F1093">
        <v>92.81</v>
      </c>
      <c r="G1093">
        <v>91.28</v>
      </c>
      <c r="H1093">
        <v>55.75</v>
      </c>
      <c r="I1093">
        <v>88.69</v>
      </c>
      <c r="J1093">
        <v>58.67</v>
      </c>
      <c r="K1093" s="58">
        <v>0</v>
      </c>
      <c r="L1093" s="58">
        <v>0</v>
      </c>
      <c r="M1093">
        <v>40633.86</v>
      </c>
      <c r="N1093" s="8">
        <v>448025000</v>
      </c>
      <c r="O1093" s="8">
        <v>343279000</v>
      </c>
      <c r="P1093" s="8">
        <v>14793000</v>
      </c>
      <c r="Q1093">
        <v>3.08</v>
      </c>
      <c r="R1093">
        <v>0.53</v>
      </c>
      <c r="S1093">
        <v>66.02</v>
      </c>
      <c r="T1093" s="6">
        <v>25.01</v>
      </c>
      <c r="U1093" s="7">
        <v>16.444970817120613</v>
      </c>
      <c r="V1093" t="s">
        <v>640</v>
      </c>
    </row>
    <row r="1094" spans="1:22" x14ac:dyDescent="0.3">
      <c r="A1094" t="s">
        <v>678</v>
      </c>
      <c r="B1094" s="6">
        <v>2018</v>
      </c>
      <c r="C1094">
        <v>68.459999999999994</v>
      </c>
      <c r="D1094">
        <v>68.459999999999994</v>
      </c>
      <c r="E1094">
        <v>100</v>
      </c>
      <c r="F1094">
        <v>55.19</v>
      </c>
      <c r="G1094">
        <v>70.58</v>
      </c>
      <c r="H1094">
        <v>88.3</v>
      </c>
      <c r="I1094">
        <v>26.77</v>
      </c>
      <c r="J1094">
        <v>97.06</v>
      </c>
      <c r="K1094" s="58">
        <v>0</v>
      </c>
      <c r="L1094" s="58">
        <v>44.44</v>
      </c>
      <c r="M1094">
        <v>53792.36</v>
      </c>
      <c r="N1094" s="8">
        <v>41697800</v>
      </c>
      <c r="O1094" s="8">
        <v>23490400</v>
      </c>
      <c r="P1094" s="8">
        <v>3260100</v>
      </c>
      <c r="Q1094">
        <v>5.7</v>
      </c>
      <c r="R1094">
        <v>0.5</v>
      </c>
      <c r="S1094">
        <v>43.69</v>
      </c>
      <c r="T1094" s="6">
        <v>25.01</v>
      </c>
      <c r="U1094" s="7">
        <v>16.444970817120613</v>
      </c>
      <c r="V1094" t="s">
        <v>77</v>
      </c>
    </row>
    <row r="1095" spans="1:22" x14ac:dyDescent="0.3">
      <c r="A1095" t="s">
        <v>155</v>
      </c>
      <c r="B1095" s="6">
        <v>2018</v>
      </c>
      <c r="C1095">
        <v>78.819999999999993</v>
      </c>
      <c r="D1095">
        <v>78.819999999999993</v>
      </c>
      <c r="E1095">
        <v>100</v>
      </c>
      <c r="F1095">
        <v>87.05</v>
      </c>
      <c r="G1095">
        <v>75.09</v>
      </c>
      <c r="H1095">
        <v>70.58</v>
      </c>
      <c r="I1095">
        <v>83.55</v>
      </c>
      <c r="J1095">
        <v>60.67</v>
      </c>
      <c r="K1095" s="58">
        <v>0</v>
      </c>
      <c r="L1095" s="58">
        <v>36.36</v>
      </c>
      <c r="M1095">
        <v>17612.7</v>
      </c>
      <c r="N1095" s="8">
        <v>18225000</v>
      </c>
      <c r="O1095" s="8">
        <v>6187000</v>
      </c>
      <c r="P1095" s="8">
        <v>792000</v>
      </c>
      <c r="Q1095">
        <v>39.9</v>
      </c>
      <c r="R1095">
        <v>0.51</v>
      </c>
      <c r="S1095">
        <v>16.82</v>
      </c>
      <c r="T1095" s="6">
        <v>25.01</v>
      </c>
      <c r="U1095" s="7">
        <v>16.444970817120613</v>
      </c>
      <c r="V1095" t="s">
        <v>77</v>
      </c>
    </row>
    <row r="1096" spans="1:22" x14ac:dyDescent="0.3">
      <c r="A1096" t="s">
        <v>356</v>
      </c>
      <c r="B1096" s="6">
        <v>2018</v>
      </c>
      <c r="C1096">
        <v>80.83</v>
      </c>
      <c r="D1096">
        <v>74.069999999999993</v>
      </c>
      <c r="E1096">
        <v>67.31</v>
      </c>
      <c r="F1096">
        <v>89.17</v>
      </c>
      <c r="G1096">
        <v>82.74</v>
      </c>
      <c r="H1096">
        <v>62.85</v>
      </c>
      <c r="I1096">
        <v>92.58</v>
      </c>
      <c r="J1096">
        <v>59.8</v>
      </c>
      <c r="K1096" s="58">
        <v>0</v>
      </c>
      <c r="L1096" s="58">
        <v>40</v>
      </c>
      <c r="M1096">
        <v>5687.12</v>
      </c>
      <c r="N1096" s="8">
        <v>9902000</v>
      </c>
      <c r="O1096" s="8">
        <v>5563000</v>
      </c>
      <c r="P1096" s="8">
        <v>991000</v>
      </c>
      <c r="Q1096">
        <v>7.8</v>
      </c>
      <c r="R1096">
        <v>0.89</v>
      </c>
      <c r="S1096">
        <v>41.95</v>
      </c>
      <c r="T1096" s="6">
        <v>25.01</v>
      </c>
      <c r="U1096" s="7">
        <v>16.444970817120613</v>
      </c>
      <c r="V1096" t="s">
        <v>77</v>
      </c>
    </row>
    <row r="1097" spans="1:22" x14ac:dyDescent="0.3">
      <c r="A1097" t="s">
        <v>21</v>
      </c>
      <c r="B1097" s="6">
        <v>2018</v>
      </c>
      <c r="C1097">
        <v>89.91</v>
      </c>
      <c r="D1097">
        <v>89.91</v>
      </c>
      <c r="E1097">
        <v>90.38</v>
      </c>
      <c r="F1097">
        <v>91.82</v>
      </c>
      <c r="G1097">
        <v>92.11</v>
      </c>
      <c r="H1097">
        <v>82.8</v>
      </c>
      <c r="I1097">
        <v>99.68</v>
      </c>
      <c r="J1097">
        <v>89.88</v>
      </c>
      <c r="K1097" s="58">
        <v>0</v>
      </c>
      <c r="L1097" s="58">
        <v>44.44</v>
      </c>
      <c r="M1097">
        <v>55430.18</v>
      </c>
      <c r="N1097" s="8">
        <v>84214000</v>
      </c>
      <c r="O1097" s="8">
        <v>48105000</v>
      </c>
      <c r="P1097" s="8">
        <v>5074000</v>
      </c>
      <c r="Q1097">
        <v>6.3</v>
      </c>
      <c r="R1097">
        <v>0.74</v>
      </c>
      <c r="S1097">
        <v>36.700000000000003</v>
      </c>
      <c r="T1097" s="6">
        <v>25.01</v>
      </c>
      <c r="U1097" s="7">
        <v>16.444970817120613</v>
      </c>
      <c r="V1097" t="s">
        <v>77</v>
      </c>
    </row>
    <row r="1098" spans="1:22" x14ac:dyDescent="0.3">
      <c r="A1098" t="s">
        <v>12</v>
      </c>
      <c r="B1098" s="6">
        <v>2018</v>
      </c>
      <c r="C1098">
        <v>89.79</v>
      </c>
      <c r="D1098">
        <v>50.01</v>
      </c>
      <c r="E1098">
        <v>10.23</v>
      </c>
      <c r="F1098">
        <v>85.29</v>
      </c>
      <c r="G1098">
        <v>96.65</v>
      </c>
      <c r="H1098">
        <v>82.84</v>
      </c>
      <c r="I1098">
        <v>61.11</v>
      </c>
      <c r="J1098">
        <v>81.790000000000006</v>
      </c>
      <c r="K1098" s="58">
        <v>0</v>
      </c>
      <c r="L1098" s="58">
        <v>42.86</v>
      </c>
      <c r="M1098">
        <v>56652.51</v>
      </c>
      <c r="N1098" s="8">
        <v>122007000</v>
      </c>
      <c r="O1098" s="8">
        <v>75859000</v>
      </c>
      <c r="P1098" s="8">
        <v>6126000</v>
      </c>
      <c r="Q1098">
        <v>2.76</v>
      </c>
      <c r="R1098">
        <v>0.32</v>
      </c>
      <c r="S1098">
        <v>46.84</v>
      </c>
      <c r="T1098" s="6">
        <v>25.01</v>
      </c>
      <c r="U1098" s="7">
        <v>16.444970817120613</v>
      </c>
      <c r="V1098" t="s">
        <v>77</v>
      </c>
    </row>
    <row r="1099" spans="1:22" x14ac:dyDescent="0.3">
      <c r="A1099" t="s">
        <v>254</v>
      </c>
      <c r="B1099" s="6">
        <v>2018</v>
      </c>
      <c r="C1099">
        <v>62.77</v>
      </c>
      <c r="D1099">
        <v>62.77</v>
      </c>
      <c r="E1099">
        <v>100</v>
      </c>
      <c r="F1099">
        <v>46.82</v>
      </c>
      <c r="G1099">
        <v>67.37</v>
      </c>
      <c r="H1099">
        <v>83.16</v>
      </c>
      <c r="I1099">
        <v>26.77</v>
      </c>
      <c r="J1099">
        <v>80.64</v>
      </c>
      <c r="K1099" s="58">
        <v>0</v>
      </c>
      <c r="L1099" s="58">
        <v>44.44</v>
      </c>
      <c r="M1099">
        <v>5820.02</v>
      </c>
      <c r="N1099" s="8">
        <v>7644200</v>
      </c>
      <c r="O1099" s="8">
        <v>4343000</v>
      </c>
      <c r="P1099" s="8">
        <v>666700</v>
      </c>
      <c r="Q1099">
        <v>7.01</v>
      </c>
      <c r="R1099">
        <v>1.64</v>
      </c>
      <c r="S1099">
        <v>38.950000000000003</v>
      </c>
      <c r="T1099" s="6">
        <v>25.01</v>
      </c>
      <c r="U1099" s="7">
        <v>16.444970817120613</v>
      </c>
      <c r="V1099" t="s">
        <v>77</v>
      </c>
    </row>
    <row r="1100" spans="1:22" x14ac:dyDescent="0.3">
      <c r="A1100" t="s">
        <v>641</v>
      </c>
      <c r="B1100" s="6">
        <v>2018</v>
      </c>
      <c r="C1100">
        <v>77.73</v>
      </c>
      <c r="D1100">
        <v>77.73</v>
      </c>
      <c r="E1100">
        <v>100</v>
      </c>
      <c r="F1100">
        <v>71.42</v>
      </c>
      <c r="G1100">
        <v>86.51</v>
      </c>
      <c r="H1100">
        <v>74.02</v>
      </c>
      <c r="I1100">
        <v>26.77</v>
      </c>
      <c r="J1100">
        <v>81.39</v>
      </c>
      <c r="K1100" s="58">
        <v>1</v>
      </c>
      <c r="L1100" s="58">
        <v>44.44</v>
      </c>
      <c r="M1100">
        <v>5330.94</v>
      </c>
      <c r="N1100" s="8">
        <v>7712000</v>
      </c>
      <c r="O1100" s="8">
        <v>4742000</v>
      </c>
      <c r="P1100" s="8">
        <v>563000</v>
      </c>
      <c r="Q1100">
        <v>4.9800000000000004</v>
      </c>
      <c r="R1100">
        <v>0.86</v>
      </c>
      <c r="S1100">
        <v>42.99</v>
      </c>
      <c r="T1100" s="6">
        <v>25.01</v>
      </c>
      <c r="U1100" s="7">
        <v>16.444970817120613</v>
      </c>
      <c r="V1100" t="s">
        <v>77</v>
      </c>
    </row>
    <row r="1101" spans="1:22" x14ac:dyDescent="0.3">
      <c r="A1101" t="s">
        <v>681</v>
      </c>
      <c r="B1101" s="6">
        <v>2018</v>
      </c>
      <c r="C1101">
        <v>71.94</v>
      </c>
      <c r="D1101">
        <v>71.94</v>
      </c>
      <c r="E1101">
        <v>100</v>
      </c>
      <c r="F1101">
        <v>68.569999999999993</v>
      </c>
      <c r="G1101">
        <v>79</v>
      </c>
      <c r="H1101">
        <v>65.92</v>
      </c>
      <c r="I1101">
        <v>26.77</v>
      </c>
      <c r="J1101">
        <v>57.82</v>
      </c>
      <c r="K1101" s="58">
        <v>1</v>
      </c>
      <c r="L1101" s="58">
        <v>45.45</v>
      </c>
      <c r="M1101">
        <v>6676.93</v>
      </c>
      <c r="N1101" s="8">
        <v>1856600</v>
      </c>
      <c r="O1101" s="8">
        <v>858600</v>
      </c>
      <c r="P1101" s="8">
        <v>336400</v>
      </c>
      <c r="Q1101">
        <v>14.22</v>
      </c>
      <c r="R1101">
        <v>0.75</v>
      </c>
      <c r="S1101">
        <v>33.229999999999997</v>
      </c>
      <c r="T1101" s="6">
        <v>25.01</v>
      </c>
      <c r="U1101" s="7">
        <v>16.444970817120613</v>
      </c>
      <c r="V1101" t="s">
        <v>77</v>
      </c>
    </row>
    <row r="1102" spans="1:22" x14ac:dyDescent="0.3">
      <c r="A1102" t="s">
        <v>622</v>
      </c>
      <c r="B1102" s="6">
        <v>2018</v>
      </c>
      <c r="C1102">
        <v>54.46</v>
      </c>
      <c r="D1102">
        <v>54.46</v>
      </c>
      <c r="E1102">
        <v>100</v>
      </c>
      <c r="F1102">
        <v>20.6</v>
      </c>
      <c r="G1102">
        <v>69.760000000000005</v>
      </c>
      <c r="H1102">
        <v>88.37</v>
      </c>
      <c r="I1102">
        <v>0</v>
      </c>
      <c r="J1102">
        <v>95.26</v>
      </c>
      <c r="K1102" s="58">
        <v>1</v>
      </c>
      <c r="L1102" s="58">
        <v>63.64</v>
      </c>
      <c r="M1102">
        <v>1179.31</v>
      </c>
      <c r="N1102" s="8">
        <v>1484739</v>
      </c>
      <c r="O1102" s="8">
        <v>766909</v>
      </c>
      <c r="P1102" s="8">
        <v>88463</v>
      </c>
      <c r="Q1102">
        <v>3.29</v>
      </c>
      <c r="R1102">
        <v>0.42</v>
      </c>
      <c r="S1102">
        <v>39.36</v>
      </c>
      <c r="T1102" s="6">
        <v>25.01</v>
      </c>
      <c r="U1102" s="7">
        <v>16.444970817120613</v>
      </c>
      <c r="V1102" t="s">
        <v>77</v>
      </c>
    </row>
    <row r="1103" spans="1:22" x14ac:dyDescent="0.3">
      <c r="A1103" t="s">
        <v>642</v>
      </c>
      <c r="B1103" s="6">
        <v>2018</v>
      </c>
      <c r="C1103">
        <v>34.729999999999997</v>
      </c>
      <c r="D1103">
        <v>34.729999999999997</v>
      </c>
      <c r="E1103">
        <v>100</v>
      </c>
      <c r="F1103">
        <v>31.79</v>
      </c>
      <c r="G1103">
        <v>47.44</v>
      </c>
      <c r="H1103">
        <v>18.39</v>
      </c>
      <c r="I1103">
        <v>69.680000000000007</v>
      </c>
      <c r="J1103">
        <v>6.93</v>
      </c>
      <c r="K1103" s="58">
        <v>1</v>
      </c>
      <c r="L1103" s="58">
        <v>60</v>
      </c>
      <c r="M1103">
        <v>9683.0499999999993</v>
      </c>
      <c r="N1103" s="8">
        <v>2142778</v>
      </c>
      <c r="O1103" s="8">
        <v>498116</v>
      </c>
      <c r="P1103" s="8">
        <v>622072</v>
      </c>
      <c r="Q1103">
        <v>24.63</v>
      </c>
      <c r="R1103">
        <v>1.08</v>
      </c>
      <c r="S1103">
        <v>0.33</v>
      </c>
      <c r="T1103" s="6">
        <v>25.01</v>
      </c>
      <c r="U1103" s="7">
        <v>16.444970817120613</v>
      </c>
      <c r="V1103" t="s">
        <v>77</v>
      </c>
    </row>
    <row r="1104" spans="1:22" x14ac:dyDescent="0.3">
      <c r="A1104" t="s">
        <v>643</v>
      </c>
      <c r="B1104" s="6">
        <v>2018</v>
      </c>
      <c r="C1104">
        <v>47.84</v>
      </c>
      <c r="D1104">
        <v>47.84</v>
      </c>
      <c r="E1104">
        <v>100</v>
      </c>
      <c r="F1104">
        <v>27.91</v>
      </c>
      <c r="G1104">
        <v>65.430000000000007</v>
      </c>
      <c r="H1104">
        <v>53.23</v>
      </c>
      <c r="I1104">
        <v>26.77</v>
      </c>
      <c r="J1104">
        <v>73.12</v>
      </c>
      <c r="K1104" s="58">
        <v>1</v>
      </c>
      <c r="L1104" s="58">
        <v>50</v>
      </c>
      <c r="M1104">
        <v>2432.5</v>
      </c>
      <c r="N1104" s="8">
        <v>1865000</v>
      </c>
      <c r="O1104" s="8">
        <v>409000</v>
      </c>
      <c r="P1104" s="8">
        <v>347000</v>
      </c>
      <c r="Q1104">
        <v>16.12</v>
      </c>
      <c r="R1104">
        <v>1.38</v>
      </c>
      <c r="S1104">
        <v>0.27</v>
      </c>
      <c r="T1104" s="6">
        <v>25.01</v>
      </c>
      <c r="U1104" s="7">
        <v>16.444970817120613</v>
      </c>
      <c r="V1104" t="s">
        <v>77</v>
      </c>
    </row>
    <row r="1105" spans="1:22" x14ac:dyDescent="0.3">
      <c r="A1105" t="s">
        <v>162</v>
      </c>
      <c r="B1105" s="6">
        <v>2018</v>
      </c>
      <c r="C1105">
        <v>74.989999999999995</v>
      </c>
      <c r="D1105">
        <v>74.989999999999995</v>
      </c>
      <c r="E1105">
        <v>100</v>
      </c>
      <c r="F1105">
        <v>73.62</v>
      </c>
      <c r="G1105">
        <v>72.959999999999994</v>
      </c>
      <c r="H1105">
        <v>80.86</v>
      </c>
      <c r="I1105">
        <v>26.77</v>
      </c>
      <c r="J1105">
        <v>91.61</v>
      </c>
      <c r="K1105" s="58">
        <v>1</v>
      </c>
      <c r="L1105" s="58">
        <v>55.56</v>
      </c>
      <c r="M1105">
        <v>18597.27</v>
      </c>
      <c r="N1105" s="8">
        <v>9060000</v>
      </c>
      <c r="O1105" s="8">
        <v>5337000</v>
      </c>
      <c r="P1105" s="8">
        <v>849000</v>
      </c>
      <c r="Q1105">
        <v>8.68</v>
      </c>
      <c r="R1105">
        <v>0.61</v>
      </c>
      <c r="S1105">
        <v>46.76</v>
      </c>
      <c r="T1105" s="6">
        <v>25.01</v>
      </c>
      <c r="U1105" s="7">
        <v>16.444970817120613</v>
      </c>
      <c r="V1105" t="s">
        <v>77</v>
      </c>
    </row>
    <row r="1106" spans="1:22" x14ac:dyDescent="0.3">
      <c r="A1106" t="s">
        <v>274</v>
      </c>
      <c r="B1106" s="6">
        <v>2018</v>
      </c>
      <c r="C1106">
        <v>62.6</v>
      </c>
      <c r="D1106">
        <v>62.6</v>
      </c>
      <c r="E1106">
        <v>100</v>
      </c>
      <c r="F1106">
        <v>54.88</v>
      </c>
      <c r="G1106">
        <v>71.36</v>
      </c>
      <c r="H1106">
        <v>61.41</v>
      </c>
      <c r="I1106">
        <v>26.77</v>
      </c>
      <c r="J1106">
        <v>56.28</v>
      </c>
      <c r="K1106" s="58">
        <v>1</v>
      </c>
      <c r="L1106" s="58">
        <v>55.56</v>
      </c>
      <c r="M1106">
        <v>6001.47</v>
      </c>
      <c r="N1106" s="8">
        <v>4770000</v>
      </c>
      <c r="O1106" s="8">
        <v>2392000</v>
      </c>
      <c r="P1106" s="8">
        <v>506000</v>
      </c>
      <c r="Q1106">
        <v>7.1</v>
      </c>
      <c r="R1106">
        <v>2.96</v>
      </c>
      <c r="S1106">
        <v>29.69</v>
      </c>
      <c r="T1106" s="6">
        <v>25.01</v>
      </c>
      <c r="U1106" s="7">
        <v>16.444970817120613</v>
      </c>
      <c r="V1106" t="s">
        <v>77</v>
      </c>
    </row>
    <row r="1107" spans="1:22" x14ac:dyDescent="0.3">
      <c r="A1107" t="s">
        <v>374</v>
      </c>
      <c r="B1107" s="6">
        <v>2018</v>
      </c>
      <c r="C1107">
        <v>52</v>
      </c>
      <c r="D1107">
        <v>52</v>
      </c>
      <c r="E1107">
        <v>100</v>
      </c>
      <c r="F1107">
        <v>40.729999999999997</v>
      </c>
      <c r="G1107">
        <v>73.78</v>
      </c>
      <c r="H1107">
        <v>35.01</v>
      </c>
      <c r="I1107">
        <v>26.77</v>
      </c>
      <c r="J1107">
        <v>22.83</v>
      </c>
      <c r="K1107" s="58">
        <v>1</v>
      </c>
      <c r="L1107" s="58">
        <v>50</v>
      </c>
      <c r="M1107">
        <v>3045.17</v>
      </c>
      <c r="N1107" s="8">
        <v>9873600</v>
      </c>
      <c r="O1107" s="8">
        <v>5729500</v>
      </c>
      <c r="P1107" s="8">
        <v>60300</v>
      </c>
      <c r="Q1107">
        <v>1.17</v>
      </c>
      <c r="R1107">
        <v>0.41</v>
      </c>
      <c r="S1107">
        <v>44.21</v>
      </c>
      <c r="T1107" s="6">
        <v>25.01</v>
      </c>
      <c r="U1107" s="7">
        <v>16.444970817120613</v>
      </c>
      <c r="V1107" t="s">
        <v>77</v>
      </c>
    </row>
    <row r="1108" spans="1:22" x14ac:dyDescent="0.3">
      <c r="A1108" t="s">
        <v>644</v>
      </c>
      <c r="B1108" s="6">
        <v>2018</v>
      </c>
      <c r="C1108">
        <v>81.3</v>
      </c>
      <c r="D1108">
        <v>81.3</v>
      </c>
      <c r="E1108">
        <v>100</v>
      </c>
      <c r="F1108">
        <v>66.39</v>
      </c>
      <c r="G1108">
        <v>87.67</v>
      </c>
      <c r="H1108">
        <v>92.8</v>
      </c>
      <c r="I1108">
        <v>36.36</v>
      </c>
      <c r="J1108">
        <v>98</v>
      </c>
      <c r="K1108" s="58">
        <v>1</v>
      </c>
      <c r="L1108" s="58">
        <v>54.55</v>
      </c>
      <c r="M1108">
        <v>12681.6</v>
      </c>
      <c r="N1108" s="8">
        <v>13393000</v>
      </c>
      <c r="O1108" s="8">
        <v>5578000</v>
      </c>
      <c r="P1108" s="8">
        <v>1282000</v>
      </c>
      <c r="Q1108">
        <v>8.94</v>
      </c>
      <c r="R1108">
        <v>0.69</v>
      </c>
      <c r="S1108">
        <v>25.34</v>
      </c>
      <c r="T1108" s="6">
        <v>25.01</v>
      </c>
      <c r="U1108" s="7">
        <v>16.444970817120613</v>
      </c>
      <c r="V1108" t="s">
        <v>77</v>
      </c>
    </row>
    <row r="1109" spans="1:22" x14ac:dyDescent="0.3">
      <c r="A1109" t="s">
        <v>389</v>
      </c>
      <c r="B1109" s="6">
        <v>2018</v>
      </c>
      <c r="C1109">
        <v>75.63</v>
      </c>
      <c r="D1109">
        <v>75.63</v>
      </c>
      <c r="E1109">
        <v>100</v>
      </c>
      <c r="F1109">
        <v>66.62</v>
      </c>
      <c r="G1109">
        <v>86.28</v>
      </c>
      <c r="H1109">
        <v>73.510000000000005</v>
      </c>
      <c r="I1109">
        <v>69.680000000000007</v>
      </c>
      <c r="J1109">
        <v>85.84</v>
      </c>
      <c r="K1109" s="58">
        <v>1</v>
      </c>
      <c r="L1109" s="58">
        <v>64.290000000000006</v>
      </c>
      <c r="M1109">
        <v>3706.68</v>
      </c>
      <c r="N1109" s="8">
        <v>8400000</v>
      </c>
      <c r="O1109" s="8">
        <v>5627000</v>
      </c>
      <c r="P1109" s="8">
        <v>504000</v>
      </c>
      <c r="Q1109">
        <v>5.26</v>
      </c>
      <c r="R1109">
        <v>0.86</v>
      </c>
      <c r="S1109">
        <v>49.75</v>
      </c>
      <c r="T1109" s="6">
        <v>25.01</v>
      </c>
      <c r="U1109" s="7">
        <v>16.444970817120613</v>
      </c>
      <c r="V1109" t="s">
        <v>77</v>
      </c>
    </row>
    <row r="1110" spans="1:22" x14ac:dyDescent="0.3">
      <c r="A1110" t="s">
        <v>282</v>
      </c>
      <c r="B1110" s="6">
        <v>2018</v>
      </c>
      <c r="C1110">
        <v>73.900000000000006</v>
      </c>
      <c r="D1110">
        <v>73.900000000000006</v>
      </c>
      <c r="E1110">
        <v>100</v>
      </c>
      <c r="F1110">
        <v>88.97</v>
      </c>
      <c r="G1110">
        <v>72.63</v>
      </c>
      <c r="H1110">
        <v>49.44</v>
      </c>
      <c r="I1110">
        <v>97.74</v>
      </c>
      <c r="J1110">
        <v>45.92</v>
      </c>
      <c r="K1110" s="58">
        <v>1</v>
      </c>
      <c r="L1110" s="58">
        <v>50</v>
      </c>
      <c r="M1110">
        <v>9236.6200000000008</v>
      </c>
      <c r="N1110" s="8">
        <v>20877000</v>
      </c>
      <c r="O1110" s="8">
        <v>12739000</v>
      </c>
      <c r="P1110" s="8">
        <v>1142000</v>
      </c>
      <c r="Q1110">
        <v>4.63</v>
      </c>
      <c r="R1110">
        <v>0.54</v>
      </c>
      <c r="S1110">
        <v>43.62</v>
      </c>
      <c r="T1110" s="6">
        <v>25.01</v>
      </c>
      <c r="U1110" s="7">
        <v>16.444970817120613</v>
      </c>
      <c r="V1110" t="s">
        <v>77</v>
      </c>
    </row>
    <row r="1111" spans="1:22" x14ac:dyDescent="0.3">
      <c r="A1111" t="s">
        <v>263</v>
      </c>
      <c r="B1111" s="6">
        <v>2018</v>
      </c>
      <c r="C1111">
        <v>71.84</v>
      </c>
      <c r="D1111">
        <v>71.84</v>
      </c>
      <c r="E1111">
        <v>100</v>
      </c>
      <c r="F1111">
        <v>52.84</v>
      </c>
      <c r="G1111">
        <v>84.34</v>
      </c>
      <c r="H1111">
        <v>84.21</v>
      </c>
      <c r="I1111">
        <v>0</v>
      </c>
      <c r="J1111">
        <v>82.37</v>
      </c>
      <c r="K1111" s="58">
        <v>1</v>
      </c>
      <c r="L1111" s="58">
        <v>58.33</v>
      </c>
      <c r="M1111">
        <v>8445.6</v>
      </c>
      <c r="N1111" s="8">
        <v>4833927</v>
      </c>
      <c r="O1111" s="8">
        <v>2889519</v>
      </c>
      <c r="P1111" s="8">
        <v>389368</v>
      </c>
      <c r="Q1111">
        <v>6.42</v>
      </c>
      <c r="R1111">
        <v>0.65</v>
      </c>
      <c r="S1111">
        <v>46</v>
      </c>
      <c r="T1111" s="6">
        <v>25.01</v>
      </c>
      <c r="U1111" s="7">
        <v>16.444970817120613</v>
      </c>
      <c r="V1111" t="s">
        <v>77</v>
      </c>
    </row>
    <row r="1112" spans="1:22" x14ac:dyDescent="0.3">
      <c r="A1112" t="s">
        <v>377</v>
      </c>
      <c r="B1112" s="6">
        <v>2018</v>
      </c>
      <c r="C1112">
        <v>74.72</v>
      </c>
      <c r="D1112">
        <v>74.72</v>
      </c>
      <c r="E1112">
        <v>100</v>
      </c>
      <c r="F1112">
        <v>86.54</v>
      </c>
      <c r="G1112">
        <v>73.739999999999995</v>
      </c>
      <c r="H1112">
        <v>55.51</v>
      </c>
      <c r="I1112">
        <v>92.58</v>
      </c>
      <c r="J1112">
        <v>58.16</v>
      </c>
      <c r="K1112" s="58">
        <v>1</v>
      </c>
      <c r="L1112" s="58">
        <v>61.54</v>
      </c>
      <c r="M1112">
        <v>8545.15</v>
      </c>
      <c r="N1112" s="8">
        <v>5920455</v>
      </c>
      <c r="O1112" s="8">
        <v>3261119</v>
      </c>
      <c r="P1112" s="8">
        <v>399081</v>
      </c>
      <c r="Q1112">
        <v>6.35</v>
      </c>
      <c r="R1112">
        <v>2.3199999999999998</v>
      </c>
      <c r="S1112">
        <v>30.11</v>
      </c>
      <c r="T1112" s="6">
        <v>25.01</v>
      </c>
      <c r="U1112" s="7">
        <v>16.444970817120613</v>
      </c>
      <c r="V1112" t="s">
        <v>77</v>
      </c>
    </row>
    <row r="1113" spans="1:22" x14ac:dyDescent="0.3">
      <c r="A1113" t="s">
        <v>590</v>
      </c>
      <c r="B1113" s="6">
        <v>2018</v>
      </c>
      <c r="C1113">
        <v>34.5</v>
      </c>
      <c r="D1113">
        <v>34.5</v>
      </c>
      <c r="E1113">
        <v>100</v>
      </c>
      <c r="F1113">
        <v>21.56</v>
      </c>
      <c r="G1113">
        <v>38.26</v>
      </c>
      <c r="H1113">
        <v>51.01</v>
      </c>
      <c r="I1113">
        <v>26.92</v>
      </c>
      <c r="J1113">
        <v>52.05</v>
      </c>
      <c r="K1113" s="58">
        <v>1</v>
      </c>
      <c r="L1113" s="58">
        <v>60</v>
      </c>
      <c r="M1113">
        <v>2267.89</v>
      </c>
      <c r="N1113" s="8">
        <v>556600</v>
      </c>
      <c r="O1113" s="8">
        <v>66700</v>
      </c>
      <c r="P1113" s="8">
        <v>126900</v>
      </c>
      <c r="Q1113">
        <v>20.309999999999999</v>
      </c>
      <c r="R1113">
        <v>0.59</v>
      </c>
      <c r="S1113">
        <v>0</v>
      </c>
      <c r="T1113" s="6">
        <v>25.01</v>
      </c>
      <c r="U1113" s="7">
        <v>16.444970817120613</v>
      </c>
      <c r="V1113" t="s">
        <v>77</v>
      </c>
    </row>
    <row r="1114" spans="1:22" x14ac:dyDescent="0.3">
      <c r="A1114" t="s">
        <v>682</v>
      </c>
      <c r="B1114" s="6">
        <v>2018</v>
      </c>
      <c r="C1114">
        <v>74.56</v>
      </c>
      <c r="D1114">
        <v>74.56</v>
      </c>
      <c r="E1114">
        <v>100</v>
      </c>
      <c r="F1114">
        <v>63.09</v>
      </c>
      <c r="G1114">
        <v>84.21</v>
      </c>
      <c r="H1114">
        <v>78.47</v>
      </c>
      <c r="I1114">
        <v>69.680000000000007</v>
      </c>
      <c r="J1114">
        <v>82.41</v>
      </c>
      <c r="K1114" s="58">
        <v>1</v>
      </c>
      <c r="L1114" s="58">
        <v>66.67</v>
      </c>
      <c r="M1114">
        <v>9087.2199999999993</v>
      </c>
      <c r="N1114" s="8">
        <v>140404359</v>
      </c>
      <c r="O1114" s="8">
        <v>63414831</v>
      </c>
      <c r="P1114" s="8">
        <v>4641281</v>
      </c>
      <c r="Q1114">
        <v>1.75</v>
      </c>
      <c r="R1114">
        <v>0.75</v>
      </c>
      <c r="S1114">
        <v>30.97</v>
      </c>
      <c r="T1114" s="6">
        <v>25.01</v>
      </c>
      <c r="U1114" s="7">
        <v>16.444970817120613</v>
      </c>
      <c r="V1114" t="s">
        <v>77</v>
      </c>
    </row>
    <row r="1115" spans="1:22" x14ac:dyDescent="0.3">
      <c r="A1115" t="s">
        <v>646</v>
      </c>
      <c r="B1115" s="6">
        <v>2018</v>
      </c>
      <c r="C1115">
        <v>64.38</v>
      </c>
      <c r="D1115">
        <v>64.38</v>
      </c>
      <c r="E1115">
        <v>95.45</v>
      </c>
      <c r="F1115">
        <v>75.56</v>
      </c>
      <c r="G1115">
        <v>88.66</v>
      </c>
      <c r="H1115">
        <v>15.3</v>
      </c>
      <c r="I1115">
        <v>81.53</v>
      </c>
      <c r="J1115">
        <v>11.04</v>
      </c>
      <c r="K1115" s="58">
        <v>1</v>
      </c>
      <c r="L1115" s="58">
        <v>70</v>
      </c>
      <c r="M1115">
        <v>10336.73</v>
      </c>
      <c r="N1115" s="8">
        <v>32799609</v>
      </c>
      <c r="O1115" s="8">
        <v>26740677</v>
      </c>
      <c r="P1115" s="8">
        <v>1192447</v>
      </c>
      <c r="Q1115">
        <v>3.58</v>
      </c>
      <c r="R1115">
        <v>1.1200000000000001</v>
      </c>
      <c r="S1115">
        <v>58.29</v>
      </c>
      <c r="T1115" s="6">
        <v>25.01</v>
      </c>
      <c r="U1115" s="7">
        <v>16.444970817120613</v>
      </c>
      <c r="V1115" t="s">
        <v>645</v>
      </c>
    </row>
    <row r="1116" spans="1:22" x14ac:dyDescent="0.3">
      <c r="A1116" t="s">
        <v>647</v>
      </c>
      <c r="B1116" s="6">
        <v>2018</v>
      </c>
      <c r="C1116">
        <v>73.540000000000006</v>
      </c>
      <c r="D1116">
        <v>73.540000000000006</v>
      </c>
      <c r="E1116">
        <v>77.27</v>
      </c>
      <c r="F1116">
        <v>69.33</v>
      </c>
      <c r="G1116">
        <v>80.47</v>
      </c>
      <c r="H1116">
        <v>69.88</v>
      </c>
      <c r="I1116">
        <v>81.53</v>
      </c>
      <c r="J1116">
        <v>70.81</v>
      </c>
      <c r="K1116" s="58">
        <v>1</v>
      </c>
      <c r="L1116" s="58">
        <v>66.67</v>
      </c>
      <c r="M1116">
        <v>1824.36</v>
      </c>
      <c r="N1116" s="8">
        <v>4487000</v>
      </c>
      <c r="O1116" s="8">
        <v>3246000</v>
      </c>
      <c r="P1116" s="8">
        <v>92000</v>
      </c>
      <c r="Q1116">
        <v>3.97</v>
      </c>
      <c r="R1116">
        <v>1.48</v>
      </c>
      <c r="S1116">
        <v>37.32</v>
      </c>
      <c r="T1116" s="6">
        <v>25.01</v>
      </c>
      <c r="U1116" s="7">
        <v>16.444970817120613</v>
      </c>
      <c r="V1116" t="s">
        <v>645</v>
      </c>
    </row>
    <row r="1117" spans="1:22" x14ac:dyDescent="0.3">
      <c r="A1117" t="s">
        <v>483</v>
      </c>
      <c r="B1117" s="6">
        <v>2018</v>
      </c>
      <c r="C1117">
        <v>51.55</v>
      </c>
      <c r="D1117">
        <v>51.55</v>
      </c>
      <c r="E1117">
        <v>100</v>
      </c>
      <c r="F1117">
        <v>49.2</v>
      </c>
      <c r="G1117">
        <v>59.86</v>
      </c>
      <c r="H1117">
        <v>43.41</v>
      </c>
      <c r="I1117">
        <v>7.21</v>
      </c>
      <c r="J1117">
        <v>28.67</v>
      </c>
      <c r="K1117" s="58">
        <v>1</v>
      </c>
      <c r="L1117" s="58">
        <v>70</v>
      </c>
      <c r="M1117">
        <v>2792.75</v>
      </c>
      <c r="N1117" s="8">
        <v>4530810</v>
      </c>
      <c r="O1117" s="8">
        <v>1983200</v>
      </c>
      <c r="P1117" s="8">
        <v>66246</v>
      </c>
      <c r="Q1117">
        <v>-9.07</v>
      </c>
      <c r="R1117">
        <v>0.56999999999999995</v>
      </c>
      <c r="S1117">
        <v>15.49</v>
      </c>
      <c r="T1117" s="6">
        <v>25.01</v>
      </c>
      <c r="U1117" s="7">
        <v>16.444970817120613</v>
      </c>
      <c r="V1117" t="s">
        <v>645</v>
      </c>
    </row>
    <row r="1118" spans="1:22" x14ac:dyDescent="0.3">
      <c r="A1118" t="s">
        <v>200</v>
      </c>
      <c r="B1118" s="6">
        <v>2018</v>
      </c>
      <c r="C1118">
        <v>66.709999999999994</v>
      </c>
      <c r="D1118">
        <v>66.709999999999994</v>
      </c>
      <c r="E1118">
        <v>100</v>
      </c>
      <c r="F1118">
        <v>61.32</v>
      </c>
      <c r="G1118">
        <v>93.61</v>
      </c>
      <c r="H1118">
        <v>37.200000000000003</v>
      </c>
      <c r="I1118">
        <v>27.93</v>
      </c>
      <c r="J1118">
        <v>36.270000000000003</v>
      </c>
      <c r="K1118" s="58">
        <v>1</v>
      </c>
      <c r="L1118" s="58">
        <v>58.33</v>
      </c>
      <c r="M1118">
        <v>11369.02</v>
      </c>
      <c r="N1118" s="8">
        <v>37377000</v>
      </c>
      <c r="O1118" s="8">
        <v>26260000</v>
      </c>
      <c r="P1118" s="8">
        <v>-642000</v>
      </c>
      <c r="Q1118">
        <v>4.0599999999999996</v>
      </c>
      <c r="R1118">
        <v>0.95</v>
      </c>
      <c r="S1118">
        <v>37.15</v>
      </c>
      <c r="T1118" s="6">
        <v>25.01</v>
      </c>
      <c r="U1118" s="7">
        <v>16.444970817120613</v>
      </c>
      <c r="V1118" t="s">
        <v>645</v>
      </c>
    </row>
    <row r="1119" spans="1:22" x14ac:dyDescent="0.3">
      <c r="A1119" t="s">
        <v>648</v>
      </c>
      <c r="B1119" s="6">
        <v>2018</v>
      </c>
      <c r="C1119">
        <v>81.64</v>
      </c>
      <c r="D1119">
        <v>81.44</v>
      </c>
      <c r="E1119">
        <v>81.25</v>
      </c>
      <c r="F1119">
        <v>75.900000000000006</v>
      </c>
      <c r="G1119">
        <v>85.07</v>
      </c>
      <c r="H1119">
        <v>86.88</v>
      </c>
      <c r="I1119">
        <v>62.5</v>
      </c>
      <c r="J1119">
        <v>90.63</v>
      </c>
      <c r="K1119" s="58">
        <v>1</v>
      </c>
      <c r="L1119" s="58">
        <v>58.33</v>
      </c>
      <c r="M1119">
        <v>18234.02</v>
      </c>
      <c r="N1119" s="8">
        <v>35102000</v>
      </c>
      <c r="O1119" s="8">
        <v>18548000</v>
      </c>
      <c r="P1119" s="8">
        <v>2253000</v>
      </c>
      <c r="Q1119">
        <v>8.33</v>
      </c>
      <c r="R1119">
        <v>0.76</v>
      </c>
      <c r="S1119">
        <v>36.01</v>
      </c>
      <c r="T1119" s="6">
        <v>25.01</v>
      </c>
      <c r="U1119" s="7">
        <v>16.444970817120613</v>
      </c>
      <c r="V1119" t="s">
        <v>645</v>
      </c>
    </row>
    <row r="1120" spans="1:22" x14ac:dyDescent="0.3">
      <c r="A1120" t="s">
        <v>321</v>
      </c>
      <c r="B1120" s="6">
        <v>2018</v>
      </c>
      <c r="C1120">
        <v>82.44</v>
      </c>
      <c r="D1120">
        <v>82.44</v>
      </c>
      <c r="E1120">
        <v>100</v>
      </c>
      <c r="F1120">
        <v>96.87</v>
      </c>
      <c r="G1120">
        <v>81.02</v>
      </c>
      <c r="H1120">
        <v>64.180000000000007</v>
      </c>
      <c r="I1120">
        <v>97.75</v>
      </c>
      <c r="J1120">
        <v>63.07</v>
      </c>
      <c r="K1120" s="58">
        <v>1</v>
      </c>
      <c r="L1120" s="58">
        <v>70</v>
      </c>
      <c r="M1120">
        <v>7067.76</v>
      </c>
      <c r="N1120" s="8">
        <v>30121000</v>
      </c>
      <c r="O1120" s="8">
        <v>24486000</v>
      </c>
      <c r="P1120" s="8">
        <v>1762000</v>
      </c>
      <c r="Q1120">
        <v>2.96</v>
      </c>
      <c r="R1120">
        <v>0.56000000000000005</v>
      </c>
      <c r="S1120">
        <v>71.87</v>
      </c>
      <c r="T1120" s="6">
        <v>25.01</v>
      </c>
      <c r="U1120" s="7">
        <v>16.444970817120613</v>
      </c>
      <c r="V1120" t="s">
        <v>645</v>
      </c>
    </row>
    <row r="1121" spans="1:22" x14ac:dyDescent="0.3">
      <c r="A1121" t="s">
        <v>220</v>
      </c>
      <c r="B1121" s="6">
        <v>2018</v>
      </c>
      <c r="C1121">
        <v>70.430000000000007</v>
      </c>
      <c r="D1121">
        <v>70.430000000000007</v>
      </c>
      <c r="E1121">
        <v>100</v>
      </c>
      <c r="F1121">
        <v>59.38</v>
      </c>
      <c r="G1121">
        <v>80.489999999999995</v>
      </c>
      <c r="H1121">
        <v>72.040000000000006</v>
      </c>
      <c r="I1121">
        <v>27.93</v>
      </c>
      <c r="J1121">
        <v>68.180000000000007</v>
      </c>
      <c r="K1121" s="58">
        <v>1</v>
      </c>
      <c r="L1121" s="58">
        <v>70</v>
      </c>
      <c r="M1121">
        <v>13000.5</v>
      </c>
      <c r="N1121" s="8">
        <v>22149000</v>
      </c>
      <c r="O1121" s="8">
        <v>16786000</v>
      </c>
      <c r="P1121" s="8">
        <v>354000</v>
      </c>
      <c r="Q1121">
        <v>-1.08</v>
      </c>
      <c r="R1121">
        <v>0.26</v>
      </c>
      <c r="S1121">
        <v>60.83</v>
      </c>
      <c r="T1121" s="6">
        <v>25.01</v>
      </c>
      <c r="U1121" s="7">
        <v>16.444970817120613</v>
      </c>
      <c r="V1121" t="s">
        <v>645</v>
      </c>
    </row>
    <row r="1122" spans="1:22" x14ac:dyDescent="0.3">
      <c r="A1122" t="s">
        <v>649</v>
      </c>
      <c r="B1122" s="6">
        <v>2018</v>
      </c>
      <c r="C1122">
        <v>69.37</v>
      </c>
      <c r="D1122">
        <v>69.37</v>
      </c>
      <c r="E1122">
        <v>100</v>
      </c>
      <c r="F1122">
        <v>60.96</v>
      </c>
      <c r="G1122">
        <v>65.88</v>
      </c>
      <c r="H1122">
        <v>87.13</v>
      </c>
      <c r="I1122">
        <v>50</v>
      </c>
      <c r="J1122">
        <v>86.9</v>
      </c>
      <c r="K1122" s="58">
        <v>0</v>
      </c>
      <c r="L1122" s="58"/>
      <c r="M1122">
        <v>2004.9</v>
      </c>
      <c r="N1122" s="8">
        <v>20569000</v>
      </c>
      <c r="O1122" s="8">
        <v>12303000</v>
      </c>
      <c r="P1122" s="8">
        <v>1165000</v>
      </c>
      <c r="Q1122">
        <v>3.45</v>
      </c>
      <c r="R1122">
        <v>0.91</v>
      </c>
      <c r="S1122">
        <v>25.32</v>
      </c>
      <c r="T1122" s="6">
        <v>25.01</v>
      </c>
      <c r="U1122" s="7">
        <v>16.444970817120613</v>
      </c>
      <c r="V1122" t="s">
        <v>645</v>
      </c>
    </row>
    <row r="1123" spans="1:22" x14ac:dyDescent="0.3">
      <c r="A1123" t="s">
        <v>176</v>
      </c>
      <c r="B1123" s="6">
        <v>2018</v>
      </c>
      <c r="C1123">
        <v>89.19</v>
      </c>
      <c r="D1123">
        <v>89.19</v>
      </c>
      <c r="E1123">
        <v>100</v>
      </c>
      <c r="F1123">
        <v>95.39</v>
      </c>
      <c r="G1123">
        <v>93.75</v>
      </c>
      <c r="H1123">
        <v>74</v>
      </c>
      <c r="I1123">
        <v>96.55</v>
      </c>
      <c r="J1123">
        <v>73.36</v>
      </c>
      <c r="K1123" s="58">
        <v>0</v>
      </c>
      <c r="L1123" s="58"/>
      <c r="M1123">
        <v>12464.44</v>
      </c>
      <c r="N1123" s="8">
        <v>3409900</v>
      </c>
      <c r="O1123" s="8">
        <v>1664500</v>
      </c>
      <c r="P1123" s="8">
        <v>710400</v>
      </c>
      <c r="Q1123">
        <v>17.21</v>
      </c>
      <c r="R1123">
        <v>0.9</v>
      </c>
      <c r="S1123">
        <v>32.42</v>
      </c>
      <c r="T1123" s="6">
        <v>25.01</v>
      </c>
      <c r="U1123" s="7">
        <v>16.444970817120613</v>
      </c>
      <c r="V1123" t="s">
        <v>645</v>
      </c>
    </row>
    <row r="1124" spans="1:22" x14ac:dyDescent="0.3">
      <c r="A1124" t="s">
        <v>650</v>
      </c>
      <c r="B1124" s="6">
        <v>2018</v>
      </c>
      <c r="C1124">
        <v>79.06</v>
      </c>
      <c r="D1124">
        <v>79.06</v>
      </c>
      <c r="E1124">
        <v>81.25</v>
      </c>
      <c r="F1124">
        <v>84.5</v>
      </c>
      <c r="G1124">
        <v>72.569999999999993</v>
      </c>
      <c r="H1124">
        <v>78.7</v>
      </c>
      <c r="I1124">
        <v>62.5</v>
      </c>
      <c r="J1124">
        <v>93.35</v>
      </c>
      <c r="K1124" s="58">
        <v>0</v>
      </c>
      <c r="L1124" s="58">
        <v>0</v>
      </c>
      <c r="M1124">
        <v>10543.85</v>
      </c>
      <c r="N1124" s="8">
        <v>35468900</v>
      </c>
      <c r="O1124" s="8">
        <v>18647200</v>
      </c>
      <c r="P1124" s="8">
        <v>1212200</v>
      </c>
      <c r="Q1124">
        <v>3.97</v>
      </c>
      <c r="R1124">
        <v>0.51</v>
      </c>
      <c r="S1124">
        <v>39.15</v>
      </c>
      <c r="T1124" s="6">
        <v>25.01</v>
      </c>
      <c r="U1124" s="7">
        <v>16.444970817120613</v>
      </c>
      <c r="V1124" t="s">
        <v>645</v>
      </c>
    </row>
    <row r="1125" spans="1:22" x14ac:dyDescent="0.3">
      <c r="A1125" t="s">
        <v>651</v>
      </c>
      <c r="B1125" s="6">
        <v>2018</v>
      </c>
      <c r="C1125">
        <v>73.209999999999994</v>
      </c>
      <c r="D1125">
        <v>73.209999999999994</v>
      </c>
      <c r="E1125">
        <v>100</v>
      </c>
      <c r="F1125">
        <v>76.239999999999995</v>
      </c>
      <c r="G1125">
        <v>72.41</v>
      </c>
      <c r="H1125">
        <v>70.53</v>
      </c>
      <c r="I1125">
        <v>91.95</v>
      </c>
      <c r="J1125">
        <v>82.29</v>
      </c>
      <c r="K1125" s="58">
        <v>0</v>
      </c>
      <c r="L1125" s="58">
        <v>0</v>
      </c>
      <c r="M1125">
        <v>6677.92</v>
      </c>
      <c r="N1125" s="8">
        <v>4013800</v>
      </c>
      <c r="O1125" s="8">
        <v>2224900</v>
      </c>
      <c r="P1125" s="8">
        <v>423000</v>
      </c>
      <c r="Q1125">
        <v>9.59</v>
      </c>
      <c r="R1125">
        <v>1.0900000000000001</v>
      </c>
      <c r="S1125">
        <v>36.32</v>
      </c>
      <c r="T1125" s="6">
        <v>25.01</v>
      </c>
      <c r="U1125" s="7">
        <v>16.444970817120613</v>
      </c>
      <c r="V1125" t="s">
        <v>645</v>
      </c>
    </row>
    <row r="1126" spans="1:22" x14ac:dyDescent="0.3">
      <c r="A1126" t="s">
        <v>498</v>
      </c>
      <c r="B1126" s="6">
        <v>2018</v>
      </c>
      <c r="C1126">
        <v>57.08</v>
      </c>
      <c r="D1126">
        <v>57.08</v>
      </c>
      <c r="E1126">
        <v>100</v>
      </c>
      <c r="F1126">
        <v>72.5</v>
      </c>
      <c r="G1126">
        <v>54.25</v>
      </c>
      <c r="H1126">
        <v>39.4</v>
      </c>
      <c r="I1126">
        <v>58.11</v>
      </c>
      <c r="J1126">
        <v>41.6</v>
      </c>
      <c r="K1126" s="58">
        <v>1</v>
      </c>
      <c r="L1126" s="58">
        <v>0</v>
      </c>
      <c r="M1126">
        <v>1232.94</v>
      </c>
      <c r="N1126" s="8">
        <v>26470000</v>
      </c>
      <c r="O1126" s="8">
        <v>23522000</v>
      </c>
      <c r="P1126" s="8">
        <v>-736000</v>
      </c>
      <c r="Q1126">
        <v>-2.44</v>
      </c>
      <c r="R1126">
        <v>2.17</v>
      </c>
      <c r="S1126">
        <v>44.8</v>
      </c>
      <c r="T1126" s="6">
        <v>25.01</v>
      </c>
      <c r="U1126" s="7">
        <v>16.444970817120613</v>
      </c>
      <c r="V1126" t="s">
        <v>645</v>
      </c>
    </row>
    <row r="1127" spans="1:22" x14ac:dyDescent="0.3">
      <c r="A1127" t="s">
        <v>123</v>
      </c>
      <c r="B1127" s="6">
        <v>2018</v>
      </c>
      <c r="C1127">
        <v>81.62</v>
      </c>
      <c r="D1127">
        <v>81.62</v>
      </c>
      <c r="E1127">
        <v>100</v>
      </c>
      <c r="F1127">
        <v>95.09</v>
      </c>
      <c r="G1127">
        <v>72.069999999999993</v>
      </c>
      <c r="H1127">
        <v>79.06</v>
      </c>
      <c r="I1127">
        <v>98.28</v>
      </c>
      <c r="J1127">
        <v>81.37</v>
      </c>
      <c r="K1127" s="58">
        <v>1</v>
      </c>
      <c r="L1127" s="58">
        <v>0</v>
      </c>
      <c r="M1127">
        <v>15850.96</v>
      </c>
      <c r="N1127" s="8">
        <v>43205000</v>
      </c>
      <c r="O1127" s="8">
        <v>24943000</v>
      </c>
      <c r="P1127" s="8">
        <v>3075000</v>
      </c>
      <c r="Q1127">
        <v>1.34</v>
      </c>
      <c r="R1127">
        <v>0.97</v>
      </c>
      <c r="S1127">
        <v>37.130000000000003</v>
      </c>
      <c r="T1127" s="6">
        <v>25.01</v>
      </c>
      <c r="U1127" s="7">
        <v>16.444970817120613</v>
      </c>
      <c r="V1127" t="s">
        <v>645</v>
      </c>
    </row>
    <row r="1128" spans="1:22" x14ac:dyDescent="0.3">
      <c r="A1128" t="s">
        <v>259</v>
      </c>
      <c r="B1128" s="6">
        <v>2018</v>
      </c>
      <c r="C1128">
        <v>65.72</v>
      </c>
      <c r="D1128">
        <v>65.72</v>
      </c>
      <c r="E1128">
        <v>100</v>
      </c>
      <c r="F1128">
        <v>80.989999999999995</v>
      </c>
      <c r="G1128">
        <v>54.04</v>
      </c>
      <c r="H1128">
        <v>58.54</v>
      </c>
      <c r="I1128">
        <v>92.58</v>
      </c>
      <c r="J1128">
        <v>52.92</v>
      </c>
      <c r="K1128" s="58">
        <v>1</v>
      </c>
      <c r="L1128" s="58">
        <v>0</v>
      </c>
      <c r="M1128">
        <v>15581.75</v>
      </c>
      <c r="N1128" s="8">
        <v>6159200</v>
      </c>
      <c r="O1128" s="8">
        <v>4483800</v>
      </c>
      <c r="P1128" s="8">
        <v>945900</v>
      </c>
      <c r="Q1128">
        <v>11.99</v>
      </c>
      <c r="R1128">
        <v>1.1499999999999999</v>
      </c>
      <c r="S1128">
        <v>64.22</v>
      </c>
      <c r="T1128" s="6">
        <v>25.01</v>
      </c>
      <c r="U1128" s="7">
        <v>16.444970817120613</v>
      </c>
      <c r="V1128" t="s">
        <v>645</v>
      </c>
    </row>
    <row r="1129" spans="1:22" x14ac:dyDescent="0.3">
      <c r="A1129" t="s">
        <v>257</v>
      </c>
      <c r="B1129" s="6">
        <v>2018</v>
      </c>
      <c r="C1129">
        <v>70.3</v>
      </c>
      <c r="D1129">
        <v>70.3</v>
      </c>
      <c r="E1129">
        <v>100</v>
      </c>
      <c r="F1129">
        <v>60.85</v>
      </c>
      <c r="G1129">
        <v>74.25</v>
      </c>
      <c r="H1129">
        <v>78.08</v>
      </c>
      <c r="I1129">
        <v>18.47</v>
      </c>
      <c r="J1129">
        <v>87.4</v>
      </c>
      <c r="K1129" s="58">
        <v>1</v>
      </c>
      <c r="L1129" s="58">
        <v>0</v>
      </c>
      <c r="M1129">
        <v>5396.29</v>
      </c>
      <c r="N1129" s="8">
        <v>114363000</v>
      </c>
      <c r="O1129" s="8">
        <v>85016000</v>
      </c>
      <c r="P1129" s="8">
        <v>7407000</v>
      </c>
      <c r="Q1129">
        <v>4.12</v>
      </c>
      <c r="R1129">
        <v>1.5</v>
      </c>
      <c r="S1129">
        <v>27.57</v>
      </c>
      <c r="T1129" s="6">
        <v>25.01</v>
      </c>
      <c r="U1129" s="7">
        <v>16.444970817120613</v>
      </c>
      <c r="V1129" t="s">
        <v>645</v>
      </c>
    </row>
    <row r="1130" spans="1:22" x14ac:dyDescent="0.3">
      <c r="A1130" t="s">
        <v>42</v>
      </c>
      <c r="B1130" s="6">
        <v>2018</v>
      </c>
      <c r="C1130">
        <v>82.23</v>
      </c>
      <c r="D1130">
        <v>82.23</v>
      </c>
      <c r="E1130">
        <v>86.36</v>
      </c>
      <c r="F1130">
        <v>91.37</v>
      </c>
      <c r="G1130">
        <v>73.06</v>
      </c>
      <c r="H1130">
        <v>82.06</v>
      </c>
      <c r="I1130">
        <v>93.24</v>
      </c>
      <c r="J1130">
        <v>83.33</v>
      </c>
      <c r="K1130" s="58">
        <v>1</v>
      </c>
      <c r="L1130" s="58">
        <v>0</v>
      </c>
      <c r="M1130">
        <v>42995.3</v>
      </c>
      <c r="N1130" s="8">
        <v>75040000</v>
      </c>
      <c r="O1130" s="8">
        <v>55222000</v>
      </c>
      <c r="P1130" s="8">
        <v>4491000</v>
      </c>
      <c r="Q1130">
        <v>4.67</v>
      </c>
      <c r="R1130">
        <v>0.59</v>
      </c>
      <c r="S1130">
        <v>54.9</v>
      </c>
      <c r="T1130" s="6">
        <v>25.01</v>
      </c>
      <c r="U1130" s="7">
        <v>16.444970817120613</v>
      </c>
      <c r="V1130" t="s">
        <v>645</v>
      </c>
    </row>
    <row r="1131" spans="1:22" x14ac:dyDescent="0.3">
      <c r="A1131" t="s">
        <v>10</v>
      </c>
      <c r="B1131" s="6">
        <v>2018</v>
      </c>
      <c r="C1131">
        <v>90.49</v>
      </c>
      <c r="D1131">
        <v>54.69</v>
      </c>
      <c r="E1131">
        <v>18.89</v>
      </c>
      <c r="F1131">
        <v>85.59</v>
      </c>
      <c r="G1131">
        <v>92.56</v>
      </c>
      <c r="H1131">
        <v>94</v>
      </c>
      <c r="I1131">
        <v>81.900000000000006</v>
      </c>
      <c r="J1131">
        <v>97.47</v>
      </c>
      <c r="K1131" s="58">
        <v>0</v>
      </c>
      <c r="L1131" s="58">
        <v>0</v>
      </c>
      <c r="M1131">
        <v>112684.2</v>
      </c>
      <c r="N1131" s="8">
        <v>218320480</v>
      </c>
      <c r="O1131" s="8">
        <v>138706848</v>
      </c>
      <c r="P1131" s="8">
        <v>12756907</v>
      </c>
      <c r="Q1131">
        <v>3.64</v>
      </c>
      <c r="R1131">
        <v>1.03</v>
      </c>
      <c r="S1131">
        <v>39.32</v>
      </c>
      <c r="T1131" s="6">
        <v>25.01</v>
      </c>
      <c r="U1131" s="7">
        <v>16.444970817120613</v>
      </c>
      <c r="V1131" t="s">
        <v>652</v>
      </c>
    </row>
    <row r="1132" spans="1:22" x14ac:dyDescent="0.3">
      <c r="A1132" t="s">
        <v>46</v>
      </c>
      <c r="B1132" s="6">
        <v>2018</v>
      </c>
      <c r="C1132">
        <v>83.58</v>
      </c>
      <c r="D1132">
        <v>45.68</v>
      </c>
      <c r="E1132">
        <v>7.78</v>
      </c>
      <c r="F1132">
        <v>71.61</v>
      </c>
      <c r="G1132">
        <v>93.02</v>
      </c>
      <c r="H1132">
        <v>84.3</v>
      </c>
      <c r="I1132">
        <v>31.03</v>
      </c>
      <c r="J1132">
        <v>95.71</v>
      </c>
      <c r="K1132" s="58">
        <v>0</v>
      </c>
      <c r="L1132" s="58">
        <v>0</v>
      </c>
      <c r="M1132">
        <v>49962.720000000001</v>
      </c>
      <c r="N1132" s="8">
        <v>114442000</v>
      </c>
      <c r="O1132" s="8">
        <v>63369000</v>
      </c>
      <c r="P1132" s="8">
        <v>9859000</v>
      </c>
      <c r="Q1132">
        <v>3.91</v>
      </c>
      <c r="R1132">
        <v>0.66</v>
      </c>
      <c r="S1132">
        <v>33.619999999999997</v>
      </c>
      <c r="T1132" s="6">
        <v>25.01</v>
      </c>
      <c r="U1132" s="7">
        <v>16.444970817120613</v>
      </c>
      <c r="V1132" t="s">
        <v>652</v>
      </c>
    </row>
    <row r="1133" spans="1:22" x14ac:dyDescent="0.3">
      <c r="A1133" t="s">
        <v>346</v>
      </c>
      <c r="B1133" s="6">
        <v>2018</v>
      </c>
      <c r="C1133">
        <v>71.650000000000006</v>
      </c>
      <c r="D1133">
        <v>71.650000000000006</v>
      </c>
      <c r="E1133">
        <v>86.67</v>
      </c>
      <c r="F1133">
        <v>72.56</v>
      </c>
      <c r="G1133">
        <v>85.98</v>
      </c>
      <c r="H1133">
        <v>44.76</v>
      </c>
      <c r="I1133">
        <v>31.03</v>
      </c>
      <c r="J1133">
        <v>50</v>
      </c>
      <c r="K1133" s="58">
        <v>0</v>
      </c>
      <c r="L1133" s="58">
        <v>0</v>
      </c>
      <c r="M1133">
        <v>10538.05</v>
      </c>
      <c r="N1133" s="8">
        <v>12318000</v>
      </c>
      <c r="O1133" s="8">
        <v>6271000</v>
      </c>
      <c r="P1133" s="8">
        <v>1572000</v>
      </c>
      <c r="Q1133">
        <v>6.3</v>
      </c>
      <c r="R1133">
        <v>1.41</v>
      </c>
      <c r="S1133">
        <v>34.92</v>
      </c>
      <c r="T1133" s="6">
        <v>25.01</v>
      </c>
      <c r="U1133" s="7">
        <v>16.444970817120613</v>
      </c>
      <c r="V1133" t="s">
        <v>652</v>
      </c>
    </row>
    <row r="1134" spans="1:22" x14ac:dyDescent="0.3">
      <c r="A1134" t="s">
        <v>653</v>
      </c>
      <c r="B1134" s="6">
        <v>2018</v>
      </c>
      <c r="C1134">
        <v>82.01</v>
      </c>
      <c r="D1134">
        <v>82.01</v>
      </c>
      <c r="E1134">
        <v>100</v>
      </c>
      <c r="F1134">
        <v>82.95</v>
      </c>
      <c r="G1134">
        <v>82.41</v>
      </c>
      <c r="H1134">
        <v>80.63</v>
      </c>
      <c r="I1134">
        <v>51.67</v>
      </c>
      <c r="J1134">
        <v>86.36</v>
      </c>
      <c r="K1134" s="58">
        <v>0</v>
      </c>
      <c r="L1134" s="58">
        <v>0</v>
      </c>
      <c r="M1134">
        <v>7148.59</v>
      </c>
      <c r="N1134" s="8">
        <v>15785780</v>
      </c>
      <c r="O1134" s="8">
        <v>9854829</v>
      </c>
      <c r="P1134" s="8">
        <v>192522</v>
      </c>
      <c r="Q1134">
        <v>0.56000000000000005</v>
      </c>
      <c r="R1134">
        <v>0.57999999999999996</v>
      </c>
      <c r="S1134">
        <v>23.42</v>
      </c>
      <c r="T1134" s="6">
        <v>25.01</v>
      </c>
      <c r="U1134" s="7">
        <v>16.444970817120613</v>
      </c>
      <c r="V1134" t="s">
        <v>652</v>
      </c>
    </row>
    <row r="1135" spans="1:22" x14ac:dyDescent="0.3">
      <c r="A1135" t="s">
        <v>391</v>
      </c>
      <c r="B1135" s="6">
        <v>2018</v>
      </c>
      <c r="C1135">
        <v>78.099999999999994</v>
      </c>
      <c r="D1135">
        <v>78.099999999999994</v>
      </c>
      <c r="E1135">
        <v>100</v>
      </c>
      <c r="F1135">
        <v>70.61</v>
      </c>
      <c r="G1135">
        <v>78.28</v>
      </c>
      <c r="H1135">
        <v>88.75</v>
      </c>
      <c r="I1135">
        <v>31.03</v>
      </c>
      <c r="J1135">
        <v>88.75</v>
      </c>
      <c r="K1135" s="58">
        <v>1</v>
      </c>
      <c r="L1135" s="58">
        <v>0</v>
      </c>
      <c r="M1135">
        <v>17271.34</v>
      </c>
      <c r="N1135" s="8">
        <v>8190000</v>
      </c>
      <c r="O1135" s="8">
        <v>3560000</v>
      </c>
      <c r="P1135" s="8">
        <v>1355000</v>
      </c>
      <c r="Q1135">
        <v>10.199999999999999</v>
      </c>
      <c r="R1135">
        <v>1.82</v>
      </c>
      <c r="S1135">
        <v>19.760000000000002</v>
      </c>
      <c r="T1135" s="6">
        <v>25.01</v>
      </c>
      <c r="U1135" s="7">
        <v>16.444970817120613</v>
      </c>
      <c r="V1135" t="s">
        <v>652</v>
      </c>
    </row>
    <row r="1136" spans="1:22" x14ac:dyDescent="0.3">
      <c r="A1136" t="s">
        <v>401</v>
      </c>
      <c r="B1136" s="6">
        <v>2018</v>
      </c>
      <c r="C1136">
        <v>77.13</v>
      </c>
      <c r="D1136">
        <v>77.13</v>
      </c>
      <c r="E1136">
        <v>86.67</v>
      </c>
      <c r="F1136">
        <v>64.959999999999994</v>
      </c>
      <c r="G1136">
        <v>82.7</v>
      </c>
      <c r="H1136">
        <v>85.05</v>
      </c>
      <c r="I1136">
        <v>0</v>
      </c>
      <c r="J1136">
        <v>98.39</v>
      </c>
      <c r="K1136" s="58">
        <v>1</v>
      </c>
      <c r="L1136" s="58">
        <v>53.85</v>
      </c>
      <c r="M1136">
        <v>12518.18</v>
      </c>
      <c r="N1136" s="8">
        <v>36202000</v>
      </c>
      <c r="O1136" s="8">
        <v>22847000</v>
      </c>
      <c r="P1136" s="8">
        <v>3380000</v>
      </c>
      <c r="Q1136">
        <v>4.3899999999999997</v>
      </c>
      <c r="R1136">
        <v>0.63</v>
      </c>
      <c r="S1136">
        <v>37.54</v>
      </c>
      <c r="T1136" s="6">
        <v>25.01</v>
      </c>
      <c r="U1136" s="7">
        <v>16.444970817120613</v>
      </c>
      <c r="V1136" t="s">
        <v>652</v>
      </c>
    </row>
    <row r="1137" spans="1:22" x14ac:dyDescent="0.3">
      <c r="A1137" t="s">
        <v>453</v>
      </c>
      <c r="B1137" s="6">
        <v>2018</v>
      </c>
      <c r="C1137">
        <v>72.75</v>
      </c>
      <c r="D1137">
        <v>48.87</v>
      </c>
      <c r="E1137">
        <v>25</v>
      </c>
      <c r="F1137">
        <v>69.89</v>
      </c>
      <c r="G1137">
        <v>79.650000000000006</v>
      </c>
      <c r="H1137">
        <v>66.260000000000005</v>
      </c>
      <c r="I1137">
        <v>0</v>
      </c>
      <c r="J1137">
        <v>65.38</v>
      </c>
      <c r="K1137" s="58">
        <v>1</v>
      </c>
      <c r="L1137" s="58">
        <v>54.55</v>
      </c>
      <c r="M1137">
        <v>1688.06</v>
      </c>
      <c r="N1137" s="8">
        <v>4453120</v>
      </c>
      <c r="O1137" s="8">
        <v>3662064</v>
      </c>
      <c r="P1137" s="8">
        <v>378055</v>
      </c>
      <c r="Q1137">
        <v>1.57</v>
      </c>
      <c r="R1137">
        <v>0.98</v>
      </c>
      <c r="S1137">
        <v>51.86</v>
      </c>
      <c r="T1137" s="6">
        <v>25.01</v>
      </c>
      <c r="U1137" s="7">
        <v>16.444970817120613</v>
      </c>
      <c r="V1137" t="s">
        <v>652</v>
      </c>
    </row>
    <row r="1138" spans="1:22" x14ac:dyDescent="0.3">
      <c r="A1138" t="s">
        <v>654</v>
      </c>
      <c r="B1138" s="6">
        <v>2018</v>
      </c>
      <c r="C1138">
        <v>84.17</v>
      </c>
      <c r="D1138">
        <v>84.17</v>
      </c>
      <c r="E1138">
        <v>86.67</v>
      </c>
      <c r="F1138">
        <v>89.39</v>
      </c>
      <c r="G1138">
        <v>87.73</v>
      </c>
      <c r="H1138">
        <v>70.16</v>
      </c>
      <c r="I1138">
        <v>81.900000000000006</v>
      </c>
      <c r="J1138">
        <v>69.48</v>
      </c>
      <c r="K1138" s="58">
        <v>1</v>
      </c>
      <c r="L1138" s="58">
        <v>66.67</v>
      </c>
      <c r="M1138">
        <v>22081.52</v>
      </c>
      <c r="N1138" s="8">
        <v>56887000</v>
      </c>
      <c r="O1138" s="8">
        <v>25973000</v>
      </c>
      <c r="P1138" s="8">
        <v>2191000</v>
      </c>
      <c r="Q1138">
        <v>4.16</v>
      </c>
      <c r="R1138">
        <v>0.77</v>
      </c>
      <c r="S1138">
        <v>32.79</v>
      </c>
      <c r="T1138" s="6">
        <v>25.01</v>
      </c>
      <c r="U1138" s="7">
        <v>16.444970817120613</v>
      </c>
      <c r="V1138" t="s">
        <v>652</v>
      </c>
    </row>
    <row r="1139" spans="1:22" x14ac:dyDescent="0.3">
      <c r="A1139" t="s">
        <v>655</v>
      </c>
      <c r="B1139" s="6">
        <v>2018</v>
      </c>
      <c r="C1139">
        <v>87.6</v>
      </c>
      <c r="D1139">
        <v>44.35</v>
      </c>
      <c r="E1139">
        <v>1.1100000000000001</v>
      </c>
      <c r="F1139">
        <v>91.58</v>
      </c>
      <c r="G1139">
        <v>79.760000000000005</v>
      </c>
      <c r="H1139">
        <v>95.72</v>
      </c>
      <c r="I1139">
        <v>81.900000000000006</v>
      </c>
      <c r="J1139">
        <v>98.79</v>
      </c>
      <c r="K1139" s="58">
        <v>1</v>
      </c>
      <c r="L1139" s="58">
        <v>60</v>
      </c>
      <c r="M1139">
        <v>120605.8</v>
      </c>
      <c r="N1139" s="8">
        <v>337548584</v>
      </c>
      <c r="O1139" s="8">
        <v>160938936</v>
      </c>
      <c r="P1139" s="8">
        <v>26836210</v>
      </c>
      <c r="Q1139">
        <v>6.41</v>
      </c>
      <c r="R1139">
        <v>0.98</v>
      </c>
      <c r="S1139">
        <v>27.5</v>
      </c>
      <c r="T1139" s="6">
        <v>25.01</v>
      </c>
      <c r="U1139" s="7">
        <v>16.444970817120613</v>
      </c>
      <c r="V1139" t="s">
        <v>652</v>
      </c>
    </row>
    <row r="1140" spans="1:22" x14ac:dyDescent="0.3">
      <c r="A1140" t="s">
        <v>544</v>
      </c>
      <c r="B1140" s="6">
        <v>2018</v>
      </c>
      <c r="C1140">
        <v>90.06</v>
      </c>
      <c r="D1140">
        <v>47.53</v>
      </c>
      <c r="E1140">
        <v>5</v>
      </c>
      <c r="F1140">
        <v>88.92</v>
      </c>
      <c r="G1140">
        <v>95.03</v>
      </c>
      <c r="H1140">
        <v>84.32</v>
      </c>
      <c r="I1140">
        <v>87.5</v>
      </c>
      <c r="J1140">
        <v>89.05</v>
      </c>
      <c r="K1140" s="58">
        <v>1</v>
      </c>
      <c r="L1140" s="58">
        <v>77.78</v>
      </c>
      <c r="M1140">
        <v>3300.8</v>
      </c>
      <c r="N1140" s="8">
        <v>11427000</v>
      </c>
      <c r="O1140" s="8">
        <v>7391000</v>
      </c>
      <c r="P1140" s="8">
        <v>383000</v>
      </c>
      <c r="Q1140">
        <v>-3.17</v>
      </c>
      <c r="R1140">
        <v>0.75</v>
      </c>
      <c r="S1140">
        <v>42.24</v>
      </c>
      <c r="T1140" s="6">
        <v>25.01</v>
      </c>
      <c r="U1140" s="7">
        <v>16.444970817120613</v>
      </c>
      <c r="V1140" t="s">
        <v>652</v>
      </c>
    </row>
    <row r="1141" spans="1:22" x14ac:dyDescent="0.3">
      <c r="A1141" t="s">
        <v>550</v>
      </c>
      <c r="B1141" s="6">
        <v>2018</v>
      </c>
      <c r="C1141">
        <v>67.930000000000007</v>
      </c>
      <c r="D1141">
        <v>41.47</v>
      </c>
      <c r="E1141">
        <v>15</v>
      </c>
      <c r="F1141">
        <v>60.93</v>
      </c>
      <c r="G1141">
        <v>81.16</v>
      </c>
      <c r="H1141">
        <v>57.3</v>
      </c>
      <c r="I1141">
        <v>87.5</v>
      </c>
      <c r="J1141">
        <v>58</v>
      </c>
      <c r="K1141" s="58">
        <v>1</v>
      </c>
      <c r="L1141" s="58">
        <v>66.67</v>
      </c>
      <c r="M1141">
        <v>2606.88</v>
      </c>
      <c r="N1141" s="8">
        <v>8690352</v>
      </c>
      <c r="O1141" s="8">
        <v>5540688</v>
      </c>
      <c r="P1141" s="8">
        <v>516864</v>
      </c>
      <c r="Q1141">
        <v>3.98</v>
      </c>
      <c r="R1141">
        <v>0.22</v>
      </c>
      <c r="S1141">
        <v>55.67</v>
      </c>
      <c r="T1141" s="6">
        <v>25.01</v>
      </c>
      <c r="U1141" s="7">
        <v>16.444970817120613</v>
      </c>
      <c r="V1141" t="s">
        <v>652</v>
      </c>
    </row>
    <row r="1142" spans="1:22" x14ac:dyDescent="0.3">
      <c r="A1142" t="s">
        <v>145</v>
      </c>
      <c r="B1142" s="6">
        <v>2018</v>
      </c>
      <c r="C1142">
        <v>82.15</v>
      </c>
      <c r="D1142">
        <v>76.08</v>
      </c>
      <c r="E1142">
        <v>70</v>
      </c>
      <c r="F1142">
        <v>85.06</v>
      </c>
      <c r="G1142">
        <v>79.42</v>
      </c>
      <c r="H1142">
        <v>82.76</v>
      </c>
      <c r="I1142">
        <v>81.900000000000006</v>
      </c>
      <c r="J1142">
        <v>89.81</v>
      </c>
      <c r="K1142" s="58">
        <v>1</v>
      </c>
      <c r="L1142" s="58">
        <v>63.64</v>
      </c>
      <c r="M1142">
        <v>48677.89</v>
      </c>
      <c r="N1142" s="8">
        <v>943609923</v>
      </c>
      <c r="O1142" s="8">
        <v>572141931</v>
      </c>
      <c r="P1142" s="8">
        <v>151242036</v>
      </c>
      <c r="Q1142">
        <v>6.91</v>
      </c>
      <c r="R1142">
        <v>0.68</v>
      </c>
      <c r="S1142">
        <v>37.44</v>
      </c>
      <c r="T1142" s="6">
        <v>25.01</v>
      </c>
      <c r="U1142" s="7">
        <v>16.444970817120613</v>
      </c>
      <c r="V1142" t="s">
        <v>652</v>
      </c>
    </row>
    <row r="1143" spans="1:22" x14ac:dyDescent="0.3">
      <c r="A1143" t="s">
        <v>677</v>
      </c>
      <c r="B1143" s="6">
        <v>2018</v>
      </c>
      <c r="C1143">
        <v>52.38</v>
      </c>
      <c r="D1143">
        <v>52.38</v>
      </c>
      <c r="E1143">
        <v>100</v>
      </c>
      <c r="F1143">
        <v>60</v>
      </c>
      <c r="G1143">
        <v>59</v>
      </c>
      <c r="H1143">
        <v>34.090000000000003</v>
      </c>
      <c r="I1143">
        <v>0</v>
      </c>
      <c r="J1143">
        <v>39.32</v>
      </c>
      <c r="K1143" s="58">
        <v>1</v>
      </c>
      <c r="L1143" s="58">
        <v>60</v>
      </c>
      <c r="M1143">
        <v>2702.08</v>
      </c>
      <c r="N1143" s="8">
        <v>6574880</v>
      </c>
      <c r="O1143" s="8">
        <v>1585470</v>
      </c>
      <c r="P1143" s="8">
        <v>204963</v>
      </c>
      <c r="Q1143">
        <v>2.52</v>
      </c>
      <c r="R1143">
        <v>0.53</v>
      </c>
      <c r="S1143">
        <v>4.32</v>
      </c>
      <c r="T1143" s="6">
        <v>25.01</v>
      </c>
      <c r="U1143" s="7">
        <v>16.444970817120613</v>
      </c>
      <c r="V1143" t="s">
        <v>652</v>
      </c>
    </row>
    <row r="1144" spans="1:22" x14ac:dyDescent="0.3">
      <c r="A1144" t="s">
        <v>656</v>
      </c>
      <c r="B1144" s="6">
        <v>2018</v>
      </c>
      <c r="C1144">
        <v>68.709999999999994</v>
      </c>
      <c r="D1144">
        <v>66.849999999999994</v>
      </c>
      <c r="E1144">
        <v>65</v>
      </c>
      <c r="F1144">
        <v>48.66</v>
      </c>
      <c r="G1144">
        <v>67.959999999999994</v>
      </c>
      <c r="H1144">
        <v>93.15</v>
      </c>
      <c r="I1144">
        <v>0</v>
      </c>
      <c r="J1144">
        <v>99.07</v>
      </c>
      <c r="K1144" s="58">
        <v>1</v>
      </c>
      <c r="L1144" s="58">
        <v>63.64</v>
      </c>
      <c r="M1144">
        <v>2068.4899999999998</v>
      </c>
      <c r="N1144" s="8">
        <v>14028581</v>
      </c>
      <c r="O1144" s="8">
        <v>3212900</v>
      </c>
      <c r="P1144" s="8">
        <v>2053416</v>
      </c>
      <c r="Q1144">
        <v>11.42</v>
      </c>
      <c r="R1144">
        <v>0.36</v>
      </c>
      <c r="S1144">
        <v>0.2</v>
      </c>
      <c r="T1144" s="6">
        <v>25.01</v>
      </c>
      <c r="U1144" s="7">
        <v>16.444970817120613</v>
      </c>
      <c r="V1144" t="s">
        <v>652</v>
      </c>
    </row>
    <row r="1145" spans="1:22" x14ac:dyDescent="0.3">
      <c r="A1145" t="s">
        <v>4</v>
      </c>
      <c r="B1145" s="6">
        <v>2018</v>
      </c>
      <c r="C1145">
        <v>84.88</v>
      </c>
      <c r="D1145">
        <v>50.78</v>
      </c>
      <c r="E1145">
        <v>16.670000000000002</v>
      </c>
      <c r="F1145">
        <v>92.15</v>
      </c>
      <c r="G1145">
        <v>84.01</v>
      </c>
      <c r="H1145">
        <v>75.790000000000006</v>
      </c>
      <c r="I1145">
        <v>81.900000000000006</v>
      </c>
      <c r="J1145">
        <v>85.29</v>
      </c>
      <c r="K1145" s="58">
        <v>1</v>
      </c>
      <c r="L1145" s="58">
        <v>60</v>
      </c>
      <c r="M1145">
        <v>92682.69</v>
      </c>
      <c r="N1145" s="8">
        <v>218086328</v>
      </c>
      <c r="O1145" s="8">
        <v>115090920</v>
      </c>
      <c r="P1145" s="8">
        <v>14202313</v>
      </c>
      <c r="Q1145">
        <v>4.96</v>
      </c>
      <c r="R1145">
        <v>0.72</v>
      </c>
      <c r="S1145">
        <v>30.39</v>
      </c>
      <c r="T1145" s="6">
        <v>25.01</v>
      </c>
      <c r="U1145" s="7">
        <v>16.444970817120613</v>
      </c>
      <c r="V1145" t="s">
        <v>652</v>
      </c>
    </row>
    <row r="1146" spans="1:22" x14ac:dyDescent="0.3">
      <c r="A1146" t="s">
        <v>493</v>
      </c>
      <c r="B1146" s="6">
        <v>2018</v>
      </c>
      <c r="C1146">
        <v>57.78</v>
      </c>
      <c r="D1146">
        <v>40</v>
      </c>
      <c r="E1146">
        <v>22.22</v>
      </c>
      <c r="F1146">
        <v>44.7</v>
      </c>
      <c r="G1146">
        <v>76.84</v>
      </c>
      <c r="H1146">
        <v>42.97</v>
      </c>
      <c r="I1146">
        <v>0</v>
      </c>
      <c r="J1146">
        <v>37.33</v>
      </c>
      <c r="K1146" s="58">
        <v>1</v>
      </c>
      <c r="L1146" s="58">
        <v>66.67</v>
      </c>
      <c r="M1146">
        <v>2574.16</v>
      </c>
      <c r="N1146" s="8">
        <v>7829024</v>
      </c>
      <c r="O1146" s="8">
        <v>5598701</v>
      </c>
      <c r="P1146" s="8">
        <v>683505</v>
      </c>
      <c r="Q1146">
        <v>1.82</v>
      </c>
      <c r="R1146">
        <v>0.2</v>
      </c>
      <c r="S1146">
        <v>62.19</v>
      </c>
      <c r="T1146" s="6">
        <v>25.01</v>
      </c>
      <c r="U1146" s="7">
        <v>16.444970817120613</v>
      </c>
      <c r="V1146" t="s">
        <v>652</v>
      </c>
    </row>
    <row r="1147" spans="1:22" x14ac:dyDescent="0.3">
      <c r="A1147" t="s">
        <v>657</v>
      </c>
      <c r="B1147" s="6">
        <v>2018</v>
      </c>
      <c r="C1147">
        <v>80.67</v>
      </c>
      <c r="D1147">
        <v>80.67</v>
      </c>
      <c r="E1147">
        <v>100</v>
      </c>
      <c r="F1147">
        <v>73.98</v>
      </c>
      <c r="G1147">
        <v>81.3</v>
      </c>
      <c r="H1147">
        <v>87.76</v>
      </c>
      <c r="I1147">
        <v>51.67</v>
      </c>
      <c r="J1147">
        <v>89.29</v>
      </c>
      <c r="K1147" s="58">
        <v>1</v>
      </c>
      <c r="L1147" s="58">
        <v>63.64</v>
      </c>
      <c r="M1147">
        <v>13798.09</v>
      </c>
      <c r="N1147" s="8">
        <v>86746610</v>
      </c>
      <c r="O1147" s="8">
        <v>63570377</v>
      </c>
      <c r="P1147" s="8">
        <v>7215511</v>
      </c>
      <c r="Q1147">
        <v>6.29</v>
      </c>
      <c r="R1147">
        <v>0.87</v>
      </c>
      <c r="S1147">
        <v>13.83</v>
      </c>
      <c r="T1147" s="6">
        <v>25.01</v>
      </c>
      <c r="U1147" s="7">
        <v>16.444970817120613</v>
      </c>
      <c r="V1147" t="s">
        <v>652</v>
      </c>
    </row>
    <row r="1148" spans="1:22" x14ac:dyDescent="0.3">
      <c r="A1148" t="s">
        <v>658</v>
      </c>
      <c r="B1148" s="6">
        <v>2018</v>
      </c>
      <c r="C1148">
        <v>57.25</v>
      </c>
      <c r="D1148">
        <v>57.25</v>
      </c>
      <c r="E1148">
        <v>100</v>
      </c>
      <c r="F1148">
        <v>43.07</v>
      </c>
      <c r="G1148">
        <v>75.88</v>
      </c>
      <c r="H1148">
        <v>47.32</v>
      </c>
      <c r="I1148">
        <v>0</v>
      </c>
      <c r="J1148">
        <v>32.93</v>
      </c>
      <c r="K1148" s="58">
        <v>1</v>
      </c>
      <c r="L1148" s="58">
        <v>60</v>
      </c>
      <c r="M1148">
        <v>3713.02</v>
      </c>
      <c r="N1148" s="8">
        <v>9145752</v>
      </c>
      <c r="O1148" s="8">
        <v>5531669</v>
      </c>
      <c r="P1148" s="8">
        <v>234950</v>
      </c>
      <c r="Q1148">
        <v>0.61</v>
      </c>
      <c r="R1148">
        <v>0.82</v>
      </c>
      <c r="S1148">
        <v>38.71</v>
      </c>
      <c r="T1148" s="6">
        <v>25.01</v>
      </c>
      <c r="U1148" s="7">
        <v>16.444970817120613</v>
      </c>
      <c r="V1148" t="s">
        <v>652</v>
      </c>
    </row>
    <row r="1149" spans="1:22" x14ac:dyDescent="0.3">
      <c r="A1149" t="s">
        <v>683</v>
      </c>
      <c r="B1149" s="9">
        <v>2018</v>
      </c>
      <c r="C1149">
        <v>66.72</v>
      </c>
      <c r="D1149">
        <v>66.72</v>
      </c>
      <c r="E1149">
        <v>100</v>
      </c>
      <c r="F1149">
        <v>92.26</v>
      </c>
      <c r="G1149">
        <v>75.209999999999994</v>
      </c>
      <c r="H1149">
        <v>28.97</v>
      </c>
      <c r="I1149">
        <v>80.150000000000006</v>
      </c>
      <c r="J1149">
        <v>6.72</v>
      </c>
      <c r="K1149" s="58">
        <v>1</v>
      </c>
      <c r="L1149" s="58">
        <v>72.73</v>
      </c>
      <c r="M1149">
        <v>7743.03</v>
      </c>
      <c r="N1149" s="8">
        <v>13176000</v>
      </c>
      <c r="O1149" s="8">
        <v>3670000</v>
      </c>
      <c r="P1149" s="8">
        <v>255000</v>
      </c>
      <c r="Q1149">
        <v>4.5999999999999996</v>
      </c>
      <c r="R1149">
        <v>0.05</v>
      </c>
      <c r="S1149">
        <v>25.13</v>
      </c>
      <c r="T1149" s="6">
        <v>25.01</v>
      </c>
      <c r="U1149" s="7">
        <v>16.444970817120613</v>
      </c>
      <c r="V1149" t="s">
        <v>101</v>
      </c>
    </row>
    <row r="1150" spans="1:22" x14ac:dyDescent="0.3">
      <c r="A1150" t="s">
        <v>684</v>
      </c>
      <c r="B1150" s="9">
        <v>2018</v>
      </c>
      <c r="C1150">
        <v>61.58</v>
      </c>
      <c r="D1150">
        <v>61.58</v>
      </c>
      <c r="E1150">
        <v>100</v>
      </c>
      <c r="F1150">
        <v>79.22</v>
      </c>
      <c r="G1150">
        <v>43.39</v>
      </c>
      <c r="H1150">
        <v>58.09</v>
      </c>
      <c r="I1150">
        <v>25</v>
      </c>
      <c r="J1150">
        <v>74.37</v>
      </c>
      <c r="K1150" s="58">
        <v>0</v>
      </c>
      <c r="L1150" s="58">
        <v>0</v>
      </c>
      <c r="M1150">
        <v>2710.62</v>
      </c>
      <c r="N1150" s="8">
        <v>3658600</v>
      </c>
      <c r="O1150" s="8">
        <v>675000</v>
      </c>
      <c r="P1150" s="8">
        <v>2600</v>
      </c>
      <c r="Q1150">
        <v>-0.99</v>
      </c>
      <c r="R1150">
        <v>0.02</v>
      </c>
      <c r="S1150">
        <v>17.14</v>
      </c>
      <c r="T1150" s="6">
        <v>25.01</v>
      </c>
      <c r="U1150" s="7">
        <v>16.444970817120613</v>
      </c>
      <c r="V1150" t="s">
        <v>101</v>
      </c>
    </row>
    <row r="1151" spans="1:22" x14ac:dyDescent="0.3">
      <c r="A1151" t="s">
        <v>521</v>
      </c>
      <c r="B1151" s="9">
        <v>2018</v>
      </c>
      <c r="C1151">
        <v>83.45</v>
      </c>
      <c r="D1151">
        <v>83.45</v>
      </c>
      <c r="E1151">
        <v>100</v>
      </c>
      <c r="F1151">
        <v>82.11</v>
      </c>
      <c r="G1151">
        <v>78.37</v>
      </c>
      <c r="H1151">
        <v>90.34</v>
      </c>
      <c r="I1151">
        <v>71.77</v>
      </c>
      <c r="J1151">
        <v>96.56</v>
      </c>
      <c r="K1151" s="58">
        <v>0</v>
      </c>
      <c r="L1151" s="58">
        <v>0</v>
      </c>
      <c r="M1151">
        <v>37811.03</v>
      </c>
      <c r="N1151" s="8">
        <v>92140000</v>
      </c>
      <c r="O1151" s="8">
        <v>52391000</v>
      </c>
      <c r="P1151" s="8">
        <v>2930000</v>
      </c>
      <c r="Q1151">
        <v>9.35</v>
      </c>
      <c r="R1151">
        <v>0.06</v>
      </c>
      <c r="S1151">
        <v>50.38</v>
      </c>
      <c r="T1151" s="6">
        <v>25.01</v>
      </c>
      <c r="U1151" s="7">
        <v>16.444970817120613</v>
      </c>
      <c r="V1151" t="s">
        <v>101</v>
      </c>
    </row>
    <row r="1152" spans="1:22" x14ac:dyDescent="0.3">
      <c r="A1152" t="s">
        <v>546</v>
      </c>
      <c r="B1152" s="9">
        <v>2018</v>
      </c>
      <c r="C1152">
        <v>76.430000000000007</v>
      </c>
      <c r="D1152">
        <v>76.430000000000007</v>
      </c>
      <c r="E1152">
        <v>100</v>
      </c>
      <c r="F1152">
        <v>85.33</v>
      </c>
      <c r="G1152">
        <v>62.41</v>
      </c>
      <c r="H1152">
        <v>79.209999999999994</v>
      </c>
      <c r="I1152">
        <v>80.150000000000006</v>
      </c>
      <c r="J1152">
        <v>86.73</v>
      </c>
      <c r="K1152" s="58">
        <v>0</v>
      </c>
      <c r="L1152" s="58">
        <v>0</v>
      </c>
      <c r="M1152">
        <v>2268.2399999999998</v>
      </c>
      <c r="N1152" s="8">
        <v>4020083</v>
      </c>
      <c r="O1152" s="8">
        <v>1853718</v>
      </c>
      <c r="P1152" s="8">
        <v>183138</v>
      </c>
      <c r="Q1152">
        <v>4.12</v>
      </c>
      <c r="R1152">
        <v>0.06</v>
      </c>
      <c r="S1152">
        <v>42.87</v>
      </c>
      <c r="T1152" s="6">
        <v>25.01</v>
      </c>
      <c r="U1152" s="7">
        <v>16.444970817120613</v>
      </c>
      <c r="V1152" t="s">
        <v>101</v>
      </c>
    </row>
    <row r="1153" spans="1:22" x14ac:dyDescent="0.3">
      <c r="A1153" t="s">
        <v>353</v>
      </c>
      <c r="B1153" s="9">
        <v>2018</v>
      </c>
      <c r="C1153">
        <v>55.21</v>
      </c>
      <c r="D1153">
        <v>55.21</v>
      </c>
      <c r="E1153">
        <v>100</v>
      </c>
      <c r="F1153">
        <v>77.33</v>
      </c>
      <c r="G1153">
        <v>53.12</v>
      </c>
      <c r="H1153">
        <v>31.38</v>
      </c>
      <c r="I1153">
        <v>80.150000000000006</v>
      </c>
      <c r="J1153">
        <v>25.85</v>
      </c>
      <c r="K1153" s="58">
        <v>0</v>
      </c>
      <c r="L1153" s="58">
        <v>100</v>
      </c>
      <c r="M1153">
        <v>3475.78</v>
      </c>
      <c r="N1153" s="8">
        <v>5349800</v>
      </c>
      <c r="O1153" s="8">
        <v>1098700</v>
      </c>
      <c r="P1153" s="8">
        <v>138300</v>
      </c>
      <c r="Q1153">
        <v>4.67</v>
      </c>
      <c r="R1153">
        <v>0.04</v>
      </c>
      <c r="S1153">
        <v>18.850000000000001</v>
      </c>
      <c r="T1153" s="6">
        <v>25.01</v>
      </c>
      <c r="U1153" s="7">
        <v>16.444970817120613</v>
      </c>
      <c r="V1153" t="s">
        <v>101</v>
      </c>
    </row>
    <row r="1154" spans="1:22" x14ac:dyDescent="0.3">
      <c r="A1154" t="s">
        <v>685</v>
      </c>
      <c r="B1154" s="9">
        <v>2018</v>
      </c>
      <c r="C1154">
        <v>63.35</v>
      </c>
      <c r="D1154">
        <v>63.35</v>
      </c>
      <c r="E1154">
        <v>100</v>
      </c>
      <c r="F1154">
        <v>97.08</v>
      </c>
      <c r="G1154">
        <v>43.48</v>
      </c>
      <c r="H1154">
        <v>42.67</v>
      </c>
      <c r="I1154">
        <v>80.150000000000006</v>
      </c>
      <c r="J1154">
        <v>25.82</v>
      </c>
      <c r="K1154" s="58">
        <v>0</v>
      </c>
      <c r="L1154" s="58">
        <v>100</v>
      </c>
      <c r="M1154">
        <v>7069.93</v>
      </c>
      <c r="N1154" s="8">
        <v>24316237</v>
      </c>
      <c r="O1154" s="8">
        <v>12957823</v>
      </c>
      <c r="P1154" s="8">
        <v>361039</v>
      </c>
      <c r="Q1154">
        <v>3.95</v>
      </c>
      <c r="R1154">
        <v>0.04</v>
      </c>
      <c r="S1154">
        <v>49.6</v>
      </c>
      <c r="T1154" s="6">
        <v>25.01</v>
      </c>
      <c r="U1154" s="7">
        <v>16.444970817120613</v>
      </c>
      <c r="V1154" t="s">
        <v>101</v>
      </c>
    </row>
    <row r="1155" spans="1:22" x14ac:dyDescent="0.3">
      <c r="A1155" t="s">
        <v>354</v>
      </c>
      <c r="B1155" s="9">
        <v>2018</v>
      </c>
      <c r="C1155">
        <v>86.75</v>
      </c>
      <c r="D1155">
        <v>86.75</v>
      </c>
      <c r="E1155">
        <v>100</v>
      </c>
      <c r="F1155">
        <v>90.94</v>
      </c>
      <c r="G1155">
        <v>93.07</v>
      </c>
      <c r="H1155">
        <v>75.92</v>
      </c>
      <c r="I1155">
        <v>80.150000000000006</v>
      </c>
      <c r="J1155">
        <v>77.45</v>
      </c>
      <c r="K1155" s="58">
        <v>0</v>
      </c>
      <c r="L1155" s="58">
        <v>100</v>
      </c>
      <c r="M1155">
        <v>11585.43</v>
      </c>
      <c r="N1155" s="8">
        <v>19707067</v>
      </c>
      <c r="O1155" s="8">
        <v>7955822</v>
      </c>
      <c r="P1155" s="8">
        <v>405132</v>
      </c>
      <c r="Q1155">
        <v>5.51</v>
      </c>
      <c r="R1155">
        <v>0.03</v>
      </c>
      <c r="S1155">
        <v>38.69</v>
      </c>
      <c r="T1155" s="6">
        <v>25.01</v>
      </c>
      <c r="U1155" s="7">
        <v>16.444970817120613</v>
      </c>
      <c r="V1155" t="s">
        <v>101</v>
      </c>
    </row>
    <row r="1156" spans="1:22" x14ac:dyDescent="0.3">
      <c r="A1156" t="s">
        <v>474</v>
      </c>
      <c r="B1156" s="9">
        <v>2018</v>
      </c>
      <c r="C1156">
        <v>84.6</v>
      </c>
      <c r="D1156">
        <v>84.6</v>
      </c>
      <c r="E1156">
        <v>100</v>
      </c>
      <c r="F1156">
        <v>86.12</v>
      </c>
      <c r="G1156">
        <v>84.81</v>
      </c>
      <c r="H1156">
        <v>82.64</v>
      </c>
      <c r="I1156">
        <v>25</v>
      </c>
      <c r="J1156">
        <v>89.41</v>
      </c>
      <c r="K1156" s="58">
        <v>0</v>
      </c>
      <c r="L1156" s="58">
        <v>42.86</v>
      </c>
      <c r="M1156">
        <v>2249.5300000000002</v>
      </c>
      <c r="N1156" s="8">
        <v>3120000</v>
      </c>
      <c r="O1156" s="8">
        <v>753100</v>
      </c>
      <c r="P1156" s="8">
        <v>54400</v>
      </c>
      <c r="Q1156">
        <v>2.4500000000000002</v>
      </c>
      <c r="R1156">
        <v>0.12</v>
      </c>
      <c r="S1156">
        <v>14.08</v>
      </c>
      <c r="T1156" s="6">
        <v>25.01</v>
      </c>
      <c r="U1156" s="7">
        <v>16.444970817120613</v>
      </c>
      <c r="V1156" t="s">
        <v>101</v>
      </c>
    </row>
    <row r="1157" spans="1:22" x14ac:dyDescent="0.3">
      <c r="A1157" t="s">
        <v>303</v>
      </c>
      <c r="B1157" s="9">
        <v>2018</v>
      </c>
      <c r="C1157">
        <v>75.430000000000007</v>
      </c>
      <c r="D1157">
        <v>75.430000000000007</v>
      </c>
      <c r="E1157">
        <v>100</v>
      </c>
      <c r="F1157">
        <v>86.34</v>
      </c>
      <c r="G1157">
        <v>79.88</v>
      </c>
      <c r="H1157">
        <v>58.52</v>
      </c>
      <c r="I1157">
        <v>80.150000000000006</v>
      </c>
      <c r="J1157">
        <v>53.64</v>
      </c>
      <c r="K1157" s="58">
        <v>0</v>
      </c>
      <c r="L1157" s="58">
        <v>42.86</v>
      </c>
      <c r="M1157">
        <v>4340.4399999999996</v>
      </c>
      <c r="N1157" s="8">
        <v>8922000</v>
      </c>
      <c r="O1157" s="8">
        <v>3489100</v>
      </c>
      <c r="P1157" s="8">
        <v>-59200</v>
      </c>
      <c r="Q1157">
        <v>-1.72</v>
      </c>
      <c r="R1157">
        <v>0.02</v>
      </c>
      <c r="S1157">
        <v>36</v>
      </c>
      <c r="T1157" s="6">
        <v>25.01</v>
      </c>
      <c r="U1157" s="7">
        <v>16.444970817120613</v>
      </c>
      <c r="V1157" t="s">
        <v>101</v>
      </c>
    </row>
    <row r="1158" spans="1:22" x14ac:dyDescent="0.3">
      <c r="A1158" t="s">
        <v>686</v>
      </c>
      <c r="B1158" s="9">
        <v>2018</v>
      </c>
      <c r="C1158">
        <v>79.87</v>
      </c>
      <c r="D1158">
        <v>79.87</v>
      </c>
      <c r="E1158">
        <v>100</v>
      </c>
      <c r="F1158">
        <v>95.33</v>
      </c>
      <c r="G1158">
        <v>67.98</v>
      </c>
      <c r="H1158">
        <v>72.98</v>
      </c>
      <c r="I1158">
        <v>80.150000000000006</v>
      </c>
      <c r="J1158">
        <v>78.099999999999994</v>
      </c>
      <c r="K1158" s="58">
        <v>0</v>
      </c>
      <c r="L1158" s="58">
        <v>33.33</v>
      </c>
      <c r="M1158">
        <v>6071.93</v>
      </c>
      <c r="N1158" s="8">
        <v>11747600</v>
      </c>
      <c r="O1158" s="8">
        <v>7810900</v>
      </c>
      <c r="P1158" s="8">
        <v>199800</v>
      </c>
      <c r="Q1158">
        <v>2.06</v>
      </c>
      <c r="R1158">
        <v>0.16</v>
      </c>
      <c r="S1158">
        <v>61.5</v>
      </c>
      <c r="T1158" s="6">
        <v>25.01</v>
      </c>
      <c r="U1158" s="7">
        <v>16.444970817120613</v>
      </c>
      <c r="V1158" t="s">
        <v>101</v>
      </c>
    </row>
    <row r="1159" spans="1:22" x14ac:dyDescent="0.3">
      <c r="A1159" t="s">
        <v>615</v>
      </c>
      <c r="B1159" s="9">
        <v>2018</v>
      </c>
      <c r="C1159">
        <v>57.26</v>
      </c>
      <c r="D1159">
        <v>57.26</v>
      </c>
      <c r="E1159">
        <v>100</v>
      </c>
      <c r="F1159">
        <v>50.95</v>
      </c>
      <c r="G1159">
        <v>66.88</v>
      </c>
      <c r="H1159">
        <v>52.78</v>
      </c>
      <c r="I1159">
        <v>71.77</v>
      </c>
      <c r="J1159">
        <v>65</v>
      </c>
      <c r="K1159" s="58">
        <v>0</v>
      </c>
      <c r="L1159" s="58">
        <v>37.5</v>
      </c>
      <c r="M1159">
        <v>2396.4299999999998</v>
      </c>
      <c r="N1159" s="8">
        <v>5778971</v>
      </c>
      <c r="O1159" s="8">
        <v>2978630</v>
      </c>
      <c r="P1159" s="8">
        <v>93805</v>
      </c>
      <c r="Q1159">
        <v>4.67</v>
      </c>
      <c r="R1159">
        <v>0.06</v>
      </c>
      <c r="S1159">
        <v>46.41</v>
      </c>
      <c r="T1159" s="6">
        <v>25.01</v>
      </c>
      <c r="U1159" s="7">
        <v>16.444970817120613</v>
      </c>
      <c r="V1159" t="s">
        <v>101</v>
      </c>
    </row>
    <row r="1160" spans="1:22" x14ac:dyDescent="0.3">
      <c r="A1160" t="s">
        <v>687</v>
      </c>
      <c r="B1160" s="9">
        <v>2018</v>
      </c>
      <c r="C1160">
        <v>81.94</v>
      </c>
      <c r="D1160">
        <v>81.94</v>
      </c>
      <c r="E1160">
        <v>100</v>
      </c>
      <c r="F1160">
        <v>87.58</v>
      </c>
      <c r="G1160">
        <v>90.86</v>
      </c>
      <c r="H1160">
        <v>66.989999999999995</v>
      </c>
      <c r="I1160">
        <v>25</v>
      </c>
      <c r="J1160">
        <v>78.760000000000005</v>
      </c>
      <c r="K1160" s="58">
        <v>0</v>
      </c>
      <c r="L1160" s="58">
        <v>62.5</v>
      </c>
      <c r="M1160">
        <v>11525.86</v>
      </c>
      <c r="N1160" s="8">
        <v>24749000</v>
      </c>
      <c r="O1160" s="8">
        <v>11855700</v>
      </c>
      <c r="P1160" s="8">
        <v>832100</v>
      </c>
      <c r="Q1160">
        <v>3.94</v>
      </c>
      <c r="R1160">
        <v>0.05</v>
      </c>
      <c r="S1160">
        <v>41.72</v>
      </c>
      <c r="T1160" s="6">
        <v>25.01</v>
      </c>
      <c r="U1160" s="7">
        <v>16.444970817120613</v>
      </c>
      <c r="V1160" t="s">
        <v>101</v>
      </c>
    </row>
    <row r="1161" spans="1:22" x14ac:dyDescent="0.3">
      <c r="A1161" t="s">
        <v>688</v>
      </c>
      <c r="B1161" s="9">
        <v>2018</v>
      </c>
      <c r="C1161">
        <v>79.53</v>
      </c>
      <c r="D1161">
        <v>79.53</v>
      </c>
      <c r="E1161">
        <v>100</v>
      </c>
      <c r="F1161">
        <v>94.97</v>
      </c>
      <c r="G1161">
        <v>68.69</v>
      </c>
      <c r="H1161">
        <v>71.680000000000007</v>
      </c>
      <c r="I1161">
        <v>80.150000000000006</v>
      </c>
      <c r="J1161">
        <v>71.41</v>
      </c>
      <c r="K1161" s="58">
        <v>1</v>
      </c>
      <c r="L1161" s="58">
        <v>75</v>
      </c>
      <c r="M1161">
        <v>7473.81</v>
      </c>
      <c r="N1161" s="8">
        <v>14469000</v>
      </c>
      <c r="O1161" s="8">
        <v>3977000</v>
      </c>
      <c r="P1161" s="8">
        <v>178000</v>
      </c>
      <c r="Q1161">
        <v>0.55000000000000004</v>
      </c>
      <c r="R1161">
        <v>0.05</v>
      </c>
      <c r="S1161">
        <v>25.68</v>
      </c>
      <c r="T1161" s="6">
        <v>25.01</v>
      </c>
      <c r="U1161" s="7">
        <v>16.444970817120613</v>
      </c>
      <c r="V1161" t="s">
        <v>101</v>
      </c>
    </row>
    <row r="1162" spans="1:22" x14ac:dyDescent="0.3">
      <c r="A1162" t="s">
        <v>689</v>
      </c>
      <c r="B1162" s="9">
        <v>2018</v>
      </c>
      <c r="C1162">
        <v>39.799999999999997</v>
      </c>
      <c r="D1162">
        <v>39.799999999999997</v>
      </c>
      <c r="E1162">
        <v>100</v>
      </c>
      <c r="F1162">
        <v>37.24</v>
      </c>
      <c r="G1162">
        <v>39.46</v>
      </c>
      <c r="H1162">
        <v>42.65</v>
      </c>
      <c r="I1162">
        <v>15.99</v>
      </c>
      <c r="J1162">
        <v>25.77</v>
      </c>
      <c r="K1162" s="58">
        <v>1</v>
      </c>
      <c r="L1162" s="58">
        <v>87.5</v>
      </c>
      <c r="M1162">
        <v>4235.8999999999996</v>
      </c>
      <c r="N1162" s="8">
        <v>7615039</v>
      </c>
      <c r="O1162" s="8">
        <v>3458131</v>
      </c>
      <c r="P1162" s="8">
        <v>238918</v>
      </c>
      <c r="Q1162">
        <v>4.3499999999999996</v>
      </c>
      <c r="R1162">
        <v>0.04</v>
      </c>
      <c r="S1162">
        <v>32.61</v>
      </c>
      <c r="T1162" s="6">
        <v>25.01</v>
      </c>
      <c r="U1162" s="7">
        <v>16.444970817120613</v>
      </c>
      <c r="V1162" t="s">
        <v>101</v>
      </c>
    </row>
    <row r="1163" spans="1:22" x14ac:dyDescent="0.3">
      <c r="A1163" t="s">
        <v>382</v>
      </c>
      <c r="B1163" s="9">
        <v>2018</v>
      </c>
      <c r="C1163">
        <v>72.25</v>
      </c>
      <c r="D1163">
        <v>72.25</v>
      </c>
      <c r="E1163">
        <v>100</v>
      </c>
      <c r="F1163">
        <v>80.150000000000006</v>
      </c>
      <c r="G1163">
        <v>66.17</v>
      </c>
      <c r="H1163">
        <v>68.739999999999995</v>
      </c>
      <c r="I1163">
        <v>80.150000000000006</v>
      </c>
      <c r="J1163">
        <v>58.43</v>
      </c>
      <c r="K1163" s="58">
        <v>1</v>
      </c>
      <c r="L1163" s="58">
        <v>100</v>
      </c>
      <c r="M1163">
        <v>5897.21</v>
      </c>
      <c r="N1163" s="8">
        <v>9168600</v>
      </c>
      <c r="O1163" s="8">
        <v>2604600</v>
      </c>
      <c r="P1163" s="8">
        <v>182900</v>
      </c>
      <c r="Q1163">
        <v>13.25</v>
      </c>
      <c r="R1163">
        <v>0.05</v>
      </c>
      <c r="S1163">
        <v>25.47</v>
      </c>
      <c r="T1163" s="6">
        <v>25.01</v>
      </c>
      <c r="U1163" s="7">
        <v>16.444970817120613</v>
      </c>
      <c r="V1163" t="s">
        <v>101</v>
      </c>
    </row>
    <row r="1164" spans="1:22" x14ac:dyDescent="0.3">
      <c r="A1164" t="s">
        <v>323</v>
      </c>
      <c r="B1164" s="9">
        <v>2018</v>
      </c>
      <c r="C1164">
        <v>52.21</v>
      </c>
      <c r="D1164">
        <v>52.21</v>
      </c>
      <c r="E1164">
        <v>100</v>
      </c>
      <c r="F1164">
        <v>48.86</v>
      </c>
      <c r="G1164">
        <v>65.09</v>
      </c>
      <c r="H1164">
        <v>41.29</v>
      </c>
      <c r="I1164">
        <v>15.99</v>
      </c>
      <c r="J1164">
        <v>49.62</v>
      </c>
      <c r="K1164" s="58">
        <v>1</v>
      </c>
      <c r="L1164" s="58">
        <v>91.67</v>
      </c>
      <c r="M1164">
        <v>6433.1</v>
      </c>
      <c r="N1164" s="8">
        <v>11703779</v>
      </c>
      <c r="O1164" s="8">
        <v>6558669</v>
      </c>
      <c r="P1164" s="8">
        <v>325736</v>
      </c>
      <c r="Q1164">
        <v>3.23</v>
      </c>
      <c r="R1164">
        <v>0.1</v>
      </c>
      <c r="S1164">
        <v>49.66</v>
      </c>
      <c r="T1164" s="6">
        <v>25.01</v>
      </c>
      <c r="U1164" s="7">
        <v>16.444970817120613</v>
      </c>
      <c r="V1164" t="s">
        <v>101</v>
      </c>
    </row>
    <row r="1165" spans="1:22" x14ac:dyDescent="0.3">
      <c r="A1165" t="s">
        <v>690</v>
      </c>
      <c r="B1165" s="9">
        <v>2018</v>
      </c>
      <c r="C1165">
        <v>88.54</v>
      </c>
      <c r="D1165">
        <v>88.54</v>
      </c>
      <c r="E1165">
        <v>100</v>
      </c>
      <c r="F1165">
        <v>86.54</v>
      </c>
      <c r="G1165">
        <v>89.59</v>
      </c>
      <c r="H1165">
        <v>89.89</v>
      </c>
      <c r="I1165">
        <v>25</v>
      </c>
      <c r="J1165">
        <v>93.14</v>
      </c>
      <c r="K1165" s="58">
        <v>1</v>
      </c>
      <c r="L1165" s="58">
        <v>91.67</v>
      </c>
      <c r="M1165">
        <v>20967.04</v>
      </c>
      <c r="N1165" s="8">
        <v>64500300</v>
      </c>
      <c r="O1165" s="8">
        <v>34169400</v>
      </c>
      <c r="P1165" s="8">
        <v>1408200</v>
      </c>
      <c r="Q1165">
        <v>2.7</v>
      </c>
      <c r="R1165">
        <v>0.04</v>
      </c>
      <c r="S1165">
        <v>47.41</v>
      </c>
      <c r="T1165" s="6">
        <v>25.01</v>
      </c>
      <c r="U1165" s="7">
        <v>16.444970817120613</v>
      </c>
      <c r="V1165" t="s">
        <v>101</v>
      </c>
    </row>
    <row r="1166" spans="1:22" x14ac:dyDescent="0.3">
      <c r="A1166" t="s">
        <v>572</v>
      </c>
      <c r="B1166" s="9">
        <v>2018</v>
      </c>
      <c r="C1166">
        <v>64.98</v>
      </c>
      <c r="D1166">
        <v>64.98</v>
      </c>
      <c r="E1166">
        <v>100</v>
      </c>
      <c r="F1166">
        <v>88.68</v>
      </c>
      <c r="G1166">
        <v>85.31</v>
      </c>
      <c r="H1166">
        <v>18.260000000000002</v>
      </c>
      <c r="I1166">
        <v>80.150000000000006</v>
      </c>
      <c r="J1166">
        <v>5.56</v>
      </c>
      <c r="K1166" s="58">
        <v>1</v>
      </c>
      <c r="L1166" s="58">
        <v>76.92</v>
      </c>
      <c r="M1166">
        <v>1610.84</v>
      </c>
      <c r="N1166" s="8">
        <v>3510440</v>
      </c>
      <c r="O1166" s="8">
        <v>1534604</v>
      </c>
      <c r="P1166" s="8">
        <v>113222</v>
      </c>
      <c r="Q1166">
        <v>-1.02</v>
      </c>
      <c r="R1166">
        <v>7.0000000000000007E-2</v>
      </c>
      <c r="S1166">
        <v>40.74</v>
      </c>
      <c r="T1166" s="6">
        <v>25.01</v>
      </c>
      <c r="U1166" s="7">
        <v>16.444970817120613</v>
      </c>
      <c r="V1166" t="s">
        <v>101</v>
      </c>
    </row>
    <row r="1167" spans="1:22" x14ac:dyDescent="0.3">
      <c r="A1167" t="s">
        <v>150</v>
      </c>
      <c r="B1167" s="9">
        <v>2018</v>
      </c>
      <c r="C1167">
        <v>59.97</v>
      </c>
      <c r="D1167">
        <v>39.08</v>
      </c>
      <c r="E1167">
        <v>18.18</v>
      </c>
      <c r="F1167">
        <v>63.7</v>
      </c>
      <c r="G1167">
        <v>64.569999999999993</v>
      </c>
      <c r="H1167">
        <v>46.67</v>
      </c>
      <c r="I1167">
        <v>31.08</v>
      </c>
      <c r="J1167">
        <v>24.94</v>
      </c>
      <c r="K1167" s="58">
        <v>1</v>
      </c>
      <c r="L1167" s="58">
        <v>85.71</v>
      </c>
      <c r="M1167">
        <v>7697.58</v>
      </c>
      <c r="N1167" s="8">
        <v>20025000</v>
      </c>
      <c r="O1167" s="8">
        <v>16077000</v>
      </c>
      <c r="P1167" s="8">
        <v>1382000</v>
      </c>
      <c r="Q1167">
        <v>1.54</v>
      </c>
      <c r="R1167">
        <v>1.48</v>
      </c>
      <c r="S1167">
        <v>54.18</v>
      </c>
      <c r="T1167" s="6">
        <v>25.01</v>
      </c>
      <c r="U1167" s="7">
        <v>16.444970817120613</v>
      </c>
      <c r="V1167" t="s">
        <v>83</v>
      </c>
    </row>
    <row r="1168" spans="1:22" x14ac:dyDescent="0.3">
      <c r="A1168" t="s">
        <v>506</v>
      </c>
      <c r="B1168" s="9">
        <v>2018</v>
      </c>
      <c r="C1168">
        <v>63.89</v>
      </c>
      <c r="D1168">
        <v>63.89</v>
      </c>
      <c r="E1168">
        <v>78.95</v>
      </c>
      <c r="F1168">
        <v>72.5</v>
      </c>
      <c r="G1168">
        <v>71.63</v>
      </c>
      <c r="H1168">
        <v>39.17</v>
      </c>
      <c r="I1168">
        <v>48.76</v>
      </c>
      <c r="J1168">
        <v>37.5</v>
      </c>
      <c r="K1168" s="58">
        <v>1</v>
      </c>
      <c r="L1168" s="58">
        <v>84.62</v>
      </c>
      <c r="M1168">
        <v>267111.90000000002</v>
      </c>
      <c r="N1168" s="8">
        <v>706174000</v>
      </c>
      <c r="O1168" s="8">
        <v>466893000</v>
      </c>
      <c r="P1168" s="8">
        <v>17792000</v>
      </c>
      <c r="Q1168">
        <v>2.16</v>
      </c>
      <c r="R1168">
        <v>0.26</v>
      </c>
      <c r="S1168">
        <v>40.22</v>
      </c>
      <c r="T1168" s="6">
        <v>25.01</v>
      </c>
      <c r="U1168" s="7">
        <v>16.444970817120613</v>
      </c>
      <c r="V1168" t="s">
        <v>83</v>
      </c>
    </row>
    <row r="1169" spans="1:22" x14ac:dyDescent="0.3">
      <c r="A1169" t="s">
        <v>691</v>
      </c>
      <c r="B1169" s="9">
        <v>2018</v>
      </c>
      <c r="C1169">
        <v>54.45</v>
      </c>
      <c r="D1169">
        <v>54.45</v>
      </c>
      <c r="E1169">
        <v>100</v>
      </c>
      <c r="F1169">
        <v>44.31</v>
      </c>
      <c r="G1169">
        <v>51.5</v>
      </c>
      <c r="H1169">
        <v>75.53</v>
      </c>
      <c r="I1169">
        <v>29.5</v>
      </c>
      <c r="J1169">
        <v>88.72</v>
      </c>
      <c r="K1169" s="58">
        <v>1</v>
      </c>
      <c r="L1169" s="58">
        <v>90.91</v>
      </c>
      <c r="M1169">
        <v>1101.43</v>
      </c>
      <c r="N1169" s="8">
        <v>4498500</v>
      </c>
      <c r="O1169" s="8">
        <v>2727500</v>
      </c>
      <c r="P1169" s="8">
        <v>107200</v>
      </c>
      <c r="Q1169">
        <v>1.49</v>
      </c>
      <c r="R1169">
        <v>0.94</v>
      </c>
      <c r="S1169">
        <v>25.58</v>
      </c>
      <c r="T1169" s="6">
        <v>25.01</v>
      </c>
      <c r="U1169" s="7">
        <v>16.444970817120613</v>
      </c>
      <c r="V1169" t="s">
        <v>83</v>
      </c>
    </row>
    <row r="1170" spans="1:22" x14ac:dyDescent="0.3">
      <c r="A1170" t="s">
        <v>692</v>
      </c>
      <c r="B1170" s="9">
        <v>2018</v>
      </c>
      <c r="C1170">
        <v>75.59</v>
      </c>
      <c r="D1170">
        <v>58.25</v>
      </c>
      <c r="E1170">
        <v>40.909999999999997</v>
      </c>
      <c r="F1170">
        <v>60.17</v>
      </c>
      <c r="G1170">
        <v>82.88</v>
      </c>
      <c r="H1170">
        <v>92.87</v>
      </c>
      <c r="I1170">
        <v>77.03</v>
      </c>
      <c r="J1170">
        <v>97.99</v>
      </c>
      <c r="K1170" s="58">
        <v>1</v>
      </c>
      <c r="L1170" s="58">
        <v>91.67</v>
      </c>
      <c r="M1170">
        <v>20007.98</v>
      </c>
      <c r="N1170" s="8">
        <v>53129000</v>
      </c>
      <c r="O1170" s="8">
        <v>44611000</v>
      </c>
      <c r="P1170" s="8">
        <v>1460000</v>
      </c>
      <c r="Q1170">
        <v>7.04</v>
      </c>
      <c r="R1170">
        <v>0.56000000000000005</v>
      </c>
      <c r="S1170">
        <v>53.72</v>
      </c>
      <c r="T1170" s="6">
        <v>25.01</v>
      </c>
      <c r="U1170" s="7">
        <v>16.444970817120613</v>
      </c>
      <c r="V1170" t="s">
        <v>83</v>
      </c>
    </row>
    <row r="1171" spans="1:22" x14ac:dyDescent="0.3">
      <c r="A1171" t="s">
        <v>447</v>
      </c>
      <c r="B1171" s="9">
        <v>2018</v>
      </c>
      <c r="C1171">
        <v>74.489999999999995</v>
      </c>
      <c r="D1171">
        <v>39.520000000000003</v>
      </c>
      <c r="E1171">
        <v>4.55</v>
      </c>
      <c r="F1171">
        <v>80.680000000000007</v>
      </c>
      <c r="G1171">
        <v>80.2</v>
      </c>
      <c r="H1171">
        <v>55.18</v>
      </c>
      <c r="I1171">
        <v>82.43</v>
      </c>
      <c r="J1171">
        <v>56.54</v>
      </c>
      <c r="K1171" s="58">
        <v>1</v>
      </c>
      <c r="L1171" s="58">
        <v>91.67</v>
      </c>
      <c r="M1171">
        <v>30503.89</v>
      </c>
      <c r="N1171" s="8">
        <v>282191000</v>
      </c>
      <c r="O1171" s="8">
        <v>229545000</v>
      </c>
      <c r="P1171" s="8">
        <v>11000</v>
      </c>
      <c r="Q1171">
        <v>0.87</v>
      </c>
      <c r="R1171">
        <v>0.24</v>
      </c>
      <c r="S1171">
        <v>52.92</v>
      </c>
      <c r="T1171" s="6">
        <v>25.01</v>
      </c>
      <c r="U1171" s="7">
        <v>16.444970817120613</v>
      </c>
      <c r="V1171" t="s">
        <v>83</v>
      </c>
    </row>
    <row r="1172" spans="1:22" x14ac:dyDescent="0.3">
      <c r="A1172" t="s">
        <v>236</v>
      </c>
      <c r="B1172" s="9">
        <v>2018</v>
      </c>
      <c r="C1172">
        <v>78.22</v>
      </c>
      <c r="D1172">
        <v>78.22</v>
      </c>
      <c r="E1172">
        <v>94.74</v>
      </c>
      <c r="F1172">
        <v>86.18</v>
      </c>
      <c r="G1172">
        <v>85.54</v>
      </c>
      <c r="H1172">
        <v>55.17</v>
      </c>
      <c r="I1172">
        <v>98.45</v>
      </c>
      <c r="J1172">
        <v>63.33</v>
      </c>
      <c r="K1172" s="58">
        <v>1</v>
      </c>
      <c r="L1172" s="58">
        <v>92.31</v>
      </c>
      <c r="M1172">
        <v>10549.11</v>
      </c>
      <c r="N1172" s="8">
        <v>40474765</v>
      </c>
      <c r="O1172" s="8">
        <v>26990835</v>
      </c>
      <c r="P1172" s="8">
        <v>1029115</v>
      </c>
      <c r="Q1172">
        <v>2.72</v>
      </c>
      <c r="R1172">
        <v>0.38</v>
      </c>
      <c r="S1172">
        <v>55.02</v>
      </c>
      <c r="T1172" s="6">
        <v>25.01</v>
      </c>
      <c r="U1172" s="7">
        <v>16.444970817120613</v>
      </c>
      <c r="V1172" t="s">
        <v>83</v>
      </c>
    </row>
    <row r="1173" spans="1:22" x14ac:dyDescent="0.3">
      <c r="A1173" t="s">
        <v>294</v>
      </c>
      <c r="B1173" s="9">
        <v>2018</v>
      </c>
      <c r="C1173">
        <v>79.97</v>
      </c>
      <c r="D1173">
        <v>79.97</v>
      </c>
      <c r="E1173">
        <v>100</v>
      </c>
      <c r="F1173">
        <v>83.76</v>
      </c>
      <c r="G1173">
        <v>88.42</v>
      </c>
      <c r="H1173">
        <v>63.54</v>
      </c>
      <c r="I1173">
        <v>0</v>
      </c>
      <c r="J1173">
        <v>71.709999999999994</v>
      </c>
      <c r="K1173" s="58">
        <v>1</v>
      </c>
      <c r="L1173" s="58">
        <v>92.31</v>
      </c>
      <c r="M1173">
        <v>5698.58</v>
      </c>
      <c r="N1173" s="8">
        <v>9515770</v>
      </c>
      <c r="O1173" s="8">
        <v>6476399</v>
      </c>
      <c r="P1173" s="8">
        <v>611126</v>
      </c>
      <c r="Q1173">
        <v>5.76</v>
      </c>
      <c r="R1173">
        <v>0.14000000000000001</v>
      </c>
      <c r="S1173">
        <v>64.209999999999994</v>
      </c>
      <c r="T1173" s="6">
        <v>25.01</v>
      </c>
      <c r="U1173" s="7">
        <v>16.444970817120613</v>
      </c>
      <c r="V1173" t="s">
        <v>83</v>
      </c>
    </row>
    <row r="1174" spans="1:22" x14ac:dyDescent="0.3">
      <c r="A1174" t="s">
        <v>320</v>
      </c>
      <c r="B1174" s="9">
        <v>2018</v>
      </c>
      <c r="C1174">
        <v>83.85</v>
      </c>
      <c r="D1174">
        <v>83.85</v>
      </c>
      <c r="E1174">
        <v>100</v>
      </c>
      <c r="F1174">
        <v>85.03</v>
      </c>
      <c r="G1174">
        <v>89.86</v>
      </c>
      <c r="H1174">
        <v>74.05</v>
      </c>
      <c r="I1174">
        <v>62.42</v>
      </c>
      <c r="J1174">
        <v>78.290000000000006</v>
      </c>
      <c r="K1174" s="58">
        <v>1</v>
      </c>
      <c r="L1174" s="58">
        <v>85.71</v>
      </c>
      <c r="M1174">
        <v>18904.009999999998</v>
      </c>
      <c r="N1174" s="8">
        <v>30498000</v>
      </c>
      <c r="O1174" s="8">
        <v>21317000</v>
      </c>
      <c r="P1174" s="8">
        <v>1773000</v>
      </c>
      <c r="Q1174">
        <v>5.0199999999999996</v>
      </c>
      <c r="R1174">
        <v>0.65</v>
      </c>
      <c r="S1174">
        <v>39.58</v>
      </c>
      <c r="T1174" s="6">
        <v>25.01</v>
      </c>
      <c r="U1174" s="7">
        <v>16.444970817120613</v>
      </c>
      <c r="V1174" t="s">
        <v>83</v>
      </c>
    </row>
    <row r="1175" spans="1:22" x14ac:dyDescent="0.3">
      <c r="A1175" t="s">
        <v>693</v>
      </c>
      <c r="B1175" s="9">
        <v>2018</v>
      </c>
      <c r="C1175">
        <v>89.69</v>
      </c>
      <c r="D1175">
        <v>84.32</v>
      </c>
      <c r="E1175">
        <v>78.95</v>
      </c>
      <c r="F1175">
        <v>91.28</v>
      </c>
      <c r="G1175">
        <v>93.02</v>
      </c>
      <c r="H1175">
        <v>82.63</v>
      </c>
      <c r="I1175">
        <v>94.1</v>
      </c>
      <c r="J1175">
        <v>99.5</v>
      </c>
      <c r="K1175" s="58">
        <v>1</v>
      </c>
      <c r="L1175" s="58">
        <v>84.62</v>
      </c>
      <c r="M1175">
        <v>52155.02</v>
      </c>
      <c r="N1175" s="8">
        <v>157119000</v>
      </c>
      <c r="O1175" s="8">
        <v>109267000</v>
      </c>
      <c r="P1175" s="8">
        <v>7088000</v>
      </c>
      <c r="Q1175">
        <v>4.38</v>
      </c>
      <c r="R1175">
        <v>0.47</v>
      </c>
      <c r="S1175">
        <v>54.17</v>
      </c>
      <c r="T1175" s="6">
        <v>25.01</v>
      </c>
      <c r="U1175" s="7">
        <v>16.444970817120613</v>
      </c>
      <c r="V1175" t="s">
        <v>83</v>
      </c>
    </row>
    <row r="1176" spans="1:22" x14ac:dyDescent="0.3">
      <c r="A1176" t="s">
        <v>106</v>
      </c>
      <c r="B1176" s="9">
        <v>2018</v>
      </c>
      <c r="C1176">
        <v>78.06</v>
      </c>
      <c r="D1176">
        <v>54.94</v>
      </c>
      <c r="E1176">
        <v>31.82</v>
      </c>
      <c r="F1176">
        <v>80.290000000000006</v>
      </c>
      <c r="G1176">
        <v>71.47</v>
      </c>
      <c r="H1176">
        <v>83.5</v>
      </c>
      <c r="I1176">
        <v>85.14</v>
      </c>
      <c r="J1176">
        <v>95.1</v>
      </c>
      <c r="K1176" s="58">
        <v>1</v>
      </c>
      <c r="L1176" s="58">
        <v>88.24</v>
      </c>
      <c r="M1176">
        <v>34909.81</v>
      </c>
      <c r="N1176" s="8">
        <v>152636000</v>
      </c>
      <c r="O1176" s="8">
        <v>115445000</v>
      </c>
      <c r="P1176" s="8">
        <v>3211000</v>
      </c>
      <c r="Q1176">
        <v>0.63</v>
      </c>
      <c r="R1176">
        <v>0.4</v>
      </c>
      <c r="S1176">
        <v>48.61</v>
      </c>
      <c r="T1176" s="6">
        <v>25.01</v>
      </c>
      <c r="U1176" s="7">
        <v>16.444970817120613</v>
      </c>
      <c r="V1176" t="s">
        <v>83</v>
      </c>
    </row>
    <row r="1177" spans="1:22" x14ac:dyDescent="0.3">
      <c r="A1177" t="s">
        <v>298</v>
      </c>
      <c r="B1177" s="9">
        <v>2018</v>
      </c>
      <c r="C1177">
        <v>74.48</v>
      </c>
      <c r="D1177">
        <v>74.48</v>
      </c>
      <c r="E1177">
        <v>100</v>
      </c>
      <c r="F1177">
        <v>87.63</v>
      </c>
      <c r="G1177">
        <v>52.98</v>
      </c>
      <c r="H1177">
        <v>80.08</v>
      </c>
      <c r="I1177">
        <v>96.58</v>
      </c>
      <c r="J1177">
        <v>78.75</v>
      </c>
      <c r="K1177" s="58">
        <v>1</v>
      </c>
      <c r="L1177" s="58">
        <v>78.569999999999993</v>
      </c>
      <c r="M1177">
        <v>14658.05</v>
      </c>
      <c r="N1177" s="8">
        <v>22339000</v>
      </c>
      <c r="O1177" s="8">
        <v>10262000</v>
      </c>
      <c r="P1177" s="8">
        <v>857000</v>
      </c>
      <c r="Q1177">
        <v>4.3899999999999997</v>
      </c>
      <c r="R1177">
        <v>0.23</v>
      </c>
      <c r="S1177">
        <v>33.53</v>
      </c>
      <c r="T1177" s="6">
        <v>25.01</v>
      </c>
      <c r="U1177" s="7">
        <v>16.444970817120613</v>
      </c>
      <c r="V1177" t="s">
        <v>83</v>
      </c>
    </row>
    <row r="1178" spans="1:22" x14ac:dyDescent="0.3">
      <c r="A1178" t="s">
        <v>287</v>
      </c>
      <c r="B1178" s="9">
        <v>2018</v>
      </c>
      <c r="C1178">
        <v>78.930000000000007</v>
      </c>
      <c r="D1178">
        <v>78.930000000000007</v>
      </c>
      <c r="E1178">
        <v>100</v>
      </c>
      <c r="F1178">
        <v>92.87</v>
      </c>
      <c r="G1178">
        <v>96.5</v>
      </c>
      <c r="H1178">
        <v>32.01</v>
      </c>
      <c r="I1178">
        <v>98.08</v>
      </c>
      <c r="J1178">
        <v>21.71</v>
      </c>
      <c r="K1178" s="58">
        <v>0</v>
      </c>
      <c r="L1178" s="58"/>
      <c r="M1178">
        <v>18918.03</v>
      </c>
      <c r="N1178" s="8">
        <v>38942000</v>
      </c>
      <c r="O1178" s="8">
        <v>24347000</v>
      </c>
      <c r="P1178" s="8">
        <v>1874000</v>
      </c>
      <c r="Q1178">
        <v>-5.3</v>
      </c>
      <c r="R1178">
        <v>0.63</v>
      </c>
      <c r="S1178">
        <v>53.31</v>
      </c>
      <c r="T1178" s="6">
        <v>25.01</v>
      </c>
      <c r="U1178" s="7">
        <v>16.444970817120613</v>
      </c>
      <c r="V1178" t="s">
        <v>83</v>
      </c>
    </row>
    <row r="1179" spans="1:22" x14ac:dyDescent="0.3">
      <c r="A1179" t="s">
        <v>47</v>
      </c>
      <c r="B1179" s="9">
        <v>2018</v>
      </c>
      <c r="C1179">
        <v>85.58</v>
      </c>
      <c r="D1179">
        <v>82.26</v>
      </c>
      <c r="E1179">
        <v>78.95</v>
      </c>
      <c r="F1179">
        <v>94.31</v>
      </c>
      <c r="G1179">
        <v>90.04</v>
      </c>
      <c r="H1179">
        <v>64.95</v>
      </c>
      <c r="I1179">
        <v>91.61</v>
      </c>
      <c r="J1179">
        <v>80.92</v>
      </c>
      <c r="K1179" s="58">
        <v>0</v>
      </c>
      <c r="L1179" s="58">
        <v>100</v>
      </c>
      <c r="M1179">
        <v>40811.14</v>
      </c>
      <c r="N1179" s="8">
        <v>107551924</v>
      </c>
      <c r="O1179" s="8">
        <v>63822994</v>
      </c>
      <c r="P1179" s="8">
        <v>4968181</v>
      </c>
      <c r="Q1179">
        <v>3.6</v>
      </c>
      <c r="R1179">
        <v>0.33</v>
      </c>
      <c r="S1179">
        <v>47.03</v>
      </c>
      <c r="T1179" s="6">
        <v>25.01</v>
      </c>
      <c r="U1179" s="7">
        <v>16.444970817120613</v>
      </c>
      <c r="V1179" t="s">
        <v>83</v>
      </c>
    </row>
    <row r="1180" spans="1:22" x14ac:dyDescent="0.3">
      <c r="A1180" t="s">
        <v>31</v>
      </c>
      <c r="B1180" s="9">
        <v>2018</v>
      </c>
      <c r="C1180">
        <v>65.430000000000007</v>
      </c>
      <c r="D1180">
        <v>65.430000000000007</v>
      </c>
      <c r="E1180">
        <v>100</v>
      </c>
      <c r="F1180">
        <v>52.89</v>
      </c>
      <c r="G1180">
        <v>75.5</v>
      </c>
      <c r="H1180">
        <v>73.55</v>
      </c>
      <c r="I1180">
        <v>21.62</v>
      </c>
      <c r="J1180">
        <v>68</v>
      </c>
      <c r="K1180" s="58">
        <v>0</v>
      </c>
      <c r="L1180" s="58">
        <v>100</v>
      </c>
      <c r="M1180">
        <v>29529.41</v>
      </c>
      <c r="N1180" s="8">
        <v>58736000</v>
      </c>
      <c r="O1180" s="8">
        <v>39888000</v>
      </c>
      <c r="P1180" s="8">
        <v>3457000</v>
      </c>
      <c r="Q1180" t="s">
        <v>634</v>
      </c>
      <c r="R1180">
        <v>0.26</v>
      </c>
      <c r="S1180">
        <v>58.55</v>
      </c>
      <c r="T1180" s="6">
        <v>25.01</v>
      </c>
      <c r="U1180" s="7">
        <v>16.444970817120613</v>
      </c>
      <c r="V1180" t="s">
        <v>83</v>
      </c>
    </row>
    <row r="1181" spans="1:22" x14ac:dyDescent="0.3">
      <c r="A1181" t="s">
        <v>694</v>
      </c>
      <c r="B1181" s="9">
        <v>2018</v>
      </c>
      <c r="C1181">
        <v>61.79</v>
      </c>
      <c r="D1181">
        <v>61.79</v>
      </c>
      <c r="E1181">
        <v>100</v>
      </c>
      <c r="F1181">
        <v>49.09</v>
      </c>
      <c r="G1181">
        <v>73.91</v>
      </c>
      <c r="H1181">
        <v>68.77</v>
      </c>
      <c r="I1181">
        <v>3.33</v>
      </c>
      <c r="J1181">
        <v>70.05</v>
      </c>
      <c r="K1181" s="58">
        <v>0</v>
      </c>
      <c r="L1181" s="58">
        <v>100</v>
      </c>
      <c r="M1181">
        <v>3286.1</v>
      </c>
      <c r="N1181" s="8">
        <v>6163800</v>
      </c>
      <c r="O1181" s="8">
        <v>4821400</v>
      </c>
      <c r="P1181" s="8">
        <v>324600</v>
      </c>
      <c r="Q1181">
        <v>4.22</v>
      </c>
      <c r="R1181">
        <v>0.23</v>
      </c>
      <c r="S1181">
        <v>73.290000000000006</v>
      </c>
      <c r="T1181" s="6">
        <v>25.01</v>
      </c>
      <c r="U1181" s="7">
        <v>16.444970817120613</v>
      </c>
      <c r="V1181" t="s">
        <v>83</v>
      </c>
    </row>
    <row r="1182" spans="1:22" x14ac:dyDescent="0.3">
      <c r="A1182" t="s">
        <v>327</v>
      </c>
      <c r="B1182" s="9">
        <v>2018</v>
      </c>
      <c r="C1182">
        <v>71.64</v>
      </c>
      <c r="D1182">
        <v>71.64</v>
      </c>
      <c r="E1182">
        <v>72.73</v>
      </c>
      <c r="F1182">
        <v>87.87</v>
      </c>
      <c r="G1182">
        <v>66.28</v>
      </c>
      <c r="H1182">
        <v>50.1</v>
      </c>
      <c r="I1182">
        <v>98.65</v>
      </c>
      <c r="J1182">
        <v>35.92</v>
      </c>
      <c r="K1182" s="58">
        <v>0</v>
      </c>
      <c r="L1182" s="58">
        <v>75</v>
      </c>
      <c r="M1182">
        <v>9788.82</v>
      </c>
      <c r="N1182" s="8">
        <v>79284000</v>
      </c>
      <c r="O1182" s="8">
        <v>65027000</v>
      </c>
      <c r="P1182" s="8">
        <v>-389000</v>
      </c>
      <c r="Q1182">
        <v>0.71</v>
      </c>
      <c r="R1182">
        <v>0.17</v>
      </c>
      <c r="S1182">
        <v>11.75</v>
      </c>
      <c r="T1182" s="6">
        <v>25.01</v>
      </c>
      <c r="U1182" s="7">
        <v>16.444970817120613</v>
      </c>
      <c r="V1182" t="s">
        <v>83</v>
      </c>
    </row>
    <row r="1183" spans="1:22" x14ac:dyDescent="0.3">
      <c r="A1183" t="s">
        <v>695</v>
      </c>
      <c r="B1183" s="9">
        <v>2018</v>
      </c>
      <c r="C1183">
        <v>62.48</v>
      </c>
      <c r="D1183">
        <v>62.48</v>
      </c>
      <c r="E1183">
        <v>78.95</v>
      </c>
      <c r="F1183">
        <v>67.739999999999995</v>
      </c>
      <c r="G1183">
        <v>61.33</v>
      </c>
      <c r="H1183">
        <v>55.05</v>
      </c>
      <c r="I1183">
        <v>66.77</v>
      </c>
      <c r="J1183">
        <v>43.39</v>
      </c>
      <c r="K1183" s="58">
        <v>1</v>
      </c>
      <c r="L1183" s="58">
        <v>83.33</v>
      </c>
      <c r="M1183">
        <v>13390.82</v>
      </c>
      <c r="N1183" s="8">
        <v>22920300</v>
      </c>
      <c r="O1183" s="8">
        <v>18859800</v>
      </c>
      <c r="P1183" s="8">
        <v>1497400</v>
      </c>
      <c r="Q1183">
        <v>4.7699999999999996</v>
      </c>
      <c r="R1183">
        <v>1.36</v>
      </c>
      <c r="S1183">
        <v>70.66</v>
      </c>
      <c r="T1183" s="6">
        <v>25.01</v>
      </c>
      <c r="U1183" s="7">
        <v>16.444970817120613</v>
      </c>
      <c r="V1183" t="s">
        <v>83</v>
      </c>
    </row>
    <row r="1184" spans="1:22" x14ac:dyDescent="0.3">
      <c r="A1184" t="s">
        <v>277</v>
      </c>
      <c r="B1184" s="9">
        <v>2018</v>
      </c>
      <c r="C1184">
        <v>53.34</v>
      </c>
      <c r="D1184">
        <v>53.34</v>
      </c>
      <c r="E1184">
        <v>100</v>
      </c>
      <c r="F1184">
        <v>40.630000000000003</v>
      </c>
      <c r="G1184">
        <v>74.41</v>
      </c>
      <c r="H1184">
        <v>49.54</v>
      </c>
      <c r="I1184">
        <v>0</v>
      </c>
      <c r="J1184">
        <v>46.13</v>
      </c>
      <c r="K1184" s="58">
        <v>1</v>
      </c>
      <c r="L1184" s="58">
        <v>83.33</v>
      </c>
      <c r="M1184">
        <v>5108.07</v>
      </c>
      <c r="N1184" s="8">
        <v>9421800</v>
      </c>
      <c r="O1184" s="8">
        <v>8428100</v>
      </c>
      <c r="P1184" s="8">
        <v>531800</v>
      </c>
      <c r="Q1184">
        <v>4.53</v>
      </c>
      <c r="R1184">
        <v>0.18</v>
      </c>
      <c r="S1184">
        <v>84.86</v>
      </c>
      <c r="T1184" s="6">
        <v>25.01</v>
      </c>
      <c r="U1184" s="7">
        <v>16.444970817120613</v>
      </c>
      <c r="V1184" t="s">
        <v>83</v>
      </c>
    </row>
    <row r="1185" spans="1:22" x14ac:dyDescent="0.3">
      <c r="A1185" t="s">
        <v>183</v>
      </c>
      <c r="B1185" s="9">
        <v>2018</v>
      </c>
      <c r="C1185">
        <v>90.87</v>
      </c>
      <c r="D1185">
        <v>90.87</v>
      </c>
      <c r="E1185">
        <v>100</v>
      </c>
      <c r="F1185">
        <v>89.16</v>
      </c>
      <c r="G1185">
        <v>92.77</v>
      </c>
      <c r="H1185">
        <v>90.16</v>
      </c>
      <c r="I1185">
        <v>37.5</v>
      </c>
      <c r="J1185">
        <v>93.56</v>
      </c>
      <c r="K1185" s="58">
        <v>1</v>
      </c>
      <c r="L1185" s="58">
        <v>100</v>
      </c>
      <c r="M1185">
        <v>15106.11</v>
      </c>
      <c r="N1185" s="8">
        <v>22582000</v>
      </c>
      <c r="O1185" s="8">
        <v>16597000</v>
      </c>
      <c r="P1185" s="8">
        <v>1429000</v>
      </c>
      <c r="Q1185">
        <v>5.09</v>
      </c>
      <c r="R1185">
        <v>0.11</v>
      </c>
      <c r="S1185">
        <v>69.16</v>
      </c>
      <c r="T1185" s="6">
        <v>25.01</v>
      </c>
      <c r="U1185" s="7">
        <v>16.444970817120613</v>
      </c>
      <c r="V1185" t="s">
        <v>83</v>
      </c>
    </row>
    <row r="1186" spans="1:22" x14ac:dyDescent="0.3">
      <c r="A1186" t="s">
        <v>331</v>
      </c>
      <c r="B1186" s="9">
        <v>2018</v>
      </c>
      <c r="C1186">
        <v>73.680000000000007</v>
      </c>
      <c r="D1186">
        <v>73.680000000000007</v>
      </c>
      <c r="E1186">
        <v>100</v>
      </c>
      <c r="F1186">
        <v>86.92</v>
      </c>
      <c r="G1186">
        <v>69.650000000000006</v>
      </c>
      <c r="H1186">
        <v>69.56</v>
      </c>
      <c r="I1186">
        <v>84.94</v>
      </c>
      <c r="J1186">
        <v>70.260000000000005</v>
      </c>
      <c r="K1186" s="58">
        <v>1</v>
      </c>
      <c r="L1186" s="58">
        <v>100</v>
      </c>
      <c r="M1186">
        <v>6243.66</v>
      </c>
      <c r="N1186" s="8">
        <v>33006300</v>
      </c>
      <c r="O1186" s="8">
        <v>25594300</v>
      </c>
      <c r="P1186" s="8">
        <v>917200</v>
      </c>
      <c r="Q1186">
        <v>1.86</v>
      </c>
      <c r="R1186">
        <v>0.53</v>
      </c>
      <c r="S1186">
        <v>65.5</v>
      </c>
      <c r="T1186" s="6">
        <v>25.01</v>
      </c>
      <c r="U1186" s="7">
        <v>16.444970817120613</v>
      </c>
      <c r="V1186" t="s">
        <v>83</v>
      </c>
    </row>
    <row r="1187" spans="1:22" x14ac:dyDescent="0.3">
      <c r="A1187" t="s">
        <v>696</v>
      </c>
      <c r="B1187" s="9">
        <v>2018</v>
      </c>
      <c r="C1187">
        <v>71.11</v>
      </c>
      <c r="D1187">
        <v>71.11</v>
      </c>
      <c r="E1187">
        <v>100</v>
      </c>
      <c r="F1187">
        <v>61.21</v>
      </c>
      <c r="G1187">
        <v>78.849999999999994</v>
      </c>
      <c r="H1187">
        <v>77.88</v>
      </c>
      <c r="I1187">
        <v>29.5</v>
      </c>
      <c r="J1187">
        <v>96.53</v>
      </c>
      <c r="K1187" s="58">
        <v>1</v>
      </c>
      <c r="L1187" s="58">
        <v>100</v>
      </c>
      <c r="M1187">
        <v>9736.4</v>
      </c>
      <c r="N1187" s="8">
        <v>17127200</v>
      </c>
      <c r="O1187" s="8">
        <v>13073000</v>
      </c>
      <c r="P1187" s="8">
        <v>1063200</v>
      </c>
      <c r="Q1187">
        <v>4.51</v>
      </c>
      <c r="R1187">
        <v>0.13</v>
      </c>
      <c r="S1187">
        <v>70.05</v>
      </c>
      <c r="T1187" s="6">
        <v>25.01</v>
      </c>
      <c r="U1187" s="7">
        <v>16.444970817120613</v>
      </c>
      <c r="V1187" t="s">
        <v>83</v>
      </c>
    </row>
    <row r="1188" spans="1:22" x14ac:dyDescent="0.3">
      <c r="A1188" t="s">
        <v>697</v>
      </c>
      <c r="B1188" s="9">
        <v>2018</v>
      </c>
      <c r="C1188">
        <v>71.67</v>
      </c>
      <c r="D1188">
        <v>60.84</v>
      </c>
      <c r="E1188">
        <v>50</v>
      </c>
      <c r="F1188">
        <v>80.53</v>
      </c>
      <c r="G1188">
        <v>80.72</v>
      </c>
      <c r="H1188">
        <v>45.71</v>
      </c>
      <c r="I1188">
        <v>90</v>
      </c>
      <c r="J1188">
        <v>36.33</v>
      </c>
      <c r="K1188" s="58">
        <v>1</v>
      </c>
      <c r="L1188" s="58">
        <v>100</v>
      </c>
      <c r="M1188">
        <v>5656.26</v>
      </c>
      <c r="N1188" s="8">
        <v>13003500</v>
      </c>
      <c r="O1188" s="8">
        <v>10052600</v>
      </c>
      <c r="P1188" s="8">
        <v>646200</v>
      </c>
      <c r="Q1188">
        <v>4.51</v>
      </c>
      <c r="R1188">
        <v>0.13</v>
      </c>
      <c r="S1188">
        <v>72.84</v>
      </c>
      <c r="T1188" s="6">
        <v>25.01</v>
      </c>
      <c r="U1188" s="7">
        <v>16.444970817120613</v>
      </c>
      <c r="V1188" t="s">
        <v>83</v>
      </c>
    </row>
    <row r="1189" spans="1:22" x14ac:dyDescent="0.3">
      <c r="A1189" t="s">
        <v>698</v>
      </c>
      <c r="B1189" s="9">
        <v>2018</v>
      </c>
      <c r="C1189">
        <v>68.650000000000006</v>
      </c>
      <c r="D1189">
        <v>68.650000000000006</v>
      </c>
      <c r="E1189">
        <v>72.73</v>
      </c>
      <c r="F1189">
        <v>74.73</v>
      </c>
      <c r="G1189">
        <v>73.83</v>
      </c>
      <c r="H1189">
        <v>50.26</v>
      </c>
      <c r="I1189">
        <v>87.84</v>
      </c>
      <c r="J1189">
        <v>43.46</v>
      </c>
      <c r="K1189" s="58">
        <v>1</v>
      </c>
      <c r="L1189" s="58">
        <v>100</v>
      </c>
      <c r="M1189">
        <v>11985.58</v>
      </c>
      <c r="N1189" s="8">
        <v>36564600</v>
      </c>
      <c r="O1189" s="8">
        <v>29437900</v>
      </c>
      <c r="P1189" s="8">
        <v>1702400</v>
      </c>
      <c r="Q1189">
        <v>1.79</v>
      </c>
      <c r="R1189">
        <v>0.71</v>
      </c>
      <c r="S1189">
        <v>67.06</v>
      </c>
      <c r="T1189" s="6">
        <v>25.01</v>
      </c>
      <c r="U1189" s="7">
        <v>16.444970817120613</v>
      </c>
      <c r="V1189" t="s">
        <v>83</v>
      </c>
    </row>
    <row r="1190" spans="1:22" x14ac:dyDescent="0.3">
      <c r="A1190" t="s">
        <v>67</v>
      </c>
      <c r="B1190" s="6">
        <v>2019</v>
      </c>
      <c r="C1190">
        <v>86.84</v>
      </c>
      <c r="D1190">
        <v>45.4</v>
      </c>
      <c r="E1190">
        <v>3.95</v>
      </c>
      <c r="F1190">
        <v>90.67</v>
      </c>
      <c r="G1190">
        <v>85.96</v>
      </c>
      <c r="H1190">
        <v>82.99</v>
      </c>
      <c r="I1190">
        <v>90.51</v>
      </c>
      <c r="J1190">
        <v>98.73</v>
      </c>
      <c r="K1190" s="58">
        <v>1</v>
      </c>
      <c r="L1190" s="58">
        <v>100</v>
      </c>
      <c r="M1190">
        <v>44186.42</v>
      </c>
      <c r="N1190" s="8">
        <v>225840000</v>
      </c>
      <c r="O1190" s="8">
        <v>165933000</v>
      </c>
      <c r="P1190" s="8">
        <v>7022000</v>
      </c>
      <c r="Q1190">
        <v>2.36</v>
      </c>
      <c r="R1190">
        <v>0.46</v>
      </c>
      <c r="S1190">
        <v>65.680000000000007</v>
      </c>
      <c r="T1190" s="6">
        <v>24.64</v>
      </c>
      <c r="U1190" s="7">
        <v>25.470029069767445</v>
      </c>
      <c r="V1190" t="s">
        <v>640</v>
      </c>
    </row>
    <row r="1191" spans="1:22" x14ac:dyDescent="0.3">
      <c r="A1191" t="s">
        <v>115</v>
      </c>
      <c r="B1191" s="6">
        <v>2019</v>
      </c>
      <c r="C1191">
        <v>80.069999999999993</v>
      </c>
      <c r="D1191">
        <v>80.069999999999993</v>
      </c>
      <c r="E1191">
        <v>100</v>
      </c>
      <c r="F1191">
        <v>78.08</v>
      </c>
      <c r="G1191">
        <v>81.48</v>
      </c>
      <c r="H1191">
        <v>80.459999999999994</v>
      </c>
      <c r="I1191">
        <v>73.099999999999994</v>
      </c>
      <c r="J1191">
        <v>78.930000000000007</v>
      </c>
      <c r="K1191" s="58">
        <v>1</v>
      </c>
      <c r="L1191" s="58">
        <v>100</v>
      </c>
      <c r="M1191">
        <v>23096.68</v>
      </c>
      <c r="N1191" s="8">
        <v>40393800</v>
      </c>
      <c r="O1191" s="8">
        <v>24518100</v>
      </c>
      <c r="P1191" s="8">
        <v>1112700</v>
      </c>
      <c r="Q1191">
        <v>-2.7</v>
      </c>
      <c r="R1191">
        <v>1.1000000000000001</v>
      </c>
      <c r="S1191">
        <v>32.39</v>
      </c>
      <c r="T1191" s="6">
        <v>24.64</v>
      </c>
      <c r="U1191" s="7">
        <v>25.470029069767445</v>
      </c>
      <c r="V1191" t="s">
        <v>640</v>
      </c>
    </row>
    <row r="1192" spans="1:22" x14ac:dyDescent="0.3">
      <c r="A1192" t="s">
        <v>636</v>
      </c>
      <c r="B1192" s="6">
        <v>2019</v>
      </c>
      <c r="C1192">
        <v>74.22</v>
      </c>
      <c r="D1192">
        <v>74.22</v>
      </c>
      <c r="E1192">
        <v>100</v>
      </c>
      <c r="F1192">
        <v>75.53</v>
      </c>
      <c r="G1192">
        <v>71.94</v>
      </c>
      <c r="H1192">
        <v>76.28</v>
      </c>
      <c r="I1192">
        <v>73.099999999999994</v>
      </c>
      <c r="J1192">
        <v>85.31</v>
      </c>
      <c r="K1192" s="58">
        <v>1</v>
      </c>
      <c r="L1192" s="58"/>
      <c r="M1192">
        <v>6656.08</v>
      </c>
      <c r="N1192" s="8">
        <v>16696400</v>
      </c>
      <c r="O1192" s="8">
        <v>12234600</v>
      </c>
      <c r="P1192" s="8">
        <v>1246800</v>
      </c>
      <c r="Q1192">
        <v>5.0199999999999996</v>
      </c>
      <c r="R1192">
        <v>1.06</v>
      </c>
      <c r="S1192">
        <v>63.98</v>
      </c>
      <c r="T1192" s="6">
        <v>24.64</v>
      </c>
      <c r="U1192" s="7">
        <v>25.470029069767445</v>
      </c>
      <c r="V1192" t="s">
        <v>640</v>
      </c>
    </row>
    <row r="1193" spans="1:22" x14ac:dyDescent="0.3">
      <c r="A1193" t="s">
        <v>637</v>
      </c>
      <c r="B1193" s="6">
        <v>2019</v>
      </c>
      <c r="C1193">
        <v>91.31</v>
      </c>
      <c r="D1193">
        <v>48.94</v>
      </c>
      <c r="E1193">
        <v>6.58</v>
      </c>
      <c r="F1193">
        <v>98.88</v>
      </c>
      <c r="G1193">
        <v>95.51</v>
      </c>
      <c r="H1193">
        <v>73.540000000000006</v>
      </c>
      <c r="I1193">
        <v>99.68</v>
      </c>
      <c r="J1193">
        <v>71.709999999999994</v>
      </c>
      <c r="K1193" s="58">
        <v>1</v>
      </c>
      <c r="L1193" s="58">
        <v>45.45</v>
      </c>
      <c r="M1193">
        <v>20793.14</v>
      </c>
      <c r="N1193" s="8">
        <v>96355000</v>
      </c>
      <c r="O1193" s="8">
        <v>67680000</v>
      </c>
      <c r="P1193" s="8">
        <v>6510000</v>
      </c>
      <c r="Q1193">
        <v>7.53</v>
      </c>
      <c r="R1193">
        <v>1.1200000000000001</v>
      </c>
      <c r="S1193">
        <v>31.03</v>
      </c>
      <c r="T1193" s="6">
        <v>24.64</v>
      </c>
      <c r="U1193" s="7">
        <v>25.470029069767445</v>
      </c>
      <c r="V1193" t="s">
        <v>640</v>
      </c>
    </row>
    <row r="1194" spans="1:22" x14ac:dyDescent="0.3">
      <c r="A1194" t="s">
        <v>139</v>
      </c>
      <c r="B1194" s="6">
        <v>2019</v>
      </c>
      <c r="C1194">
        <v>84.34</v>
      </c>
      <c r="D1194">
        <v>84.34</v>
      </c>
      <c r="E1194">
        <v>100</v>
      </c>
      <c r="F1194">
        <v>78.84</v>
      </c>
      <c r="G1194">
        <v>90.25</v>
      </c>
      <c r="H1194">
        <v>81.96</v>
      </c>
      <c r="I1194">
        <v>73.099999999999994</v>
      </c>
      <c r="J1194">
        <v>88.44</v>
      </c>
      <c r="K1194" s="58">
        <v>1</v>
      </c>
      <c r="L1194" s="58">
        <v>45.45</v>
      </c>
      <c r="M1194">
        <v>19592.54</v>
      </c>
      <c r="N1194" s="8">
        <v>30863000</v>
      </c>
      <c r="O1194" s="8">
        <v>17634000</v>
      </c>
      <c r="P1194" s="8">
        <v>2976000</v>
      </c>
      <c r="Q1194">
        <v>6.54</v>
      </c>
      <c r="R1194">
        <v>0.78</v>
      </c>
      <c r="S1194">
        <v>35.74</v>
      </c>
      <c r="T1194" s="6">
        <v>24.64</v>
      </c>
      <c r="U1194" s="7">
        <v>25.470029069767445</v>
      </c>
      <c r="V1194" t="s">
        <v>640</v>
      </c>
    </row>
    <row r="1195" spans="1:22" x14ac:dyDescent="0.3">
      <c r="A1195" t="s">
        <v>368</v>
      </c>
      <c r="B1195" s="6">
        <v>2019</v>
      </c>
      <c r="C1195">
        <v>62.95</v>
      </c>
      <c r="D1195">
        <v>62.95</v>
      </c>
      <c r="E1195">
        <v>73.680000000000007</v>
      </c>
      <c r="F1195">
        <v>62.79</v>
      </c>
      <c r="G1195">
        <v>71.040000000000006</v>
      </c>
      <c r="H1195">
        <v>49.38</v>
      </c>
      <c r="I1195">
        <v>50</v>
      </c>
      <c r="J1195">
        <v>54.08</v>
      </c>
      <c r="K1195" s="58">
        <v>1</v>
      </c>
      <c r="L1195" s="58">
        <v>50</v>
      </c>
      <c r="M1195">
        <v>3548.06</v>
      </c>
      <c r="N1195" s="8">
        <v>2316700</v>
      </c>
      <c r="O1195" s="8">
        <v>547000</v>
      </c>
      <c r="P1195" s="8">
        <v>313200</v>
      </c>
      <c r="Q1195">
        <v>18.54</v>
      </c>
      <c r="R1195">
        <v>0.69</v>
      </c>
      <c r="S1195">
        <v>12.81</v>
      </c>
      <c r="T1195" s="6">
        <v>24.64</v>
      </c>
      <c r="U1195" s="7">
        <v>25.470029069767445</v>
      </c>
      <c r="V1195" t="s">
        <v>640</v>
      </c>
    </row>
    <row r="1196" spans="1:22" x14ac:dyDescent="0.3">
      <c r="A1196" t="s">
        <v>260</v>
      </c>
      <c r="B1196" s="6">
        <v>2019</v>
      </c>
      <c r="C1196">
        <v>81.400000000000006</v>
      </c>
      <c r="D1196">
        <v>59.78</v>
      </c>
      <c r="E1196">
        <v>38.159999999999997</v>
      </c>
      <c r="F1196">
        <v>96.63</v>
      </c>
      <c r="G1196">
        <v>91.6</v>
      </c>
      <c r="H1196">
        <v>42.68</v>
      </c>
      <c r="I1196">
        <v>99.05</v>
      </c>
      <c r="J1196">
        <v>35.31</v>
      </c>
      <c r="K1196" s="58">
        <v>1</v>
      </c>
      <c r="L1196" s="58">
        <v>50</v>
      </c>
      <c r="M1196">
        <v>1956.42</v>
      </c>
      <c r="N1196" s="8">
        <v>5681687</v>
      </c>
      <c r="O1196" s="8">
        <v>1493715</v>
      </c>
      <c r="P1196" s="8">
        <v>137483</v>
      </c>
      <c r="Q1196">
        <v>2.89</v>
      </c>
      <c r="R1196">
        <v>0.02</v>
      </c>
      <c r="S1196">
        <v>24.14</v>
      </c>
      <c r="T1196" s="6">
        <v>24.64</v>
      </c>
      <c r="U1196" s="7">
        <v>25.470029069767445</v>
      </c>
      <c r="V1196" t="s">
        <v>640</v>
      </c>
    </row>
    <row r="1197" spans="1:22" x14ac:dyDescent="0.3">
      <c r="A1197" t="s">
        <v>638</v>
      </c>
      <c r="B1197" s="6">
        <v>2019</v>
      </c>
      <c r="C1197">
        <v>10.08</v>
      </c>
      <c r="D1197">
        <v>10.08</v>
      </c>
      <c r="E1197">
        <v>88.16</v>
      </c>
      <c r="F1197">
        <v>0</v>
      </c>
      <c r="G1197">
        <v>6.67</v>
      </c>
      <c r="H1197">
        <v>30.02</v>
      </c>
      <c r="I1197">
        <v>0</v>
      </c>
      <c r="J1197">
        <v>43.4</v>
      </c>
      <c r="K1197" s="58">
        <v>1</v>
      </c>
      <c r="L1197" s="58">
        <v>57.14</v>
      </c>
      <c r="M1197">
        <v>10329.81</v>
      </c>
      <c r="N1197" s="8">
        <v>35590000</v>
      </c>
      <c r="O1197" s="8">
        <v>306000</v>
      </c>
      <c r="P1197" s="8">
        <v>4367000</v>
      </c>
      <c r="Q1197">
        <v>12.73</v>
      </c>
      <c r="R1197">
        <v>0.13</v>
      </c>
      <c r="S1197">
        <v>0.11</v>
      </c>
      <c r="T1197" s="6">
        <v>24.64</v>
      </c>
      <c r="U1197" s="7">
        <v>25.470029069767445</v>
      </c>
      <c r="V1197" t="s">
        <v>640</v>
      </c>
    </row>
    <row r="1198" spans="1:22" x14ac:dyDescent="0.3">
      <c r="A1198" t="s">
        <v>680</v>
      </c>
      <c r="B1198" s="6">
        <v>2019</v>
      </c>
      <c r="C1198">
        <v>82.78</v>
      </c>
      <c r="D1198">
        <v>57.83</v>
      </c>
      <c r="E1198">
        <v>32.89</v>
      </c>
      <c r="F1198">
        <v>97.12</v>
      </c>
      <c r="G1198">
        <v>83.24</v>
      </c>
      <c r="H1198">
        <v>61.9</v>
      </c>
      <c r="I1198">
        <v>95.25</v>
      </c>
      <c r="J1198">
        <v>64.06</v>
      </c>
      <c r="K1198" s="58">
        <v>1</v>
      </c>
      <c r="L1198" s="58">
        <v>45.45</v>
      </c>
      <c r="M1198">
        <v>12716.05</v>
      </c>
      <c r="N1198" s="8">
        <v>121155000</v>
      </c>
      <c r="O1198" s="8">
        <v>85824000</v>
      </c>
      <c r="P1198" s="8">
        <v>2662000</v>
      </c>
      <c r="Q1198">
        <v>-0.12</v>
      </c>
      <c r="R1198">
        <v>0.46</v>
      </c>
      <c r="S1198">
        <v>62.41</v>
      </c>
      <c r="T1198" s="6">
        <v>24.64</v>
      </c>
      <c r="U1198" s="7">
        <v>25.470029069767445</v>
      </c>
      <c r="V1198" t="s">
        <v>640</v>
      </c>
    </row>
    <row r="1199" spans="1:22" x14ac:dyDescent="0.3">
      <c r="A1199" t="s">
        <v>461</v>
      </c>
      <c r="B1199" s="6">
        <v>2019</v>
      </c>
      <c r="C1199">
        <v>70.67</v>
      </c>
      <c r="D1199">
        <v>47.17</v>
      </c>
      <c r="E1199">
        <v>23.68</v>
      </c>
      <c r="F1199">
        <v>65.27</v>
      </c>
      <c r="G1199">
        <v>73.06</v>
      </c>
      <c r="H1199">
        <v>71.37</v>
      </c>
      <c r="I1199">
        <v>87.25</v>
      </c>
      <c r="J1199">
        <v>80.459999999999994</v>
      </c>
      <c r="K1199" s="58">
        <v>1</v>
      </c>
      <c r="L1199" s="58">
        <v>45.45</v>
      </c>
      <c r="M1199">
        <v>4519.2299999999996</v>
      </c>
      <c r="N1199" s="8">
        <v>7191000</v>
      </c>
      <c r="O1199" s="8">
        <v>4919000</v>
      </c>
      <c r="P1199" s="8">
        <v>371000</v>
      </c>
      <c r="Q1199">
        <v>5.38</v>
      </c>
      <c r="R1199">
        <v>0.87</v>
      </c>
      <c r="S1199">
        <v>30.39</v>
      </c>
      <c r="T1199" s="6">
        <v>24.64</v>
      </c>
      <c r="U1199" s="7">
        <v>25.470029069767445</v>
      </c>
      <c r="V1199" t="s">
        <v>640</v>
      </c>
    </row>
    <row r="1200" spans="1:22" x14ac:dyDescent="0.3">
      <c r="A1200" t="s">
        <v>186</v>
      </c>
      <c r="B1200" s="6">
        <v>2019</v>
      </c>
      <c r="C1200">
        <v>79.08</v>
      </c>
      <c r="D1200">
        <v>76.38</v>
      </c>
      <c r="E1200">
        <v>73.680000000000007</v>
      </c>
      <c r="F1200">
        <v>79.989999999999995</v>
      </c>
      <c r="G1200">
        <v>78.66</v>
      </c>
      <c r="H1200">
        <v>78.5</v>
      </c>
      <c r="I1200">
        <v>73.099999999999994</v>
      </c>
      <c r="J1200">
        <v>79.69</v>
      </c>
      <c r="K1200" s="58">
        <v>1</v>
      </c>
      <c r="L1200" s="58">
        <v>57.14</v>
      </c>
      <c r="M1200">
        <v>7640.05</v>
      </c>
      <c r="N1200" s="8">
        <v>18476000</v>
      </c>
      <c r="O1200" s="8">
        <v>13012000</v>
      </c>
      <c r="P1200" s="8">
        <v>901000</v>
      </c>
      <c r="Q1200">
        <v>2.11</v>
      </c>
      <c r="R1200">
        <v>1.05</v>
      </c>
      <c r="S1200">
        <v>46.94</v>
      </c>
      <c r="T1200" s="6">
        <v>24.64</v>
      </c>
      <c r="U1200" s="7">
        <v>25.470029069767445</v>
      </c>
      <c r="V1200" t="s">
        <v>640</v>
      </c>
    </row>
    <row r="1201" spans="1:22" x14ac:dyDescent="0.3">
      <c r="A1201" t="s">
        <v>639</v>
      </c>
      <c r="B1201" s="6">
        <v>2019</v>
      </c>
      <c r="C1201">
        <v>87.59</v>
      </c>
      <c r="D1201">
        <v>44.45</v>
      </c>
      <c r="E1201">
        <v>1.32</v>
      </c>
      <c r="F1201">
        <v>93.31</v>
      </c>
      <c r="G1201">
        <v>95.13</v>
      </c>
      <c r="H1201">
        <v>66.73</v>
      </c>
      <c r="I1201">
        <v>90.51</v>
      </c>
      <c r="J1201">
        <v>72.34</v>
      </c>
      <c r="K1201" s="58">
        <v>1</v>
      </c>
      <c r="L1201" s="58">
        <v>58.33</v>
      </c>
      <c r="M1201">
        <v>51463.62</v>
      </c>
      <c r="N1201" s="8">
        <v>474965000</v>
      </c>
      <c r="O1201" s="8">
        <v>363977000</v>
      </c>
      <c r="P1201" s="8">
        <v>15549000</v>
      </c>
      <c r="Q1201">
        <v>3.39</v>
      </c>
      <c r="R1201">
        <v>0.53</v>
      </c>
      <c r="S1201">
        <v>65.540000000000006</v>
      </c>
      <c r="T1201" s="6">
        <v>24.64</v>
      </c>
      <c r="U1201" s="7">
        <v>25.470029069767445</v>
      </c>
      <c r="V1201" t="s">
        <v>640</v>
      </c>
    </row>
    <row r="1202" spans="1:22" x14ac:dyDescent="0.3">
      <c r="A1202" t="s">
        <v>678</v>
      </c>
      <c r="B1202" s="6">
        <v>2019</v>
      </c>
      <c r="C1202">
        <v>76.78</v>
      </c>
      <c r="D1202">
        <v>76.78</v>
      </c>
      <c r="E1202">
        <v>77.27</v>
      </c>
      <c r="F1202">
        <v>53.59</v>
      </c>
      <c r="G1202">
        <v>90.63</v>
      </c>
      <c r="H1202">
        <v>94.28</v>
      </c>
      <c r="I1202">
        <v>27.15</v>
      </c>
      <c r="J1202">
        <v>98.44</v>
      </c>
      <c r="K1202" s="58">
        <v>1</v>
      </c>
      <c r="L1202" s="58">
        <v>42.86</v>
      </c>
      <c r="M1202">
        <v>52755.21</v>
      </c>
      <c r="N1202" s="8">
        <v>43409900</v>
      </c>
      <c r="O1202" s="8">
        <v>24085500</v>
      </c>
      <c r="P1202" s="8">
        <v>3592900</v>
      </c>
      <c r="Q1202">
        <v>6</v>
      </c>
      <c r="R1202">
        <v>0.5</v>
      </c>
      <c r="S1202">
        <v>43.09</v>
      </c>
      <c r="T1202" s="6">
        <v>24.64</v>
      </c>
      <c r="U1202" s="7">
        <v>25.470029069767445</v>
      </c>
      <c r="V1202" t="s">
        <v>77</v>
      </c>
    </row>
    <row r="1203" spans="1:22" x14ac:dyDescent="0.3">
      <c r="A1203" t="s">
        <v>155</v>
      </c>
      <c r="B1203" s="6">
        <v>2019</v>
      </c>
      <c r="C1203">
        <v>71.180000000000007</v>
      </c>
      <c r="D1203">
        <v>71.180000000000007</v>
      </c>
      <c r="E1203">
        <v>93.18</v>
      </c>
      <c r="F1203">
        <v>70.02</v>
      </c>
      <c r="G1203">
        <v>76.44</v>
      </c>
      <c r="H1203">
        <v>64.33</v>
      </c>
      <c r="I1203">
        <v>27.15</v>
      </c>
      <c r="J1203">
        <v>51.97</v>
      </c>
      <c r="K1203" s="58">
        <v>1</v>
      </c>
      <c r="L1203" s="58">
        <v>53.33</v>
      </c>
      <c r="M1203">
        <v>18493.54</v>
      </c>
      <c r="N1203" s="8">
        <v>12455000</v>
      </c>
      <c r="O1203" s="8">
        <v>5887000</v>
      </c>
      <c r="P1203" s="8">
        <v>991000</v>
      </c>
      <c r="Q1203">
        <v>3.93</v>
      </c>
      <c r="R1203">
        <v>0.74</v>
      </c>
      <c r="S1203">
        <v>25.19</v>
      </c>
      <c r="T1203" s="6">
        <v>24.64</v>
      </c>
      <c r="U1203" s="7">
        <v>25.470029069767445</v>
      </c>
      <c r="V1203" t="s">
        <v>77</v>
      </c>
    </row>
    <row r="1204" spans="1:22" x14ac:dyDescent="0.3">
      <c r="A1204" t="s">
        <v>356</v>
      </c>
      <c r="B1204" s="6">
        <v>2019</v>
      </c>
      <c r="C1204">
        <v>78.989999999999995</v>
      </c>
      <c r="D1204">
        <v>70.17</v>
      </c>
      <c r="E1204">
        <v>61.36</v>
      </c>
      <c r="F1204">
        <v>90.28</v>
      </c>
      <c r="G1204">
        <v>82.79</v>
      </c>
      <c r="H1204">
        <v>52.58</v>
      </c>
      <c r="I1204">
        <v>93.82</v>
      </c>
      <c r="J1204">
        <v>41.56</v>
      </c>
      <c r="K1204" s="58">
        <v>1</v>
      </c>
      <c r="L1204" s="58">
        <v>60</v>
      </c>
      <c r="M1204">
        <v>7294.63</v>
      </c>
      <c r="N1204" s="8">
        <v>10761000</v>
      </c>
      <c r="O1204" s="8">
        <v>6131000</v>
      </c>
      <c r="P1204" s="8">
        <v>879000</v>
      </c>
      <c r="Q1204">
        <v>5.6</v>
      </c>
      <c r="R1204">
        <v>0.81</v>
      </c>
      <c r="S1204">
        <v>44.63</v>
      </c>
      <c r="T1204" s="6">
        <v>24.64</v>
      </c>
      <c r="U1204" s="7">
        <v>25.470029069767445</v>
      </c>
      <c r="V1204" t="s">
        <v>77</v>
      </c>
    </row>
    <row r="1205" spans="1:22" x14ac:dyDescent="0.3">
      <c r="A1205" t="s">
        <v>21</v>
      </c>
      <c r="B1205" s="6">
        <v>2019</v>
      </c>
      <c r="C1205">
        <v>90.81</v>
      </c>
      <c r="D1205">
        <v>51.08</v>
      </c>
      <c r="E1205">
        <v>11.36</v>
      </c>
      <c r="F1205">
        <v>92.46</v>
      </c>
      <c r="G1205">
        <v>92.96</v>
      </c>
      <c r="H1205">
        <v>84.22</v>
      </c>
      <c r="I1205">
        <v>99.73</v>
      </c>
      <c r="J1205">
        <v>94.16</v>
      </c>
      <c r="K1205" s="58">
        <v>1</v>
      </c>
      <c r="L1205" s="58">
        <v>70</v>
      </c>
      <c r="M1205">
        <v>62272.84</v>
      </c>
      <c r="N1205" s="8">
        <v>84063000</v>
      </c>
      <c r="O1205" s="8">
        <v>41713000</v>
      </c>
      <c r="P1205" s="8">
        <v>3254000</v>
      </c>
      <c r="Q1205">
        <v>10.57</v>
      </c>
      <c r="R1205">
        <v>0.71</v>
      </c>
      <c r="S1205">
        <v>31.86</v>
      </c>
      <c r="T1205" s="6">
        <v>24.64</v>
      </c>
      <c r="U1205" s="7">
        <v>25.470029069767445</v>
      </c>
      <c r="V1205" t="s">
        <v>77</v>
      </c>
    </row>
    <row r="1206" spans="1:22" x14ac:dyDescent="0.3">
      <c r="A1206" t="s">
        <v>12</v>
      </c>
      <c r="B1206" s="6">
        <v>2019</v>
      </c>
      <c r="C1206">
        <v>89.28</v>
      </c>
      <c r="D1206">
        <v>46.2</v>
      </c>
      <c r="E1206">
        <v>3.13</v>
      </c>
      <c r="F1206">
        <v>87.18</v>
      </c>
      <c r="G1206">
        <v>97.17</v>
      </c>
      <c r="H1206">
        <v>79.010000000000005</v>
      </c>
      <c r="I1206">
        <v>61.29</v>
      </c>
      <c r="J1206">
        <v>75.38</v>
      </c>
      <c r="K1206" s="58">
        <v>0</v>
      </c>
      <c r="L1206" s="58"/>
      <c r="M1206">
        <v>72011.63</v>
      </c>
      <c r="N1206" s="8">
        <v>121682000</v>
      </c>
      <c r="O1206" s="8">
        <v>74165000</v>
      </c>
      <c r="P1206" s="8">
        <v>4909000</v>
      </c>
      <c r="Q1206">
        <v>4.43</v>
      </c>
      <c r="R1206">
        <v>0.36</v>
      </c>
      <c r="S1206">
        <v>45</v>
      </c>
      <c r="T1206" s="6">
        <v>24.64</v>
      </c>
      <c r="U1206" s="7">
        <v>25.470029069767445</v>
      </c>
      <c r="V1206" t="s">
        <v>77</v>
      </c>
    </row>
    <row r="1207" spans="1:22" x14ac:dyDescent="0.3">
      <c r="A1207" t="s">
        <v>254</v>
      </c>
      <c r="B1207" s="6">
        <v>2019</v>
      </c>
      <c r="C1207">
        <v>60.27</v>
      </c>
      <c r="D1207">
        <v>60.27</v>
      </c>
      <c r="E1207">
        <v>100</v>
      </c>
      <c r="F1207">
        <v>45.5</v>
      </c>
      <c r="G1207">
        <v>64.34</v>
      </c>
      <c r="H1207">
        <v>79.459999999999994</v>
      </c>
      <c r="I1207">
        <v>27.15</v>
      </c>
      <c r="J1207">
        <v>76.400000000000006</v>
      </c>
      <c r="K1207" s="58">
        <v>0</v>
      </c>
      <c r="L1207" s="58">
        <v>0</v>
      </c>
      <c r="M1207">
        <v>7575.14</v>
      </c>
      <c r="N1207" s="8">
        <v>8501300</v>
      </c>
      <c r="O1207" s="8">
        <v>4922300</v>
      </c>
      <c r="P1207" s="8">
        <v>687500</v>
      </c>
      <c r="Q1207">
        <v>6.59</v>
      </c>
      <c r="R1207">
        <v>1.51</v>
      </c>
      <c r="S1207">
        <v>41.68</v>
      </c>
      <c r="T1207" s="6">
        <v>24.64</v>
      </c>
      <c r="U1207" s="7">
        <v>25.470029069767445</v>
      </c>
      <c r="V1207" t="s">
        <v>77</v>
      </c>
    </row>
    <row r="1208" spans="1:22" x14ac:dyDescent="0.3">
      <c r="A1208" t="s">
        <v>641</v>
      </c>
      <c r="B1208" s="6">
        <v>2019</v>
      </c>
      <c r="C1208">
        <v>76.849999999999994</v>
      </c>
      <c r="D1208">
        <v>69.11</v>
      </c>
      <c r="E1208">
        <v>61.36</v>
      </c>
      <c r="F1208">
        <v>68.849999999999994</v>
      </c>
      <c r="G1208">
        <v>85.99</v>
      </c>
      <c r="H1208">
        <v>75.489999999999995</v>
      </c>
      <c r="I1208">
        <v>27.15</v>
      </c>
      <c r="J1208">
        <v>84.49</v>
      </c>
      <c r="K1208" s="58">
        <v>0</v>
      </c>
      <c r="L1208" s="58">
        <v>5</v>
      </c>
      <c r="M1208">
        <v>5762.46</v>
      </c>
      <c r="N1208" s="8">
        <v>7745000</v>
      </c>
      <c r="O1208" s="8">
        <v>5068000</v>
      </c>
      <c r="P1208" s="8">
        <v>411000</v>
      </c>
      <c r="Q1208">
        <v>1.0900000000000001</v>
      </c>
      <c r="R1208">
        <v>0.56999999999999995</v>
      </c>
      <c r="S1208">
        <v>46.09</v>
      </c>
      <c r="T1208" s="6">
        <v>24.64</v>
      </c>
      <c r="U1208" s="7">
        <v>25.470029069767445</v>
      </c>
      <c r="V1208" t="s">
        <v>77</v>
      </c>
    </row>
    <row r="1209" spans="1:22" x14ac:dyDescent="0.3">
      <c r="A1209" t="s">
        <v>681</v>
      </c>
      <c r="B1209" s="6">
        <v>2019</v>
      </c>
      <c r="C1209">
        <v>82.38</v>
      </c>
      <c r="D1209">
        <v>82.38</v>
      </c>
      <c r="E1209">
        <v>100</v>
      </c>
      <c r="F1209">
        <v>91.2</v>
      </c>
      <c r="G1209">
        <v>77.3</v>
      </c>
      <c r="H1209">
        <v>75.41</v>
      </c>
      <c r="I1209">
        <v>93.82</v>
      </c>
      <c r="J1209">
        <v>73.31</v>
      </c>
      <c r="K1209" s="58">
        <v>0</v>
      </c>
      <c r="L1209" s="58">
        <v>6.25</v>
      </c>
      <c r="M1209">
        <v>7707.54</v>
      </c>
      <c r="N1209" s="8">
        <v>1879200</v>
      </c>
      <c r="O1209" s="8">
        <v>1010600</v>
      </c>
      <c r="P1209" s="8">
        <v>330900</v>
      </c>
      <c r="Q1209">
        <v>12.71</v>
      </c>
      <c r="R1209">
        <v>0.73</v>
      </c>
      <c r="S1209">
        <v>42.02</v>
      </c>
      <c r="T1209" s="6">
        <v>24.64</v>
      </c>
      <c r="U1209" s="7">
        <v>25.470029069767445</v>
      </c>
      <c r="V1209" t="s">
        <v>77</v>
      </c>
    </row>
    <row r="1210" spans="1:22" x14ac:dyDescent="0.3">
      <c r="A1210" t="s">
        <v>622</v>
      </c>
      <c r="B1210" s="6">
        <v>2019</v>
      </c>
      <c r="C1210">
        <v>57.1</v>
      </c>
      <c r="D1210">
        <v>57.1</v>
      </c>
      <c r="E1210">
        <v>100</v>
      </c>
      <c r="F1210">
        <v>25.65</v>
      </c>
      <c r="G1210">
        <v>68.8</v>
      </c>
      <c r="H1210">
        <v>92.86</v>
      </c>
      <c r="I1210">
        <v>0</v>
      </c>
      <c r="J1210">
        <v>97.4</v>
      </c>
      <c r="K1210" s="58">
        <v>0</v>
      </c>
      <c r="L1210" s="58">
        <v>6.25</v>
      </c>
      <c r="M1210">
        <v>1181.77</v>
      </c>
      <c r="N1210" s="8">
        <v>1415258</v>
      </c>
      <c r="O1210" s="8">
        <v>731983</v>
      </c>
      <c r="P1210" s="8">
        <v>81617</v>
      </c>
      <c r="Q1210">
        <v>3.53</v>
      </c>
      <c r="R1210">
        <v>0.48</v>
      </c>
      <c r="S1210">
        <v>39.83</v>
      </c>
      <c r="T1210" s="6">
        <v>24.64</v>
      </c>
      <c r="U1210" s="7">
        <v>25.470029069767445</v>
      </c>
      <c r="V1210" t="s">
        <v>77</v>
      </c>
    </row>
    <row r="1211" spans="1:22" x14ac:dyDescent="0.3">
      <c r="A1211" t="s">
        <v>642</v>
      </c>
      <c r="B1211" s="6">
        <v>2019</v>
      </c>
      <c r="C1211">
        <v>36.369999999999997</v>
      </c>
      <c r="D1211">
        <v>36.369999999999997</v>
      </c>
      <c r="E1211">
        <v>100</v>
      </c>
      <c r="F1211">
        <v>30.44</v>
      </c>
      <c r="G1211">
        <v>48.38</v>
      </c>
      <c r="H1211">
        <v>26.52</v>
      </c>
      <c r="I1211">
        <v>69.62</v>
      </c>
      <c r="J1211">
        <v>21.2</v>
      </c>
      <c r="K1211" s="58">
        <v>0</v>
      </c>
      <c r="L1211" s="58">
        <v>55</v>
      </c>
      <c r="M1211">
        <v>13203.1</v>
      </c>
      <c r="N1211" s="8">
        <v>2198032</v>
      </c>
      <c r="O1211" s="8">
        <v>512387</v>
      </c>
      <c r="P1211" s="8">
        <v>624422</v>
      </c>
      <c r="Q1211">
        <v>24.32</v>
      </c>
      <c r="R1211">
        <v>0.98</v>
      </c>
      <c r="S1211">
        <v>1.24</v>
      </c>
      <c r="T1211" s="6">
        <v>24.64</v>
      </c>
      <c r="U1211" s="7">
        <v>25.470029069767445</v>
      </c>
      <c r="V1211" t="s">
        <v>77</v>
      </c>
    </row>
    <row r="1212" spans="1:22" x14ac:dyDescent="0.3">
      <c r="A1212" t="s">
        <v>643</v>
      </c>
      <c r="B1212" s="6">
        <v>2019</v>
      </c>
      <c r="C1212">
        <v>46.61</v>
      </c>
      <c r="D1212">
        <v>46.61</v>
      </c>
      <c r="E1212">
        <v>100</v>
      </c>
      <c r="F1212">
        <v>26.33</v>
      </c>
      <c r="G1212">
        <v>64.58</v>
      </c>
      <c r="H1212">
        <v>51.97</v>
      </c>
      <c r="I1212">
        <v>27.15</v>
      </c>
      <c r="J1212">
        <v>72.84</v>
      </c>
      <c r="K1212" s="58">
        <v>0</v>
      </c>
      <c r="L1212" s="58">
        <v>0</v>
      </c>
      <c r="M1212">
        <v>2755.68</v>
      </c>
      <c r="N1212" s="8">
        <v>1994000</v>
      </c>
      <c r="O1212" s="8">
        <v>433000</v>
      </c>
      <c r="P1212" s="8">
        <v>309000</v>
      </c>
      <c r="Q1212">
        <v>11.97</v>
      </c>
      <c r="R1212">
        <v>1.29</v>
      </c>
      <c r="S1212">
        <v>1.64</v>
      </c>
      <c r="T1212" s="6">
        <v>24.64</v>
      </c>
      <c r="U1212" s="7">
        <v>25.470029069767445</v>
      </c>
      <c r="V1212" t="s">
        <v>77</v>
      </c>
    </row>
    <row r="1213" spans="1:22" x14ac:dyDescent="0.3">
      <c r="A1213" t="s">
        <v>162</v>
      </c>
      <c r="B1213" s="6">
        <v>2019</v>
      </c>
      <c r="C1213">
        <v>73.63</v>
      </c>
      <c r="D1213">
        <v>73.63</v>
      </c>
      <c r="E1213">
        <v>100</v>
      </c>
      <c r="F1213">
        <v>72.62</v>
      </c>
      <c r="G1213">
        <v>69.72</v>
      </c>
      <c r="H1213">
        <v>82.04</v>
      </c>
      <c r="I1213">
        <v>27.15</v>
      </c>
      <c r="J1213">
        <v>94.62</v>
      </c>
      <c r="K1213" s="58">
        <v>0</v>
      </c>
      <c r="L1213" s="58">
        <v>0</v>
      </c>
      <c r="M1213">
        <v>22678.7</v>
      </c>
      <c r="N1213" s="8">
        <v>10185000</v>
      </c>
      <c r="O1213" s="8">
        <v>6526000</v>
      </c>
      <c r="P1213" s="8">
        <v>910000</v>
      </c>
      <c r="Q1213">
        <v>7.91</v>
      </c>
      <c r="R1213">
        <v>0.61</v>
      </c>
      <c r="S1213">
        <v>53.03</v>
      </c>
      <c r="T1213" s="6">
        <v>24.64</v>
      </c>
      <c r="U1213" s="7">
        <v>25.470029069767445</v>
      </c>
      <c r="V1213" t="s">
        <v>77</v>
      </c>
    </row>
    <row r="1214" spans="1:22" x14ac:dyDescent="0.3">
      <c r="A1214" t="s">
        <v>274</v>
      </c>
      <c r="B1214" s="6">
        <v>2019</v>
      </c>
      <c r="C1214">
        <v>64.94</v>
      </c>
      <c r="D1214">
        <v>64.94</v>
      </c>
      <c r="E1214">
        <v>100</v>
      </c>
      <c r="F1214">
        <v>58.94</v>
      </c>
      <c r="G1214">
        <v>72.14</v>
      </c>
      <c r="H1214">
        <v>63.33</v>
      </c>
      <c r="I1214">
        <v>27.15</v>
      </c>
      <c r="J1214">
        <v>52.31</v>
      </c>
      <c r="K1214" s="58">
        <v>0</v>
      </c>
      <c r="L1214" s="58">
        <v>0</v>
      </c>
      <c r="M1214">
        <v>7077.52</v>
      </c>
      <c r="N1214" s="8">
        <v>5890000</v>
      </c>
      <c r="O1214" s="8">
        <v>3279000</v>
      </c>
      <c r="P1214" s="8">
        <v>572000</v>
      </c>
      <c r="Q1214">
        <v>9.2100000000000009</v>
      </c>
      <c r="R1214">
        <v>1.82</v>
      </c>
      <c r="S1214">
        <v>33.43</v>
      </c>
      <c r="T1214" s="6">
        <v>24.64</v>
      </c>
      <c r="U1214" s="7">
        <v>25.470029069767445</v>
      </c>
      <c r="V1214" t="s">
        <v>77</v>
      </c>
    </row>
    <row r="1215" spans="1:22" x14ac:dyDescent="0.3">
      <c r="A1215" t="s">
        <v>374</v>
      </c>
      <c r="B1215" s="6">
        <v>2019</v>
      </c>
      <c r="C1215">
        <v>53.3</v>
      </c>
      <c r="D1215">
        <v>53.3</v>
      </c>
      <c r="E1215">
        <v>100</v>
      </c>
      <c r="F1215">
        <v>36.9</v>
      </c>
      <c r="G1215">
        <v>75.77</v>
      </c>
      <c r="H1215">
        <v>44.18</v>
      </c>
      <c r="I1215">
        <v>27.15</v>
      </c>
      <c r="J1215">
        <v>37.31</v>
      </c>
      <c r="K1215" s="58">
        <v>0</v>
      </c>
      <c r="L1215" s="58">
        <v>0</v>
      </c>
      <c r="M1215">
        <v>2145.59</v>
      </c>
      <c r="N1215" s="8">
        <v>10496700</v>
      </c>
      <c r="O1215" s="8">
        <v>6001600</v>
      </c>
      <c r="P1215" s="8">
        <v>98800</v>
      </c>
      <c r="Q1215">
        <v>1.54</v>
      </c>
      <c r="R1215">
        <v>0.39</v>
      </c>
      <c r="S1215">
        <v>46.11</v>
      </c>
      <c r="T1215" s="6">
        <v>24.64</v>
      </c>
      <c r="U1215" s="7">
        <v>25.470029069767445</v>
      </c>
      <c r="V1215" t="s">
        <v>77</v>
      </c>
    </row>
    <row r="1216" spans="1:22" x14ac:dyDescent="0.3">
      <c r="A1216" t="s">
        <v>644</v>
      </c>
      <c r="B1216" s="6">
        <v>2019</v>
      </c>
      <c r="C1216">
        <v>81.319999999999993</v>
      </c>
      <c r="D1216">
        <v>81.319999999999993</v>
      </c>
      <c r="E1216">
        <v>100</v>
      </c>
      <c r="F1216">
        <v>65.22</v>
      </c>
      <c r="G1216">
        <v>89.62</v>
      </c>
      <c r="H1216">
        <v>91.44</v>
      </c>
      <c r="I1216">
        <v>38.57</v>
      </c>
      <c r="J1216">
        <v>99.34</v>
      </c>
      <c r="K1216" s="58">
        <v>0</v>
      </c>
      <c r="L1216" s="58">
        <v>0</v>
      </c>
      <c r="M1216">
        <v>21199.5</v>
      </c>
      <c r="N1216" s="8">
        <v>13226000</v>
      </c>
      <c r="O1216" s="8">
        <v>5391000</v>
      </c>
      <c r="P1216" s="8">
        <v>993000</v>
      </c>
      <c r="Q1216">
        <v>6.29</v>
      </c>
      <c r="R1216">
        <v>0.68</v>
      </c>
      <c r="S1216">
        <v>25.3</v>
      </c>
      <c r="T1216" s="6">
        <v>24.64</v>
      </c>
      <c r="U1216" s="7">
        <v>25.470029069767445</v>
      </c>
      <c r="V1216" t="s">
        <v>77</v>
      </c>
    </row>
    <row r="1217" spans="1:22" x14ac:dyDescent="0.3">
      <c r="A1217" t="s">
        <v>389</v>
      </c>
      <c r="B1217" s="6">
        <v>2019</v>
      </c>
      <c r="C1217">
        <v>78.37</v>
      </c>
      <c r="D1217">
        <v>53.96</v>
      </c>
      <c r="E1217">
        <v>29.55</v>
      </c>
      <c r="F1217">
        <v>68.66</v>
      </c>
      <c r="G1217">
        <v>87.65</v>
      </c>
      <c r="H1217">
        <v>79.819999999999993</v>
      </c>
      <c r="I1217">
        <v>69.62</v>
      </c>
      <c r="J1217">
        <v>93.65</v>
      </c>
      <c r="K1217" s="58">
        <v>0</v>
      </c>
      <c r="L1217" s="58">
        <v>0</v>
      </c>
      <c r="M1217">
        <v>5283.6</v>
      </c>
      <c r="N1217" s="8">
        <v>8371000</v>
      </c>
      <c r="O1217" s="8">
        <v>5724000</v>
      </c>
      <c r="P1217" s="8">
        <v>625000</v>
      </c>
      <c r="Q1217">
        <v>3.08</v>
      </c>
      <c r="R1217">
        <v>0.81</v>
      </c>
      <c r="S1217">
        <v>51.79</v>
      </c>
      <c r="T1217" s="6">
        <v>24.64</v>
      </c>
      <c r="U1217" s="7">
        <v>25.470029069767445</v>
      </c>
      <c r="V1217" t="s">
        <v>77</v>
      </c>
    </row>
    <row r="1218" spans="1:22" x14ac:dyDescent="0.3">
      <c r="A1218" t="s">
        <v>282</v>
      </c>
      <c r="B1218" s="6">
        <v>2019</v>
      </c>
      <c r="C1218">
        <v>77.34</v>
      </c>
      <c r="D1218">
        <v>77.34</v>
      </c>
      <c r="E1218">
        <v>100</v>
      </c>
      <c r="F1218">
        <v>88.9</v>
      </c>
      <c r="G1218">
        <v>69.98</v>
      </c>
      <c r="H1218">
        <v>69.400000000000006</v>
      </c>
      <c r="I1218">
        <v>98.12</v>
      </c>
      <c r="J1218">
        <v>72.64</v>
      </c>
      <c r="K1218" s="58">
        <v>0</v>
      </c>
      <c r="L1218" s="58">
        <v>0</v>
      </c>
      <c r="M1218">
        <v>10979.34</v>
      </c>
      <c r="N1218" s="8">
        <v>20238000</v>
      </c>
      <c r="O1218" s="8">
        <v>12402000</v>
      </c>
      <c r="P1218" s="8">
        <v>1129000</v>
      </c>
      <c r="Q1218">
        <v>1.26</v>
      </c>
      <c r="R1218">
        <v>0.55000000000000004</v>
      </c>
      <c r="S1218">
        <v>44.55</v>
      </c>
      <c r="T1218" s="6">
        <v>24.64</v>
      </c>
      <c r="U1218" s="7">
        <v>25.470029069767445</v>
      </c>
      <c r="V1218" t="s">
        <v>77</v>
      </c>
    </row>
    <row r="1219" spans="1:22" x14ac:dyDescent="0.3">
      <c r="A1219" t="s">
        <v>263</v>
      </c>
      <c r="B1219" s="6">
        <v>2019</v>
      </c>
      <c r="C1219">
        <v>69.31</v>
      </c>
      <c r="D1219">
        <v>69.31</v>
      </c>
      <c r="E1219">
        <v>93.18</v>
      </c>
      <c r="F1219">
        <v>51.09</v>
      </c>
      <c r="G1219">
        <v>82.92</v>
      </c>
      <c r="H1219">
        <v>78.459999999999994</v>
      </c>
      <c r="I1219">
        <v>0</v>
      </c>
      <c r="J1219">
        <v>74.87</v>
      </c>
      <c r="K1219" s="58">
        <v>0</v>
      </c>
      <c r="L1219" s="58">
        <v>0</v>
      </c>
      <c r="M1219">
        <v>12694.89</v>
      </c>
      <c r="N1219" s="8">
        <v>5858036</v>
      </c>
      <c r="O1219" s="8">
        <v>3393603</v>
      </c>
      <c r="P1219" s="8">
        <v>425620</v>
      </c>
      <c r="Q1219">
        <v>6.16</v>
      </c>
      <c r="R1219">
        <v>0.57999999999999996</v>
      </c>
      <c r="S1219">
        <v>45.49</v>
      </c>
      <c r="T1219" s="6">
        <v>24.64</v>
      </c>
      <c r="U1219" s="7">
        <v>25.470029069767445</v>
      </c>
      <c r="V1219" t="s">
        <v>77</v>
      </c>
    </row>
    <row r="1220" spans="1:22" x14ac:dyDescent="0.3">
      <c r="A1220" t="s">
        <v>377</v>
      </c>
      <c r="B1220" s="6">
        <v>2019</v>
      </c>
      <c r="C1220">
        <v>74.989999999999995</v>
      </c>
      <c r="D1220">
        <v>74.989999999999995</v>
      </c>
      <c r="E1220">
        <v>100</v>
      </c>
      <c r="F1220">
        <v>93.64</v>
      </c>
      <c r="G1220">
        <v>71.790000000000006</v>
      </c>
      <c r="H1220">
        <v>47.48</v>
      </c>
      <c r="I1220">
        <v>93.82</v>
      </c>
      <c r="J1220">
        <v>36.79</v>
      </c>
      <c r="K1220" s="58">
        <v>1</v>
      </c>
      <c r="L1220" s="58">
        <v>50</v>
      </c>
      <c r="M1220">
        <v>10777.54</v>
      </c>
      <c r="N1220" s="8">
        <v>6854463</v>
      </c>
      <c r="O1220" s="8">
        <v>4193999</v>
      </c>
      <c r="P1220" s="8">
        <v>346279</v>
      </c>
      <c r="Q1220">
        <v>5.05</v>
      </c>
      <c r="R1220">
        <v>2.5499999999999998</v>
      </c>
      <c r="S1220">
        <v>39.200000000000003</v>
      </c>
      <c r="T1220" s="6">
        <v>24.64</v>
      </c>
      <c r="U1220" s="7">
        <v>25.470029069767445</v>
      </c>
      <c r="V1220" t="s">
        <v>77</v>
      </c>
    </row>
    <row r="1221" spans="1:22" x14ac:dyDescent="0.3">
      <c r="A1221" t="s">
        <v>590</v>
      </c>
      <c r="B1221" s="6">
        <v>2019</v>
      </c>
      <c r="C1221">
        <v>41.94</v>
      </c>
      <c r="D1221">
        <v>41.94</v>
      </c>
      <c r="E1221">
        <v>100</v>
      </c>
      <c r="F1221">
        <v>24.1</v>
      </c>
      <c r="G1221">
        <v>38.28</v>
      </c>
      <c r="H1221">
        <v>79.680000000000007</v>
      </c>
      <c r="I1221">
        <v>27.27</v>
      </c>
      <c r="J1221">
        <v>92.96</v>
      </c>
      <c r="K1221" s="58">
        <v>1</v>
      </c>
      <c r="L1221" s="58">
        <v>50</v>
      </c>
      <c r="M1221">
        <v>1971.65</v>
      </c>
      <c r="N1221" s="8">
        <v>525700</v>
      </c>
      <c r="O1221" s="8">
        <v>64100</v>
      </c>
      <c r="P1221" s="8">
        <v>111500</v>
      </c>
      <c r="Q1221">
        <v>17.07</v>
      </c>
      <c r="R1221">
        <v>0.56000000000000005</v>
      </c>
      <c r="S1221">
        <v>0</v>
      </c>
      <c r="T1221" s="6">
        <v>24.64</v>
      </c>
      <c r="U1221" s="7">
        <v>25.470029069767445</v>
      </c>
      <c r="V1221" t="s">
        <v>77</v>
      </c>
    </row>
    <row r="1222" spans="1:22" x14ac:dyDescent="0.3">
      <c r="A1222" t="s">
        <v>682</v>
      </c>
      <c r="B1222" s="6">
        <v>2019</v>
      </c>
      <c r="C1222">
        <v>72.42</v>
      </c>
      <c r="D1222">
        <v>72.42</v>
      </c>
      <c r="E1222">
        <v>100</v>
      </c>
      <c r="F1222">
        <v>69.89</v>
      </c>
      <c r="G1222">
        <v>84.06</v>
      </c>
      <c r="H1222">
        <v>57.17</v>
      </c>
      <c r="I1222">
        <v>69.62</v>
      </c>
      <c r="J1222">
        <v>53.17</v>
      </c>
      <c r="K1222" s="58">
        <v>1</v>
      </c>
      <c r="L1222" s="58">
        <v>60</v>
      </c>
      <c r="M1222">
        <v>10146.99</v>
      </c>
      <c r="N1222" s="8">
        <v>142589971</v>
      </c>
      <c r="O1222" s="8">
        <v>64372247</v>
      </c>
      <c r="P1222" s="8">
        <v>9346370</v>
      </c>
      <c r="Q1222">
        <v>4.45</v>
      </c>
      <c r="R1222">
        <v>0.79</v>
      </c>
      <c r="S1222">
        <v>31.12</v>
      </c>
      <c r="T1222" s="6">
        <v>24.64</v>
      </c>
      <c r="U1222" s="7">
        <v>25.470029069767445</v>
      </c>
      <c r="V1222" t="s">
        <v>77</v>
      </c>
    </row>
    <row r="1223" spans="1:22" x14ac:dyDescent="0.3">
      <c r="A1223" t="s">
        <v>646</v>
      </c>
      <c r="B1223" s="6">
        <v>2019</v>
      </c>
      <c r="C1223">
        <v>67</v>
      </c>
      <c r="D1223">
        <v>66.31</v>
      </c>
      <c r="E1223">
        <v>65.63</v>
      </c>
      <c r="F1223">
        <v>78.349999999999994</v>
      </c>
      <c r="G1223">
        <v>88.06</v>
      </c>
      <c r="H1223">
        <v>22.12</v>
      </c>
      <c r="I1223">
        <v>80.83</v>
      </c>
      <c r="J1223">
        <v>9.3800000000000008</v>
      </c>
      <c r="K1223" s="58">
        <v>1</v>
      </c>
      <c r="L1223" s="58">
        <v>50</v>
      </c>
      <c r="M1223">
        <v>11073.05</v>
      </c>
      <c r="N1223" s="8">
        <v>36485384</v>
      </c>
      <c r="O1223" s="8">
        <v>30986781</v>
      </c>
      <c r="P1223" s="8">
        <v>1172530</v>
      </c>
      <c r="Q1223">
        <v>3.62</v>
      </c>
      <c r="R1223">
        <v>1.07</v>
      </c>
      <c r="S1223">
        <v>65.61</v>
      </c>
      <c r="T1223" s="6">
        <v>24.64</v>
      </c>
      <c r="U1223" s="7">
        <v>25.470029069767445</v>
      </c>
      <c r="V1223" t="s">
        <v>645</v>
      </c>
    </row>
    <row r="1224" spans="1:22" x14ac:dyDescent="0.3">
      <c r="A1224" t="s">
        <v>647</v>
      </c>
      <c r="B1224" s="6">
        <v>2019</v>
      </c>
      <c r="C1224">
        <v>73.8</v>
      </c>
      <c r="D1224">
        <v>57.21</v>
      </c>
      <c r="E1224">
        <v>40.630000000000003</v>
      </c>
      <c r="F1224">
        <v>72.459999999999994</v>
      </c>
      <c r="G1224">
        <v>80.39</v>
      </c>
      <c r="H1224">
        <v>66.599999999999994</v>
      </c>
      <c r="I1224">
        <v>80.83</v>
      </c>
      <c r="J1224">
        <v>67.34</v>
      </c>
      <c r="K1224" s="58">
        <v>1</v>
      </c>
      <c r="L1224" s="58">
        <v>55.56</v>
      </c>
      <c r="M1224">
        <v>2140.9499999999998</v>
      </c>
      <c r="N1224" s="8">
        <v>4749000</v>
      </c>
      <c r="O1224" s="8">
        <v>3372000</v>
      </c>
      <c r="P1224" s="8">
        <v>110000</v>
      </c>
      <c r="Q1224">
        <v>3.8</v>
      </c>
      <c r="R1224">
        <v>1.54</v>
      </c>
      <c r="S1224">
        <v>36.69</v>
      </c>
      <c r="T1224" s="6">
        <v>24.64</v>
      </c>
      <c r="U1224" s="7">
        <v>25.470029069767445</v>
      </c>
      <c r="V1224" t="s">
        <v>645</v>
      </c>
    </row>
    <row r="1225" spans="1:22" x14ac:dyDescent="0.3">
      <c r="A1225" t="s">
        <v>483</v>
      </c>
      <c r="B1225" s="6">
        <v>2019</v>
      </c>
      <c r="C1225">
        <v>53.63</v>
      </c>
      <c r="D1225">
        <v>47.13</v>
      </c>
      <c r="E1225">
        <v>40.630000000000003</v>
      </c>
      <c r="F1225">
        <v>46.94</v>
      </c>
      <c r="G1225">
        <v>64.88</v>
      </c>
      <c r="H1225">
        <v>47.49</v>
      </c>
      <c r="I1225">
        <v>7.08</v>
      </c>
      <c r="J1225">
        <v>37.5</v>
      </c>
      <c r="K1225" s="58">
        <v>0</v>
      </c>
      <c r="L1225" s="58">
        <v>50</v>
      </c>
      <c r="M1225">
        <v>3036.42</v>
      </c>
      <c r="N1225" s="8">
        <v>4581427</v>
      </c>
      <c r="O1225" s="8">
        <v>2086725</v>
      </c>
      <c r="P1225" s="8">
        <v>-10254</v>
      </c>
      <c r="Q1225">
        <v>1.9</v>
      </c>
      <c r="R1225">
        <v>0.57999999999999996</v>
      </c>
      <c r="S1225">
        <v>16.2</v>
      </c>
      <c r="T1225" s="6">
        <v>24.64</v>
      </c>
      <c r="U1225" s="7">
        <v>25.470029069767445</v>
      </c>
      <c r="V1225" t="s">
        <v>645</v>
      </c>
    </row>
    <row r="1226" spans="1:22" x14ac:dyDescent="0.3">
      <c r="A1226" t="s">
        <v>200</v>
      </c>
      <c r="B1226" s="6">
        <v>2019</v>
      </c>
      <c r="C1226">
        <v>65.430000000000007</v>
      </c>
      <c r="D1226">
        <v>65.430000000000007</v>
      </c>
      <c r="E1226">
        <v>100</v>
      </c>
      <c r="F1226">
        <v>60.46</v>
      </c>
      <c r="G1226">
        <v>92.05</v>
      </c>
      <c r="H1226">
        <v>35.72</v>
      </c>
      <c r="I1226">
        <v>36.25</v>
      </c>
      <c r="J1226">
        <v>26.56</v>
      </c>
      <c r="K1226" s="58">
        <v>0</v>
      </c>
      <c r="L1226" s="58">
        <v>44.44</v>
      </c>
      <c r="M1226">
        <v>14281.48</v>
      </c>
      <c r="N1226" s="8">
        <v>39012000</v>
      </c>
      <c r="O1226" s="8">
        <v>27212000</v>
      </c>
      <c r="P1226" s="8">
        <v>-216000</v>
      </c>
      <c r="Q1226">
        <v>3.57</v>
      </c>
      <c r="R1226">
        <v>0.97</v>
      </c>
      <c r="S1226">
        <v>38.659999999999997</v>
      </c>
      <c r="T1226" s="6">
        <v>24.64</v>
      </c>
      <c r="U1226" s="7">
        <v>25.470029069767445</v>
      </c>
      <c r="V1226" t="s">
        <v>645</v>
      </c>
    </row>
    <row r="1227" spans="1:22" x14ac:dyDescent="0.3">
      <c r="A1227" t="s">
        <v>648</v>
      </c>
      <c r="B1227" s="6">
        <v>2019</v>
      </c>
      <c r="C1227">
        <v>80.37</v>
      </c>
      <c r="D1227">
        <v>80.37</v>
      </c>
      <c r="E1227">
        <v>100</v>
      </c>
      <c r="F1227">
        <v>74</v>
      </c>
      <c r="G1227">
        <v>84.4</v>
      </c>
      <c r="H1227">
        <v>85.88</v>
      </c>
      <c r="I1227">
        <v>61.96</v>
      </c>
      <c r="J1227">
        <v>92.86</v>
      </c>
      <c r="K1227" s="58">
        <v>0</v>
      </c>
      <c r="L1227" s="58">
        <v>36.36</v>
      </c>
      <c r="M1227">
        <v>28734.44</v>
      </c>
      <c r="N1227" s="8">
        <v>37243000</v>
      </c>
      <c r="O1227" s="8">
        <v>19763000</v>
      </c>
      <c r="P1227" s="8">
        <v>2506000</v>
      </c>
      <c r="Q1227">
        <v>6.04</v>
      </c>
      <c r="R1227">
        <v>0.67</v>
      </c>
      <c r="S1227">
        <v>37.58</v>
      </c>
      <c r="T1227" s="6">
        <v>24.64</v>
      </c>
      <c r="U1227" s="7">
        <v>25.470029069767445</v>
      </c>
      <c r="V1227" t="s">
        <v>645</v>
      </c>
    </row>
    <row r="1228" spans="1:22" x14ac:dyDescent="0.3">
      <c r="A1228" t="s">
        <v>321</v>
      </c>
      <c r="B1228" s="6">
        <v>2019</v>
      </c>
      <c r="C1228">
        <v>79.36</v>
      </c>
      <c r="D1228">
        <v>79.36</v>
      </c>
      <c r="E1228">
        <v>100</v>
      </c>
      <c r="F1228">
        <v>96.25</v>
      </c>
      <c r="G1228">
        <v>82.01</v>
      </c>
      <c r="H1228">
        <v>52.06</v>
      </c>
      <c r="I1228">
        <v>97.92</v>
      </c>
      <c r="J1228">
        <v>47.19</v>
      </c>
      <c r="K1228" s="58">
        <v>0</v>
      </c>
      <c r="L1228" s="58">
        <v>50</v>
      </c>
      <c r="M1228">
        <v>10040.1</v>
      </c>
      <c r="N1228" s="8">
        <v>32623000</v>
      </c>
      <c r="O1228" s="8">
        <v>26392000</v>
      </c>
      <c r="P1228" s="8">
        <v>1921000</v>
      </c>
      <c r="Q1228">
        <v>2.91</v>
      </c>
      <c r="R1228">
        <v>0.56999999999999995</v>
      </c>
      <c r="S1228">
        <v>71.87</v>
      </c>
      <c r="T1228" s="6">
        <v>24.64</v>
      </c>
      <c r="U1228" s="7">
        <v>25.470029069767445</v>
      </c>
      <c r="V1228" t="s">
        <v>645</v>
      </c>
    </row>
    <row r="1229" spans="1:22" x14ac:dyDescent="0.3">
      <c r="A1229" t="s">
        <v>220</v>
      </c>
      <c r="B1229" s="6">
        <v>2019</v>
      </c>
      <c r="C1229">
        <v>70.94</v>
      </c>
      <c r="D1229">
        <v>47.97</v>
      </c>
      <c r="E1229">
        <v>25</v>
      </c>
      <c r="F1229">
        <v>61.31</v>
      </c>
      <c r="G1229">
        <v>94.89</v>
      </c>
      <c r="H1229">
        <v>51.43</v>
      </c>
      <c r="I1229">
        <v>36.25</v>
      </c>
      <c r="J1229">
        <v>39.380000000000003</v>
      </c>
      <c r="K1229" s="58">
        <v>0</v>
      </c>
      <c r="L1229" s="58">
        <v>50</v>
      </c>
      <c r="M1229">
        <v>19953.740000000002</v>
      </c>
      <c r="N1229" s="8">
        <v>23607000</v>
      </c>
      <c r="O1229" s="8">
        <v>18520000</v>
      </c>
      <c r="P1229" s="8">
        <v>-61000</v>
      </c>
      <c r="Q1229">
        <v>2.0499999999999998</v>
      </c>
      <c r="R1229">
        <v>0.26</v>
      </c>
      <c r="S1229">
        <v>63.31</v>
      </c>
      <c r="T1229" s="6">
        <v>24.64</v>
      </c>
      <c r="U1229" s="7">
        <v>25.470029069767445</v>
      </c>
      <c r="V1229" t="s">
        <v>645</v>
      </c>
    </row>
    <row r="1230" spans="1:22" x14ac:dyDescent="0.3">
      <c r="A1230" t="s">
        <v>649</v>
      </c>
      <c r="B1230" s="6">
        <v>2019</v>
      </c>
      <c r="C1230">
        <v>62.62</v>
      </c>
      <c r="D1230">
        <v>62.62</v>
      </c>
      <c r="E1230">
        <v>100</v>
      </c>
      <c r="F1230">
        <v>55.21</v>
      </c>
      <c r="G1230">
        <v>59.51</v>
      </c>
      <c r="H1230">
        <v>78.319999999999993</v>
      </c>
      <c r="I1230">
        <v>50</v>
      </c>
      <c r="J1230">
        <v>71.569999999999993</v>
      </c>
      <c r="K1230" s="58">
        <v>0</v>
      </c>
      <c r="L1230" s="58">
        <v>66.67</v>
      </c>
      <c r="M1230">
        <v>1800.41</v>
      </c>
      <c r="N1230" s="8">
        <v>22286000</v>
      </c>
      <c r="O1230" s="8">
        <v>13493000</v>
      </c>
      <c r="P1230" s="8">
        <v>1239000</v>
      </c>
      <c r="Q1230">
        <v>3.9</v>
      </c>
      <c r="R1230">
        <v>0.93</v>
      </c>
      <c r="S1230">
        <v>28.43</v>
      </c>
      <c r="T1230" s="6">
        <v>24.64</v>
      </c>
      <c r="U1230" s="7">
        <v>25.470029069767445</v>
      </c>
      <c r="V1230" t="s">
        <v>645</v>
      </c>
    </row>
    <row r="1231" spans="1:22" x14ac:dyDescent="0.3">
      <c r="A1231" t="s">
        <v>176</v>
      </c>
      <c r="B1231" s="6">
        <v>2019</v>
      </c>
      <c r="C1231">
        <v>88.53</v>
      </c>
      <c r="D1231">
        <v>88.53</v>
      </c>
      <c r="E1231">
        <v>100</v>
      </c>
      <c r="F1231">
        <v>92.91</v>
      </c>
      <c r="G1231">
        <v>93.1</v>
      </c>
      <c r="H1231">
        <v>75.67</v>
      </c>
      <c r="I1231">
        <v>94.85</v>
      </c>
      <c r="J1231">
        <v>76.900000000000006</v>
      </c>
      <c r="K1231" s="58">
        <v>0</v>
      </c>
      <c r="L1231" s="58">
        <v>72.73</v>
      </c>
      <c r="M1231">
        <v>15090.67</v>
      </c>
      <c r="N1231" s="8">
        <v>3600500</v>
      </c>
      <c r="O1231" s="8">
        <v>1701500</v>
      </c>
      <c r="P1231" s="8">
        <v>738700</v>
      </c>
      <c r="Q1231">
        <v>18.72</v>
      </c>
      <c r="R1231">
        <v>0.86</v>
      </c>
      <c r="S1231">
        <v>30.59</v>
      </c>
      <c r="T1231" s="6">
        <v>24.64</v>
      </c>
      <c r="U1231" s="7">
        <v>25.470029069767445</v>
      </c>
      <c r="V1231" t="s">
        <v>645</v>
      </c>
    </row>
    <row r="1232" spans="1:22" x14ac:dyDescent="0.3">
      <c r="A1232" t="s">
        <v>650</v>
      </c>
      <c r="B1232" s="6">
        <v>2019</v>
      </c>
      <c r="C1232">
        <v>77.08</v>
      </c>
      <c r="D1232">
        <v>77.08</v>
      </c>
      <c r="E1232">
        <v>100</v>
      </c>
      <c r="F1232">
        <v>83.16</v>
      </c>
      <c r="G1232">
        <v>73.05</v>
      </c>
      <c r="H1232">
        <v>72.099999999999994</v>
      </c>
      <c r="I1232">
        <v>61.96</v>
      </c>
      <c r="J1232">
        <v>86.04</v>
      </c>
      <c r="K1232" s="58">
        <v>0</v>
      </c>
      <c r="L1232" s="58">
        <v>62.5</v>
      </c>
      <c r="M1232">
        <v>12924.85</v>
      </c>
      <c r="N1232" s="8">
        <v>38275400</v>
      </c>
      <c r="O1232" s="8">
        <v>19771000</v>
      </c>
      <c r="P1232" s="8">
        <v>1483900</v>
      </c>
      <c r="Q1232">
        <v>3.63</v>
      </c>
      <c r="R1232">
        <v>0.49</v>
      </c>
      <c r="S1232">
        <v>39.17</v>
      </c>
      <c r="T1232" s="6">
        <v>24.64</v>
      </c>
      <c r="U1232" s="7">
        <v>25.470029069767445</v>
      </c>
      <c r="V1232" t="s">
        <v>645</v>
      </c>
    </row>
    <row r="1233" spans="1:22" x14ac:dyDescent="0.3">
      <c r="A1233" t="s">
        <v>651</v>
      </c>
      <c r="B1233" s="6">
        <v>2019</v>
      </c>
      <c r="C1233">
        <v>77.349999999999994</v>
      </c>
      <c r="D1233">
        <v>77.349999999999994</v>
      </c>
      <c r="E1233">
        <v>100</v>
      </c>
      <c r="F1233">
        <v>89.33</v>
      </c>
      <c r="G1233">
        <v>79.510000000000005</v>
      </c>
      <c r="H1233">
        <v>58.39</v>
      </c>
      <c r="I1233">
        <v>99.48</v>
      </c>
      <c r="J1233">
        <v>66.33</v>
      </c>
      <c r="K1233" s="58">
        <v>0</v>
      </c>
      <c r="L1233" s="58">
        <v>77.78</v>
      </c>
      <c r="M1233">
        <v>9849.51</v>
      </c>
      <c r="N1233" s="8">
        <v>4274300</v>
      </c>
      <c r="O1233" s="8">
        <v>2153900</v>
      </c>
      <c r="P1233" s="8">
        <v>477600</v>
      </c>
      <c r="Q1233">
        <v>9.3800000000000008</v>
      </c>
      <c r="R1233">
        <v>1.0900000000000001</v>
      </c>
      <c r="S1233">
        <v>31.47</v>
      </c>
      <c r="T1233" s="6">
        <v>24.64</v>
      </c>
      <c r="U1233" s="7">
        <v>25.470029069767445</v>
      </c>
      <c r="V1233" t="s">
        <v>645</v>
      </c>
    </row>
    <row r="1234" spans="1:22" x14ac:dyDescent="0.3">
      <c r="A1234" t="s">
        <v>498</v>
      </c>
      <c r="B1234" s="6">
        <v>2019</v>
      </c>
      <c r="C1234">
        <v>65.98</v>
      </c>
      <c r="D1234">
        <v>65.98</v>
      </c>
      <c r="E1234">
        <v>100</v>
      </c>
      <c r="F1234">
        <v>82.53</v>
      </c>
      <c r="G1234">
        <v>54.82</v>
      </c>
      <c r="H1234">
        <v>58.19</v>
      </c>
      <c r="I1234">
        <v>85.42</v>
      </c>
      <c r="J1234">
        <v>55.22</v>
      </c>
      <c r="K1234" s="58">
        <v>1</v>
      </c>
      <c r="L1234" s="58"/>
      <c r="M1234">
        <v>1380.79</v>
      </c>
      <c r="N1234" s="8">
        <v>29366000</v>
      </c>
      <c r="O1234" s="8">
        <v>26322000</v>
      </c>
      <c r="P1234" s="8">
        <v>1290000</v>
      </c>
      <c r="Q1234">
        <v>3.47</v>
      </c>
      <c r="R1234">
        <v>1.98</v>
      </c>
      <c r="S1234">
        <v>58.91</v>
      </c>
      <c r="T1234" s="6">
        <v>24.64</v>
      </c>
      <c r="U1234" s="7">
        <v>25.470029069767445</v>
      </c>
      <c r="V1234" t="s">
        <v>645</v>
      </c>
    </row>
    <row r="1235" spans="1:22" x14ac:dyDescent="0.3">
      <c r="A1235" t="s">
        <v>123</v>
      </c>
      <c r="B1235" s="6">
        <v>2019</v>
      </c>
      <c r="C1235">
        <v>84.14</v>
      </c>
      <c r="D1235">
        <v>84.14</v>
      </c>
      <c r="E1235">
        <v>100</v>
      </c>
      <c r="F1235">
        <v>95.04</v>
      </c>
      <c r="G1235">
        <v>79.849999999999994</v>
      </c>
      <c r="H1235">
        <v>76.709999999999994</v>
      </c>
      <c r="I1235">
        <v>97.42</v>
      </c>
      <c r="J1235">
        <v>79.06</v>
      </c>
      <c r="K1235" s="58">
        <v>1</v>
      </c>
      <c r="L1235" s="58"/>
      <c r="M1235">
        <v>20196.86</v>
      </c>
      <c r="N1235" s="8">
        <v>49150000</v>
      </c>
      <c r="O1235" s="8">
        <v>29370000</v>
      </c>
      <c r="P1235" s="8">
        <v>3321000</v>
      </c>
      <c r="Q1235">
        <v>3.5</v>
      </c>
      <c r="R1235">
        <v>0.87</v>
      </c>
      <c r="S1235">
        <v>43.9</v>
      </c>
      <c r="T1235" s="6">
        <v>24.64</v>
      </c>
      <c r="U1235" s="7">
        <v>25.470029069767445</v>
      </c>
      <c r="V1235" t="s">
        <v>645</v>
      </c>
    </row>
    <row r="1236" spans="1:22" x14ac:dyDescent="0.3">
      <c r="A1236" t="s">
        <v>259</v>
      </c>
      <c r="B1236" s="6">
        <v>2019</v>
      </c>
      <c r="C1236">
        <v>77.31</v>
      </c>
      <c r="D1236">
        <v>77.31</v>
      </c>
      <c r="E1236">
        <v>100</v>
      </c>
      <c r="F1236">
        <v>84.37</v>
      </c>
      <c r="G1236">
        <v>75.790000000000006</v>
      </c>
      <c r="H1236">
        <v>67.45</v>
      </c>
      <c r="I1236">
        <v>93.82</v>
      </c>
      <c r="J1236">
        <v>58.54</v>
      </c>
      <c r="K1236" s="58">
        <v>1</v>
      </c>
      <c r="L1236" s="58">
        <v>13.64</v>
      </c>
      <c r="M1236">
        <v>21210.46</v>
      </c>
      <c r="N1236" s="8">
        <v>9715700</v>
      </c>
      <c r="O1236" s="8">
        <v>6554500</v>
      </c>
      <c r="P1236" s="8">
        <v>1055100</v>
      </c>
      <c r="Q1236">
        <v>10.050000000000001</v>
      </c>
      <c r="R1236">
        <v>0.83</v>
      </c>
      <c r="S1236">
        <v>58.04</v>
      </c>
      <c r="T1236" s="6">
        <v>24.64</v>
      </c>
      <c r="U1236" s="7">
        <v>25.470029069767445</v>
      </c>
      <c r="V1236" t="s">
        <v>645</v>
      </c>
    </row>
    <row r="1237" spans="1:22" x14ac:dyDescent="0.3">
      <c r="A1237" t="s">
        <v>257</v>
      </c>
      <c r="B1237" s="6">
        <v>2019</v>
      </c>
      <c r="C1237">
        <v>70.099999999999994</v>
      </c>
      <c r="D1237">
        <v>70.099999999999994</v>
      </c>
      <c r="E1237">
        <v>100</v>
      </c>
      <c r="F1237">
        <v>58.14</v>
      </c>
      <c r="G1237">
        <v>72.7</v>
      </c>
      <c r="H1237">
        <v>83.26</v>
      </c>
      <c r="I1237">
        <v>17.079999999999998</v>
      </c>
      <c r="J1237">
        <v>82.14</v>
      </c>
      <c r="K1237" s="58">
        <v>1</v>
      </c>
      <c r="L1237" s="58">
        <v>20.83</v>
      </c>
      <c r="M1237">
        <v>8208.07</v>
      </c>
      <c r="N1237" s="8">
        <v>124156000</v>
      </c>
      <c r="O1237" s="8">
        <v>91135000</v>
      </c>
      <c r="P1237" s="8">
        <v>9269000</v>
      </c>
      <c r="Q1237">
        <v>5.18</v>
      </c>
      <c r="R1237">
        <v>1.39</v>
      </c>
      <c r="S1237">
        <v>32.71</v>
      </c>
      <c r="T1237" s="6">
        <v>24.64</v>
      </c>
      <c r="U1237" s="7">
        <v>25.470029069767445</v>
      </c>
      <c r="V1237" t="s">
        <v>645</v>
      </c>
    </row>
    <row r="1238" spans="1:22" x14ac:dyDescent="0.3">
      <c r="A1238" t="s">
        <v>42</v>
      </c>
      <c r="B1238" s="6">
        <v>2019</v>
      </c>
      <c r="C1238">
        <v>79.91</v>
      </c>
      <c r="D1238">
        <v>79.91</v>
      </c>
      <c r="E1238">
        <v>100</v>
      </c>
      <c r="F1238">
        <v>91.06</v>
      </c>
      <c r="G1238">
        <v>65.64</v>
      </c>
      <c r="H1238">
        <v>83.96</v>
      </c>
      <c r="I1238">
        <v>93.75</v>
      </c>
      <c r="J1238">
        <v>86.56</v>
      </c>
      <c r="K1238" s="58">
        <v>1</v>
      </c>
      <c r="L1238" s="58">
        <v>20.83</v>
      </c>
      <c r="M1238">
        <v>60245.32</v>
      </c>
      <c r="N1238" s="8">
        <v>90732000</v>
      </c>
      <c r="O1238" s="8">
        <v>67690000</v>
      </c>
      <c r="P1238" s="8">
        <v>5161000</v>
      </c>
      <c r="Q1238">
        <v>4.55</v>
      </c>
      <c r="R1238">
        <v>0.54</v>
      </c>
      <c r="S1238">
        <v>58.38</v>
      </c>
      <c r="T1238" s="6">
        <v>24.64</v>
      </c>
      <c r="U1238" s="7">
        <v>25.470029069767445</v>
      </c>
      <c r="V1238" t="s">
        <v>645</v>
      </c>
    </row>
    <row r="1239" spans="1:22" x14ac:dyDescent="0.3">
      <c r="A1239" t="s">
        <v>10</v>
      </c>
      <c r="B1239" s="6">
        <v>2019</v>
      </c>
      <c r="C1239">
        <v>87.49</v>
      </c>
      <c r="D1239">
        <v>55.2</v>
      </c>
      <c r="E1239">
        <v>22.92</v>
      </c>
      <c r="F1239">
        <v>80.239999999999995</v>
      </c>
      <c r="G1239">
        <v>89.95</v>
      </c>
      <c r="H1239">
        <v>93.71</v>
      </c>
      <c r="I1239">
        <v>80.150000000000006</v>
      </c>
      <c r="J1239">
        <v>99.52</v>
      </c>
      <c r="K1239" s="58">
        <v>1</v>
      </c>
      <c r="L1239" s="58">
        <v>38.46</v>
      </c>
      <c r="M1239">
        <v>115319.6</v>
      </c>
      <c r="N1239" s="8">
        <v>219138036</v>
      </c>
      <c r="O1239" s="8">
        <v>143204204</v>
      </c>
      <c r="P1239" s="8">
        <v>12394182</v>
      </c>
      <c r="Q1239">
        <v>1.6</v>
      </c>
      <c r="R1239">
        <v>0.99</v>
      </c>
      <c r="S1239">
        <v>43.47</v>
      </c>
      <c r="T1239" s="6">
        <v>24.64</v>
      </c>
      <c r="U1239" s="7">
        <v>25.470029069767445</v>
      </c>
      <c r="V1239" t="s">
        <v>652</v>
      </c>
    </row>
    <row r="1240" spans="1:22" x14ac:dyDescent="0.3">
      <c r="A1240" t="s">
        <v>46</v>
      </c>
      <c r="B1240" s="6">
        <v>2019</v>
      </c>
      <c r="C1240">
        <v>81.83</v>
      </c>
      <c r="D1240">
        <v>46.12</v>
      </c>
      <c r="E1240">
        <v>10.42</v>
      </c>
      <c r="F1240">
        <v>69.650000000000006</v>
      </c>
      <c r="G1240">
        <v>93.39</v>
      </c>
      <c r="H1240">
        <v>79.09</v>
      </c>
      <c r="I1240">
        <v>30.15</v>
      </c>
      <c r="J1240">
        <v>84.86</v>
      </c>
      <c r="K1240" s="58">
        <v>1</v>
      </c>
      <c r="L1240" s="58">
        <v>92.31</v>
      </c>
      <c r="M1240">
        <v>50878.54</v>
      </c>
      <c r="N1240" s="8">
        <v>119080000</v>
      </c>
      <c r="O1240" s="8">
        <v>71180000</v>
      </c>
      <c r="P1240" s="8">
        <v>7518000</v>
      </c>
      <c r="Q1240">
        <v>0.15</v>
      </c>
      <c r="R1240">
        <v>0.59</v>
      </c>
      <c r="S1240">
        <v>38.64</v>
      </c>
      <c r="T1240" s="6">
        <v>24.64</v>
      </c>
      <c r="U1240" s="7">
        <v>25.470029069767445</v>
      </c>
      <c r="V1240" t="s">
        <v>652</v>
      </c>
    </row>
    <row r="1241" spans="1:22" x14ac:dyDescent="0.3">
      <c r="A1241" t="s">
        <v>346</v>
      </c>
      <c r="B1241" s="6">
        <v>2019</v>
      </c>
      <c r="C1241">
        <v>71.400000000000006</v>
      </c>
      <c r="D1241">
        <v>70.599999999999994</v>
      </c>
      <c r="E1241">
        <v>69.790000000000006</v>
      </c>
      <c r="F1241">
        <v>71.34</v>
      </c>
      <c r="G1241">
        <v>85.14</v>
      </c>
      <c r="H1241">
        <v>46.98</v>
      </c>
      <c r="I1241">
        <v>30.15</v>
      </c>
      <c r="J1241">
        <v>43.33</v>
      </c>
      <c r="K1241" s="58">
        <v>1</v>
      </c>
      <c r="L1241" s="58">
        <v>92.31</v>
      </c>
      <c r="M1241">
        <v>11725.65</v>
      </c>
      <c r="N1241" s="8">
        <v>13403000</v>
      </c>
      <c r="O1241" s="8">
        <v>7746000</v>
      </c>
      <c r="P1241" s="8">
        <v>1265000</v>
      </c>
      <c r="Q1241">
        <v>3.41</v>
      </c>
      <c r="R1241">
        <v>1.26</v>
      </c>
      <c r="S1241">
        <v>42.13</v>
      </c>
      <c r="T1241" s="6">
        <v>24.64</v>
      </c>
      <c r="U1241" s="7">
        <v>25.470029069767445</v>
      </c>
      <c r="V1241" t="s">
        <v>652</v>
      </c>
    </row>
    <row r="1242" spans="1:22" x14ac:dyDescent="0.3">
      <c r="A1242" t="s">
        <v>653</v>
      </c>
      <c r="B1242" s="6">
        <v>2019</v>
      </c>
      <c r="C1242">
        <v>69.67</v>
      </c>
      <c r="D1242">
        <v>69.67</v>
      </c>
      <c r="E1242">
        <v>100</v>
      </c>
      <c r="F1242">
        <v>82.82</v>
      </c>
      <c r="G1242">
        <v>80.2</v>
      </c>
      <c r="H1242">
        <v>46.35</v>
      </c>
      <c r="I1242">
        <v>52.56</v>
      </c>
      <c r="J1242">
        <v>31.88</v>
      </c>
      <c r="K1242" s="58">
        <v>1</v>
      </c>
      <c r="L1242" s="58">
        <v>95</v>
      </c>
      <c r="M1242">
        <v>10704.16</v>
      </c>
      <c r="N1242" s="8">
        <v>16288875</v>
      </c>
      <c r="O1242" s="8">
        <v>10016070</v>
      </c>
      <c r="P1242" s="8">
        <v>241904</v>
      </c>
      <c r="Q1242">
        <v>1</v>
      </c>
      <c r="R1242">
        <v>0.63</v>
      </c>
      <c r="S1242">
        <v>12.11</v>
      </c>
      <c r="T1242" s="6">
        <v>24.64</v>
      </c>
      <c r="U1242" s="7">
        <v>25.470029069767445</v>
      </c>
      <c r="V1242" t="s">
        <v>652</v>
      </c>
    </row>
    <row r="1243" spans="1:22" x14ac:dyDescent="0.3">
      <c r="A1243" t="s">
        <v>391</v>
      </c>
      <c r="B1243" s="6">
        <v>2019</v>
      </c>
      <c r="C1243">
        <v>74.84</v>
      </c>
      <c r="D1243">
        <v>72.319999999999993</v>
      </c>
      <c r="E1243">
        <v>69.790000000000006</v>
      </c>
      <c r="F1243">
        <v>68.62</v>
      </c>
      <c r="G1243">
        <v>75.63</v>
      </c>
      <c r="H1243">
        <v>82.58</v>
      </c>
      <c r="I1243">
        <v>30.15</v>
      </c>
      <c r="J1243">
        <v>86.73</v>
      </c>
      <c r="K1243" s="58">
        <v>1</v>
      </c>
      <c r="L1243" s="58">
        <v>100</v>
      </c>
      <c r="M1243">
        <v>23976.3</v>
      </c>
      <c r="N1243" s="8">
        <v>9753000</v>
      </c>
      <c r="O1243" s="8">
        <v>3831000</v>
      </c>
      <c r="P1243" s="8">
        <v>2100000</v>
      </c>
      <c r="Q1243">
        <v>20.39</v>
      </c>
      <c r="R1243">
        <v>1.63</v>
      </c>
      <c r="S1243">
        <v>18.25</v>
      </c>
      <c r="T1243" s="6">
        <v>24.64</v>
      </c>
      <c r="U1243" s="7">
        <v>25.470029069767445</v>
      </c>
      <c r="V1243" t="s">
        <v>652</v>
      </c>
    </row>
    <row r="1244" spans="1:22" x14ac:dyDescent="0.3">
      <c r="A1244" t="s">
        <v>401</v>
      </c>
      <c r="B1244" s="6">
        <v>2019</v>
      </c>
      <c r="C1244">
        <v>77.510000000000005</v>
      </c>
      <c r="D1244">
        <v>59.59</v>
      </c>
      <c r="E1244">
        <v>41.67</v>
      </c>
      <c r="F1244">
        <v>66.14</v>
      </c>
      <c r="G1244">
        <v>82.43</v>
      </c>
      <c r="H1244">
        <v>85.39</v>
      </c>
      <c r="I1244">
        <v>0</v>
      </c>
      <c r="J1244">
        <v>98.53</v>
      </c>
      <c r="K1244" s="58">
        <v>1</v>
      </c>
      <c r="L1244" s="58">
        <v>100</v>
      </c>
      <c r="M1244">
        <v>16481.45</v>
      </c>
      <c r="N1244" s="8">
        <v>39689000</v>
      </c>
      <c r="O1244" s="8">
        <v>24813000</v>
      </c>
      <c r="P1244" s="8">
        <v>3305000</v>
      </c>
      <c r="Q1244">
        <v>4.57</v>
      </c>
      <c r="R1244">
        <v>0.59</v>
      </c>
      <c r="S1244">
        <v>39.25</v>
      </c>
      <c r="T1244" s="6">
        <v>24.64</v>
      </c>
      <c r="U1244" s="7">
        <v>25.470029069767445</v>
      </c>
      <c r="V1244" t="s">
        <v>652</v>
      </c>
    </row>
    <row r="1245" spans="1:22" x14ac:dyDescent="0.3">
      <c r="A1245" t="s">
        <v>453</v>
      </c>
      <c r="B1245" s="6">
        <v>2019</v>
      </c>
      <c r="C1245">
        <v>74.55</v>
      </c>
      <c r="D1245">
        <v>38.94</v>
      </c>
      <c r="E1245">
        <v>3.33</v>
      </c>
      <c r="F1245">
        <v>67.900000000000006</v>
      </c>
      <c r="G1245">
        <v>77.31</v>
      </c>
      <c r="H1245">
        <v>78.38</v>
      </c>
      <c r="I1245">
        <v>0</v>
      </c>
      <c r="J1245">
        <v>83.33</v>
      </c>
      <c r="K1245" s="58">
        <v>1</v>
      </c>
      <c r="L1245" s="58">
        <v>100</v>
      </c>
      <c r="M1245">
        <v>1542.77</v>
      </c>
      <c r="N1245" s="8">
        <v>4468204</v>
      </c>
      <c r="O1245" s="8">
        <v>3779048</v>
      </c>
      <c r="P1245" s="8">
        <v>313490</v>
      </c>
      <c r="Q1245">
        <v>1.6</v>
      </c>
      <c r="R1245">
        <v>0.97</v>
      </c>
      <c r="S1245">
        <v>61.3</v>
      </c>
      <c r="T1245" s="6">
        <v>24.64</v>
      </c>
      <c r="U1245" s="7">
        <v>25.470029069767445</v>
      </c>
      <c r="V1245" t="s">
        <v>652</v>
      </c>
    </row>
    <row r="1246" spans="1:22" x14ac:dyDescent="0.3">
      <c r="A1246" t="s">
        <v>654</v>
      </c>
      <c r="B1246" s="6">
        <v>2019</v>
      </c>
      <c r="C1246">
        <v>87.6</v>
      </c>
      <c r="D1246">
        <v>64.64</v>
      </c>
      <c r="E1246">
        <v>41.67</v>
      </c>
      <c r="F1246">
        <v>86.43</v>
      </c>
      <c r="G1246">
        <v>90.53</v>
      </c>
      <c r="H1246">
        <v>84.1</v>
      </c>
      <c r="I1246">
        <v>80.150000000000006</v>
      </c>
      <c r="J1246">
        <v>91.88</v>
      </c>
      <c r="K1246" s="58">
        <v>1</v>
      </c>
      <c r="L1246" s="58">
        <v>100</v>
      </c>
      <c r="M1246">
        <v>22237.84</v>
      </c>
      <c r="N1246" s="8">
        <v>53845000</v>
      </c>
      <c r="O1246" s="8">
        <v>28636000</v>
      </c>
      <c r="P1246" s="8">
        <v>1493000</v>
      </c>
      <c r="Q1246">
        <v>-6.7</v>
      </c>
      <c r="R1246">
        <v>0.79</v>
      </c>
      <c r="S1246">
        <v>40.58</v>
      </c>
      <c r="T1246" s="6">
        <v>24.64</v>
      </c>
      <c r="U1246" s="7">
        <v>25.470029069767445</v>
      </c>
      <c r="V1246" t="s">
        <v>652</v>
      </c>
    </row>
    <row r="1247" spans="1:22" x14ac:dyDescent="0.3">
      <c r="A1247" t="s">
        <v>655</v>
      </c>
      <c r="B1247" s="6">
        <v>2019</v>
      </c>
      <c r="C1247">
        <v>87.53</v>
      </c>
      <c r="D1247">
        <v>44.29</v>
      </c>
      <c r="E1247">
        <v>1.04</v>
      </c>
      <c r="F1247">
        <v>90.51</v>
      </c>
      <c r="G1247">
        <v>79.13</v>
      </c>
      <c r="H1247">
        <v>98.14</v>
      </c>
      <c r="I1247">
        <v>80.150000000000006</v>
      </c>
      <c r="J1247">
        <v>99.13</v>
      </c>
      <c r="K1247" s="58">
        <v>1</v>
      </c>
      <c r="L1247" s="58">
        <v>100</v>
      </c>
      <c r="M1247">
        <v>120605.8</v>
      </c>
      <c r="N1247" s="8">
        <v>351280304</v>
      </c>
      <c r="O1247" s="8">
        <v>181387308</v>
      </c>
      <c r="P1247" s="8">
        <v>24286169</v>
      </c>
      <c r="Q1247">
        <v>4.76</v>
      </c>
      <c r="R1247">
        <v>0.88</v>
      </c>
      <c r="S1247">
        <v>33.61</v>
      </c>
      <c r="T1247" s="6">
        <v>24.64</v>
      </c>
      <c r="U1247" s="7">
        <v>25.470029069767445</v>
      </c>
      <c r="V1247" t="s">
        <v>652</v>
      </c>
    </row>
    <row r="1248" spans="1:22" x14ac:dyDescent="0.3">
      <c r="A1248" t="s">
        <v>544</v>
      </c>
      <c r="B1248" s="6">
        <v>2019</v>
      </c>
      <c r="C1248">
        <v>88.73</v>
      </c>
      <c r="D1248">
        <v>49.37</v>
      </c>
      <c r="E1248">
        <v>10</v>
      </c>
      <c r="F1248">
        <v>85.24</v>
      </c>
      <c r="G1248">
        <v>94.27</v>
      </c>
      <c r="H1248">
        <v>84.93</v>
      </c>
      <c r="I1248">
        <v>89.19</v>
      </c>
      <c r="J1248">
        <v>81.19</v>
      </c>
      <c r="K1248" s="58">
        <v>0</v>
      </c>
      <c r="L1248" s="58"/>
      <c r="M1248">
        <v>4429.04</v>
      </c>
      <c r="N1248" s="8">
        <v>12712000</v>
      </c>
      <c r="O1248" s="8">
        <v>8587000</v>
      </c>
      <c r="P1248" s="8">
        <v>604000</v>
      </c>
      <c r="Q1248">
        <v>0.53</v>
      </c>
      <c r="R1248">
        <v>0.72</v>
      </c>
      <c r="S1248">
        <v>47.31</v>
      </c>
      <c r="T1248" s="6">
        <v>24.64</v>
      </c>
      <c r="U1248" s="7">
        <v>25.470029069767445</v>
      </c>
      <c r="V1248" t="s">
        <v>652</v>
      </c>
    </row>
    <row r="1249" spans="1:22" x14ac:dyDescent="0.3">
      <c r="A1249" t="s">
        <v>550</v>
      </c>
      <c r="B1249" s="6">
        <v>2019</v>
      </c>
      <c r="C1249">
        <v>72.84</v>
      </c>
      <c r="D1249">
        <v>72.84</v>
      </c>
      <c r="E1249">
        <v>100</v>
      </c>
      <c r="F1249">
        <v>55.83</v>
      </c>
      <c r="G1249">
        <v>80.959999999999994</v>
      </c>
      <c r="H1249">
        <v>81.14</v>
      </c>
      <c r="I1249">
        <v>89.19</v>
      </c>
      <c r="J1249">
        <v>91.45</v>
      </c>
      <c r="K1249" s="58">
        <v>1</v>
      </c>
      <c r="L1249" s="58">
        <v>30.77</v>
      </c>
      <c r="M1249">
        <v>3274.1</v>
      </c>
      <c r="N1249" s="8">
        <v>9156380</v>
      </c>
      <c r="O1249" s="8">
        <v>5933584</v>
      </c>
      <c r="P1249" s="8">
        <v>679039</v>
      </c>
      <c r="Q1249">
        <v>6.06</v>
      </c>
      <c r="R1249">
        <v>0.33</v>
      </c>
      <c r="S1249">
        <v>57.66</v>
      </c>
      <c r="T1249" s="6">
        <v>24.64</v>
      </c>
      <c r="U1249" s="7">
        <v>25.470029069767445</v>
      </c>
      <c r="V1249" t="s">
        <v>652</v>
      </c>
    </row>
    <row r="1250" spans="1:22" x14ac:dyDescent="0.3">
      <c r="A1250" t="s">
        <v>145</v>
      </c>
      <c r="B1250" s="6">
        <v>2019</v>
      </c>
      <c r="C1250">
        <v>78.83</v>
      </c>
      <c r="D1250">
        <v>47.23</v>
      </c>
      <c r="E1250">
        <v>15.63</v>
      </c>
      <c r="F1250">
        <v>75.680000000000007</v>
      </c>
      <c r="G1250">
        <v>78.25</v>
      </c>
      <c r="H1250">
        <v>84.47</v>
      </c>
      <c r="I1250">
        <v>80.150000000000006</v>
      </c>
      <c r="J1250">
        <v>96.03</v>
      </c>
      <c r="K1250" s="58">
        <v>1</v>
      </c>
      <c r="L1250" s="58">
        <v>20.83</v>
      </c>
      <c r="M1250">
        <v>48677.89</v>
      </c>
      <c r="N1250" s="8">
        <v>1002475713</v>
      </c>
      <c r="O1250" s="8">
        <v>641114921</v>
      </c>
      <c r="P1250" s="8">
        <v>98150101</v>
      </c>
      <c r="Q1250">
        <v>1.85</v>
      </c>
      <c r="R1250">
        <v>0.55000000000000004</v>
      </c>
      <c r="S1250">
        <v>41.36</v>
      </c>
      <c r="T1250" s="6">
        <v>24.64</v>
      </c>
      <c r="U1250" s="7">
        <v>25.470029069767445</v>
      </c>
      <c r="V1250" t="s">
        <v>652</v>
      </c>
    </row>
    <row r="1251" spans="1:22" x14ac:dyDescent="0.3">
      <c r="A1251" t="s">
        <v>677</v>
      </c>
      <c r="B1251" s="6">
        <v>2019</v>
      </c>
      <c r="C1251">
        <v>68.12</v>
      </c>
      <c r="D1251">
        <v>68.12</v>
      </c>
      <c r="E1251">
        <v>100</v>
      </c>
      <c r="F1251">
        <v>74.16</v>
      </c>
      <c r="G1251">
        <v>78.959999999999994</v>
      </c>
      <c r="H1251">
        <v>45.67</v>
      </c>
      <c r="I1251">
        <v>0</v>
      </c>
      <c r="J1251">
        <v>46.72</v>
      </c>
      <c r="K1251" s="58">
        <v>1</v>
      </c>
      <c r="L1251" s="58">
        <v>20</v>
      </c>
      <c r="M1251">
        <v>3186</v>
      </c>
      <c r="N1251" s="8">
        <v>6411785</v>
      </c>
      <c r="O1251" s="8">
        <v>1627989</v>
      </c>
      <c r="P1251" s="8">
        <v>131871</v>
      </c>
      <c r="Q1251">
        <v>-0.8</v>
      </c>
      <c r="R1251">
        <v>0.51</v>
      </c>
      <c r="S1251">
        <v>9.74</v>
      </c>
      <c r="T1251" s="6">
        <v>24.64</v>
      </c>
      <c r="U1251" s="7">
        <v>25.470029069767445</v>
      </c>
      <c r="V1251" t="s">
        <v>652</v>
      </c>
    </row>
    <row r="1252" spans="1:22" x14ac:dyDescent="0.3">
      <c r="A1252" t="s">
        <v>656</v>
      </c>
      <c r="B1252" s="6">
        <v>2019</v>
      </c>
      <c r="C1252">
        <v>65.78</v>
      </c>
      <c r="D1252">
        <v>65.78</v>
      </c>
      <c r="E1252">
        <v>100</v>
      </c>
      <c r="F1252">
        <v>43.99</v>
      </c>
      <c r="G1252">
        <v>65.69</v>
      </c>
      <c r="H1252">
        <v>91.32</v>
      </c>
      <c r="I1252">
        <v>0</v>
      </c>
      <c r="J1252">
        <v>99.21</v>
      </c>
      <c r="K1252" s="58">
        <v>1</v>
      </c>
      <c r="L1252" s="58">
        <v>23.08</v>
      </c>
      <c r="M1252">
        <v>2068.4899999999998</v>
      </c>
      <c r="N1252" s="8">
        <v>19078856</v>
      </c>
      <c r="O1252" s="8">
        <v>5507251</v>
      </c>
      <c r="P1252" s="8">
        <v>1544618</v>
      </c>
      <c r="Q1252">
        <v>6.23</v>
      </c>
      <c r="R1252">
        <v>0.27</v>
      </c>
      <c r="S1252">
        <v>2.12</v>
      </c>
      <c r="T1252" s="6">
        <v>24.64</v>
      </c>
      <c r="U1252" s="7">
        <v>25.470029069767445</v>
      </c>
      <c r="V1252" t="s">
        <v>652</v>
      </c>
    </row>
    <row r="1253" spans="1:22" x14ac:dyDescent="0.3">
      <c r="A1253" t="s">
        <v>4</v>
      </c>
      <c r="B1253" s="6">
        <v>2019</v>
      </c>
      <c r="C1253">
        <v>85.54</v>
      </c>
      <c r="D1253">
        <v>47.98</v>
      </c>
      <c r="E1253">
        <v>10.42</v>
      </c>
      <c r="F1253">
        <v>92.31</v>
      </c>
      <c r="G1253">
        <v>83.77</v>
      </c>
      <c r="H1253">
        <v>78.78</v>
      </c>
      <c r="I1253">
        <v>80.150000000000006</v>
      </c>
      <c r="J1253">
        <v>81.56</v>
      </c>
      <c r="K1253" s="58">
        <v>1</v>
      </c>
      <c r="L1253" s="58">
        <v>23.81</v>
      </c>
      <c r="M1253">
        <v>92682.69</v>
      </c>
      <c r="N1253" s="8">
        <v>238233576</v>
      </c>
      <c r="O1253" s="8">
        <v>131813516</v>
      </c>
      <c r="P1253" s="8">
        <v>15351299</v>
      </c>
      <c r="Q1253">
        <v>4.83</v>
      </c>
      <c r="R1253">
        <v>0.66</v>
      </c>
      <c r="S1253">
        <v>33.79</v>
      </c>
      <c r="T1253" s="6">
        <v>24.64</v>
      </c>
      <c r="U1253" s="7">
        <v>25.470029069767445</v>
      </c>
      <c r="V1253" t="s">
        <v>652</v>
      </c>
    </row>
    <row r="1254" spans="1:22" x14ac:dyDescent="0.3">
      <c r="A1254" t="s">
        <v>493</v>
      </c>
      <c r="B1254" s="6">
        <v>2019</v>
      </c>
      <c r="C1254">
        <v>64.17</v>
      </c>
      <c r="D1254">
        <v>47.19</v>
      </c>
      <c r="E1254">
        <v>30.21</v>
      </c>
      <c r="F1254">
        <v>39.6</v>
      </c>
      <c r="G1254">
        <v>77.959999999999994</v>
      </c>
      <c r="H1254">
        <v>75.63</v>
      </c>
      <c r="I1254">
        <v>0</v>
      </c>
      <c r="J1254">
        <v>86.61</v>
      </c>
      <c r="K1254" s="58">
        <v>1</v>
      </c>
      <c r="L1254" s="58">
        <v>23.33</v>
      </c>
      <c r="M1254">
        <v>1087.29</v>
      </c>
      <c r="N1254" s="8">
        <v>5861370</v>
      </c>
      <c r="O1254" s="8">
        <v>5156229</v>
      </c>
      <c r="P1254" s="8">
        <v>547317</v>
      </c>
      <c r="Q1254">
        <v>-15.89</v>
      </c>
      <c r="R1254">
        <v>0.24</v>
      </c>
      <c r="S1254">
        <v>82.94</v>
      </c>
      <c r="T1254" s="6">
        <v>24.64</v>
      </c>
      <c r="U1254" s="7">
        <v>25.470029069767445</v>
      </c>
      <c r="V1254" t="s">
        <v>652</v>
      </c>
    </row>
    <row r="1255" spans="1:22" x14ac:dyDescent="0.3">
      <c r="A1255" t="s">
        <v>657</v>
      </c>
      <c r="B1255" s="6">
        <v>2019</v>
      </c>
      <c r="C1255">
        <v>72.17</v>
      </c>
      <c r="D1255">
        <v>72.17</v>
      </c>
      <c r="E1255">
        <v>100</v>
      </c>
      <c r="F1255">
        <v>75.5</v>
      </c>
      <c r="G1255">
        <v>80.2</v>
      </c>
      <c r="H1255">
        <v>61.98</v>
      </c>
      <c r="I1255">
        <v>52.56</v>
      </c>
      <c r="J1255">
        <v>59.8</v>
      </c>
      <c r="K1255" s="58">
        <v>1</v>
      </c>
      <c r="L1255" s="58">
        <v>19.05</v>
      </c>
      <c r="M1255">
        <v>17901.169999999998</v>
      </c>
      <c r="N1255" s="8">
        <v>104630609</v>
      </c>
      <c r="O1255" s="8">
        <v>79643861</v>
      </c>
      <c r="P1255" s="8">
        <v>7495462</v>
      </c>
      <c r="Q1255">
        <v>5.77</v>
      </c>
      <c r="R1255">
        <v>0.87</v>
      </c>
      <c r="S1255">
        <v>19.690000000000001</v>
      </c>
      <c r="T1255" s="6">
        <v>24.64</v>
      </c>
      <c r="U1255" s="7">
        <v>25.470029069767445</v>
      </c>
      <c r="V1255" t="s">
        <v>652</v>
      </c>
    </row>
    <row r="1256" spans="1:22" x14ac:dyDescent="0.3">
      <c r="A1256" t="s">
        <v>658</v>
      </c>
      <c r="B1256" s="6">
        <v>2019</v>
      </c>
      <c r="C1256">
        <v>65.430000000000007</v>
      </c>
      <c r="D1256">
        <v>65.430000000000007</v>
      </c>
      <c r="E1256">
        <v>73.33</v>
      </c>
      <c r="F1256">
        <v>46</v>
      </c>
      <c r="G1256">
        <v>76.150000000000006</v>
      </c>
      <c r="H1256">
        <v>72.87</v>
      </c>
      <c r="I1256">
        <v>0</v>
      </c>
      <c r="J1256">
        <v>71.58</v>
      </c>
      <c r="K1256" s="58">
        <v>1</v>
      </c>
      <c r="L1256" s="58">
        <v>25</v>
      </c>
      <c r="M1256">
        <v>3151.4</v>
      </c>
      <c r="N1256" s="8">
        <v>9297499</v>
      </c>
      <c r="O1256" s="8">
        <v>5945516</v>
      </c>
      <c r="P1256" s="8">
        <v>282610</v>
      </c>
      <c r="Q1256">
        <v>0.85</v>
      </c>
      <c r="R1256">
        <v>0.83</v>
      </c>
      <c r="S1256">
        <v>46.73</v>
      </c>
      <c r="T1256" s="6">
        <v>24.64</v>
      </c>
      <c r="U1256" s="7">
        <v>25.470029069767445</v>
      </c>
      <c r="V1256" t="s">
        <v>652</v>
      </c>
    </row>
    <row r="1257" spans="1:22" x14ac:dyDescent="0.3">
      <c r="A1257" t="s">
        <v>683</v>
      </c>
      <c r="B1257" s="9">
        <v>2019</v>
      </c>
      <c r="C1257">
        <v>67.930000000000007</v>
      </c>
      <c r="D1257">
        <v>67.930000000000007</v>
      </c>
      <c r="E1257">
        <v>100</v>
      </c>
      <c r="F1257">
        <v>93.7</v>
      </c>
      <c r="G1257">
        <v>72.77</v>
      </c>
      <c r="H1257">
        <v>33.31</v>
      </c>
      <c r="I1257">
        <v>80.489999999999995</v>
      </c>
      <c r="J1257">
        <v>13.39</v>
      </c>
      <c r="K1257" s="58">
        <v>1</v>
      </c>
      <c r="L1257" s="58">
        <v>25</v>
      </c>
      <c r="M1257">
        <v>5596.68</v>
      </c>
      <c r="N1257" s="8">
        <v>12255000</v>
      </c>
      <c r="O1257" s="8">
        <v>3566000</v>
      </c>
      <c r="P1257" s="8">
        <v>279000</v>
      </c>
      <c r="Q1257">
        <v>-1.28</v>
      </c>
      <c r="R1257">
        <v>7.0000000000000007E-2</v>
      </c>
      <c r="S1257">
        <v>26.44</v>
      </c>
      <c r="T1257" s="6">
        <v>24.64</v>
      </c>
      <c r="U1257" s="7">
        <v>25.470029069767445</v>
      </c>
      <c r="V1257" t="s">
        <v>101</v>
      </c>
    </row>
    <row r="1258" spans="1:22" x14ac:dyDescent="0.3">
      <c r="A1258" t="s">
        <v>684</v>
      </c>
      <c r="B1258" s="9">
        <v>2019</v>
      </c>
      <c r="C1258">
        <v>65.31</v>
      </c>
      <c r="D1258">
        <v>65.31</v>
      </c>
      <c r="E1258">
        <v>100</v>
      </c>
      <c r="F1258">
        <v>83.54</v>
      </c>
      <c r="G1258">
        <v>60.77</v>
      </c>
      <c r="H1258">
        <v>48.3</v>
      </c>
      <c r="I1258">
        <v>26.37</v>
      </c>
      <c r="J1258">
        <v>56.45</v>
      </c>
      <c r="K1258" s="58">
        <v>1</v>
      </c>
      <c r="L1258" s="58">
        <v>27.78</v>
      </c>
      <c r="M1258">
        <v>1966.21</v>
      </c>
      <c r="N1258" s="8">
        <v>3092800</v>
      </c>
      <c r="O1258" s="8">
        <v>615300</v>
      </c>
      <c r="P1258" s="8">
        <v>4000</v>
      </c>
      <c r="Q1258">
        <v>-6.88</v>
      </c>
      <c r="R1258">
        <v>0.02</v>
      </c>
      <c r="S1258">
        <v>18.350000000000001</v>
      </c>
      <c r="T1258" s="6">
        <v>24.64</v>
      </c>
      <c r="U1258" s="7">
        <v>25.470029069767445</v>
      </c>
      <c r="V1258" t="s">
        <v>101</v>
      </c>
    </row>
    <row r="1259" spans="1:22" x14ac:dyDescent="0.3">
      <c r="A1259" t="s">
        <v>521</v>
      </c>
      <c r="B1259" s="9">
        <v>2019</v>
      </c>
      <c r="C1259">
        <v>85.54</v>
      </c>
      <c r="D1259">
        <v>85.54</v>
      </c>
      <c r="E1259">
        <v>100</v>
      </c>
      <c r="F1259">
        <v>83.56</v>
      </c>
      <c r="G1259">
        <v>83.29</v>
      </c>
      <c r="H1259">
        <v>89.94</v>
      </c>
      <c r="I1259">
        <v>71.28</v>
      </c>
      <c r="J1259">
        <v>95.86</v>
      </c>
      <c r="K1259" s="58">
        <v>1</v>
      </c>
      <c r="L1259" s="58">
        <v>25.93</v>
      </c>
      <c r="M1259">
        <v>44627.39</v>
      </c>
      <c r="N1259" s="8">
        <v>98985000</v>
      </c>
      <c r="O1259" s="8">
        <v>55208000</v>
      </c>
      <c r="P1259" s="8">
        <v>3144000</v>
      </c>
      <c r="Q1259">
        <v>6.62</v>
      </c>
      <c r="R1259">
        <v>0.06</v>
      </c>
      <c r="S1259">
        <v>48.77</v>
      </c>
      <c r="T1259" s="6">
        <v>24.64</v>
      </c>
      <c r="U1259" s="7">
        <v>25.470029069767445</v>
      </c>
      <c r="V1259" t="s">
        <v>101</v>
      </c>
    </row>
    <row r="1260" spans="1:22" x14ac:dyDescent="0.3">
      <c r="A1260" t="s">
        <v>546</v>
      </c>
      <c r="B1260" s="9">
        <v>2019</v>
      </c>
      <c r="C1260">
        <v>80.39</v>
      </c>
      <c r="D1260">
        <v>80.39</v>
      </c>
      <c r="E1260">
        <v>100</v>
      </c>
      <c r="F1260">
        <v>87.54</v>
      </c>
      <c r="G1260">
        <v>70.849999999999994</v>
      </c>
      <c r="H1260">
        <v>81.02</v>
      </c>
      <c r="I1260">
        <v>80.489999999999995</v>
      </c>
      <c r="J1260">
        <v>93.4</v>
      </c>
      <c r="K1260" s="58">
        <v>1</v>
      </c>
      <c r="L1260" s="58">
        <v>27.78</v>
      </c>
      <c r="M1260">
        <v>2420.67</v>
      </c>
      <c r="N1260" s="8">
        <v>4557077</v>
      </c>
      <c r="O1260" s="8">
        <v>2023117</v>
      </c>
      <c r="P1260" s="8">
        <v>180225</v>
      </c>
      <c r="Q1260">
        <v>5.0999999999999996</v>
      </c>
      <c r="R1260">
        <v>0.06</v>
      </c>
      <c r="S1260">
        <v>40.770000000000003</v>
      </c>
      <c r="T1260" s="6">
        <v>24.64</v>
      </c>
      <c r="U1260" s="7">
        <v>25.470029069767445</v>
      </c>
      <c r="V1260" t="s">
        <v>101</v>
      </c>
    </row>
    <row r="1261" spans="1:22" x14ac:dyDescent="0.3">
      <c r="A1261" t="s">
        <v>353</v>
      </c>
      <c r="B1261" s="9">
        <v>2019</v>
      </c>
      <c r="C1261">
        <v>59.46</v>
      </c>
      <c r="D1261">
        <v>59.46</v>
      </c>
      <c r="E1261">
        <v>100</v>
      </c>
      <c r="F1261">
        <v>81.7</v>
      </c>
      <c r="G1261">
        <v>52.17</v>
      </c>
      <c r="H1261">
        <v>40.35</v>
      </c>
      <c r="I1261">
        <v>80.489999999999995</v>
      </c>
      <c r="J1261">
        <v>39.380000000000003</v>
      </c>
      <c r="K1261" s="58">
        <v>1</v>
      </c>
      <c r="L1261" s="58">
        <v>30</v>
      </c>
      <c r="M1261">
        <v>3182.23</v>
      </c>
      <c r="N1261" s="8">
        <v>5633100</v>
      </c>
      <c r="O1261" s="8">
        <v>1163700</v>
      </c>
      <c r="P1261" s="8">
        <v>136000</v>
      </c>
      <c r="Q1261">
        <v>5.58</v>
      </c>
      <c r="R1261">
        <v>0.04</v>
      </c>
      <c r="S1261">
        <v>18.93</v>
      </c>
      <c r="T1261" s="6">
        <v>24.64</v>
      </c>
      <c r="U1261" s="7">
        <v>25.470029069767445</v>
      </c>
      <c r="V1261" t="s">
        <v>101</v>
      </c>
    </row>
    <row r="1262" spans="1:22" x14ac:dyDescent="0.3">
      <c r="A1262" t="s">
        <v>685</v>
      </c>
      <c r="B1262" s="9">
        <v>2019</v>
      </c>
      <c r="C1262">
        <v>78.900000000000006</v>
      </c>
      <c r="D1262">
        <v>78.900000000000006</v>
      </c>
      <c r="E1262">
        <v>100</v>
      </c>
      <c r="F1262">
        <v>97.28</v>
      </c>
      <c r="G1262">
        <v>62.31</v>
      </c>
      <c r="H1262">
        <v>73.040000000000006</v>
      </c>
      <c r="I1262">
        <v>80.489999999999995</v>
      </c>
      <c r="J1262">
        <v>70.94</v>
      </c>
      <c r="K1262" s="58">
        <v>1</v>
      </c>
      <c r="L1262" s="58">
        <v>55.56</v>
      </c>
      <c r="M1262">
        <v>6349.02</v>
      </c>
      <c r="N1262" s="8">
        <v>25657830</v>
      </c>
      <c r="O1262" s="8">
        <v>13299487</v>
      </c>
      <c r="P1262" s="8">
        <v>545376</v>
      </c>
      <c r="Q1262">
        <v>3.7</v>
      </c>
      <c r="R1262">
        <v>0.05</v>
      </c>
      <c r="S1262">
        <v>47.34</v>
      </c>
      <c r="T1262" s="6">
        <v>24.64</v>
      </c>
      <c r="U1262" s="7">
        <v>25.470029069767445</v>
      </c>
      <c r="V1262" t="s">
        <v>101</v>
      </c>
    </row>
    <row r="1263" spans="1:22" x14ac:dyDescent="0.3">
      <c r="A1263" t="s">
        <v>354</v>
      </c>
      <c r="B1263" s="9">
        <v>2019</v>
      </c>
      <c r="C1263">
        <v>85.74</v>
      </c>
      <c r="D1263">
        <v>85.74</v>
      </c>
      <c r="E1263">
        <v>100</v>
      </c>
      <c r="F1263">
        <v>89.92</v>
      </c>
      <c r="G1263">
        <v>92.63</v>
      </c>
      <c r="H1263">
        <v>74.39</v>
      </c>
      <c r="I1263">
        <v>80.489999999999995</v>
      </c>
      <c r="J1263">
        <v>76.56</v>
      </c>
      <c r="K1263" s="58">
        <v>1</v>
      </c>
      <c r="L1263" s="58">
        <v>60</v>
      </c>
      <c r="M1263">
        <v>8618</v>
      </c>
      <c r="N1263" s="8">
        <v>20452905</v>
      </c>
      <c r="O1263" s="8">
        <v>7726335</v>
      </c>
      <c r="P1263" s="8">
        <v>413548</v>
      </c>
      <c r="Q1263">
        <v>8.0399999999999991</v>
      </c>
      <c r="R1263">
        <v>0.03</v>
      </c>
      <c r="S1263">
        <v>36.369999999999997</v>
      </c>
      <c r="T1263" s="6">
        <v>24.64</v>
      </c>
      <c r="U1263" s="7">
        <v>25.470029069767445</v>
      </c>
      <c r="V1263" t="s">
        <v>101</v>
      </c>
    </row>
    <row r="1264" spans="1:22" x14ac:dyDescent="0.3">
      <c r="A1264" t="s">
        <v>474</v>
      </c>
      <c r="B1264" s="9">
        <v>2019</v>
      </c>
      <c r="C1264">
        <v>82.76</v>
      </c>
      <c r="D1264">
        <v>82.76</v>
      </c>
      <c r="E1264">
        <v>100</v>
      </c>
      <c r="F1264">
        <v>85.93</v>
      </c>
      <c r="G1264">
        <v>82.83</v>
      </c>
      <c r="H1264">
        <v>79</v>
      </c>
      <c r="I1264">
        <v>26.37</v>
      </c>
      <c r="J1264">
        <v>77.48</v>
      </c>
      <c r="K1264" s="58">
        <v>1</v>
      </c>
      <c r="L1264" s="58"/>
      <c r="M1264">
        <v>1835.22</v>
      </c>
      <c r="N1264" s="8">
        <v>2696800</v>
      </c>
      <c r="O1264" s="8">
        <v>387100</v>
      </c>
      <c r="P1264" s="8">
        <v>32900</v>
      </c>
      <c r="Q1264">
        <v>1.95</v>
      </c>
      <c r="R1264">
        <v>0.04</v>
      </c>
      <c r="S1264">
        <v>12.72</v>
      </c>
      <c r="T1264" s="6">
        <v>24.64</v>
      </c>
      <c r="U1264" s="7">
        <v>25.470029069767445</v>
      </c>
      <c r="V1264" t="s">
        <v>101</v>
      </c>
    </row>
    <row r="1265" spans="1:22" x14ac:dyDescent="0.3">
      <c r="A1265" t="s">
        <v>303</v>
      </c>
      <c r="B1265" s="9">
        <v>2019</v>
      </c>
      <c r="C1265">
        <v>80.260000000000005</v>
      </c>
      <c r="D1265">
        <v>80.260000000000005</v>
      </c>
      <c r="E1265">
        <v>100</v>
      </c>
      <c r="F1265">
        <v>87.03</v>
      </c>
      <c r="G1265">
        <v>78.58</v>
      </c>
      <c r="H1265">
        <v>73.930000000000007</v>
      </c>
      <c r="I1265">
        <v>80.489999999999995</v>
      </c>
      <c r="J1265">
        <v>66.37</v>
      </c>
      <c r="K1265" s="58">
        <v>1</v>
      </c>
      <c r="L1265" s="58">
        <v>47.37</v>
      </c>
      <c r="M1265">
        <v>504.87</v>
      </c>
      <c r="N1265" s="8">
        <v>7315400</v>
      </c>
      <c r="O1265" s="8">
        <v>2938200</v>
      </c>
      <c r="P1265" s="8">
        <v>-130200</v>
      </c>
      <c r="Q1265">
        <v>-8.3800000000000008</v>
      </c>
      <c r="R1265">
        <v>0.01</v>
      </c>
      <c r="S1265">
        <v>36.83</v>
      </c>
      <c r="T1265" s="6">
        <v>24.64</v>
      </c>
      <c r="U1265" s="7">
        <v>25.470029069767445</v>
      </c>
      <c r="V1265" t="s">
        <v>101</v>
      </c>
    </row>
    <row r="1266" spans="1:22" x14ac:dyDescent="0.3">
      <c r="A1266" t="s">
        <v>686</v>
      </c>
      <c r="B1266" s="9">
        <v>2019</v>
      </c>
      <c r="C1266">
        <v>70.760000000000005</v>
      </c>
      <c r="D1266">
        <v>70.760000000000005</v>
      </c>
      <c r="E1266">
        <v>100</v>
      </c>
      <c r="F1266">
        <v>94.82</v>
      </c>
      <c r="G1266">
        <v>66.459999999999994</v>
      </c>
      <c r="H1266">
        <v>46.72</v>
      </c>
      <c r="I1266">
        <v>80.489999999999995</v>
      </c>
      <c r="J1266">
        <v>44.06</v>
      </c>
      <c r="K1266" s="58">
        <v>1</v>
      </c>
      <c r="L1266" s="58">
        <v>50</v>
      </c>
      <c r="M1266">
        <v>4956.34</v>
      </c>
      <c r="N1266" s="8">
        <v>12498700</v>
      </c>
      <c r="O1266" s="8">
        <v>8403900</v>
      </c>
      <c r="P1266" s="8">
        <v>350300</v>
      </c>
      <c r="Q1266">
        <v>3.26</v>
      </c>
      <c r="R1266">
        <v>0.14000000000000001</v>
      </c>
      <c r="S1266">
        <v>62.78</v>
      </c>
      <c r="T1266" s="6">
        <v>24.64</v>
      </c>
      <c r="U1266" s="7">
        <v>25.470029069767445</v>
      </c>
      <c r="V1266" t="s">
        <v>101</v>
      </c>
    </row>
    <row r="1267" spans="1:22" x14ac:dyDescent="0.3">
      <c r="A1267" t="s">
        <v>615</v>
      </c>
      <c r="B1267" s="9">
        <v>2019</v>
      </c>
      <c r="C1267">
        <v>53.43</v>
      </c>
      <c r="D1267">
        <v>53.43</v>
      </c>
      <c r="E1267">
        <v>100</v>
      </c>
      <c r="F1267">
        <v>37.1</v>
      </c>
      <c r="G1267">
        <v>61.88</v>
      </c>
      <c r="H1267">
        <v>59.9</v>
      </c>
      <c r="I1267">
        <v>71.28</v>
      </c>
      <c r="J1267">
        <v>65.150000000000006</v>
      </c>
      <c r="K1267" s="58">
        <v>1</v>
      </c>
      <c r="L1267" s="58">
        <v>50</v>
      </c>
      <c r="M1267">
        <v>2342.58</v>
      </c>
      <c r="N1267" s="8">
        <v>6382143</v>
      </c>
      <c r="O1267" s="8">
        <v>3444998</v>
      </c>
      <c r="P1267" s="8">
        <v>89819</v>
      </c>
      <c r="Q1267">
        <v>6.82</v>
      </c>
      <c r="R1267">
        <v>0.05</v>
      </c>
      <c r="S1267">
        <v>46.93</v>
      </c>
      <c r="T1267" s="6">
        <v>24.64</v>
      </c>
      <c r="U1267" s="7">
        <v>25.470029069767445</v>
      </c>
      <c r="V1267" t="s">
        <v>101</v>
      </c>
    </row>
    <row r="1268" spans="1:22" x14ac:dyDescent="0.3">
      <c r="A1268" t="s">
        <v>687</v>
      </c>
      <c r="B1268" s="9">
        <v>2019</v>
      </c>
      <c r="C1268">
        <v>82</v>
      </c>
      <c r="D1268">
        <v>82</v>
      </c>
      <c r="E1268">
        <v>100</v>
      </c>
      <c r="F1268">
        <v>89.46</v>
      </c>
      <c r="G1268">
        <v>84.18</v>
      </c>
      <c r="H1268">
        <v>71.23</v>
      </c>
      <c r="I1268">
        <v>26.37</v>
      </c>
      <c r="J1268">
        <v>87.81</v>
      </c>
      <c r="K1268" s="58">
        <v>1</v>
      </c>
      <c r="L1268" s="58">
        <v>52.17</v>
      </c>
      <c r="M1268">
        <v>8475.0400000000009</v>
      </c>
      <c r="N1268" s="8">
        <v>24616300</v>
      </c>
      <c r="O1268" s="8">
        <v>12358300</v>
      </c>
      <c r="P1268" s="8">
        <v>883800</v>
      </c>
      <c r="Q1268">
        <v>1.95</v>
      </c>
      <c r="R1268">
        <v>0.06</v>
      </c>
      <c r="S1268">
        <v>44.31</v>
      </c>
      <c r="T1268" s="6">
        <v>24.64</v>
      </c>
      <c r="U1268" s="7">
        <v>25.470029069767445</v>
      </c>
      <c r="V1268" t="s">
        <v>101</v>
      </c>
    </row>
    <row r="1269" spans="1:22" x14ac:dyDescent="0.3">
      <c r="A1269" t="s">
        <v>688</v>
      </c>
      <c r="B1269" s="9">
        <v>2019</v>
      </c>
      <c r="C1269">
        <v>81.61</v>
      </c>
      <c r="D1269">
        <v>81.61</v>
      </c>
      <c r="E1269">
        <v>100</v>
      </c>
      <c r="F1269">
        <v>94.68</v>
      </c>
      <c r="G1269">
        <v>71.209999999999994</v>
      </c>
      <c r="H1269">
        <v>76.13</v>
      </c>
      <c r="I1269">
        <v>80.489999999999995</v>
      </c>
      <c r="J1269">
        <v>82.24</v>
      </c>
      <c r="K1269" s="58">
        <v>1</v>
      </c>
      <c r="L1269" s="58">
        <v>60.71</v>
      </c>
      <c r="M1269">
        <v>5964.31</v>
      </c>
      <c r="N1269" s="8">
        <v>14034000</v>
      </c>
      <c r="O1269" s="8">
        <v>4114000</v>
      </c>
      <c r="P1269" s="8">
        <v>401000</v>
      </c>
      <c r="Q1269">
        <v>-0.14000000000000001</v>
      </c>
      <c r="R1269">
        <v>0.05</v>
      </c>
      <c r="S1269">
        <v>27.61</v>
      </c>
      <c r="T1269" s="6">
        <v>24.64</v>
      </c>
      <c r="U1269" s="7">
        <v>25.470029069767445</v>
      </c>
      <c r="V1269" t="s">
        <v>101</v>
      </c>
    </row>
    <row r="1270" spans="1:22" x14ac:dyDescent="0.3">
      <c r="A1270" t="s">
        <v>689</v>
      </c>
      <c r="B1270" s="9">
        <v>2019</v>
      </c>
      <c r="C1270">
        <v>40.380000000000003</v>
      </c>
      <c r="D1270">
        <v>40.380000000000003</v>
      </c>
      <c r="E1270">
        <v>100</v>
      </c>
      <c r="F1270">
        <v>36.85</v>
      </c>
      <c r="G1270">
        <v>39.89</v>
      </c>
      <c r="H1270">
        <v>44.31</v>
      </c>
      <c r="I1270">
        <v>13.56</v>
      </c>
      <c r="J1270">
        <v>28.62</v>
      </c>
      <c r="K1270" s="58">
        <v>1</v>
      </c>
      <c r="L1270" s="58">
        <v>50</v>
      </c>
      <c r="M1270">
        <v>4442.3</v>
      </c>
      <c r="N1270" s="8">
        <v>8031445</v>
      </c>
      <c r="O1270" s="8">
        <v>3581225</v>
      </c>
      <c r="P1270" s="8">
        <v>282062</v>
      </c>
      <c r="Q1270">
        <v>6.02</v>
      </c>
      <c r="R1270">
        <v>0.04</v>
      </c>
      <c r="S1270">
        <v>33.54</v>
      </c>
      <c r="T1270" s="6">
        <v>24.64</v>
      </c>
      <c r="U1270" s="7">
        <v>25.470029069767445</v>
      </c>
      <c r="V1270" t="s">
        <v>101</v>
      </c>
    </row>
    <row r="1271" spans="1:22" x14ac:dyDescent="0.3">
      <c r="A1271" t="s">
        <v>382</v>
      </c>
      <c r="B1271" s="9">
        <v>2019</v>
      </c>
      <c r="C1271">
        <v>76.36</v>
      </c>
      <c r="D1271">
        <v>76.36</v>
      </c>
      <c r="E1271">
        <v>100</v>
      </c>
      <c r="F1271">
        <v>83.47</v>
      </c>
      <c r="G1271">
        <v>83.3</v>
      </c>
      <c r="H1271">
        <v>61.54</v>
      </c>
      <c r="I1271">
        <v>80.489999999999995</v>
      </c>
      <c r="J1271">
        <v>48.31</v>
      </c>
      <c r="K1271" s="58">
        <v>1</v>
      </c>
      <c r="L1271" s="58">
        <v>47.83</v>
      </c>
      <c r="M1271">
        <v>5965.47</v>
      </c>
      <c r="N1271" s="8">
        <v>10082700</v>
      </c>
      <c r="O1271" s="8">
        <v>2405100</v>
      </c>
      <c r="P1271" s="8">
        <v>199100</v>
      </c>
      <c r="Q1271">
        <v>9.56</v>
      </c>
      <c r="R1271">
        <v>0.04</v>
      </c>
      <c r="S1271">
        <v>20.84</v>
      </c>
      <c r="T1271" s="6">
        <v>24.64</v>
      </c>
      <c r="U1271" s="7">
        <v>25.470029069767445</v>
      </c>
      <c r="V1271" t="s">
        <v>101</v>
      </c>
    </row>
    <row r="1272" spans="1:22" x14ac:dyDescent="0.3">
      <c r="A1272" t="s">
        <v>323</v>
      </c>
      <c r="B1272" s="9">
        <v>2019</v>
      </c>
      <c r="C1272">
        <v>56.84</v>
      </c>
      <c r="D1272">
        <v>56.84</v>
      </c>
      <c r="E1272">
        <v>100</v>
      </c>
      <c r="F1272">
        <v>55.26</v>
      </c>
      <c r="G1272">
        <v>68.63</v>
      </c>
      <c r="H1272">
        <v>45.39</v>
      </c>
      <c r="I1272">
        <v>13.56</v>
      </c>
      <c r="J1272">
        <v>47.04</v>
      </c>
      <c r="K1272" s="58">
        <v>1</v>
      </c>
      <c r="L1272" s="58">
        <v>50</v>
      </c>
      <c r="M1272">
        <v>6041.54</v>
      </c>
      <c r="N1272" s="8">
        <v>12299270</v>
      </c>
      <c r="O1272" s="8">
        <v>6840083</v>
      </c>
      <c r="P1272" s="8">
        <v>343848</v>
      </c>
      <c r="Q1272">
        <v>5.65</v>
      </c>
      <c r="R1272">
        <v>0.1</v>
      </c>
      <c r="S1272">
        <v>49.64</v>
      </c>
      <c r="T1272" s="6">
        <v>24.64</v>
      </c>
      <c r="U1272" s="7">
        <v>25.470029069767445</v>
      </c>
      <c r="V1272" t="s">
        <v>101</v>
      </c>
    </row>
    <row r="1273" spans="1:22" x14ac:dyDescent="0.3">
      <c r="A1273" t="s">
        <v>690</v>
      </c>
      <c r="B1273" s="9">
        <v>2019</v>
      </c>
      <c r="C1273">
        <v>90.84</v>
      </c>
      <c r="D1273">
        <v>90.84</v>
      </c>
      <c r="E1273">
        <v>100</v>
      </c>
      <c r="F1273">
        <v>87.18</v>
      </c>
      <c r="G1273">
        <v>95.66</v>
      </c>
      <c r="H1273">
        <v>90.57</v>
      </c>
      <c r="I1273">
        <v>26.37</v>
      </c>
      <c r="J1273">
        <v>93.44</v>
      </c>
      <c r="K1273" s="58">
        <v>1</v>
      </c>
      <c r="L1273" s="58">
        <v>50</v>
      </c>
      <c r="M1273">
        <v>18724.009999999998</v>
      </c>
      <c r="N1273" s="8">
        <v>64974800</v>
      </c>
      <c r="O1273" s="8">
        <v>34938900</v>
      </c>
      <c r="P1273" s="8">
        <v>1386000</v>
      </c>
      <c r="Q1273">
        <v>2.61</v>
      </c>
      <c r="R1273">
        <v>0.05</v>
      </c>
      <c r="S1273">
        <v>48.55</v>
      </c>
      <c r="T1273" s="6">
        <v>24.64</v>
      </c>
      <c r="U1273" s="7">
        <v>25.470029069767445</v>
      </c>
      <c r="V1273" t="s">
        <v>101</v>
      </c>
    </row>
    <row r="1274" spans="1:22" x14ac:dyDescent="0.3">
      <c r="A1274" t="s">
        <v>572</v>
      </c>
      <c r="B1274" s="9">
        <v>2019</v>
      </c>
      <c r="C1274">
        <v>57.47</v>
      </c>
      <c r="D1274">
        <v>57.47</v>
      </c>
      <c r="E1274">
        <v>100</v>
      </c>
      <c r="F1274">
        <v>90.17</v>
      </c>
      <c r="G1274">
        <v>61.57</v>
      </c>
      <c r="H1274">
        <v>15.46</v>
      </c>
      <c r="I1274">
        <v>80.489999999999995</v>
      </c>
      <c r="J1274">
        <v>6.63</v>
      </c>
      <c r="K1274" s="58">
        <v>1</v>
      </c>
      <c r="L1274" s="58">
        <v>52.38</v>
      </c>
      <c r="M1274">
        <v>1094.97</v>
      </c>
      <c r="N1274" s="8">
        <v>3043192</v>
      </c>
      <c r="O1274" s="8">
        <v>1492911</v>
      </c>
      <c r="P1274" s="8">
        <v>126310</v>
      </c>
      <c r="Q1274">
        <v>-9.1999999999999993</v>
      </c>
      <c r="R1274">
        <v>0.08</v>
      </c>
      <c r="S1274">
        <v>46.7</v>
      </c>
      <c r="T1274" s="6">
        <v>24.64</v>
      </c>
      <c r="U1274" s="7">
        <v>25.470029069767445</v>
      </c>
      <c r="V1274" t="s">
        <v>101</v>
      </c>
    </row>
    <row r="1275" spans="1:22" x14ac:dyDescent="0.3">
      <c r="A1275" t="s">
        <v>150</v>
      </c>
      <c r="B1275" s="9">
        <v>2019</v>
      </c>
      <c r="C1275">
        <v>58.95</v>
      </c>
      <c r="D1275">
        <v>58.95</v>
      </c>
      <c r="E1275">
        <v>62.5</v>
      </c>
      <c r="F1275">
        <v>60.33</v>
      </c>
      <c r="G1275">
        <v>57.1</v>
      </c>
      <c r="H1275">
        <v>59.12</v>
      </c>
      <c r="I1275">
        <v>31.08</v>
      </c>
      <c r="J1275">
        <v>48.12</v>
      </c>
      <c r="K1275" s="58">
        <v>1</v>
      </c>
      <c r="L1275" s="58">
        <v>59.26</v>
      </c>
      <c r="M1275">
        <v>7684.76</v>
      </c>
      <c r="N1275" s="8">
        <v>17601000</v>
      </c>
      <c r="O1275" s="8">
        <v>15806000</v>
      </c>
      <c r="P1275" s="8">
        <v>913000</v>
      </c>
      <c r="Q1275">
        <v>-3.99</v>
      </c>
      <c r="R1275">
        <v>1.52</v>
      </c>
      <c r="S1275">
        <v>74.56</v>
      </c>
      <c r="T1275" s="6">
        <v>24.64</v>
      </c>
      <c r="U1275" s="7">
        <v>25.470029069767445</v>
      </c>
      <c r="V1275" t="s">
        <v>83</v>
      </c>
    </row>
    <row r="1276" spans="1:22" x14ac:dyDescent="0.3">
      <c r="A1276" t="s">
        <v>506</v>
      </c>
      <c r="B1276" s="9">
        <v>2019</v>
      </c>
      <c r="C1276">
        <v>63.39</v>
      </c>
      <c r="D1276">
        <v>40.520000000000003</v>
      </c>
      <c r="E1276">
        <v>17.649999999999999</v>
      </c>
      <c r="F1276">
        <v>78.569999999999993</v>
      </c>
      <c r="G1276">
        <v>62.18</v>
      </c>
      <c r="H1276">
        <v>39.17</v>
      </c>
      <c r="I1276">
        <v>53.09</v>
      </c>
      <c r="J1276">
        <v>37.5</v>
      </c>
      <c r="K1276" s="58">
        <v>1</v>
      </c>
      <c r="L1276" s="58">
        <v>60</v>
      </c>
      <c r="M1276">
        <v>287824.59999999998</v>
      </c>
      <c r="N1276" s="8">
        <v>703093000</v>
      </c>
      <c r="O1276" s="8">
        <v>447729000</v>
      </c>
      <c r="P1276" s="8">
        <v>19285000</v>
      </c>
      <c r="Q1276">
        <v>2.65</v>
      </c>
      <c r="R1276">
        <v>0.28999999999999998</v>
      </c>
      <c r="S1276">
        <v>40.229999999999997</v>
      </c>
      <c r="T1276" s="6">
        <v>24.64</v>
      </c>
      <c r="U1276" s="7">
        <v>25.470029069767445</v>
      </c>
      <c r="V1276" t="s">
        <v>83</v>
      </c>
    </row>
    <row r="1277" spans="1:22" x14ac:dyDescent="0.3">
      <c r="A1277" t="s">
        <v>691</v>
      </c>
      <c r="B1277" s="9">
        <v>2019</v>
      </c>
      <c r="C1277">
        <v>60.26</v>
      </c>
      <c r="D1277">
        <v>49.25</v>
      </c>
      <c r="E1277">
        <v>38.24</v>
      </c>
      <c r="F1277">
        <v>59.31</v>
      </c>
      <c r="G1277">
        <v>48.02</v>
      </c>
      <c r="H1277">
        <v>77.81</v>
      </c>
      <c r="I1277">
        <v>34.270000000000003</v>
      </c>
      <c r="J1277">
        <v>85.02</v>
      </c>
      <c r="K1277" s="58">
        <v>1</v>
      </c>
      <c r="L1277" s="58">
        <v>53.33</v>
      </c>
      <c r="M1277">
        <v>1414.28</v>
      </c>
      <c r="N1277" s="8">
        <v>4637500</v>
      </c>
      <c r="O1277" s="8">
        <v>2921900</v>
      </c>
      <c r="P1277" s="8">
        <v>219900</v>
      </c>
      <c r="Q1277">
        <v>1.21</v>
      </c>
      <c r="R1277">
        <v>1.01</v>
      </c>
      <c r="S1277">
        <v>42.69</v>
      </c>
      <c r="T1277" s="6">
        <v>24.64</v>
      </c>
      <c r="U1277" s="7">
        <v>25.470029069767445</v>
      </c>
      <c r="V1277" t="s">
        <v>83</v>
      </c>
    </row>
    <row r="1278" spans="1:22" x14ac:dyDescent="0.3">
      <c r="A1278" t="s">
        <v>692</v>
      </c>
      <c r="B1278" s="9">
        <v>2019</v>
      </c>
      <c r="C1278">
        <v>75.62</v>
      </c>
      <c r="D1278">
        <v>75.62</v>
      </c>
      <c r="E1278">
        <v>95.83</v>
      </c>
      <c r="F1278">
        <v>66.58</v>
      </c>
      <c r="G1278">
        <v>83.03</v>
      </c>
      <c r="H1278">
        <v>81.27</v>
      </c>
      <c r="I1278">
        <v>77.03</v>
      </c>
      <c r="J1278">
        <v>89.59</v>
      </c>
      <c r="K1278" s="58">
        <v>0</v>
      </c>
      <c r="L1278" s="58">
        <v>42.11</v>
      </c>
      <c r="M1278">
        <v>18920.64</v>
      </c>
      <c r="N1278" s="8">
        <v>96354000</v>
      </c>
      <c r="O1278" s="8">
        <v>83269000</v>
      </c>
      <c r="P1278" s="8">
        <v>1117000</v>
      </c>
      <c r="Q1278">
        <v>3.33</v>
      </c>
      <c r="R1278">
        <v>0.43</v>
      </c>
      <c r="S1278">
        <v>70.94</v>
      </c>
      <c r="T1278" s="6">
        <v>24.64</v>
      </c>
      <c r="U1278" s="7">
        <v>25.470029069767445</v>
      </c>
      <c r="V1278" t="s">
        <v>83</v>
      </c>
    </row>
    <row r="1279" spans="1:22" x14ac:dyDescent="0.3">
      <c r="A1279" t="s">
        <v>447</v>
      </c>
      <c r="B1279" s="9">
        <v>2019</v>
      </c>
      <c r="C1279">
        <v>70.83</v>
      </c>
      <c r="D1279">
        <v>45.83</v>
      </c>
      <c r="E1279">
        <v>20.83</v>
      </c>
      <c r="F1279">
        <v>86.66</v>
      </c>
      <c r="G1279">
        <v>77.459999999999994</v>
      </c>
      <c r="H1279">
        <v>32.83</v>
      </c>
      <c r="I1279">
        <v>82.43</v>
      </c>
      <c r="J1279">
        <v>24.69</v>
      </c>
      <c r="K1279" s="58">
        <v>0</v>
      </c>
      <c r="L1279" s="58">
        <v>41.18</v>
      </c>
      <c r="M1279">
        <v>41541.699999999997</v>
      </c>
      <c r="N1279" s="8">
        <v>302727000</v>
      </c>
      <c r="O1279" s="8">
        <v>246937000</v>
      </c>
      <c r="P1279" s="8">
        <v>-312000</v>
      </c>
      <c r="Q1279">
        <v>1.97</v>
      </c>
      <c r="R1279">
        <v>0.24</v>
      </c>
      <c r="S1279">
        <v>54.7</v>
      </c>
      <c r="T1279" s="6">
        <v>24.64</v>
      </c>
      <c r="U1279" s="7">
        <v>25.470029069767445</v>
      </c>
      <c r="V1279" t="s">
        <v>83</v>
      </c>
    </row>
    <row r="1280" spans="1:22" x14ac:dyDescent="0.3">
      <c r="A1280" t="s">
        <v>236</v>
      </c>
      <c r="B1280" s="9">
        <v>2019</v>
      </c>
      <c r="C1280">
        <v>78.05</v>
      </c>
      <c r="D1280">
        <v>78.05</v>
      </c>
      <c r="E1280">
        <v>91.18</v>
      </c>
      <c r="F1280">
        <v>83.09</v>
      </c>
      <c r="G1280">
        <v>94</v>
      </c>
      <c r="H1280">
        <v>48.73</v>
      </c>
      <c r="I1280">
        <v>98.03</v>
      </c>
      <c r="J1280">
        <v>36.67</v>
      </c>
      <c r="K1280" s="58">
        <v>0</v>
      </c>
      <c r="L1280" s="58">
        <v>38.89</v>
      </c>
      <c r="M1280">
        <v>11148.78</v>
      </c>
      <c r="N1280" s="8">
        <v>41277600</v>
      </c>
      <c r="O1280" s="8">
        <v>28079137</v>
      </c>
      <c r="P1280" s="8">
        <v>1491620</v>
      </c>
      <c r="Q1280">
        <v>2.63</v>
      </c>
      <c r="R1280">
        <v>0.35</v>
      </c>
      <c r="S1280">
        <v>56.85</v>
      </c>
      <c r="T1280" s="6">
        <v>24.64</v>
      </c>
      <c r="U1280" s="7">
        <v>25.470029069767445</v>
      </c>
      <c r="V1280" t="s">
        <v>83</v>
      </c>
    </row>
    <row r="1281" spans="1:22" x14ac:dyDescent="0.3">
      <c r="A1281" t="s">
        <v>294</v>
      </c>
      <c r="B1281" s="9">
        <v>2019</v>
      </c>
      <c r="C1281">
        <v>79</v>
      </c>
      <c r="D1281">
        <v>79</v>
      </c>
      <c r="E1281">
        <v>100</v>
      </c>
      <c r="F1281">
        <v>85.01</v>
      </c>
      <c r="G1281">
        <v>86.94</v>
      </c>
      <c r="H1281">
        <v>60.7</v>
      </c>
      <c r="I1281">
        <v>0</v>
      </c>
      <c r="J1281">
        <v>75.319999999999993</v>
      </c>
      <c r="K1281" s="58">
        <v>0</v>
      </c>
      <c r="L1281" s="58">
        <v>53.33</v>
      </c>
      <c r="M1281">
        <v>5636.51</v>
      </c>
      <c r="N1281" s="8">
        <v>8841343</v>
      </c>
      <c r="O1281" s="8">
        <v>5672494</v>
      </c>
      <c r="P1281" s="8">
        <v>555085</v>
      </c>
      <c r="Q1281">
        <v>5.58</v>
      </c>
      <c r="R1281">
        <v>0.13</v>
      </c>
      <c r="S1281">
        <v>58.9</v>
      </c>
      <c r="T1281" s="6">
        <v>24.64</v>
      </c>
      <c r="U1281" s="7">
        <v>25.470029069767445</v>
      </c>
      <c r="V1281" t="s">
        <v>83</v>
      </c>
    </row>
    <row r="1282" spans="1:22" x14ac:dyDescent="0.3">
      <c r="A1282" t="s">
        <v>320</v>
      </c>
      <c r="B1282" s="9">
        <v>2019</v>
      </c>
      <c r="C1282">
        <v>83.36</v>
      </c>
      <c r="D1282">
        <v>83.36</v>
      </c>
      <c r="E1282">
        <v>100</v>
      </c>
      <c r="F1282">
        <v>81.03</v>
      </c>
      <c r="G1282">
        <v>89.68</v>
      </c>
      <c r="H1282">
        <v>79.09</v>
      </c>
      <c r="I1282">
        <v>60.39</v>
      </c>
      <c r="J1282">
        <v>93.04</v>
      </c>
      <c r="K1282" s="58">
        <v>0</v>
      </c>
      <c r="L1282" s="58">
        <v>61.9</v>
      </c>
      <c r="M1282">
        <v>21312.68</v>
      </c>
      <c r="N1282" s="8">
        <v>30467000</v>
      </c>
      <c r="O1282" s="8">
        <v>22630000</v>
      </c>
      <c r="P1282" s="8">
        <v>1610000</v>
      </c>
      <c r="Q1282">
        <v>0.88</v>
      </c>
      <c r="R1282">
        <v>0.64</v>
      </c>
      <c r="S1282">
        <v>45.66</v>
      </c>
      <c r="T1282" s="6">
        <v>24.64</v>
      </c>
      <c r="U1282" s="7">
        <v>25.470029069767445</v>
      </c>
      <c r="V1282" t="s">
        <v>83</v>
      </c>
    </row>
    <row r="1283" spans="1:22" x14ac:dyDescent="0.3">
      <c r="A1283" t="s">
        <v>693</v>
      </c>
      <c r="B1283" s="9">
        <v>2019</v>
      </c>
      <c r="C1283">
        <v>87.98</v>
      </c>
      <c r="D1283">
        <v>52.81</v>
      </c>
      <c r="E1283">
        <v>17.649999999999999</v>
      </c>
      <c r="F1283">
        <v>89.58</v>
      </c>
      <c r="G1283">
        <v>93.56</v>
      </c>
      <c r="H1283">
        <v>78.010000000000005</v>
      </c>
      <c r="I1283">
        <v>95.22</v>
      </c>
      <c r="J1283">
        <v>99.52</v>
      </c>
      <c r="K1283" s="58">
        <v>1</v>
      </c>
      <c r="L1283" s="58">
        <v>53.33</v>
      </c>
      <c r="M1283">
        <v>51280.69</v>
      </c>
      <c r="N1283" s="8">
        <v>162314000</v>
      </c>
      <c r="O1283" s="8">
        <v>115376000</v>
      </c>
      <c r="P1283" s="8">
        <v>8661000</v>
      </c>
      <c r="Q1283">
        <v>2.67</v>
      </c>
      <c r="R1283">
        <v>0.48</v>
      </c>
      <c r="S1283">
        <v>56.71</v>
      </c>
      <c r="T1283" s="6">
        <v>24.64</v>
      </c>
      <c r="U1283" s="7">
        <v>25.470029069767445</v>
      </c>
      <c r="V1283" t="s">
        <v>83</v>
      </c>
    </row>
    <row r="1284" spans="1:22" x14ac:dyDescent="0.3">
      <c r="A1284" t="s">
        <v>106</v>
      </c>
      <c r="B1284" s="9">
        <v>2019</v>
      </c>
      <c r="C1284">
        <v>76.790000000000006</v>
      </c>
      <c r="D1284">
        <v>44.65</v>
      </c>
      <c r="E1284">
        <v>12.5</v>
      </c>
      <c r="F1284">
        <v>79.2</v>
      </c>
      <c r="G1284">
        <v>78.010000000000005</v>
      </c>
      <c r="H1284">
        <v>70.709999999999994</v>
      </c>
      <c r="I1284">
        <v>85.14</v>
      </c>
      <c r="J1284">
        <v>79.06</v>
      </c>
      <c r="K1284" s="58">
        <v>1</v>
      </c>
      <c r="L1284" s="58">
        <v>53.85</v>
      </c>
      <c r="M1284">
        <v>30501.94</v>
      </c>
      <c r="N1284" s="8">
        <v>158933000</v>
      </c>
      <c r="O1284" s="8">
        <v>124809000</v>
      </c>
      <c r="P1284" s="8">
        <v>3130000</v>
      </c>
      <c r="Q1284">
        <v>0.92</v>
      </c>
      <c r="R1284">
        <v>0.38</v>
      </c>
      <c r="S1284">
        <v>55.44</v>
      </c>
      <c r="T1284" s="6">
        <v>24.64</v>
      </c>
      <c r="U1284" s="7">
        <v>25.470029069767445</v>
      </c>
      <c r="V1284" t="s">
        <v>83</v>
      </c>
    </row>
    <row r="1285" spans="1:22" x14ac:dyDescent="0.3">
      <c r="A1285" t="s">
        <v>298</v>
      </c>
      <c r="B1285" s="9">
        <v>2019</v>
      </c>
      <c r="C1285">
        <v>75.47</v>
      </c>
      <c r="D1285">
        <v>75.47</v>
      </c>
      <c r="E1285">
        <v>100</v>
      </c>
      <c r="F1285">
        <v>87.24</v>
      </c>
      <c r="G1285">
        <v>52.94</v>
      </c>
      <c r="H1285">
        <v>84.76</v>
      </c>
      <c r="I1285">
        <v>98.6</v>
      </c>
      <c r="J1285">
        <v>88.78</v>
      </c>
      <c r="K1285" s="58">
        <v>1</v>
      </c>
      <c r="L1285" s="58">
        <v>53.33</v>
      </c>
      <c r="M1285">
        <v>16966.43</v>
      </c>
      <c r="N1285" s="8">
        <v>23287000</v>
      </c>
      <c r="O1285" s="8">
        <v>10052000</v>
      </c>
      <c r="P1285" s="8">
        <v>1081000</v>
      </c>
      <c r="Q1285">
        <v>7.13</v>
      </c>
      <c r="R1285">
        <v>0.23</v>
      </c>
      <c r="S1285">
        <v>33.57</v>
      </c>
      <c r="T1285" s="6">
        <v>24.64</v>
      </c>
      <c r="U1285" s="7">
        <v>25.470029069767445</v>
      </c>
      <c r="V1285" t="s">
        <v>83</v>
      </c>
    </row>
    <row r="1286" spans="1:22" x14ac:dyDescent="0.3">
      <c r="A1286" t="s">
        <v>287</v>
      </c>
      <c r="B1286" s="9">
        <v>2019</v>
      </c>
      <c r="C1286">
        <v>79.86</v>
      </c>
      <c r="D1286">
        <v>79.86</v>
      </c>
      <c r="E1286">
        <v>100</v>
      </c>
      <c r="F1286">
        <v>92.48</v>
      </c>
      <c r="G1286">
        <v>96.02</v>
      </c>
      <c r="H1286">
        <v>36.979999999999997</v>
      </c>
      <c r="I1286">
        <v>98.39</v>
      </c>
      <c r="J1286">
        <v>23.42</v>
      </c>
      <c r="K1286" s="58">
        <v>1</v>
      </c>
      <c r="L1286" s="58">
        <v>53.33</v>
      </c>
      <c r="M1286">
        <v>18918.03</v>
      </c>
      <c r="N1286" s="8">
        <v>39613000</v>
      </c>
      <c r="O1286" s="8">
        <v>25637000</v>
      </c>
      <c r="P1286" s="8">
        <v>2570000</v>
      </c>
      <c r="Q1286">
        <v>4.87</v>
      </c>
      <c r="R1286">
        <v>0.57999999999999996</v>
      </c>
      <c r="S1286">
        <v>56.1</v>
      </c>
      <c r="T1286" s="6">
        <v>24.64</v>
      </c>
      <c r="U1286" s="7">
        <v>25.470029069767445</v>
      </c>
      <c r="V1286" t="s">
        <v>83</v>
      </c>
    </row>
    <row r="1287" spans="1:22" x14ac:dyDescent="0.3">
      <c r="A1287" t="s">
        <v>47</v>
      </c>
      <c r="B1287" s="9">
        <v>2019</v>
      </c>
      <c r="C1287">
        <v>86.01</v>
      </c>
      <c r="D1287">
        <v>86.01</v>
      </c>
      <c r="E1287">
        <v>91.18</v>
      </c>
      <c r="F1287">
        <v>91.84</v>
      </c>
      <c r="G1287">
        <v>91.81</v>
      </c>
      <c r="H1287">
        <v>68.55</v>
      </c>
      <c r="I1287">
        <v>90.17</v>
      </c>
      <c r="J1287">
        <v>82.91</v>
      </c>
      <c r="K1287" s="58">
        <v>1</v>
      </c>
      <c r="L1287" s="58">
        <v>57.14</v>
      </c>
      <c r="M1287">
        <v>44898.51</v>
      </c>
      <c r="N1287" s="8">
        <v>116008803</v>
      </c>
      <c r="O1287" s="8">
        <v>67415615</v>
      </c>
      <c r="P1287" s="8">
        <v>5206400</v>
      </c>
      <c r="Q1287">
        <v>3.82</v>
      </c>
      <c r="R1287">
        <v>0.31</v>
      </c>
      <c r="S1287">
        <v>45.47</v>
      </c>
      <c r="T1287" s="6">
        <v>24.64</v>
      </c>
      <c r="U1287" s="7">
        <v>25.470029069767445</v>
      </c>
      <c r="V1287" t="s">
        <v>83</v>
      </c>
    </row>
    <row r="1288" spans="1:22" x14ac:dyDescent="0.3">
      <c r="A1288" t="s">
        <v>31</v>
      </c>
      <c r="B1288" s="9">
        <v>2019</v>
      </c>
      <c r="C1288">
        <v>66.34</v>
      </c>
      <c r="D1288">
        <v>66.34</v>
      </c>
      <c r="E1288">
        <v>100</v>
      </c>
      <c r="F1288">
        <v>52.37</v>
      </c>
      <c r="G1288">
        <v>71.66</v>
      </c>
      <c r="H1288">
        <v>83.86</v>
      </c>
      <c r="I1288">
        <v>20.27</v>
      </c>
      <c r="J1288">
        <v>87.8</v>
      </c>
      <c r="K1288" s="58">
        <v>1</v>
      </c>
      <c r="L1288" s="58">
        <v>68.75</v>
      </c>
      <c r="M1288">
        <v>25972.959999999999</v>
      </c>
      <c r="N1288" s="8">
        <v>62963000</v>
      </c>
      <c r="O1288" s="8">
        <v>43594000</v>
      </c>
      <c r="P1288" s="8">
        <v>3442000</v>
      </c>
      <c r="Q1288">
        <v>3.72</v>
      </c>
      <c r="R1288">
        <v>0.24</v>
      </c>
      <c r="S1288">
        <v>59.73</v>
      </c>
      <c r="T1288" s="6">
        <v>24.64</v>
      </c>
      <c r="U1288" s="7">
        <v>25.470029069767445</v>
      </c>
      <c r="V1288" t="s">
        <v>83</v>
      </c>
    </row>
    <row r="1289" spans="1:22" x14ac:dyDescent="0.3">
      <c r="A1289" t="s">
        <v>694</v>
      </c>
      <c r="B1289" s="9">
        <v>2019</v>
      </c>
      <c r="C1289">
        <v>57.35</v>
      </c>
      <c r="D1289">
        <v>57.35</v>
      </c>
      <c r="E1289">
        <v>100</v>
      </c>
      <c r="F1289">
        <v>54.39</v>
      </c>
      <c r="G1289">
        <v>71.319999999999993</v>
      </c>
      <c r="H1289">
        <v>45.55</v>
      </c>
      <c r="I1289">
        <v>2.5</v>
      </c>
      <c r="J1289">
        <v>38.39</v>
      </c>
      <c r="K1289" s="58">
        <v>1</v>
      </c>
      <c r="L1289" s="58">
        <v>72.22</v>
      </c>
      <c r="M1289">
        <v>4369.18</v>
      </c>
      <c r="N1289" s="8">
        <v>6459500</v>
      </c>
      <c r="O1289" s="8">
        <v>5076400</v>
      </c>
      <c r="P1289" s="8">
        <v>347100</v>
      </c>
      <c r="Q1289">
        <v>4.63</v>
      </c>
      <c r="R1289">
        <v>0.23</v>
      </c>
      <c r="S1289">
        <v>74.05</v>
      </c>
      <c r="T1289" s="6">
        <v>24.64</v>
      </c>
      <c r="U1289" s="7">
        <v>25.470029069767445</v>
      </c>
      <c r="V1289" t="s">
        <v>83</v>
      </c>
    </row>
    <row r="1290" spans="1:22" x14ac:dyDescent="0.3">
      <c r="A1290" t="s">
        <v>327</v>
      </c>
      <c r="B1290" s="9">
        <v>2019</v>
      </c>
      <c r="C1290">
        <v>69.03</v>
      </c>
      <c r="D1290">
        <v>69.03</v>
      </c>
      <c r="E1290">
        <v>83.33</v>
      </c>
      <c r="F1290">
        <v>82.56</v>
      </c>
      <c r="G1290">
        <v>68.13</v>
      </c>
      <c r="H1290">
        <v>45.99</v>
      </c>
      <c r="I1290">
        <v>95.95</v>
      </c>
      <c r="J1290">
        <v>32.229999999999997</v>
      </c>
      <c r="K1290" s="58">
        <v>1</v>
      </c>
      <c r="L1290" s="58"/>
      <c r="M1290">
        <v>10812.5</v>
      </c>
      <c r="N1290" s="8">
        <v>63486000</v>
      </c>
      <c r="O1290" s="8">
        <v>46038000</v>
      </c>
      <c r="P1290" s="8">
        <v>-2729000</v>
      </c>
      <c r="Q1290">
        <v>12.27</v>
      </c>
      <c r="R1290">
        <v>0.21</v>
      </c>
      <c r="S1290">
        <v>17.010000000000002</v>
      </c>
      <c r="T1290" s="6">
        <v>24.64</v>
      </c>
      <c r="U1290" s="7">
        <v>25.470029069767445</v>
      </c>
      <c r="V1290" t="s">
        <v>83</v>
      </c>
    </row>
    <row r="1291" spans="1:22" x14ac:dyDescent="0.3">
      <c r="A1291" t="s">
        <v>695</v>
      </c>
      <c r="B1291" s="9">
        <v>2019</v>
      </c>
      <c r="C1291">
        <v>60.73</v>
      </c>
      <c r="D1291">
        <v>43.6</v>
      </c>
      <c r="E1291">
        <v>26.47</v>
      </c>
      <c r="F1291">
        <v>62.76</v>
      </c>
      <c r="G1291">
        <v>68.099999999999994</v>
      </c>
      <c r="H1291">
        <v>47.7</v>
      </c>
      <c r="I1291">
        <v>72.75</v>
      </c>
      <c r="J1291">
        <v>37.4</v>
      </c>
      <c r="K1291" s="58">
        <v>1</v>
      </c>
      <c r="L1291" s="58">
        <v>33.33</v>
      </c>
      <c r="M1291">
        <v>11102</v>
      </c>
      <c r="N1291" s="8">
        <v>25039600</v>
      </c>
      <c r="O1291" s="8">
        <v>20368000</v>
      </c>
      <c r="P1291" s="8">
        <v>810000</v>
      </c>
      <c r="Q1291">
        <v>7.32</v>
      </c>
      <c r="R1291">
        <v>0.28999999999999998</v>
      </c>
      <c r="S1291">
        <v>69.180000000000007</v>
      </c>
      <c r="T1291" s="6">
        <v>24.64</v>
      </c>
      <c r="U1291" s="7">
        <v>25.470029069767445</v>
      </c>
      <c r="V1291" t="s">
        <v>83</v>
      </c>
    </row>
    <row r="1292" spans="1:22" x14ac:dyDescent="0.3">
      <c r="A1292" t="s">
        <v>277</v>
      </c>
      <c r="B1292" s="9">
        <v>2019</v>
      </c>
      <c r="C1292">
        <v>58.23</v>
      </c>
      <c r="D1292">
        <v>58.23</v>
      </c>
      <c r="E1292">
        <v>100</v>
      </c>
      <c r="F1292">
        <v>53.51</v>
      </c>
      <c r="G1292">
        <v>77.33</v>
      </c>
      <c r="H1292">
        <v>43.24</v>
      </c>
      <c r="I1292">
        <v>17.5</v>
      </c>
      <c r="J1292">
        <v>38.590000000000003</v>
      </c>
      <c r="K1292" s="58">
        <v>1</v>
      </c>
      <c r="L1292" s="58">
        <v>45.45</v>
      </c>
      <c r="M1292">
        <v>4305.68</v>
      </c>
      <c r="N1292" s="8">
        <v>10204100</v>
      </c>
      <c r="O1292" s="8">
        <v>9040000</v>
      </c>
      <c r="P1292" s="8">
        <v>550400</v>
      </c>
      <c r="Q1292">
        <v>4.71</v>
      </c>
      <c r="R1292">
        <v>0.17</v>
      </c>
      <c r="S1292">
        <v>83.87</v>
      </c>
      <c r="T1292" s="6">
        <v>24.64</v>
      </c>
      <c r="U1292" s="7">
        <v>25.470029069767445</v>
      </c>
      <c r="V1292" t="s">
        <v>83</v>
      </c>
    </row>
    <row r="1293" spans="1:22" x14ac:dyDescent="0.3">
      <c r="A1293" t="s">
        <v>183</v>
      </c>
      <c r="B1293" s="9">
        <v>2019</v>
      </c>
      <c r="C1293">
        <v>85.64</v>
      </c>
      <c r="D1293">
        <v>85.64</v>
      </c>
      <c r="E1293">
        <v>100</v>
      </c>
      <c r="F1293">
        <v>87.11</v>
      </c>
      <c r="G1293">
        <v>91.44</v>
      </c>
      <c r="H1293">
        <v>75.69</v>
      </c>
      <c r="I1293">
        <v>39.19</v>
      </c>
      <c r="J1293">
        <v>73.81</v>
      </c>
      <c r="K1293" s="58">
        <v>1</v>
      </c>
      <c r="L1293" s="58">
        <v>45.45</v>
      </c>
      <c r="M1293">
        <v>15106.11</v>
      </c>
      <c r="N1293" s="8">
        <v>24043000</v>
      </c>
      <c r="O1293" s="8">
        <v>17785000</v>
      </c>
      <c r="P1293" s="8">
        <v>1525000</v>
      </c>
      <c r="Q1293">
        <v>5.29</v>
      </c>
      <c r="R1293">
        <v>0.11</v>
      </c>
      <c r="S1293">
        <v>70.25</v>
      </c>
      <c r="T1293" s="6">
        <v>24.64</v>
      </c>
      <c r="U1293" s="7">
        <v>25.470029069767445</v>
      </c>
      <c r="V1293" t="s">
        <v>83</v>
      </c>
    </row>
    <row r="1294" spans="1:22" x14ac:dyDescent="0.3">
      <c r="A1294" t="s">
        <v>331</v>
      </c>
      <c r="B1294" s="9">
        <v>2019</v>
      </c>
      <c r="C1294">
        <v>74.75</v>
      </c>
      <c r="D1294">
        <v>74.75</v>
      </c>
      <c r="E1294">
        <v>100</v>
      </c>
      <c r="F1294">
        <v>88.84</v>
      </c>
      <c r="G1294">
        <v>82.36</v>
      </c>
      <c r="H1294">
        <v>55.17</v>
      </c>
      <c r="I1294">
        <v>86.6</v>
      </c>
      <c r="J1294">
        <v>39.06</v>
      </c>
      <c r="K1294" s="58">
        <v>1</v>
      </c>
      <c r="L1294" s="58">
        <v>33.33</v>
      </c>
      <c r="M1294">
        <v>6243.66</v>
      </c>
      <c r="N1294" s="8">
        <v>35092200</v>
      </c>
      <c r="O1294" s="8">
        <v>27527800</v>
      </c>
      <c r="P1294" s="8">
        <v>971700</v>
      </c>
      <c r="Q1294">
        <v>1.74</v>
      </c>
      <c r="R1294">
        <v>0.51</v>
      </c>
      <c r="S1294">
        <v>67.27</v>
      </c>
      <c r="T1294" s="6">
        <v>24.64</v>
      </c>
      <c r="U1294" s="7">
        <v>25.470029069767445</v>
      </c>
      <c r="V1294" t="s">
        <v>83</v>
      </c>
    </row>
    <row r="1295" spans="1:22" x14ac:dyDescent="0.3">
      <c r="A1295" t="s">
        <v>696</v>
      </c>
      <c r="B1295" s="9">
        <v>2019</v>
      </c>
      <c r="C1295">
        <v>77.19</v>
      </c>
      <c r="D1295">
        <v>77.19</v>
      </c>
      <c r="E1295">
        <v>100</v>
      </c>
      <c r="F1295">
        <v>70.13</v>
      </c>
      <c r="G1295">
        <v>87.3</v>
      </c>
      <c r="H1295">
        <v>76.040000000000006</v>
      </c>
      <c r="I1295">
        <v>34.270000000000003</v>
      </c>
      <c r="J1295">
        <v>95.71</v>
      </c>
      <c r="K1295" s="58">
        <v>1</v>
      </c>
      <c r="L1295" s="58">
        <v>36.36</v>
      </c>
      <c r="M1295">
        <v>9955.49</v>
      </c>
      <c r="N1295" s="8">
        <v>17939700</v>
      </c>
      <c r="O1295" s="8">
        <v>13707800</v>
      </c>
      <c r="P1295" s="8">
        <v>1105200</v>
      </c>
      <c r="Q1295">
        <v>4.66</v>
      </c>
      <c r="R1295">
        <v>0.13</v>
      </c>
      <c r="S1295">
        <v>69.48</v>
      </c>
      <c r="T1295" s="6">
        <v>24.64</v>
      </c>
      <c r="U1295" s="7">
        <v>25.470029069767445</v>
      </c>
      <c r="V1295" t="s">
        <v>83</v>
      </c>
    </row>
    <row r="1296" spans="1:22" x14ac:dyDescent="0.3">
      <c r="A1296" t="s">
        <v>697</v>
      </c>
      <c r="B1296" s="9">
        <v>2019</v>
      </c>
      <c r="C1296">
        <v>72.81</v>
      </c>
      <c r="D1296">
        <v>72.81</v>
      </c>
      <c r="E1296">
        <v>100</v>
      </c>
      <c r="F1296">
        <v>84.89</v>
      </c>
      <c r="G1296">
        <v>76.45</v>
      </c>
      <c r="H1296">
        <v>47.88</v>
      </c>
      <c r="I1296">
        <v>82.5</v>
      </c>
      <c r="J1296">
        <v>40.58</v>
      </c>
      <c r="K1296" s="58">
        <v>1</v>
      </c>
      <c r="L1296" s="58">
        <v>25</v>
      </c>
      <c r="M1296">
        <v>5020.0600000000004</v>
      </c>
      <c r="N1296" s="8">
        <v>13187800</v>
      </c>
      <c r="O1296" s="8">
        <v>10077000</v>
      </c>
      <c r="P1296" s="8">
        <v>654500</v>
      </c>
      <c r="Q1296">
        <v>4.25</v>
      </c>
      <c r="R1296">
        <v>0.14000000000000001</v>
      </c>
      <c r="S1296">
        <v>71.53</v>
      </c>
      <c r="T1296" s="6">
        <v>24.64</v>
      </c>
      <c r="U1296" s="7">
        <v>25.470029069767445</v>
      </c>
      <c r="V1296" t="s">
        <v>83</v>
      </c>
    </row>
    <row r="1297" spans="1:22" x14ac:dyDescent="0.3">
      <c r="A1297" t="s">
        <v>698</v>
      </c>
      <c r="B1297" s="9">
        <v>2019</v>
      </c>
      <c r="C1297">
        <v>74.16</v>
      </c>
      <c r="D1297">
        <v>74.16</v>
      </c>
      <c r="E1297">
        <v>100</v>
      </c>
      <c r="F1297">
        <v>80.180000000000007</v>
      </c>
      <c r="G1297">
        <v>81.02</v>
      </c>
      <c r="H1297">
        <v>53.49</v>
      </c>
      <c r="I1297">
        <v>98.65</v>
      </c>
      <c r="J1297">
        <v>50.94</v>
      </c>
      <c r="K1297" s="58">
        <v>1</v>
      </c>
      <c r="L1297" s="58">
        <v>50</v>
      </c>
      <c r="M1297">
        <v>10155.23</v>
      </c>
      <c r="N1297" s="8">
        <v>40066100</v>
      </c>
      <c r="O1297" s="8">
        <v>32987700</v>
      </c>
      <c r="P1297" s="8">
        <v>1742200</v>
      </c>
      <c r="Q1297">
        <v>2.34</v>
      </c>
      <c r="R1297">
        <v>0.68</v>
      </c>
      <c r="S1297">
        <v>70.599999999999994</v>
      </c>
      <c r="T1297" s="6">
        <v>24.64</v>
      </c>
      <c r="U1297" s="7">
        <v>25.470029069767445</v>
      </c>
      <c r="V1297" t="s">
        <v>83</v>
      </c>
    </row>
    <row r="1298" spans="1:22" x14ac:dyDescent="0.3">
      <c r="A1298" t="s">
        <v>67</v>
      </c>
      <c r="B1298" s="6">
        <v>2020</v>
      </c>
      <c r="C1298">
        <v>83.3</v>
      </c>
      <c r="D1298">
        <v>80.930000000000007</v>
      </c>
      <c r="E1298">
        <v>78.569999999999993</v>
      </c>
      <c r="F1298">
        <v>84.9</v>
      </c>
      <c r="G1298">
        <v>84.26</v>
      </c>
      <c r="H1298">
        <v>79.400000000000006</v>
      </c>
      <c r="I1298">
        <v>87.7</v>
      </c>
      <c r="J1298">
        <v>93.71</v>
      </c>
      <c r="K1298" s="58">
        <v>1</v>
      </c>
      <c r="L1298" s="58">
        <v>50</v>
      </c>
      <c r="M1298">
        <v>44174.38</v>
      </c>
      <c r="N1298" s="8">
        <v>214199000</v>
      </c>
      <c r="O1298" s="8">
        <v>152679000</v>
      </c>
      <c r="P1298" s="8">
        <v>4595000</v>
      </c>
      <c r="Q1298">
        <v>1.8</v>
      </c>
      <c r="R1298">
        <v>0.46</v>
      </c>
      <c r="S1298">
        <v>63.11</v>
      </c>
      <c r="T1298" s="6">
        <v>32.72</v>
      </c>
      <c r="U1298" s="7">
        <v>25.322509689922473</v>
      </c>
      <c r="V1298" t="s">
        <v>640</v>
      </c>
    </row>
    <row r="1299" spans="1:22" x14ac:dyDescent="0.3">
      <c r="A1299" t="s">
        <v>115</v>
      </c>
      <c r="B1299" s="6">
        <v>2020</v>
      </c>
      <c r="C1299">
        <v>76.87</v>
      </c>
      <c r="D1299">
        <v>57.01</v>
      </c>
      <c r="E1299">
        <v>37.14</v>
      </c>
      <c r="F1299">
        <v>71.22</v>
      </c>
      <c r="G1299">
        <v>80.52</v>
      </c>
      <c r="H1299">
        <v>78.58</v>
      </c>
      <c r="I1299">
        <v>74.59</v>
      </c>
      <c r="J1299">
        <v>80.040000000000006</v>
      </c>
      <c r="K1299" s="58">
        <v>1</v>
      </c>
      <c r="L1299" s="58">
        <v>46.15</v>
      </c>
      <c r="M1299">
        <v>24500.720000000001</v>
      </c>
      <c r="N1299" s="8">
        <v>36886600</v>
      </c>
      <c r="O1299" s="8">
        <v>24247500</v>
      </c>
      <c r="P1299" s="8">
        <v>-777000</v>
      </c>
      <c r="Q1299">
        <v>-2.08</v>
      </c>
      <c r="R1299">
        <v>1.02</v>
      </c>
      <c r="S1299">
        <v>36.67</v>
      </c>
      <c r="T1299" s="6">
        <v>32.72</v>
      </c>
      <c r="U1299" s="7">
        <v>25.322509689922473</v>
      </c>
      <c r="V1299" t="s">
        <v>640</v>
      </c>
    </row>
    <row r="1300" spans="1:22" x14ac:dyDescent="0.3">
      <c r="A1300" t="s">
        <v>636</v>
      </c>
      <c r="B1300" s="6">
        <v>2020</v>
      </c>
      <c r="C1300">
        <v>76.599999999999994</v>
      </c>
      <c r="D1300">
        <v>76.599999999999994</v>
      </c>
      <c r="E1300">
        <v>100</v>
      </c>
      <c r="F1300">
        <v>76.72</v>
      </c>
      <c r="G1300">
        <v>77.09</v>
      </c>
      <c r="H1300">
        <v>75.599999999999994</v>
      </c>
      <c r="I1300">
        <v>74.59</v>
      </c>
      <c r="J1300">
        <v>83.97</v>
      </c>
      <c r="K1300" s="58">
        <v>1</v>
      </c>
      <c r="L1300" s="58">
        <v>50</v>
      </c>
      <c r="M1300">
        <v>5780.94</v>
      </c>
      <c r="N1300" s="8">
        <v>18227100</v>
      </c>
      <c r="O1300" s="8">
        <v>14500000</v>
      </c>
      <c r="P1300" s="8">
        <v>426700</v>
      </c>
      <c r="Q1300">
        <v>-1</v>
      </c>
      <c r="R1300">
        <v>0.8</v>
      </c>
      <c r="S1300">
        <v>62.47</v>
      </c>
      <c r="T1300" s="6">
        <v>32.72</v>
      </c>
      <c r="U1300" s="7">
        <v>25.322509689922473</v>
      </c>
      <c r="V1300" t="s">
        <v>640</v>
      </c>
    </row>
    <row r="1301" spans="1:22" x14ac:dyDescent="0.3">
      <c r="A1301" t="s">
        <v>637</v>
      </c>
      <c r="B1301" s="6">
        <v>2020</v>
      </c>
      <c r="C1301">
        <v>89.13</v>
      </c>
      <c r="D1301">
        <v>48.14</v>
      </c>
      <c r="E1301">
        <v>7.14</v>
      </c>
      <c r="F1301">
        <v>98.02</v>
      </c>
      <c r="G1301">
        <v>92.95</v>
      </c>
      <c r="H1301">
        <v>70.150000000000006</v>
      </c>
      <c r="I1301">
        <v>99.73</v>
      </c>
      <c r="J1301">
        <v>74.680000000000007</v>
      </c>
      <c r="K1301" s="58">
        <v>1</v>
      </c>
      <c r="L1301" s="58">
        <v>46.15</v>
      </c>
      <c r="M1301">
        <v>22916.16</v>
      </c>
      <c r="N1301" s="8">
        <v>98634000</v>
      </c>
      <c r="O1301" s="8">
        <v>72773000</v>
      </c>
      <c r="P1301" s="8">
        <v>4060000</v>
      </c>
      <c r="Q1301">
        <v>0.33</v>
      </c>
      <c r="R1301">
        <v>0.88</v>
      </c>
      <c r="S1301">
        <v>44.95</v>
      </c>
      <c r="T1301" s="6">
        <v>32.72</v>
      </c>
      <c r="U1301" s="7">
        <v>25.322509689922473</v>
      </c>
      <c r="V1301" t="s">
        <v>640</v>
      </c>
    </row>
    <row r="1302" spans="1:22" x14ac:dyDescent="0.3">
      <c r="A1302" t="s">
        <v>139</v>
      </c>
      <c r="B1302" s="6">
        <v>2020</v>
      </c>
      <c r="C1302">
        <v>83.79</v>
      </c>
      <c r="D1302">
        <v>68.319999999999993</v>
      </c>
      <c r="E1302">
        <v>52.86</v>
      </c>
      <c r="F1302">
        <v>79.94</v>
      </c>
      <c r="G1302">
        <v>89.76</v>
      </c>
      <c r="H1302">
        <v>79.010000000000005</v>
      </c>
      <c r="I1302">
        <v>74.59</v>
      </c>
      <c r="J1302">
        <v>80.709999999999994</v>
      </c>
      <c r="K1302" s="58">
        <v>1</v>
      </c>
      <c r="L1302" s="58">
        <v>64.290000000000006</v>
      </c>
      <c r="M1302">
        <v>19037.71</v>
      </c>
      <c r="N1302" s="8">
        <v>30908000</v>
      </c>
      <c r="O1302" s="8">
        <v>18277000</v>
      </c>
      <c r="P1302" s="8">
        <v>1843000</v>
      </c>
      <c r="Q1302">
        <v>2.5099999999999998</v>
      </c>
      <c r="R1302">
        <v>0.66</v>
      </c>
      <c r="S1302">
        <v>41.76</v>
      </c>
      <c r="T1302" s="6">
        <v>32.72</v>
      </c>
      <c r="U1302" s="7">
        <v>25.322509689922473</v>
      </c>
      <c r="V1302" t="s">
        <v>640</v>
      </c>
    </row>
    <row r="1303" spans="1:22" x14ac:dyDescent="0.3">
      <c r="A1303" t="s">
        <v>368</v>
      </c>
      <c r="B1303" s="6">
        <v>2020</v>
      </c>
      <c r="C1303">
        <v>66.08</v>
      </c>
      <c r="D1303">
        <v>66.08</v>
      </c>
      <c r="E1303">
        <v>78.569999999999993</v>
      </c>
      <c r="F1303">
        <v>66.98</v>
      </c>
      <c r="G1303">
        <v>72.78</v>
      </c>
      <c r="H1303">
        <v>53.41</v>
      </c>
      <c r="I1303">
        <v>53.55</v>
      </c>
      <c r="J1303">
        <v>61.31</v>
      </c>
      <c r="K1303" s="58">
        <v>1</v>
      </c>
      <c r="L1303" s="58">
        <v>61.54</v>
      </c>
      <c r="M1303">
        <v>4059.29</v>
      </c>
      <c r="N1303" s="8">
        <v>2315100</v>
      </c>
      <c r="O1303" s="8">
        <v>793800</v>
      </c>
      <c r="P1303" s="8">
        <v>142000</v>
      </c>
      <c r="Q1303">
        <v>3.98</v>
      </c>
      <c r="R1303">
        <v>0.56999999999999995</v>
      </c>
      <c r="S1303">
        <v>24.25</v>
      </c>
      <c r="T1303" s="6">
        <v>32.72</v>
      </c>
      <c r="U1303" s="7">
        <v>25.322509689922473</v>
      </c>
      <c r="V1303" t="s">
        <v>640</v>
      </c>
    </row>
    <row r="1304" spans="1:22" x14ac:dyDescent="0.3">
      <c r="A1304" t="s">
        <v>260</v>
      </c>
      <c r="B1304" s="6">
        <v>2020</v>
      </c>
      <c r="C1304" t="s">
        <v>679</v>
      </c>
      <c r="D1304" t="s">
        <v>679</v>
      </c>
      <c r="E1304" t="s">
        <v>679</v>
      </c>
      <c r="F1304" t="s">
        <v>679</v>
      </c>
      <c r="G1304" t="s">
        <v>679</v>
      </c>
      <c r="H1304" t="s">
        <v>679</v>
      </c>
      <c r="I1304">
        <v>0</v>
      </c>
      <c r="J1304">
        <v>0</v>
      </c>
      <c r="K1304" s="58">
        <v>1</v>
      </c>
      <c r="L1304" s="58">
        <v>63.64</v>
      </c>
      <c r="M1304">
        <v>2646.78</v>
      </c>
      <c r="N1304" s="8">
        <v>6795345</v>
      </c>
      <c r="O1304" s="8">
        <v>1848154</v>
      </c>
      <c r="P1304" s="8">
        <v>166753</v>
      </c>
      <c r="Q1304">
        <v>2.59</v>
      </c>
      <c r="R1304">
        <v>0.01</v>
      </c>
      <c r="S1304">
        <v>25.61</v>
      </c>
      <c r="T1304" s="6">
        <v>32.72</v>
      </c>
      <c r="U1304" s="7">
        <v>25.322509689922473</v>
      </c>
      <c r="V1304" t="s">
        <v>640</v>
      </c>
    </row>
    <row r="1305" spans="1:22" x14ac:dyDescent="0.3">
      <c r="A1305" t="s">
        <v>638</v>
      </c>
      <c r="B1305" s="6">
        <v>2020</v>
      </c>
      <c r="C1305">
        <v>9.2899999999999991</v>
      </c>
      <c r="D1305">
        <v>9.2899999999999991</v>
      </c>
      <c r="E1305">
        <v>37.14</v>
      </c>
      <c r="F1305">
        <v>0</v>
      </c>
      <c r="G1305">
        <v>2.62</v>
      </c>
      <c r="H1305">
        <v>33.69</v>
      </c>
      <c r="I1305">
        <v>0</v>
      </c>
      <c r="J1305">
        <v>48.02</v>
      </c>
      <c r="K1305" s="58">
        <v>1</v>
      </c>
      <c r="L1305" s="58">
        <v>50</v>
      </c>
      <c r="M1305">
        <v>8853.69</v>
      </c>
      <c r="N1305" s="8">
        <v>36247000</v>
      </c>
      <c r="O1305" s="8">
        <v>301000</v>
      </c>
      <c r="P1305" s="8">
        <v>2613000</v>
      </c>
      <c r="Q1305">
        <v>7.31</v>
      </c>
      <c r="R1305">
        <v>0.08</v>
      </c>
      <c r="S1305">
        <v>0.1</v>
      </c>
      <c r="T1305" s="6">
        <v>32.72</v>
      </c>
      <c r="U1305" s="7">
        <v>25.322509689922473</v>
      </c>
      <c r="V1305" t="s">
        <v>640</v>
      </c>
    </row>
    <row r="1306" spans="1:22" x14ac:dyDescent="0.3">
      <c r="A1306" t="s">
        <v>680</v>
      </c>
      <c r="B1306" s="6">
        <v>2020</v>
      </c>
      <c r="C1306">
        <v>81.69</v>
      </c>
      <c r="D1306">
        <v>52.99</v>
      </c>
      <c r="E1306">
        <v>24.29</v>
      </c>
      <c r="F1306">
        <v>93.87</v>
      </c>
      <c r="G1306">
        <v>78.97</v>
      </c>
      <c r="H1306">
        <v>69.3</v>
      </c>
      <c r="I1306">
        <v>88.8</v>
      </c>
      <c r="J1306">
        <v>67.12</v>
      </c>
      <c r="K1306" s="58">
        <v>1</v>
      </c>
      <c r="L1306" s="58">
        <v>50</v>
      </c>
      <c r="M1306">
        <v>10678.53</v>
      </c>
      <c r="N1306" s="8">
        <v>115086000</v>
      </c>
      <c r="O1306" s="8">
        <v>89748000</v>
      </c>
      <c r="P1306" s="8">
        <v>-337000</v>
      </c>
      <c r="Q1306">
        <v>-6.48</v>
      </c>
      <c r="R1306">
        <v>0.38</v>
      </c>
      <c r="S1306">
        <v>71.75</v>
      </c>
      <c r="T1306" s="6">
        <v>32.72</v>
      </c>
      <c r="U1306" s="7">
        <v>25.322509689922473</v>
      </c>
      <c r="V1306" t="s">
        <v>640</v>
      </c>
    </row>
    <row r="1307" spans="1:22" x14ac:dyDescent="0.3">
      <c r="A1307" t="s">
        <v>461</v>
      </c>
      <c r="B1307" s="6">
        <v>2020</v>
      </c>
      <c r="C1307">
        <v>79.52</v>
      </c>
      <c r="D1307">
        <v>79.52</v>
      </c>
      <c r="E1307">
        <v>82.35</v>
      </c>
      <c r="F1307">
        <v>71.73</v>
      </c>
      <c r="G1307">
        <v>85.82</v>
      </c>
      <c r="H1307">
        <v>76.67</v>
      </c>
      <c r="I1307">
        <v>84.69</v>
      </c>
      <c r="J1307">
        <v>84.71</v>
      </c>
      <c r="K1307" s="58">
        <v>1</v>
      </c>
      <c r="L1307" s="58">
        <v>64.290000000000006</v>
      </c>
      <c r="M1307">
        <v>3706.86</v>
      </c>
      <c r="N1307" s="8">
        <v>7018000</v>
      </c>
      <c r="O1307" s="8">
        <v>4965000</v>
      </c>
      <c r="P1307" s="8">
        <v>512000</v>
      </c>
      <c r="Q1307">
        <v>-0.37</v>
      </c>
      <c r="R1307">
        <v>0.84</v>
      </c>
      <c r="S1307">
        <v>33.26</v>
      </c>
      <c r="T1307" s="6">
        <v>32.72</v>
      </c>
      <c r="U1307" s="7">
        <v>25.322509689922473</v>
      </c>
      <c r="V1307" t="s">
        <v>640</v>
      </c>
    </row>
    <row r="1308" spans="1:22" x14ac:dyDescent="0.3">
      <c r="A1308" t="s">
        <v>186</v>
      </c>
      <c r="B1308" s="6">
        <v>2020</v>
      </c>
      <c r="C1308">
        <v>78.87</v>
      </c>
      <c r="D1308">
        <v>78.87</v>
      </c>
      <c r="E1308">
        <v>100</v>
      </c>
      <c r="F1308">
        <v>81.97</v>
      </c>
      <c r="G1308">
        <v>74.510000000000005</v>
      </c>
      <c r="H1308">
        <v>81.98</v>
      </c>
      <c r="I1308">
        <v>74.59</v>
      </c>
      <c r="J1308">
        <v>84.51</v>
      </c>
      <c r="K1308" s="58">
        <v>1</v>
      </c>
      <c r="L1308" s="58">
        <v>55.56</v>
      </c>
      <c r="M1308">
        <v>7867.89</v>
      </c>
      <c r="N1308" s="8">
        <v>18407000</v>
      </c>
      <c r="O1308" s="8">
        <v>14425000</v>
      </c>
      <c r="P1308" s="8">
        <v>-176000</v>
      </c>
      <c r="Q1308">
        <v>-5.25</v>
      </c>
      <c r="R1308">
        <v>0.89</v>
      </c>
      <c r="S1308">
        <v>60.44</v>
      </c>
      <c r="T1308" s="6">
        <v>32.72</v>
      </c>
      <c r="U1308" s="7">
        <v>25.322509689922473</v>
      </c>
      <c r="V1308" t="s">
        <v>640</v>
      </c>
    </row>
    <row r="1309" spans="1:22" x14ac:dyDescent="0.3">
      <c r="A1309" t="s">
        <v>639</v>
      </c>
      <c r="B1309" s="6">
        <v>2020</v>
      </c>
      <c r="C1309">
        <v>87.57</v>
      </c>
      <c r="D1309">
        <v>44.5</v>
      </c>
      <c r="E1309">
        <v>1.43</v>
      </c>
      <c r="F1309">
        <v>94.38</v>
      </c>
      <c r="G1309">
        <v>92.25</v>
      </c>
      <c r="H1309">
        <v>70.040000000000006</v>
      </c>
      <c r="I1309">
        <v>91.53</v>
      </c>
      <c r="J1309">
        <v>76.08</v>
      </c>
      <c r="K1309" s="58">
        <v>1</v>
      </c>
      <c r="L1309" s="58">
        <v>66.67</v>
      </c>
      <c r="M1309">
        <v>50253.78</v>
      </c>
      <c r="N1309" s="8">
        <v>483628000</v>
      </c>
      <c r="O1309" s="8">
        <v>370558000</v>
      </c>
      <c r="P1309" s="8">
        <v>7912000</v>
      </c>
      <c r="Q1309">
        <v>2.1800000000000002</v>
      </c>
      <c r="R1309">
        <v>0.46</v>
      </c>
      <c r="S1309">
        <v>65.69</v>
      </c>
      <c r="T1309" s="6">
        <v>32.72</v>
      </c>
      <c r="U1309" s="7">
        <v>25.322509689922473</v>
      </c>
      <c r="V1309" t="s">
        <v>640</v>
      </c>
    </row>
    <row r="1310" spans="1:22" x14ac:dyDescent="0.3">
      <c r="A1310" t="s">
        <v>678</v>
      </c>
      <c r="B1310" s="6">
        <v>2020</v>
      </c>
      <c r="C1310">
        <v>75.27</v>
      </c>
      <c r="D1310">
        <v>75.27</v>
      </c>
      <c r="E1310">
        <v>100</v>
      </c>
      <c r="F1310">
        <v>49.86</v>
      </c>
      <c r="G1310">
        <v>90.69</v>
      </c>
      <c r="H1310">
        <v>94.04</v>
      </c>
      <c r="I1310">
        <v>28.37</v>
      </c>
      <c r="J1310">
        <v>98.1</v>
      </c>
      <c r="K1310" s="58">
        <v>1</v>
      </c>
      <c r="L1310" s="58">
        <v>62.5</v>
      </c>
      <c r="M1310">
        <v>66348</v>
      </c>
      <c r="N1310" s="8">
        <v>41708700</v>
      </c>
      <c r="O1310" s="8">
        <v>22704100</v>
      </c>
      <c r="P1310" s="8">
        <v>3573500</v>
      </c>
      <c r="Q1310">
        <v>6.48</v>
      </c>
      <c r="R1310">
        <v>0.49</v>
      </c>
      <c r="S1310">
        <v>41.52</v>
      </c>
      <c r="T1310" s="6">
        <v>32.72</v>
      </c>
      <c r="U1310" s="7">
        <v>25.322509689922473</v>
      </c>
      <c r="V1310" t="s">
        <v>77</v>
      </c>
    </row>
    <row r="1311" spans="1:22" x14ac:dyDescent="0.3">
      <c r="A1311" t="s">
        <v>155</v>
      </c>
      <c r="B1311" s="6">
        <v>2020</v>
      </c>
      <c r="C1311">
        <v>74.33</v>
      </c>
      <c r="D1311">
        <v>74.33</v>
      </c>
      <c r="E1311">
        <v>100</v>
      </c>
      <c r="F1311">
        <v>70.989999999999995</v>
      </c>
      <c r="G1311">
        <v>78.239999999999995</v>
      </c>
      <c r="H1311">
        <v>73.61</v>
      </c>
      <c r="I1311">
        <v>28.37</v>
      </c>
      <c r="J1311">
        <v>64.290000000000006</v>
      </c>
      <c r="K1311" s="58">
        <v>1</v>
      </c>
      <c r="L1311" s="58">
        <v>77.78</v>
      </c>
      <c r="M1311">
        <v>17162.09</v>
      </c>
      <c r="N1311" s="8">
        <v>12680000</v>
      </c>
      <c r="O1311" s="8">
        <v>6730000</v>
      </c>
      <c r="P1311" s="8">
        <v>1109000</v>
      </c>
      <c r="Q1311">
        <v>5.46</v>
      </c>
      <c r="R1311">
        <v>0.67</v>
      </c>
      <c r="S1311">
        <v>32.69</v>
      </c>
      <c r="T1311" s="6">
        <v>32.72</v>
      </c>
      <c r="U1311" s="7">
        <v>25.322509689922473</v>
      </c>
      <c r="V1311" t="s">
        <v>77</v>
      </c>
    </row>
    <row r="1312" spans="1:22" x14ac:dyDescent="0.3">
      <c r="A1312" t="s">
        <v>356</v>
      </c>
      <c r="B1312" s="6">
        <v>2020</v>
      </c>
      <c r="C1312">
        <v>80.03</v>
      </c>
      <c r="D1312">
        <v>47.31</v>
      </c>
      <c r="E1312">
        <v>14.58</v>
      </c>
      <c r="F1312">
        <v>91.4</v>
      </c>
      <c r="G1312">
        <v>90.09</v>
      </c>
      <c r="H1312">
        <v>42.92</v>
      </c>
      <c r="I1312">
        <v>94.65</v>
      </c>
      <c r="J1312">
        <v>31.79</v>
      </c>
      <c r="K1312" s="58">
        <v>1</v>
      </c>
      <c r="L1312" s="58">
        <v>77.78</v>
      </c>
      <c r="M1312">
        <v>7317.59</v>
      </c>
      <c r="N1312" s="8">
        <v>10552000</v>
      </c>
      <c r="O1312" s="8">
        <v>6017000</v>
      </c>
      <c r="P1312" s="8">
        <v>562000</v>
      </c>
      <c r="Q1312">
        <v>3.36</v>
      </c>
      <c r="R1312">
        <v>0.75</v>
      </c>
      <c r="S1312">
        <v>43.54</v>
      </c>
      <c r="T1312" s="6">
        <v>32.72</v>
      </c>
      <c r="U1312" s="7">
        <v>25.322509689922473</v>
      </c>
      <c r="V1312" t="s">
        <v>77</v>
      </c>
    </row>
    <row r="1313" spans="1:22" x14ac:dyDescent="0.3">
      <c r="A1313" t="s">
        <v>21</v>
      </c>
      <c r="B1313" s="6">
        <v>2020</v>
      </c>
      <c r="C1313">
        <v>92.04</v>
      </c>
      <c r="D1313">
        <v>47.06</v>
      </c>
      <c r="E1313">
        <v>2.08</v>
      </c>
      <c r="F1313">
        <v>96.12</v>
      </c>
      <c r="G1313">
        <v>93.02</v>
      </c>
      <c r="H1313">
        <v>83.15</v>
      </c>
      <c r="I1313">
        <v>99.77</v>
      </c>
      <c r="J1313">
        <v>92.63</v>
      </c>
      <c r="K1313" s="58">
        <v>1</v>
      </c>
      <c r="L1313" s="58">
        <v>80</v>
      </c>
      <c r="M1313">
        <v>59783.74</v>
      </c>
      <c r="N1313" s="8">
        <v>76906000</v>
      </c>
      <c r="O1313" s="8">
        <v>42508000</v>
      </c>
      <c r="P1313" s="8">
        <v>222000</v>
      </c>
      <c r="Q1313">
        <v>-0.69</v>
      </c>
      <c r="R1313">
        <v>0.77</v>
      </c>
      <c r="S1313">
        <v>37.43</v>
      </c>
      <c r="T1313" s="6">
        <v>32.72</v>
      </c>
      <c r="U1313" s="7">
        <v>25.322509689922473</v>
      </c>
      <c r="V1313" t="s">
        <v>77</v>
      </c>
    </row>
    <row r="1314" spans="1:22" x14ac:dyDescent="0.3">
      <c r="A1314" t="s">
        <v>12</v>
      </c>
      <c r="B1314" s="6">
        <v>2020</v>
      </c>
      <c r="C1314">
        <v>90.03</v>
      </c>
      <c r="D1314">
        <v>45.52</v>
      </c>
      <c r="E1314">
        <v>1.02</v>
      </c>
      <c r="F1314">
        <v>84.24</v>
      </c>
      <c r="G1314">
        <v>96.94</v>
      </c>
      <c r="H1314">
        <v>83.95</v>
      </c>
      <c r="I1314">
        <v>64.290000000000006</v>
      </c>
      <c r="J1314">
        <v>83.99</v>
      </c>
      <c r="K1314" s="58">
        <v>1</v>
      </c>
      <c r="L1314" s="58">
        <v>77.78</v>
      </c>
      <c r="M1314">
        <v>47893.13</v>
      </c>
      <c r="N1314" s="8">
        <v>112360000</v>
      </c>
      <c r="O1314" s="8">
        <v>81661000</v>
      </c>
      <c r="P1314" s="8">
        <v>5111000</v>
      </c>
      <c r="Q1314">
        <v>-7.83</v>
      </c>
      <c r="R1314">
        <v>0.37</v>
      </c>
      <c r="S1314">
        <v>57.51</v>
      </c>
      <c r="T1314" s="6">
        <v>32.72</v>
      </c>
      <c r="U1314" s="7">
        <v>25.322509689922473</v>
      </c>
      <c r="V1314" t="s">
        <v>77</v>
      </c>
    </row>
    <row r="1315" spans="1:22" x14ac:dyDescent="0.3">
      <c r="A1315" t="s">
        <v>254</v>
      </c>
      <c r="B1315" s="6">
        <v>2020</v>
      </c>
      <c r="C1315">
        <v>62.35</v>
      </c>
      <c r="D1315">
        <v>62.35</v>
      </c>
      <c r="E1315">
        <v>100</v>
      </c>
      <c r="F1315">
        <v>51.32</v>
      </c>
      <c r="G1315">
        <v>64.16</v>
      </c>
      <c r="H1315">
        <v>78.78</v>
      </c>
      <c r="I1315">
        <v>28.37</v>
      </c>
      <c r="J1315">
        <v>71.760000000000005</v>
      </c>
      <c r="K1315" s="58">
        <v>1</v>
      </c>
      <c r="L1315" s="58">
        <v>77.78</v>
      </c>
      <c r="M1315">
        <v>9912.7199999999993</v>
      </c>
      <c r="N1315" s="8">
        <v>8074200</v>
      </c>
      <c r="O1315" s="8">
        <v>4462600</v>
      </c>
      <c r="P1315" s="8">
        <v>684300</v>
      </c>
      <c r="Q1315">
        <v>6.23</v>
      </c>
      <c r="R1315">
        <v>1.46</v>
      </c>
      <c r="S1315">
        <v>36.1</v>
      </c>
      <c r="T1315" s="6">
        <v>32.72</v>
      </c>
      <c r="U1315" s="7">
        <v>25.322509689922473</v>
      </c>
      <c r="V1315" t="s">
        <v>77</v>
      </c>
    </row>
    <row r="1316" spans="1:22" x14ac:dyDescent="0.3">
      <c r="A1316" t="s">
        <v>641</v>
      </c>
      <c r="B1316" s="6">
        <v>2020</v>
      </c>
      <c r="C1316">
        <v>80.38</v>
      </c>
      <c r="D1316">
        <v>80.38</v>
      </c>
      <c r="E1316">
        <v>91.67</v>
      </c>
      <c r="F1316">
        <v>69.88</v>
      </c>
      <c r="G1316">
        <v>88.29</v>
      </c>
      <c r="H1316">
        <v>85.52</v>
      </c>
      <c r="I1316">
        <v>28.37</v>
      </c>
      <c r="J1316">
        <v>85.27</v>
      </c>
      <c r="K1316" s="58">
        <v>1</v>
      </c>
      <c r="L1316" s="58">
        <v>80</v>
      </c>
      <c r="M1316">
        <v>5080.74</v>
      </c>
      <c r="N1316" s="8">
        <v>6773000</v>
      </c>
      <c r="O1316" s="8">
        <v>4392000</v>
      </c>
      <c r="P1316" s="8">
        <v>319000</v>
      </c>
      <c r="Q1316">
        <v>10.88</v>
      </c>
      <c r="R1316">
        <v>0.56999999999999995</v>
      </c>
      <c r="S1316">
        <v>45.92</v>
      </c>
      <c r="T1316" s="6">
        <v>32.72</v>
      </c>
      <c r="U1316" s="7">
        <v>25.322509689922473</v>
      </c>
      <c r="V1316" t="s">
        <v>77</v>
      </c>
    </row>
    <row r="1317" spans="1:22" x14ac:dyDescent="0.3">
      <c r="A1317" t="s">
        <v>681</v>
      </c>
      <c r="B1317" s="6">
        <v>2020</v>
      </c>
      <c r="C1317">
        <v>79.58</v>
      </c>
      <c r="D1317">
        <v>79.58</v>
      </c>
      <c r="E1317">
        <v>100</v>
      </c>
      <c r="F1317">
        <v>90.58</v>
      </c>
      <c r="G1317">
        <v>77.459999999999994</v>
      </c>
      <c r="H1317">
        <v>63.73</v>
      </c>
      <c r="I1317">
        <v>94.65</v>
      </c>
      <c r="J1317">
        <v>64.13</v>
      </c>
      <c r="K1317" s="58">
        <v>1</v>
      </c>
      <c r="L1317" s="58">
        <v>77.78</v>
      </c>
      <c r="M1317">
        <v>9861.18</v>
      </c>
      <c r="N1317" s="8">
        <v>3014400</v>
      </c>
      <c r="O1317" s="8">
        <v>1419300</v>
      </c>
      <c r="P1317" s="8">
        <v>306000</v>
      </c>
      <c r="Q1317">
        <v>8.8000000000000007</v>
      </c>
      <c r="R1317">
        <v>0.46</v>
      </c>
      <c r="S1317">
        <v>36.25</v>
      </c>
      <c r="T1317" s="6">
        <v>32.72</v>
      </c>
      <c r="U1317" s="7">
        <v>25.322509689922473</v>
      </c>
      <c r="V1317" t="s">
        <v>77</v>
      </c>
    </row>
    <row r="1318" spans="1:22" x14ac:dyDescent="0.3">
      <c r="A1318" t="s">
        <v>622</v>
      </c>
      <c r="B1318" s="6">
        <v>2020</v>
      </c>
      <c r="C1318">
        <v>60.81</v>
      </c>
      <c r="D1318">
        <v>60.81</v>
      </c>
      <c r="E1318">
        <v>100</v>
      </c>
      <c r="F1318">
        <v>29.87</v>
      </c>
      <c r="G1318">
        <v>75.87</v>
      </c>
      <c r="H1318">
        <v>89.93</v>
      </c>
      <c r="I1318">
        <v>0</v>
      </c>
      <c r="J1318">
        <v>94.7</v>
      </c>
      <c r="K1318" s="58">
        <v>1</v>
      </c>
      <c r="L1318" s="58"/>
      <c r="M1318">
        <v>756.78</v>
      </c>
      <c r="N1318" s="8">
        <v>1322598</v>
      </c>
      <c r="O1318" s="8">
        <v>693646</v>
      </c>
      <c r="P1318" s="8">
        <v>50447</v>
      </c>
      <c r="Q1318">
        <v>-2.41</v>
      </c>
      <c r="R1318">
        <v>0.44</v>
      </c>
      <c r="S1318">
        <v>39.369999999999997</v>
      </c>
      <c r="T1318" s="6">
        <v>32.72</v>
      </c>
      <c r="U1318" s="7">
        <v>25.322509689922473</v>
      </c>
      <c r="V1318" t="s">
        <v>77</v>
      </c>
    </row>
    <row r="1319" spans="1:22" x14ac:dyDescent="0.3">
      <c r="A1319" t="s">
        <v>642</v>
      </c>
      <c r="B1319" s="6">
        <v>2020</v>
      </c>
      <c r="C1319">
        <v>34.85</v>
      </c>
      <c r="D1319">
        <v>34.85</v>
      </c>
      <c r="E1319">
        <v>100</v>
      </c>
      <c r="F1319">
        <v>30.06</v>
      </c>
      <c r="G1319">
        <v>47.43</v>
      </c>
      <c r="H1319">
        <v>21.99</v>
      </c>
      <c r="I1319">
        <v>70.930000000000007</v>
      </c>
      <c r="J1319">
        <v>14.73</v>
      </c>
      <c r="K1319" s="58">
        <v>1</v>
      </c>
      <c r="L1319" s="58">
        <v>42.31</v>
      </c>
      <c r="M1319">
        <v>13203.1</v>
      </c>
      <c r="N1319" s="8">
        <v>2062229</v>
      </c>
      <c r="O1319" s="8">
        <v>437979</v>
      </c>
      <c r="P1319" s="8">
        <v>515819</v>
      </c>
      <c r="Q1319">
        <v>20.420000000000002</v>
      </c>
      <c r="R1319">
        <v>0.87</v>
      </c>
      <c r="S1319">
        <v>1.36</v>
      </c>
      <c r="T1319" s="6">
        <v>32.72</v>
      </c>
      <c r="U1319" s="7">
        <v>25.322509689922473</v>
      </c>
      <c r="V1319" t="s">
        <v>77</v>
      </c>
    </row>
    <row r="1320" spans="1:22" x14ac:dyDescent="0.3">
      <c r="A1320" t="s">
        <v>643</v>
      </c>
      <c r="B1320" s="6">
        <v>2020</v>
      </c>
      <c r="C1320">
        <v>50.82</v>
      </c>
      <c r="D1320">
        <v>50.82</v>
      </c>
      <c r="E1320">
        <v>100</v>
      </c>
      <c r="F1320">
        <v>37.94</v>
      </c>
      <c r="G1320">
        <v>60.74</v>
      </c>
      <c r="H1320">
        <v>56.79</v>
      </c>
      <c r="I1320">
        <v>28.37</v>
      </c>
      <c r="J1320">
        <v>70.319999999999993</v>
      </c>
      <c r="K1320" s="58">
        <v>1</v>
      </c>
      <c r="L1320" s="58">
        <v>39.29</v>
      </c>
      <c r="M1320">
        <v>2512.4299999999998</v>
      </c>
      <c r="N1320" s="8">
        <v>2088000</v>
      </c>
      <c r="O1320" s="8">
        <v>508000</v>
      </c>
      <c r="P1320" s="8">
        <v>289000</v>
      </c>
      <c r="Q1320">
        <v>10.99</v>
      </c>
      <c r="R1320">
        <v>1.1399999999999999</v>
      </c>
      <c r="S1320">
        <v>1.86</v>
      </c>
      <c r="T1320" s="6">
        <v>32.72</v>
      </c>
      <c r="U1320" s="7">
        <v>25.322509689922473</v>
      </c>
      <c r="V1320" t="s">
        <v>77</v>
      </c>
    </row>
    <row r="1321" spans="1:22" x14ac:dyDescent="0.3">
      <c r="A1321" t="s">
        <v>162</v>
      </c>
      <c r="B1321" s="6">
        <v>2020</v>
      </c>
      <c r="C1321">
        <v>75.19</v>
      </c>
      <c r="D1321">
        <v>75.19</v>
      </c>
      <c r="E1321">
        <v>100</v>
      </c>
      <c r="F1321">
        <v>73.33</v>
      </c>
      <c r="G1321">
        <v>73</v>
      </c>
      <c r="H1321">
        <v>82.19</v>
      </c>
      <c r="I1321">
        <v>28.37</v>
      </c>
      <c r="J1321">
        <v>96.38</v>
      </c>
      <c r="K1321" s="58">
        <v>1</v>
      </c>
      <c r="L1321" s="58">
        <v>38.46</v>
      </c>
      <c r="M1321">
        <v>22678.7</v>
      </c>
      <c r="N1321" s="8">
        <v>10440000</v>
      </c>
      <c r="O1321" s="8">
        <v>6932000</v>
      </c>
      <c r="P1321" s="8">
        <v>996000</v>
      </c>
      <c r="Q1321">
        <v>7.88</v>
      </c>
      <c r="R1321">
        <v>0.61</v>
      </c>
      <c r="S1321">
        <v>55.92</v>
      </c>
      <c r="T1321" s="6">
        <v>32.72</v>
      </c>
      <c r="U1321" s="7">
        <v>25.322509689922473</v>
      </c>
      <c r="V1321" t="s">
        <v>77</v>
      </c>
    </row>
    <row r="1322" spans="1:22" x14ac:dyDescent="0.3">
      <c r="A1322" t="s">
        <v>274</v>
      </c>
      <c r="B1322" s="6">
        <v>2020</v>
      </c>
      <c r="C1322">
        <v>75.56</v>
      </c>
      <c r="D1322">
        <v>75.56</v>
      </c>
      <c r="E1322">
        <v>100</v>
      </c>
      <c r="F1322">
        <v>67.959999999999994</v>
      </c>
      <c r="G1322">
        <v>71.510000000000005</v>
      </c>
      <c r="H1322">
        <v>95.86</v>
      </c>
      <c r="I1322">
        <v>28.37</v>
      </c>
      <c r="J1322">
        <v>96.85</v>
      </c>
      <c r="K1322" s="58">
        <v>1</v>
      </c>
      <c r="L1322" s="58">
        <v>39.29</v>
      </c>
      <c r="M1322">
        <v>5422.8</v>
      </c>
      <c r="N1322" s="8">
        <v>7295000</v>
      </c>
      <c r="O1322" s="8">
        <v>4471000</v>
      </c>
      <c r="P1322" s="8">
        <v>641000</v>
      </c>
      <c r="Q1322">
        <v>6.28</v>
      </c>
      <c r="R1322">
        <v>2</v>
      </c>
      <c r="S1322">
        <v>33.549999999999997</v>
      </c>
      <c r="T1322" s="6">
        <v>32.72</v>
      </c>
      <c r="U1322" s="7">
        <v>25.322509689922473</v>
      </c>
      <c r="V1322" t="s">
        <v>77</v>
      </c>
    </row>
    <row r="1323" spans="1:22" x14ac:dyDescent="0.3">
      <c r="A1323" t="s">
        <v>374</v>
      </c>
      <c r="B1323" s="6">
        <v>2020</v>
      </c>
      <c r="C1323">
        <v>55.14</v>
      </c>
      <c r="D1323">
        <v>55.14</v>
      </c>
      <c r="E1323">
        <v>66.67</v>
      </c>
      <c r="F1323">
        <v>39.979999999999997</v>
      </c>
      <c r="G1323">
        <v>75.819999999999993</v>
      </c>
      <c r="H1323">
        <v>46.88</v>
      </c>
      <c r="I1323">
        <v>28.37</v>
      </c>
      <c r="J1323">
        <v>41.19</v>
      </c>
      <c r="K1323" s="58">
        <v>1</v>
      </c>
      <c r="L1323" s="58">
        <v>42.86</v>
      </c>
      <c r="M1323">
        <v>1508.23</v>
      </c>
      <c r="N1323" s="8">
        <v>8211400</v>
      </c>
      <c r="O1323" s="8">
        <v>5988800</v>
      </c>
      <c r="P1323" s="8">
        <v>-2022200</v>
      </c>
      <c r="Q1323">
        <v>-17.38</v>
      </c>
      <c r="R1323">
        <v>0.3</v>
      </c>
      <c r="S1323">
        <v>62.05</v>
      </c>
      <c r="T1323" s="6">
        <v>32.72</v>
      </c>
      <c r="U1323" s="7">
        <v>25.322509689922473</v>
      </c>
      <c r="V1323" t="s">
        <v>77</v>
      </c>
    </row>
    <row r="1324" spans="1:22" x14ac:dyDescent="0.3">
      <c r="A1324" t="s">
        <v>644</v>
      </c>
      <c r="B1324" s="6">
        <v>2020</v>
      </c>
      <c r="C1324">
        <v>79.430000000000007</v>
      </c>
      <c r="D1324">
        <v>79.430000000000007</v>
      </c>
      <c r="E1324">
        <v>100</v>
      </c>
      <c r="F1324">
        <v>65.94</v>
      </c>
      <c r="G1324">
        <v>89.77</v>
      </c>
      <c r="H1324">
        <v>82.36</v>
      </c>
      <c r="I1324">
        <v>38.46</v>
      </c>
      <c r="J1324">
        <v>92.86</v>
      </c>
      <c r="K1324" s="58">
        <v>1</v>
      </c>
      <c r="L1324" s="58">
        <v>32.14</v>
      </c>
      <c r="M1324">
        <v>25853.05</v>
      </c>
      <c r="N1324" s="8">
        <v>14125000</v>
      </c>
      <c r="O1324" s="8">
        <v>6638000</v>
      </c>
      <c r="P1324" s="8">
        <v>929000</v>
      </c>
      <c r="Q1324">
        <v>4.24</v>
      </c>
      <c r="R1324">
        <v>0.56999999999999995</v>
      </c>
      <c r="S1324">
        <v>32.39</v>
      </c>
      <c r="T1324" s="6">
        <v>32.72</v>
      </c>
      <c r="U1324" s="7">
        <v>25.322509689922473</v>
      </c>
      <c r="V1324" t="s">
        <v>77</v>
      </c>
    </row>
    <row r="1325" spans="1:22" x14ac:dyDescent="0.3">
      <c r="A1325" t="s">
        <v>389</v>
      </c>
      <c r="B1325" s="6">
        <v>2020</v>
      </c>
      <c r="C1325">
        <v>80.34</v>
      </c>
      <c r="D1325">
        <v>80.34</v>
      </c>
      <c r="E1325">
        <v>100</v>
      </c>
      <c r="F1325">
        <v>67.86</v>
      </c>
      <c r="G1325">
        <v>87.92</v>
      </c>
      <c r="H1325">
        <v>89.56</v>
      </c>
      <c r="I1325">
        <v>70.930000000000007</v>
      </c>
      <c r="J1325">
        <v>96.94</v>
      </c>
      <c r="K1325" s="58">
        <v>1</v>
      </c>
      <c r="L1325" s="58">
        <v>32</v>
      </c>
      <c r="M1325">
        <v>5603.66</v>
      </c>
      <c r="N1325" s="8">
        <v>8554000</v>
      </c>
      <c r="O1325" s="8">
        <v>5555000</v>
      </c>
      <c r="P1325" s="8">
        <v>476000</v>
      </c>
      <c r="Q1325">
        <v>11.12</v>
      </c>
      <c r="R1325">
        <v>0.71</v>
      </c>
      <c r="S1325">
        <v>48.56</v>
      </c>
      <c r="T1325" s="6">
        <v>32.72</v>
      </c>
      <c r="U1325" s="7">
        <v>25.322509689922473</v>
      </c>
      <c r="V1325" t="s">
        <v>77</v>
      </c>
    </row>
    <row r="1326" spans="1:22" x14ac:dyDescent="0.3">
      <c r="A1326" t="s">
        <v>282</v>
      </c>
      <c r="B1326" s="6">
        <v>2020</v>
      </c>
      <c r="C1326">
        <v>80.02</v>
      </c>
      <c r="D1326">
        <v>80.02</v>
      </c>
      <c r="E1326">
        <v>100</v>
      </c>
      <c r="F1326">
        <v>83.44</v>
      </c>
      <c r="G1326">
        <v>75.55</v>
      </c>
      <c r="H1326">
        <v>81.569999999999993</v>
      </c>
      <c r="I1326">
        <v>94.65</v>
      </c>
      <c r="J1326">
        <v>85.58</v>
      </c>
      <c r="K1326" s="58">
        <v>1</v>
      </c>
      <c r="L1326" s="58">
        <v>35.71</v>
      </c>
      <c r="M1326">
        <v>10380.08</v>
      </c>
      <c r="N1326" s="8">
        <v>16004000</v>
      </c>
      <c r="O1326" s="8">
        <v>10486000</v>
      </c>
      <c r="P1326" s="8">
        <v>814000</v>
      </c>
      <c r="Q1326">
        <v>-4.68</v>
      </c>
      <c r="R1326">
        <v>0.61</v>
      </c>
      <c r="S1326">
        <v>48.97</v>
      </c>
      <c r="T1326" s="6">
        <v>32.72</v>
      </c>
      <c r="U1326" s="7">
        <v>25.322509689922473</v>
      </c>
      <c r="V1326" t="s">
        <v>77</v>
      </c>
    </row>
    <row r="1327" spans="1:22" x14ac:dyDescent="0.3">
      <c r="A1327" t="s">
        <v>263</v>
      </c>
      <c r="B1327" s="6">
        <v>2020</v>
      </c>
      <c r="C1327">
        <v>73.45</v>
      </c>
      <c r="D1327">
        <v>50.27</v>
      </c>
      <c r="E1327">
        <v>27.08</v>
      </c>
      <c r="F1327">
        <v>55.53</v>
      </c>
      <c r="G1327">
        <v>85.08</v>
      </c>
      <c r="H1327">
        <v>85.4</v>
      </c>
      <c r="I1327">
        <v>0</v>
      </c>
      <c r="J1327">
        <v>84.35</v>
      </c>
      <c r="K1327" s="58">
        <v>1</v>
      </c>
      <c r="L1327" s="58">
        <v>38.1</v>
      </c>
      <c r="M1327">
        <v>14747.96</v>
      </c>
      <c r="N1327" s="8">
        <v>5815721</v>
      </c>
      <c r="O1327" s="8">
        <v>3454060</v>
      </c>
      <c r="P1327" s="8">
        <v>437521</v>
      </c>
      <c r="Q1327">
        <v>5.76</v>
      </c>
      <c r="R1327">
        <v>0.61</v>
      </c>
      <c r="S1327">
        <v>46.66</v>
      </c>
      <c r="T1327" s="6">
        <v>32.72</v>
      </c>
      <c r="U1327" s="7">
        <v>25.322509689922473</v>
      </c>
      <c r="V1327" t="s">
        <v>77</v>
      </c>
    </row>
    <row r="1328" spans="1:22" x14ac:dyDescent="0.3">
      <c r="A1328" t="s">
        <v>377</v>
      </c>
      <c r="B1328" s="6">
        <v>2020</v>
      </c>
      <c r="C1328">
        <v>74.11</v>
      </c>
      <c r="D1328">
        <v>74.11</v>
      </c>
      <c r="E1328">
        <v>100</v>
      </c>
      <c r="F1328">
        <v>92.34</v>
      </c>
      <c r="G1328">
        <v>72.12</v>
      </c>
      <c r="H1328">
        <v>45.29</v>
      </c>
      <c r="I1328">
        <v>94.65</v>
      </c>
      <c r="J1328">
        <v>37.5</v>
      </c>
      <c r="K1328" s="58">
        <v>1</v>
      </c>
      <c r="L1328" s="58">
        <v>45.45</v>
      </c>
      <c r="M1328">
        <v>9666.27</v>
      </c>
      <c r="N1328" s="8">
        <v>8118955</v>
      </c>
      <c r="O1328" s="8">
        <v>5497099</v>
      </c>
      <c r="P1328" s="8">
        <v>463493</v>
      </c>
      <c r="Q1328">
        <v>2.3199999999999998</v>
      </c>
      <c r="R1328">
        <v>2.5499999999999998</v>
      </c>
      <c r="S1328">
        <v>48.04</v>
      </c>
      <c r="T1328" s="6">
        <v>32.72</v>
      </c>
      <c r="U1328" s="7">
        <v>25.322509689922473</v>
      </c>
      <c r="V1328" t="s">
        <v>77</v>
      </c>
    </row>
    <row r="1329" spans="1:22" x14ac:dyDescent="0.3">
      <c r="A1329" t="s">
        <v>590</v>
      </c>
      <c r="B1329" s="6">
        <v>2020</v>
      </c>
      <c r="C1329">
        <v>43.77</v>
      </c>
      <c r="D1329">
        <v>43.77</v>
      </c>
      <c r="E1329">
        <v>100</v>
      </c>
      <c r="F1329">
        <v>30.69</v>
      </c>
      <c r="G1329">
        <v>38.840000000000003</v>
      </c>
      <c r="H1329">
        <v>75.209999999999994</v>
      </c>
      <c r="I1329">
        <v>28.57</v>
      </c>
      <c r="J1329">
        <v>86.49</v>
      </c>
      <c r="K1329" s="58">
        <v>1</v>
      </c>
      <c r="L1329" s="58">
        <v>52.63</v>
      </c>
      <c r="M1329">
        <v>2157.8200000000002</v>
      </c>
      <c r="N1329" s="8">
        <v>538800</v>
      </c>
      <c r="O1329" s="8">
        <v>57800</v>
      </c>
      <c r="P1329" s="8">
        <v>77500</v>
      </c>
      <c r="Q1329">
        <v>10.23</v>
      </c>
      <c r="R1329">
        <v>0.49</v>
      </c>
      <c r="S1329">
        <v>1.45</v>
      </c>
      <c r="T1329" s="6">
        <v>32.72</v>
      </c>
      <c r="U1329" s="7">
        <v>25.322509689922473</v>
      </c>
      <c r="V1329" t="s">
        <v>77</v>
      </c>
    </row>
    <row r="1330" spans="1:22" x14ac:dyDescent="0.3">
      <c r="A1330" t="s">
        <v>682</v>
      </c>
      <c r="B1330" s="6">
        <v>2020</v>
      </c>
      <c r="C1330">
        <v>80.22</v>
      </c>
      <c r="D1330">
        <v>80.22</v>
      </c>
      <c r="E1330">
        <v>100</v>
      </c>
      <c r="F1330">
        <v>75.55</v>
      </c>
      <c r="G1330">
        <v>87.69</v>
      </c>
      <c r="H1330">
        <v>75.819999999999993</v>
      </c>
      <c r="I1330">
        <v>70.930000000000007</v>
      </c>
      <c r="J1330">
        <v>82.39</v>
      </c>
      <c r="K1330" s="58">
        <v>1</v>
      </c>
      <c r="L1330" s="58">
        <v>42.86</v>
      </c>
      <c r="M1330">
        <v>9113.81</v>
      </c>
      <c r="N1330" s="8">
        <v>138297832</v>
      </c>
      <c r="O1330" s="8">
        <v>67776233</v>
      </c>
      <c r="P1330" s="8">
        <v>10153611</v>
      </c>
      <c r="Q1330">
        <v>5.34</v>
      </c>
      <c r="R1330">
        <v>0.79</v>
      </c>
      <c r="S1330">
        <v>34.31</v>
      </c>
      <c r="T1330" s="6">
        <v>32.72</v>
      </c>
      <c r="U1330" s="7">
        <v>25.322509689922473</v>
      </c>
      <c r="V1330" t="s">
        <v>77</v>
      </c>
    </row>
    <row r="1331" spans="1:22" x14ac:dyDescent="0.3">
      <c r="A1331" t="s">
        <v>646</v>
      </c>
      <c r="B1331" s="6">
        <v>2020</v>
      </c>
      <c r="C1331">
        <v>70.47</v>
      </c>
      <c r="D1331">
        <v>70.47</v>
      </c>
      <c r="E1331">
        <v>100</v>
      </c>
      <c r="F1331">
        <v>79.989999999999995</v>
      </c>
      <c r="G1331">
        <v>93.83</v>
      </c>
      <c r="H1331">
        <v>24.93</v>
      </c>
      <c r="I1331">
        <v>79.56</v>
      </c>
      <c r="J1331">
        <v>15.82</v>
      </c>
      <c r="K1331" s="58">
        <v>1</v>
      </c>
      <c r="L1331" s="58">
        <v>37.5</v>
      </c>
      <c r="M1331">
        <v>8490.4599999999991</v>
      </c>
      <c r="N1331" s="8">
        <v>35444867</v>
      </c>
      <c r="O1331" s="8">
        <v>31165475</v>
      </c>
      <c r="P1331" s="8">
        <v>-262633</v>
      </c>
      <c r="Q1331">
        <v>2.0499999999999998</v>
      </c>
      <c r="R1331">
        <v>0.99</v>
      </c>
      <c r="S1331">
        <v>73.58</v>
      </c>
      <c r="T1331" s="6">
        <v>32.72</v>
      </c>
      <c r="U1331" s="7">
        <v>25.322509689922473</v>
      </c>
      <c r="V1331" t="s">
        <v>645</v>
      </c>
    </row>
    <row r="1332" spans="1:22" x14ac:dyDescent="0.3">
      <c r="A1332" t="s">
        <v>647</v>
      </c>
      <c r="B1332" s="6">
        <v>2020</v>
      </c>
      <c r="C1332">
        <v>76.349999999999994</v>
      </c>
      <c r="D1332">
        <v>76.349999999999994</v>
      </c>
      <c r="E1332">
        <v>100</v>
      </c>
      <c r="F1332">
        <v>70.78</v>
      </c>
      <c r="G1332">
        <v>79.180000000000007</v>
      </c>
      <c r="H1332">
        <v>80.23</v>
      </c>
      <c r="I1332">
        <v>79.56</v>
      </c>
      <c r="J1332">
        <v>77.650000000000006</v>
      </c>
      <c r="K1332" s="58">
        <v>0</v>
      </c>
      <c r="L1332" s="58"/>
      <c r="M1332">
        <v>2089.91</v>
      </c>
      <c r="N1332" s="8">
        <v>4605000</v>
      </c>
      <c r="O1332" s="8">
        <v>3260000</v>
      </c>
      <c r="P1332" s="8">
        <v>7000</v>
      </c>
      <c r="Q1332">
        <v>1.1100000000000001</v>
      </c>
      <c r="R1332">
        <v>1.59</v>
      </c>
      <c r="S1332">
        <v>32.68</v>
      </c>
      <c r="T1332" s="6">
        <v>32.72</v>
      </c>
      <c r="U1332" s="7">
        <v>25.322509689922473</v>
      </c>
      <c r="V1332" t="s">
        <v>645</v>
      </c>
    </row>
    <row r="1333" spans="1:22" x14ac:dyDescent="0.3">
      <c r="A1333" t="s">
        <v>483</v>
      </c>
      <c r="B1333" s="6">
        <v>2020</v>
      </c>
      <c r="C1333">
        <v>55.12</v>
      </c>
      <c r="D1333">
        <v>55.12</v>
      </c>
      <c r="E1333">
        <v>100</v>
      </c>
      <c r="F1333">
        <v>49.05</v>
      </c>
      <c r="G1333">
        <v>81.19</v>
      </c>
      <c r="H1333">
        <v>27.68</v>
      </c>
      <c r="I1333">
        <v>6.57</v>
      </c>
      <c r="J1333">
        <v>12.34</v>
      </c>
      <c r="K1333" s="58">
        <v>1</v>
      </c>
      <c r="L1333" s="58"/>
      <c r="M1333">
        <v>2939.07</v>
      </c>
      <c r="N1333" s="8">
        <v>4515411</v>
      </c>
      <c r="O1333" s="8">
        <v>2229213</v>
      </c>
      <c r="P1333" s="8">
        <v>92782</v>
      </c>
      <c r="Q1333">
        <v>-1.82</v>
      </c>
      <c r="R1333">
        <v>0.56000000000000005</v>
      </c>
      <c r="S1333">
        <v>18.149999999999999</v>
      </c>
      <c r="T1333" s="6">
        <v>32.72</v>
      </c>
      <c r="U1333" s="7">
        <v>25.322509689922473</v>
      </c>
      <c r="V1333" t="s">
        <v>645</v>
      </c>
    </row>
    <row r="1334" spans="1:22" x14ac:dyDescent="0.3">
      <c r="A1334" t="s">
        <v>200</v>
      </c>
      <c r="B1334" s="6">
        <v>2020</v>
      </c>
      <c r="C1334">
        <v>72.98</v>
      </c>
      <c r="D1334">
        <v>72.98</v>
      </c>
      <c r="E1334">
        <v>100</v>
      </c>
      <c r="F1334">
        <v>64.430000000000007</v>
      </c>
      <c r="G1334">
        <v>90.25</v>
      </c>
      <c r="H1334">
        <v>61.16</v>
      </c>
      <c r="I1334">
        <v>36.86</v>
      </c>
      <c r="J1334">
        <v>63.86</v>
      </c>
      <c r="K1334" s="58">
        <v>1</v>
      </c>
      <c r="L1334" s="58">
        <v>94.44</v>
      </c>
      <c r="M1334">
        <v>13094.52</v>
      </c>
      <c r="N1334" s="8">
        <v>40277000</v>
      </c>
      <c r="O1334" s="8">
        <v>28474000</v>
      </c>
      <c r="P1334" s="8">
        <v>-423000</v>
      </c>
      <c r="Q1334">
        <v>2.16</v>
      </c>
      <c r="R1334">
        <v>0.86</v>
      </c>
      <c r="S1334">
        <v>40.21</v>
      </c>
      <c r="T1334" s="6">
        <v>32.72</v>
      </c>
      <c r="U1334" s="7">
        <v>25.322509689922473</v>
      </c>
      <c r="V1334" t="s">
        <v>645</v>
      </c>
    </row>
    <row r="1335" spans="1:22" x14ac:dyDescent="0.3">
      <c r="A1335" t="s">
        <v>648</v>
      </c>
      <c r="B1335" s="6">
        <v>2020</v>
      </c>
      <c r="C1335">
        <v>87.97</v>
      </c>
      <c r="D1335">
        <v>87.97</v>
      </c>
      <c r="E1335">
        <v>100</v>
      </c>
      <c r="F1335">
        <v>87.66</v>
      </c>
      <c r="G1335">
        <v>85.9</v>
      </c>
      <c r="H1335">
        <v>91.47</v>
      </c>
      <c r="I1335">
        <v>96.23</v>
      </c>
      <c r="J1335">
        <v>91.18</v>
      </c>
      <c r="K1335" s="58">
        <v>0</v>
      </c>
      <c r="L1335" s="58">
        <v>100</v>
      </c>
      <c r="M1335">
        <v>27429.77</v>
      </c>
      <c r="N1335" s="8">
        <v>36703485</v>
      </c>
      <c r="O1335" s="8">
        <v>20038473</v>
      </c>
      <c r="P1335" s="8">
        <v>2564394</v>
      </c>
      <c r="Q1335">
        <v>3.06</v>
      </c>
      <c r="R1335">
        <v>0.66</v>
      </c>
      <c r="S1335">
        <v>40.5</v>
      </c>
      <c r="T1335" s="6">
        <v>32.72</v>
      </c>
      <c r="U1335" s="7">
        <v>25.322509689922473</v>
      </c>
      <c r="V1335" t="s">
        <v>645</v>
      </c>
    </row>
    <row r="1336" spans="1:22" x14ac:dyDescent="0.3">
      <c r="A1336" t="s">
        <v>321</v>
      </c>
      <c r="B1336" s="6">
        <v>2020</v>
      </c>
      <c r="C1336">
        <v>86.12</v>
      </c>
      <c r="D1336">
        <v>86.12</v>
      </c>
      <c r="E1336">
        <v>100</v>
      </c>
      <c r="F1336">
        <v>96.62</v>
      </c>
      <c r="G1336">
        <v>81.36</v>
      </c>
      <c r="H1336">
        <v>77.97</v>
      </c>
      <c r="I1336">
        <v>98.18</v>
      </c>
      <c r="J1336">
        <v>78.53</v>
      </c>
      <c r="K1336" s="58">
        <v>0</v>
      </c>
      <c r="L1336" s="58">
        <v>100</v>
      </c>
      <c r="M1336">
        <v>7804.72</v>
      </c>
      <c r="N1336" s="8">
        <v>33459000</v>
      </c>
      <c r="O1336" s="8">
        <v>26986000</v>
      </c>
      <c r="P1336" s="8">
        <v>1160000</v>
      </c>
      <c r="Q1336">
        <v>1.66</v>
      </c>
      <c r="R1336">
        <v>0.5</v>
      </c>
      <c r="S1336">
        <v>71.650000000000006</v>
      </c>
      <c r="T1336" s="6">
        <v>32.72</v>
      </c>
      <c r="U1336" s="7">
        <v>25.322509689922473</v>
      </c>
      <c r="V1336" t="s">
        <v>645</v>
      </c>
    </row>
    <row r="1337" spans="1:22" x14ac:dyDescent="0.3">
      <c r="A1337" t="s">
        <v>220</v>
      </c>
      <c r="B1337" s="6">
        <v>2020</v>
      </c>
      <c r="C1337">
        <v>82.07</v>
      </c>
      <c r="D1337">
        <v>82.07</v>
      </c>
      <c r="E1337">
        <v>100</v>
      </c>
      <c r="F1337">
        <v>63.33</v>
      </c>
      <c r="G1337">
        <v>95.25</v>
      </c>
      <c r="H1337">
        <v>90.16</v>
      </c>
      <c r="I1337">
        <v>36.86</v>
      </c>
      <c r="J1337">
        <v>95.57</v>
      </c>
      <c r="K1337" s="58"/>
      <c r="L1337" s="58">
        <v>100</v>
      </c>
      <c r="M1337">
        <v>16798.12</v>
      </c>
      <c r="N1337" s="8">
        <v>22542000</v>
      </c>
      <c r="O1337" s="8">
        <v>18715000</v>
      </c>
      <c r="P1337" s="8">
        <v>230000</v>
      </c>
      <c r="Q1337">
        <v>-0.73</v>
      </c>
      <c r="R1337">
        <v>0.28000000000000003</v>
      </c>
      <c r="S1337">
        <v>71.84</v>
      </c>
      <c r="T1337" s="6">
        <v>32.72</v>
      </c>
      <c r="U1337" s="7">
        <v>25.322509689922473</v>
      </c>
      <c r="V1337" t="s">
        <v>645</v>
      </c>
    </row>
    <row r="1338" spans="1:22" x14ac:dyDescent="0.3">
      <c r="A1338" t="s">
        <v>649</v>
      </c>
      <c r="B1338" s="6">
        <v>2020</v>
      </c>
      <c r="C1338">
        <v>57.67</v>
      </c>
      <c r="D1338">
        <v>57.67</v>
      </c>
      <c r="E1338">
        <v>100</v>
      </c>
      <c r="F1338">
        <v>56.34</v>
      </c>
      <c r="G1338">
        <v>55.27</v>
      </c>
      <c r="H1338">
        <v>63.54</v>
      </c>
      <c r="I1338">
        <v>50</v>
      </c>
      <c r="J1338">
        <v>52.27</v>
      </c>
      <c r="K1338" s="58">
        <v>1</v>
      </c>
      <c r="L1338" s="58">
        <v>100</v>
      </c>
      <c r="M1338">
        <v>1550.82</v>
      </c>
      <c r="N1338" s="8">
        <v>19208000</v>
      </c>
      <c r="O1338" s="8">
        <v>11078000</v>
      </c>
      <c r="P1338" s="8">
        <v>400000</v>
      </c>
      <c r="Q1338">
        <v>1.24</v>
      </c>
      <c r="R1338">
        <v>0.86</v>
      </c>
      <c r="S1338">
        <v>25.31</v>
      </c>
      <c r="T1338" s="6">
        <v>32.72</v>
      </c>
      <c r="U1338" s="7">
        <v>25.322509689922473</v>
      </c>
      <c r="V1338" t="s">
        <v>645</v>
      </c>
    </row>
    <row r="1339" spans="1:22" x14ac:dyDescent="0.3">
      <c r="A1339" t="s">
        <v>176</v>
      </c>
      <c r="B1339" s="6">
        <v>2020</v>
      </c>
      <c r="C1339">
        <v>90.36</v>
      </c>
      <c r="D1339">
        <v>90.36</v>
      </c>
      <c r="E1339">
        <v>100</v>
      </c>
      <c r="F1339">
        <v>94.47</v>
      </c>
      <c r="G1339">
        <v>95.27</v>
      </c>
      <c r="H1339">
        <v>77.33</v>
      </c>
      <c r="I1339">
        <v>94.5</v>
      </c>
      <c r="J1339">
        <v>78.02</v>
      </c>
      <c r="K1339" s="58">
        <v>1</v>
      </c>
      <c r="L1339" s="58">
        <v>90</v>
      </c>
      <c r="M1339">
        <v>15090.67</v>
      </c>
      <c r="N1339" s="8">
        <v>3625000</v>
      </c>
      <c r="O1339" s="8">
        <v>1703000</v>
      </c>
      <c r="P1339" s="8" t="s">
        <v>679</v>
      </c>
      <c r="Q1339">
        <v>18.03</v>
      </c>
      <c r="R1339">
        <v>0.82</v>
      </c>
      <c r="S1339">
        <v>28.84</v>
      </c>
      <c r="T1339" s="6">
        <v>32.72</v>
      </c>
      <c r="U1339" s="7">
        <v>25.322509689922473</v>
      </c>
      <c r="V1339" t="s">
        <v>645</v>
      </c>
    </row>
    <row r="1340" spans="1:22" x14ac:dyDescent="0.3">
      <c r="A1340" t="s">
        <v>650</v>
      </c>
      <c r="B1340" s="6">
        <v>2020</v>
      </c>
      <c r="C1340">
        <v>81.17</v>
      </c>
      <c r="D1340">
        <v>44.16</v>
      </c>
      <c r="E1340">
        <v>7.14</v>
      </c>
      <c r="F1340">
        <v>82.29</v>
      </c>
      <c r="G1340">
        <v>78.59</v>
      </c>
      <c r="H1340">
        <v>82.88</v>
      </c>
      <c r="I1340">
        <v>62.26</v>
      </c>
      <c r="J1340">
        <v>87.59</v>
      </c>
      <c r="K1340" s="58">
        <v>1</v>
      </c>
      <c r="L1340" s="58">
        <v>88.89</v>
      </c>
      <c r="M1340">
        <v>12281.98</v>
      </c>
      <c r="N1340" s="8">
        <v>31992100</v>
      </c>
      <c r="O1340" s="8">
        <v>17443700</v>
      </c>
      <c r="P1340" s="8">
        <v>1663600</v>
      </c>
      <c r="Q1340">
        <v>-5.43</v>
      </c>
      <c r="R1340">
        <v>0.55000000000000004</v>
      </c>
      <c r="S1340">
        <v>40.17</v>
      </c>
      <c r="T1340" s="6">
        <v>32.72</v>
      </c>
      <c r="U1340" s="7">
        <v>25.322509689922473</v>
      </c>
      <c r="V1340" t="s">
        <v>645</v>
      </c>
    </row>
    <row r="1341" spans="1:22" x14ac:dyDescent="0.3">
      <c r="A1341" t="s">
        <v>651</v>
      </c>
      <c r="B1341" s="6">
        <v>2020</v>
      </c>
      <c r="C1341">
        <v>81.83</v>
      </c>
      <c r="D1341">
        <v>81.83</v>
      </c>
      <c r="E1341">
        <v>100</v>
      </c>
      <c r="F1341">
        <v>92.75</v>
      </c>
      <c r="G1341">
        <v>76.22</v>
      </c>
      <c r="H1341">
        <v>76.44</v>
      </c>
      <c r="I1341">
        <v>99.54</v>
      </c>
      <c r="J1341">
        <v>77.45</v>
      </c>
      <c r="K1341" s="58">
        <v>1</v>
      </c>
      <c r="L1341" s="58">
        <v>90</v>
      </c>
      <c r="M1341">
        <v>10633.23</v>
      </c>
      <c r="N1341" s="8">
        <v>5318600</v>
      </c>
      <c r="O1341" s="8">
        <v>2921000</v>
      </c>
      <c r="P1341" s="8">
        <v>490100</v>
      </c>
      <c r="Q1341">
        <v>8.2100000000000009</v>
      </c>
      <c r="R1341">
        <v>0.86</v>
      </c>
      <c r="S1341">
        <v>41.49</v>
      </c>
      <c r="T1341" s="6">
        <v>32.72</v>
      </c>
      <c r="U1341" s="7">
        <v>25.322509689922473</v>
      </c>
      <c r="V1341" t="s">
        <v>645</v>
      </c>
    </row>
    <row r="1342" spans="1:22" x14ac:dyDescent="0.3">
      <c r="A1342" t="s">
        <v>498</v>
      </c>
      <c r="B1342" s="6">
        <v>2020</v>
      </c>
      <c r="C1342">
        <v>69.239999999999995</v>
      </c>
      <c r="D1342">
        <v>69.239999999999995</v>
      </c>
      <c r="E1342">
        <v>100</v>
      </c>
      <c r="F1342">
        <v>83.46</v>
      </c>
      <c r="G1342">
        <v>60.35</v>
      </c>
      <c r="H1342">
        <v>61.57</v>
      </c>
      <c r="I1342">
        <v>84.31</v>
      </c>
      <c r="J1342">
        <v>60.63</v>
      </c>
      <c r="K1342" s="58">
        <v>1</v>
      </c>
      <c r="L1342" s="58">
        <v>100</v>
      </c>
      <c r="M1342">
        <v>1399.16</v>
      </c>
      <c r="N1342" s="8">
        <v>27962000</v>
      </c>
      <c r="O1342" s="8">
        <v>23990000</v>
      </c>
      <c r="P1342" s="8">
        <v>1366000</v>
      </c>
      <c r="Q1342">
        <v>4.7</v>
      </c>
      <c r="R1342">
        <v>1.93</v>
      </c>
      <c r="S1342">
        <v>53.51</v>
      </c>
      <c r="T1342" s="6">
        <v>32.72</v>
      </c>
      <c r="U1342" s="7">
        <v>25.322509689922473</v>
      </c>
      <c r="V1342" t="s">
        <v>645</v>
      </c>
    </row>
    <row r="1343" spans="1:22" x14ac:dyDescent="0.3">
      <c r="A1343" t="s">
        <v>123</v>
      </c>
      <c r="B1343" s="6">
        <v>2020</v>
      </c>
      <c r="C1343">
        <v>81.010000000000005</v>
      </c>
      <c r="D1343">
        <v>81.010000000000005</v>
      </c>
      <c r="E1343">
        <v>100</v>
      </c>
      <c r="F1343">
        <v>95.84</v>
      </c>
      <c r="G1343">
        <v>71.959999999999994</v>
      </c>
      <c r="H1343">
        <v>75.89</v>
      </c>
      <c r="I1343">
        <v>97.71</v>
      </c>
      <c r="J1343">
        <v>74.73</v>
      </c>
      <c r="K1343" s="58">
        <v>1</v>
      </c>
      <c r="L1343" s="58">
        <v>100</v>
      </c>
      <c r="M1343">
        <v>20428.419999999998</v>
      </c>
      <c r="N1343" s="8">
        <v>47961000</v>
      </c>
      <c r="O1343" s="8">
        <v>29758000</v>
      </c>
      <c r="P1343" s="8">
        <v>2761000</v>
      </c>
      <c r="Q1343">
        <v>1.27</v>
      </c>
      <c r="R1343">
        <v>0.79</v>
      </c>
      <c r="S1343">
        <v>46.19</v>
      </c>
      <c r="T1343" s="6">
        <v>32.72</v>
      </c>
      <c r="U1343" s="7">
        <v>25.322509689922473</v>
      </c>
      <c r="V1343" t="s">
        <v>645</v>
      </c>
    </row>
    <row r="1344" spans="1:22" x14ac:dyDescent="0.3">
      <c r="A1344" t="s">
        <v>259</v>
      </c>
      <c r="B1344" s="6">
        <v>2020</v>
      </c>
      <c r="C1344">
        <v>81.239999999999995</v>
      </c>
      <c r="D1344">
        <v>81.239999999999995</v>
      </c>
      <c r="E1344">
        <v>100</v>
      </c>
      <c r="F1344">
        <v>91.16</v>
      </c>
      <c r="G1344">
        <v>72.47</v>
      </c>
      <c r="H1344">
        <v>78.58</v>
      </c>
      <c r="I1344">
        <v>94.65</v>
      </c>
      <c r="J1344">
        <v>75.599999999999994</v>
      </c>
      <c r="K1344" s="58">
        <v>1</v>
      </c>
      <c r="L1344" s="58">
        <v>100</v>
      </c>
      <c r="M1344">
        <v>21210.46</v>
      </c>
      <c r="N1344" s="8">
        <v>9599300</v>
      </c>
      <c r="O1344" s="8">
        <v>6311300</v>
      </c>
      <c r="P1344" s="8">
        <v>1130500</v>
      </c>
      <c r="Q1344">
        <v>8.99</v>
      </c>
      <c r="R1344">
        <v>0.82</v>
      </c>
      <c r="S1344">
        <v>55.76</v>
      </c>
      <c r="T1344" s="6">
        <v>32.72</v>
      </c>
      <c r="U1344" s="7">
        <v>25.322509689922473</v>
      </c>
      <c r="V1344" t="s">
        <v>645</v>
      </c>
    </row>
    <row r="1345" spans="1:22" x14ac:dyDescent="0.3">
      <c r="A1345" t="s">
        <v>257</v>
      </c>
      <c r="B1345" s="6">
        <v>2020</v>
      </c>
      <c r="C1345">
        <v>72.010000000000005</v>
      </c>
      <c r="D1345">
        <v>72.010000000000005</v>
      </c>
      <c r="E1345">
        <v>100</v>
      </c>
      <c r="F1345">
        <v>58.12</v>
      </c>
      <c r="G1345">
        <v>75.849999999999994</v>
      </c>
      <c r="H1345">
        <v>86.17</v>
      </c>
      <c r="I1345">
        <v>16.059999999999999</v>
      </c>
      <c r="J1345">
        <v>97.46</v>
      </c>
      <c r="K1345" s="58">
        <v>1</v>
      </c>
      <c r="L1345" s="58">
        <v>100</v>
      </c>
      <c r="M1345">
        <v>8320.5400000000009</v>
      </c>
      <c r="N1345" s="8">
        <v>123828000</v>
      </c>
      <c r="O1345" s="8">
        <v>85111000</v>
      </c>
      <c r="P1345" s="8">
        <v>8494000</v>
      </c>
      <c r="Q1345">
        <v>8.1199999999999992</v>
      </c>
      <c r="R1345">
        <v>1.29</v>
      </c>
      <c r="S1345">
        <v>27.99</v>
      </c>
      <c r="T1345" s="6">
        <v>32.72</v>
      </c>
      <c r="U1345" s="7">
        <v>25.322509689922473</v>
      </c>
      <c r="V1345" t="s">
        <v>645</v>
      </c>
    </row>
    <row r="1346" spans="1:22" x14ac:dyDescent="0.3">
      <c r="A1346" t="s">
        <v>42</v>
      </c>
      <c r="B1346" s="6">
        <v>2020</v>
      </c>
      <c r="C1346">
        <v>81.760000000000005</v>
      </c>
      <c r="D1346">
        <v>81.760000000000005</v>
      </c>
      <c r="E1346">
        <v>100</v>
      </c>
      <c r="F1346">
        <v>93.92</v>
      </c>
      <c r="G1346">
        <v>69.650000000000006</v>
      </c>
      <c r="H1346">
        <v>81.430000000000007</v>
      </c>
      <c r="I1346">
        <v>93.8</v>
      </c>
      <c r="J1346">
        <v>82.88</v>
      </c>
      <c r="K1346" s="58">
        <v>1</v>
      </c>
      <c r="L1346" s="58">
        <v>31.58</v>
      </c>
      <c r="M1346">
        <v>51437.4</v>
      </c>
      <c r="N1346" s="8">
        <v>90672000</v>
      </c>
      <c r="O1346" s="8">
        <v>67648000</v>
      </c>
      <c r="P1346" s="8">
        <v>2500000</v>
      </c>
      <c r="Q1346">
        <v>1.83</v>
      </c>
      <c r="R1346">
        <v>0.48</v>
      </c>
      <c r="S1346">
        <v>58.22</v>
      </c>
      <c r="T1346" s="6">
        <v>32.72</v>
      </c>
      <c r="U1346" s="7">
        <v>25.322509689922473</v>
      </c>
      <c r="V1346" t="s">
        <v>645</v>
      </c>
    </row>
    <row r="1347" spans="1:22" x14ac:dyDescent="0.3">
      <c r="A1347" t="s">
        <v>10</v>
      </c>
      <c r="B1347" s="6">
        <v>2020</v>
      </c>
      <c r="C1347">
        <v>86.44</v>
      </c>
      <c r="D1347">
        <v>48.1</v>
      </c>
      <c r="E1347">
        <v>9.76</v>
      </c>
      <c r="F1347">
        <v>80.260000000000005</v>
      </c>
      <c r="G1347">
        <v>87.99</v>
      </c>
      <c r="H1347">
        <v>92.75</v>
      </c>
      <c r="I1347">
        <v>79.88</v>
      </c>
      <c r="J1347">
        <v>99.62</v>
      </c>
      <c r="K1347" s="58">
        <v>1</v>
      </c>
      <c r="L1347" s="58">
        <v>33.33</v>
      </c>
      <c r="M1347">
        <v>59813.84</v>
      </c>
      <c r="N1347" s="8">
        <v>189994210</v>
      </c>
      <c r="O1347" s="8">
        <v>127444002</v>
      </c>
      <c r="P1347" s="8">
        <v>-4942587</v>
      </c>
      <c r="Q1347">
        <v>-6.86</v>
      </c>
      <c r="R1347">
        <v>0.73</v>
      </c>
      <c r="S1347">
        <v>48.91</v>
      </c>
      <c r="T1347" s="6">
        <v>32.72</v>
      </c>
      <c r="U1347" s="7">
        <v>25.322509689922473</v>
      </c>
      <c r="V1347" t="s">
        <v>652</v>
      </c>
    </row>
    <row r="1348" spans="1:22" x14ac:dyDescent="0.3">
      <c r="A1348" t="s">
        <v>46</v>
      </c>
      <c r="B1348" s="6">
        <v>2020</v>
      </c>
      <c r="C1348">
        <v>83.21</v>
      </c>
      <c r="D1348">
        <v>51.97</v>
      </c>
      <c r="E1348">
        <v>20.73</v>
      </c>
      <c r="F1348">
        <v>71.48</v>
      </c>
      <c r="G1348">
        <v>91.44</v>
      </c>
      <c r="H1348">
        <v>85.73</v>
      </c>
      <c r="I1348">
        <v>29.27</v>
      </c>
      <c r="J1348">
        <v>94.6</v>
      </c>
      <c r="K1348" s="58">
        <v>1</v>
      </c>
      <c r="L1348" s="58">
        <v>36.36</v>
      </c>
      <c r="M1348">
        <v>30993.68</v>
      </c>
      <c r="N1348" s="8">
        <v>105539000</v>
      </c>
      <c r="O1348" s="8">
        <v>71046000</v>
      </c>
      <c r="P1348" s="8">
        <v>-600000</v>
      </c>
      <c r="Q1348">
        <v>-6.83</v>
      </c>
      <c r="R1348">
        <v>0.42</v>
      </c>
      <c r="S1348">
        <v>50.15</v>
      </c>
      <c r="T1348" s="6">
        <v>32.72</v>
      </c>
      <c r="U1348" s="7">
        <v>25.322509689922473</v>
      </c>
      <c r="V1348" t="s">
        <v>652</v>
      </c>
    </row>
    <row r="1349" spans="1:22" x14ac:dyDescent="0.3">
      <c r="A1349" t="s">
        <v>346</v>
      </c>
      <c r="B1349" s="6">
        <v>2020</v>
      </c>
      <c r="C1349">
        <v>70.7</v>
      </c>
      <c r="D1349">
        <v>70.7</v>
      </c>
      <c r="E1349">
        <v>84.15</v>
      </c>
      <c r="F1349">
        <v>74.849999999999994</v>
      </c>
      <c r="G1349">
        <v>89.23</v>
      </c>
      <c r="H1349">
        <v>31.59</v>
      </c>
      <c r="I1349">
        <v>29.27</v>
      </c>
      <c r="J1349">
        <v>16.670000000000002</v>
      </c>
      <c r="K1349" s="58">
        <v>1</v>
      </c>
      <c r="L1349" s="58">
        <v>30</v>
      </c>
      <c r="M1349">
        <v>6812.52</v>
      </c>
      <c r="N1349" s="8">
        <v>11983000</v>
      </c>
      <c r="O1349" s="8">
        <v>7883000</v>
      </c>
      <c r="P1349" s="8">
        <v>-45000</v>
      </c>
      <c r="Q1349">
        <v>-3.18</v>
      </c>
      <c r="R1349">
        <v>0.97</v>
      </c>
      <c r="S1349">
        <v>54.1</v>
      </c>
      <c r="T1349" s="6">
        <v>32.72</v>
      </c>
      <c r="U1349" s="7">
        <v>25.322509689922473</v>
      </c>
      <c r="V1349" t="s">
        <v>652</v>
      </c>
    </row>
    <row r="1350" spans="1:22" x14ac:dyDescent="0.3">
      <c r="A1350" t="s">
        <v>653</v>
      </c>
      <c r="B1350" s="6">
        <v>2020</v>
      </c>
      <c r="C1350">
        <v>64.14</v>
      </c>
      <c r="D1350">
        <v>64.14</v>
      </c>
      <c r="E1350">
        <v>100</v>
      </c>
      <c r="F1350">
        <v>80.319999999999993</v>
      </c>
      <c r="G1350">
        <v>75</v>
      </c>
      <c r="H1350">
        <v>37.119999999999997</v>
      </c>
      <c r="I1350">
        <v>53.92</v>
      </c>
      <c r="J1350">
        <v>20.89</v>
      </c>
      <c r="K1350" s="58">
        <v>1</v>
      </c>
      <c r="L1350" s="58">
        <v>40</v>
      </c>
      <c r="M1350">
        <v>22300.62</v>
      </c>
      <c r="N1350" s="8">
        <v>15802921</v>
      </c>
      <c r="O1350" s="8">
        <v>10868059</v>
      </c>
      <c r="P1350" s="8">
        <v>-861078</v>
      </c>
      <c r="Q1350">
        <v>-5.53</v>
      </c>
      <c r="R1350">
        <v>0.6</v>
      </c>
      <c r="S1350">
        <v>25.29</v>
      </c>
      <c r="T1350" s="6">
        <v>32.72</v>
      </c>
      <c r="U1350" s="7">
        <v>25.322509689922473</v>
      </c>
      <c r="V1350" t="s">
        <v>652</v>
      </c>
    </row>
    <row r="1351" spans="1:22" x14ac:dyDescent="0.3">
      <c r="A1351" t="s">
        <v>391</v>
      </c>
      <c r="B1351" s="6">
        <v>2020</v>
      </c>
      <c r="C1351">
        <v>72.44</v>
      </c>
      <c r="D1351">
        <v>72.44</v>
      </c>
      <c r="E1351">
        <v>100</v>
      </c>
      <c r="F1351">
        <v>73.2</v>
      </c>
      <c r="G1351">
        <v>68.17</v>
      </c>
      <c r="H1351">
        <v>78.92</v>
      </c>
      <c r="I1351">
        <v>29.27</v>
      </c>
      <c r="J1351">
        <v>81.55</v>
      </c>
      <c r="K1351" s="58">
        <v>1</v>
      </c>
      <c r="L1351" s="58">
        <v>36.840000000000003</v>
      </c>
      <c r="M1351">
        <v>45337.27</v>
      </c>
      <c r="N1351" s="8">
        <v>9780000</v>
      </c>
      <c r="O1351" s="8">
        <v>3851000</v>
      </c>
      <c r="P1351" s="8">
        <v>1764000</v>
      </c>
      <c r="Q1351">
        <v>7.68</v>
      </c>
      <c r="R1351">
        <v>1.2</v>
      </c>
      <c r="S1351">
        <v>18.059999999999999</v>
      </c>
      <c r="T1351" s="6">
        <v>32.72</v>
      </c>
      <c r="U1351" s="7">
        <v>25.322509689922473</v>
      </c>
      <c r="V1351" t="s">
        <v>652</v>
      </c>
    </row>
    <row r="1352" spans="1:22" x14ac:dyDescent="0.3">
      <c r="A1352" t="s">
        <v>401</v>
      </c>
      <c r="B1352" s="6">
        <v>2020</v>
      </c>
      <c r="C1352">
        <v>81.2</v>
      </c>
      <c r="D1352">
        <v>54.01</v>
      </c>
      <c r="E1352">
        <v>26.83</v>
      </c>
      <c r="F1352">
        <v>75.459999999999994</v>
      </c>
      <c r="G1352">
        <v>83.21</v>
      </c>
      <c r="H1352">
        <v>86.02</v>
      </c>
      <c r="I1352">
        <v>29.27</v>
      </c>
      <c r="J1352">
        <v>98.61</v>
      </c>
      <c r="K1352" s="58">
        <v>1</v>
      </c>
      <c r="L1352" s="58">
        <v>36.840000000000003</v>
      </c>
      <c r="M1352">
        <v>10767.27</v>
      </c>
      <c r="N1352" s="8">
        <v>48092000</v>
      </c>
      <c r="O1352" s="8">
        <v>31421000</v>
      </c>
      <c r="P1352" s="8">
        <v>1646000</v>
      </c>
      <c r="Q1352">
        <v>3.1</v>
      </c>
      <c r="R1352">
        <v>0.34</v>
      </c>
      <c r="S1352">
        <v>47.63</v>
      </c>
      <c r="T1352" s="6">
        <v>32.72</v>
      </c>
      <c r="U1352" s="7">
        <v>25.322509689922473</v>
      </c>
      <c r="V1352" t="s">
        <v>652</v>
      </c>
    </row>
    <row r="1353" spans="1:22" x14ac:dyDescent="0.3">
      <c r="A1353" t="s">
        <v>453</v>
      </c>
      <c r="B1353" s="6">
        <v>2020</v>
      </c>
      <c r="C1353">
        <v>77.16</v>
      </c>
      <c r="D1353">
        <v>39.9</v>
      </c>
      <c r="E1353">
        <v>2.63</v>
      </c>
      <c r="F1353">
        <v>65.400000000000006</v>
      </c>
      <c r="G1353">
        <v>76.17</v>
      </c>
      <c r="H1353">
        <v>92.3</v>
      </c>
      <c r="I1353">
        <v>0</v>
      </c>
      <c r="J1353">
        <v>97.06</v>
      </c>
      <c r="K1353" s="58">
        <v>1</v>
      </c>
      <c r="L1353" s="58">
        <v>36.36</v>
      </c>
      <c r="M1353">
        <v>547.41</v>
      </c>
      <c r="N1353" s="8">
        <v>3026340</v>
      </c>
      <c r="O1353" s="8">
        <v>2704700</v>
      </c>
      <c r="P1353" s="8">
        <v>55709</v>
      </c>
      <c r="Q1353">
        <v>-2.97</v>
      </c>
      <c r="R1353">
        <v>1.04</v>
      </c>
      <c r="S1353">
        <v>71.67</v>
      </c>
      <c r="T1353" s="6">
        <v>32.72</v>
      </c>
      <c r="U1353" s="7">
        <v>25.322509689922473</v>
      </c>
      <c r="V1353" t="s">
        <v>652</v>
      </c>
    </row>
    <row r="1354" spans="1:22" x14ac:dyDescent="0.3">
      <c r="A1354" t="s">
        <v>654</v>
      </c>
      <c r="B1354" s="6">
        <v>2020</v>
      </c>
      <c r="C1354">
        <v>82.99</v>
      </c>
      <c r="D1354">
        <v>82.99</v>
      </c>
      <c r="E1354">
        <v>100</v>
      </c>
      <c r="F1354">
        <v>88.4</v>
      </c>
      <c r="G1354">
        <v>88.17</v>
      </c>
      <c r="H1354">
        <v>65.81</v>
      </c>
      <c r="I1354">
        <v>79.88</v>
      </c>
      <c r="J1354">
        <v>67.72</v>
      </c>
      <c r="K1354" s="58">
        <v>1</v>
      </c>
      <c r="L1354" s="58">
        <v>37.93</v>
      </c>
      <c r="M1354">
        <v>13044.85</v>
      </c>
      <c r="N1354" s="8">
        <v>45557000</v>
      </c>
      <c r="O1354" s="8">
        <v>25018000</v>
      </c>
      <c r="P1354" s="8">
        <v>-1529000</v>
      </c>
      <c r="Q1354">
        <v>-6.39</v>
      </c>
      <c r="R1354">
        <v>0.62</v>
      </c>
      <c r="S1354">
        <v>43.1</v>
      </c>
      <c r="T1354" s="6">
        <v>32.72</v>
      </c>
      <c r="U1354" s="7">
        <v>25.322509689922473</v>
      </c>
      <c r="V1354" t="s">
        <v>652</v>
      </c>
    </row>
    <row r="1355" spans="1:22" x14ac:dyDescent="0.3">
      <c r="A1355" t="s">
        <v>655</v>
      </c>
      <c r="B1355" s="6">
        <v>2020</v>
      </c>
      <c r="C1355">
        <v>94.13</v>
      </c>
      <c r="D1355">
        <v>50.11</v>
      </c>
      <c r="E1355">
        <v>6.1</v>
      </c>
      <c r="F1355">
        <v>91.44</v>
      </c>
      <c r="G1355">
        <v>95.43</v>
      </c>
      <c r="H1355">
        <v>95.75</v>
      </c>
      <c r="I1355">
        <v>79.88</v>
      </c>
      <c r="J1355">
        <v>98.54</v>
      </c>
      <c r="K1355" s="58">
        <v>1</v>
      </c>
      <c r="L1355" s="58">
        <v>33.33</v>
      </c>
      <c r="M1355">
        <v>120605.8</v>
      </c>
      <c r="N1355" s="8">
        <v>297261783</v>
      </c>
      <c r="O1355" s="8">
        <v>167419980</v>
      </c>
      <c r="P1355" s="8">
        <v>1684899</v>
      </c>
      <c r="Q1355">
        <v>-4.87</v>
      </c>
      <c r="R1355">
        <v>0.53</v>
      </c>
      <c r="S1355">
        <v>40.520000000000003</v>
      </c>
      <c r="T1355" s="6">
        <v>32.72</v>
      </c>
      <c r="U1355" s="7">
        <v>25.322509689922473</v>
      </c>
      <c r="V1355" t="s">
        <v>652</v>
      </c>
    </row>
    <row r="1356" spans="1:22" x14ac:dyDescent="0.3">
      <c r="A1356" t="s">
        <v>544</v>
      </c>
      <c r="B1356" s="6">
        <v>2020</v>
      </c>
      <c r="C1356">
        <v>85.9</v>
      </c>
      <c r="D1356">
        <v>73.209999999999994</v>
      </c>
      <c r="E1356">
        <v>60.53</v>
      </c>
      <c r="F1356">
        <v>85.81</v>
      </c>
      <c r="G1356">
        <v>93.78</v>
      </c>
      <c r="H1356">
        <v>74.790000000000006</v>
      </c>
      <c r="I1356">
        <v>88.1</v>
      </c>
      <c r="J1356">
        <v>70.86</v>
      </c>
      <c r="K1356" s="58">
        <v>1</v>
      </c>
      <c r="L1356" s="58">
        <v>32</v>
      </c>
      <c r="M1356">
        <v>2198.85</v>
      </c>
      <c r="N1356" s="8">
        <v>11022000</v>
      </c>
      <c r="O1356" s="8">
        <v>8074000</v>
      </c>
      <c r="P1356" s="8">
        <v>14000</v>
      </c>
      <c r="Q1356">
        <v>-8.42</v>
      </c>
      <c r="R1356">
        <v>0.67</v>
      </c>
      <c r="S1356">
        <v>53.97</v>
      </c>
      <c r="T1356" s="6">
        <v>32.72</v>
      </c>
      <c r="U1356" s="7">
        <v>25.322509689922473</v>
      </c>
      <c r="V1356" t="s">
        <v>652</v>
      </c>
    </row>
    <row r="1357" spans="1:22" x14ac:dyDescent="0.3">
      <c r="A1357" t="s">
        <v>550</v>
      </c>
      <c r="B1357" s="6">
        <v>2020</v>
      </c>
      <c r="C1357">
        <v>64.14</v>
      </c>
      <c r="D1357">
        <v>46.54</v>
      </c>
      <c r="E1357">
        <v>28.95</v>
      </c>
      <c r="F1357">
        <v>50.83</v>
      </c>
      <c r="G1357">
        <v>80.02</v>
      </c>
      <c r="H1357">
        <v>57.08</v>
      </c>
      <c r="I1357">
        <v>88.1</v>
      </c>
      <c r="J1357">
        <v>56.49</v>
      </c>
      <c r="K1357" s="58">
        <v>1</v>
      </c>
      <c r="L1357" s="58">
        <v>38.46</v>
      </c>
      <c r="M1357">
        <v>2934.78</v>
      </c>
      <c r="N1357" s="8">
        <v>9040941</v>
      </c>
      <c r="O1357" s="8">
        <v>6205563</v>
      </c>
      <c r="P1357" s="8">
        <v>658967</v>
      </c>
      <c r="Q1357">
        <v>3.43</v>
      </c>
      <c r="R1357">
        <v>0.34</v>
      </c>
      <c r="S1357">
        <v>61.89</v>
      </c>
      <c r="T1357" s="6">
        <v>32.72</v>
      </c>
      <c r="U1357" s="7">
        <v>25.322509689922473</v>
      </c>
      <c r="V1357" t="s">
        <v>652</v>
      </c>
    </row>
    <row r="1358" spans="1:22" x14ac:dyDescent="0.3">
      <c r="A1358" t="s">
        <v>145</v>
      </c>
      <c r="B1358" s="6">
        <v>2020</v>
      </c>
      <c r="C1358">
        <v>80.72</v>
      </c>
      <c r="D1358">
        <v>48.29</v>
      </c>
      <c r="E1358">
        <v>15.85</v>
      </c>
      <c r="F1358">
        <v>76.61</v>
      </c>
      <c r="G1358">
        <v>78.31</v>
      </c>
      <c r="H1358">
        <v>91.05</v>
      </c>
      <c r="I1358">
        <v>79.88</v>
      </c>
      <c r="J1358">
        <v>96.02</v>
      </c>
      <c r="K1358" s="58">
        <v>1</v>
      </c>
      <c r="L1358" s="58">
        <v>35.71</v>
      </c>
      <c r="M1358">
        <v>48677.89</v>
      </c>
      <c r="N1358" s="8">
        <v>1003757431</v>
      </c>
      <c r="O1358" s="8">
        <v>712988813</v>
      </c>
      <c r="P1358" s="8">
        <v>21712242</v>
      </c>
      <c r="Q1358">
        <v>-4.2300000000000004</v>
      </c>
      <c r="R1358">
        <v>0.43</v>
      </c>
      <c r="S1358">
        <v>52.93</v>
      </c>
      <c r="T1358" s="6">
        <v>32.72</v>
      </c>
      <c r="U1358" s="7">
        <v>25.322509689922473</v>
      </c>
      <c r="V1358" t="s">
        <v>652</v>
      </c>
    </row>
    <row r="1359" spans="1:22" x14ac:dyDescent="0.3">
      <c r="A1359" t="s">
        <v>677</v>
      </c>
      <c r="B1359" s="6">
        <v>2020</v>
      </c>
      <c r="C1359">
        <v>70.77</v>
      </c>
      <c r="D1359">
        <v>70.77</v>
      </c>
      <c r="E1359">
        <v>100</v>
      </c>
      <c r="F1359">
        <v>72.23</v>
      </c>
      <c r="G1359">
        <v>75.97</v>
      </c>
      <c r="H1359">
        <v>61.67</v>
      </c>
      <c r="I1359">
        <v>0</v>
      </c>
      <c r="J1359">
        <v>69.819999999999993</v>
      </c>
      <c r="K1359" s="58">
        <v>1</v>
      </c>
      <c r="L1359" s="58">
        <v>38.46</v>
      </c>
      <c r="M1359">
        <v>2429.4</v>
      </c>
      <c r="N1359" s="8">
        <v>5116784</v>
      </c>
      <c r="O1359" s="8">
        <v>1631858</v>
      </c>
      <c r="P1359" s="8">
        <v>400698</v>
      </c>
      <c r="Q1359">
        <v>-16.149999999999999</v>
      </c>
      <c r="R1359">
        <v>0.59</v>
      </c>
      <c r="S1359">
        <v>9.81</v>
      </c>
      <c r="T1359" s="6">
        <v>32.72</v>
      </c>
      <c r="U1359" s="7">
        <v>25.322509689922473</v>
      </c>
      <c r="V1359" t="s">
        <v>652</v>
      </c>
    </row>
    <row r="1360" spans="1:22" x14ac:dyDescent="0.3">
      <c r="A1360" t="s">
        <v>656</v>
      </c>
      <c r="B1360" s="6">
        <v>2020</v>
      </c>
      <c r="C1360">
        <v>67.650000000000006</v>
      </c>
      <c r="D1360">
        <v>64.09</v>
      </c>
      <c r="E1360">
        <v>60.53</v>
      </c>
      <c r="F1360">
        <v>53.92</v>
      </c>
      <c r="G1360">
        <v>59.54</v>
      </c>
      <c r="H1360">
        <v>95.2</v>
      </c>
      <c r="I1360">
        <v>0</v>
      </c>
      <c r="J1360">
        <v>99.43</v>
      </c>
      <c r="K1360" s="58">
        <v>1</v>
      </c>
      <c r="L1360" s="58"/>
      <c r="M1360">
        <v>2068.4899999999998</v>
      </c>
      <c r="N1360" s="8">
        <v>16530409</v>
      </c>
      <c r="O1360" s="8">
        <v>5670417</v>
      </c>
      <c r="P1360" s="8">
        <v>-511390</v>
      </c>
      <c r="Q1360">
        <v>-9.8000000000000007</v>
      </c>
      <c r="R1360">
        <v>0.18</v>
      </c>
      <c r="S1360">
        <v>4.55</v>
      </c>
      <c r="T1360" s="6">
        <v>32.72</v>
      </c>
      <c r="U1360" s="7">
        <v>25.322509689922473</v>
      </c>
      <c r="V1360" t="s">
        <v>652</v>
      </c>
    </row>
    <row r="1361" spans="1:22" x14ac:dyDescent="0.3">
      <c r="A1361" t="s">
        <v>4</v>
      </c>
      <c r="B1361" s="6">
        <v>2020</v>
      </c>
      <c r="C1361">
        <v>89.44</v>
      </c>
      <c r="D1361">
        <v>58.14</v>
      </c>
      <c r="E1361">
        <v>26.83</v>
      </c>
      <c r="F1361">
        <v>92.31</v>
      </c>
      <c r="G1361">
        <v>90.11</v>
      </c>
      <c r="H1361">
        <v>84.06</v>
      </c>
      <c r="I1361">
        <v>79.88</v>
      </c>
      <c r="J1361">
        <v>93.21</v>
      </c>
      <c r="K1361" s="58">
        <v>1</v>
      </c>
      <c r="L1361" s="58">
        <v>80</v>
      </c>
      <c r="M1361">
        <v>92682.69</v>
      </c>
      <c r="N1361" s="8">
        <v>212216004</v>
      </c>
      <c r="O1361" s="8">
        <v>125332389</v>
      </c>
      <c r="P1361" s="8">
        <v>3818699</v>
      </c>
      <c r="Q1361">
        <v>-2.14</v>
      </c>
      <c r="R1361">
        <v>0.49</v>
      </c>
      <c r="S1361">
        <v>41.64</v>
      </c>
      <c r="T1361" s="6">
        <v>32.72</v>
      </c>
      <c r="U1361" s="7">
        <v>25.322509689922473</v>
      </c>
      <c r="V1361" t="s">
        <v>652</v>
      </c>
    </row>
    <row r="1362" spans="1:22" x14ac:dyDescent="0.3">
      <c r="A1362" t="s">
        <v>493</v>
      </c>
      <c r="B1362" s="6">
        <v>2020</v>
      </c>
      <c r="C1362">
        <v>67.290000000000006</v>
      </c>
      <c r="D1362">
        <v>53.77</v>
      </c>
      <c r="E1362">
        <v>40.24</v>
      </c>
      <c r="F1362">
        <v>42.98</v>
      </c>
      <c r="G1362">
        <v>74.17</v>
      </c>
      <c r="H1362">
        <v>90.69</v>
      </c>
      <c r="I1362">
        <v>0</v>
      </c>
      <c r="J1362">
        <v>96.24</v>
      </c>
      <c r="K1362" s="58">
        <v>1</v>
      </c>
      <c r="L1362" s="58">
        <v>73.680000000000007</v>
      </c>
      <c r="M1362">
        <v>473.34</v>
      </c>
      <c r="N1362" s="8">
        <v>4431980</v>
      </c>
      <c r="O1362" s="8">
        <v>4620870</v>
      </c>
      <c r="P1362" s="8">
        <v>55709</v>
      </c>
      <c r="Q1362">
        <v>-13.9</v>
      </c>
      <c r="R1362">
        <v>0.21</v>
      </c>
      <c r="S1362">
        <v>106.19</v>
      </c>
      <c r="T1362" s="6">
        <v>32.72</v>
      </c>
      <c r="U1362" s="7">
        <v>25.322509689922473</v>
      </c>
      <c r="V1362" t="s">
        <v>652</v>
      </c>
    </row>
    <row r="1363" spans="1:22" x14ac:dyDescent="0.3">
      <c r="A1363" t="s">
        <v>657</v>
      </c>
      <c r="B1363" s="6">
        <v>2020</v>
      </c>
      <c r="C1363">
        <v>77.599999999999994</v>
      </c>
      <c r="D1363">
        <v>77.599999999999994</v>
      </c>
      <c r="E1363">
        <v>100</v>
      </c>
      <c r="F1363">
        <v>80.41</v>
      </c>
      <c r="G1363">
        <v>82.24</v>
      </c>
      <c r="H1363">
        <v>70.72</v>
      </c>
      <c r="I1363">
        <v>53.92</v>
      </c>
      <c r="J1363">
        <v>71.97</v>
      </c>
      <c r="K1363" s="58">
        <v>1</v>
      </c>
      <c r="L1363" s="58">
        <v>81.25</v>
      </c>
      <c r="M1363">
        <v>39960.410000000003</v>
      </c>
      <c r="N1363" s="8">
        <v>132612296</v>
      </c>
      <c r="O1363" s="8">
        <v>97623481</v>
      </c>
      <c r="P1363" s="8">
        <v>5671779</v>
      </c>
      <c r="Q1363">
        <v>5.01</v>
      </c>
      <c r="R1363">
        <v>0.83</v>
      </c>
      <c r="S1363">
        <v>22.35</v>
      </c>
      <c r="T1363" s="6">
        <v>32.72</v>
      </c>
      <c r="U1363" s="7">
        <v>25.322509689922473</v>
      </c>
      <c r="V1363" t="s">
        <v>652</v>
      </c>
    </row>
    <row r="1364" spans="1:22" x14ac:dyDescent="0.3">
      <c r="A1364" t="s">
        <v>658</v>
      </c>
      <c r="B1364" s="6">
        <v>2020</v>
      </c>
      <c r="C1364">
        <v>61.7</v>
      </c>
      <c r="D1364">
        <v>61.7</v>
      </c>
      <c r="E1364">
        <v>100</v>
      </c>
      <c r="F1364">
        <v>43.87</v>
      </c>
      <c r="G1364">
        <v>74.45</v>
      </c>
      <c r="H1364">
        <v>64.36</v>
      </c>
      <c r="I1364">
        <v>0</v>
      </c>
      <c r="J1364">
        <v>59.83</v>
      </c>
      <c r="K1364" s="58">
        <v>1</v>
      </c>
      <c r="L1364" s="58">
        <v>63.16</v>
      </c>
      <c r="M1364">
        <v>2433.9699999999998</v>
      </c>
      <c r="N1364" s="8">
        <v>7121841</v>
      </c>
      <c r="O1364" s="8">
        <v>4071524</v>
      </c>
      <c r="P1364" s="8">
        <v>133701</v>
      </c>
      <c r="Q1364">
        <v>-1.21</v>
      </c>
      <c r="R1364">
        <v>0.82</v>
      </c>
      <c r="S1364">
        <v>34.04</v>
      </c>
      <c r="T1364" s="6">
        <v>32.72</v>
      </c>
      <c r="U1364" s="7">
        <v>25.322509689922473</v>
      </c>
      <c r="V1364" t="s">
        <v>652</v>
      </c>
    </row>
    <row r="1365" spans="1:22" x14ac:dyDescent="0.3">
      <c r="A1365" t="s">
        <v>683</v>
      </c>
      <c r="B1365" s="9">
        <v>2020</v>
      </c>
      <c r="C1365">
        <v>73.599999999999994</v>
      </c>
      <c r="D1365">
        <v>73.599999999999994</v>
      </c>
      <c r="E1365">
        <v>100</v>
      </c>
      <c r="F1365">
        <v>89.48</v>
      </c>
      <c r="G1365">
        <v>70.680000000000007</v>
      </c>
      <c r="H1365">
        <v>57.82</v>
      </c>
      <c r="I1365">
        <v>81.96</v>
      </c>
      <c r="J1365">
        <v>43.68</v>
      </c>
      <c r="K1365" s="58">
        <v>1</v>
      </c>
      <c r="L1365" s="58">
        <v>75</v>
      </c>
      <c r="M1365">
        <v>6788.66</v>
      </c>
      <c r="N1365" s="8">
        <v>11245000</v>
      </c>
      <c r="O1365" s="8">
        <v>4098000</v>
      </c>
      <c r="P1365" s="8">
        <v>226000</v>
      </c>
      <c r="Q1365">
        <v>-7.91</v>
      </c>
      <c r="R1365">
        <v>0.05</v>
      </c>
      <c r="S1365">
        <v>33.9</v>
      </c>
      <c r="T1365" s="6">
        <v>32.72</v>
      </c>
      <c r="U1365" s="7">
        <v>25.322509689922473</v>
      </c>
      <c r="V1365" t="s">
        <v>101</v>
      </c>
    </row>
    <row r="1366" spans="1:22" x14ac:dyDescent="0.3">
      <c r="A1366" t="s">
        <v>684</v>
      </c>
      <c r="B1366" s="9">
        <v>2020</v>
      </c>
      <c r="C1366">
        <v>68.72</v>
      </c>
      <c r="D1366">
        <v>68.72</v>
      </c>
      <c r="E1366">
        <v>100</v>
      </c>
      <c r="F1366">
        <v>84.48</v>
      </c>
      <c r="G1366">
        <v>57.68</v>
      </c>
      <c r="H1366">
        <v>60.7</v>
      </c>
      <c r="I1366">
        <v>27.4</v>
      </c>
      <c r="J1366">
        <v>67.06</v>
      </c>
      <c r="K1366" s="58">
        <v>1</v>
      </c>
      <c r="L1366" s="58">
        <v>73.33</v>
      </c>
      <c r="M1366">
        <v>2235.6999999999998</v>
      </c>
      <c r="N1366" s="8">
        <v>2901300</v>
      </c>
      <c r="O1366" s="8">
        <v>1141600</v>
      </c>
      <c r="P1366" s="8">
        <v>-5300</v>
      </c>
      <c r="Q1366">
        <v>-22.65</v>
      </c>
      <c r="R1366">
        <v>0.03</v>
      </c>
      <c r="S1366">
        <v>38.049999999999997</v>
      </c>
      <c r="T1366" s="6">
        <v>32.72</v>
      </c>
      <c r="U1366" s="7">
        <v>25.322509689922473</v>
      </c>
      <c r="V1366" t="s">
        <v>101</v>
      </c>
    </row>
    <row r="1367" spans="1:22" x14ac:dyDescent="0.3">
      <c r="A1367" t="s">
        <v>521</v>
      </c>
      <c r="B1367" s="9">
        <v>2020</v>
      </c>
      <c r="C1367">
        <v>82.81</v>
      </c>
      <c r="D1367">
        <v>82.81</v>
      </c>
      <c r="E1367">
        <v>100</v>
      </c>
      <c r="F1367">
        <v>82.49</v>
      </c>
      <c r="G1367">
        <v>77.66</v>
      </c>
      <c r="H1367">
        <v>88.8</v>
      </c>
      <c r="I1367">
        <v>69.87</v>
      </c>
      <c r="J1367">
        <v>94.18</v>
      </c>
      <c r="K1367" s="58">
        <v>1</v>
      </c>
      <c r="L1367" s="58">
        <v>81.25</v>
      </c>
      <c r="M1367">
        <v>60104.21</v>
      </c>
      <c r="N1367" s="8">
        <v>109916000</v>
      </c>
      <c r="O1367" s="8">
        <v>61673000</v>
      </c>
      <c r="P1367" s="8">
        <v>3374000</v>
      </c>
      <c r="Q1367">
        <v>6</v>
      </c>
      <c r="R1367">
        <v>0.05</v>
      </c>
      <c r="S1367">
        <v>49.14</v>
      </c>
      <c r="T1367" s="6">
        <v>32.72</v>
      </c>
      <c r="U1367" s="7">
        <v>25.322509689922473</v>
      </c>
      <c r="V1367" t="s">
        <v>101</v>
      </c>
    </row>
    <row r="1368" spans="1:22" x14ac:dyDescent="0.3">
      <c r="A1368" t="s">
        <v>546</v>
      </c>
      <c r="B1368" s="9">
        <v>2020</v>
      </c>
      <c r="C1368">
        <v>82.22</v>
      </c>
      <c r="D1368">
        <v>82.22</v>
      </c>
      <c r="E1368">
        <v>100</v>
      </c>
      <c r="F1368">
        <v>87.18</v>
      </c>
      <c r="G1368">
        <v>68.59</v>
      </c>
      <c r="H1368">
        <v>89.24</v>
      </c>
      <c r="I1368">
        <v>81.96</v>
      </c>
      <c r="J1368">
        <v>93.27</v>
      </c>
      <c r="K1368" s="58">
        <v>1</v>
      </c>
      <c r="L1368" s="58">
        <v>80</v>
      </c>
      <c r="M1368">
        <v>3386.26</v>
      </c>
      <c r="N1368" s="8">
        <v>5252224</v>
      </c>
      <c r="O1368" s="8">
        <v>2602862</v>
      </c>
      <c r="P1368" s="8">
        <v>186043</v>
      </c>
      <c r="Q1368">
        <v>2.63</v>
      </c>
      <c r="R1368">
        <v>0.05</v>
      </c>
      <c r="S1368">
        <v>46.29</v>
      </c>
      <c r="T1368" s="6">
        <v>32.72</v>
      </c>
      <c r="U1368" s="7">
        <v>25.322509689922473</v>
      </c>
      <c r="V1368" t="s">
        <v>101</v>
      </c>
    </row>
    <row r="1369" spans="1:22" x14ac:dyDescent="0.3">
      <c r="A1369" t="s">
        <v>353</v>
      </c>
      <c r="B1369" s="9">
        <v>2020</v>
      </c>
      <c r="C1369">
        <v>60.87</v>
      </c>
      <c r="D1369">
        <v>60.87</v>
      </c>
      <c r="E1369">
        <v>100</v>
      </c>
      <c r="F1369">
        <v>78.5</v>
      </c>
      <c r="G1369">
        <v>54.75</v>
      </c>
      <c r="H1369">
        <v>46.04</v>
      </c>
      <c r="I1369">
        <v>81.96</v>
      </c>
      <c r="J1369">
        <v>47.47</v>
      </c>
      <c r="K1369" s="58">
        <v>1</v>
      </c>
      <c r="L1369" s="58">
        <v>76.47</v>
      </c>
      <c r="M1369">
        <v>4482.1099999999997</v>
      </c>
      <c r="N1369" s="8">
        <v>5531400</v>
      </c>
      <c r="O1369" s="8">
        <v>1223800</v>
      </c>
      <c r="P1369" s="8">
        <v>119400</v>
      </c>
      <c r="Q1369">
        <v>-0.9</v>
      </c>
      <c r="R1369">
        <v>0.05</v>
      </c>
      <c r="S1369">
        <v>20.45</v>
      </c>
      <c r="T1369" s="6">
        <v>32.72</v>
      </c>
      <c r="U1369" s="7">
        <v>25.322509689922473</v>
      </c>
      <c r="V1369" t="s">
        <v>101</v>
      </c>
    </row>
    <row r="1370" spans="1:22" x14ac:dyDescent="0.3">
      <c r="A1370" t="s">
        <v>685</v>
      </c>
      <c r="B1370" s="9">
        <v>2020</v>
      </c>
      <c r="C1370">
        <v>79.83</v>
      </c>
      <c r="D1370">
        <v>79.83</v>
      </c>
      <c r="E1370">
        <v>100</v>
      </c>
      <c r="F1370">
        <v>97.36</v>
      </c>
      <c r="G1370">
        <v>58.1</v>
      </c>
      <c r="H1370">
        <v>79.77</v>
      </c>
      <c r="I1370">
        <v>81.96</v>
      </c>
      <c r="J1370">
        <v>77.45</v>
      </c>
      <c r="K1370" s="58">
        <v>1</v>
      </c>
      <c r="L1370" s="58">
        <v>80</v>
      </c>
      <c r="M1370">
        <v>8826.65</v>
      </c>
      <c r="N1370" s="8">
        <v>27276051</v>
      </c>
      <c r="O1370" s="8">
        <v>14707894</v>
      </c>
      <c r="P1370" s="8">
        <v>403198</v>
      </c>
      <c r="Q1370">
        <v>1.9</v>
      </c>
      <c r="R1370">
        <v>0.04</v>
      </c>
      <c r="S1370">
        <v>49.95</v>
      </c>
      <c r="T1370" s="6">
        <v>32.72</v>
      </c>
      <c r="U1370" s="7">
        <v>25.322509689922473</v>
      </c>
      <c r="V1370" t="s">
        <v>101</v>
      </c>
    </row>
    <row r="1371" spans="1:22" x14ac:dyDescent="0.3">
      <c r="A1371" t="s">
        <v>354</v>
      </c>
      <c r="B1371" s="9">
        <v>2020</v>
      </c>
      <c r="C1371">
        <v>86.42</v>
      </c>
      <c r="D1371">
        <v>86.42</v>
      </c>
      <c r="E1371">
        <v>100</v>
      </c>
      <c r="F1371">
        <v>89.95</v>
      </c>
      <c r="G1371">
        <v>87.73</v>
      </c>
      <c r="H1371">
        <v>81.069999999999993</v>
      </c>
      <c r="I1371">
        <v>27.4</v>
      </c>
      <c r="J1371">
        <v>89.95</v>
      </c>
      <c r="K1371" s="58">
        <v>1</v>
      </c>
      <c r="L1371" s="58">
        <v>73.33</v>
      </c>
      <c r="M1371">
        <v>12171.98</v>
      </c>
      <c r="N1371" s="8">
        <v>20247724</v>
      </c>
      <c r="O1371" s="8">
        <v>7746823</v>
      </c>
      <c r="P1371" s="8">
        <v>388034</v>
      </c>
      <c r="Q1371">
        <v>1.23</v>
      </c>
      <c r="R1371">
        <v>0.03</v>
      </c>
      <c r="S1371">
        <v>36.6</v>
      </c>
      <c r="T1371" s="6">
        <v>32.72</v>
      </c>
      <c r="U1371" s="7">
        <v>25.322509689922473</v>
      </c>
      <c r="V1371" t="s">
        <v>101</v>
      </c>
    </row>
    <row r="1372" spans="1:22" x14ac:dyDescent="0.3">
      <c r="A1372" t="s">
        <v>474</v>
      </c>
      <c r="B1372" s="9">
        <v>2020</v>
      </c>
      <c r="C1372">
        <v>79.09</v>
      </c>
      <c r="D1372">
        <v>79.09</v>
      </c>
      <c r="E1372">
        <v>100</v>
      </c>
      <c r="F1372">
        <v>80.86</v>
      </c>
      <c r="G1372">
        <v>80.47</v>
      </c>
      <c r="H1372">
        <v>75.73</v>
      </c>
      <c r="I1372">
        <v>27.4</v>
      </c>
      <c r="J1372">
        <v>70.7</v>
      </c>
      <c r="K1372" s="58">
        <v>1</v>
      </c>
      <c r="L1372" s="58">
        <v>76.47</v>
      </c>
      <c r="M1372">
        <v>2183.2600000000002</v>
      </c>
      <c r="N1372" s="8">
        <v>2753300</v>
      </c>
      <c r="O1372" s="8">
        <v>550200</v>
      </c>
      <c r="P1372" s="8">
        <v>44900</v>
      </c>
      <c r="Q1372">
        <v>2.14</v>
      </c>
      <c r="R1372">
        <v>0.04</v>
      </c>
      <c r="S1372">
        <v>18.48</v>
      </c>
      <c r="T1372" s="6">
        <v>32.72</v>
      </c>
      <c r="U1372" s="7">
        <v>25.322509689922473</v>
      </c>
      <c r="V1372" t="s">
        <v>101</v>
      </c>
    </row>
    <row r="1373" spans="1:22" x14ac:dyDescent="0.3">
      <c r="A1373" t="s">
        <v>303</v>
      </c>
      <c r="B1373" s="9">
        <v>2020</v>
      </c>
      <c r="C1373">
        <v>77.87</v>
      </c>
      <c r="D1373">
        <v>77.87</v>
      </c>
      <c r="E1373">
        <v>100</v>
      </c>
      <c r="F1373">
        <v>82.96</v>
      </c>
      <c r="G1373">
        <v>79.040000000000006</v>
      </c>
      <c r="H1373">
        <v>70.83</v>
      </c>
      <c r="I1373">
        <v>81.96</v>
      </c>
      <c r="J1373">
        <v>74.33</v>
      </c>
      <c r="K1373" s="58">
        <v>1</v>
      </c>
      <c r="L1373" s="58">
        <v>75</v>
      </c>
      <c r="M1373">
        <v>473.11</v>
      </c>
      <c r="N1373" s="8">
        <v>5906300</v>
      </c>
      <c r="O1373" s="8">
        <v>2697400</v>
      </c>
      <c r="P1373" s="8">
        <v>-52900</v>
      </c>
      <c r="Q1373">
        <v>-24.82</v>
      </c>
      <c r="R1373">
        <v>0.03</v>
      </c>
      <c r="S1373">
        <v>41.83</v>
      </c>
      <c r="T1373" s="6">
        <v>32.72</v>
      </c>
      <c r="U1373" s="7">
        <v>25.322509689922473</v>
      </c>
      <c r="V1373" t="s">
        <v>101</v>
      </c>
    </row>
    <row r="1374" spans="1:22" x14ac:dyDescent="0.3">
      <c r="A1374" t="s">
        <v>686</v>
      </c>
      <c r="B1374" s="9">
        <v>2020</v>
      </c>
      <c r="C1374">
        <v>73.03</v>
      </c>
      <c r="D1374">
        <v>73.03</v>
      </c>
      <c r="E1374">
        <v>100</v>
      </c>
      <c r="F1374">
        <v>93.59</v>
      </c>
      <c r="G1374">
        <v>77.33</v>
      </c>
      <c r="H1374">
        <v>45.02</v>
      </c>
      <c r="I1374">
        <v>81.96</v>
      </c>
      <c r="J1374">
        <v>41.03</v>
      </c>
      <c r="K1374" s="58">
        <v>0</v>
      </c>
      <c r="L1374" s="58">
        <v>53.33</v>
      </c>
      <c r="M1374">
        <v>7233.27</v>
      </c>
      <c r="N1374" s="8">
        <v>12799700</v>
      </c>
      <c r="O1374" s="8">
        <v>9048300</v>
      </c>
      <c r="P1374" s="8">
        <v>115500</v>
      </c>
      <c r="Q1374">
        <v>0.95</v>
      </c>
      <c r="R1374">
        <v>0.11</v>
      </c>
      <c r="S1374">
        <v>67.3</v>
      </c>
      <c r="T1374" s="6">
        <v>32.72</v>
      </c>
      <c r="U1374" s="7">
        <v>25.322509689922473</v>
      </c>
      <c r="V1374" t="s">
        <v>101</v>
      </c>
    </row>
    <row r="1375" spans="1:22" x14ac:dyDescent="0.3">
      <c r="A1375" t="s">
        <v>615</v>
      </c>
      <c r="B1375" s="9">
        <v>2020</v>
      </c>
      <c r="C1375">
        <v>52.56</v>
      </c>
      <c r="D1375">
        <v>52.56</v>
      </c>
      <c r="E1375">
        <v>100</v>
      </c>
      <c r="F1375">
        <v>45.09</v>
      </c>
      <c r="G1375">
        <v>70.62</v>
      </c>
      <c r="H1375">
        <v>39.9</v>
      </c>
      <c r="I1375">
        <v>69.87</v>
      </c>
      <c r="J1375">
        <v>41.43</v>
      </c>
      <c r="K1375" s="58">
        <v>1</v>
      </c>
      <c r="L1375" s="58">
        <v>53.33</v>
      </c>
      <c r="M1375">
        <v>2678.84</v>
      </c>
      <c r="N1375" s="8">
        <v>6822397</v>
      </c>
      <c r="O1375" s="8">
        <v>3738690</v>
      </c>
      <c r="P1375" s="8">
        <v>107951</v>
      </c>
      <c r="Q1375">
        <v>-1.7</v>
      </c>
      <c r="R1375">
        <v>0.06</v>
      </c>
      <c r="S1375">
        <v>50.98</v>
      </c>
      <c r="T1375" s="6">
        <v>32.72</v>
      </c>
      <c r="U1375" s="7">
        <v>25.322509689922473</v>
      </c>
      <c r="V1375" t="s">
        <v>101</v>
      </c>
    </row>
    <row r="1376" spans="1:22" x14ac:dyDescent="0.3">
      <c r="A1376" t="s">
        <v>687</v>
      </c>
      <c r="B1376" s="9">
        <v>2020</v>
      </c>
      <c r="C1376">
        <v>77.59</v>
      </c>
      <c r="D1376">
        <v>77.59</v>
      </c>
      <c r="E1376">
        <v>100</v>
      </c>
      <c r="F1376">
        <v>86.86</v>
      </c>
      <c r="G1376">
        <v>79.290000000000006</v>
      </c>
      <c r="H1376">
        <v>65.17</v>
      </c>
      <c r="I1376">
        <v>27.4</v>
      </c>
      <c r="J1376">
        <v>73.64</v>
      </c>
      <c r="K1376" s="58">
        <v>1</v>
      </c>
      <c r="L1376" s="58">
        <v>50</v>
      </c>
      <c r="M1376">
        <v>10245.18</v>
      </c>
      <c r="N1376" s="8">
        <v>22869100</v>
      </c>
      <c r="O1376" s="8">
        <v>12434700</v>
      </c>
      <c r="P1376" s="8">
        <v>608600</v>
      </c>
      <c r="Q1376">
        <v>-2.67</v>
      </c>
      <c r="R1376">
        <v>0.06</v>
      </c>
      <c r="S1376">
        <v>48.7</v>
      </c>
      <c r="T1376" s="6">
        <v>32.72</v>
      </c>
      <c r="U1376" s="7">
        <v>25.322509689922473</v>
      </c>
      <c r="V1376" t="s">
        <v>101</v>
      </c>
    </row>
    <row r="1377" spans="1:22" x14ac:dyDescent="0.3">
      <c r="A1377" t="s">
        <v>688</v>
      </c>
      <c r="B1377" s="9">
        <v>2020</v>
      </c>
      <c r="C1377">
        <v>82.52</v>
      </c>
      <c r="D1377">
        <v>82.52</v>
      </c>
      <c r="E1377">
        <v>100</v>
      </c>
      <c r="F1377">
        <v>88.36</v>
      </c>
      <c r="G1377">
        <v>76.41</v>
      </c>
      <c r="H1377">
        <v>81.459999999999994</v>
      </c>
      <c r="I1377">
        <v>81.96</v>
      </c>
      <c r="J1377">
        <v>94.55</v>
      </c>
      <c r="K1377" s="58">
        <v>1</v>
      </c>
      <c r="L1377" s="58">
        <v>50</v>
      </c>
      <c r="M1377">
        <v>7340.49</v>
      </c>
      <c r="N1377" s="8">
        <v>14360000</v>
      </c>
      <c r="O1377" s="8">
        <v>5610000</v>
      </c>
      <c r="P1377" s="8">
        <v>367000</v>
      </c>
      <c r="Q1377">
        <v>-5.16</v>
      </c>
      <c r="R1377">
        <v>0.05</v>
      </c>
      <c r="S1377">
        <v>37.880000000000003</v>
      </c>
      <c r="T1377" s="6">
        <v>32.72</v>
      </c>
      <c r="U1377" s="7">
        <v>25.322509689922473</v>
      </c>
      <c r="V1377" t="s">
        <v>101</v>
      </c>
    </row>
    <row r="1378" spans="1:22" x14ac:dyDescent="0.3">
      <c r="A1378" t="s">
        <v>689</v>
      </c>
      <c r="B1378" s="9">
        <v>2020</v>
      </c>
      <c r="C1378">
        <v>42.89</v>
      </c>
      <c r="D1378">
        <v>42.89</v>
      </c>
      <c r="E1378">
        <v>100</v>
      </c>
      <c r="F1378">
        <v>27.15</v>
      </c>
      <c r="G1378">
        <v>50.35</v>
      </c>
      <c r="H1378">
        <v>49.89</v>
      </c>
      <c r="I1378">
        <v>14.63</v>
      </c>
      <c r="J1378">
        <v>37.06</v>
      </c>
      <c r="K1378" s="58">
        <v>1</v>
      </c>
      <c r="L1378" s="58">
        <v>60</v>
      </c>
      <c r="M1378">
        <v>6127.95</v>
      </c>
      <c r="N1378" s="8">
        <v>8656059</v>
      </c>
      <c r="O1378" s="8">
        <v>4076894</v>
      </c>
      <c r="P1378" s="8">
        <v>286519</v>
      </c>
      <c r="Q1378">
        <v>3.64</v>
      </c>
      <c r="R1378">
        <v>0.04</v>
      </c>
      <c r="S1378">
        <v>40.03</v>
      </c>
      <c r="T1378" s="6">
        <v>32.72</v>
      </c>
      <c r="U1378" s="7">
        <v>25.322509689922473</v>
      </c>
      <c r="V1378" t="s">
        <v>101</v>
      </c>
    </row>
    <row r="1379" spans="1:22" x14ac:dyDescent="0.3">
      <c r="A1379" t="s">
        <v>382</v>
      </c>
      <c r="B1379" s="9">
        <v>2020</v>
      </c>
      <c r="C1379">
        <v>76.02</v>
      </c>
      <c r="D1379">
        <v>76.02</v>
      </c>
      <c r="E1379">
        <v>100</v>
      </c>
      <c r="F1379">
        <v>77.42</v>
      </c>
      <c r="G1379">
        <v>81.47</v>
      </c>
      <c r="H1379">
        <v>69.260000000000005</v>
      </c>
      <c r="I1379">
        <v>81.96</v>
      </c>
      <c r="J1379">
        <v>60.58</v>
      </c>
      <c r="K1379" s="58">
        <v>0</v>
      </c>
      <c r="L1379" s="58">
        <v>68.75</v>
      </c>
      <c r="M1379">
        <v>9839.09</v>
      </c>
      <c r="N1379" s="8">
        <v>12666500</v>
      </c>
      <c r="O1379" s="8">
        <v>2995400</v>
      </c>
      <c r="P1379" s="8">
        <v>216800</v>
      </c>
      <c r="Q1379">
        <v>13.09</v>
      </c>
      <c r="R1379">
        <v>0.03</v>
      </c>
      <c r="S1379">
        <v>20.52</v>
      </c>
      <c r="T1379" s="6">
        <v>32.72</v>
      </c>
      <c r="U1379" s="7">
        <v>25.322509689922473</v>
      </c>
      <c r="V1379" t="s">
        <v>101</v>
      </c>
    </row>
    <row r="1380" spans="1:22" x14ac:dyDescent="0.3">
      <c r="A1380" t="s">
        <v>323</v>
      </c>
      <c r="B1380" s="9">
        <v>2020</v>
      </c>
      <c r="C1380">
        <v>64.06</v>
      </c>
      <c r="D1380">
        <v>64.06</v>
      </c>
      <c r="E1380">
        <v>100</v>
      </c>
      <c r="F1380">
        <v>56.53</v>
      </c>
      <c r="G1380">
        <v>66.569999999999993</v>
      </c>
      <c r="H1380">
        <v>68.58</v>
      </c>
      <c r="I1380">
        <v>14.63</v>
      </c>
      <c r="J1380">
        <v>81.84</v>
      </c>
      <c r="K1380" s="58">
        <v>0</v>
      </c>
      <c r="L1380" s="58">
        <v>73.33</v>
      </c>
      <c r="M1380">
        <v>8498.4</v>
      </c>
      <c r="N1380" s="8">
        <v>12726182</v>
      </c>
      <c r="O1380" s="8">
        <v>6640553</v>
      </c>
      <c r="P1380" s="8">
        <v>286415</v>
      </c>
      <c r="Q1380">
        <v>5.3</v>
      </c>
      <c r="R1380">
        <v>0.06</v>
      </c>
      <c r="S1380">
        <v>45.91</v>
      </c>
      <c r="T1380" s="6">
        <v>32.72</v>
      </c>
      <c r="U1380" s="7">
        <v>25.322509689922473</v>
      </c>
      <c r="V1380" t="s">
        <v>101</v>
      </c>
    </row>
    <row r="1381" spans="1:22" x14ac:dyDescent="0.3">
      <c r="A1381" t="s">
        <v>690</v>
      </c>
      <c r="B1381" s="9">
        <v>2020</v>
      </c>
      <c r="C1381">
        <v>88.32</v>
      </c>
      <c r="D1381">
        <v>88.32</v>
      </c>
      <c r="E1381">
        <v>100</v>
      </c>
      <c r="F1381">
        <v>88.24</v>
      </c>
      <c r="G1381">
        <v>95.76</v>
      </c>
      <c r="H1381">
        <v>81.44</v>
      </c>
      <c r="I1381">
        <v>27.4</v>
      </c>
      <c r="J1381">
        <v>81.790000000000006</v>
      </c>
      <c r="K1381" s="58">
        <v>0</v>
      </c>
      <c r="L1381" s="58">
        <v>64.290000000000006</v>
      </c>
      <c r="M1381">
        <v>19454.060000000001</v>
      </c>
      <c r="N1381" s="8">
        <v>57251300</v>
      </c>
      <c r="O1381" s="8">
        <v>36350300</v>
      </c>
      <c r="P1381" s="8">
        <v>628800</v>
      </c>
      <c r="Q1381">
        <v>-10.82</v>
      </c>
      <c r="R1381">
        <v>0.05</v>
      </c>
      <c r="S1381">
        <v>58.11</v>
      </c>
      <c r="T1381" s="6">
        <v>32.72</v>
      </c>
      <c r="U1381" s="7">
        <v>25.322509689922473</v>
      </c>
      <c r="V1381" t="s">
        <v>101</v>
      </c>
    </row>
    <row r="1382" spans="1:22" x14ac:dyDescent="0.3">
      <c r="A1382" t="s">
        <v>572</v>
      </c>
      <c r="B1382" s="9">
        <v>2020</v>
      </c>
      <c r="C1382">
        <v>58.77</v>
      </c>
      <c r="D1382">
        <v>58.77</v>
      </c>
      <c r="E1382">
        <v>100</v>
      </c>
      <c r="F1382">
        <v>86.23</v>
      </c>
      <c r="G1382">
        <v>65.7</v>
      </c>
      <c r="H1382">
        <v>20.2</v>
      </c>
      <c r="I1382">
        <v>81.96</v>
      </c>
      <c r="J1382">
        <v>7.56</v>
      </c>
      <c r="K1382" s="58">
        <v>1</v>
      </c>
      <c r="L1382" s="58">
        <v>63.64</v>
      </c>
      <c r="M1382">
        <v>810.25</v>
      </c>
      <c r="N1382" s="8">
        <v>2742746</v>
      </c>
      <c r="O1382" s="8">
        <v>1408063</v>
      </c>
      <c r="P1382" s="8">
        <v>85264</v>
      </c>
      <c r="Q1382">
        <v>-5.49</v>
      </c>
      <c r="R1382">
        <v>0.08</v>
      </c>
      <c r="S1382">
        <v>48.86</v>
      </c>
      <c r="T1382" s="6">
        <v>32.72</v>
      </c>
      <c r="U1382" s="7">
        <v>25.322509689922473</v>
      </c>
      <c r="V1382" t="s">
        <v>101</v>
      </c>
    </row>
    <row r="1383" spans="1:22" x14ac:dyDescent="0.3">
      <c r="A1383" t="s">
        <v>150</v>
      </c>
      <c r="B1383" s="9">
        <v>2020</v>
      </c>
      <c r="C1383">
        <v>64.599999999999994</v>
      </c>
      <c r="D1383">
        <v>49.8</v>
      </c>
      <c r="E1383">
        <v>35</v>
      </c>
      <c r="F1383">
        <v>61.21</v>
      </c>
      <c r="G1383">
        <v>58.84</v>
      </c>
      <c r="H1383">
        <v>78.930000000000007</v>
      </c>
      <c r="I1383">
        <v>25.68</v>
      </c>
      <c r="J1383">
        <v>85.7</v>
      </c>
      <c r="K1383" s="58">
        <v>0</v>
      </c>
      <c r="L1383" s="58">
        <v>61.54</v>
      </c>
      <c r="M1383">
        <v>5196.68</v>
      </c>
      <c r="N1383" s="8">
        <v>16483000</v>
      </c>
      <c r="O1383" s="8">
        <v>15101000</v>
      </c>
      <c r="P1383" s="8">
        <v>402000</v>
      </c>
      <c r="Q1383">
        <v>1.57</v>
      </c>
      <c r="R1383">
        <v>0.91</v>
      </c>
      <c r="S1383">
        <v>79.3</v>
      </c>
      <c r="T1383" s="6">
        <v>32.72</v>
      </c>
      <c r="U1383" s="7">
        <v>25.322509689922473</v>
      </c>
      <c r="V1383" t="s">
        <v>83</v>
      </c>
    </row>
    <row r="1384" spans="1:22" x14ac:dyDescent="0.3">
      <c r="A1384" t="s">
        <v>506</v>
      </c>
      <c r="B1384" s="9">
        <v>2020</v>
      </c>
      <c r="C1384">
        <v>65.28</v>
      </c>
      <c r="D1384">
        <v>65.28</v>
      </c>
      <c r="E1384">
        <v>100</v>
      </c>
      <c r="F1384">
        <v>76.58</v>
      </c>
      <c r="G1384">
        <v>68.040000000000006</v>
      </c>
      <c r="H1384">
        <v>42.5</v>
      </c>
      <c r="I1384">
        <v>54.48</v>
      </c>
      <c r="J1384">
        <v>37.5</v>
      </c>
      <c r="K1384" s="58">
        <v>0</v>
      </c>
      <c r="L1384" s="58">
        <v>66.67</v>
      </c>
      <c r="M1384">
        <v>274105.8</v>
      </c>
      <c r="N1384" s="8">
        <v>701630000</v>
      </c>
      <c r="O1384" s="8">
        <v>463067000</v>
      </c>
      <c r="P1384" s="8">
        <v>26314000</v>
      </c>
      <c r="Q1384">
        <v>1.29</v>
      </c>
      <c r="R1384">
        <v>0.3</v>
      </c>
      <c r="S1384">
        <v>38.89</v>
      </c>
      <c r="T1384" s="6">
        <v>32.72</v>
      </c>
      <c r="U1384" s="7">
        <v>25.322509689922473</v>
      </c>
      <c r="V1384" t="s">
        <v>83</v>
      </c>
    </row>
    <row r="1385" spans="1:22" x14ac:dyDescent="0.3">
      <c r="A1385" t="s">
        <v>691</v>
      </c>
      <c r="B1385" s="9">
        <v>2020</v>
      </c>
      <c r="C1385">
        <v>59.59</v>
      </c>
      <c r="D1385">
        <v>59.59</v>
      </c>
      <c r="E1385">
        <v>100</v>
      </c>
      <c r="F1385">
        <v>57.27</v>
      </c>
      <c r="G1385">
        <v>52.05</v>
      </c>
      <c r="H1385">
        <v>73.34</v>
      </c>
      <c r="I1385">
        <v>35.82</v>
      </c>
      <c r="J1385">
        <v>78.59</v>
      </c>
      <c r="K1385" s="58">
        <v>0</v>
      </c>
      <c r="L1385" s="58">
        <v>64.290000000000006</v>
      </c>
      <c r="M1385">
        <v>1245.43</v>
      </c>
      <c r="N1385" s="8">
        <v>4127600</v>
      </c>
      <c r="O1385" s="8">
        <v>2788200</v>
      </c>
      <c r="P1385" s="8">
        <v>207700</v>
      </c>
      <c r="Q1385">
        <v>-2.14</v>
      </c>
      <c r="R1385">
        <v>1.03</v>
      </c>
      <c r="S1385">
        <v>45</v>
      </c>
      <c r="T1385" s="6">
        <v>32.72</v>
      </c>
      <c r="U1385" s="7">
        <v>25.322509689922473</v>
      </c>
      <c r="V1385" t="s">
        <v>83</v>
      </c>
    </row>
    <row r="1386" spans="1:22" x14ac:dyDescent="0.3">
      <c r="A1386" t="s">
        <v>692</v>
      </c>
      <c r="B1386" s="9">
        <v>2020</v>
      </c>
      <c r="C1386">
        <v>69.89</v>
      </c>
      <c r="D1386">
        <v>69.89</v>
      </c>
      <c r="E1386">
        <v>100</v>
      </c>
      <c r="F1386">
        <v>55.19</v>
      </c>
      <c r="G1386">
        <v>80.27</v>
      </c>
      <c r="H1386">
        <v>81.489999999999995</v>
      </c>
      <c r="I1386">
        <v>36.49</v>
      </c>
      <c r="J1386">
        <v>90.76</v>
      </c>
      <c r="K1386" s="58">
        <v>0</v>
      </c>
      <c r="L1386" s="58">
        <v>71.430000000000007</v>
      </c>
      <c r="M1386">
        <v>25200.82</v>
      </c>
      <c r="N1386" s="8">
        <v>93102000</v>
      </c>
      <c r="O1386" s="8">
        <v>84047000</v>
      </c>
      <c r="P1386" s="8">
        <v>154000</v>
      </c>
      <c r="Q1386">
        <v>1.59</v>
      </c>
      <c r="R1386">
        <v>0.65</v>
      </c>
      <c r="S1386">
        <v>78.39</v>
      </c>
      <c r="T1386" s="6">
        <v>32.72</v>
      </c>
      <c r="U1386" s="7">
        <v>25.322509689922473</v>
      </c>
      <c r="V1386" t="s">
        <v>83</v>
      </c>
    </row>
    <row r="1387" spans="1:22" x14ac:dyDescent="0.3">
      <c r="A1387" t="s">
        <v>447</v>
      </c>
      <c r="B1387" s="9">
        <v>2020</v>
      </c>
      <c r="C1387">
        <v>75.19</v>
      </c>
      <c r="D1387">
        <v>42.59</v>
      </c>
      <c r="E1387">
        <v>10</v>
      </c>
      <c r="F1387">
        <v>95.31</v>
      </c>
      <c r="G1387">
        <v>71.25</v>
      </c>
      <c r="H1387">
        <v>44.62</v>
      </c>
      <c r="I1387">
        <v>90.54</v>
      </c>
      <c r="J1387">
        <v>44.29</v>
      </c>
      <c r="K1387" s="58">
        <v>0</v>
      </c>
      <c r="L1387" s="58">
        <v>69.23</v>
      </c>
      <c r="M1387">
        <v>30812.720000000001</v>
      </c>
      <c r="N1387" s="8">
        <v>304741000</v>
      </c>
      <c r="O1387" s="8">
        <v>249515000</v>
      </c>
      <c r="P1387" s="8">
        <v>-1463000</v>
      </c>
      <c r="Q1387">
        <v>0.57999999999999996</v>
      </c>
      <c r="R1387">
        <v>0.23</v>
      </c>
      <c r="S1387">
        <v>54.29</v>
      </c>
      <c r="T1387" s="6">
        <v>32.72</v>
      </c>
      <c r="U1387" s="7">
        <v>25.322509689922473</v>
      </c>
      <c r="V1387" t="s">
        <v>83</v>
      </c>
    </row>
    <row r="1388" spans="1:22" x14ac:dyDescent="0.3">
      <c r="A1388" t="s">
        <v>236</v>
      </c>
      <c r="B1388" s="9">
        <v>2020</v>
      </c>
      <c r="C1388">
        <v>79.95</v>
      </c>
      <c r="D1388">
        <v>79.95</v>
      </c>
      <c r="E1388">
        <v>83.33</v>
      </c>
      <c r="F1388">
        <v>90.7</v>
      </c>
      <c r="G1388">
        <v>93.86</v>
      </c>
      <c r="H1388">
        <v>43.59</v>
      </c>
      <c r="I1388">
        <v>98.76</v>
      </c>
      <c r="J1388">
        <v>36.67</v>
      </c>
      <c r="K1388" s="58">
        <v>0</v>
      </c>
      <c r="L1388" s="58">
        <v>42.86</v>
      </c>
      <c r="M1388">
        <v>14128.86</v>
      </c>
      <c r="N1388" s="8">
        <v>41807240</v>
      </c>
      <c r="O1388" s="8">
        <v>28213422</v>
      </c>
      <c r="P1388" s="8">
        <v>1159946</v>
      </c>
      <c r="Q1388">
        <v>2.93</v>
      </c>
      <c r="R1388">
        <v>0.3</v>
      </c>
      <c r="S1388">
        <v>56.31</v>
      </c>
      <c r="T1388" s="6">
        <v>32.72</v>
      </c>
      <c r="U1388" s="7">
        <v>25.322509689922473</v>
      </c>
      <c r="V1388" t="s">
        <v>83</v>
      </c>
    </row>
    <row r="1389" spans="1:22" x14ac:dyDescent="0.3">
      <c r="A1389" t="s">
        <v>294</v>
      </c>
      <c r="B1389" s="9">
        <v>2020</v>
      </c>
      <c r="C1389">
        <v>81.84</v>
      </c>
      <c r="D1389">
        <v>81.84</v>
      </c>
      <c r="E1389">
        <v>100</v>
      </c>
      <c r="F1389">
        <v>83.95</v>
      </c>
      <c r="G1389">
        <v>87.6</v>
      </c>
      <c r="H1389">
        <v>71.180000000000007</v>
      </c>
      <c r="I1389">
        <v>0</v>
      </c>
      <c r="J1389">
        <v>92.95</v>
      </c>
      <c r="K1389" s="58">
        <v>0</v>
      </c>
      <c r="L1389" s="58">
        <v>62.5</v>
      </c>
      <c r="M1389">
        <v>5957.65</v>
      </c>
      <c r="N1389" s="8">
        <v>9007557</v>
      </c>
      <c r="O1389" s="8">
        <v>6000573</v>
      </c>
      <c r="P1389" s="8">
        <v>467947</v>
      </c>
      <c r="Q1389">
        <v>5.83</v>
      </c>
      <c r="R1389">
        <v>0.12</v>
      </c>
      <c r="S1389">
        <v>61.74</v>
      </c>
      <c r="T1389" s="6">
        <v>32.72</v>
      </c>
      <c r="U1389" s="7">
        <v>25.322509689922473</v>
      </c>
      <c r="V1389" t="s">
        <v>83</v>
      </c>
    </row>
    <row r="1390" spans="1:22" x14ac:dyDescent="0.3">
      <c r="A1390" t="s">
        <v>320</v>
      </c>
      <c r="B1390" s="9">
        <v>2020</v>
      </c>
      <c r="C1390">
        <v>86.45</v>
      </c>
      <c r="D1390">
        <v>64.650000000000006</v>
      </c>
      <c r="E1390">
        <v>42.86</v>
      </c>
      <c r="F1390">
        <v>80.98</v>
      </c>
      <c r="G1390">
        <v>90.87</v>
      </c>
      <c r="H1390">
        <v>89.99</v>
      </c>
      <c r="I1390">
        <v>64.430000000000007</v>
      </c>
      <c r="J1390">
        <v>98.08</v>
      </c>
      <c r="K1390" s="58">
        <v>1</v>
      </c>
      <c r="L1390" s="58">
        <v>57.14</v>
      </c>
      <c r="M1390">
        <v>25187.7</v>
      </c>
      <c r="N1390" s="8">
        <v>30671000</v>
      </c>
      <c r="O1390" s="8">
        <v>23206000</v>
      </c>
      <c r="P1390" s="8">
        <v>1734000</v>
      </c>
      <c r="Q1390">
        <v>4.9000000000000004</v>
      </c>
      <c r="R1390">
        <v>0.56000000000000005</v>
      </c>
      <c r="S1390">
        <v>49.35</v>
      </c>
      <c r="T1390" s="6">
        <v>32.72</v>
      </c>
      <c r="U1390" s="7">
        <v>25.322509689922473</v>
      </c>
      <c r="V1390" t="s">
        <v>83</v>
      </c>
    </row>
    <row r="1391" spans="1:22" x14ac:dyDescent="0.3">
      <c r="A1391" t="s">
        <v>693</v>
      </c>
      <c r="B1391" s="9">
        <v>2020</v>
      </c>
      <c r="C1391">
        <v>91.59</v>
      </c>
      <c r="D1391">
        <v>50.56</v>
      </c>
      <c r="E1391">
        <v>9.52</v>
      </c>
      <c r="F1391">
        <v>94.45</v>
      </c>
      <c r="G1391">
        <v>96.29</v>
      </c>
      <c r="H1391">
        <v>80.63</v>
      </c>
      <c r="I1391">
        <v>96.77</v>
      </c>
      <c r="J1391">
        <v>99.63</v>
      </c>
      <c r="K1391" s="58">
        <v>1</v>
      </c>
      <c r="L1391" s="58">
        <v>42.86</v>
      </c>
      <c r="M1391">
        <v>71898.69</v>
      </c>
      <c r="N1391" s="8">
        <v>154875000</v>
      </c>
      <c r="O1391" s="8">
        <v>112518000</v>
      </c>
      <c r="P1391" s="8">
        <v>8238000</v>
      </c>
      <c r="Q1391">
        <v>2.62</v>
      </c>
      <c r="R1391">
        <v>0.4</v>
      </c>
      <c r="S1391">
        <v>58.22</v>
      </c>
      <c r="T1391" s="6">
        <v>32.72</v>
      </c>
      <c r="U1391" s="7">
        <v>25.322509689922473</v>
      </c>
      <c r="V1391" t="s">
        <v>83</v>
      </c>
    </row>
    <row r="1392" spans="1:22" x14ac:dyDescent="0.3">
      <c r="A1392" t="s">
        <v>106</v>
      </c>
      <c r="B1392" s="9">
        <v>2020</v>
      </c>
      <c r="C1392">
        <v>73.11</v>
      </c>
      <c r="D1392">
        <v>54.05</v>
      </c>
      <c r="E1392">
        <v>35</v>
      </c>
      <c r="F1392">
        <v>74.739999999999995</v>
      </c>
      <c r="G1392">
        <v>74.900000000000006</v>
      </c>
      <c r="H1392">
        <v>67.59</v>
      </c>
      <c r="I1392">
        <v>85.14</v>
      </c>
      <c r="J1392">
        <v>74.180000000000007</v>
      </c>
      <c r="K1392" s="58">
        <v>1</v>
      </c>
      <c r="L1392" s="58">
        <v>42.86</v>
      </c>
      <c r="M1392">
        <v>35068.1</v>
      </c>
      <c r="N1392" s="8">
        <v>152302000</v>
      </c>
      <c r="O1392" s="8">
        <v>122359000</v>
      </c>
      <c r="P1392" s="8">
        <v>2982000</v>
      </c>
      <c r="Q1392">
        <v>-0.44</v>
      </c>
      <c r="R1392">
        <v>0.37</v>
      </c>
      <c r="S1392">
        <v>58.29</v>
      </c>
      <c r="T1392" s="6">
        <v>32.72</v>
      </c>
      <c r="U1392" s="7">
        <v>25.322509689922473</v>
      </c>
      <c r="V1392" t="s">
        <v>83</v>
      </c>
    </row>
    <row r="1393" spans="1:22" x14ac:dyDescent="0.3">
      <c r="A1393" t="s">
        <v>298</v>
      </c>
      <c r="B1393" s="9">
        <v>2020</v>
      </c>
      <c r="C1393">
        <v>79.040000000000006</v>
      </c>
      <c r="D1393">
        <v>79.040000000000006</v>
      </c>
      <c r="E1393">
        <v>100</v>
      </c>
      <c r="F1393">
        <v>90.74</v>
      </c>
      <c r="G1393">
        <v>54.55</v>
      </c>
      <c r="H1393">
        <v>90.99</v>
      </c>
      <c r="I1393">
        <v>98.26</v>
      </c>
      <c r="J1393">
        <v>94.64</v>
      </c>
      <c r="K1393" s="58">
        <v>1</v>
      </c>
      <c r="L1393" s="58">
        <v>62.5</v>
      </c>
      <c r="M1393">
        <v>19542.48</v>
      </c>
      <c r="N1393" s="8">
        <v>56721000</v>
      </c>
      <c r="O1393" s="8">
        <v>41144000</v>
      </c>
      <c r="P1393" s="8">
        <v>1401000</v>
      </c>
      <c r="Q1393">
        <v>4.92</v>
      </c>
      <c r="R1393">
        <v>0.86</v>
      </c>
      <c r="S1393">
        <v>41.37</v>
      </c>
      <c r="T1393" s="6">
        <v>32.72</v>
      </c>
      <c r="U1393" s="7">
        <v>25.322509689922473</v>
      </c>
      <c r="V1393" t="s">
        <v>83</v>
      </c>
    </row>
    <row r="1394" spans="1:22" x14ac:dyDescent="0.3">
      <c r="A1394" t="s">
        <v>287</v>
      </c>
      <c r="B1394" s="9">
        <v>2020</v>
      </c>
      <c r="C1394">
        <v>80.28</v>
      </c>
      <c r="D1394">
        <v>80.28</v>
      </c>
      <c r="E1394">
        <v>100</v>
      </c>
      <c r="F1394">
        <v>93.19</v>
      </c>
      <c r="G1394">
        <v>92.98</v>
      </c>
      <c r="H1394">
        <v>42.29</v>
      </c>
      <c r="I1394">
        <v>98.53</v>
      </c>
      <c r="J1394">
        <v>28.85</v>
      </c>
      <c r="K1394" s="58">
        <v>1</v>
      </c>
      <c r="L1394" s="58">
        <v>55.56</v>
      </c>
      <c r="M1394">
        <v>18918.03</v>
      </c>
      <c r="N1394" s="8">
        <v>37910000</v>
      </c>
      <c r="O1394" s="8">
        <v>26645000</v>
      </c>
      <c r="P1394" s="8">
        <v>1597000</v>
      </c>
      <c r="Q1394">
        <v>0.43</v>
      </c>
      <c r="R1394">
        <v>0.4</v>
      </c>
      <c r="S1394">
        <v>60.64</v>
      </c>
      <c r="T1394" s="6">
        <v>32.72</v>
      </c>
      <c r="U1394" s="7">
        <v>25.322509689922473</v>
      </c>
      <c r="V1394" t="s">
        <v>83</v>
      </c>
    </row>
    <row r="1395" spans="1:22" x14ac:dyDescent="0.3">
      <c r="A1395" t="s">
        <v>47</v>
      </c>
      <c r="B1395" s="9">
        <v>2020</v>
      </c>
      <c r="C1395">
        <v>84.89</v>
      </c>
      <c r="D1395">
        <v>63.87</v>
      </c>
      <c r="E1395">
        <v>42.86</v>
      </c>
      <c r="F1395">
        <v>95.33</v>
      </c>
      <c r="G1395">
        <v>91.18</v>
      </c>
      <c r="H1395">
        <v>58.96</v>
      </c>
      <c r="I1395">
        <v>94.28</v>
      </c>
      <c r="J1395">
        <v>71.150000000000006</v>
      </c>
      <c r="K1395" s="58">
        <v>1</v>
      </c>
      <c r="L1395" s="58">
        <v>55.56</v>
      </c>
      <c r="M1395">
        <v>58403.8</v>
      </c>
      <c r="N1395" s="8">
        <v>115870000</v>
      </c>
      <c r="O1395" s="8">
        <v>67412000</v>
      </c>
      <c r="P1395" s="8">
        <v>4920000</v>
      </c>
      <c r="Q1395">
        <v>3.8</v>
      </c>
      <c r="R1395">
        <v>0.28999999999999998</v>
      </c>
      <c r="S1395">
        <v>45.32</v>
      </c>
      <c r="T1395" s="6">
        <v>32.72</v>
      </c>
      <c r="U1395" s="7">
        <v>25.322509689922473</v>
      </c>
      <c r="V1395" t="s">
        <v>83</v>
      </c>
    </row>
    <row r="1396" spans="1:22" x14ac:dyDescent="0.3">
      <c r="A1396" t="s">
        <v>31</v>
      </c>
      <c r="B1396" s="9">
        <v>2020</v>
      </c>
      <c r="C1396">
        <v>62.17</v>
      </c>
      <c r="D1396">
        <v>62.17</v>
      </c>
      <c r="E1396">
        <v>70</v>
      </c>
      <c r="F1396">
        <v>41.1</v>
      </c>
      <c r="G1396">
        <v>73.13</v>
      </c>
      <c r="H1396">
        <v>84.41</v>
      </c>
      <c r="I1396">
        <v>16.22</v>
      </c>
      <c r="J1396">
        <v>86.33</v>
      </c>
      <c r="K1396" s="58">
        <v>1</v>
      </c>
      <c r="L1396" s="58">
        <v>55.56</v>
      </c>
      <c r="M1396">
        <v>32870.47</v>
      </c>
      <c r="N1396" s="8">
        <v>67089000</v>
      </c>
      <c r="O1396" s="8">
        <v>47505000</v>
      </c>
      <c r="P1396" s="8">
        <v>3424000</v>
      </c>
      <c r="Q1396">
        <v>3.03</v>
      </c>
      <c r="R1396">
        <v>0.22</v>
      </c>
      <c r="S1396">
        <v>61.13</v>
      </c>
      <c r="T1396" s="6">
        <v>32.72</v>
      </c>
      <c r="U1396" s="7">
        <v>25.322509689922473</v>
      </c>
      <c r="V1396" t="s">
        <v>83</v>
      </c>
    </row>
    <row r="1397" spans="1:22" x14ac:dyDescent="0.3">
      <c r="A1397" t="s">
        <v>694</v>
      </c>
      <c r="B1397" s="9">
        <v>2020</v>
      </c>
      <c r="C1397">
        <v>60.29</v>
      </c>
      <c r="D1397">
        <v>60.29</v>
      </c>
      <c r="E1397">
        <v>100</v>
      </c>
      <c r="F1397">
        <v>50.53</v>
      </c>
      <c r="G1397">
        <v>65.959999999999994</v>
      </c>
      <c r="H1397">
        <v>70.040000000000006</v>
      </c>
      <c r="I1397">
        <v>15.22</v>
      </c>
      <c r="J1397">
        <v>74.010000000000005</v>
      </c>
      <c r="K1397" s="58">
        <v>1</v>
      </c>
      <c r="L1397" s="58">
        <v>42.86</v>
      </c>
      <c r="M1397">
        <v>6472.79</v>
      </c>
      <c r="N1397" s="8">
        <v>6762500</v>
      </c>
      <c r="O1397" s="8">
        <v>5347100</v>
      </c>
      <c r="P1397" s="8">
        <v>245100</v>
      </c>
      <c r="Q1397">
        <v>3.64</v>
      </c>
      <c r="R1397">
        <v>0.09</v>
      </c>
      <c r="S1397">
        <v>73.92</v>
      </c>
      <c r="T1397" s="6">
        <v>32.72</v>
      </c>
      <c r="U1397" s="7">
        <v>25.322509689922473</v>
      </c>
      <c r="V1397" t="s">
        <v>83</v>
      </c>
    </row>
    <row r="1398" spans="1:22" x14ac:dyDescent="0.3">
      <c r="A1398" t="s">
        <v>327</v>
      </c>
      <c r="B1398" s="9">
        <v>2020</v>
      </c>
      <c r="C1398">
        <v>67.5</v>
      </c>
      <c r="D1398">
        <v>67.5</v>
      </c>
      <c r="E1398">
        <v>70</v>
      </c>
      <c r="F1398">
        <v>76.47</v>
      </c>
      <c r="G1398">
        <v>60.18</v>
      </c>
      <c r="H1398">
        <v>61.84</v>
      </c>
      <c r="I1398">
        <v>93.24</v>
      </c>
      <c r="J1398">
        <v>55.98</v>
      </c>
      <c r="K1398" s="58">
        <v>1</v>
      </c>
      <c r="L1398" s="58">
        <v>50</v>
      </c>
      <c r="M1398">
        <v>16776.39</v>
      </c>
      <c r="N1398" s="8">
        <v>61271000</v>
      </c>
      <c r="O1398" s="8">
        <v>43300000</v>
      </c>
      <c r="P1398" s="8">
        <v>-1221000</v>
      </c>
      <c r="Q1398">
        <v>1.93</v>
      </c>
      <c r="R1398">
        <v>0.22</v>
      </c>
      <c r="S1398">
        <v>16.170000000000002</v>
      </c>
      <c r="T1398" s="6">
        <v>32.72</v>
      </c>
      <c r="U1398" s="7">
        <v>25.322509689922473</v>
      </c>
      <c r="V1398" t="s">
        <v>83</v>
      </c>
    </row>
    <row r="1399" spans="1:22" x14ac:dyDescent="0.3">
      <c r="A1399" t="s">
        <v>695</v>
      </c>
      <c r="B1399" s="9">
        <v>2020</v>
      </c>
      <c r="C1399">
        <v>74.040000000000006</v>
      </c>
      <c r="D1399">
        <v>58.45</v>
      </c>
      <c r="E1399">
        <v>42.86</v>
      </c>
      <c r="F1399">
        <v>76.39</v>
      </c>
      <c r="G1399">
        <v>73.77</v>
      </c>
      <c r="H1399">
        <v>70.38</v>
      </c>
      <c r="I1399">
        <v>95.77</v>
      </c>
      <c r="J1399">
        <v>58.06</v>
      </c>
      <c r="K1399" s="58">
        <v>1</v>
      </c>
      <c r="L1399" s="58">
        <v>62.5</v>
      </c>
      <c r="M1399">
        <v>14873.37</v>
      </c>
      <c r="N1399" s="8">
        <v>21031700</v>
      </c>
      <c r="O1399" s="8">
        <v>17281300</v>
      </c>
      <c r="P1399" s="8">
        <v>1036500</v>
      </c>
      <c r="Q1399">
        <v>1.06</v>
      </c>
      <c r="R1399">
        <v>0.32</v>
      </c>
      <c r="S1399">
        <v>75.150000000000006</v>
      </c>
      <c r="T1399" s="6">
        <v>32.72</v>
      </c>
      <c r="U1399" s="7">
        <v>25.322509689922473</v>
      </c>
      <c r="V1399" t="s">
        <v>83</v>
      </c>
    </row>
    <row r="1400" spans="1:22" x14ac:dyDescent="0.3">
      <c r="A1400" t="s">
        <v>277</v>
      </c>
      <c r="B1400" s="9">
        <v>2020</v>
      </c>
      <c r="C1400">
        <v>70.37</v>
      </c>
      <c r="D1400">
        <v>70.37</v>
      </c>
      <c r="E1400">
        <v>100</v>
      </c>
      <c r="F1400">
        <v>61.81</v>
      </c>
      <c r="G1400">
        <v>78.09</v>
      </c>
      <c r="H1400">
        <v>75.63</v>
      </c>
      <c r="I1400">
        <v>23.91</v>
      </c>
      <c r="J1400">
        <v>85.07</v>
      </c>
      <c r="K1400" s="58">
        <v>1</v>
      </c>
      <c r="L1400" s="58">
        <v>57.14</v>
      </c>
      <c r="M1400">
        <v>6074.49</v>
      </c>
      <c r="N1400" s="8">
        <v>10801700</v>
      </c>
      <c r="O1400" s="8">
        <v>9558000</v>
      </c>
      <c r="P1400" s="8">
        <v>605700</v>
      </c>
      <c r="Q1400">
        <v>2.48</v>
      </c>
      <c r="R1400">
        <v>0.17</v>
      </c>
      <c r="S1400">
        <v>83.8</v>
      </c>
      <c r="T1400" s="6">
        <v>32.72</v>
      </c>
      <c r="U1400" s="7">
        <v>25.322509689922473</v>
      </c>
      <c r="V1400" t="s">
        <v>83</v>
      </c>
    </row>
    <row r="1401" spans="1:22" x14ac:dyDescent="0.3">
      <c r="A1401" t="s">
        <v>183</v>
      </c>
      <c r="B1401" s="9">
        <v>2020</v>
      </c>
      <c r="C1401">
        <v>91.36</v>
      </c>
      <c r="D1401">
        <v>91.36</v>
      </c>
      <c r="E1401">
        <v>100</v>
      </c>
      <c r="F1401">
        <v>89.66</v>
      </c>
      <c r="G1401">
        <v>90.87</v>
      </c>
      <c r="H1401">
        <v>94.05</v>
      </c>
      <c r="I1401">
        <v>38.1</v>
      </c>
      <c r="J1401">
        <v>98.89</v>
      </c>
      <c r="K1401" s="58">
        <v>1</v>
      </c>
      <c r="L1401" s="58">
        <v>55.56</v>
      </c>
      <c r="M1401">
        <v>15106.11</v>
      </c>
      <c r="N1401" s="8">
        <v>25652000</v>
      </c>
      <c r="O1401" s="8">
        <v>19180000</v>
      </c>
      <c r="P1401" s="8">
        <v>1397000</v>
      </c>
      <c r="Q1401">
        <v>4.91</v>
      </c>
      <c r="R1401">
        <v>0.11</v>
      </c>
      <c r="S1401">
        <v>71.12</v>
      </c>
      <c r="T1401" s="6">
        <v>32.72</v>
      </c>
      <c r="U1401" s="7">
        <v>25.322509689922473</v>
      </c>
      <c r="V1401" t="s">
        <v>83</v>
      </c>
    </row>
    <row r="1402" spans="1:22" x14ac:dyDescent="0.3">
      <c r="A1402" t="s">
        <v>331</v>
      </c>
      <c r="B1402" s="9">
        <v>2020</v>
      </c>
      <c r="C1402">
        <v>78.599999999999994</v>
      </c>
      <c r="D1402">
        <v>78.599999999999994</v>
      </c>
      <c r="E1402">
        <v>95.31</v>
      </c>
      <c r="F1402">
        <v>87.33</v>
      </c>
      <c r="G1402">
        <v>81.88</v>
      </c>
      <c r="H1402">
        <v>68.28</v>
      </c>
      <c r="I1402">
        <v>87.37</v>
      </c>
      <c r="J1402">
        <v>61.68</v>
      </c>
      <c r="K1402" s="58">
        <v>1</v>
      </c>
      <c r="L1402" s="58"/>
      <c r="M1402">
        <v>6243.66</v>
      </c>
      <c r="N1402" s="8">
        <v>35151800</v>
      </c>
      <c r="O1402" s="8">
        <v>28678300</v>
      </c>
      <c r="P1402" s="8">
        <v>400500</v>
      </c>
      <c r="Q1402">
        <v>0.39</v>
      </c>
      <c r="R1402">
        <v>0.49</v>
      </c>
      <c r="S1402">
        <v>71.91</v>
      </c>
      <c r="T1402" s="6">
        <v>32.72</v>
      </c>
      <c r="U1402" s="7">
        <v>25.322509689922473</v>
      </c>
      <c r="V1402" t="s">
        <v>83</v>
      </c>
    </row>
    <row r="1403" spans="1:22" x14ac:dyDescent="0.3">
      <c r="A1403" t="s">
        <v>696</v>
      </c>
      <c r="B1403" s="9">
        <v>2020</v>
      </c>
      <c r="C1403">
        <v>78.11</v>
      </c>
      <c r="D1403">
        <v>78.11</v>
      </c>
      <c r="E1403">
        <v>100</v>
      </c>
      <c r="F1403">
        <v>66.06</v>
      </c>
      <c r="G1403">
        <v>87.67</v>
      </c>
      <c r="H1403">
        <v>86.15</v>
      </c>
      <c r="I1403">
        <v>35.82</v>
      </c>
      <c r="J1403">
        <v>98.15</v>
      </c>
      <c r="K1403" s="58">
        <v>1</v>
      </c>
      <c r="L1403" s="58"/>
      <c r="M1403">
        <v>11967.5</v>
      </c>
      <c r="N1403" s="8">
        <v>20518500</v>
      </c>
      <c r="O1403" s="8">
        <v>16102700</v>
      </c>
      <c r="P1403" s="8">
        <v>1091200</v>
      </c>
      <c r="Q1403">
        <v>4.4400000000000004</v>
      </c>
      <c r="R1403">
        <v>0.12</v>
      </c>
      <c r="S1403">
        <v>73.5</v>
      </c>
      <c r="T1403" s="6">
        <v>32.72</v>
      </c>
      <c r="U1403" s="7">
        <v>25.322509689922473</v>
      </c>
      <c r="V1403" t="s">
        <v>83</v>
      </c>
    </row>
    <row r="1404" spans="1:22" x14ac:dyDescent="0.3">
      <c r="A1404" t="s">
        <v>697</v>
      </c>
      <c r="B1404" s="9">
        <v>2020</v>
      </c>
      <c r="C1404">
        <v>72.36</v>
      </c>
      <c r="D1404">
        <v>72.36</v>
      </c>
      <c r="E1404">
        <v>100</v>
      </c>
      <c r="F1404">
        <v>85.37</v>
      </c>
      <c r="G1404">
        <v>71.84</v>
      </c>
      <c r="H1404">
        <v>50.88</v>
      </c>
      <c r="I1404">
        <v>84.78</v>
      </c>
      <c r="J1404">
        <v>46.37</v>
      </c>
      <c r="K1404" s="58">
        <v>1</v>
      </c>
      <c r="L1404" s="58">
        <v>9.09</v>
      </c>
      <c r="M1404">
        <v>6432.93</v>
      </c>
      <c r="N1404" s="8">
        <v>14044100</v>
      </c>
      <c r="O1404" s="8">
        <v>10345200</v>
      </c>
      <c r="P1404" s="8">
        <v>672200</v>
      </c>
      <c r="Q1404">
        <v>1.39</v>
      </c>
      <c r="R1404">
        <v>0.13</v>
      </c>
      <c r="S1404">
        <v>69.33</v>
      </c>
      <c r="T1404" s="6">
        <v>32.72</v>
      </c>
      <c r="U1404" s="7">
        <v>25.322509689922473</v>
      </c>
      <c r="V1404" t="s">
        <v>83</v>
      </c>
    </row>
    <row r="1405" spans="1:22" x14ac:dyDescent="0.3">
      <c r="A1405" t="s">
        <v>698</v>
      </c>
      <c r="B1405" s="9">
        <v>2020</v>
      </c>
      <c r="C1405">
        <v>72.959999999999994</v>
      </c>
      <c r="D1405">
        <v>41.48</v>
      </c>
      <c r="E1405">
        <v>10</v>
      </c>
      <c r="F1405">
        <v>81.62</v>
      </c>
      <c r="G1405">
        <v>74.38</v>
      </c>
      <c r="H1405">
        <v>55.37</v>
      </c>
      <c r="I1405">
        <v>87.84</v>
      </c>
      <c r="J1405">
        <v>51.36</v>
      </c>
      <c r="K1405" s="58">
        <v>1</v>
      </c>
      <c r="L1405" s="58">
        <v>12.5</v>
      </c>
      <c r="M1405">
        <v>13449.89</v>
      </c>
      <c r="N1405" s="8">
        <v>44327400</v>
      </c>
      <c r="O1405" s="8">
        <v>37999800</v>
      </c>
      <c r="P1405" s="8">
        <v>1381600</v>
      </c>
      <c r="Q1405">
        <v>0.75</v>
      </c>
      <c r="R1405">
        <v>0.59</v>
      </c>
      <c r="S1405">
        <v>77.61</v>
      </c>
      <c r="T1405" s="6">
        <v>32.72</v>
      </c>
      <c r="U1405" s="7">
        <v>25.322509689922473</v>
      </c>
      <c r="V1405" t="s">
        <v>83</v>
      </c>
    </row>
    <row r="1406" spans="1:22" x14ac:dyDescent="0.3">
      <c r="A1406" t="s">
        <v>67</v>
      </c>
      <c r="B1406" s="6">
        <v>2021</v>
      </c>
      <c r="C1406">
        <v>88.87</v>
      </c>
      <c r="D1406">
        <v>62.82</v>
      </c>
      <c r="E1406">
        <v>36.76</v>
      </c>
      <c r="F1406">
        <v>81.05</v>
      </c>
      <c r="G1406">
        <v>93.72</v>
      </c>
      <c r="H1406">
        <v>91.55</v>
      </c>
      <c r="I1406">
        <v>81.84</v>
      </c>
      <c r="J1406">
        <v>90.93</v>
      </c>
      <c r="K1406" s="58">
        <v>1</v>
      </c>
      <c r="L1406" s="58">
        <v>13.64</v>
      </c>
      <c r="M1406">
        <v>53974.879999999997</v>
      </c>
      <c r="N1406" s="8">
        <v>227325000</v>
      </c>
      <c r="O1406" s="8">
        <v>152193000</v>
      </c>
      <c r="P1406" s="8">
        <v>13172000</v>
      </c>
      <c r="Q1406">
        <v>5.69</v>
      </c>
      <c r="R1406">
        <v>0.49</v>
      </c>
      <c r="S1406">
        <v>57.49</v>
      </c>
      <c r="T1406" s="6">
        <v>80.650000000000006</v>
      </c>
      <c r="U1406" s="7">
        <v>54.480521235521195</v>
      </c>
      <c r="V1406" t="s">
        <v>640</v>
      </c>
    </row>
    <row r="1407" spans="1:22" x14ac:dyDescent="0.3">
      <c r="A1407" t="s">
        <v>115</v>
      </c>
      <c r="B1407" s="6">
        <v>2021</v>
      </c>
      <c r="C1407">
        <v>74.38</v>
      </c>
      <c r="D1407">
        <v>74.38</v>
      </c>
      <c r="E1407">
        <v>79.41</v>
      </c>
      <c r="F1407">
        <v>71.05</v>
      </c>
      <c r="G1407">
        <v>79.430000000000007</v>
      </c>
      <c r="H1407">
        <v>70.44</v>
      </c>
      <c r="I1407">
        <v>74.13</v>
      </c>
      <c r="J1407">
        <v>75.62</v>
      </c>
      <c r="K1407" s="58">
        <v>1</v>
      </c>
      <c r="L1407" s="58">
        <v>17.39</v>
      </c>
      <c r="M1407">
        <v>18904.55</v>
      </c>
      <c r="N1407" s="8">
        <v>33311300</v>
      </c>
      <c r="O1407" s="8">
        <v>20668100</v>
      </c>
      <c r="P1407" s="8">
        <v>278200</v>
      </c>
      <c r="Q1407">
        <v>4.46</v>
      </c>
      <c r="R1407">
        <v>1.01</v>
      </c>
      <c r="S1407">
        <v>33.04</v>
      </c>
      <c r="T1407" s="6">
        <v>80.650000000000006</v>
      </c>
      <c r="U1407" s="7">
        <v>54.480521235521195</v>
      </c>
      <c r="V1407" t="s">
        <v>640</v>
      </c>
    </row>
    <row r="1408" spans="1:22" x14ac:dyDescent="0.3">
      <c r="A1408" t="s">
        <v>636</v>
      </c>
      <c r="B1408" s="6">
        <v>2021</v>
      </c>
      <c r="C1408">
        <v>72.12</v>
      </c>
      <c r="D1408">
        <v>72.12</v>
      </c>
      <c r="E1408">
        <v>100</v>
      </c>
      <c r="F1408">
        <v>73.75</v>
      </c>
      <c r="G1408">
        <v>74.400000000000006</v>
      </c>
      <c r="H1408">
        <v>65.930000000000007</v>
      </c>
      <c r="I1408">
        <v>74.13</v>
      </c>
      <c r="J1408">
        <v>76.52</v>
      </c>
      <c r="K1408" s="58">
        <v>1</v>
      </c>
      <c r="L1408" s="58">
        <v>17.39</v>
      </c>
      <c r="M1408">
        <v>5714.68</v>
      </c>
      <c r="N1408" s="8">
        <v>21134300</v>
      </c>
      <c r="O1408" s="8">
        <v>17318900</v>
      </c>
      <c r="P1408" s="8">
        <v>787200</v>
      </c>
      <c r="Q1408">
        <v>0.2</v>
      </c>
      <c r="R1408">
        <v>0.74</v>
      </c>
      <c r="S1408">
        <v>68.709999999999994</v>
      </c>
      <c r="T1408" s="6">
        <v>80.650000000000006</v>
      </c>
      <c r="U1408" s="7">
        <v>54.480521235521195</v>
      </c>
      <c r="V1408" t="s">
        <v>640</v>
      </c>
    </row>
    <row r="1409" spans="1:22" x14ac:dyDescent="0.3">
      <c r="A1409" t="s">
        <v>637</v>
      </c>
      <c r="B1409" s="6">
        <v>2021</v>
      </c>
      <c r="C1409">
        <v>88.21</v>
      </c>
      <c r="D1409">
        <v>58.07</v>
      </c>
      <c r="E1409">
        <v>27.94</v>
      </c>
      <c r="F1409">
        <v>95.19</v>
      </c>
      <c r="G1409">
        <v>95.08</v>
      </c>
      <c r="H1409">
        <v>66.72</v>
      </c>
      <c r="I1409">
        <v>97.76</v>
      </c>
      <c r="J1409">
        <v>70.25</v>
      </c>
      <c r="K1409" s="58">
        <v>1</v>
      </c>
      <c r="L1409" s="58">
        <v>19.05</v>
      </c>
      <c r="M1409">
        <v>52847.25</v>
      </c>
      <c r="N1409" s="8">
        <v>169839000</v>
      </c>
      <c r="O1409" s="8">
        <v>113532000</v>
      </c>
      <c r="P1409" s="8">
        <v>17915000</v>
      </c>
      <c r="Q1409">
        <v>10.97</v>
      </c>
      <c r="R1409">
        <v>0.88</v>
      </c>
      <c r="S1409">
        <v>37.36</v>
      </c>
      <c r="T1409" s="6">
        <v>80.650000000000006</v>
      </c>
      <c r="U1409" s="7">
        <v>54.480521235521195</v>
      </c>
      <c r="V1409" t="s">
        <v>640</v>
      </c>
    </row>
    <row r="1410" spans="1:22" x14ac:dyDescent="0.3">
      <c r="A1410" t="s">
        <v>139</v>
      </c>
      <c r="B1410" s="6">
        <v>2021</v>
      </c>
      <c r="C1410">
        <v>84.59</v>
      </c>
      <c r="D1410">
        <v>84.59</v>
      </c>
      <c r="E1410">
        <v>100</v>
      </c>
      <c r="F1410">
        <v>79.37</v>
      </c>
      <c r="G1410">
        <v>89.1</v>
      </c>
      <c r="H1410">
        <v>84.2</v>
      </c>
      <c r="I1410">
        <v>74.13</v>
      </c>
      <c r="J1410">
        <v>92.17</v>
      </c>
      <c r="K1410" s="58">
        <v>1</v>
      </c>
      <c r="L1410" s="58">
        <v>29.03</v>
      </c>
      <c r="M1410">
        <v>25806.45</v>
      </c>
      <c r="N1410" s="8">
        <v>33950000</v>
      </c>
      <c r="O1410" s="8">
        <v>18979000</v>
      </c>
      <c r="P1410" s="8">
        <v>2899000</v>
      </c>
      <c r="Q1410">
        <v>6.17</v>
      </c>
      <c r="R1410">
        <v>0.7</v>
      </c>
      <c r="S1410">
        <v>36.020000000000003</v>
      </c>
      <c r="T1410" s="6">
        <v>80.650000000000006</v>
      </c>
      <c r="U1410" s="7">
        <v>54.480521235521195</v>
      </c>
      <c r="V1410" t="s">
        <v>640</v>
      </c>
    </row>
    <row r="1411" spans="1:22" x14ac:dyDescent="0.3">
      <c r="A1411" t="s">
        <v>368</v>
      </c>
      <c r="B1411" s="6">
        <v>2021</v>
      </c>
      <c r="C1411">
        <v>64.56</v>
      </c>
      <c r="D1411">
        <v>64.56</v>
      </c>
      <c r="E1411">
        <v>100</v>
      </c>
      <c r="F1411">
        <v>65.67</v>
      </c>
      <c r="G1411">
        <v>72.61</v>
      </c>
      <c r="H1411">
        <v>49.28</v>
      </c>
      <c r="I1411">
        <v>52.49</v>
      </c>
      <c r="J1411">
        <v>52.41</v>
      </c>
      <c r="K1411" s="58">
        <v>1</v>
      </c>
      <c r="L1411" s="58">
        <v>43.48</v>
      </c>
      <c r="M1411">
        <v>4626.09</v>
      </c>
      <c r="N1411" s="8">
        <v>2361900</v>
      </c>
      <c r="O1411" s="8">
        <v>734300</v>
      </c>
      <c r="P1411" s="8">
        <v>321700</v>
      </c>
      <c r="Q1411">
        <v>9.0399999999999991</v>
      </c>
      <c r="R1411">
        <v>0.73</v>
      </c>
      <c r="S1411">
        <v>15</v>
      </c>
      <c r="T1411" s="6">
        <v>80.650000000000006</v>
      </c>
      <c r="U1411" s="7">
        <v>54.480521235521195</v>
      </c>
      <c r="V1411" t="s">
        <v>640</v>
      </c>
    </row>
    <row r="1412" spans="1:22" x14ac:dyDescent="0.3">
      <c r="A1412" t="s">
        <v>260</v>
      </c>
      <c r="B1412" s="6">
        <v>2021</v>
      </c>
      <c r="C1412" t="s">
        <v>679</v>
      </c>
      <c r="D1412" t="s">
        <v>679</v>
      </c>
      <c r="E1412" t="s">
        <v>679</v>
      </c>
      <c r="F1412" t="s">
        <v>679</v>
      </c>
      <c r="G1412" t="s">
        <v>679</v>
      </c>
      <c r="H1412" t="s">
        <v>679</v>
      </c>
      <c r="I1412">
        <v>0</v>
      </c>
      <c r="J1412">
        <v>0</v>
      </c>
      <c r="K1412" s="58">
        <v>1</v>
      </c>
      <c r="L1412" s="58">
        <v>45.45</v>
      </c>
      <c r="M1412">
        <v>2332.75</v>
      </c>
      <c r="N1412" s="8">
        <v>8467065</v>
      </c>
      <c r="O1412" s="8">
        <v>2039993</v>
      </c>
      <c r="P1412" s="8">
        <v>577259</v>
      </c>
      <c r="Q1412">
        <v>6.3</v>
      </c>
      <c r="R1412">
        <v>0.04</v>
      </c>
      <c r="S1412">
        <v>21.95</v>
      </c>
      <c r="T1412" s="6">
        <v>80.650000000000006</v>
      </c>
      <c r="U1412" s="7">
        <v>54.480521235521195</v>
      </c>
      <c r="V1412" t="s">
        <v>640</v>
      </c>
    </row>
    <row r="1413" spans="1:22" x14ac:dyDescent="0.3">
      <c r="A1413" t="s">
        <v>638</v>
      </c>
      <c r="B1413" s="6">
        <v>2021</v>
      </c>
      <c r="C1413">
        <v>11.61</v>
      </c>
      <c r="D1413">
        <v>11.61</v>
      </c>
      <c r="E1413">
        <v>36.76</v>
      </c>
      <c r="F1413">
        <v>0</v>
      </c>
      <c r="G1413">
        <v>2.6</v>
      </c>
      <c r="H1413">
        <v>43.21</v>
      </c>
      <c r="I1413">
        <v>0</v>
      </c>
      <c r="J1413">
        <v>49.29</v>
      </c>
      <c r="K1413" s="58">
        <v>1</v>
      </c>
      <c r="L1413" s="58">
        <v>45.45</v>
      </c>
      <c r="M1413">
        <v>13003.38</v>
      </c>
      <c r="N1413" s="8">
        <v>42533000</v>
      </c>
      <c r="O1413" s="8">
        <v>337000</v>
      </c>
      <c r="P1413" s="8">
        <v>4601000</v>
      </c>
      <c r="Q1413">
        <v>11.61</v>
      </c>
      <c r="R1413">
        <v>0.11</v>
      </c>
      <c r="S1413">
        <v>0</v>
      </c>
      <c r="T1413" s="6">
        <v>80.650000000000006</v>
      </c>
      <c r="U1413" s="7">
        <v>54.480521235521195</v>
      </c>
      <c r="V1413" t="s">
        <v>640</v>
      </c>
    </row>
    <row r="1414" spans="1:22" x14ac:dyDescent="0.3">
      <c r="A1414" t="s">
        <v>680</v>
      </c>
      <c r="B1414" s="6">
        <v>2021</v>
      </c>
      <c r="C1414">
        <v>86.81</v>
      </c>
      <c r="D1414">
        <v>69.88</v>
      </c>
      <c r="E1414">
        <v>52.94</v>
      </c>
      <c r="F1414">
        <v>94.59</v>
      </c>
      <c r="G1414">
        <v>84.06</v>
      </c>
      <c r="H1414">
        <v>80.63</v>
      </c>
      <c r="I1414">
        <v>90.8</v>
      </c>
      <c r="J1414">
        <v>79.040000000000006</v>
      </c>
      <c r="K1414" s="58">
        <v>1</v>
      </c>
      <c r="L1414" s="58">
        <v>50</v>
      </c>
      <c r="M1414">
        <v>8886.4500000000007</v>
      </c>
      <c r="N1414" s="8">
        <v>113190000</v>
      </c>
      <c r="O1414" s="8">
        <v>85296000</v>
      </c>
      <c r="P1414" s="8">
        <v>1663000</v>
      </c>
      <c r="Q1414">
        <v>0.98</v>
      </c>
      <c r="R1414">
        <v>0.41</v>
      </c>
      <c r="S1414">
        <v>68.849999999999994</v>
      </c>
      <c r="T1414" s="6">
        <v>80.650000000000006</v>
      </c>
      <c r="U1414" s="7">
        <v>54.480521235521195</v>
      </c>
      <c r="V1414" t="s">
        <v>640</v>
      </c>
    </row>
    <row r="1415" spans="1:22" x14ac:dyDescent="0.3">
      <c r="A1415" t="s">
        <v>461</v>
      </c>
      <c r="B1415" s="6">
        <v>2021</v>
      </c>
      <c r="C1415">
        <v>76.989999999999995</v>
      </c>
      <c r="D1415">
        <v>60.49</v>
      </c>
      <c r="E1415">
        <v>44</v>
      </c>
      <c r="F1415">
        <v>86.16</v>
      </c>
      <c r="G1415">
        <v>84.25</v>
      </c>
      <c r="H1415">
        <v>60.41</v>
      </c>
      <c r="I1415">
        <v>83.65</v>
      </c>
      <c r="J1415">
        <v>67.790000000000006</v>
      </c>
      <c r="K1415" s="58">
        <v>1</v>
      </c>
      <c r="L1415" s="58">
        <v>50</v>
      </c>
      <c r="M1415">
        <v>3618</v>
      </c>
      <c r="N1415" s="8">
        <v>7587000</v>
      </c>
      <c r="O1415" s="8">
        <v>4967000</v>
      </c>
      <c r="P1415" s="8">
        <v>556000</v>
      </c>
      <c r="Q1415">
        <v>4.3</v>
      </c>
      <c r="R1415">
        <v>0.75</v>
      </c>
      <c r="S1415">
        <v>26.01</v>
      </c>
      <c r="T1415" s="6">
        <v>80.650000000000006</v>
      </c>
      <c r="U1415" s="7">
        <v>54.480521235521195</v>
      </c>
      <c r="V1415" t="s">
        <v>640</v>
      </c>
    </row>
    <row r="1416" spans="1:22" x14ac:dyDescent="0.3">
      <c r="A1416" t="s">
        <v>186</v>
      </c>
      <c r="B1416" s="6">
        <v>2021</v>
      </c>
      <c r="C1416">
        <v>75.400000000000006</v>
      </c>
      <c r="D1416">
        <v>75.400000000000006</v>
      </c>
      <c r="E1416">
        <v>100</v>
      </c>
      <c r="F1416">
        <v>80.650000000000006</v>
      </c>
      <c r="G1416">
        <v>72</v>
      </c>
      <c r="H1416">
        <v>73.86</v>
      </c>
      <c r="I1416">
        <v>74.13</v>
      </c>
      <c r="J1416">
        <v>71.459999999999994</v>
      </c>
      <c r="K1416" s="58">
        <v>0</v>
      </c>
      <c r="L1416" s="58">
        <v>63.64</v>
      </c>
      <c r="M1416">
        <v>6365.16</v>
      </c>
      <c r="N1416" s="8">
        <v>18309000</v>
      </c>
      <c r="O1416" s="8">
        <v>13818000</v>
      </c>
      <c r="P1416" s="8">
        <v>553000</v>
      </c>
      <c r="Q1416">
        <v>1.33</v>
      </c>
      <c r="R1416">
        <v>0.94</v>
      </c>
      <c r="S1416">
        <v>56.47</v>
      </c>
      <c r="T1416" s="6">
        <v>80.650000000000006</v>
      </c>
      <c r="U1416" s="7">
        <v>54.480521235521195</v>
      </c>
      <c r="V1416" t="s">
        <v>640</v>
      </c>
    </row>
    <row r="1417" spans="1:22" x14ac:dyDescent="0.3">
      <c r="A1417" t="s">
        <v>639</v>
      </c>
      <c r="B1417" s="6">
        <v>2021</v>
      </c>
      <c r="C1417">
        <v>81.52</v>
      </c>
      <c r="D1417">
        <v>42.97</v>
      </c>
      <c r="E1417">
        <v>4.41</v>
      </c>
      <c r="F1417">
        <v>95.03</v>
      </c>
      <c r="G1417">
        <v>90.22</v>
      </c>
      <c r="H1417">
        <v>47.78</v>
      </c>
      <c r="I1417">
        <v>93.28</v>
      </c>
      <c r="J1417">
        <v>43.95</v>
      </c>
      <c r="K1417" s="58">
        <v>0</v>
      </c>
      <c r="L1417" s="58">
        <v>54.55</v>
      </c>
      <c r="M1417">
        <v>78375.81</v>
      </c>
      <c r="N1417" s="8">
        <v>515216000</v>
      </c>
      <c r="O1417" s="8">
        <v>383501000</v>
      </c>
      <c r="P1417" s="8">
        <v>15032600</v>
      </c>
      <c r="Q1417">
        <v>3.33</v>
      </c>
      <c r="R1417">
        <v>0.49</v>
      </c>
      <c r="S1417">
        <v>62.74</v>
      </c>
      <c r="T1417" s="6">
        <v>80.650000000000006</v>
      </c>
      <c r="U1417" s="7">
        <v>54.480521235521195</v>
      </c>
      <c r="V1417" t="s">
        <v>640</v>
      </c>
    </row>
    <row r="1418" spans="1:22" x14ac:dyDescent="0.3">
      <c r="A1418" t="s">
        <v>678</v>
      </c>
      <c r="B1418" s="6">
        <v>2021</v>
      </c>
      <c r="C1418">
        <v>72.64</v>
      </c>
      <c r="D1418">
        <v>72.64</v>
      </c>
      <c r="E1418">
        <v>100</v>
      </c>
      <c r="F1418">
        <v>47.3</v>
      </c>
      <c r="G1418">
        <v>87.12</v>
      </c>
      <c r="H1418">
        <v>92.86</v>
      </c>
      <c r="I1418">
        <v>27.78</v>
      </c>
      <c r="J1418">
        <v>99.24</v>
      </c>
      <c r="K1418" s="58">
        <v>1</v>
      </c>
      <c r="L1418" s="58">
        <v>60</v>
      </c>
      <c r="M1418">
        <v>77884.94</v>
      </c>
      <c r="N1418" s="8">
        <v>46543800</v>
      </c>
      <c r="O1418" s="8">
        <v>24545000</v>
      </c>
      <c r="P1418" s="8">
        <v>3934500</v>
      </c>
      <c r="Q1418">
        <v>6.38</v>
      </c>
      <c r="R1418">
        <v>0.5</v>
      </c>
      <c r="S1418">
        <v>38.69</v>
      </c>
      <c r="T1418" s="6">
        <v>80.650000000000006</v>
      </c>
      <c r="U1418" s="7">
        <v>54.480521235521195</v>
      </c>
      <c r="V1418" t="s">
        <v>77</v>
      </c>
    </row>
    <row r="1419" spans="1:22" x14ac:dyDescent="0.3">
      <c r="A1419" t="s">
        <v>155</v>
      </c>
      <c r="B1419" s="6">
        <v>2021</v>
      </c>
      <c r="C1419">
        <v>76.34</v>
      </c>
      <c r="D1419">
        <v>76.34</v>
      </c>
      <c r="E1419">
        <v>100</v>
      </c>
      <c r="F1419">
        <v>69.63</v>
      </c>
      <c r="G1419">
        <v>79.39</v>
      </c>
      <c r="H1419">
        <v>83.01</v>
      </c>
      <c r="I1419">
        <v>27.78</v>
      </c>
      <c r="J1419">
        <v>79.11</v>
      </c>
      <c r="K1419" s="58">
        <v>1</v>
      </c>
      <c r="L1419" s="58">
        <v>60</v>
      </c>
      <c r="M1419">
        <v>17474.46</v>
      </c>
      <c r="N1419" s="8">
        <v>13396000</v>
      </c>
      <c r="O1419" s="8">
        <v>7760000</v>
      </c>
      <c r="P1419" s="8">
        <v>1054000</v>
      </c>
      <c r="Q1419">
        <v>6.8</v>
      </c>
      <c r="R1419">
        <v>0.72</v>
      </c>
      <c r="S1419">
        <v>38.65</v>
      </c>
      <c r="T1419" s="6">
        <v>80.650000000000006</v>
      </c>
      <c r="U1419" s="7">
        <v>54.480521235521195</v>
      </c>
      <c r="V1419" t="s">
        <v>77</v>
      </c>
    </row>
    <row r="1420" spans="1:22" x14ac:dyDescent="0.3">
      <c r="A1420" t="s">
        <v>356</v>
      </c>
      <c r="B1420" s="6">
        <v>2021</v>
      </c>
      <c r="C1420">
        <v>78.400000000000006</v>
      </c>
      <c r="D1420">
        <v>78.400000000000006</v>
      </c>
      <c r="E1420">
        <v>100</v>
      </c>
      <c r="F1420">
        <v>91.17</v>
      </c>
      <c r="G1420">
        <v>90.88</v>
      </c>
      <c r="H1420">
        <v>34.67</v>
      </c>
      <c r="I1420">
        <v>95.88</v>
      </c>
      <c r="J1420">
        <v>19.95</v>
      </c>
      <c r="K1420" s="58">
        <v>1</v>
      </c>
      <c r="L1420" s="58">
        <v>66.67</v>
      </c>
      <c r="M1420">
        <v>9446.27</v>
      </c>
      <c r="N1420" s="8">
        <v>12157000</v>
      </c>
      <c r="O1420" s="8">
        <v>6507000</v>
      </c>
      <c r="P1420" s="8">
        <v>1116000</v>
      </c>
      <c r="Q1420">
        <v>11.83</v>
      </c>
      <c r="R1420">
        <v>0.78</v>
      </c>
      <c r="S1420">
        <v>37.99</v>
      </c>
      <c r="T1420" s="6">
        <v>80.650000000000006</v>
      </c>
      <c r="U1420" s="7">
        <v>54.480521235521195</v>
      </c>
      <c r="V1420" t="s">
        <v>77</v>
      </c>
    </row>
    <row r="1421" spans="1:22" x14ac:dyDescent="0.3">
      <c r="A1421" t="s">
        <v>21</v>
      </c>
      <c r="B1421" s="6">
        <v>2021</v>
      </c>
      <c r="C1421">
        <v>92.12</v>
      </c>
      <c r="D1421">
        <v>54.66</v>
      </c>
      <c r="E1421">
        <v>17.190000000000001</v>
      </c>
      <c r="F1421">
        <v>95.24</v>
      </c>
      <c r="G1421">
        <v>93.09</v>
      </c>
      <c r="H1421">
        <v>84.99</v>
      </c>
      <c r="I1421">
        <v>99.79</v>
      </c>
      <c r="J1421">
        <v>99.11</v>
      </c>
      <c r="K1421" s="58">
        <v>1</v>
      </c>
      <c r="L1421" s="58">
        <v>70</v>
      </c>
      <c r="M1421">
        <v>56679.3</v>
      </c>
      <c r="N1421" s="8">
        <v>84783000</v>
      </c>
      <c r="O1421" s="8">
        <v>42702000</v>
      </c>
      <c r="P1421" s="8">
        <v>6412000</v>
      </c>
      <c r="Q1421">
        <v>7.28</v>
      </c>
      <c r="R1421">
        <v>0.93</v>
      </c>
      <c r="S1421">
        <v>30.65</v>
      </c>
      <c r="T1421" s="6">
        <v>80.650000000000006</v>
      </c>
      <c r="U1421" s="7">
        <v>54.480521235521195</v>
      </c>
      <c r="V1421" t="s">
        <v>77</v>
      </c>
    </row>
    <row r="1422" spans="1:22" x14ac:dyDescent="0.3">
      <c r="A1422" t="s">
        <v>12</v>
      </c>
      <c r="B1422" s="6">
        <v>2021</v>
      </c>
      <c r="C1422">
        <v>90.45</v>
      </c>
      <c r="D1422">
        <v>51.75</v>
      </c>
      <c r="E1422">
        <v>13.04</v>
      </c>
      <c r="F1422">
        <v>85.12</v>
      </c>
      <c r="G1422">
        <v>97.44</v>
      </c>
      <c r="H1422">
        <v>83.91</v>
      </c>
      <c r="I1422">
        <v>61.22</v>
      </c>
      <c r="J1422">
        <v>83.1</v>
      </c>
      <c r="K1422" s="58">
        <v>1</v>
      </c>
      <c r="L1422" s="58">
        <v>70</v>
      </c>
      <c r="M1422">
        <v>46291.8</v>
      </c>
      <c r="N1422" s="8">
        <v>115661000</v>
      </c>
      <c r="O1422" s="8">
        <v>82493000</v>
      </c>
      <c r="P1422" s="8">
        <v>9449000</v>
      </c>
      <c r="Q1422">
        <v>1.38</v>
      </c>
      <c r="R1422">
        <v>0.38</v>
      </c>
      <c r="S1422">
        <v>54.38</v>
      </c>
      <c r="T1422" s="6">
        <v>80.650000000000006</v>
      </c>
      <c r="U1422" s="7">
        <v>54.480521235521195</v>
      </c>
      <c r="V1422" t="s">
        <v>77</v>
      </c>
    </row>
    <row r="1423" spans="1:22" x14ac:dyDescent="0.3">
      <c r="A1423" t="s">
        <v>254</v>
      </c>
      <c r="B1423" s="6">
        <v>2021</v>
      </c>
      <c r="C1423">
        <v>60.05</v>
      </c>
      <c r="D1423">
        <v>60.05</v>
      </c>
      <c r="E1423">
        <v>100</v>
      </c>
      <c r="F1423">
        <v>43.05</v>
      </c>
      <c r="G1423">
        <v>63.94</v>
      </c>
      <c r="H1423">
        <v>83.51</v>
      </c>
      <c r="I1423">
        <v>27.78</v>
      </c>
      <c r="J1423">
        <v>79.180000000000007</v>
      </c>
      <c r="K1423" s="58">
        <v>1</v>
      </c>
      <c r="L1423" s="58">
        <v>80</v>
      </c>
      <c r="M1423">
        <v>12205.5</v>
      </c>
      <c r="N1423" s="8">
        <v>10064500</v>
      </c>
      <c r="O1423" s="8">
        <v>6069200</v>
      </c>
      <c r="P1423" s="8">
        <v>764500</v>
      </c>
      <c r="Q1423">
        <v>5.41</v>
      </c>
      <c r="R1423">
        <v>1.43</v>
      </c>
      <c r="S1423">
        <v>40.35</v>
      </c>
      <c r="T1423" s="6">
        <v>80.650000000000006</v>
      </c>
      <c r="U1423" s="7">
        <v>54.480521235521195</v>
      </c>
      <c r="V1423" t="s">
        <v>77</v>
      </c>
    </row>
    <row r="1424" spans="1:22" x14ac:dyDescent="0.3">
      <c r="A1424" t="s">
        <v>641</v>
      </c>
      <c r="B1424" s="6">
        <v>2021</v>
      </c>
      <c r="C1424">
        <v>79.48</v>
      </c>
      <c r="D1424">
        <v>79.48</v>
      </c>
      <c r="E1424">
        <v>100</v>
      </c>
      <c r="F1424">
        <v>68.59</v>
      </c>
      <c r="G1424">
        <v>88.51</v>
      </c>
      <c r="H1424">
        <v>83.41</v>
      </c>
      <c r="I1424">
        <v>27.78</v>
      </c>
      <c r="J1424">
        <v>84.67</v>
      </c>
      <c r="K1424" s="58">
        <v>1</v>
      </c>
      <c r="L1424" s="58">
        <v>80</v>
      </c>
      <c r="M1424">
        <v>5080.74</v>
      </c>
      <c r="N1424" s="8">
        <v>6875000</v>
      </c>
      <c r="O1424" s="8">
        <v>4331000</v>
      </c>
      <c r="P1424" s="8">
        <v>455000</v>
      </c>
      <c r="Q1424">
        <v>5.59</v>
      </c>
      <c r="R1424">
        <v>0.64</v>
      </c>
      <c r="S1424">
        <v>43.38</v>
      </c>
      <c r="T1424" s="6">
        <v>80.650000000000006</v>
      </c>
      <c r="U1424" s="7">
        <v>54.480521235521195</v>
      </c>
      <c r="V1424" t="s">
        <v>77</v>
      </c>
    </row>
    <row r="1425" spans="1:22" x14ac:dyDescent="0.3">
      <c r="A1425" t="s">
        <v>681</v>
      </c>
      <c r="B1425" s="6">
        <v>2021</v>
      </c>
      <c r="C1425">
        <v>85.22</v>
      </c>
      <c r="D1425">
        <v>85.22</v>
      </c>
      <c r="E1425">
        <v>100</v>
      </c>
      <c r="F1425">
        <v>91.65</v>
      </c>
      <c r="G1425">
        <v>86.31</v>
      </c>
      <c r="H1425">
        <v>72.02</v>
      </c>
      <c r="I1425">
        <v>95.88</v>
      </c>
      <c r="J1425">
        <v>69.42</v>
      </c>
      <c r="K1425" s="58">
        <v>1</v>
      </c>
      <c r="L1425" s="58">
        <v>66.67</v>
      </c>
      <c r="M1425">
        <v>15772.58</v>
      </c>
      <c r="N1425" s="8">
        <v>3279900</v>
      </c>
      <c r="O1425" s="8">
        <v>1514000</v>
      </c>
      <c r="P1425" s="8">
        <v>434300</v>
      </c>
      <c r="Q1425">
        <v>10.74</v>
      </c>
      <c r="R1425">
        <v>0.57999999999999996</v>
      </c>
      <c r="S1425">
        <v>34.64</v>
      </c>
      <c r="T1425" s="6">
        <v>80.650000000000006</v>
      </c>
      <c r="U1425" s="7">
        <v>54.480521235521195</v>
      </c>
      <c r="V1425" t="s">
        <v>77</v>
      </c>
    </row>
    <row r="1426" spans="1:22" x14ac:dyDescent="0.3">
      <c r="A1426" t="s">
        <v>622</v>
      </c>
      <c r="B1426" s="6">
        <v>2021</v>
      </c>
      <c r="C1426">
        <v>73.58</v>
      </c>
      <c r="D1426">
        <v>73.58</v>
      </c>
      <c r="E1426">
        <v>100</v>
      </c>
      <c r="F1426">
        <v>46.79</v>
      </c>
      <c r="G1426">
        <v>88.05</v>
      </c>
      <c r="H1426">
        <v>96.41</v>
      </c>
      <c r="I1426">
        <v>0</v>
      </c>
      <c r="J1426">
        <v>97.05</v>
      </c>
      <c r="K1426" s="58">
        <v>1</v>
      </c>
      <c r="L1426" s="58">
        <v>60</v>
      </c>
      <c r="M1426">
        <v>879.14</v>
      </c>
      <c r="N1426" s="8">
        <v>1336555</v>
      </c>
      <c r="O1426" s="8">
        <v>670716</v>
      </c>
      <c r="P1426" s="8">
        <v>65633</v>
      </c>
      <c r="Q1426">
        <v>0.72</v>
      </c>
      <c r="R1426">
        <v>0.48</v>
      </c>
      <c r="S1426">
        <v>36.71</v>
      </c>
      <c r="T1426" s="6">
        <v>80.650000000000006</v>
      </c>
      <c r="U1426" s="7">
        <v>54.480521235521195</v>
      </c>
      <c r="V1426" t="s">
        <v>77</v>
      </c>
    </row>
    <row r="1427" spans="1:22" x14ac:dyDescent="0.3">
      <c r="A1427" t="s">
        <v>642</v>
      </c>
      <c r="B1427" s="6">
        <v>2021</v>
      </c>
      <c r="C1427">
        <v>42.3</v>
      </c>
      <c r="D1427">
        <v>42.3</v>
      </c>
      <c r="E1427">
        <v>100</v>
      </c>
      <c r="F1427">
        <v>35.24</v>
      </c>
      <c r="G1427">
        <v>49.97</v>
      </c>
      <c r="H1427">
        <v>41.77</v>
      </c>
      <c r="I1427">
        <v>70.78</v>
      </c>
      <c r="J1427">
        <v>44.1</v>
      </c>
      <c r="K1427" s="58">
        <v>1</v>
      </c>
      <c r="L1427" s="58">
        <v>66.67</v>
      </c>
      <c r="M1427">
        <v>13203.1</v>
      </c>
      <c r="N1427" s="8">
        <v>2312193</v>
      </c>
      <c r="O1427" s="8">
        <v>483866</v>
      </c>
      <c r="P1427" s="8">
        <v>641076</v>
      </c>
      <c r="Q1427">
        <v>25.19</v>
      </c>
      <c r="R1427">
        <v>0.97</v>
      </c>
      <c r="S1427">
        <v>1.05</v>
      </c>
      <c r="T1427" s="6">
        <v>80.650000000000006</v>
      </c>
      <c r="U1427" s="7">
        <v>54.480521235521195</v>
      </c>
      <c r="V1427" t="s">
        <v>77</v>
      </c>
    </row>
    <row r="1428" spans="1:22" x14ac:dyDescent="0.3">
      <c r="A1428" t="s">
        <v>643</v>
      </c>
      <c r="B1428" s="6">
        <v>2021</v>
      </c>
      <c r="C1428">
        <v>53.22</v>
      </c>
      <c r="D1428">
        <v>53.22</v>
      </c>
      <c r="E1428">
        <v>100</v>
      </c>
      <c r="F1428">
        <v>40.43</v>
      </c>
      <c r="G1428">
        <v>63.45</v>
      </c>
      <c r="H1428">
        <v>58.47</v>
      </c>
      <c r="I1428">
        <v>27.78</v>
      </c>
      <c r="J1428">
        <v>71</v>
      </c>
      <c r="K1428" s="58">
        <v>1</v>
      </c>
      <c r="L1428" s="58">
        <v>60</v>
      </c>
      <c r="M1428">
        <v>2104.46</v>
      </c>
      <c r="N1428" s="8">
        <v>2276000</v>
      </c>
      <c r="O1428" s="8">
        <v>520000</v>
      </c>
      <c r="P1428" s="8">
        <v>341000</v>
      </c>
      <c r="Q1428">
        <v>11.69</v>
      </c>
      <c r="R1428">
        <v>1.26</v>
      </c>
      <c r="S1428">
        <v>2.71</v>
      </c>
      <c r="T1428" s="6">
        <v>80.650000000000006</v>
      </c>
      <c r="U1428" s="7">
        <v>54.480521235521195</v>
      </c>
      <c r="V1428" t="s">
        <v>77</v>
      </c>
    </row>
    <row r="1429" spans="1:22" x14ac:dyDescent="0.3">
      <c r="A1429" t="s">
        <v>162</v>
      </c>
      <c r="B1429" s="6">
        <v>2021</v>
      </c>
      <c r="C1429">
        <v>75.19</v>
      </c>
      <c r="D1429">
        <v>75.19</v>
      </c>
      <c r="E1429">
        <v>100</v>
      </c>
      <c r="F1429">
        <v>72.38</v>
      </c>
      <c r="G1429">
        <v>72.22</v>
      </c>
      <c r="H1429">
        <v>85.17</v>
      </c>
      <c r="I1429">
        <v>27.78</v>
      </c>
      <c r="J1429">
        <v>95.99</v>
      </c>
      <c r="K1429" s="58">
        <v>1</v>
      </c>
      <c r="L1429" s="58">
        <v>50</v>
      </c>
      <c r="M1429">
        <v>22678.7</v>
      </c>
      <c r="N1429" s="8">
        <v>11238000</v>
      </c>
      <c r="O1429" s="8">
        <v>7297000</v>
      </c>
      <c r="P1429" s="8">
        <v>1073000</v>
      </c>
      <c r="Q1429">
        <v>8.27</v>
      </c>
      <c r="R1429">
        <v>0.59</v>
      </c>
      <c r="S1429">
        <v>54.22</v>
      </c>
      <c r="T1429" s="6">
        <v>80.650000000000006</v>
      </c>
      <c r="U1429" s="7">
        <v>54.480521235521195</v>
      </c>
      <c r="V1429" t="s">
        <v>77</v>
      </c>
    </row>
    <row r="1430" spans="1:22" x14ac:dyDescent="0.3">
      <c r="A1430" t="s">
        <v>274</v>
      </c>
      <c r="B1430" s="6">
        <v>2021</v>
      </c>
      <c r="C1430">
        <v>71.849999999999994</v>
      </c>
      <c r="D1430">
        <v>71.849999999999994</v>
      </c>
      <c r="E1430">
        <v>100</v>
      </c>
      <c r="F1430">
        <v>60.06</v>
      </c>
      <c r="G1430">
        <v>70.459999999999994</v>
      </c>
      <c r="H1430">
        <v>95.02</v>
      </c>
      <c r="I1430">
        <v>27.78</v>
      </c>
      <c r="J1430">
        <v>93.31</v>
      </c>
      <c r="K1430" s="58">
        <v>1</v>
      </c>
      <c r="L1430" s="58">
        <v>53.85</v>
      </c>
      <c r="M1430">
        <v>4567.43</v>
      </c>
      <c r="N1430" s="8">
        <v>7604000</v>
      </c>
      <c r="O1430" s="8">
        <v>4919000</v>
      </c>
      <c r="P1430" s="8">
        <v>526000</v>
      </c>
      <c r="Q1430">
        <v>4.49</v>
      </c>
      <c r="R1430">
        <v>2.06</v>
      </c>
      <c r="S1430">
        <v>33.83</v>
      </c>
      <c r="T1430" s="6">
        <v>80.650000000000006</v>
      </c>
      <c r="U1430" s="7">
        <v>54.480521235521195</v>
      </c>
      <c r="V1430" t="s">
        <v>77</v>
      </c>
    </row>
    <row r="1431" spans="1:22" x14ac:dyDescent="0.3">
      <c r="A1431" t="s">
        <v>374</v>
      </c>
      <c r="B1431" s="6">
        <v>2021</v>
      </c>
      <c r="C1431">
        <v>51.51</v>
      </c>
      <c r="D1431">
        <v>51.51</v>
      </c>
      <c r="E1431">
        <v>62.5</v>
      </c>
      <c r="F1431">
        <v>39.049999999999997</v>
      </c>
      <c r="G1431">
        <v>76.930000000000007</v>
      </c>
      <c r="H1431">
        <v>30.45</v>
      </c>
      <c r="I1431">
        <v>27.78</v>
      </c>
      <c r="J1431">
        <v>22.95</v>
      </c>
      <c r="K1431" s="58">
        <v>1</v>
      </c>
      <c r="L1431" s="58">
        <v>54.55</v>
      </c>
      <c r="M1431">
        <v>2929.37</v>
      </c>
      <c r="N1431" s="8">
        <v>8706000</v>
      </c>
      <c r="O1431" s="8">
        <v>3408600</v>
      </c>
      <c r="P1431" s="8">
        <v>2181000</v>
      </c>
      <c r="Q1431">
        <v>35.92</v>
      </c>
      <c r="R1431">
        <v>0.37</v>
      </c>
      <c r="S1431">
        <v>21.56</v>
      </c>
      <c r="T1431" s="6">
        <v>80.650000000000006</v>
      </c>
      <c r="U1431" s="7">
        <v>54.480521235521195</v>
      </c>
      <c r="V1431" t="s">
        <v>77</v>
      </c>
    </row>
    <row r="1432" spans="1:22" x14ac:dyDescent="0.3">
      <c r="A1432" t="s">
        <v>644</v>
      </c>
      <c r="B1432" s="6">
        <v>2021</v>
      </c>
      <c r="C1432">
        <v>77.959999999999994</v>
      </c>
      <c r="D1432">
        <v>77.959999999999994</v>
      </c>
      <c r="E1432">
        <v>100</v>
      </c>
      <c r="F1432">
        <v>66.680000000000007</v>
      </c>
      <c r="G1432">
        <v>87.06</v>
      </c>
      <c r="H1432">
        <v>79.69</v>
      </c>
      <c r="I1432">
        <v>39.020000000000003</v>
      </c>
      <c r="J1432">
        <v>89.24</v>
      </c>
      <c r="K1432" s="58">
        <v>0</v>
      </c>
      <c r="L1432" s="58">
        <v>54.55</v>
      </c>
      <c r="M1432">
        <v>34747.440000000002</v>
      </c>
      <c r="N1432" s="8">
        <v>15810000</v>
      </c>
      <c r="O1432" s="8">
        <v>6413000</v>
      </c>
      <c r="P1432" s="8">
        <v>1135000</v>
      </c>
      <c r="Q1432">
        <v>11.72</v>
      </c>
      <c r="R1432">
        <v>0.57999999999999996</v>
      </c>
      <c r="S1432">
        <v>24.76</v>
      </c>
      <c r="T1432" s="6">
        <v>80.650000000000006</v>
      </c>
      <c r="U1432" s="7">
        <v>54.480521235521195</v>
      </c>
      <c r="V1432" t="s">
        <v>77</v>
      </c>
    </row>
    <row r="1433" spans="1:22" x14ac:dyDescent="0.3">
      <c r="A1433" t="s">
        <v>389</v>
      </c>
      <c r="B1433" s="6">
        <v>2021</v>
      </c>
      <c r="C1433">
        <v>81.760000000000005</v>
      </c>
      <c r="D1433">
        <v>81.760000000000005</v>
      </c>
      <c r="E1433">
        <v>100</v>
      </c>
      <c r="F1433">
        <v>70.010000000000005</v>
      </c>
      <c r="G1433">
        <v>87.58</v>
      </c>
      <c r="H1433">
        <v>92.65</v>
      </c>
      <c r="I1433">
        <v>70.78</v>
      </c>
      <c r="J1433">
        <v>95.91</v>
      </c>
      <c r="K1433" s="58">
        <v>0</v>
      </c>
      <c r="L1433" s="58">
        <v>58.33</v>
      </c>
      <c r="M1433">
        <v>4683.42</v>
      </c>
      <c r="N1433" s="8">
        <v>10326000</v>
      </c>
      <c r="O1433" s="8">
        <v>6564000</v>
      </c>
      <c r="P1433" s="8">
        <v>580000</v>
      </c>
      <c r="Q1433">
        <v>3.31</v>
      </c>
      <c r="R1433">
        <v>0.73</v>
      </c>
      <c r="S1433">
        <v>48.22</v>
      </c>
      <c r="T1433" s="6">
        <v>80.650000000000006</v>
      </c>
      <c r="U1433" s="7">
        <v>54.480521235521195</v>
      </c>
      <c r="V1433" t="s">
        <v>77</v>
      </c>
    </row>
    <row r="1434" spans="1:22" x14ac:dyDescent="0.3">
      <c r="A1434" t="s">
        <v>282</v>
      </c>
      <c r="B1434" s="6">
        <v>2021</v>
      </c>
      <c r="C1434">
        <v>84.02</v>
      </c>
      <c r="D1434">
        <v>50.61</v>
      </c>
      <c r="E1434">
        <v>17.190000000000001</v>
      </c>
      <c r="F1434">
        <v>86.37</v>
      </c>
      <c r="G1434">
        <v>80.319999999999993</v>
      </c>
      <c r="H1434">
        <v>86.16</v>
      </c>
      <c r="I1434">
        <v>95.88</v>
      </c>
      <c r="J1434">
        <v>97.32</v>
      </c>
      <c r="K1434" s="58">
        <v>0</v>
      </c>
      <c r="L1434" s="58">
        <v>45.45</v>
      </c>
      <c r="M1434">
        <v>10846.99</v>
      </c>
      <c r="N1434" s="8">
        <v>19270000</v>
      </c>
      <c r="O1434" s="8">
        <v>12205000</v>
      </c>
      <c r="P1434" s="8">
        <v>1208000</v>
      </c>
      <c r="Q1434">
        <v>5.87</v>
      </c>
      <c r="R1434">
        <v>0.59</v>
      </c>
      <c r="S1434">
        <v>42.08</v>
      </c>
      <c r="T1434" s="6">
        <v>80.650000000000006</v>
      </c>
      <c r="U1434" s="7">
        <v>54.480521235521195</v>
      </c>
      <c r="V1434" t="s">
        <v>77</v>
      </c>
    </row>
    <row r="1435" spans="1:22" x14ac:dyDescent="0.3">
      <c r="A1435" t="s">
        <v>263</v>
      </c>
      <c r="B1435" s="6">
        <v>2021</v>
      </c>
      <c r="C1435">
        <v>75.900000000000006</v>
      </c>
      <c r="D1435">
        <v>75.900000000000006</v>
      </c>
      <c r="E1435">
        <v>100</v>
      </c>
      <c r="F1435">
        <v>64.41</v>
      </c>
      <c r="G1435">
        <v>84.75</v>
      </c>
      <c r="H1435">
        <v>81.22</v>
      </c>
      <c r="I1435">
        <v>27.78</v>
      </c>
      <c r="J1435">
        <v>89.15</v>
      </c>
      <c r="K1435" s="58">
        <v>0</v>
      </c>
      <c r="L1435" s="58">
        <v>45.45</v>
      </c>
      <c r="M1435">
        <v>18149.400000000001</v>
      </c>
      <c r="N1435" s="8">
        <v>6540013</v>
      </c>
      <c r="O1435" s="8">
        <v>3287754</v>
      </c>
      <c r="P1435" s="8">
        <v>475143</v>
      </c>
      <c r="Q1435">
        <v>6.44</v>
      </c>
      <c r="R1435">
        <v>0.57999999999999996</v>
      </c>
      <c r="S1435">
        <v>35.549999999999997</v>
      </c>
      <c r="T1435" s="6">
        <v>80.650000000000006</v>
      </c>
      <c r="U1435" s="7">
        <v>54.480521235521195</v>
      </c>
      <c r="V1435" t="s">
        <v>77</v>
      </c>
    </row>
    <row r="1436" spans="1:22" x14ac:dyDescent="0.3">
      <c r="A1436" t="s">
        <v>377</v>
      </c>
      <c r="B1436" s="6">
        <v>2021</v>
      </c>
      <c r="C1436">
        <v>74.97</v>
      </c>
      <c r="D1436">
        <v>74.97</v>
      </c>
      <c r="E1436">
        <v>100</v>
      </c>
      <c r="F1436">
        <v>86.19</v>
      </c>
      <c r="G1436">
        <v>72.489999999999995</v>
      </c>
      <c r="H1436">
        <v>59.33</v>
      </c>
      <c r="I1436">
        <v>70.78</v>
      </c>
      <c r="J1436">
        <v>52.68</v>
      </c>
      <c r="K1436" s="58">
        <v>0</v>
      </c>
      <c r="L1436" s="58">
        <v>53.85</v>
      </c>
      <c r="M1436">
        <v>8796.48</v>
      </c>
      <c r="N1436" s="8">
        <v>8825993</v>
      </c>
      <c r="O1436" s="8">
        <v>5658719</v>
      </c>
      <c r="P1436" s="8">
        <v>790587</v>
      </c>
      <c r="Q1436">
        <v>7.9</v>
      </c>
      <c r="R1436">
        <v>2.73</v>
      </c>
      <c r="S1436">
        <v>40.49</v>
      </c>
      <c r="T1436" s="6">
        <v>80.650000000000006</v>
      </c>
      <c r="U1436" s="7">
        <v>54.480521235521195</v>
      </c>
      <c r="V1436" t="s">
        <v>77</v>
      </c>
    </row>
    <row r="1437" spans="1:22" x14ac:dyDescent="0.3">
      <c r="A1437" t="s">
        <v>590</v>
      </c>
      <c r="B1437" s="6">
        <v>2021</v>
      </c>
      <c r="C1437">
        <v>41.1</v>
      </c>
      <c r="D1437">
        <v>41.1</v>
      </c>
      <c r="E1437">
        <v>100</v>
      </c>
      <c r="F1437">
        <v>28.37</v>
      </c>
      <c r="G1437">
        <v>36.68</v>
      </c>
      <c r="H1437">
        <v>71.09</v>
      </c>
      <c r="I1437">
        <v>27.87</v>
      </c>
      <c r="J1437">
        <v>81.78</v>
      </c>
      <c r="K1437" s="58">
        <v>0</v>
      </c>
      <c r="L1437" s="58">
        <v>46.67</v>
      </c>
      <c r="M1437">
        <v>2032.93</v>
      </c>
      <c r="N1437" s="8">
        <v>606400</v>
      </c>
      <c r="O1437" s="8">
        <v>94700</v>
      </c>
      <c r="P1437" s="8">
        <v>87700</v>
      </c>
      <c r="Q1437">
        <v>12.81</v>
      </c>
      <c r="R1437">
        <v>0.51</v>
      </c>
      <c r="S1437">
        <v>3.01</v>
      </c>
      <c r="T1437" s="6">
        <v>80.650000000000006</v>
      </c>
      <c r="U1437" s="7">
        <v>54.480521235521195</v>
      </c>
      <c r="V1437" t="s">
        <v>77</v>
      </c>
    </row>
    <row r="1438" spans="1:22" x14ac:dyDescent="0.3">
      <c r="A1438" t="s">
        <v>682</v>
      </c>
      <c r="B1438" s="6">
        <v>2021</v>
      </c>
      <c r="C1438">
        <v>78.209999999999994</v>
      </c>
      <c r="D1438">
        <v>78.209999999999994</v>
      </c>
      <c r="E1438">
        <v>100</v>
      </c>
      <c r="F1438">
        <v>73.33</v>
      </c>
      <c r="G1438">
        <v>85.15</v>
      </c>
      <c r="H1438">
        <v>75.06</v>
      </c>
      <c r="I1438">
        <v>70.78</v>
      </c>
      <c r="J1438">
        <v>82.94</v>
      </c>
      <c r="K1438" s="58">
        <v>0</v>
      </c>
      <c r="L1438" s="58">
        <v>55.56</v>
      </c>
      <c r="M1438">
        <v>11643.5</v>
      </c>
      <c r="N1438" s="8">
        <v>147696568</v>
      </c>
      <c r="O1438" s="8">
        <v>85017132</v>
      </c>
      <c r="P1438" s="8">
        <v>21502499</v>
      </c>
      <c r="Q1438">
        <v>3.14</v>
      </c>
      <c r="R1438">
        <v>0.97</v>
      </c>
      <c r="S1438">
        <v>37.81</v>
      </c>
      <c r="T1438" s="6">
        <v>80.650000000000006</v>
      </c>
      <c r="U1438" s="7">
        <v>54.480521235521195</v>
      </c>
      <c r="V1438" t="s">
        <v>77</v>
      </c>
    </row>
    <row r="1439" spans="1:22" x14ac:dyDescent="0.3">
      <c r="A1439" t="s">
        <v>646</v>
      </c>
      <c r="B1439" s="6">
        <v>2021</v>
      </c>
      <c r="C1439">
        <v>68.040000000000006</v>
      </c>
      <c r="D1439">
        <v>38.43</v>
      </c>
      <c r="E1439">
        <v>8.82</v>
      </c>
      <c r="F1439">
        <v>82.54</v>
      </c>
      <c r="G1439">
        <v>92.54</v>
      </c>
      <c r="H1439">
        <v>14</v>
      </c>
      <c r="I1439">
        <v>80.13</v>
      </c>
      <c r="J1439">
        <v>4.43</v>
      </c>
      <c r="K1439" s="58">
        <v>0</v>
      </c>
      <c r="L1439" s="58">
        <v>63.64</v>
      </c>
      <c r="M1439">
        <v>7062.12</v>
      </c>
      <c r="N1439" s="8">
        <v>34814950</v>
      </c>
      <c r="O1439" s="8">
        <v>27784648</v>
      </c>
      <c r="P1439" s="8">
        <v>192112</v>
      </c>
      <c r="Q1439">
        <v>9.51</v>
      </c>
      <c r="R1439">
        <v>0.8</v>
      </c>
      <c r="S1439">
        <v>61.18</v>
      </c>
      <c r="T1439" s="6">
        <v>80.650000000000006</v>
      </c>
      <c r="U1439" s="7">
        <v>54.480521235521195</v>
      </c>
      <c r="V1439" t="s">
        <v>645</v>
      </c>
    </row>
    <row r="1440" spans="1:22" x14ac:dyDescent="0.3">
      <c r="A1440" t="s">
        <v>647</v>
      </c>
      <c r="B1440" s="6">
        <v>2021</v>
      </c>
      <c r="C1440">
        <v>73.3</v>
      </c>
      <c r="D1440">
        <v>67.53</v>
      </c>
      <c r="E1440">
        <v>61.76</v>
      </c>
      <c r="F1440">
        <v>77.41</v>
      </c>
      <c r="G1440">
        <v>77.98</v>
      </c>
      <c r="H1440">
        <v>61.1</v>
      </c>
      <c r="I1440">
        <v>80.13</v>
      </c>
      <c r="J1440">
        <v>66.69</v>
      </c>
      <c r="K1440" s="58">
        <v>0</v>
      </c>
      <c r="L1440" s="58">
        <v>55.56</v>
      </c>
      <c r="M1440">
        <v>1905.43</v>
      </c>
      <c r="N1440" s="8">
        <v>4726000</v>
      </c>
      <c r="O1440" s="8">
        <v>3350000</v>
      </c>
      <c r="P1440" s="8">
        <v>107000</v>
      </c>
      <c r="Q1440">
        <v>3.58</v>
      </c>
      <c r="R1440">
        <v>1.52</v>
      </c>
      <c r="S1440">
        <v>30.89</v>
      </c>
      <c r="T1440" s="6">
        <v>80.650000000000006</v>
      </c>
      <c r="U1440" s="7">
        <v>54.480521235521195</v>
      </c>
      <c r="V1440" t="s">
        <v>645</v>
      </c>
    </row>
    <row r="1441" spans="1:22" x14ac:dyDescent="0.3">
      <c r="A1441" t="s">
        <v>483</v>
      </c>
      <c r="B1441" s="6">
        <v>2021</v>
      </c>
      <c r="C1441">
        <v>54.65</v>
      </c>
      <c r="D1441">
        <v>54.65</v>
      </c>
      <c r="E1441">
        <v>100</v>
      </c>
      <c r="F1441">
        <v>53.4</v>
      </c>
      <c r="G1441">
        <v>77.03</v>
      </c>
      <c r="H1441">
        <v>25.55</v>
      </c>
      <c r="I1441">
        <v>5.13</v>
      </c>
      <c r="J1441">
        <v>15.82</v>
      </c>
      <c r="K1441" s="58">
        <v>0</v>
      </c>
      <c r="L1441" s="58">
        <v>55.56</v>
      </c>
      <c r="M1441">
        <v>3350.74</v>
      </c>
      <c r="N1441" s="8">
        <v>4998939</v>
      </c>
      <c r="O1441" s="8">
        <v>2594327</v>
      </c>
      <c r="P1441" s="8">
        <v>162164</v>
      </c>
      <c r="Q1441">
        <v>3.42</v>
      </c>
      <c r="R1441">
        <v>0.59</v>
      </c>
      <c r="S1441">
        <v>18.899999999999999</v>
      </c>
      <c r="T1441" s="6">
        <v>80.650000000000006</v>
      </c>
      <c r="U1441" s="7">
        <v>54.480521235521195</v>
      </c>
      <c r="V1441" t="s">
        <v>645</v>
      </c>
    </row>
    <row r="1442" spans="1:22" x14ac:dyDescent="0.3">
      <c r="A1442" t="s">
        <v>200</v>
      </c>
      <c r="B1442" s="6">
        <v>2021</v>
      </c>
      <c r="C1442">
        <v>69.819999999999993</v>
      </c>
      <c r="D1442">
        <v>69.819999999999993</v>
      </c>
      <c r="E1442">
        <v>100</v>
      </c>
      <c r="F1442">
        <v>70.069999999999993</v>
      </c>
      <c r="G1442">
        <v>87.03</v>
      </c>
      <c r="H1442">
        <v>45.77</v>
      </c>
      <c r="I1442">
        <v>36.86</v>
      </c>
      <c r="J1442">
        <v>39.14</v>
      </c>
      <c r="K1442" s="58">
        <v>1</v>
      </c>
      <c r="L1442" s="58">
        <v>66.67</v>
      </c>
      <c r="M1442">
        <v>11880.04</v>
      </c>
      <c r="N1442" s="8">
        <v>44350000</v>
      </c>
      <c r="O1442" s="8">
        <v>31561000</v>
      </c>
      <c r="P1442" s="8">
        <v>-686000</v>
      </c>
      <c r="Q1442">
        <v>3.04</v>
      </c>
      <c r="R1442">
        <v>0.85</v>
      </c>
      <c r="S1442">
        <v>42.14</v>
      </c>
      <c r="T1442" s="6">
        <v>80.650000000000006</v>
      </c>
      <c r="U1442" s="7">
        <v>54.480521235521195</v>
      </c>
      <c r="V1442" t="s">
        <v>645</v>
      </c>
    </row>
    <row r="1443" spans="1:22" x14ac:dyDescent="0.3">
      <c r="A1443" t="s">
        <v>648</v>
      </c>
      <c r="B1443" s="6">
        <v>2021</v>
      </c>
      <c r="C1443">
        <v>88.91</v>
      </c>
      <c r="D1443">
        <v>88.91</v>
      </c>
      <c r="E1443">
        <v>100</v>
      </c>
      <c r="F1443">
        <v>90</v>
      </c>
      <c r="G1443">
        <v>89.34</v>
      </c>
      <c r="H1443">
        <v>86.36</v>
      </c>
      <c r="I1443">
        <v>96.49</v>
      </c>
      <c r="J1443">
        <v>85.29</v>
      </c>
      <c r="K1443" s="58">
        <v>1</v>
      </c>
      <c r="L1443" s="58">
        <v>77.78</v>
      </c>
      <c r="M1443">
        <v>36026.68</v>
      </c>
      <c r="N1443" s="8">
        <v>39213680</v>
      </c>
      <c r="O1443" s="8">
        <v>20809360</v>
      </c>
      <c r="P1443" s="8">
        <v>3050512</v>
      </c>
      <c r="Q1443">
        <v>6.33</v>
      </c>
      <c r="R1443">
        <v>0.67</v>
      </c>
      <c r="S1443">
        <v>36.76</v>
      </c>
      <c r="T1443" s="6">
        <v>80.650000000000006</v>
      </c>
      <c r="U1443" s="7">
        <v>54.480521235521195</v>
      </c>
      <c r="V1443" t="s">
        <v>645</v>
      </c>
    </row>
    <row r="1444" spans="1:22" x14ac:dyDescent="0.3">
      <c r="A1444" t="s">
        <v>321</v>
      </c>
      <c r="B1444" s="6">
        <v>2021</v>
      </c>
      <c r="C1444">
        <v>85.78</v>
      </c>
      <c r="D1444">
        <v>85.78</v>
      </c>
      <c r="E1444">
        <v>100</v>
      </c>
      <c r="F1444">
        <v>96.66</v>
      </c>
      <c r="G1444">
        <v>83.67</v>
      </c>
      <c r="H1444">
        <v>73.47</v>
      </c>
      <c r="I1444">
        <v>98.08</v>
      </c>
      <c r="J1444">
        <v>68.94</v>
      </c>
      <c r="K1444" s="58">
        <v>1</v>
      </c>
      <c r="L1444" s="58">
        <v>55.56</v>
      </c>
      <c r="M1444">
        <v>8839.6</v>
      </c>
      <c r="N1444" s="8">
        <v>33586000</v>
      </c>
      <c r="O1444" s="8">
        <v>26790000</v>
      </c>
      <c r="P1444" s="8">
        <v>1790000</v>
      </c>
      <c r="Q1444">
        <v>2.87</v>
      </c>
      <c r="R1444">
        <v>0.56999999999999995</v>
      </c>
      <c r="S1444">
        <v>69.27</v>
      </c>
      <c r="T1444" s="6">
        <v>80.650000000000006</v>
      </c>
      <c r="U1444" s="7">
        <v>54.480521235521195</v>
      </c>
      <c r="V1444" t="s">
        <v>645</v>
      </c>
    </row>
    <row r="1445" spans="1:22" x14ac:dyDescent="0.3">
      <c r="A1445" t="s">
        <v>220</v>
      </c>
      <c r="B1445" s="6">
        <v>2021</v>
      </c>
      <c r="C1445">
        <v>81.7</v>
      </c>
      <c r="D1445">
        <v>71.73</v>
      </c>
      <c r="E1445">
        <v>61.76</v>
      </c>
      <c r="F1445">
        <v>75.66</v>
      </c>
      <c r="G1445">
        <v>90.57</v>
      </c>
      <c r="H1445">
        <v>77.92</v>
      </c>
      <c r="I1445">
        <v>75.64</v>
      </c>
      <c r="J1445">
        <v>77.849999999999994</v>
      </c>
      <c r="K1445" s="58">
        <v>1</v>
      </c>
      <c r="L1445" s="58">
        <v>55.56</v>
      </c>
      <c r="M1445">
        <v>20093.37</v>
      </c>
      <c r="N1445" s="8">
        <v>24347000</v>
      </c>
      <c r="O1445" s="8">
        <v>18508000</v>
      </c>
      <c r="P1445" s="8">
        <v>336000</v>
      </c>
      <c r="Q1445">
        <v>6.05</v>
      </c>
      <c r="R1445">
        <v>0.28000000000000003</v>
      </c>
      <c r="S1445">
        <v>64.94</v>
      </c>
      <c r="T1445" s="6">
        <v>80.650000000000006</v>
      </c>
      <c r="U1445" s="7">
        <v>54.480521235521195</v>
      </c>
      <c r="V1445" t="s">
        <v>645</v>
      </c>
    </row>
    <row r="1446" spans="1:22" x14ac:dyDescent="0.3">
      <c r="A1446" t="s">
        <v>649</v>
      </c>
      <c r="B1446" s="6">
        <v>2021</v>
      </c>
      <c r="C1446">
        <v>53.4</v>
      </c>
      <c r="D1446">
        <v>53.4</v>
      </c>
      <c r="E1446">
        <v>100</v>
      </c>
      <c r="F1446">
        <v>53.11</v>
      </c>
      <c r="G1446">
        <v>58.34</v>
      </c>
      <c r="H1446">
        <v>45.73</v>
      </c>
      <c r="I1446">
        <v>50</v>
      </c>
      <c r="J1446">
        <v>36.96</v>
      </c>
      <c r="K1446" s="58">
        <v>1</v>
      </c>
      <c r="L1446" s="58">
        <v>56.25</v>
      </c>
      <c r="M1446">
        <v>1869.59</v>
      </c>
      <c r="N1446" s="8">
        <v>21563000</v>
      </c>
      <c r="O1446" s="8">
        <v>11195000</v>
      </c>
      <c r="P1446" s="8">
        <v>782000</v>
      </c>
      <c r="Q1446">
        <v>2.02</v>
      </c>
      <c r="R1446">
        <v>0.82</v>
      </c>
      <c r="S1446">
        <v>9.17</v>
      </c>
      <c r="T1446" s="6">
        <v>80.650000000000006</v>
      </c>
      <c r="U1446" s="7">
        <v>54.480521235521195</v>
      </c>
      <c r="V1446" t="s">
        <v>645</v>
      </c>
    </row>
    <row r="1447" spans="1:22" x14ac:dyDescent="0.3">
      <c r="A1447" t="s">
        <v>176</v>
      </c>
      <c r="B1447" s="6">
        <v>2021</v>
      </c>
      <c r="C1447">
        <v>86.94</v>
      </c>
      <c r="D1447">
        <v>86.94</v>
      </c>
      <c r="E1447">
        <v>100</v>
      </c>
      <c r="F1447">
        <v>89.31</v>
      </c>
      <c r="G1447">
        <v>94.39</v>
      </c>
      <c r="H1447">
        <v>72.2</v>
      </c>
      <c r="I1447">
        <v>91.8</v>
      </c>
      <c r="J1447">
        <v>70.52</v>
      </c>
      <c r="K1447" s="58">
        <v>1</v>
      </c>
      <c r="L1447" s="58">
        <v>58.33</v>
      </c>
      <c r="M1447">
        <v>14615.2</v>
      </c>
      <c r="N1447" s="8">
        <v>3683500</v>
      </c>
      <c r="O1447" s="8">
        <v>1695800</v>
      </c>
      <c r="P1447" s="8">
        <v>897900</v>
      </c>
      <c r="Q1447">
        <v>20.85</v>
      </c>
      <c r="R1447">
        <v>0.94</v>
      </c>
      <c r="S1447">
        <v>28.28</v>
      </c>
      <c r="T1447" s="6">
        <v>80.650000000000006</v>
      </c>
      <c r="U1447" s="7">
        <v>54.480521235521195</v>
      </c>
      <c r="V1447" t="s">
        <v>645</v>
      </c>
    </row>
    <row r="1448" spans="1:22" x14ac:dyDescent="0.3">
      <c r="A1448" t="s">
        <v>650</v>
      </c>
      <c r="B1448" s="6">
        <v>2021</v>
      </c>
      <c r="C1448">
        <v>82.25</v>
      </c>
      <c r="D1448">
        <v>82.25</v>
      </c>
      <c r="E1448">
        <v>100</v>
      </c>
      <c r="F1448">
        <v>83.62</v>
      </c>
      <c r="G1448">
        <v>78.34</v>
      </c>
      <c r="H1448">
        <v>85.42</v>
      </c>
      <c r="I1448">
        <v>59.65</v>
      </c>
      <c r="J1448">
        <v>93.42</v>
      </c>
      <c r="K1448" s="58">
        <v>1</v>
      </c>
      <c r="L1448" s="58">
        <v>46.67</v>
      </c>
      <c r="M1448">
        <v>11861.33</v>
      </c>
      <c r="N1448" s="8">
        <v>33448000</v>
      </c>
      <c r="O1448" s="8">
        <v>16788600</v>
      </c>
      <c r="P1448" s="8">
        <v>1584200</v>
      </c>
      <c r="Q1448">
        <v>5.83</v>
      </c>
      <c r="R1448">
        <v>0.56000000000000005</v>
      </c>
      <c r="S1448">
        <v>32.6</v>
      </c>
      <c r="T1448" s="6">
        <v>80.650000000000006</v>
      </c>
      <c r="U1448" s="7">
        <v>54.480521235521195</v>
      </c>
      <c r="V1448" t="s">
        <v>645</v>
      </c>
    </row>
    <row r="1449" spans="1:22" x14ac:dyDescent="0.3">
      <c r="A1449" t="s">
        <v>651</v>
      </c>
      <c r="B1449" s="6">
        <v>2021</v>
      </c>
      <c r="C1449">
        <v>78.11</v>
      </c>
      <c r="D1449">
        <v>78.11</v>
      </c>
      <c r="E1449">
        <v>100</v>
      </c>
      <c r="F1449">
        <v>94.14</v>
      </c>
      <c r="G1449">
        <v>72.56</v>
      </c>
      <c r="H1449">
        <v>65.97</v>
      </c>
      <c r="I1449">
        <v>98.77</v>
      </c>
      <c r="J1449">
        <v>67.650000000000006</v>
      </c>
      <c r="K1449" s="58">
        <v>1</v>
      </c>
      <c r="L1449" s="58">
        <v>68.75</v>
      </c>
      <c r="M1449">
        <v>18198.68</v>
      </c>
      <c r="N1449" s="8">
        <v>6353200</v>
      </c>
      <c r="O1449" s="8">
        <v>3393900</v>
      </c>
      <c r="P1449" s="8">
        <v>734700</v>
      </c>
      <c r="Q1449">
        <v>10</v>
      </c>
      <c r="R1449">
        <v>1.02</v>
      </c>
      <c r="S1449">
        <v>34.450000000000003</v>
      </c>
      <c r="T1449" s="6">
        <v>80.650000000000006</v>
      </c>
      <c r="U1449" s="7">
        <v>54.480521235521195</v>
      </c>
      <c r="V1449" t="s">
        <v>645</v>
      </c>
    </row>
    <row r="1450" spans="1:22" x14ac:dyDescent="0.3">
      <c r="A1450" t="s">
        <v>498</v>
      </c>
      <c r="B1450" s="6">
        <v>2021</v>
      </c>
      <c r="C1450">
        <v>69.709999999999994</v>
      </c>
      <c r="D1450">
        <v>69.709999999999994</v>
      </c>
      <c r="E1450">
        <v>100</v>
      </c>
      <c r="F1450">
        <v>83.49</v>
      </c>
      <c r="G1450">
        <v>56.67</v>
      </c>
      <c r="H1450">
        <v>68.38</v>
      </c>
      <c r="I1450">
        <v>84.29</v>
      </c>
      <c r="J1450">
        <v>71.959999999999994</v>
      </c>
      <c r="K1450" s="58">
        <v>1</v>
      </c>
      <c r="L1450" s="58">
        <v>58.33</v>
      </c>
      <c r="M1450">
        <v>1522.62</v>
      </c>
      <c r="N1450" s="8">
        <v>28812000</v>
      </c>
      <c r="O1450" s="8">
        <v>22968000</v>
      </c>
      <c r="P1450" s="8">
        <v>1712000</v>
      </c>
      <c r="Q1450">
        <v>5.44</v>
      </c>
      <c r="R1450">
        <v>1.85</v>
      </c>
      <c r="S1450">
        <v>41.9</v>
      </c>
      <c r="T1450" s="6">
        <v>80.650000000000006</v>
      </c>
      <c r="U1450" s="7">
        <v>54.480521235521195</v>
      </c>
      <c r="V1450" t="s">
        <v>645</v>
      </c>
    </row>
    <row r="1451" spans="1:22" x14ac:dyDescent="0.3">
      <c r="A1451" t="s">
        <v>123</v>
      </c>
      <c r="B1451" s="6">
        <v>2021</v>
      </c>
      <c r="C1451">
        <v>87.38</v>
      </c>
      <c r="D1451">
        <v>51.19</v>
      </c>
      <c r="E1451">
        <v>15</v>
      </c>
      <c r="F1451">
        <v>96.34</v>
      </c>
      <c r="G1451">
        <v>84.81</v>
      </c>
      <c r="H1451">
        <v>79.75</v>
      </c>
      <c r="I1451">
        <v>97.95</v>
      </c>
      <c r="J1451">
        <v>79.55</v>
      </c>
      <c r="K1451" s="58">
        <v>1</v>
      </c>
      <c r="L1451" s="58">
        <v>58.33</v>
      </c>
      <c r="M1451">
        <v>32457.65</v>
      </c>
      <c r="N1451" s="8">
        <v>51008000</v>
      </c>
      <c r="O1451" s="8">
        <v>29882000</v>
      </c>
      <c r="P1451" s="8">
        <v>4235000</v>
      </c>
      <c r="Q1451">
        <v>5.53</v>
      </c>
      <c r="R1451">
        <v>0.87</v>
      </c>
      <c r="S1451">
        <v>40.25</v>
      </c>
      <c r="T1451" s="6">
        <v>80.650000000000006</v>
      </c>
      <c r="U1451" s="7">
        <v>54.480521235521195</v>
      </c>
      <c r="V1451" t="s">
        <v>645</v>
      </c>
    </row>
    <row r="1452" spans="1:22" x14ac:dyDescent="0.3">
      <c r="A1452" t="s">
        <v>259</v>
      </c>
      <c r="B1452" s="6">
        <v>2021</v>
      </c>
      <c r="C1452">
        <v>79.2</v>
      </c>
      <c r="D1452">
        <v>48.2</v>
      </c>
      <c r="E1452">
        <v>17.190000000000001</v>
      </c>
      <c r="F1452">
        <v>88.43</v>
      </c>
      <c r="G1452">
        <v>72.39</v>
      </c>
      <c r="H1452">
        <v>74.45</v>
      </c>
      <c r="I1452">
        <v>95.88</v>
      </c>
      <c r="J1452">
        <v>65.8</v>
      </c>
      <c r="K1452" s="58">
        <v>1</v>
      </c>
      <c r="L1452" s="58">
        <v>53.85</v>
      </c>
      <c r="M1452">
        <v>21210.46</v>
      </c>
      <c r="N1452" s="8">
        <v>10557400</v>
      </c>
      <c r="O1452" s="8">
        <v>6161500</v>
      </c>
      <c r="P1452" s="8">
        <v>1391400</v>
      </c>
      <c r="Q1452">
        <v>10.84</v>
      </c>
      <c r="R1452">
        <v>0.88</v>
      </c>
      <c r="S1452">
        <v>45.46</v>
      </c>
      <c r="T1452" s="6">
        <v>80.650000000000006</v>
      </c>
      <c r="U1452" s="7">
        <v>54.480521235521195</v>
      </c>
      <c r="V1452" t="s">
        <v>645</v>
      </c>
    </row>
    <row r="1453" spans="1:22" x14ac:dyDescent="0.3">
      <c r="A1453" t="s">
        <v>257</v>
      </c>
      <c r="B1453" s="6">
        <v>2021</v>
      </c>
      <c r="C1453">
        <v>70.38</v>
      </c>
      <c r="D1453">
        <v>66.069999999999993</v>
      </c>
      <c r="E1453">
        <v>61.76</v>
      </c>
      <c r="F1453">
        <v>56.8</v>
      </c>
      <c r="G1453">
        <v>75.16</v>
      </c>
      <c r="H1453">
        <v>82.79</v>
      </c>
      <c r="I1453">
        <v>13.46</v>
      </c>
      <c r="J1453">
        <v>95.1</v>
      </c>
      <c r="K1453" s="58">
        <v>1</v>
      </c>
      <c r="L1453" s="58">
        <v>55.56</v>
      </c>
      <c r="M1453">
        <v>8941.3799999999992</v>
      </c>
      <c r="N1453" s="8">
        <v>137055000</v>
      </c>
      <c r="O1453" s="8">
        <v>91258000</v>
      </c>
      <c r="P1453" s="8">
        <v>7783000</v>
      </c>
      <c r="Q1453">
        <v>5.36</v>
      </c>
      <c r="R1453">
        <v>1.05</v>
      </c>
      <c r="S1453">
        <v>24.67</v>
      </c>
      <c r="T1453" s="6">
        <v>80.650000000000006</v>
      </c>
      <c r="U1453" s="7">
        <v>54.480521235521195</v>
      </c>
      <c r="V1453" t="s">
        <v>645</v>
      </c>
    </row>
    <row r="1454" spans="1:22" x14ac:dyDescent="0.3">
      <c r="A1454" t="s">
        <v>42</v>
      </c>
      <c r="B1454" s="6">
        <v>2021</v>
      </c>
      <c r="C1454">
        <v>82.19</v>
      </c>
      <c r="D1454">
        <v>82.19</v>
      </c>
      <c r="E1454">
        <v>100</v>
      </c>
      <c r="F1454">
        <v>94.27</v>
      </c>
      <c r="G1454">
        <v>70.62</v>
      </c>
      <c r="H1454">
        <v>81.2</v>
      </c>
      <c r="I1454">
        <v>91.99</v>
      </c>
      <c r="J1454">
        <v>81.569999999999993</v>
      </c>
      <c r="K1454" s="58">
        <v>1</v>
      </c>
      <c r="L1454" s="58">
        <v>55.56</v>
      </c>
      <c r="M1454">
        <v>54141.91</v>
      </c>
      <c r="N1454" s="8">
        <v>99314000</v>
      </c>
      <c r="O1454" s="8">
        <v>74543000</v>
      </c>
      <c r="P1454" s="8">
        <v>4218000</v>
      </c>
      <c r="Q1454">
        <v>3.17</v>
      </c>
      <c r="R1454">
        <v>0.5</v>
      </c>
      <c r="S1454">
        <v>56.28</v>
      </c>
      <c r="T1454" s="6">
        <v>80.650000000000006</v>
      </c>
      <c r="U1454" s="7">
        <v>54.480521235521195</v>
      </c>
      <c r="V1454" t="s">
        <v>645</v>
      </c>
    </row>
    <row r="1455" spans="1:22" x14ac:dyDescent="0.3">
      <c r="A1455" t="s">
        <v>10</v>
      </c>
      <c r="B1455" s="6">
        <v>2021</v>
      </c>
      <c r="C1455">
        <v>89.81</v>
      </c>
      <c r="D1455">
        <v>55.25</v>
      </c>
      <c r="E1455">
        <v>20.69</v>
      </c>
      <c r="F1455">
        <v>89.75</v>
      </c>
      <c r="G1455">
        <v>88.04</v>
      </c>
      <c r="H1455">
        <v>93.07</v>
      </c>
      <c r="I1455">
        <v>78.98</v>
      </c>
      <c r="J1455">
        <v>99.78</v>
      </c>
      <c r="K1455" s="58">
        <v>0</v>
      </c>
      <c r="L1455" s="58">
        <v>64.290000000000006</v>
      </c>
      <c r="M1455">
        <v>78482.25</v>
      </c>
      <c r="N1455" s="8">
        <v>207557018</v>
      </c>
      <c r="O1455" s="8">
        <v>140722597</v>
      </c>
      <c r="P1455" s="8">
        <v>14449475</v>
      </c>
      <c r="Q1455">
        <v>3.04</v>
      </c>
      <c r="R1455">
        <v>0.55000000000000004</v>
      </c>
      <c r="S1455">
        <v>43.56</v>
      </c>
      <c r="T1455" s="6">
        <v>80.650000000000006</v>
      </c>
      <c r="U1455" s="7">
        <v>54.480521235521195</v>
      </c>
      <c r="V1455" t="s">
        <v>652</v>
      </c>
    </row>
    <row r="1456" spans="1:22" x14ac:dyDescent="0.3">
      <c r="A1456" t="s">
        <v>46</v>
      </c>
      <c r="B1456" s="6">
        <v>2021</v>
      </c>
      <c r="C1456">
        <v>83.66</v>
      </c>
      <c r="D1456">
        <v>46.57</v>
      </c>
      <c r="E1456">
        <v>9.48</v>
      </c>
      <c r="F1456">
        <v>70.64</v>
      </c>
      <c r="G1456">
        <v>93.5</v>
      </c>
      <c r="H1456">
        <v>85.23</v>
      </c>
      <c r="I1456">
        <v>28.98</v>
      </c>
      <c r="J1456">
        <v>98.26</v>
      </c>
      <c r="K1456" s="58">
        <v>1</v>
      </c>
      <c r="L1456" s="58">
        <v>60</v>
      </c>
      <c r="M1456">
        <v>44723.77</v>
      </c>
      <c r="N1456" s="8">
        <v>135052000</v>
      </c>
      <c r="O1456" s="8">
        <v>95533000</v>
      </c>
      <c r="P1456" s="8">
        <v>10989000</v>
      </c>
      <c r="Q1456">
        <v>5.24</v>
      </c>
      <c r="R1456">
        <v>0.56999999999999995</v>
      </c>
      <c r="S1456">
        <v>49.11</v>
      </c>
      <c r="T1456" s="6">
        <v>80.650000000000006</v>
      </c>
      <c r="U1456" s="7">
        <v>54.480521235521195</v>
      </c>
      <c r="V1456" t="s">
        <v>652</v>
      </c>
    </row>
    <row r="1457" spans="1:22" x14ac:dyDescent="0.3">
      <c r="A1457" t="s">
        <v>346</v>
      </c>
      <c r="B1457" s="6">
        <v>2021</v>
      </c>
      <c r="C1457">
        <v>70.87</v>
      </c>
      <c r="D1457">
        <v>70.87</v>
      </c>
      <c r="E1457">
        <v>100</v>
      </c>
      <c r="F1457">
        <v>73.900000000000006</v>
      </c>
      <c r="G1457">
        <v>90.58</v>
      </c>
      <c r="H1457">
        <v>31.27</v>
      </c>
      <c r="I1457">
        <v>28.98</v>
      </c>
      <c r="J1457">
        <v>23.33</v>
      </c>
      <c r="K1457" s="58">
        <v>1</v>
      </c>
      <c r="L1457" s="58">
        <v>66.67</v>
      </c>
      <c r="M1457">
        <v>6639.78</v>
      </c>
      <c r="N1457" s="8">
        <v>14427000</v>
      </c>
      <c r="O1457" s="8">
        <v>10457000</v>
      </c>
      <c r="P1457" s="8">
        <v>1965000</v>
      </c>
      <c r="Q1457">
        <v>0.18</v>
      </c>
      <c r="R1457">
        <v>1.1399999999999999</v>
      </c>
      <c r="S1457">
        <v>57.98</v>
      </c>
      <c r="T1457" s="6">
        <v>80.650000000000006</v>
      </c>
      <c r="U1457" s="7">
        <v>54.480521235521195</v>
      </c>
      <c r="V1457" t="s">
        <v>652</v>
      </c>
    </row>
    <row r="1458" spans="1:22" x14ac:dyDescent="0.3">
      <c r="A1458" t="s">
        <v>653</v>
      </c>
      <c r="B1458" s="6">
        <v>2021</v>
      </c>
      <c r="C1458">
        <v>80.41</v>
      </c>
      <c r="D1458">
        <v>80.41</v>
      </c>
      <c r="E1458">
        <v>100</v>
      </c>
      <c r="F1458">
        <v>81.2</v>
      </c>
      <c r="G1458">
        <v>79.09</v>
      </c>
      <c r="H1458">
        <v>80.58</v>
      </c>
      <c r="I1458">
        <v>55.3</v>
      </c>
      <c r="J1458">
        <v>86.71</v>
      </c>
      <c r="K1458" s="58">
        <v>1</v>
      </c>
      <c r="L1458" s="58">
        <v>22.22</v>
      </c>
      <c r="M1458">
        <v>14242.7</v>
      </c>
      <c r="N1458" s="8">
        <v>16091066</v>
      </c>
      <c r="O1458" s="8">
        <v>11632598</v>
      </c>
      <c r="P1458" s="8">
        <v>-519569</v>
      </c>
      <c r="Q1458">
        <v>-3.78</v>
      </c>
      <c r="R1458">
        <v>0.63</v>
      </c>
      <c r="S1458">
        <v>32.71</v>
      </c>
      <c r="T1458" s="6">
        <v>80.650000000000006</v>
      </c>
      <c r="U1458" s="7">
        <v>54.480521235521195</v>
      </c>
      <c r="V1458" t="s">
        <v>652</v>
      </c>
    </row>
    <row r="1459" spans="1:22" x14ac:dyDescent="0.3">
      <c r="A1459" t="s">
        <v>391</v>
      </c>
      <c r="B1459" s="6">
        <v>2021</v>
      </c>
      <c r="C1459">
        <v>78.95</v>
      </c>
      <c r="D1459">
        <v>78.95</v>
      </c>
      <c r="E1459">
        <v>100</v>
      </c>
      <c r="F1459">
        <v>72.42</v>
      </c>
      <c r="G1459">
        <v>79.430000000000007</v>
      </c>
      <c r="H1459">
        <v>87.67</v>
      </c>
      <c r="I1459">
        <v>28.98</v>
      </c>
      <c r="J1459">
        <v>96.99</v>
      </c>
      <c r="K1459" s="58">
        <v>1</v>
      </c>
      <c r="L1459" s="58">
        <v>21.05</v>
      </c>
      <c r="M1459">
        <v>33799.129999999997</v>
      </c>
      <c r="N1459" s="8">
        <v>12372000</v>
      </c>
      <c r="O1459" s="8">
        <v>5387000</v>
      </c>
      <c r="P1459" s="8">
        <v>1387000</v>
      </c>
      <c r="Q1459">
        <v>16.37</v>
      </c>
      <c r="R1459">
        <v>1.22</v>
      </c>
      <c r="S1459">
        <v>20.100000000000001</v>
      </c>
      <c r="T1459" s="6">
        <v>80.650000000000006</v>
      </c>
      <c r="U1459" s="7">
        <v>54.480521235521195</v>
      </c>
      <c r="V1459" t="s">
        <v>652</v>
      </c>
    </row>
    <row r="1460" spans="1:22" x14ac:dyDescent="0.3">
      <c r="A1460" t="s">
        <v>401</v>
      </c>
      <c r="B1460" s="6">
        <v>2021</v>
      </c>
      <c r="C1460">
        <v>84.13</v>
      </c>
      <c r="D1460">
        <v>84.13</v>
      </c>
      <c r="E1460">
        <v>100</v>
      </c>
      <c r="F1460">
        <v>77.099999999999994</v>
      </c>
      <c r="G1460">
        <v>90.87</v>
      </c>
      <c r="H1460">
        <v>82.41</v>
      </c>
      <c r="I1460">
        <v>28.98</v>
      </c>
      <c r="J1460">
        <v>93.06</v>
      </c>
      <c r="K1460" s="58">
        <v>1</v>
      </c>
      <c r="L1460" s="58">
        <v>20</v>
      </c>
      <c r="M1460">
        <v>16494.54</v>
      </c>
      <c r="N1460" s="8">
        <v>52533000</v>
      </c>
      <c r="O1460" s="8">
        <v>33020000</v>
      </c>
      <c r="P1460" s="8">
        <v>7103000</v>
      </c>
      <c r="Q1460">
        <v>4.28</v>
      </c>
      <c r="R1460">
        <v>0.68</v>
      </c>
      <c r="S1460">
        <v>40.6</v>
      </c>
      <c r="T1460" s="6">
        <v>80.650000000000006</v>
      </c>
      <c r="U1460" s="7">
        <v>54.480521235521195</v>
      </c>
      <c r="V1460" t="s">
        <v>652</v>
      </c>
    </row>
    <row r="1461" spans="1:22" x14ac:dyDescent="0.3">
      <c r="A1461" t="s">
        <v>453</v>
      </c>
      <c r="B1461" s="6">
        <v>2021</v>
      </c>
      <c r="C1461" t="s">
        <v>679</v>
      </c>
      <c r="D1461" t="s">
        <v>679</v>
      </c>
      <c r="E1461" t="s">
        <v>679</v>
      </c>
      <c r="F1461" t="s">
        <v>679</v>
      </c>
      <c r="G1461" t="s">
        <v>679</v>
      </c>
      <c r="H1461" t="s">
        <v>679</v>
      </c>
      <c r="I1461" t="s">
        <v>679</v>
      </c>
      <c r="J1461" t="s">
        <v>679</v>
      </c>
      <c r="K1461" s="58">
        <v>1</v>
      </c>
      <c r="L1461" s="58">
        <v>20</v>
      </c>
      <c r="M1461">
        <v>687.2</v>
      </c>
      <c r="N1461" s="8">
        <v>2822241</v>
      </c>
      <c r="O1461" s="8">
        <v>2463826</v>
      </c>
      <c r="P1461" s="8">
        <v>19646</v>
      </c>
      <c r="Q1461">
        <v>-3.8</v>
      </c>
      <c r="R1461">
        <v>0.79</v>
      </c>
      <c r="S1461">
        <v>67.67</v>
      </c>
      <c r="T1461" s="6">
        <v>80.650000000000006</v>
      </c>
      <c r="U1461" s="7">
        <v>54.480521235521195</v>
      </c>
      <c r="V1461" t="s">
        <v>652</v>
      </c>
    </row>
    <row r="1462" spans="1:22" x14ac:dyDescent="0.3">
      <c r="A1462" t="s">
        <v>654</v>
      </c>
      <c r="B1462" s="6">
        <v>2021</v>
      </c>
      <c r="C1462">
        <v>85.13</v>
      </c>
      <c r="D1462">
        <v>48.6</v>
      </c>
      <c r="E1462">
        <v>12.07</v>
      </c>
      <c r="F1462">
        <v>88.16</v>
      </c>
      <c r="G1462">
        <v>90.36</v>
      </c>
      <c r="H1462">
        <v>71.34</v>
      </c>
      <c r="I1462">
        <v>78.98</v>
      </c>
      <c r="J1462">
        <v>93.04</v>
      </c>
      <c r="K1462" s="58">
        <v>1</v>
      </c>
      <c r="L1462" s="58">
        <v>23.81</v>
      </c>
      <c r="M1462">
        <v>16184.29</v>
      </c>
      <c r="N1462" s="8">
        <v>53376000</v>
      </c>
      <c r="O1462" s="8">
        <v>30582000</v>
      </c>
      <c r="P1462" s="8">
        <v>3528000</v>
      </c>
      <c r="Q1462">
        <v>5.0999999999999996</v>
      </c>
      <c r="R1462">
        <v>0.83</v>
      </c>
      <c r="S1462">
        <v>38.869999999999997</v>
      </c>
      <c r="T1462" s="6">
        <v>80.650000000000006</v>
      </c>
      <c r="U1462" s="7">
        <v>54.480521235521195</v>
      </c>
      <c r="V1462" t="s">
        <v>652</v>
      </c>
    </row>
    <row r="1463" spans="1:22" x14ac:dyDescent="0.3">
      <c r="A1463" t="s">
        <v>655</v>
      </c>
      <c r="B1463" s="6">
        <v>2021</v>
      </c>
      <c r="C1463">
        <v>92.79</v>
      </c>
      <c r="D1463">
        <v>49.41</v>
      </c>
      <c r="E1463">
        <v>6.03</v>
      </c>
      <c r="F1463">
        <v>91.1</v>
      </c>
      <c r="G1463">
        <v>92.53</v>
      </c>
      <c r="H1463">
        <v>95.72</v>
      </c>
      <c r="I1463">
        <v>78.98</v>
      </c>
      <c r="J1463">
        <v>99.5</v>
      </c>
      <c r="K1463" s="58">
        <v>0</v>
      </c>
      <c r="L1463" s="58">
        <v>47.37</v>
      </c>
      <c r="M1463">
        <v>120605.8</v>
      </c>
      <c r="N1463" s="8">
        <v>344919520</v>
      </c>
      <c r="O1463" s="8">
        <v>190631760</v>
      </c>
      <c r="P1463" s="8">
        <v>22179149</v>
      </c>
      <c r="Q1463">
        <v>5.96</v>
      </c>
      <c r="R1463">
        <v>0.64</v>
      </c>
      <c r="S1463">
        <v>33.69</v>
      </c>
      <c r="T1463" s="6">
        <v>80.650000000000006</v>
      </c>
      <c r="U1463" s="7">
        <v>54.480521235521195</v>
      </c>
      <c r="V1463" t="s">
        <v>652</v>
      </c>
    </row>
    <row r="1464" spans="1:22" x14ac:dyDescent="0.3">
      <c r="A1464" t="s">
        <v>544</v>
      </c>
      <c r="B1464" s="6">
        <v>2021</v>
      </c>
      <c r="C1464">
        <v>84.43</v>
      </c>
      <c r="D1464">
        <v>55.75</v>
      </c>
      <c r="E1464">
        <v>27.08</v>
      </c>
      <c r="F1464">
        <v>80.56</v>
      </c>
      <c r="G1464">
        <v>95.73</v>
      </c>
      <c r="H1464">
        <v>72.86</v>
      </c>
      <c r="I1464">
        <v>82.35</v>
      </c>
      <c r="J1464">
        <v>79.510000000000005</v>
      </c>
      <c r="K1464" s="58">
        <v>0</v>
      </c>
      <c r="L1464" s="58">
        <v>21.74</v>
      </c>
      <c r="M1464">
        <v>1885.45</v>
      </c>
      <c r="N1464" s="8">
        <v>11213000</v>
      </c>
      <c r="O1464" s="8">
        <v>10862000</v>
      </c>
      <c r="P1464" s="8">
        <v>-1719000</v>
      </c>
      <c r="Q1464">
        <v>-21.12</v>
      </c>
      <c r="R1464">
        <v>0.61</v>
      </c>
      <c r="S1464">
        <v>91.81</v>
      </c>
      <c r="T1464" s="6">
        <v>80.650000000000006</v>
      </c>
      <c r="U1464" s="7">
        <v>54.480521235521195</v>
      </c>
      <c r="V1464" t="s">
        <v>652</v>
      </c>
    </row>
    <row r="1465" spans="1:22" x14ac:dyDescent="0.3">
      <c r="A1465" t="s">
        <v>550</v>
      </c>
      <c r="B1465" s="6">
        <v>2021</v>
      </c>
      <c r="C1465">
        <v>66.150000000000006</v>
      </c>
      <c r="D1465">
        <v>66.150000000000006</v>
      </c>
      <c r="E1465">
        <v>68.75</v>
      </c>
      <c r="F1465">
        <v>41.62</v>
      </c>
      <c r="G1465">
        <v>80.709999999999994</v>
      </c>
      <c r="H1465">
        <v>74.06</v>
      </c>
      <c r="I1465">
        <v>82.35</v>
      </c>
      <c r="J1465">
        <v>68.989999999999995</v>
      </c>
      <c r="K1465" s="58">
        <v>0</v>
      </c>
      <c r="L1465" s="58">
        <v>40</v>
      </c>
      <c r="M1465">
        <v>2369.5</v>
      </c>
      <c r="N1465" s="8">
        <v>11614240</v>
      </c>
      <c r="O1465" s="8">
        <v>8501680</v>
      </c>
      <c r="P1465" s="8">
        <v>543820</v>
      </c>
      <c r="Q1465">
        <v>4.74</v>
      </c>
      <c r="R1465">
        <v>0.27</v>
      </c>
      <c r="S1465">
        <v>68.53</v>
      </c>
      <c r="T1465" s="6">
        <v>80.650000000000006</v>
      </c>
      <c r="U1465" s="7">
        <v>54.480521235521195</v>
      </c>
      <c r="V1465" t="s">
        <v>652</v>
      </c>
    </row>
    <row r="1466" spans="1:22" x14ac:dyDescent="0.3">
      <c r="A1466" t="s">
        <v>145</v>
      </c>
      <c r="B1466" s="6">
        <v>2021</v>
      </c>
      <c r="C1466">
        <v>77.91</v>
      </c>
      <c r="D1466">
        <v>77.91</v>
      </c>
      <c r="E1466">
        <v>78.45</v>
      </c>
      <c r="F1466">
        <v>77.08</v>
      </c>
      <c r="G1466">
        <v>71.650000000000006</v>
      </c>
      <c r="H1466">
        <v>90.28</v>
      </c>
      <c r="I1466">
        <v>78.98</v>
      </c>
      <c r="J1466">
        <v>99.41</v>
      </c>
      <c r="K1466" s="58">
        <v>0</v>
      </c>
      <c r="L1466" s="58">
        <v>42.86</v>
      </c>
      <c r="M1466">
        <v>48677.89</v>
      </c>
      <c r="N1466" s="8">
        <v>1240737495</v>
      </c>
      <c r="O1466" s="8">
        <v>897004737</v>
      </c>
      <c r="P1466" s="8">
        <v>282853169</v>
      </c>
      <c r="Q1466">
        <v>6.67</v>
      </c>
      <c r="R1466">
        <v>0.62</v>
      </c>
      <c r="S1466">
        <v>48.15</v>
      </c>
      <c r="T1466" s="6">
        <v>80.650000000000006</v>
      </c>
      <c r="U1466" s="7">
        <v>54.480521235521195</v>
      </c>
      <c r="V1466" t="s">
        <v>652</v>
      </c>
    </row>
    <row r="1467" spans="1:22" x14ac:dyDescent="0.3">
      <c r="A1467" t="s">
        <v>677</v>
      </c>
      <c r="B1467" s="6">
        <v>2021</v>
      </c>
      <c r="C1467">
        <v>72.38</v>
      </c>
      <c r="D1467">
        <v>72.38</v>
      </c>
      <c r="E1467">
        <v>100</v>
      </c>
      <c r="F1467">
        <v>86.22</v>
      </c>
      <c r="G1467">
        <v>72.37</v>
      </c>
      <c r="H1467">
        <v>56.26</v>
      </c>
      <c r="I1467">
        <v>82.35</v>
      </c>
      <c r="J1467">
        <v>64.680000000000007</v>
      </c>
      <c r="K1467" s="58">
        <v>0</v>
      </c>
      <c r="L1467" s="58">
        <v>45</v>
      </c>
      <c r="M1467">
        <v>1903.8</v>
      </c>
      <c r="N1467" s="8">
        <v>6098048</v>
      </c>
      <c r="O1467" s="8">
        <v>2147552</v>
      </c>
      <c r="P1467" s="8">
        <v>116460</v>
      </c>
      <c r="Q1467">
        <v>0.59</v>
      </c>
      <c r="R1467">
        <v>0.7</v>
      </c>
      <c r="S1467">
        <v>12.7</v>
      </c>
      <c r="T1467" s="6">
        <v>80.650000000000006</v>
      </c>
      <c r="U1467" s="7">
        <v>54.480521235521195</v>
      </c>
      <c r="V1467" t="s">
        <v>652</v>
      </c>
    </row>
    <row r="1468" spans="1:22" x14ac:dyDescent="0.3">
      <c r="A1468" t="s">
        <v>656</v>
      </c>
      <c r="B1468" s="6">
        <v>2021</v>
      </c>
      <c r="C1468">
        <v>75.34</v>
      </c>
      <c r="D1468">
        <v>75.34</v>
      </c>
      <c r="E1468">
        <v>100</v>
      </c>
      <c r="F1468">
        <v>62.84</v>
      </c>
      <c r="G1468">
        <v>72.849999999999994</v>
      </c>
      <c r="H1468">
        <v>93.45</v>
      </c>
      <c r="I1468">
        <v>0</v>
      </c>
      <c r="J1468">
        <v>97.06</v>
      </c>
      <c r="K1468" s="58">
        <v>0</v>
      </c>
      <c r="L1468" s="58">
        <v>42.86</v>
      </c>
      <c r="M1468">
        <v>2068.4899999999998</v>
      </c>
      <c r="N1468" s="8">
        <v>13511303</v>
      </c>
      <c r="O1468" s="8">
        <v>3687226</v>
      </c>
      <c r="P1468" s="8">
        <v>1774616</v>
      </c>
      <c r="Q1468">
        <v>-4.21</v>
      </c>
      <c r="R1468">
        <v>0.33</v>
      </c>
      <c r="S1468">
        <v>3.78</v>
      </c>
      <c r="T1468" s="6">
        <v>80.650000000000006</v>
      </c>
      <c r="U1468" s="7">
        <v>54.480521235521195</v>
      </c>
      <c r="V1468" t="s">
        <v>652</v>
      </c>
    </row>
    <row r="1469" spans="1:22" x14ac:dyDescent="0.3">
      <c r="A1469" t="s">
        <v>4</v>
      </c>
      <c r="B1469" s="6">
        <v>2021</v>
      </c>
      <c r="C1469">
        <v>83.87</v>
      </c>
      <c r="D1469">
        <v>50.99</v>
      </c>
      <c r="E1469">
        <v>18.100000000000001</v>
      </c>
      <c r="F1469">
        <v>91.18</v>
      </c>
      <c r="G1469">
        <v>87.19</v>
      </c>
      <c r="H1469">
        <v>67.23</v>
      </c>
      <c r="I1469">
        <v>78.98</v>
      </c>
      <c r="J1469">
        <v>66.41</v>
      </c>
      <c r="K1469" s="58">
        <v>0</v>
      </c>
      <c r="L1469" s="58">
        <v>42.86</v>
      </c>
      <c r="M1469">
        <v>92682.69</v>
      </c>
      <c r="N1469" s="8">
        <v>253491040</v>
      </c>
      <c r="O1469" s="8">
        <v>152291920</v>
      </c>
      <c r="P1469" s="8">
        <v>22733480</v>
      </c>
      <c r="Q1469">
        <v>6.19</v>
      </c>
      <c r="R1469">
        <v>0.62</v>
      </c>
      <c r="S1469">
        <v>35.409999999999997</v>
      </c>
      <c r="T1469" s="6">
        <v>80.650000000000006</v>
      </c>
      <c r="U1469" s="7">
        <v>54.480521235521195</v>
      </c>
      <c r="V1469" t="s">
        <v>652</v>
      </c>
    </row>
    <row r="1470" spans="1:22" x14ac:dyDescent="0.3">
      <c r="A1470" t="s">
        <v>493</v>
      </c>
      <c r="B1470" s="6">
        <v>2021</v>
      </c>
      <c r="C1470">
        <v>64.84</v>
      </c>
      <c r="D1470">
        <v>64.84</v>
      </c>
      <c r="E1470">
        <v>100</v>
      </c>
      <c r="F1470">
        <v>45.23</v>
      </c>
      <c r="G1470">
        <v>71.349999999999994</v>
      </c>
      <c r="H1470">
        <v>81.98</v>
      </c>
      <c r="I1470">
        <v>0</v>
      </c>
      <c r="J1470">
        <v>83.24</v>
      </c>
      <c r="K1470" s="58">
        <v>0</v>
      </c>
      <c r="L1470" s="58">
        <v>47.83</v>
      </c>
      <c r="M1470">
        <v>720.42</v>
      </c>
      <c r="N1470" s="8">
        <v>3832602</v>
      </c>
      <c r="O1470" s="8">
        <v>4177050</v>
      </c>
      <c r="P1470" s="8">
        <v>526229</v>
      </c>
      <c r="Q1470">
        <v>4.33</v>
      </c>
      <c r="R1470">
        <v>0.27</v>
      </c>
      <c r="S1470">
        <v>114.27</v>
      </c>
      <c r="T1470" s="6">
        <v>80.650000000000006</v>
      </c>
      <c r="U1470" s="7">
        <v>54.480521235521195</v>
      </c>
      <c r="V1470" t="s">
        <v>652</v>
      </c>
    </row>
    <row r="1471" spans="1:22" x14ac:dyDescent="0.3">
      <c r="A1471" t="s">
        <v>657</v>
      </c>
      <c r="B1471" s="6">
        <v>2021</v>
      </c>
      <c r="C1471">
        <v>70.78</v>
      </c>
      <c r="D1471">
        <v>65.95</v>
      </c>
      <c r="E1471">
        <v>61.11</v>
      </c>
      <c r="F1471">
        <v>76.34</v>
      </c>
      <c r="G1471">
        <v>74.400000000000006</v>
      </c>
      <c r="H1471">
        <v>61.59</v>
      </c>
      <c r="I1471">
        <v>55.3</v>
      </c>
      <c r="J1471">
        <v>61.59</v>
      </c>
      <c r="K1471" s="58"/>
      <c r="L1471" s="58"/>
      <c r="M1471">
        <v>26286.84</v>
      </c>
      <c r="N1471" s="8">
        <v>143739741</v>
      </c>
      <c r="O1471" s="8">
        <v>108351133</v>
      </c>
      <c r="P1471" s="8">
        <v>3428655</v>
      </c>
      <c r="Q1471">
        <v>1.0900000000000001</v>
      </c>
      <c r="R1471">
        <v>0.81</v>
      </c>
      <c r="S1471">
        <v>23.17</v>
      </c>
      <c r="T1471" s="6">
        <v>80.650000000000006</v>
      </c>
      <c r="U1471" s="7">
        <v>54.480521235521195</v>
      </c>
      <c r="V1471" t="s">
        <v>652</v>
      </c>
    </row>
    <row r="1472" spans="1:22" x14ac:dyDescent="0.3">
      <c r="A1472" t="s">
        <v>658</v>
      </c>
      <c r="B1472" s="6">
        <v>2021</v>
      </c>
      <c r="C1472">
        <v>68.790000000000006</v>
      </c>
      <c r="D1472">
        <v>47.94</v>
      </c>
      <c r="E1472">
        <v>27.08</v>
      </c>
      <c r="F1472">
        <v>57.91</v>
      </c>
      <c r="G1472">
        <v>63.06</v>
      </c>
      <c r="H1472">
        <v>89.62</v>
      </c>
      <c r="I1472">
        <v>82.35</v>
      </c>
      <c r="J1472">
        <v>91.29</v>
      </c>
      <c r="K1472" s="58">
        <v>1</v>
      </c>
      <c r="L1472" s="58">
        <v>64.290000000000006</v>
      </c>
      <c r="M1472">
        <v>1494.37</v>
      </c>
      <c r="N1472" s="8">
        <v>7034837</v>
      </c>
      <c r="O1472" s="8">
        <v>4015800</v>
      </c>
      <c r="P1472" s="8">
        <v>116786</v>
      </c>
      <c r="Q1472">
        <v>-0.52</v>
      </c>
      <c r="R1472">
        <v>0.66</v>
      </c>
      <c r="S1472">
        <v>36.479999999999997</v>
      </c>
      <c r="T1472" s="6">
        <v>80.650000000000006</v>
      </c>
      <c r="U1472" s="7">
        <v>54.480521235521195</v>
      </c>
      <c r="V1472" t="s">
        <v>652</v>
      </c>
    </row>
    <row r="1473" spans="1:22" x14ac:dyDescent="0.3">
      <c r="A1473" t="s">
        <v>683</v>
      </c>
      <c r="B1473" s="9">
        <v>2021</v>
      </c>
      <c r="C1473">
        <v>75.53</v>
      </c>
      <c r="D1473">
        <v>75.53</v>
      </c>
      <c r="E1473">
        <v>100</v>
      </c>
      <c r="F1473">
        <v>89.52</v>
      </c>
      <c r="G1473">
        <v>54.73</v>
      </c>
      <c r="H1473">
        <v>78.73</v>
      </c>
      <c r="I1473">
        <v>80.53</v>
      </c>
      <c r="J1473">
        <v>75.44</v>
      </c>
      <c r="K1473" s="58">
        <v>1</v>
      </c>
      <c r="L1473" s="58">
        <v>31.25</v>
      </c>
      <c r="M1473">
        <v>5174.7</v>
      </c>
      <c r="N1473" s="8">
        <v>8875000</v>
      </c>
      <c r="O1473" s="8">
        <v>2892000</v>
      </c>
      <c r="P1473" s="8">
        <v>149000</v>
      </c>
      <c r="Q1473">
        <v>-9.32</v>
      </c>
      <c r="R1473">
        <v>0.06</v>
      </c>
      <c r="S1473">
        <v>29.83</v>
      </c>
      <c r="T1473" s="6">
        <v>80.650000000000006</v>
      </c>
      <c r="U1473" s="7">
        <v>54.480521235521195</v>
      </c>
      <c r="V1473" t="s">
        <v>101</v>
      </c>
    </row>
    <row r="1474" spans="1:22" x14ac:dyDescent="0.3">
      <c r="A1474" t="s">
        <v>684</v>
      </c>
      <c r="B1474" s="9">
        <v>2021</v>
      </c>
      <c r="C1474">
        <v>71.36</v>
      </c>
      <c r="D1474">
        <v>71.36</v>
      </c>
      <c r="E1474">
        <v>100</v>
      </c>
      <c r="F1474">
        <v>88.62</v>
      </c>
      <c r="G1474">
        <v>75.89</v>
      </c>
      <c r="H1474">
        <v>46.96</v>
      </c>
      <c r="I1474">
        <v>25.41</v>
      </c>
      <c r="J1474">
        <v>51.25</v>
      </c>
      <c r="K1474" s="58">
        <v>1</v>
      </c>
      <c r="L1474" s="58">
        <v>31.25</v>
      </c>
      <c r="M1474">
        <v>1234.07</v>
      </c>
      <c r="N1474" s="8">
        <v>2792400</v>
      </c>
      <c r="O1474" s="8">
        <v>1006000</v>
      </c>
      <c r="P1474" s="8">
        <v>-5000</v>
      </c>
      <c r="Q1474">
        <v>2.12</v>
      </c>
      <c r="R1474">
        <v>0.02</v>
      </c>
      <c r="S1474">
        <v>34.5</v>
      </c>
      <c r="T1474" s="6">
        <v>80.650000000000006</v>
      </c>
      <c r="U1474" s="7">
        <v>54.480521235521195</v>
      </c>
      <c r="V1474" t="s">
        <v>101</v>
      </c>
    </row>
    <row r="1475" spans="1:22" x14ac:dyDescent="0.3">
      <c r="A1475" t="s">
        <v>521</v>
      </c>
      <c r="B1475" s="9">
        <v>2021</v>
      </c>
      <c r="C1475">
        <v>85.43</v>
      </c>
      <c r="D1475">
        <v>85.43</v>
      </c>
      <c r="E1475">
        <v>100</v>
      </c>
      <c r="F1475">
        <v>87.71</v>
      </c>
      <c r="G1475">
        <v>83.82</v>
      </c>
      <c r="H1475">
        <v>85</v>
      </c>
      <c r="I1475">
        <v>66.17</v>
      </c>
      <c r="J1475">
        <v>84.76</v>
      </c>
      <c r="K1475" s="58">
        <v>1</v>
      </c>
      <c r="L1475" s="58">
        <v>40</v>
      </c>
      <c r="M1475">
        <v>57864.72</v>
      </c>
      <c r="N1475" s="8">
        <v>177632000</v>
      </c>
      <c r="O1475" s="8">
        <v>104159000</v>
      </c>
      <c r="P1475" s="8">
        <v>3298000</v>
      </c>
      <c r="Q1475">
        <v>8.83</v>
      </c>
      <c r="R1475">
        <v>0.04</v>
      </c>
      <c r="S1475">
        <v>58.13</v>
      </c>
      <c r="T1475" s="6">
        <v>80.650000000000006</v>
      </c>
      <c r="U1475" s="7">
        <v>54.480521235521195</v>
      </c>
      <c r="V1475" t="s">
        <v>101</v>
      </c>
    </row>
    <row r="1476" spans="1:22" x14ac:dyDescent="0.3">
      <c r="A1476" t="s">
        <v>546</v>
      </c>
      <c r="B1476" s="9">
        <v>2021</v>
      </c>
      <c r="C1476">
        <v>79.3</v>
      </c>
      <c r="D1476">
        <v>79.3</v>
      </c>
      <c r="E1476">
        <v>100</v>
      </c>
      <c r="F1476">
        <v>83.99</v>
      </c>
      <c r="G1476">
        <v>66.290000000000006</v>
      </c>
      <c r="H1476">
        <v>86.04</v>
      </c>
      <c r="I1476">
        <v>80.53</v>
      </c>
      <c r="J1476">
        <v>90.18</v>
      </c>
      <c r="K1476" s="58">
        <v>1</v>
      </c>
      <c r="L1476" s="58">
        <v>43.75</v>
      </c>
      <c r="M1476">
        <v>3296.14</v>
      </c>
      <c r="N1476" s="8">
        <v>6173035</v>
      </c>
      <c r="O1476" s="8">
        <v>2885502</v>
      </c>
      <c r="P1476" s="8">
        <v>210610</v>
      </c>
      <c r="Q1476">
        <v>4.78</v>
      </c>
      <c r="R1476">
        <v>0.05</v>
      </c>
      <c r="S1476">
        <v>43.86</v>
      </c>
      <c r="T1476" s="6">
        <v>80.650000000000006</v>
      </c>
      <c r="U1476" s="7">
        <v>54.480521235521195</v>
      </c>
      <c r="V1476" t="s">
        <v>101</v>
      </c>
    </row>
    <row r="1477" spans="1:22" x14ac:dyDescent="0.3">
      <c r="A1477" t="s">
        <v>353</v>
      </c>
      <c r="B1477" s="9">
        <v>2021</v>
      </c>
      <c r="C1477">
        <v>59.45</v>
      </c>
      <c r="D1477">
        <v>59.45</v>
      </c>
      <c r="E1477">
        <v>100</v>
      </c>
      <c r="F1477">
        <v>71.81</v>
      </c>
      <c r="G1477">
        <v>53.16</v>
      </c>
      <c r="H1477">
        <v>50.92</v>
      </c>
      <c r="I1477">
        <v>80.53</v>
      </c>
      <c r="J1477">
        <v>54.06</v>
      </c>
      <c r="K1477" s="58">
        <v>1</v>
      </c>
      <c r="L1477" s="58">
        <v>47.06</v>
      </c>
      <c r="M1477">
        <v>3466.33</v>
      </c>
      <c r="N1477" s="8">
        <v>5891700</v>
      </c>
      <c r="O1477" s="8">
        <v>1457400</v>
      </c>
      <c r="P1477" s="8">
        <v>136200</v>
      </c>
      <c r="Q1477">
        <v>4.8499999999999996</v>
      </c>
      <c r="R1477">
        <v>0.04</v>
      </c>
      <c r="S1477">
        <v>23.04</v>
      </c>
      <c r="T1477" s="6">
        <v>80.650000000000006</v>
      </c>
      <c r="U1477" s="7">
        <v>54.480521235521195</v>
      </c>
      <c r="V1477" t="s">
        <v>101</v>
      </c>
    </row>
    <row r="1478" spans="1:22" x14ac:dyDescent="0.3">
      <c r="A1478" t="s">
        <v>685</v>
      </c>
      <c r="B1478" s="9">
        <v>2021</v>
      </c>
      <c r="C1478">
        <v>79.400000000000006</v>
      </c>
      <c r="D1478">
        <v>79.400000000000006</v>
      </c>
      <c r="E1478">
        <v>100</v>
      </c>
      <c r="F1478">
        <v>91.31</v>
      </c>
      <c r="G1478">
        <v>58.71</v>
      </c>
      <c r="H1478">
        <v>84.93</v>
      </c>
      <c r="I1478">
        <v>80.53</v>
      </c>
      <c r="J1478">
        <v>84.01</v>
      </c>
      <c r="K1478" s="58">
        <v>1</v>
      </c>
      <c r="L1478" s="58">
        <v>82.35</v>
      </c>
      <c r="M1478">
        <v>7123.91</v>
      </c>
      <c r="N1478" s="8">
        <v>28131019</v>
      </c>
      <c r="O1478" s="8">
        <v>14508381</v>
      </c>
      <c r="P1478" s="8">
        <v>424802</v>
      </c>
      <c r="Q1478">
        <v>3.84</v>
      </c>
      <c r="R1478">
        <v>0.04</v>
      </c>
      <c r="S1478">
        <v>47.02</v>
      </c>
      <c r="T1478" s="6">
        <v>80.650000000000006</v>
      </c>
      <c r="U1478" s="7">
        <v>54.480521235521195</v>
      </c>
      <c r="V1478" t="s">
        <v>101</v>
      </c>
    </row>
    <row r="1479" spans="1:22" x14ac:dyDescent="0.3">
      <c r="A1479" t="s">
        <v>354</v>
      </c>
      <c r="B1479" s="9">
        <v>2021</v>
      </c>
      <c r="C1479">
        <v>85.33</v>
      </c>
      <c r="D1479">
        <v>85.33</v>
      </c>
      <c r="E1479">
        <v>100</v>
      </c>
      <c r="F1479">
        <v>89.31</v>
      </c>
      <c r="G1479">
        <v>88.15</v>
      </c>
      <c r="H1479">
        <v>78.040000000000006</v>
      </c>
      <c r="I1479">
        <v>25.41</v>
      </c>
      <c r="J1479">
        <v>85.03</v>
      </c>
      <c r="K1479" s="58">
        <v>1</v>
      </c>
      <c r="L1479" s="58">
        <v>75</v>
      </c>
      <c r="M1479">
        <v>9650.6200000000008</v>
      </c>
      <c r="N1479" s="8">
        <v>20437359</v>
      </c>
      <c r="O1479" s="8">
        <v>7454162</v>
      </c>
      <c r="P1479" s="8">
        <v>351505</v>
      </c>
      <c r="Q1479">
        <v>4.6100000000000003</v>
      </c>
      <c r="R1479">
        <v>0.03</v>
      </c>
      <c r="S1479">
        <v>34.74</v>
      </c>
      <c r="T1479" s="6">
        <v>80.650000000000006</v>
      </c>
      <c r="U1479" s="7">
        <v>54.480521235521195</v>
      </c>
      <c r="V1479" t="s">
        <v>101</v>
      </c>
    </row>
    <row r="1480" spans="1:22" x14ac:dyDescent="0.3">
      <c r="A1480" t="s">
        <v>474</v>
      </c>
      <c r="B1480" s="9">
        <v>2021</v>
      </c>
      <c r="C1480">
        <v>82.38</v>
      </c>
      <c r="D1480">
        <v>82.38</v>
      </c>
      <c r="E1480">
        <v>100</v>
      </c>
      <c r="F1480">
        <v>80.34</v>
      </c>
      <c r="G1480">
        <v>78.98</v>
      </c>
      <c r="H1480">
        <v>87.96</v>
      </c>
      <c r="I1480">
        <v>25.41</v>
      </c>
      <c r="J1480">
        <v>89.31</v>
      </c>
      <c r="K1480" s="58">
        <v>1</v>
      </c>
      <c r="L1480" s="58">
        <v>77.78</v>
      </c>
      <c r="M1480">
        <v>1695.84</v>
      </c>
      <c r="N1480" s="8">
        <v>2559900</v>
      </c>
      <c r="O1480" s="8">
        <v>588300</v>
      </c>
      <c r="P1480" s="8">
        <v>23600</v>
      </c>
      <c r="Q1480">
        <v>-7.31</v>
      </c>
      <c r="R1480">
        <v>0.03</v>
      </c>
      <c r="S1480">
        <v>21.72</v>
      </c>
      <c r="T1480" s="6">
        <v>80.650000000000006</v>
      </c>
      <c r="U1480" s="7">
        <v>54.480521235521195</v>
      </c>
      <c r="V1480" t="s">
        <v>101</v>
      </c>
    </row>
    <row r="1481" spans="1:22" x14ac:dyDescent="0.3">
      <c r="A1481" t="s">
        <v>303</v>
      </c>
      <c r="B1481" s="9">
        <v>2021</v>
      </c>
      <c r="C1481">
        <v>77.3</v>
      </c>
      <c r="D1481">
        <v>77.3</v>
      </c>
      <c r="E1481">
        <v>100</v>
      </c>
      <c r="F1481">
        <v>78.09</v>
      </c>
      <c r="G1481">
        <v>77.959999999999994</v>
      </c>
      <c r="H1481">
        <v>75.760000000000005</v>
      </c>
      <c r="I1481">
        <v>80.53</v>
      </c>
      <c r="J1481">
        <v>75.88</v>
      </c>
      <c r="K1481" s="58">
        <v>1</v>
      </c>
      <c r="L1481" s="58">
        <v>75</v>
      </c>
      <c r="M1481">
        <v>1008.24</v>
      </c>
      <c r="N1481" s="8">
        <v>4913900</v>
      </c>
      <c r="O1481" s="8">
        <v>2167900</v>
      </c>
      <c r="P1481" s="8">
        <v>-54600</v>
      </c>
      <c r="Q1481">
        <v>-6.52</v>
      </c>
      <c r="R1481">
        <v>0.03</v>
      </c>
      <c r="S1481">
        <v>40.58</v>
      </c>
      <c r="T1481" s="6">
        <v>80.650000000000006</v>
      </c>
      <c r="U1481" s="7">
        <v>54.480521235521195</v>
      </c>
      <c r="V1481" t="s">
        <v>101</v>
      </c>
    </row>
    <row r="1482" spans="1:22" x14ac:dyDescent="0.3">
      <c r="A1482" t="s">
        <v>686</v>
      </c>
      <c r="B1482" s="9">
        <v>2021</v>
      </c>
      <c r="C1482">
        <v>68.89</v>
      </c>
      <c r="D1482">
        <v>68.89</v>
      </c>
      <c r="E1482">
        <v>100</v>
      </c>
      <c r="F1482">
        <v>92.88</v>
      </c>
      <c r="G1482">
        <v>75.77</v>
      </c>
      <c r="H1482">
        <v>34.44</v>
      </c>
      <c r="I1482">
        <v>80.53</v>
      </c>
      <c r="J1482">
        <v>24.11</v>
      </c>
      <c r="K1482" s="58">
        <v>1</v>
      </c>
      <c r="L1482" s="58">
        <v>77.78</v>
      </c>
      <c r="M1482">
        <v>4688.0200000000004</v>
      </c>
      <c r="N1482" s="8">
        <v>17600800</v>
      </c>
      <c r="O1482" s="8">
        <v>8961400</v>
      </c>
      <c r="P1482" s="8">
        <v>551600</v>
      </c>
      <c r="Q1482">
        <v>2.85</v>
      </c>
      <c r="R1482">
        <v>0.1</v>
      </c>
      <c r="S1482">
        <v>47.07</v>
      </c>
      <c r="T1482" s="6">
        <v>80.650000000000006</v>
      </c>
      <c r="U1482" s="7">
        <v>54.480521235521195</v>
      </c>
      <c r="V1482" t="s">
        <v>101</v>
      </c>
    </row>
    <row r="1483" spans="1:22" x14ac:dyDescent="0.3">
      <c r="A1483" t="s">
        <v>615</v>
      </c>
      <c r="B1483" s="9">
        <v>2021</v>
      </c>
      <c r="C1483">
        <v>59.09</v>
      </c>
      <c r="D1483">
        <v>59.09</v>
      </c>
      <c r="E1483">
        <v>100</v>
      </c>
      <c r="F1483">
        <v>46.81</v>
      </c>
      <c r="G1483">
        <v>72.239999999999995</v>
      </c>
      <c r="H1483">
        <v>56.48</v>
      </c>
      <c r="I1483">
        <v>66.17</v>
      </c>
      <c r="J1483">
        <v>50</v>
      </c>
      <c r="K1483" s="58">
        <v>1</v>
      </c>
      <c r="L1483" s="58">
        <v>70</v>
      </c>
      <c r="M1483">
        <v>2092.3000000000002</v>
      </c>
      <c r="N1483" s="8">
        <v>6952328</v>
      </c>
      <c r="O1483" s="8">
        <v>3601710</v>
      </c>
      <c r="P1483" s="8">
        <v>105974</v>
      </c>
      <c r="Q1483">
        <v>5.98</v>
      </c>
      <c r="R1483">
        <v>0.06</v>
      </c>
      <c r="S1483">
        <v>48.35</v>
      </c>
      <c r="T1483" s="6">
        <v>80.650000000000006</v>
      </c>
      <c r="U1483" s="7">
        <v>54.480521235521195</v>
      </c>
      <c r="V1483" t="s">
        <v>101</v>
      </c>
    </row>
    <row r="1484" spans="1:22" x14ac:dyDescent="0.3">
      <c r="A1484" t="s">
        <v>687</v>
      </c>
      <c r="B1484" s="9">
        <v>2021</v>
      </c>
      <c r="C1484">
        <v>77.13</v>
      </c>
      <c r="D1484">
        <v>77.13</v>
      </c>
      <c r="E1484">
        <v>100</v>
      </c>
      <c r="F1484">
        <v>84.45</v>
      </c>
      <c r="G1484">
        <v>76.36</v>
      </c>
      <c r="H1484">
        <v>69.3</v>
      </c>
      <c r="I1484">
        <v>25.41</v>
      </c>
      <c r="J1484">
        <v>87.06</v>
      </c>
      <c r="K1484" s="58">
        <v>1</v>
      </c>
      <c r="L1484" s="58">
        <v>70.59</v>
      </c>
      <c r="M1484">
        <v>5515.88</v>
      </c>
      <c r="N1484" s="8">
        <v>21771100</v>
      </c>
      <c r="O1484" s="8">
        <v>11177700</v>
      </c>
      <c r="P1484" s="8">
        <v>669600</v>
      </c>
      <c r="Q1484">
        <v>2.97</v>
      </c>
      <c r="R1484">
        <v>0.06</v>
      </c>
      <c r="S1484">
        <v>46.06</v>
      </c>
      <c r="T1484" s="6">
        <v>80.650000000000006</v>
      </c>
      <c r="U1484" s="7">
        <v>54.480521235521195</v>
      </c>
      <c r="V1484" t="s">
        <v>101</v>
      </c>
    </row>
    <row r="1485" spans="1:22" x14ac:dyDescent="0.3">
      <c r="A1485" t="s">
        <v>688</v>
      </c>
      <c r="B1485" s="9">
        <v>2021</v>
      </c>
      <c r="C1485">
        <v>85.83</v>
      </c>
      <c r="D1485">
        <v>85.83</v>
      </c>
      <c r="E1485">
        <v>100</v>
      </c>
      <c r="F1485">
        <v>92.69</v>
      </c>
      <c r="G1485">
        <v>82.27</v>
      </c>
      <c r="H1485">
        <v>81.16</v>
      </c>
      <c r="I1485">
        <v>80.53</v>
      </c>
      <c r="J1485">
        <v>91.37</v>
      </c>
      <c r="K1485" s="58">
        <v>1</v>
      </c>
      <c r="L1485" s="58">
        <v>84.62</v>
      </c>
      <c r="M1485">
        <v>4996.05</v>
      </c>
      <c r="N1485" s="8">
        <v>10990000</v>
      </c>
      <c r="O1485" s="8">
        <v>3778000</v>
      </c>
      <c r="P1485" s="8">
        <v>233000</v>
      </c>
      <c r="Q1485">
        <v>-10.38</v>
      </c>
      <c r="R1485">
        <v>0.06</v>
      </c>
      <c r="S1485">
        <v>32.79</v>
      </c>
      <c r="T1485" s="6">
        <v>80.650000000000006</v>
      </c>
      <c r="U1485" s="7">
        <v>54.480521235521195</v>
      </c>
      <c r="V1485" t="s">
        <v>101</v>
      </c>
    </row>
    <row r="1486" spans="1:22" x14ac:dyDescent="0.3">
      <c r="A1486" t="s">
        <v>689</v>
      </c>
      <c r="B1486" s="9">
        <v>2021</v>
      </c>
      <c r="C1486">
        <v>56.2</v>
      </c>
      <c r="D1486">
        <v>56.2</v>
      </c>
      <c r="E1486">
        <v>100</v>
      </c>
      <c r="F1486">
        <v>54.74</v>
      </c>
      <c r="G1486">
        <v>66.510000000000005</v>
      </c>
      <c r="H1486">
        <v>46.26</v>
      </c>
      <c r="I1486">
        <v>66.17</v>
      </c>
      <c r="J1486">
        <v>30.83</v>
      </c>
      <c r="K1486" s="58">
        <v>0</v>
      </c>
      <c r="L1486" s="58">
        <v>61.54</v>
      </c>
      <c r="M1486">
        <v>5426.17</v>
      </c>
      <c r="N1486" s="8">
        <v>9177453</v>
      </c>
      <c r="O1486" s="8">
        <v>4158366</v>
      </c>
      <c r="P1486" s="8">
        <v>319659</v>
      </c>
      <c r="Q1486">
        <v>6.78</v>
      </c>
      <c r="R1486">
        <v>0.04</v>
      </c>
      <c r="S1486">
        <v>37.51</v>
      </c>
      <c r="T1486" s="6">
        <v>80.650000000000006</v>
      </c>
      <c r="U1486" s="7">
        <v>54.480521235521195</v>
      </c>
      <c r="V1486" t="s">
        <v>101</v>
      </c>
    </row>
    <row r="1487" spans="1:22" x14ac:dyDescent="0.3">
      <c r="A1487" t="s">
        <v>382</v>
      </c>
      <c r="B1487" s="9">
        <v>2021</v>
      </c>
      <c r="C1487">
        <v>77.02</v>
      </c>
      <c r="D1487">
        <v>77.02</v>
      </c>
      <c r="E1487">
        <v>100</v>
      </c>
      <c r="F1487">
        <v>73.89</v>
      </c>
      <c r="G1487">
        <v>77.03</v>
      </c>
      <c r="H1487">
        <v>80.650000000000006</v>
      </c>
      <c r="I1487">
        <v>80.53</v>
      </c>
      <c r="J1487">
        <v>84.73</v>
      </c>
      <c r="K1487" s="58">
        <v>1</v>
      </c>
      <c r="L1487" s="58">
        <v>54.55</v>
      </c>
      <c r="M1487">
        <v>11291.39</v>
      </c>
      <c r="N1487" s="8">
        <v>17783000</v>
      </c>
      <c r="O1487" s="8">
        <v>4347000</v>
      </c>
      <c r="P1487" s="8">
        <v>338000</v>
      </c>
      <c r="Q1487">
        <v>27.04</v>
      </c>
      <c r="R1487">
        <v>0.03</v>
      </c>
      <c r="S1487">
        <v>20.23</v>
      </c>
      <c r="T1487" s="6">
        <v>80.650000000000006</v>
      </c>
      <c r="U1487" s="7">
        <v>54.480521235521195</v>
      </c>
      <c r="V1487" t="s">
        <v>101</v>
      </c>
    </row>
    <row r="1488" spans="1:22" x14ac:dyDescent="0.3">
      <c r="A1488" t="s">
        <v>323</v>
      </c>
      <c r="B1488" s="9">
        <v>2021</v>
      </c>
      <c r="C1488">
        <v>61.41</v>
      </c>
      <c r="D1488">
        <v>61.41</v>
      </c>
      <c r="E1488">
        <v>100</v>
      </c>
      <c r="F1488">
        <v>51.82</v>
      </c>
      <c r="G1488">
        <v>64.489999999999995</v>
      </c>
      <c r="H1488">
        <v>67.28</v>
      </c>
      <c r="I1488">
        <v>13.2</v>
      </c>
      <c r="J1488">
        <v>80.83</v>
      </c>
      <c r="K1488" s="58">
        <v>1</v>
      </c>
      <c r="L1488" s="58">
        <v>55.56</v>
      </c>
      <c r="M1488">
        <v>6601.82</v>
      </c>
      <c r="N1488" s="8">
        <v>13130325</v>
      </c>
      <c r="O1488" s="8">
        <v>6791646</v>
      </c>
      <c r="P1488" s="8">
        <v>311108</v>
      </c>
      <c r="Q1488">
        <v>4.3600000000000003</v>
      </c>
      <c r="R1488">
        <v>0.06</v>
      </c>
      <c r="S1488">
        <v>44.82</v>
      </c>
      <c r="T1488" s="6">
        <v>80.650000000000006</v>
      </c>
      <c r="U1488" s="7">
        <v>54.480521235521195</v>
      </c>
      <c r="V1488" t="s">
        <v>101</v>
      </c>
    </row>
    <row r="1489" spans="1:22" x14ac:dyDescent="0.3">
      <c r="A1489" t="s">
        <v>690</v>
      </c>
      <c r="B1489" s="9">
        <v>2021</v>
      </c>
      <c r="C1489">
        <v>89.57</v>
      </c>
      <c r="D1489">
        <v>89.57</v>
      </c>
      <c r="E1489">
        <v>100</v>
      </c>
      <c r="F1489">
        <v>88.04</v>
      </c>
      <c r="G1489">
        <v>95.13</v>
      </c>
      <c r="H1489">
        <v>86.12</v>
      </c>
      <c r="I1489">
        <v>25.41</v>
      </c>
      <c r="J1489">
        <v>87.56</v>
      </c>
      <c r="K1489" s="58">
        <v>1</v>
      </c>
      <c r="L1489" s="58">
        <v>45.45</v>
      </c>
      <c r="M1489">
        <v>8942.5499999999993</v>
      </c>
      <c r="N1489" s="8">
        <v>54897100</v>
      </c>
      <c r="O1489" s="8">
        <v>34416900</v>
      </c>
      <c r="P1489" s="8">
        <v>629200</v>
      </c>
      <c r="Q1489">
        <v>-0.69</v>
      </c>
      <c r="R1489">
        <v>0.05</v>
      </c>
      <c r="S1489">
        <v>58.29</v>
      </c>
      <c r="T1489" s="6">
        <v>80.650000000000006</v>
      </c>
      <c r="U1489" s="7">
        <v>54.480521235521195</v>
      </c>
      <c r="V1489" t="s">
        <v>101</v>
      </c>
    </row>
    <row r="1490" spans="1:22" x14ac:dyDescent="0.3">
      <c r="A1490" t="s">
        <v>572</v>
      </c>
      <c r="B1490" s="9">
        <v>2021</v>
      </c>
      <c r="C1490">
        <v>56.62</v>
      </c>
      <c r="D1490">
        <v>56.62</v>
      </c>
      <c r="E1490">
        <v>100</v>
      </c>
      <c r="F1490">
        <v>79.510000000000005</v>
      </c>
      <c r="G1490">
        <v>65.36</v>
      </c>
      <c r="H1490">
        <v>21.69</v>
      </c>
      <c r="I1490">
        <v>80.53</v>
      </c>
      <c r="J1490">
        <v>11.54</v>
      </c>
      <c r="K1490" s="58">
        <v>1</v>
      </c>
      <c r="L1490" s="58">
        <v>62.5</v>
      </c>
      <c r="M1490">
        <v>433.31</v>
      </c>
      <c r="N1490" s="8">
        <v>2037491</v>
      </c>
      <c r="O1490" s="8">
        <v>941955</v>
      </c>
      <c r="P1490" s="8">
        <v>62491</v>
      </c>
      <c r="Q1490">
        <v>-8.4600000000000009</v>
      </c>
      <c r="R1490">
        <v>0.09</v>
      </c>
      <c r="S1490">
        <v>43.27</v>
      </c>
      <c r="T1490" s="6">
        <v>80.650000000000006</v>
      </c>
      <c r="U1490" s="7">
        <v>54.480521235521195</v>
      </c>
      <c r="V1490" t="s">
        <v>101</v>
      </c>
    </row>
    <row r="1491" spans="1:22" x14ac:dyDescent="0.3">
      <c r="A1491" t="s">
        <v>150</v>
      </c>
      <c r="B1491" s="9">
        <v>2021</v>
      </c>
      <c r="C1491">
        <v>67.38</v>
      </c>
      <c r="D1491">
        <v>67.38</v>
      </c>
      <c r="E1491">
        <v>100</v>
      </c>
      <c r="F1491">
        <v>70.98</v>
      </c>
      <c r="G1491">
        <v>59.54</v>
      </c>
      <c r="H1491">
        <v>72.13</v>
      </c>
      <c r="I1491">
        <v>31.08</v>
      </c>
      <c r="J1491">
        <v>77.8</v>
      </c>
      <c r="K1491" s="58">
        <v>1</v>
      </c>
      <c r="L1491" s="58">
        <v>66.67</v>
      </c>
      <c r="M1491">
        <v>2722.61</v>
      </c>
      <c r="N1491" s="8">
        <v>26263000</v>
      </c>
      <c r="O1491" s="8">
        <v>23513000</v>
      </c>
      <c r="P1491" s="8">
        <v>1051000</v>
      </c>
      <c r="Q1491">
        <v>6.35</v>
      </c>
      <c r="R1491">
        <v>0.7</v>
      </c>
      <c r="S1491">
        <v>62.46</v>
      </c>
      <c r="T1491" s="6">
        <v>80.650000000000006</v>
      </c>
      <c r="U1491" s="7">
        <v>54.480521235521195</v>
      </c>
      <c r="V1491" t="s">
        <v>83</v>
      </c>
    </row>
    <row r="1492" spans="1:22" x14ac:dyDescent="0.3">
      <c r="A1492" t="s">
        <v>506</v>
      </c>
      <c r="B1492" s="9">
        <v>2021</v>
      </c>
      <c r="C1492">
        <v>67.790000000000006</v>
      </c>
      <c r="D1492">
        <v>67.790000000000006</v>
      </c>
      <c r="E1492">
        <v>100</v>
      </c>
      <c r="F1492">
        <v>76.31</v>
      </c>
      <c r="G1492">
        <v>67.14</v>
      </c>
      <c r="H1492">
        <v>54.17</v>
      </c>
      <c r="I1492">
        <v>57.88</v>
      </c>
      <c r="J1492">
        <v>62.5</v>
      </c>
      <c r="K1492" s="58">
        <v>1</v>
      </c>
      <c r="L1492" s="58">
        <v>77.78</v>
      </c>
      <c r="M1492">
        <v>277064.8</v>
      </c>
      <c r="N1492" s="8">
        <v>1172207000</v>
      </c>
      <c r="O1492" s="8">
        <v>1009367000</v>
      </c>
      <c r="P1492" s="8">
        <v>33437000</v>
      </c>
      <c r="Q1492">
        <v>1.38</v>
      </c>
      <c r="R1492">
        <v>0.19</v>
      </c>
      <c r="S1492">
        <v>45.85</v>
      </c>
      <c r="T1492" s="6">
        <v>80.650000000000006</v>
      </c>
      <c r="U1492" s="7">
        <v>54.480521235521195</v>
      </c>
      <c r="V1492" t="s">
        <v>83</v>
      </c>
    </row>
    <row r="1493" spans="1:22" x14ac:dyDescent="0.3">
      <c r="A1493" t="s">
        <v>691</v>
      </c>
      <c r="B1493" s="9">
        <v>2021</v>
      </c>
      <c r="C1493">
        <v>58.89</v>
      </c>
      <c r="D1493">
        <v>58.89</v>
      </c>
      <c r="E1493">
        <v>100</v>
      </c>
      <c r="F1493">
        <v>58.6</v>
      </c>
      <c r="G1493">
        <v>49.51</v>
      </c>
      <c r="H1493">
        <v>71.58</v>
      </c>
      <c r="I1493">
        <v>35.14</v>
      </c>
      <c r="J1493">
        <v>82.37</v>
      </c>
      <c r="K1493" s="58">
        <v>1</v>
      </c>
      <c r="L1493" s="58">
        <v>77.78</v>
      </c>
      <c r="M1493">
        <v>1488.78</v>
      </c>
      <c r="N1493" s="8">
        <v>5795700</v>
      </c>
      <c r="O1493" s="8">
        <v>4488900</v>
      </c>
      <c r="P1493" s="8">
        <v>173500</v>
      </c>
      <c r="Q1493">
        <v>2.2400000000000002</v>
      </c>
      <c r="R1493">
        <v>0.89</v>
      </c>
      <c r="S1493">
        <v>53.22</v>
      </c>
      <c r="T1493" s="6">
        <v>80.650000000000006</v>
      </c>
      <c r="U1493" s="7">
        <v>54.480521235521195</v>
      </c>
      <c r="V1493" t="s">
        <v>83</v>
      </c>
    </row>
    <row r="1494" spans="1:22" x14ac:dyDescent="0.3">
      <c r="A1494" t="s">
        <v>692</v>
      </c>
      <c r="B1494" s="9">
        <v>2021</v>
      </c>
      <c r="C1494">
        <v>67.73</v>
      </c>
      <c r="D1494">
        <v>67.73</v>
      </c>
      <c r="E1494">
        <v>100</v>
      </c>
      <c r="F1494">
        <v>48.92</v>
      </c>
      <c r="G1494">
        <v>78.03</v>
      </c>
      <c r="H1494">
        <v>86.83</v>
      </c>
      <c r="I1494">
        <v>28.38</v>
      </c>
      <c r="J1494">
        <v>93.01</v>
      </c>
      <c r="K1494" s="58">
        <v>1</v>
      </c>
      <c r="L1494" s="58">
        <v>75</v>
      </c>
      <c r="M1494">
        <v>23977.89</v>
      </c>
      <c r="N1494" s="8">
        <v>118108000</v>
      </c>
      <c r="O1494" s="8">
        <v>100219000</v>
      </c>
      <c r="P1494" s="8">
        <v>-12532000</v>
      </c>
      <c r="Q1494">
        <v>5.3</v>
      </c>
      <c r="R1494">
        <v>0.65</v>
      </c>
      <c r="S1494">
        <v>65.959999999999994</v>
      </c>
      <c r="T1494" s="6">
        <v>80.650000000000006</v>
      </c>
      <c r="U1494" s="7">
        <v>54.480521235521195</v>
      </c>
      <c r="V1494" t="s">
        <v>83</v>
      </c>
    </row>
    <row r="1495" spans="1:22" x14ac:dyDescent="0.3">
      <c r="A1495" t="s">
        <v>447</v>
      </c>
      <c r="B1495" s="9">
        <v>2021</v>
      </c>
      <c r="C1495">
        <v>68.13</v>
      </c>
      <c r="D1495">
        <v>38.229999999999997</v>
      </c>
      <c r="E1495">
        <v>8.33</v>
      </c>
      <c r="F1495">
        <v>79.94</v>
      </c>
      <c r="G1495">
        <v>71.88</v>
      </c>
      <c r="H1495">
        <v>41.51</v>
      </c>
      <c r="I1495">
        <v>90.54</v>
      </c>
      <c r="J1495">
        <v>37.31</v>
      </c>
      <c r="K1495" s="58">
        <v>1</v>
      </c>
      <c r="L1495" s="58">
        <v>77.78</v>
      </c>
      <c r="M1495">
        <v>39973.519999999997</v>
      </c>
      <c r="N1495" s="8">
        <v>359299000</v>
      </c>
      <c r="O1495" s="8">
        <v>297310000</v>
      </c>
      <c r="P1495" s="8">
        <v>1584000</v>
      </c>
      <c r="Q1495">
        <v>1.7</v>
      </c>
      <c r="R1495">
        <v>0.24</v>
      </c>
      <c r="S1495">
        <v>52.82</v>
      </c>
      <c r="T1495" s="6">
        <v>80.650000000000006</v>
      </c>
      <c r="U1495" s="7">
        <v>54.480521235521195</v>
      </c>
      <c r="V1495" t="s">
        <v>83</v>
      </c>
    </row>
    <row r="1496" spans="1:22" x14ac:dyDescent="0.3">
      <c r="A1496" t="s">
        <v>236</v>
      </c>
      <c r="B1496" s="9">
        <v>2021</v>
      </c>
      <c r="C1496">
        <v>87.78</v>
      </c>
      <c r="D1496">
        <v>60.07</v>
      </c>
      <c r="E1496">
        <v>32.35</v>
      </c>
      <c r="F1496">
        <v>94.39</v>
      </c>
      <c r="G1496">
        <v>92.89</v>
      </c>
      <c r="H1496">
        <v>69.900000000000006</v>
      </c>
      <c r="I1496">
        <v>99.32</v>
      </c>
      <c r="J1496">
        <v>70</v>
      </c>
      <c r="K1496" s="58">
        <v>1</v>
      </c>
      <c r="L1496" s="58">
        <v>70</v>
      </c>
      <c r="M1496">
        <v>20447.05</v>
      </c>
      <c r="N1496" s="8">
        <v>49485060</v>
      </c>
      <c r="O1496" s="8">
        <v>35185625</v>
      </c>
      <c r="P1496" s="8">
        <v>820400</v>
      </c>
      <c r="Q1496">
        <v>2.34</v>
      </c>
      <c r="R1496">
        <v>0.3</v>
      </c>
      <c r="S1496">
        <v>55.75</v>
      </c>
      <c r="T1496" s="6">
        <v>80.650000000000006</v>
      </c>
      <c r="U1496" s="7">
        <v>54.480521235521195</v>
      </c>
      <c r="V1496" t="s">
        <v>83</v>
      </c>
    </row>
    <row r="1497" spans="1:22" x14ac:dyDescent="0.3">
      <c r="A1497" t="s">
        <v>294</v>
      </c>
      <c r="B1497" s="9">
        <v>2021</v>
      </c>
      <c r="C1497">
        <v>79.83</v>
      </c>
      <c r="D1497">
        <v>79.83</v>
      </c>
      <c r="E1497">
        <v>100</v>
      </c>
      <c r="F1497">
        <v>82.19</v>
      </c>
      <c r="G1497">
        <v>84.78</v>
      </c>
      <c r="H1497">
        <v>70.03</v>
      </c>
      <c r="I1497">
        <v>0</v>
      </c>
      <c r="J1497">
        <v>89.1</v>
      </c>
      <c r="K1497" s="58">
        <v>1</v>
      </c>
      <c r="L1497" s="58">
        <v>70</v>
      </c>
      <c r="M1497">
        <v>4706.6400000000003</v>
      </c>
      <c r="N1497" s="8">
        <v>9872407</v>
      </c>
      <c r="O1497" s="8">
        <v>6770757</v>
      </c>
      <c r="P1497" s="8">
        <v>399430</v>
      </c>
      <c r="Q1497">
        <v>5</v>
      </c>
      <c r="R1497">
        <v>0.1</v>
      </c>
      <c r="S1497">
        <v>64.92</v>
      </c>
      <c r="T1497" s="6">
        <v>80.650000000000006</v>
      </c>
      <c r="U1497" s="7">
        <v>54.480521235521195</v>
      </c>
      <c r="V1497" t="s">
        <v>83</v>
      </c>
    </row>
    <row r="1498" spans="1:22" x14ac:dyDescent="0.3">
      <c r="A1498" t="s">
        <v>320</v>
      </c>
      <c r="B1498" s="9">
        <v>2021</v>
      </c>
      <c r="C1498">
        <v>87.21</v>
      </c>
      <c r="D1498">
        <v>87.21</v>
      </c>
      <c r="E1498">
        <v>100</v>
      </c>
      <c r="F1498">
        <v>82</v>
      </c>
      <c r="G1498">
        <v>89.42</v>
      </c>
      <c r="H1498">
        <v>93.18</v>
      </c>
      <c r="I1498">
        <v>67.790000000000006</v>
      </c>
      <c r="J1498">
        <v>99.36</v>
      </c>
      <c r="K1498" s="58">
        <v>1</v>
      </c>
      <c r="L1498" s="58">
        <v>72.73</v>
      </c>
      <c r="M1498">
        <v>23663.11</v>
      </c>
      <c r="N1498" s="8">
        <v>37606000</v>
      </c>
      <c r="O1498" s="8">
        <v>32062000</v>
      </c>
      <c r="P1498" s="8">
        <v>2046000</v>
      </c>
      <c r="Q1498">
        <v>4.51</v>
      </c>
      <c r="R1498">
        <v>0.56000000000000005</v>
      </c>
      <c r="S1498">
        <v>65.180000000000007</v>
      </c>
      <c r="T1498" s="6">
        <v>80.650000000000006</v>
      </c>
      <c r="U1498" s="7">
        <v>54.480521235521195</v>
      </c>
      <c r="V1498" t="s">
        <v>83</v>
      </c>
    </row>
    <row r="1499" spans="1:22" x14ac:dyDescent="0.3">
      <c r="A1499" t="s">
        <v>693</v>
      </c>
      <c r="B1499" s="9">
        <v>2021</v>
      </c>
      <c r="C1499">
        <v>91.07</v>
      </c>
      <c r="D1499">
        <v>80.09</v>
      </c>
      <c r="E1499">
        <v>69.12</v>
      </c>
      <c r="F1499">
        <v>95.01</v>
      </c>
      <c r="G1499">
        <v>94.97</v>
      </c>
      <c r="H1499">
        <v>79.290000000000006</v>
      </c>
      <c r="I1499">
        <v>96.17</v>
      </c>
      <c r="J1499">
        <v>99.64</v>
      </c>
      <c r="K1499" s="58">
        <v>1</v>
      </c>
      <c r="L1499" s="58">
        <v>75</v>
      </c>
      <c r="M1499">
        <v>84139.38</v>
      </c>
      <c r="N1499" s="8">
        <v>195906000</v>
      </c>
      <c r="O1499" s="8">
        <v>153564000</v>
      </c>
      <c r="P1499" s="8">
        <v>4304000</v>
      </c>
      <c r="Q1499">
        <v>2.76</v>
      </c>
      <c r="R1499">
        <v>0.43</v>
      </c>
      <c r="S1499">
        <v>62.92</v>
      </c>
      <c r="T1499" s="6">
        <v>80.650000000000006</v>
      </c>
      <c r="U1499" s="7">
        <v>54.480521235521195</v>
      </c>
      <c r="V1499" t="s">
        <v>83</v>
      </c>
    </row>
    <row r="1500" spans="1:22" x14ac:dyDescent="0.3">
      <c r="A1500" t="s">
        <v>106</v>
      </c>
      <c r="B1500" s="9">
        <v>2021</v>
      </c>
      <c r="C1500">
        <v>78.61</v>
      </c>
      <c r="D1500">
        <v>78.61</v>
      </c>
      <c r="E1500">
        <v>100</v>
      </c>
      <c r="F1500">
        <v>73.19</v>
      </c>
      <c r="G1500">
        <v>82.83</v>
      </c>
      <c r="H1500">
        <v>82.32</v>
      </c>
      <c r="I1500">
        <v>79.73</v>
      </c>
      <c r="J1500">
        <v>95.18</v>
      </c>
      <c r="K1500" s="58">
        <v>1</v>
      </c>
      <c r="L1500" s="58">
        <v>78.569999999999993</v>
      </c>
      <c r="M1500">
        <v>30489.77</v>
      </c>
      <c r="N1500" s="8">
        <v>224152000</v>
      </c>
      <c r="O1500" s="8">
        <v>185939000</v>
      </c>
      <c r="P1500" s="8">
        <v>4994000</v>
      </c>
      <c r="Q1500">
        <v>2.2200000000000002</v>
      </c>
      <c r="R1500">
        <v>0.26</v>
      </c>
      <c r="S1500">
        <v>53.98</v>
      </c>
      <c r="T1500" s="6">
        <v>80.650000000000006</v>
      </c>
      <c r="U1500" s="7">
        <v>54.480521235521195</v>
      </c>
      <c r="V1500" t="s">
        <v>83</v>
      </c>
    </row>
    <row r="1501" spans="1:22" x14ac:dyDescent="0.3">
      <c r="A1501" t="s">
        <v>298</v>
      </c>
      <c r="B1501" s="9">
        <v>2021</v>
      </c>
      <c r="C1501">
        <v>71.48</v>
      </c>
      <c r="D1501">
        <v>71.48</v>
      </c>
      <c r="E1501">
        <v>100</v>
      </c>
      <c r="F1501">
        <v>83.01</v>
      </c>
      <c r="G1501">
        <v>46.42</v>
      </c>
      <c r="H1501">
        <v>84.46</v>
      </c>
      <c r="I1501">
        <v>98.87</v>
      </c>
      <c r="J1501">
        <v>88.55</v>
      </c>
      <c r="K1501" s="58">
        <v>1</v>
      </c>
      <c r="L1501" s="58">
        <v>75</v>
      </c>
      <c r="M1501">
        <v>17499.39</v>
      </c>
      <c r="N1501" s="8">
        <v>147512000</v>
      </c>
      <c r="O1501" s="8">
        <v>133847000</v>
      </c>
      <c r="P1501" s="8">
        <v>3112000</v>
      </c>
      <c r="Q1501">
        <v>0.92</v>
      </c>
      <c r="R1501">
        <v>0.76</v>
      </c>
      <c r="S1501">
        <v>57.12</v>
      </c>
      <c r="T1501" s="6">
        <v>80.650000000000006</v>
      </c>
      <c r="U1501" s="7">
        <v>54.480521235521195</v>
      </c>
      <c r="V1501" t="s">
        <v>83</v>
      </c>
    </row>
    <row r="1502" spans="1:22" x14ac:dyDescent="0.3">
      <c r="A1502" t="s">
        <v>287</v>
      </c>
      <c r="B1502" s="9">
        <v>2021</v>
      </c>
      <c r="C1502">
        <v>79.150000000000006</v>
      </c>
      <c r="D1502">
        <v>79.150000000000006</v>
      </c>
      <c r="E1502">
        <v>100</v>
      </c>
      <c r="F1502">
        <v>88.03</v>
      </c>
      <c r="G1502">
        <v>91.92</v>
      </c>
      <c r="H1502">
        <v>46.83</v>
      </c>
      <c r="I1502">
        <v>98.68</v>
      </c>
      <c r="J1502">
        <v>31.41</v>
      </c>
      <c r="K1502" s="58">
        <v>1</v>
      </c>
      <c r="L1502" s="58">
        <v>73.680000000000007</v>
      </c>
      <c r="M1502">
        <v>18918.03</v>
      </c>
      <c r="N1502" s="8">
        <v>35982000</v>
      </c>
      <c r="O1502" s="8">
        <v>27109000</v>
      </c>
      <c r="P1502" s="8">
        <v>1812000</v>
      </c>
      <c r="Q1502">
        <v>4.38</v>
      </c>
      <c r="R1502">
        <v>0.62</v>
      </c>
      <c r="S1502">
        <v>65.31</v>
      </c>
      <c r="T1502" s="6">
        <v>80.650000000000006</v>
      </c>
      <c r="U1502" s="7">
        <v>54.480521235521195</v>
      </c>
      <c r="V1502" t="s">
        <v>83</v>
      </c>
    </row>
    <row r="1503" spans="1:22" x14ac:dyDescent="0.3">
      <c r="A1503" t="s">
        <v>47</v>
      </c>
      <c r="B1503" s="9">
        <v>2021</v>
      </c>
      <c r="C1503">
        <v>83.73</v>
      </c>
      <c r="D1503">
        <v>76.42</v>
      </c>
      <c r="E1503">
        <v>69.12</v>
      </c>
      <c r="F1503">
        <v>95.17</v>
      </c>
      <c r="G1503">
        <v>93.94</v>
      </c>
      <c r="H1503">
        <v>51.02</v>
      </c>
      <c r="I1503">
        <v>93.92</v>
      </c>
      <c r="J1503">
        <v>59.62</v>
      </c>
      <c r="K1503" s="58">
        <v>1</v>
      </c>
      <c r="L1503" s="58">
        <v>72.22</v>
      </c>
      <c r="M1503">
        <v>74295.63</v>
      </c>
      <c r="N1503" s="8">
        <v>135106000</v>
      </c>
      <c r="O1503" s="8">
        <v>77719000</v>
      </c>
      <c r="P1503" s="8">
        <v>6383000</v>
      </c>
      <c r="Q1503">
        <v>3.74</v>
      </c>
      <c r="R1503">
        <v>0.28999999999999998</v>
      </c>
      <c r="S1503">
        <v>43.33</v>
      </c>
      <c r="T1503" s="6">
        <v>80.650000000000006</v>
      </c>
      <c r="U1503" s="7">
        <v>54.480521235521195</v>
      </c>
      <c r="V1503" t="s">
        <v>83</v>
      </c>
    </row>
    <row r="1504" spans="1:22" x14ac:dyDescent="0.3">
      <c r="A1504" t="s">
        <v>31</v>
      </c>
      <c r="B1504" s="9">
        <v>2021</v>
      </c>
      <c r="C1504">
        <v>68.67</v>
      </c>
      <c r="D1504">
        <v>68.67</v>
      </c>
      <c r="E1504">
        <v>100</v>
      </c>
      <c r="F1504">
        <v>50.83</v>
      </c>
      <c r="G1504">
        <v>81.91</v>
      </c>
      <c r="H1504">
        <v>81.819999999999993</v>
      </c>
      <c r="I1504">
        <v>16.22</v>
      </c>
      <c r="J1504">
        <v>86.06</v>
      </c>
      <c r="K1504" s="58">
        <v>1</v>
      </c>
      <c r="L1504" s="58">
        <v>77.27</v>
      </c>
      <c r="M1504">
        <v>30451.42</v>
      </c>
      <c r="N1504" s="8">
        <v>67216000</v>
      </c>
      <c r="O1504" s="8">
        <v>47356000</v>
      </c>
      <c r="P1504" s="8">
        <v>3002000</v>
      </c>
      <c r="Q1504">
        <v>3.4</v>
      </c>
      <c r="R1504">
        <v>0.22</v>
      </c>
      <c r="S1504">
        <v>61.12</v>
      </c>
      <c r="T1504" s="6">
        <v>80.650000000000006</v>
      </c>
      <c r="U1504" s="7">
        <v>54.480521235521195</v>
      </c>
      <c r="V1504" t="s">
        <v>83</v>
      </c>
    </row>
    <row r="1505" spans="1:22" x14ac:dyDescent="0.3">
      <c r="A1505" t="s">
        <v>694</v>
      </c>
      <c r="B1505" s="9">
        <v>2021</v>
      </c>
      <c r="C1505">
        <v>71.33</v>
      </c>
      <c r="D1505">
        <v>71.33</v>
      </c>
      <c r="E1505">
        <v>100</v>
      </c>
      <c r="F1505">
        <v>67.33</v>
      </c>
      <c r="G1505">
        <v>76.48</v>
      </c>
      <c r="H1505">
        <v>71.930000000000007</v>
      </c>
      <c r="I1505">
        <v>27.08</v>
      </c>
      <c r="J1505">
        <v>84.14</v>
      </c>
      <c r="K1505" s="58">
        <v>1</v>
      </c>
      <c r="L1505" s="58">
        <v>77.78</v>
      </c>
      <c r="M1505">
        <v>6012.51</v>
      </c>
      <c r="N1505" s="8">
        <v>6420000</v>
      </c>
      <c r="O1505" s="8">
        <v>3435200</v>
      </c>
      <c r="P1505" s="8">
        <v>194700</v>
      </c>
      <c r="Q1505">
        <v>27.45</v>
      </c>
      <c r="R1505">
        <v>0.1</v>
      </c>
      <c r="S1505">
        <v>48.89</v>
      </c>
      <c r="T1505" s="6">
        <v>80.650000000000006</v>
      </c>
      <c r="U1505" s="7">
        <v>54.480521235521195</v>
      </c>
      <c r="V1505" t="s">
        <v>83</v>
      </c>
    </row>
    <row r="1506" spans="1:22" x14ac:dyDescent="0.3">
      <c r="A1506" t="s">
        <v>327</v>
      </c>
      <c r="B1506" s="9">
        <v>2021</v>
      </c>
      <c r="C1506">
        <v>64.3</v>
      </c>
      <c r="D1506">
        <v>64.3</v>
      </c>
      <c r="E1506">
        <v>66.67</v>
      </c>
      <c r="F1506">
        <v>70.180000000000007</v>
      </c>
      <c r="G1506">
        <v>57.71</v>
      </c>
      <c r="H1506">
        <v>63.17</v>
      </c>
      <c r="I1506">
        <v>95.95</v>
      </c>
      <c r="J1506">
        <v>52.87</v>
      </c>
      <c r="K1506" s="58">
        <v>1</v>
      </c>
      <c r="L1506" s="58">
        <v>77.78</v>
      </c>
      <c r="M1506">
        <v>23376.93</v>
      </c>
      <c r="N1506" s="8">
        <v>141646000</v>
      </c>
      <c r="O1506" s="8">
        <v>124650000</v>
      </c>
      <c r="P1506" s="8">
        <v>1087000</v>
      </c>
      <c r="Q1506">
        <v>0.89</v>
      </c>
      <c r="R1506">
        <v>0.17</v>
      </c>
      <c r="S1506">
        <v>41.63</v>
      </c>
      <c r="T1506" s="6">
        <v>80.650000000000006</v>
      </c>
      <c r="U1506" s="7">
        <v>54.480521235521195</v>
      </c>
      <c r="V1506" t="s">
        <v>83</v>
      </c>
    </row>
    <row r="1507" spans="1:22" x14ac:dyDescent="0.3">
      <c r="A1507" t="s">
        <v>695</v>
      </c>
      <c r="B1507" s="9">
        <v>2021</v>
      </c>
      <c r="C1507">
        <v>82.48</v>
      </c>
      <c r="D1507">
        <v>82.48</v>
      </c>
      <c r="E1507">
        <v>100</v>
      </c>
      <c r="F1507">
        <v>90.62</v>
      </c>
      <c r="G1507">
        <v>90.17</v>
      </c>
      <c r="H1507">
        <v>58.65</v>
      </c>
      <c r="I1507">
        <v>97.07</v>
      </c>
      <c r="J1507">
        <v>41.08</v>
      </c>
      <c r="K1507" s="58">
        <v>1</v>
      </c>
      <c r="L1507" s="58">
        <v>78.95</v>
      </c>
      <c r="M1507">
        <v>15631.35</v>
      </c>
      <c r="N1507" s="8">
        <v>21591600</v>
      </c>
      <c r="O1507" s="8">
        <v>16382900</v>
      </c>
      <c r="P1507" s="8">
        <v>895300</v>
      </c>
      <c r="Q1507">
        <v>12.25</v>
      </c>
      <c r="R1507">
        <v>0.32</v>
      </c>
      <c r="S1507">
        <v>67.63</v>
      </c>
      <c r="T1507" s="6">
        <v>80.650000000000006</v>
      </c>
      <c r="U1507" s="7">
        <v>54.480521235521195</v>
      </c>
      <c r="V1507" t="s">
        <v>83</v>
      </c>
    </row>
    <row r="1508" spans="1:22" x14ac:dyDescent="0.3">
      <c r="A1508" t="s">
        <v>277</v>
      </c>
      <c r="B1508" s="9">
        <v>2021</v>
      </c>
      <c r="C1508">
        <v>73.33</v>
      </c>
      <c r="D1508">
        <v>73.33</v>
      </c>
      <c r="E1508">
        <v>100</v>
      </c>
      <c r="F1508">
        <v>64.599999999999994</v>
      </c>
      <c r="G1508">
        <v>82.38</v>
      </c>
      <c r="H1508">
        <v>77.260000000000005</v>
      </c>
      <c r="I1508">
        <v>14.58</v>
      </c>
      <c r="J1508">
        <v>89.6</v>
      </c>
      <c r="K1508" s="58">
        <v>1</v>
      </c>
      <c r="L1508" s="58">
        <v>80</v>
      </c>
      <c r="M1508">
        <v>5467.83</v>
      </c>
      <c r="N1508" s="8">
        <v>11023100</v>
      </c>
      <c r="O1508" s="8">
        <v>9884400</v>
      </c>
      <c r="P1508" s="8">
        <v>466400</v>
      </c>
      <c r="Q1508">
        <v>3.27</v>
      </c>
      <c r="R1508">
        <v>0.17</v>
      </c>
      <c r="S1508">
        <v>85.32</v>
      </c>
      <c r="T1508" s="6">
        <v>80.650000000000006</v>
      </c>
      <c r="U1508" s="7">
        <v>54.480521235521195</v>
      </c>
      <c r="V1508" t="s">
        <v>83</v>
      </c>
    </row>
    <row r="1509" spans="1:22" x14ac:dyDescent="0.3">
      <c r="A1509" t="s">
        <v>183</v>
      </c>
      <c r="B1509" s="9">
        <v>2021</v>
      </c>
      <c r="C1509">
        <v>91.85</v>
      </c>
      <c r="D1509">
        <v>91.85</v>
      </c>
      <c r="E1509">
        <v>100</v>
      </c>
      <c r="F1509">
        <v>96.21</v>
      </c>
      <c r="G1509">
        <v>88.72</v>
      </c>
      <c r="H1509">
        <v>91.22</v>
      </c>
      <c r="I1509">
        <v>82.35</v>
      </c>
      <c r="J1509">
        <v>98.2</v>
      </c>
      <c r="K1509" s="58">
        <v>1</v>
      </c>
      <c r="L1509" s="58">
        <v>83.33</v>
      </c>
      <c r="M1509">
        <v>15106.11</v>
      </c>
      <c r="N1509" s="8">
        <v>26859000</v>
      </c>
      <c r="O1509" s="8">
        <v>19619000</v>
      </c>
      <c r="P1509" s="8">
        <v>1457000</v>
      </c>
      <c r="Q1509">
        <v>6.1</v>
      </c>
      <c r="R1509">
        <v>0.12</v>
      </c>
      <c r="S1509">
        <v>67.959999999999994</v>
      </c>
      <c r="T1509" s="6">
        <v>80.650000000000006</v>
      </c>
      <c r="U1509" s="7">
        <v>54.480521235521195</v>
      </c>
      <c r="V1509" t="s">
        <v>83</v>
      </c>
    </row>
    <row r="1510" spans="1:22" x14ac:dyDescent="0.3">
      <c r="A1510" t="s">
        <v>331</v>
      </c>
      <c r="B1510" s="9">
        <v>2021</v>
      </c>
      <c r="K1510" s="58">
        <v>1</v>
      </c>
      <c r="L1510" s="58">
        <v>55.56</v>
      </c>
      <c r="M1510">
        <v>6243.66</v>
      </c>
      <c r="T1510" s="6">
        <v>80.650000000000006</v>
      </c>
      <c r="U1510" s="7">
        <v>54.480521235521195</v>
      </c>
      <c r="V1510" t="s">
        <v>83</v>
      </c>
    </row>
    <row r="1511" spans="1:22" x14ac:dyDescent="0.3">
      <c r="A1511" t="s">
        <v>696</v>
      </c>
      <c r="B1511" s="9">
        <v>2021</v>
      </c>
      <c r="C1511">
        <v>82.08</v>
      </c>
      <c r="D1511">
        <v>82.08</v>
      </c>
      <c r="E1511">
        <v>100</v>
      </c>
      <c r="F1511">
        <v>73.040000000000006</v>
      </c>
      <c r="G1511">
        <v>90.34</v>
      </c>
      <c r="H1511">
        <v>86.71</v>
      </c>
      <c r="I1511">
        <v>35.14</v>
      </c>
      <c r="J1511">
        <v>97.48</v>
      </c>
      <c r="K1511" s="58">
        <v>1</v>
      </c>
      <c r="L1511" s="58">
        <v>60</v>
      </c>
      <c r="M1511">
        <v>12562.45</v>
      </c>
      <c r="N1511" s="8">
        <v>22212600</v>
      </c>
      <c r="O1511" s="8">
        <v>17499600</v>
      </c>
      <c r="P1511" s="8">
        <v>1149200</v>
      </c>
      <c r="Q1511">
        <v>4</v>
      </c>
      <c r="R1511">
        <v>0.11</v>
      </c>
      <c r="S1511">
        <v>72.489999999999995</v>
      </c>
      <c r="T1511" s="6">
        <v>80.650000000000006</v>
      </c>
      <c r="U1511" s="7">
        <v>54.480521235521195</v>
      </c>
      <c r="V1511" t="s">
        <v>83</v>
      </c>
    </row>
    <row r="1512" spans="1:22" x14ac:dyDescent="0.3">
      <c r="A1512" t="s">
        <v>697</v>
      </c>
      <c r="B1512" s="9">
        <v>2021</v>
      </c>
      <c r="C1512">
        <v>72.599999999999994</v>
      </c>
      <c r="D1512">
        <v>72.599999999999994</v>
      </c>
      <c r="E1512">
        <v>100</v>
      </c>
      <c r="F1512">
        <v>83.18</v>
      </c>
      <c r="G1512">
        <v>68.42</v>
      </c>
      <c r="H1512">
        <v>59.67</v>
      </c>
      <c r="I1512">
        <v>91.67</v>
      </c>
      <c r="J1512">
        <v>62.61</v>
      </c>
      <c r="K1512" s="58">
        <v>1</v>
      </c>
      <c r="L1512" s="58">
        <v>57.14</v>
      </c>
      <c r="M1512">
        <v>6102.9</v>
      </c>
      <c r="N1512" s="8">
        <v>14179100</v>
      </c>
      <c r="O1512" s="8">
        <v>10367700</v>
      </c>
      <c r="P1512" s="8">
        <v>613700</v>
      </c>
      <c r="Q1512">
        <v>4.28</v>
      </c>
      <c r="R1512">
        <v>0.13</v>
      </c>
      <c r="S1512">
        <v>68.92</v>
      </c>
      <c r="T1512" s="6">
        <v>80.650000000000006</v>
      </c>
      <c r="U1512" s="7">
        <v>54.480521235521195</v>
      </c>
      <c r="V1512" t="s">
        <v>83</v>
      </c>
    </row>
    <row r="1513" spans="1:22" x14ac:dyDescent="0.3">
      <c r="A1513" t="s">
        <v>698</v>
      </c>
      <c r="B1513" s="9">
        <v>2021</v>
      </c>
      <c r="C1513">
        <v>70.55</v>
      </c>
      <c r="D1513">
        <v>47.77</v>
      </c>
      <c r="E1513">
        <v>25</v>
      </c>
      <c r="F1513">
        <v>82.38</v>
      </c>
      <c r="G1513">
        <v>70.06</v>
      </c>
      <c r="H1513">
        <v>49.96</v>
      </c>
      <c r="I1513">
        <v>93.24</v>
      </c>
      <c r="J1513">
        <v>40.86</v>
      </c>
      <c r="K1513" s="58">
        <v>1</v>
      </c>
      <c r="L1513" s="58">
        <v>64.290000000000006</v>
      </c>
      <c r="M1513">
        <v>11351</v>
      </c>
      <c r="N1513" s="8">
        <v>52018100</v>
      </c>
      <c r="O1513" s="8">
        <v>41708800</v>
      </c>
      <c r="P1513" s="8">
        <v>1430200</v>
      </c>
      <c r="Q1513">
        <v>1.25</v>
      </c>
      <c r="R1513">
        <v>0.55000000000000004</v>
      </c>
      <c r="S1513">
        <v>69.510000000000005</v>
      </c>
      <c r="T1513" s="6">
        <v>80.650000000000006</v>
      </c>
      <c r="U1513" s="7">
        <v>54.480521235521195</v>
      </c>
      <c r="V1513" t="s">
        <v>83</v>
      </c>
    </row>
    <row r="1514" spans="1:22" x14ac:dyDescent="0.3">
      <c r="T1514" s="6"/>
      <c r="U1514" s="7"/>
    </row>
    <row r="1515" spans="1:22" x14ac:dyDescent="0.3">
      <c r="T1515" s="6"/>
      <c r="U1515" s="7"/>
    </row>
    <row r="1516" spans="1:22" x14ac:dyDescent="0.3">
      <c r="T1516" s="6"/>
      <c r="U1516" s="7"/>
    </row>
    <row r="1517" spans="1:22" x14ac:dyDescent="0.3">
      <c r="T1517" s="6"/>
      <c r="U1517" s="7"/>
    </row>
    <row r="1518" spans="1:22" x14ac:dyDescent="0.3">
      <c r="T1518" s="6"/>
      <c r="U1518" s="7"/>
    </row>
    <row r="1519" spans="1:22" x14ac:dyDescent="0.3">
      <c r="T1519" s="6"/>
      <c r="U1519" s="7"/>
    </row>
    <row r="1520" spans="1:22" x14ac:dyDescent="0.3">
      <c r="T1520" s="6"/>
      <c r="U1520" s="7"/>
    </row>
    <row r="1521" spans="20:21" x14ac:dyDescent="0.3">
      <c r="T1521" s="6"/>
      <c r="U1521" s="7"/>
    </row>
    <row r="1522" spans="20:21" x14ac:dyDescent="0.3">
      <c r="T1522" s="6"/>
      <c r="U1522" s="7"/>
    </row>
    <row r="1523" spans="20:21" x14ac:dyDescent="0.3">
      <c r="T1523" s="6"/>
      <c r="U1523" s="7"/>
    </row>
    <row r="1524" spans="20:21" x14ac:dyDescent="0.3">
      <c r="T1524" s="6"/>
      <c r="U1524" s="7"/>
    </row>
    <row r="1525" spans="20:21" x14ac:dyDescent="0.3">
      <c r="T1525" s="6"/>
      <c r="U1525" s="7"/>
    </row>
    <row r="1526" spans="20:21" x14ac:dyDescent="0.3">
      <c r="T1526" s="6"/>
      <c r="U1526" s="7"/>
    </row>
    <row r="1527" spans="20:21" x14ac:dyDescent="0.3">
      <c r="T1527" s="6"/>
      <c r="U1527" s="7"/>
    </row>
    <row r="1528" spans="20:21" x14ac:dyDescent="0.3">
      <c r="T1528" s="6"/>
      <c r="U1528" s="7"/>
    </row>
    <row r="1529" spans="20:21" x14ac:dyDescent="0.3">
      <c r="T1529" s="6"/>
      <c r="U1529" s="7"/>
    </row>
    <row r="1530" spans="20:21" x14ac:dyDescent="0.3">
      <c r="T1530" s="6"/>
      <c r="U1530" s="7"/>
    </row>
    <row r="1531" spans="20:21" x14ac:dyDescent="0.3">
      <c r="T1531" s="6"/>
      <c r="U1531" s="7"/>
    </row>
    <row r="1532" spans="20:21" x14ac:dyDescent="0.3">
      <c r="T1532" s="6"/>
      <c r="U1532" s="7"/>
    </row>
    <row r="1533" spans="20:21" x14ac:dyDescent="0.3">
      <c r="T1533" s="6"/>
      <c r="U1533" s="7"/>
    </row>
    <row r="1534" spans="20:21" x14ac:dyDescent="0.3">
      <c r="T1534" s="6"/>
      <c r="U1534" s="7"/>
    </row>
    <row r="1535" spans="20:21" x14ac:dyDescent="0.3">
      <c r="T1535" s="6"/>
      <c r="U1535" s="7"/>
    </row>
    <row r="1536" spans="20:21" x14ac:dyDescent="0.3">
      <c r="T1536" s="6"/>
      <c r="U1536" s="7"/>
    </row>
    <row r="1537" spans="20:21" x14ac:dyDescent="0.3">
      <c r="T1537" s="6"/>
      <c r="U1537" s="7"/>
    </row>
    <row r="1538" spans="20:21" x14ac:dyDescent="0.3">
      <c r="T1538" s="6"/>
      <c r="U1538" s="7"/>
    </row>
    <row r="1539" spans="20:21" x14ac:dyDescent="0.3">
      <c r="T1539" s="6"/>
      <c r="U1539" s="7"/>
    </row>
    <row r="1540" spans="20:21" x14ac:dyDescent="0.3">
      <c r="T1540" s="6"/>
      <c r="U1540" s="7"/>
    </row>
    <row r="1541" spans="20:21" x14ac:dyDescent="0.3">
      <c r="T1541" s="6"/>
      <c r="U1541" s="7"/>
    </row>
    <row r="1542" spans="20:21" x14ac:dyDescent="0.3">
      <c r="T1542" s="6"/>
      <c r="U1542" s="7"/>
    </row>
    <row r="1543" spans="20:21" x14ac:dyDescent="0.3">
      <c r="T1543" s="6"/>
      <c r="U1543" s="7"/>
    </row>
    <row r="1544" spans="20:21" x14ac:dyDescent="0.3">
      <c r="T1544" s="6"/>
      <c r="U1544" s="7"/>
    </row>
    <row r="1545" spans="20:21" x14ac:dyDescent="0.3">
      <c r="T1545" s="6"/>
      <c r="U1545" s="7"/>
    </row>
    <row r="1546" spans="20:21" x14ac:dyDescent="0.3">
      <c r="T1546" s="6"/>
      <c r="U1546" s="7"/>
    </row>
    <row r="1547" spans="20:21" x14ac:dyDescent="0.3">
      <c r="T1547" s="6"/>
      <c r="U1547" s="7"/>
    </row>
    <row r="1548" spans="20:21" x14ac:dyDescent="0.3">
      <c r="T1548" s="6"/>
      <c r="U1548" s="7"/>
    </row>
    <row r="1549" spans="20:21" x14ac:dyDescent="0.3">
      <c r="T1549" s="6"/>
      <c r="U1549" s="7"/>
    </row>
    <row r="1550" spans="20:21" x14ac:dyDescent="0.3">
      <c r="T1550" s="6"/>
      <c r="U1550" s="7"/>
    </row>
    <row r="1551" spans="20:21" x14ac:dyDescent="0.3">
      <c r="T1551" s="6"/>
      <c r="U1551" s="7"/>
    </row>
    <row r="1552" spans="20:21" x14ac:dyDescent="0.3">
      <c r="T1552" s="6"/>
      <c r="U1552" s="7"/>
    </row>
    <row r="1553" spans="20:21" x14ac:dyDescent="0.3">
      <c r="T1553" s="6"/>
      <c r="U1553" s="7"/>
    </row>
    <row r="1554" spans="20:21" x14ac:dyDescent="0.3">
      <c r="T1554" s="6"/>
      <c r="U1554" s="7"/>
    </row>
    <row r="1555" spans="20:21" x14ac:dyDescent="0.3">
      <c r="T1555" s="6"/>
      <c r="U1555" s="7"/>
    </row>
    <row r="1556" spans="20:21" x14ac:dyDescent="0.3">
      <c r="T1556" s="6"/>
      <c r="U1556" s="7"/>
    </row>
    <row r="1557" spans="20:21" x14ac:dyDescent="0.3">
      <c r="T1557" s="6"/>
      <c r="U1557" s="7"/>
    </row>
    <row r="1558" spans="20:21" x14ac:dyDescent="0.3">
      <c r="T1558" s="6"/>
      <c r="U1558" s="7"/>
    </row>
    <row r="1559" spans="20:21" x14ac:dyDescent="0.3">
      <c r="T1559" s="6"/>
      <c r="U1559" s="7"/>
    </row>
    <row r="1560" spans="20:21" x14ac:dyDescent="0.3">
      <c r="T1560" s="6"/>
      <c r="U1560" s="7"/>
    </row>
    <row r="1561" spans="20:21" x14ac:dyDescent="0.3">
      <c r="T1561" s="6"/>
      <c r="U1561" s="7"/>
    </row>
    <row r="1562" spans="20:21" x14ac:dyDescent="0.3">
      <c r="T1562" s="6"/>
      <c r="U1562" s="7"/>
    </row>
    <row r="1563" spans="20:21" x14ac:dyDescent="0.3">
      <c r="T1563" s="6"/>
      <c r="U1563" s="7"/>
    </row>
    <row r="1564" spans="20:21" x14ac:dyDescent="0.3">
      <c r="T1564" s="6"/>
      <c r="U1564" s="7"/>
    </row>
    <row r="1565" spans="20:21" x14ac:dyDescent="0.3">
      <c r="T1565" s="6"/>
      <c r="U1565" s="7"/>
    </row>
    <row r="1566" spans="20:21" x14ac:dyDescent="0.3">
      <c r="T1566" s="6"/>
      <c r="U1566" s="7"/>
    </row>
    <row r="1567" spans="20:21" x14ac:dyDescent="0.3">
      <c r="T1567" s="6"/>
      <c r="U1567" s="7"/>
    </row>
    <row r="1568" spans="20:21" x14ac:dyDescent="0.3">
      <c r="T1568" s="6"/>
      <c r="U1568" s="7"/>
    </row>
    <row r="1569" spans="20:21" x14ac:dyDescent="0.3">
      <c r="T1569" s="6"/>
      <c r="U1569" s="7"/>
    </row>
    <row r="1570" spans="20:21" x14ac:dyDescent="0.3">
      <c r="T1570" s="6"/>
      <c r="U1570" s="7"/>
    </row>
    <row r="1571" spans="20:21" x14ac:dyDescent="0.3">
      <c r="T1571" s="6"/>
      <c r="U1571" s="7"/>
    </row>
    <row r="1572" spans="20:21" x14ac:dyDescent="0.3">
      <c r="T1572" s="6"/>
      <c r="U1572" s="7"/>
    </row>
    <row r="1573" spans="20:21" x14ac:dyDescent="0.3">
      <c r="T1573" s="6"/>
      <c r="U1573" s="7"/>
    </row>
    <row r="1574" spans="20:21" x14ac:dyDescent="0.3">
      <c r="T1574" s="6"/>
      <c r="U1574" s="7"/>
    </row>
    <row r="1575" spans="20:21" x14ac:dyDescent="0.3">
      <c r="T1575" s="6"/>
      <c r="U1575" s="7"/>
    </row>
    <row r="1576" spans="20:21" x14ac:dyDescent="0.3">
      <c r="T1576" s="6"/>
      <c r="U1576" s="7"/>
    </row>
    <row r="1577" spans="20:21" x14ac:dyDescent="0.3">
      <c r="T1577" s="6"/>
      <c r="U1577" s="7"/>
    </row>
    <row r="1578" spans="20:21" x14ac:dyDescent="0.3">
      <c r="T1578" s="6"/>
      <c r="U1578" s="7"/>
    </row>
    <row r="1579" spans="20:21" x14ac:dyDescent="0.3">
      <c r="T1579" s="6"/>
      <c r="U1579" s="7"/>
    </row>
    <row r="1580" spans="20:21" x14ac:dyDescent="0.3">
      <c r="T1580" s="6"/>
      <c r="U1580" s="7"/>
    </row>
    <row r="1581" spans="20:21" x14ac:dyDescent="0.3">
      <c r="T1581" s="6"/>
      <c r="U1581" s="7"/>
    </row>
    <row r="1582" spans="20:21" x14ac:dyDescent="0.3">
      <c r="T1582" s="6"/>
      <c r="U1582" s="7"/>
    </row>
    <row r="1583" spans="20:21" x14ac:dyDescent="0.3">
      <c r="T1583" s="6"/>
      <c r="U1583" s="7"/>
    </row>
    <row r="1584" spans="20:21" x14ac:dyDescent="0.3">
      <c r="T1584" s="6"/>
      <c r="U1584" s="7"/>
    </row>
    <row r="1585" spans="20:21" x14ac:dyDescent="0.3">
      <c r="T1585" s="6"/>
      <c r="U1585" s="7"/>
    </row>
    <row r="1586" spans="20:21" x14ac:dyDescent="0.3">
      <c r="T1586" s="6"/>
      <c r="U1586" s="7"/>
    </row>
    <row r="1587" spans="20:21" x14ac:dyDescent="0.3">
      <c r="T1587" s="6"/>
      <c r="U1587" s="7"/>
    </row>
    <row r="1588" spans="20:21" x14ac:dyDescent="0.3">
      <c r="T1588" s="6"/>
      <c r="U1588" s="7"/>
    </row>
    <row r="1589" spans="20:21" x14ac:dyDescent="0.3">
      <c r="T1589" s="6"/>
      <c r="U1589" s="7"/>
    </row>
    <row r="1590" spans="20:21" x14ac:dyDescent="0.3">
      <c r="T1590" s="6"/>
      <c r="U1590" s="7"/>
    </row>
    <row r="1591" spans="20:21" x14ac:dyDescent="0.3">
      <c r="T1591" s="6"/>
      <c r="U1591" s="7"/>
    </row>
    <row r="1592" spans="20:21" x14ac:dyDescent="0.3">
      <c r="T1592" s="6"/>
      <c r="U1592" s="7"/>
    </row>
    <row r="1593" spans="20:21" x14ac:dyDescent="0.3">
      <c r="T1593" s="6"/>
      <c r="U1593" s="7"/>
    </row>
    <row r="1594" spans="20:21" x14ac:dyDescent="0.3">
      <c r="T1594" s="6"/>
      <c r="U1594" s="7"/>
    </row>
    <row r="1595" spans="20:21" x14ac:dyDescent="0.3">
      <c r="T1595" s="6"/>
      <c r="U1595" s="7"/>
    </row>
    <row r="1596" spans="20:21" x14ac:dyDescent="0.3">
      <c r="T1596" s="6"/>
      <c r="U1596" s="7"/>
    </row>
    <row r="1597" spans="20:21" x14ac:dyDescent="0.3">
      <c r="T1597" s="6"/>
      <c r="U1597" s="7"/>
    </row>
    <row r="1598" spans="20:21" x14ac:dyDescent="0.3">
      <c r="T1598" s="6"/>
      <c r="U1598" s="7"/>
    </row>
    <row r="1599" spans="20:21" x14ac:dyDescent="0.3">
      <c r="T1599" s="6"/>
      <c r="U1599" s="7"/>
    </row>
    <row r="1600" spans="20:21" x14ac:dyDescent="0.3">
      <c r="T1600" s="6"/>
      <c r="U1600" s="7"/>
    </row>
    <row r="1601" spans="20:21" x14ac:dyDescent="0.3">
      <c r="T1601" s="6"/>
      <c r="U1601" s="7"/>
    </row>
    <row r="1602" spans="20:21" x14ac:dyDescent="0.3">
      <c r="T1602" s="6"/>
      <c r="U1602" s="7"/>
    </row>
    <row r="1603" spans="20:21" x14ac:dyDescent="0.3">
      <c r="T1603" s="6"/>
      <c r="U1603" s="7"/>
    </row>
    <row r="1604" spans="20:21" x14ac:dyDescent="0.3">
      <c r="T1604" s="6"/>
      <c r="U1604" s="7"/>
    </row>
    <row r="1605" spans="20:21" x14ac:dyDescent="0.3">
      <c r="T1605" s="6"/>
      <c r="U1605" s="7"/>
    </row>
    <row r="1606" spans="20:21" x14ac:dyDescent="0.3">
      <c r="T1606" s="6"/>
      <c r="U1606" s="7"/>
    </row>
    <row r="1607" spans="20:21" x14ac:dyDescent="0.3">
      <c r="T1607" s="6"/>
      <c r="U1607" s="7"/>
    </row>
    <row r="1608" spans="20:21" x14ac:dyDescent="0.3">
      <c r="T1608" s="6"/>
      <c r="U1608" s="7"/>
    </row>
    <row r="1609" spans="20:21" x14ac:dyDescent="0.3">
      <c r="T1609" s="6"/>
      <c r="U1609" s="7"/>
    </row>
    <row r="1610" spans="20:21" x14ac:dyDescent="0.3">
      <c r="T1610" s="6"/>
      <c r="U1610" s="7"/>
    </row>
    <row r="1611" spans="20:21" x14ac:dyDescent="0.3">
      <c r="T1611" s="6"/>
      <c r="U1611" s="7"/>
    </row>
    <row r="1612" spans="20:21" x14ac:dyDescent="0.3">
      <c r="T1612" s="6"/>
      <c r="U1612" s="7"/>
    </row>
    <row r="1613" spans="20:21" x14ac:dyDescent="0.3">
      <c r="T1613" s="6"/>
      <c r="U1613" s="7"/>
    </row>
    <row r="1614" spans="20:21" x14ac:dyDescent="0.3">
      <c r="T1614" s="6"/>
      <c r="U1614" s="7"/>
    </row>
    <row r="1615" spans="20:21" x14ac:dyDescent="0.3">
      <c r="T1615" s="6"/>
      <c r="U1615" s="7"/>
    </row>
    <row r="1616" spans="20:21" x14ac:dyDescent="0.3">
      <c r="T1616" s="6"/>
      <c r="U1616" s="7"/>
    </row>
    <row r="1617" spans="20:21" x14ac:dyDescent="0.3">
      <c r="T1617" s="6"/>
      <c r="U1617" s="7"/>
    </row>
    <row r="1618" spans="20:21" x14ac:dyDescent="0.3">
      <c r="T1618" s="6"/>
      <c r="U1618" s="7"/>
    </row>
    <row r="1619" spans="20:21" x14ac:dyDescent="0.3">
      <c r="T1619" s="6"/>
      <c r="U1619" s="7"/>
    </row>
    <row r="1620" spans="20:21" x14ac:dyDescent="0.3">
      <c r="T1620" s="6"/>
      <c r="U1620" s="7"/>
    </row>
    <row r="1621" spans="20:21" x14ac:dyDescent="0.3">
      <c r="T1621" s="6"/>
      <c r="U1621" s="7"/>
    </row>
    <row r="1622" spans="20:21" x14ac:dyDescent="0.3">
      <c r="T1622" s="6"/>
      <c r="U1622" s="7"/>
    </row>
    <row r="1623" spans="20:21" x14ac:dyDescent="0.3">
      <c r="T1623" s="6"/>
      <c r="U1623" s="7"/>
    </row>
    <row r="1624" spans="20:21" x14ac:dyDescent="0.3">
      <c r="T1624" s="6"/>
      <c r="U1624" s="7"/>
    </row>
    <row r="1625" spans="20:21" x14ac:dyDescent="0.3">
      <c r="T1625" s="6"/>
      <c r="U1625" s="7"/>
    </row>
    <row r="1626" spans="20:21" x14ac:dyDescent="0.3">
      <c r="T1626" s="6"/>
      <c r="U1626" s="7"/>
    </row>
    <row r="1627" spans="20:21" x14ac:dyDescent="0.3">
      <c r="T1627" s="6"/>
      <c r="U1627" s="7"/>
    </row>
    <row r="1628" spans="20:21" x14ac:dyDescent="0.3">
      <c r="T1628" s="6"/>
      <c r="U1628" s="7"/>
    </row>
    <row r="1629" spans="20:21" x14ac:dyDescent="0.3">
      <c r="T1629" s="6"/>
      <c r="U1629" s="7"/>
    </row>
    <row r="1630" spans="20:21" x14ac:dyDescent="0.3">
      <c r="T1630" s="6"/>
      <c r="U1630" s="7"/>
    </row>
    <row r="1631" spans="20:21" x14ac:dyDescent="0.3">
      <c r="T1631" s="6"/>
      <c r="U1631" s="7"/>
    </row>
    <row r="1632" spans="20:21" x14ac:dyDescent="0.3">
      <c r="T1632" s="6"/>
      <c r="U1632" s="7"/>
    </row>
    <row r="1633" spans="20:21" x14ac:dyDescent="0.3">
      <c r="T1633" s="6"/>
      <c r="U1633" s="7"/>
    </row>
    <row r="1634" spans="20:21" x14ac:dyDescent="0.3">
      <c r="T1634" s="6"/>
      <c r="U1634" s="7"/>
    </row>
    <row r="1635" spans="20:21" x14ac:dyDescent="0.3">
      <c r="T1635" s="6"/>
      <c r="U1635" s="7"/>
    </row>
    <row r="1636" spans="20:21" x14ac:dyDescent="0.3">
      <c r="T1636" s="6"/>
      <c r="U1636" s="7"/>
    </row>
    <row r="1637" spans="20:21" x14ac:dyDescent="0.3">
      <c r="T1637" s="6"/>
      <c r="U1637" s="7"/>
    </row>
    <row r="1638" spans="20:21" x14ac:dyDescent="0.3">
      <c r="T1638" s="6"/>
      <c r="U1638" s="7"/>
    </row>
    <row r="1639" spans="20:21" x14ac:dyDescent="0.3">
      <c r="T1639" s="6"/>
      <c r="U1639" s="7"/>
    </row>
    <row r="1640" spans="20:21" x14ac:dyDescent="0.3">
      <c r="T1640" s="6"/>
      <c r="U1640" s="7"/>
    </row>
    <row r="1641" spans="20:21" x14ac:dyDescent="0.3">
      <c r="T1641" s="6"/>
      <c r="U1641" s="7"/>
    </row>
    <row r="1642" spans="20:21" x14ac:dyDescent="0.3">
      <c r="T1642" s="6"/>
      <c r="U1642" s="7"/>
    </row>
    <row r="1643" spans="20:21" x14ac:dyDescent="0.3">
      <c r="T1643" s="6"/>
      <c r="U1643" s="7"/>
    </row>
    <row r="1644" spans="20:21" x14ac:dyDescent="0.3">
      <c r="T1644" s="6"/>
      <c r="U1644" s="7"/>
    </row>
    <row r="1645" spans="20:21" x14ac:dyDescent="0.3">
      <c r="T1645" s="6"/>
      <c r="U1645" s="7"/>
    </row>
    <row r="1646" spans="20:21" x14ac:dyDescent="0.3">
      <c r="T1646" s="6"/>
      <c r="U1646" s="7"/>
    </row>
    <row r="1647" spans="20:21" x14ac:dyDescent="0.3">
      <c r="T1647" s="6"/>
      <c r="U1647" s="7"/>
    </row>
    <row r="1648" spans="20:21" x14ac:dyDescent="0.3">
      <c r="T1648" s="6"/>
      <c r="U1648" s="7"/>
    </row>
    <row r="1649" spans="20:21" x14ac:dyDescent="0.3">
      <c r="T1649" s="6"/>
      <c r="U1649" s="7"/>
    </row>
    <row r="1650" spans="20:21" x14ac:dyDescent="0.3">
      <c r="T1650" s="6"/>
      <c r="U1650" s="7"/>
    </row>
    <row r="1651" spans="20:21" x14ac:dyDescent="0.3">
      <c r="T1651" s="6"/>
      <c r="U1651" s="7"/>
    </row>
    <row r="1652" spans="20:21" x14ac:dyDescent="0.3">
      <c r="T1652" s="6"/>
      <c r="U1652" s="7"/>
    </row>
    <row r="1653" spans="20:21" x14ac:dyDescent="0.3">
      <c r="T1653" s="6"/>
      <c r="U1653" s="7"/>
    </row>
    <row r="1654" spans="20:21" x14ac:dyDescent="0.3">
      <c r="T1654" s="6"/>
      <c r="U1654" s="7"/>
    </row>
    <row r="1655" spans="20:21" x14ac:dyDescent="0.3">
      <c r="T1655" s="6"/>
      <c r="U1655" s="7"/>
    </row>
    <row r="1656" spans="20:21" x14ac:dyDescent="0.3">
      <c r="T1656" s="6"/>
      <c r="U1656" s="7"/>
    </row>
    <row r="1657" spans="20:21" x14ac:dyDescent="0.3">
      <c r="T1657" s="6"/>
      <c r="U1657" s="7"/>
    </row>
    <row r="1658" spans="20:21" x14ac:dyDescent="0.3">
      <c r="T1658" s="6"/>
      <c r="U1658" s="7"/>
    </row>
    <row r="1659" spans="20:21" x14ac:dyDescent="0.3">
      <c r="T1659" s="6"/>
      <c r="U1659" s="7"/>
    </row>
    <row r="1660" spans="20:21" x14ac:dyDescent="0.3">
      <c r="T1660" s="6"/>
      <c r="U1660" s="7"/>
    </row>
    <row r="1661" spans="20:21" x14ac:dyDescent="0.3">
      <c r="T1661" s="6"/>
      <c r="U1661" s="7"/>
    </row>
    <row r="1662" spans="20:21" x14ac:dyDescent="0.3">
      <c r="T1662" s="6"/>
      <c r="U1662" s="7"/>
    </row>
    <row r="1663" spans="20:21" x14ac:dyDescent="0.3">
      <c r="T1663" s="6"/>
      <c r="U1663" s="7"/>
    </row>
    <row r="1664" spans="20:21" x14ac:dyDescent="0.3">
      <c r="T1664" s="6"/>
      <c r="U1664" s="7"/>
    </row>
    <row r="1665" spans="20:21" x14ac:dyDescent="0.3">
      <c r="T1665" s="6"/>
      <c r="U1665" s="7"/>
    </row>
    <row r="1666" spans="20:21" x14ac:dyDescent="0.3">
      <c r="T1666" s="6"/>
      <c r="U1666" s="7"/>
    </row>
    <row r="1667" spans="20:21" x14ac:dyDescent="0.3">
      <c r="T1667" s="6"/>
      <c r="U1667" s="7"/>
    </row>
    <row r="1668" spans="20:21" x14ac:dyDescent="0.3">
      <c r="T1668" s="6"/>
      <c r="U1668" s="7"/>
    </row>
    <row r="1669" spans="20:21" x14ac:dyDescent="0.3">
      <c r="T1669" s="6"/>
      <c r="U1669" s="7"/>
    </row>
    <row r="1670" spans="20:21" x14ac:dyDescent="0.3">
      <c r="T1670" s="6"/>
      <c r="U1670" s="7"/>
    </row>
    <row r="1671" spans="20:21" x14ac:dyDescent="0.3">
      <c r="T1671" s="6"/>
      <c r="U1671" s="7"/>
    </row>
    <row r="1672" spans="20:21" x14ac:dyDescent="0.3">
      <c r="T1672" s="6"/>
      <c r="U1672" s="7"/>
    </row>
    <row r="1673" spans="20:21" x14ac:dyDescent="0.3">
      <c r="T1673" s="6"/>
      <c r="U1673" s="7"/>
    </row>
    <row r="1674" spans="20:21" x14ac:dyDescent="0.3">
      <c r="T1674" s="6"/>
      <c r="U1674" s="7"/>
    </row>
    <row r="1675" spans="20:21" x14ac:dyDescent="0.3">
      <c r="T1675" s="6"/>
      <c r="U1675" s="7"/>
    </row>
    <row r="1676" spans="20:21" x14ac:dyDescent="0.3">
      <c r="T1676" s="6"/>
      <c r="U1676" s="7"/>
    </row>
    <row r="1677" spans="20:21" x14ac:dyDescent="0.3">
      <c r="T1677" s="6"/>
      <c r="U1677" s="7"/>
    </row>
    <row r="1678" spans="20:21" x14ac:dyDescent="0.3">
      <c r="T1678" s="6"/>
      <c r="U1678" s="7"/>
    </row>
    <row r="1679" spans="20:21" x14ac:dyDescent="0.3">
      <c r="T1679" s="6"/>
      <c r="U1679" s="7"/>
    </row>
    <row r="1680" spans="20:21" x14ac:dyDescent="0.3">
      <c r="T1680" s="6"/>
      <c r="U1680" s="7"/>
    </row>
    <row r="1681" spans="20:21" x14ac:dyDescent="0.3">
      <c r="T1681" s="6"/>
      <c r="U1681" s="7"/>
    </row>
    <row r="1682" spans="20:21" x14ac:dyDescent="0.3">
      <c r="T1682" s="6"/>
      <c r="U1682" s="7"/>
    </row>
    <row r="1683" spans="20:21" x14ac:dyDescent="0.3">
      <c r="T1683" s="6"/>
      <c r="U1683" s="7"/>
    </row>
    <row r="1684" spans="20:21" x14ac:dyDescent="0.3">
      <c r="T1684" s="6"/>
      <c r="U1684" s="7"/>
    </row>
    <row r="1685" spans="20:21" x14ac:dyDescent="0.3">
      <c r="T1685" s="6"/>
      <c r="U1685" s="7"/>
    </row>
    <row r="1686" spans="20:21" x14ac:dyDescent="0.3">
      <c r="T1686" s="6"/>
      <c r="U1686" s="7"/>
    </row>
    <row r="1687" spans="20:21" x14ac:dyDescent="0.3">
      <c r="T1687" s="6"/>
      <c r="U1687" s="7"/>
    </row>
    <row r="1688" spans="20:21" x14ac:dyDescent="0.3">
      <c r="T1688" s="6"/>
      <c r="U1688" s="7"/>
    </row>
    <row r="1689" spans="20:21" x14ac:dyDescent="0.3">
      <c r="T1689" s="6"/>
      <c r="U1689" s="7"/>
    </row>
    <row r="1690" spans="20:21" x14ac:dyDescent="0.3">
      <c r="T1690" s="6"/>
      <c r="U1690" s="7"/>
    </row>
    <row r="1691" spans="20:21" x14ac:dyDescent="0.3">
      <c r="T1691" s="6"/>
      <c r="U1691" s="7"/>
    </row>
    <row r="1692" spans="20:21" x14ac:dyDescent="0.3">
      <c r="T1692" s="6"/>
      <c r="U1692" s="7"/>
    </row>
    <row r="1693" spans="20:21" x14ac:dyDescent="0.3">
      <c r="T1693" s="6"/>
      <c r="U1693" s="7"/>
    </row>
    <row r="1694" spans="20:21" x14ac:dyDescent="0.3">
      <c r="T1694" s="6"/>
      <c r="U1694" s="7"/>
    </row>
    <row r="1695" spans="20:21" x14ac:dyDescent="0.3">
      <c r="T1695" s="6"/>
      <c r="U1695" s="7"/>
    </row>
  </sheetData>
  <autoFilter ref="A1:V1513" xr:uid="{F8066B35-97B1-48BF-838B-D989E7921A8D}">
    <sortState xmlns:xlrd2="http://schemas.microsoft.com/office/spreadsheetml/2017/richdata2" ref="A2:V1513">
      <sortCondition ref="B1:B1513"/>
    </sortState>
  </autoFilter>
  <mergeCells count="2">
    <mergeCell ref="AT3:AY3"/>
    <mergeCell ref="AJ2:AL2"/>
  </mergeCells>
  <pageMargins left="0.7" right="0.7" top="0.75" bottom="0.75" header="0.3" footer="0.3"/>
  <ignoredErrors>
    <ignoredError sqref="Y7:Y17 Z8:AD16 Z7 AA7:AD7 AE6:AF16 AH4:AH17" formulaRange="1"/>
  </ignoredErrors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B2F88-DA58-4EC0-B9D3-8C54E8E8A85D}">
  <dimension ref="A1:V1513"/>
  <sheetViews>
    <sheetView topLeftCell="H1" zoomScale="70" zoomScaleNormal="70" workbookViewId="0">
      <pane ySplit="1" topLeftCell="A2" activePane="bottomLeft" state="frozen"/>
      <selection pane="bottomLeft" activeCell="T3" sqref="T3:V18"/>
    </sheetView>
  </sheetViews>
  <sheetFormatPr defaultRowHeight="14.4" x14ac:dyDescent="0.3"/>
  <cols>
    <col min="1" max="1" width="13.33203125" customWidth="1"/>
    <col min="2" max="8" width="13.33203125" style="10" customWidth="1"/>
    <col min="9" max="10" width="13.21875" customWidth="1"/>
    <col min="11" max="17" width="11.109375" customWidth="1"/>
  </cols>
  <sheetData>
    <row r="1" spans="1:22" ht="15.6" x14ac:dyDescent="0.3">
      <c r="A1" s="56" t="s">
        <v>630</v>
      </c>
      <c r="B1" s="56" t="s">
        <v>635</v>
      </c>
      <c r="C1" s="56" t="s">
        <v>665</v>
      </c>
      <c r="D1" s="56" t="s">
        <v>666</v>
      </c>
      <c r="E1" s="56" t="s">
        <v>667</v>
      </c>
      <c r="F1" s="56" t="s">
        <v>668</v>
      </c>
      <c r="G1" s="56" t="s">
        <v>669</v>
      </c>
      <c r="H1" s="56" t="s">
        <v>670</v>
      </c>
      <c r="I1" s="56" t="s">
        <v>676</v>
      </c>
      <c r="J1" s="56"/>
      <c r="K1" s="5"/>
      <c r="L1" s="5"/>
      <c r="M1" s="5"/>
      <c r="N1" s="5"/>
      <c r="O1" s="5"/>
      <c r="P1" s="5"/>
      <c r="Q1" s="5"/>
    </row>
    <row r="2" spans="1:22" ht="15" thickBot="1" x14ac:dyDescent="0.35">
      <c r="A2" s="58" t="s">
        <v>67</v>
      </c>
      <c r="B2" s="59">
        <v>2008</v>
      </c>
      <c r="C2" s="59">
        <v>75.3</v>
      </c>
      <c r="D2" s="59">
        <v>75.3</v>
      </c>
      <c r="E2" s="59">
        <v>100</v>
      </c>
      <c r="F2" s="59">
        <v>91.74</v>
      </c>
      <c r="G2" s="59">
        <v>87.65</v>
      </c>
      <c r="H2" s="59">
        <v>31.2</v>
      </c>
      <c r="I2" s="58" t="s">
        <v>640</v>
      </c>
      <c r="J2" s="58"/>
    </row>
    <row r="3" spans="1:22" ht="18.600000000000001" thickBot="1" x14ac:dyDescent="0.4">
      <c r="A3" s="58" t="s">
        <v>67</v>
      </c>
      <c r="B3" s="59">
        <v>2009</v>
      </c>
      <c r="C3" s="59">
        <v>86.52</v>
      </c>
      <c r="D3" s="59">
        <v>86.52</v>
      </c>
      <c r="E3" s="59">
        <v>94.23</v>
      </c>
      <c r="F3" s="59">
        <v>89.41</v>
      </c>
      <c r="G3" s="59">
        <v>88.28</v>
      </c>
      <c r="H3" s="59">
        <v>79.45</v>
      </c>
      <c r="I3" s="58" t="s">
        <v>640</v>
      </c>
      <c r="J3" s="58"/>
      <c r="K3" s="110" t="s">
        <v>766</v>
      </c>
      <c r="L3" s="111"/>
      <c r="M3" s="111"/>
      <c r="N3" s="111"/>
      <c r="O3" s="111"/>
      <c r="P3" s="111"/>
      <c r="Q3" s="112"/>
      <c r="T3" s="107" t="s">
        <v>1197</v>
      </c>
      <c r="U3" s="108"/>
      <c r="V3" s="109"/>
    </row>
    <row r="4" spans="1:22" x14ac:dyDescent="0.3">
      <c r="A4" s="58" t="s">
        <v>67</v>
      </c>
      <c r="B4" s="59">
        <v>2010</v>
      </c>
      <c r="C4" s="59">
        <v>87.68</v>
      </c>
      <c r="D4" s="59">
        <v>59.47</v>
      </c>
      <c r="E4" s="59">
        <v>31.03</v>
      </c>
      <c r="F4" s="59">
        <v>90.8</v>
      </c>
      <c r="G4" s="59">
        <v>82.84</v>
      </c>
      <c r="H4" s="59">
        <v>91.58</v>
      </c>
      <c r="I4" s="58" t="s">
        <v>640</v>
      </c>
      <c r="J4" s="58"/>
      <c r="K4" s="97" t="s">
        <v>635</v>
      </c>
      <c r="L4" s="80" t="s">
        <v>765</v>
      </c>
      <c r="M4" s="80" t="s">
        <v>77</v>
      </c>
      <c r="N4" s="80" t="s">
        <v>764</v>
      </c>
      <c r="O4" s="80" t="s">
        <v>75</v>
      </c>
      <c r="P4" s="80" t="s">
        <v>101</v>
      </c>
      <c r="Q4" s="98" t="s">
        <v>83</v>
      </c>
      <c r="T4" s="94" t="s">
        <v>635</v>
      </c>
      <c r="U4" s="95" t="s">
        <v>1196</v>
      </c>
      <c r="V4" s="96"/>
    </row>
    <row r="5" spans="1:22" x14ac:dyDescent="0.3">
      <c r="A5" s="58" t="s">
        <v>67</v>
      </c>
      <c r="B5" s="59">
        <v>2011</v>
      </c>
      <c r="C5" s="59">
        <v>88.38</v>
      </c>
      <c r="D5" s="59">
        <v>88.38</v>
      </c>
      <c r="E5" s="59">
        <v>100</v>
      </c>
      <c r="F5" s="59">
        <v>96.14</v>
      </c>
      <c r="G5" s="59">
        <v>83.39</v>
      </c>
      <c r="H5" s="59">
        <v>86.01</v>
      </c>
      <c r="I5" s="58" t="s">
        <v>640</v>
      </c>
      <c r="J5" s="58"/>
      <c r="K5" s="99">
        <v>2008</v>
      </c>
      <c r="L5" s="14">
        <v>55.513636363636401</v>
      </c>
      <c r="M5" s="14">
        <v>54.917777777777772</v>
      </c>
      <c r="N5" s="14">
        <v>56.215333333333326</v>
      </c>
      <c r="O5" s="14">
        <v>61.940555555555562</v>
      </c>
      <c r="P5" s="14">
        <v>47.058235294117651</v>
      </c>
      <c r="Q5" s="100">
        <v>63.720869565217399</v>
      </c>
      <c r="T5" s="29">
        <v>2008</v>
      </c>
      <c r="U5">
        <v>74.537999999999982</v>
      </c>
      <c r="V5" s="92"/>
    </row>
    <row r="6" spans="1:22" x14ac:dyDescent="0.3">
      <c r="A6" s="58" t="s">
        <v>67</v>
      </c>
      <c r="B6" s="59">
        <v>2012</v>
      </c>
      <c r="C6" s="59">
        <v>85.81</v>
      </c>
      <c r="D6" s="59">
        <v>49.8</v>
      </c>
      <c r="E6" s="59">
        <v>16.07</v>
      </c>
      <c r="F6" s="59">
        <v>93.69</v>
      </c>
      <c r="G6" s="59">
        <v>78.08</v>
      </c>
      <c r="H6" s="59">
        <v>87.96</v>
      </c>
      <c r="I6" s="58" t="s">
        <v>640</v>
      </c>
      <c r="J6" s="58"/>
      <c r="K6" s="99">
        <v>2009</v>
      </c>
      <c r="L6" s="14">
        <v>57.690909090909095</v>
      </c>
      <c r="M6" s="14">
        <v>54.828888888888891</v>
      </c>
      <c r="N6" s="14">
        <v>59.130666666666663</v>
      </c>
      <c r="O6" s="14">
        <v>63.12722222222223</v>
      </c>
      <c r="P6" s="14">
        <v>50.586470588235294</v>
      </c>
      <c r="Q6" s="100">
        <v>66.684347826086949</v>
      </c>
      <c r="T6" s="29">
        <v>2009</v>
      </c>
      <c r="U6">
        <v>75.301249999999996</v>
      </c>
      <c r="V6" s="92"/>
    </row>
    <row r="7" spans="1:22" x14ac:dyDescent="0.3">
      <c r="A7" s="58" t="s">
        <v>67</v>
      </c>
      <c r="B7" s="59">
        <v>2013</v>
      </c>
      <c r="C7" s="59">
        <v>88.37</v>
      </c>
      <c r="D7" s="59">
        <v>47.76</v>
      </c>
      <c r="E7" s="59">
        <v>12.5</v>
      </c>
      <c r="F7" s="59">
        <v>93.39</v>
      </c>
      <c r="G7" s="59">
        <v>84.78</v>
      </c>
      <c r="H7" s="59">
        <v>87.46</v>
      </c>
      <c r="I7" s="58" t="s">
        <v>640</v>
      </c>
      <c r="J7" s="58"/>
      <c r="K7" s="99">
        <v>2010</v>
      </c>
      <c r="L7" s="14">
        <v>60.589166666666678</v>
      </c>
      <c r="M7" s="14">
        <v>55.637999999999991</v>
      </c>
      <c r="N7" s="14">
        <v>60.582499999999989</v>
      </c>
      <c r="O7" s="14">
        <v>65.835555555555572</v>
      </c>
      <c r="P7" s="14">
        <v>53.352777777777789</v>
      </c>
      <c r="Q7" s="100">
        <v>68.395217391304328</v>
      </c>
      <c r="T7" s="29">
        <v>2010</v>
      </c>
      <c r="U7">
        <v>75.821999999999989</v>
      </c>
      <c r="V7" s="92"/>
    </row>
    <row r="8" spans="1:22" x14ac:dyDescent="0.3">
      <c r="A8" s="58" t="s">
        <v>67</v>
      </c>
      <c r="B8" s="59">
        <v>2014</v>
      </c>
      <c r="C8" s="59">
        <v>86.28</v>
      </c>
      <c r="D8" s="59">
        <v>66.75</v>
      </c>
      <c r="E8" s="59">
        <v>45.95</v>
      </c>
      <c r="F8" s="59">
        <v>93.17</v>
      </c>
      <c r="G8" s="59">
        <v>83.89</v>
      </c>
      <c r="H8" s="59">
        <v>80.69</v>
      </c>
      <c r="I8" s="58" t="s">
        <v>640</v>
      </c>
      <c r="J8" s="58"/>
      <c r="K8" s="99">
        <v>2011</v>
      </c>
      <c r="L8" s="14">
        <v>64.125833333333318</v>
      </c>
      <c r="M8" s="14">
        <v>56.102857142857147</v>
      </c>
      <c r="N8" s="14">
        <v>59.97625</v>
      </c>
      <c r="O8" s="14">
        <v>68.61944444444444</v>
      </c>
      <c r="P8" s="14">
        <v>55.223333333333329</v>
      </c>
      <c r="Q8" s="100">
        <v>67.95608695652173</v>
      </c>
      <c r="T8" s="29">
        <v>2011</v>
      </c>
      <c r="U8">
        <v>76.338249999999988</v>
      </c>
      <c r="V8" s="92"/>
    </row>
    <row r="9" spans="1:22" x14ac:dyDescent="0.3">
      <c r="A9" s="58" t="s">
        <v>67</v>
      </c>
      <c r="B9" s="59">
        <v>2015</v>
      </c>
      <c r="C9" s="59">
        <v>85.84</v>
      </c>
      <c r="D9" s="59">
        <v>66.959999999999994</v>
      </c>
      <c r="E9" s="59">
        <v>46.43</v>
      </c>
      <c r="F9" s="59">
        <v>95.12</v>
      </c>
      <c r="G9" s="59">
        <v>82.74</v>
      </c>
      <c r="H9" s="59">
        <v>78.11</v>
      </c>
      <c r="I9" s="58" t="s">
        <v>640</v>
      </c>
      <c r="J9" s="58"/>
      <c r="K9" s="99">
        <v>2012</v>
      </c>
      <c r="L9" s="14">
        <v>64.680833333333339</v>
      </c>
      <c r="M9" s="14">
        <v>58.065714285714279</v>
      </c>
      <c r="N9" s="14">
        <v>62.864999999999995</v>
      </c>
      <c r="O9" s="14">
        <v>67.178333333333327</v>
      </c>
      <c r="P9" s="14">
        <v>57.311111111111117</v>
      </c>
      <c r="Q9" s="100">
        <v>67.987826086956517</v>
      </c>
      <c r="T9" s="29">
        <v>2012</v>
      </c>
      <c r="U9">
        <v>76.667750000000026</v>
      </c>
      <c r="V9" s="92"/>
    </row>
    <row r="10" spans="1:22" x14ac:dyDescent="0.3">
      <c r="A10" s="58" t="s">
        <v>67</v>
      </c>
      <c r="B10" s="59">
        <v>2016</v>
      </c>
      <c r="C10" s="59">
        <v>87.1</v>
      </c>
      <c r="D10" s="59">
        <v>64.260000000000005</v>
      </c>
      <c r="E10" s="59">
        <v>40.79</v>
      </c>
      <c r="F10" s="59">
        <v>95.48</v>
      </c>
      <c r="G10" s="59">
        <v>83.48</v>
      </c>
      <c r="H10" s="59">
        <v>81.53</v>
      </c>
      <c r="I10" s="58" t="s">
        <v>640</v>
      </c>
      <c r="J10" s="58"/>
      <c r="K10" s="99">
        <v>2013</v>
      </c>
      <c r="L10" s="14">
        <v>64.599999999999994</v>
      </c>
      <c r="M10" s="14">
        <v>59.057142857142857</v>
      </c>
      <c r="N10" s="14">
        <v>63.164999999999999</v>
      </c>
      <c r="O10" s="14">
        <v>66.657222222222217</v>
      </c>
      <c r="P10" s="14">
        <v>57.451666666666661</v>
      </c>
      <c r="Q10" s="100">
        <v>69.084782608695647</v>
      </c>
      <c r="T10" s="29">
        <v>2013</v>
      </c>
      <c r="U10">
        <v>76.61099999999999</v>
      </c>
      <c r="V10" s="92"/>
    </row>
    <row r="11" spans="1:22" x14ac:dyDescent="0.3">
      <c r="A11" s="58" t="s">
        <v>67</v>
      </c>
      <c r="B11" s="59">
        <v>2017</v>
      </c>
      <c r="C11" s="59">
        <v>84.15</v>
      </c>
      <c r="D11" s="59">
        <v>51.45</v>
      </c>
      <c r="E11" s="59">
        <v>18.75</v>
      </c>
      <c r="F11" s="59">
        <v>91.09</v>
      </c>
      <c r="G11" s="59">
        <v>84.48</v>
      </c>
      <c r="H11" s="59">
        <v>73.86</v>
      </c>
      <c r="I11" s="58" t="s">
        <v>640</v>
      </c>
      <c r="J11" s="58"/>
      <c r="K11" s="99">
        <v>2014</v>
      </c>
      <c r="L11" s="14">
        <v>65.667500000000004</v>
      </c>
      <c r="M11" s="14">
        <v>59.326190476190483</v>
      </c>
      <c r="N11" s="14">
        <v>63.903750000000016</v>
      </c>
      <c r="O11" s="14">
        <v>66.801111111111112</v>
      </c>
      <c r="P11" s="14">
        <v>59.665555555555571</v>
      </c>
      <c r="Q11" s="100">
        <v>67.992608695652166</v>
      </c>
      <c r="T11" s="29">
        <v>2014</v>
      </c>
      <c r="U11">
        <v>77.570999999999998</v>
      </c>
      <c r="V11" s="92"/>
    </row>
    <row r="12" spans="1:22" x14ac:dyDescent="0.3">
      <c r="A12" s="58" t="s">
        <v>67</v>
      </c>
      <c r="B12" s="59">
        <v>2018</v>
      </c>
      <c r="C12" s="59">
        <v>83.88</v>
      </c>
      <c r="D12" s="59">
        <v>50.03</v>
      </c>
      <c r="E12" s="59">
        <v>16.18</v>
      </c>
      <c r="F12" s="59">
        <v>90.9</v>
      </c>
      <c r="G12" s="59">
        <v>82.21</v>
      </c>
      <c r="H12" s="59">
        <v>76.89</v>
      </c>
      <c r="I12" s="58" t="s">
        <v>640</v>
      </c>
      <c r="J12" s="58"/>
      <c r="K12" s="99">
        <v>2015</v>
      </c>
      <c r="L12" s="14">
        <v>67.42</v>
      </c>
      <c r="M12" s="14">
        <v>61.717619047619046</v>
      </c>
      <c r="N12" s="14">
        <v>66.61</v>
      </c>
      <c r="O12" s="14">
        <v>69.051666666666677</v>
      </c>
      <c r="P12" s="14">
        <v>64.63944444444445</v>
      </c>
      <c r="Q12" s="100">
        <v>69.965652173913057</v>
      </c>
      <c r="T12" s="29">
        <v>2015</v>
      </c>
      <c r="U12">
        <v>78.368750000000006</v>
      </c>
      <c r="V12" s="92"/>
    </row>
    <row r="13" spans="1:22" x14ac:dyDescent="0.3">
      <c r="A13" s="58" t="s">
        <v>67</v>
      </c>
      <c r="B13" s="59">
        <v>2019</v>
      </c>
      <c r="C13" s="59">
        <v>86.84</v>
      </c>
      <c r="D13" s="59">
        <v>45.4</v>
      </c>
      <c r="E13" s="59">
        <v>3.95</v>
      </c>
      <c r="F13" s="59">
        <v>90.67</v>
      </c>
      <c r="G13" s="59">
        <v>85.96</v>
      </c>
      <c r="H13" s="59">
        <v>82.99</v>
      </c>
      <c r="I13" s="58" t="s">
        <v>640</v>
      </c>
      <c r="J13" s="58"/>
      <c r="K13" s="99">
        <v>2016</v>
      </c>
      <c r="L13" s="14">
        <v>68.475833333333327</v>
      </c>
      <c r="M13" s="14">
        <v>61.281904761904777</v>
      </c>
      <c r="N13" s="14">
        <v>68.371874999999989</v>
      </c>
      <c r="O13" s="14">
        <v>71.104444444444439</v>
      </c>
      <c r="P13" s="14">
        <v>66.929444444444442</v>
      </c>
      <c r="Q13" s="100">
        <v>69.975652173913062</v>
      </c>
      <c r="T13" s="29">
        <v>2016</v>
      </c>
      <c r="U13">
        <v>78.24199999999999</v>
      </c>
      <c r="V13" s="92"/>
    </row>
    <row r="14" spans="1:22" x14ac:dyDescent="0.3">
      <c r="A14" s="58" t="s">
        <v>67</v>
      </c>
      <c r="B14" s="59">
        <v>2020</v>
      </c>
      <c r="C14" s="59">
        <v>83.3</v>
      </c>
      <c r="D14" s="59">
        <v>80.930000000000007</v>
      </c>
      <c r="E14" s="59">
        <v>78.569999999999993</v>
      </c>
      <c r="F14" s="59">
        <v>84.9</v>
      </c>
      <c r="G14" s="59">
        <v>84.26</v>
      </c>
      <c r="H14" s="59">
        <v>79.400000000000006</v>
      </c>
      <c r="I14" s="58" t="s">
        <v>640</v>
      </c>
      <c r="J14" s="58"/>
      <c r="K14" s="99">
        <v>2017</v>
      </c>
      <c r="L14" s="14">
        <v>69.405833333333348</v>
      </c>
      <c r="M14" s="14">
        <v>63.255238095238099</v>
      </c>
      <c r="N14" s="14">
        <v>71.027500000000003</v>
      </c>
      <c r="O14" s="14">
        <v>72.616666666666674</v>
      </c>
      <c r="P14" s="14">
        <v>68.12833333333333</v>
      </c>
      <c r="Q14" s="100">
        <v>70.491304347826087</v>
      </c>
      <c r="T14" s="29">
        <v>2017</v>
      </c>
      <c r="U14">
        <v>79.459749999999971</v>
      </c>
      <c r="V14" s="92"/>
    </row>
    <row r="15" spans="1:22" x14ac:dyDescent="0.3">
      <c r="A15" s="58" t="s">
        <v>67</v>
      </c>
      <c r="B15" s="59">
        <v>2021</v>
      </c>
      <c r="C15" s="59">
        <v>88.87</v>
      </c>
      <c r="D15" s="59">
        <v>62.82</v>
      </c>
      <c r="E15" s="59">
        <v>36.76</v>
      </c>
      <c r="F15" s="59">
        <v>81.05</v>
      </c>
      <c r="G15" s="59">
        <v>93.72</v>
      </c>
      <c r="H15" s="59">
        <v>91.55</v>
      </c>
      <c r="I15" s="58" t="s">
        <v>640</v>
      </c>
      <c r="J15" s="58"/>
      <c r="K15" s="99">
        <v>2018</v>
      </c>
      <c r="L15" s="14">
        <v>70.091666666666669</v>
      </c>
      <c r="M15" s="14">
        <v>68.253333333333345</v>
      </c>
      <c r="N15" s="14">
        <v>72.404375000000002</v>
      </c>
      <c r="O15" s="14">
        <v>76.071666666666673</v>
      </c>
      <c r="P15" s="14">
        <v>70.55</v>
      </c>
      <c r="Q15" s="100">
        <v>72.514347826086976</v>
      </c>
      <c r="T15" s="29">
        <v>2018</v>
      </c>
      <c r="U15">
        <v>81.923249999999982</v>
      </c>
      <c r="V15" s="92"/>
    </row>
    <row r="16" spans="1:22" x14ac:dyDescent="0.3">
      <c r="A16" s="58" t="s">
        <v>115</v>
      </c>
      <c r="B16" s="59">
        <v>2008</v>
      </c>
      <c r="C16" s="59">
        <v>40.1</v>
      </c>
      <c r="D16" s="59">
        <v>40.1</v>
      </c>
      <c r="E16" s="59">
        <v>100</v>
      </c>
      <c r="F16" s="59">
        <v>47.33</v>
      </c>
      <c r="G16" s="59">
        <v>44.01</v>
      </c>
      <c r="H16" s="59">
        <v>23.29</v>
      </c>
      <c r="I16" s="58" t="s">
        <v>640</v>
      </c>
      <c r="J16" s="58"/>
      <c r="K16" s="99">
        <v>2019</v>
      </c>
      <c r="L16" s="14">
        <v>74.277500000000018</v>
      </c>
      <c r="M16" s="14">
        <v>69.246666666666655</v>
      </c>
      <c r="N16" s="14">
        <v>73.346874999999997</v>
      </c>
      <c r="O16" s="14">
        <v>76.335000000000008</v>
      </c>
      <c r="P16" s="14">
        <v>71.998888888888871</v>
      </c>
      <c r="Q16" s="100">
        <v>72.686956521739134</v>
      </c>
      <c r="T16" s="29">
        <v>2019</v>
      </c>
      <c r="U16">
        <v>82.294749999999993</v>
      </c>
      <c r="V16" s="92"/>
    </row>
    <row r="17" spans="1:22" x14ac:dyDescent="0.3">
      <c r="A17" s="58" t="s">
        <v>115</v>
      </c>
      <c r="B17" s="59">
        <v>2009</v>
      </c>
      <c r="C17" s="59">
        <v>54.82</v>
      </c>
      <c r="D17" s="59">
        <v>54.82</v>
      </c>
      <c r="E17" s="59">
        <v>61.54</v>
      </c>
      <c r="F17" s="59">
        <v>66.010000000000005</v>
      </c>
      <c r="G17" s="59">
        <v>50.5</v>
      </c>
      <c r="H17" s="59">
        <v>46.53</v>
      </c>
      <c r="I17" s="58" t="s">
        <v>640</v>
      </c>
      <c r="J17" s="58"/>
      <c r="K17" s="99">
        <v>2020</v>
      </c>
      <c r="L17" s="14">
        <v>73.88272727272728</v>
      </c>
      <c r="M17" s="14">
        <v>71.320000000000007</v>
      </c>
      <c r="N17" s="14">
        <v>76.710624999999993</v>
      </c>
      <c r="O17" s="14">
        <v>76.534444444444432</v>
      </c>
      <c r="P17" s="14">
        <v>72.621666666666655</v>
      </c>
      <c r="Q17" s="100">
        <v>74.759130434782605</v>
      </c>
      <c r="T17" s="29">
        <v>2020</v>
      </c>
      <c r="U17">
        <v>82.996250000000003</v>
      </c>
      <c r="V17" s="92"/>
    </row>
    <row r="18" spans="1:22" ht="15" thickBot="1" x14ac:dyDescent="0.35">
      <c r="A18" s="58" t="s">
        <v>115</v>
      </c>
      <c r="B18" s="59">
        <v>2010</v>
      </c>
      <c r="C18" s="59">
        <v>54.35</v>
      </c>
      <c r="D18" s="59">
        <v>54.35</v>
      </c>
      <c r="E18" s="59">
        <v>77.59</v>
      </c>
      <c r="F18" s="59">
        <v>67.11</v>
      </c>
      <c r="G18" s="59">
        <v>52.27</v>
      </c>
      <c r="H18" s="59">
        <v>40.049999999999997</v>
      </c>
      <c r="I18" s="58" t="s">
        <v>640</v>
      </c>
      <c r="J18" s="58"/>
      <c r="K18" s="101">
        <v>2021</v>
      </c>
      <c r="L18" s="102">
        <v>73.187272727272727</v>
      </c>
      <c r="M18" s="102">
        <v>72.203333333333333</v>
      </c>
      <c r="N18" s="102">
        <v>75.735000000000014</v>
      </c>
      <c r="O18" s="102">
        <v>78.249411764705869</v>
      </c>
      <c r="P18" s="102">
        <v>73.73555555555555</v>
      </c>
      <c r="Q18" s="103">
        <v>75.72590909090907</v>
      </c>
      <c r="T18" s="30">
        <v>2021</v>
      </c>
      <c r="U18" s="31">
        <v>83.870499999999993</v>
      </c>
      <c r="V18" s="93"/>
    </row>
    <row r="19" spans="1:22" x14ac:dyDescent="0.3">
      <c r="A19" s="58" t="s">
        <v>115</v>
      </c>
      <c r="B19" s="59">
        <v>2011</v>
      </c>
      <c r="C19" s="59">
        <v>77.099999999999994</v>
      </c>
      <c r="D19" s="59">
        <v>77.099999999999994</v>
      </c>
      <c r="E19" s="59">
        <v>100</v>
      </c>
      <c r="F19" s="59">
        <v>76.319999999999993</v>
      </c>
      <c r="G19" s="59">
        <v>85.47</v>
      </c>
      <c r="H19" s="59">
        <v>63.94</v>
      </c>
      <c r="I19" s="58" t="s">
        <v>640</v>
      </c>
      <c r="J19" s="58"/>
    </row>
    <row r="20" spans="1:22" x14ac:dyDescent="0.3">
      <c r="A20" s="58" t="s">
        <v>115</v>
      </c>
      <c r="B20" s="59">
        <v>2012</v>
      </c>
      <c r="C20" s="59">
        <v>77.17</v>
      </c>
      <c r="D20" s="59">
        <v>77.17</v>
      </c>
      <c r="E20" s="59">
        <v>100</v>
      </c>
      <c r="F20" s="59">
        <v>72.760000000000005</v>
      </c>
      <c r="G20" s="59">
        <v>88.77</v>
      </c>
      <c r="H20" s="59">
        <v>63.56</v>
      </c>
      <c r="I20" s="58" t="s">
        <v>640</v>
      </c>
      <c r="J20" s="58"/>
    </row>
    <row r="21" spans="1:22" x14ac:dyDescent="0.3">
      <c r="A21" s="58" t="s">
        <v>115</v>
      </c>
      <c r="B21" s="59">
        <v>2013</v>
      </c>
      <c r="C21" s="59">
        <v>78.790000000000006</v>
      </c>
      <c r="D21" s="59">
        <v>78.790000000000006</v>
      </c>
      <c r="E21" s="59">
        <v>97.22</v>
      </c>
      <c r="F21" s="59">
        <v>74</v>
      </c>
      <c r="G21" s="59">
        <v>87.87</v>
      </c>
      <c r="H21" s="59">
        <v>70</v>
      </c>
      <c r="I21" s="58" t="s">
        <v>640</v>
      </c>
      <c r="J21" s="58"/>
    </row>
    <row r="22" spans="1:22" x14ac:dyDescent="0.3">
      <c r="A22" s="58" t="s">
        <v>115</v>
      </c>
      <c r="B22" s="59">
        <v>2014</v>
      </c>
      <c r="C22" s="59">
        <v>80.25</v>
      </c>
      <c r="D22" s="59">
        <v>80.25</v>
      </c>
      <c r="E22" s="59">
        <v>100</v>
      </c>
      <c r="F22" s="59">
        <v>73.61</v>
      </c>
      <c r="G22" s="59">
        <v>84.51</v>
      </c>
      <c r="H22" s="59">
        <v>82.28</v>
      </c>
      <c r="I22" s="58" t="s">
        <v>640</v>
      </c>
      <c r="J22" s="58"/>
    </row>
    <row r="23" spans="1:22" x14ac:dyDescent="0.3">
      <c r="A23" s="58" t="s">
        <v>115</v>
      </c>
      <c r="B23" s="59">
        <v>2015</v>
      </c>
      <c r="C23" s="59">
        <v>80.69</v>
      </c>
      <c r="D23" s="59">
        <v>80.69</v>
      </c>
      <c r="E23" s="59">
        <v>100</v>
      </c>
      <c r="F23" s="59">
        <v>73.150000000000006</v>
      </c>
      <c r="G23" s="59">
        <v>81.36</v>
      </c>
      <c r="H23" s="59">
        <v>90.1</v>
      </c>
      <c r="I23" s="58" t="s">
        <v>640</v>
      </c>
      <c r="J23" s="58"/>
    </row>
    <row r="24" spans="1:22" x14ac:dyDescent="0.3">
      <c r="A24" s="58" t="s">
        <v>115</v>
      </c>
      <c r="B24" s="59">
        <v>2016</v>
      </c>
      <c r="C24" s="59">
        <v>84.48</v>
      </c>
      <c r="D24" s="59">
        <v>84.48</v>
      </c>
      <c r="E24" s="59">
        <v>89.47</v>
      </c>
      <c r="F24" s="59">
        <v>79.37</v>
      </c>
      <c r="G24" s="59">
        <v>85.93</v>
      </c>
      <c r="H24" s="59">
        <v>89.15</v>
      </c>
      <c r="I24" s="58" t="s">
        <v>640</v>
      </c>
      <c r="J24" s="58"/>
    </row>
    <row r="25" spans="1:22" x14ac:dyDescent="0.3">
      <c r="A25" s="58" t="s">
        <v>115</v>
      </c>
      <c r="B25" s="59">
        <v>2017</v>
      </c>
      <c r="C25" s="59">
        <v>84.25</v>
      </c>
      <c r="D25" s="59">
        <v>84.25</v>
      </c>
      <c r="E25" s="59">
        <v>92.5</v>
      </c>
      <c r="F25" s="59">
        <v>74.599999999999994</v>
      </c>
      <c r="G25" s="59">
        <v>88</v>
      </c>
      <c r="H25" s="59">
        <v>91.35</v>
      </c>
      <c r="I25" s="58" t="s">
        <v>640</v>
      </c>
      <c r="J25" s="58"/>
    </row>
    <row r="26" spans="1:22" x14ac:dyDescent="0.3">
      <c r="A26" s="58" t="s">
        <v>115</v>
      </c>
      <c r="B26" s="59">
        <v>2018</v>
      </c>
      <c r="C26" s="59">
        <v>77.73</v>
      </c>
      <c r="D26" s="59">
        <v>77.73</v>
      </c>
      <c r="E26" s="59">
        <v>97.06</v>
      </c>
      <c r="F26" s="59">
        <v>75.19</v>
      </c>
      <c r="G26" s="59">
        <v>80.3</v>
      </c>
      <c r="H26" s="59">
        <v>76.91</v>
      </c>
      <c r="I26" s="58" t="s">
        <v>640</v>
      </c>
      <c r="J26" s="58"/>
    </row>
    <row r="27" spans="1:22" x14ac:dyDescent="0.3">
      <c r="A27" s="58" t="s">
        <v>115</v>
      </c>
      <c r="B27" s="59">
        <v>2019</v>
      </c>
      <c r="C27" s="59">
        <v>80.069999999999993</v>
      </c>
      <c r="D27" s="59">
        <v>80.069999999999993</v>
      </c>
      <c r="E27" s="59">
        <v>100</v>
      </c>
      <c r="F27" s="59">
        <v>78.08</v>
      </c>
      <c r="G27" s="59">
        <v>81.48</v>
      </c>
      <c r="H27" s="59">
        <v>80.459999999999994</v>
      </c>
      <c r="I27" s="58" t="s">
        <v>640</v>
      </c>
      <c r="J27" s="58"/>
    </row>
    <row r="28" spans="1:22" x14ac:dyDescent="0.3">
      <c r="A28" s="58" t="s">
        <v>115</v>
      </c>
      <c r="B28" s="59">
        <v>2020</v>
      </c>
      <c r="C28" s="59">
        <v>76.87</v>
      </c>
      <c r="D28" s="59">
        <v>57.01</v>
      </c>
      <c r="E28" s="59">
        <v>37.14</v>
      </c>
      <c r="F28" s="59">
        <v>71.22</v>
      </c>
      <c r="G28" s="59">
        <v>80.52</v>
      </c>
      <c r="H28" s="59">
        <v>78.58</v>
      </c>
      <c r="I28" s="58" t="s">
        <v>640</v>
      </c>
      <c r="J28" s="58"/>
    </row>
    <row r="29" spans="1:22" x14ac:dyDescent="0.3">
      <c r="A29" s="58" t="s">
        <v>115</v>
      </c>
      <c r="B29" s="59">
        <v>2021</v>
      </c>
      <c r="C29" s="59">
        <v>74.38</v>
      </c>
      <c r="D29" s="59">
        <v>74.38</v>
      </c>
      <c r="E29" s="59">
        <v>79.41</v>
      </c>
      <c r="F29" s="59">
        <v>71.05</v>
      </c>
      <c r="G29" s="59">
        <v>79.430000000000007</v>
      </c>
      <c r="H29" s="59">
        <v>70.44</v>
      </c>
      <c r="I29" s="58" t="s">
        <v>640</v>
      </c>
      <c r="J29" s="58"/>
    </row>
    <row r="30" spans="1:22" x14ac:dyDescent="0.3">
      <c r="A30" s="58" t="s">
        <v>636</v>
      </c>
      <c r="B30" s="59">
        <v>2008</v>
      </c>
      <c r="C30" s="59" t="s">
        <v>679</v>
      </c>
      <c r="D30" s="59" t="s">
        <v>679</v>
      </c>
      <c r="E30" s="59" t="s">
        <v>679</v>
      </c>
      <c r="F30" s="59" t="s">
        <v>679</v>
      </c>
      <c r="G30" s="59" t="s">
        <v>679</v>
      </c>
      <c r="H30" s="59" t="s">
        <v>679</v>
      </c>
      <c r="I30" s="58" t="s">
        <v>640</v>
      </c>
      <c r="J30" s="58"/>
    </row>
    <row r="31" spans="1:22" x14ac:dyDescent="0.3">
      <c r="A31" s="58" t="s">
        <v>636</v>
      </c>
      <c r="B31" s="59">
        <v>2009</v>
      </c>
      <c r="C31" s="59" t="s">
        <v>679</v>
      </c>
      <c r="D31" s="59" t="s">
        <v>679</v>
      </c>
      <c r="E31" s="59" t="s">
        <v>679</v>
      </c>
      <c r="F31" s="59" t="s">
        <v>679</v>
      </c>
      <c r="G31" s="59" t="s">
        <v>679</v>
      </c>
      <c r="H31" s="59" t="s">
        <v>679</v>
      </c>
      <c r="I31" s="58" t="s">
        <v>640</v>
      </c>
      <c r="J31" s="58"/>
    </row>
    <row r="32" spans="1:22" x14ac:dyDescent="0.3">
      <c r="A32" s="58" t="s">
        <v>636</v>
      </c>
      <c r="B32" s="59">
        <v>2010</v>
      </c>
      <c r="C32" s="59">
        <v>54.27</v>
      </c>
      <c r="D32" s="59">
        <v>54.27</v>
      </c>
      <c r="E32" s="59">
        <v>100</v>
      </c>
      <c r="F32" s="59">
        <v>50.37</v>
      </c>
      <c r="G32" s="59">
        <v>53.98</v>
      </c>
      <c r="H32" s="59">
        <v>60.21</v>
      </c>
      <c r="I32" s="58" t="s">
        <v>640</v>
      </c>
      <c r="J32" s="58"/>
    </row>
    <row r="33" spans="1:10" x14ac:dyDescent="0.3">
      <c r="A33" s="58" t="s">
        <v>636</v>
      </c>
      <c r="B33" s="59">
        <v>2011</v>
      </c>
      <c r="C33" s="59">
        <v>51.37</v>
      </c>
      <c r="D33" s="59">
        <v>51.37</v>
      </c>
      <c r="E33" s="59">
        <v>100</v>
      </c>
      <c r="F33" s="59">
        <v>52.51</v>
      </c>
      <c r="G33" s="59">
        <v>44.96</v>
      </c>
      <c r="H33" s="59">
        <v>60.72</v>
      </c>
      <c r="I33" s="58" t="s">
        <v>640</v>
      </c>
      <c r="J33" s="58"/>
    </row>
    <row r="34" spans="1:10" x14ac:dyDescent="0.3">
      <c r="A34" s="58" t="s">
        <v>636</v>
      </c>
      <c r="B34" s="59">
        <v>2012</v>
      </c>
      <c r="C34" s="59">
        <v>57.14</v>
      </c>
      <c r="D34" s="59">
        <v>57.14</v>
      </c>
      <c r="E34" s="59">
        <v>100</v>
      </c>
      <c r="F34" s="59">
        <v>51.21</v>
      </c>
      <c r="G34" s="59">
        <v>57</v>
      </c>
      <c r="H34" s="59">
        <v>65.7</v>
      </c>
      <c r="I34" s="58" t="s">
        <v>640</v>
      </c>
      <c r="J34" s="58"/>
    </row>
    <row r="35" spans="1:10" x14ac:dyDescent="0.3">
      <c r="A35" s="58" t="s">
        <v>636</v>
      </c>
      <c r="B35" s="59">
        <v>2013</v>
      </c>
      <c r="C35" s="59">
        <v>51</v>
      </c>
      <c r="D35" s="59">
        <v>51</v>
      </c>
      <c r="E35" s="59">
        <v>100</v>
      </c>
      <c r="F35" s="59">
        <v>43.31</v>
      </c>
      <c r="G35" s="59">
        <v>55.63</v>
      </c>
      <c r="H35" s="59">
        <v>53.87</v>
      </c>
      <c r="I35" s="58" t="s">
        <v>640</v>
      </c>
      <c r="J35" s="58"/>
    </row>
    <row r="36" spans="1:10" x14ac:dyDescent="0.3">
      <c r="A36" s="58" t="s">
        <v>636</v>
      </c>
      <c r="B36" s="59">
        <v>2014</v>
      </c>
      <c r="C36" s="59">
        <v>44</v>
      </c>
      <c r="D36" s="59">
        <v>44</v>
      </c>
      <c r="E36" s="59">
        <v>100</v>
      </c>
      <c r="F36" s="59">
        <v>37.86</v>
      </c>
      <c r="G36" s="59">
        <v>52.23</v>
      </c>
      <c r="H36" s="59">
        <v>38.56</v>
      </c>
      <c r="I36" s="58" t="s">
        <v>640</v>
      </c>
      <c r="J36" s="58"/>
    </row>
    <row r="37" spans="1:10" x14ac:dyDescent="0.3">
      <c r="A37" s="58" t="s">
        <v>636</v>
      </c>
      <c r="B37" s="59">
        <v>2015</v>
      </c>
      <c r="C37" s="59">
        <v>54.34</v>
      </c>
      <c r="D37" s="59">
        <v>54.34</v>
      </c>
      <c r="E37" s="59">
        <v>100</v>
      </c>
      <c r="F37" s="59">
        <v>44.09</v>
      </c>
      <c r="G37" s="59">
        <v>69.22</v>
      </c>
      <c r="H37" s="59">
        <v>43.33</v>
      </c>
      <c r="I37" s="58" t="s">
        <v>640</v>
      </c>
      <c r="J37" s="58"/>
    </row>
    <row r="38" spans="1:10" x14ac:dyDescent="0.3">
      <c r="A38" s="58" t="s">
        <v>636</v>
      </c>
      <c r="B38" s="59">
        <v>2016</v>
      </c>
      <c r="C38" s="59">
        <v>62.15</v>
      </c>
      <c r="D38" s="59">
        <v>62.15</v>
      </c>
      <c r="E38" s="59">
        <v>100</v>
      </c>
      <c r="F38" s="59">
        <v>49.28</v>
      </c>
      <c r="G38" s="59">
        <v>74.709999999999994</v>
      </c>
      <c r="H38" s="59">
        <v>58.73</v>
      </c>
      <c r="I38" s="58" t="s">
        <v>640</v>
      </c>
      <c r="J38" s="58"/>
    </row>
    <row r="39" spans="1:10" x14ac:dyDescent="0.3">
      <c r="A39" s="58" t="s">
        <v>636</v>
      </c>
      <c r="B39" s="59">
        <v>2017</v>
      </c>
      <c r="C39" s="59">
        <v>58.6</v>
      </c>
      <c r="D39" s="59">
        <v>58.6</v>
      </c>
      <c r="E39" s="59">
        <v>100</v>
      </c>
      <c r="F39" s="59">
        <v>50.94</v>
      </c>
      <c r="G39" s="59">
        <v>76.14</v>
      </c>
      <c r="H39" s="59">
        <v>39.4</v>
      </c>
      <c r="I39" s="58" t="s">
        <v>640</v>
      </c>
      <c r="J39" s="58"/>
    </row>
    <row r="40" spans="1:10" x14ac:dyDescent="0.3">
      <c r="A40" s="58" t="s">
        <v>636</v>
      </c>
      <c r="B40" s="59">
        <v>2018</v>
      </c>
      <c r="C40" s="59">
        <v>68.13</v>
      </c>
      <c r="D40" s="59">
        <v>68.13</v>
      </c>
      <c r="E40" s="59">
        <v>100</v>
      </c>
      <c r="F40" s="59">
        <v>63.85</v>
      </c>
      <c r="G40" s="59">
        <v>71.2</v>
      </c>
      <c r="H40" s="59">
        <v>68.89</v>
      </c>
      <c r="I40" s="58" t="s">
        <v>640</v>
      </c>
      <c r="J40" s="58"/>
    </row>
    <row r="41" spans="1:10" x14ac:dyDescent="0.3">
      <c r="A41" s="58" t="s">
        <v>636</v>
      </c>
      <c r="B41" s="59">
        <v>2019</v>
      </c>
      <c r="C41" s="59">
        <v>74.22</v>
      </c>
      <c r="D41" s="59">
        <v>74.22</v>
      </c>
      <c r="E41" s="59">
        <v>100</v>
      </c>
      <c r="F41" s="59">
        <v>75.53</v>
      </c>
      <c r="G41" s="59">
        <v>71.94</v>
      </c>
      <c r="H41" s="59">
        <v>76.28</v>
      </c>
      <c r="I41" s="58" t="s">
        <v>640</v>
      </c>
      <c r="J41" s="58"/>
    </row>
    <row r="42" spans="1:10" x14ac:dyDescent="0.3">
      <c r="A42" s="58" t="s">
        <v>636</v>
      </c>
      <c r="B42" s="59">
        <v>2020</v>
      </c>
      <c r="C42" s="59">
        <v>76.599999999999994</v>
      </c>
      <c r="D42" s="59">
        <v>76.599999999999994</v>
      </c>
      <c r="E42" s="59">
        <v>100</v>
      </c>
      <c r="F42" s="59">
        <v>76.72</v>
      </c>
      <c r="G42" s="59">
        <v>77.09</v>
      </c>
      <c r="H42" s="59">
        <v>75.599999999999994</v>
      </c>
      <c r="I42" s="58" t="s">
        <v>640</v>
      </c>
      <c r="J42" s="58"/>
    </row>
    <row r="43" spans="1:10" x14ac:dyDescent="0.3">
      <c r="A43" s="58" t="s">
        <v>636</v>
      </c>
      <c r="B43" s="59">
        <v>2021</v>
      </c>
      <c r="C43" s="59">
        <v>72.12</v>
      </c>
      <c r="D43" s="59">
        <v>72.12</v>
      </c>
      <c r="E43" s="59">
        <v>100</v>
      </c>
      <c r="F43" s="59">
        <v>73.75</v>
      </c>
      <c r="G43" s="59">
        <v>74.400000000000006</v>
      </c>
      <c r="H43" s="59">
        <v>65.930000000000007</v>
      </c>
      <c r="I43" s="58" t="s">
        <v>640</v>
      </c>
      <c r="J43" s="58"/>
    </row>
    <row r="44" spans="1:10" x14ac:dyDescent="0.3">
      <c r="A44" s="58" t="s">
        <v>139</v>
      </c>
      <c r="B44" s="59">
        <v>2008</v>
      </c>
      <c r="C44" s="59">
        <v>59.12</v>
      </c>
      <c r="D44" s="59">
        <v>59.12</v>
      </c>
      <c r="E44" s="59">
        <v>100</v>
      </c>
      <c r="F44" s="59">
        <v>52.83</v>
      </c>
      <c r="G44" s="59">
        <v>58.68</v>
      </c>
      <c r="H44" s="59">
        <v>68.67</v>
      </c>
      <c r="I44" s="58" t="s">
        <v>640</v>
      </c>
      <c r="J44" s="58"/>
    </row>
    <row r="45" spans="1:10" x14ac:dyDescent="0.3">
      <c r="A45" s="58" t="s">
        <v>139</v>
      </c>
      <c r="B45" s="59">
        <v>2009</v>
      </c>
      <c r="C45" s="59">
        <v>62.7</v>
      </c>
      <c r="D45" s="59">
        <v>37.6</v>
      </c>
      <c r="E45" s="59">
        <v>19.23</v>
      </c>
      <c r="F45" s="59">
        <v>52.86</v>
      </c>
      <c r="G45" s="59">
        <v>64.39</v>
      </c>
      <c r="H45" s="59">
        <v>73.569999999999993</v>
      </c>
      <c r="I45" s="58" t="s">
        <v>640</v>
      </c>
      <c r="J45" s="58"/>
    </row>
    <row r="46" spans="1:10" x14ac:dyDescent="0.3">
      <c r="A46" s="58" t="s">
        <v>139</v>
      </c>
      <c r="B46" s="59">
        <v>2010</v>
      </c>
      <c r="C46" s="59">
        <v>66.86</v>
      </c>
      <c r="D46" s="59">
        <v>66.86</v>
      </c>
      <c r="E46" s="59">
        <v>93.1</v>
      </c>
      <c r="F46" s="59">
        <v>51.81</v>
      </c>
      <c r="G46" s="59">
        <v>70.459999999999994</v>
      </c>
      <c r="H46" s="59">
        <v>81.760000000000005</v>
      </c>
      <c r="I46" s="58" t="s">
        <v>640</v>
      </c>
      <c r="J46" s="58"/>
    </row>
    <row r="47" spans="1:10" x14ac:dyDescent="0.3">
      <c r="A47" s="58" t="s">
        <v>139</v>
      </c>
      <c r="B47" s="59">
        <v>2011</v>
      </c>
      <c r="C47" s="59">
        <v>64.27</v>
      </c>
      <c r="D47" s="59">
        <v>64.27</v>
      </c>
      <c r="E47" s="59">
        <v>100</v>
      </c>
      <c r="F47" s="59">
        <v>51.25</v>
      </c>
      <c r="G47" s="59">
        <v>69</v>
      </c>
      <c r="H47" s="59">
        <v>74.42</v>
      </c>
      <c r="I47" s="58" t="s">
        <v>640</v>
      </c>
      <c r="J47" s="58"/>
    </row>
    <row r="48" spans="1:10" x14ac:dyDescent="0.3">
      <c r="A48" s="58" t="s">
        <v>139</v>
      </c>
      <c r="B48" s="59">
        <v>2012</v>
      </c>
      <c r="C48" s="59">
        <v>64.61</v>
      </c>
      <c r="D48" s="59">
        <v>64.61</v>
      </c>
      <c r="E48" s="59">
        <v>91.07</v>
      </c>
      <c r="F48" s="59">
        <v>49.48</v>
      </c>
      <c r="G48" s="59">
        <v>71.099999999999994</v>
      </c>
      <c r="H48" s="59">
        <v>74.73</v>
      </c>
      <c r="I48" s="58" t="s">
        <v>640</v>
      </c>
      <c r="J48" s="58"/>
    </row>
    <row r="49" spans="1:10" x14ac:dyDescent="0.3">
      <c r="A49" s="58" t="s">
        <v>139</v>
      </c>
      <c r="B49" s="59">
        <v>2013</v>
      </c>
      <c r="C49" s="59">
        <v>66.56</v>
      </c>
      <c r="D49" s="59">
        <v>66.56</v>
      </c>
      <c r="E49" s="59">
        <v>100</v>
      </c>
      <c r="F49" s="59">
        <v>56.34</v>
      </c>
      <c r="G49" s="59">
        <v>71.209999999999994</v>
      </c>
      <c r="H49" s="59">
        <v>72.94</v>
      </c>
      <c r="I49" s="58" t="s">
        <v>640</v>
      </c>
      <c r="J49" s="58"/>
    </row>
    <row r="50" spans="1:10" x14ac:dyDescent="0.3">
      <c r="A50" s="58" t="s">
        <v>139</v>
      </c>
      <c r="B50" s="59">
        <v>2014</v>
      </c>
      <c r="C50" s="59">
        <v>75.52</v>
      </c>
      <c r="D50" s="59">
        <v>75.52</v>
      </c>
      <c r="E50" s="59">
        <v>100</v>
      </c>
      <c r="F50" s="59">
        <v>60.53</v>
      </c>
      <c r="G50" s="59">
        <v>82.47</v>
      </c>
      <c r="H50" s="59">
        <v>84.67</v>
      </c>
      <c r="I50" s="58" t="s">
        <v>640</v>
      </c>
      <c r="J50" s="58"/>
    </row>
    <row r="51" spans="1:10" x14ac:dyDescent="0.3">
      <c r="A51" s="58" t="s">
        <v>139</v>
      </c>
      <c r="B51" s="59">
        <v>2015</v>
      </c>
      <c r="C51" s="59">
        <v>75.39</v>
      </c>
      <c r="D51" s="59">
        <v>75.39</v>
      </c>
      <c r="E51" s="59">
        <v>100</v>
      </c>
      <c r="F51" s="59">
        <v>65.19</v>
      </c>
      <c r="G51" s="59">
        <v>80.349999999999994</v>
      </c>
      <c r="H51" s="59">
        <v>81.2</v>
      </c>
      <c r="I51" s="58" t="s">
        <v>640</v>
      </c>
      <c r="J51" s="58"/>
    </row>
    <row r="52" spans="1:10" x14ac:dyDescent="0.3">
      <c r="A52" s="58" t="s">
        <v>139</v>
      </c>
      <c r="B52" s="59">
        <v>2016</v>
      </c>
      <c r="C52" s="59">
        <v>80.400000000000006</v>
      </c>
      <c r="D52" s="59">
        <v>80.400000000000006</v>
      </c>
      <c r="E52" s="59">
        <v>100</v>
      </c>
      <c r="F52" s="59">
        <v>64.680000000000007</v>
      </c>
      <c r="G52" s="59">
        <v>90.1</v>
      </c>
      <c r="H52" s="59">
        <v>85.88</v>
      </c>
      <c r="I52" s="58" t="s">
        <v>640</v>
      </c>
      <c r="J52" s="58"/>
    </row>
    <row r="53" spans="1:10" x14ac:dyDescent="0.3">
      <c r="A53" s="58" t="s">
        <v>139</v>
      </c>
      <c r="B53" s="59">
        <v>2017</v>
      </c>
      <c r="C53" s="59">
        <v>81.84</v>
      </c>
      <c r="D53" s="59">
        <v>81.84</v>
      </c>
      <c r="E53" s="59">
        <v>100</v>
      </c>
      <c r="F53" s="59">
        <v>68.040000000000006</v>
      </c>
      <c r="G53" s="59">
        <v>91.96</v>
      </c>
      <c r="H53" s="59">
        <v>83.88</v>
      </c>
      <c r="I53" s="58" t="s">
        <v>640</v>
      </c>
      <c r="J53" s="58"/>
    </row>
    <row r="54" spans="1:10" x14ac:dyDescent="0.3">
      <c r="A54" s="58" t="s">
        <v>139</v>
      </c>
      <c r="B54" s="59">
        <v>2018</v>
      </c>
      <c r="C54" s="59">
        <v>80.900000000000006</v>
      </c>
      <c r="D54" s="59">
        <v>80.900000000000006</v>
      </c>
      <c r="E54" s="59">
        <v>100</v>
      </c>
      <c r="F54" s="59">
        <v>69.22</v>
      </c>
      <c r="G54" s="59">
        <v>89.59</v>
      </c>
      <c r="H54" s="59">
        <v>82.45</v>
      </c>
      <c r="I54" s="58" t="s">
        <v>640</v>
      </c>
      <c r="J54" s="58"/>
    </row>
    <row r="55" spans="1:10" x14ac:dyDescent="0.3">
      <c r="A55" s="58" t="s">
        <v>139</v>
      </c>
      <c r="B55" s="59">
        <v>2019</v>
      </c>
      <c r="C55" s="59">
        <v>84.34</v>
      </c>
      <c r="D55" s="59">
        <v>84.34</v>
      </c>
      <c r="E55" s="59">
        <v>100</v>
      </c>
      <c r="F55" s="59">
        <v>78.84</v>
      </c>
      <c r="G55" s="59">
        <v>90.25</v>
      </c>
      <c r="H55" s="59">
        <v>81.96</v>
      </c>
      <c r="I55" s="58" t="s">
        <v>640</v>
      </c>
      <c r="J55" s="58"/>
    </row>
    <row r="56" spans="1:10" x14ac:dyDescent="0.3">
      <c r="A56" s="58" t="s">
        <v>139</v>
      </c>
      <c r="B56" s="59">
        <v>2020</v>
      </c>
      <c r="C56" s="59">
        <v>83.79</v>
      </c>
      <c r="D56" s="59">
        <v>68.319999999999993</v>
      </c>
      <c r="E56" s="59">
        <v>52.86</v>
      </c>
      <c r="F56" s="59">
        <v>79.94</v>
      </c>
      <c r="G56" s="59">
        <v>89.76</v>
      </c>
      <c r="H56" s="59">
        <v>79.010000000000005</v>
      </c>
      <c r="I56" s="58" t="s">
        <v>640</v>
      </c>
      <c r="J56" s="58"/>
    </row>
    <row r="57" spans="1:10" x14ac:dyDescent="0.3">
      <c r="A57" s="58" t="s">
        <v>139</v>
      </c>
      <c r="B57" s="59">
        <v>2021</v>
      </c>
      <c r="C57" s="59">
        <v>84.59</v>
      </c>
      <c r="D57" s="59">
        <v>84.59</v>
      </c>
      <c r="E57" s="59">
        <v>100</v>
      </c>
      <c r="F57" s="59">
        <v>79.37</v>
      </c>
      <c r="G57" s="59">
        <v>89.1</v>
      </c>
      <c r="H57" s="59">
        <v>84.2</v>
      </c>
      <c r="I57" s="58" t="s">
        <v>640</v>
      </c>
      <c r="J57" s="58"/>
    </row>
    <row r="58" spans="1:10" x14ac:dyDescent="0.3">
      <c r="A58" s="58" t="s">
        <v>368</v>
      </c>
      <c r="B58" s="59">
        <v>2008</v>
      </c>
      <c r="C58" s="59">
        <v>24.01</v>
      </c>
      <c r="D58" s="59">
        <v>24.01</v>
      </c>
      <c r="E58" s="59">
        <v>100</v>
      </c>
      <c r="F58" s="59">
        <v>37.68</v>
      </c>
      <c r="G58" s="59">
        <v>12.6</v>
      </c>
      <c r="H58" s="59">
        <v>24.34</v>
      </c>
      <c r="I58" s="58" t="s">
        <v>640</v>
      </c>
      <c r="J58" s="58"/>
    </row>
    <row r="59" spans="1:10" x14ac:dyDescent="0.3">
      <c r="A59" s="58" t="s">
        <v>368</v>
      </c>
      <c r="B59" s="59">
        <v>2009</v>
      </c>
      <c r="C59" s="59">
        <v>21.53</v>
      </c>
      <c r="D59" s="59">
        <v>21.53</v>
      </c>
      <c r="E59" s="59">
        <v>100</v>
      </c>
      <c r="F59" s="59">
        <v>38.69</v>
      </c>
      <c r="G59" s="59">
        <v>11.17</v>
      </c>
      <c r="H59" s="59">
        <v>15.17</v>
      </c>
      <c r="I59" s="58" t="s">
        <v>640</v>
      </c>
      <c r="J59" s="58"/>
    </row>
    <row r="60" spans="1:10" x14ac:dyDescent="0.3">
      <c r="A60" s="58" t="s">
        <v>368</v>
      </c>
      <c r="B60" s="59">
        <v>2010</v>
      </c>
      <c r="C60" s="59">
        <v>26.02</v>
      </c>
      <c r="D60" s="59">
        <v>26.02</v>
      </c>
      <c r="E60" s="59">
        <v>51.72</v>
      </c>
      <c r="F60" s="59">
        <v>41.37</v>
      </c>
      <c r="G60" s="59">
        <v>14.45</v>
      </c>
      <c r="H60" s="59">
        <v>24.27</v>
      </c>
      <c r="I60" s="58" t="s">
        <v>640</v>
      </c>
      <c r="J60" s="58"/>
    </row>
    <row r="61" spans="1:10" x14ac:dyDescent="0.3">
      <c r="A61" s="58" t="s">
        <v>368</v>
      </c>
      <c r="B61" s="59">
        <v>2011</v>
      </c>
      <c r="C61" s="59">
        <v>32.86</v>
      </c>
      <c r="D61" s="59">
        <v>32.86</v>
      </c>
      <c r="E61" s="59">
        <v>100</v>
      </c>
      <c r="F61" s="59">
        <v>54.95</v>
      </c>
      <c r="G61" s="59">
        <v>24.56</v>
      </c>
      <c r="H61" s="59">
        <v>16.09</v>
      </c>
      <c r="I61" s="58" t="s">
        <v>640</v>
      </c>
      <c r="J61" s="58"/>
    </row>
    <row r="62" spans="1:10" x14ac:dyDescent="0.3">
      <c r="A62" s="58" t="s">
        <v>368</v>
      </c>
      <c r="B62" s="59">
        <v>2012</v>
      </c>
      <c r="C62" s="59">
        <v>31.33</v>
      </c>
      <c r="D62" s="59">
        <v>31.33</v>
      </c>
      <c r="E62" s="59">
        <v>100</v>
      </c>
      <c r="F62" s="59">
        <v>51.39</v>
      </c>
      <c r="G62" s="59">
        <v>25.28</v>
      </c>
      <c r="H62" s="59">
        <v>13.55</v>
      </c>
      <c r="I62" s="58" t="s">
        <v>640</v>
      </c>
      <c r="J62" s="58"/>
    </row>
    <row r="63" spans="1:10" x14ac:dyDescent="0.3">
      <c r="A63" s="58" t="s">
        <v>368</v>
      </c>
      <c r="B63" s="59">
        <v>2013</v>
      </c>
      <c r="C63" s="59">
        <v>34.65</v>
      </c>
      <c r="D63" s="59">
        <v>34.65</v>
      </c>
      <c r="E63" s="59">
        <v>100</v>
      </c>
      <c r="F63" s="59">
        <v>56.71</v>
      </c>
      <c r="G63" s="59">
        <v>26.61</v>
      </c>
      <c r="H63" s="59">
        <v>17.47</v>
      </c>
      <c r="I63" s="58" t="s">
        <v>640</v>
      </c>
      <c r="J63" s="58"/>
    </row>
    <row r="64" spans="1:10" x14ac:dyDescent="0.3">
      <c r="A64" s="58" t="s">
        <v>368</v>
      </c>
      <c r="B64" s="59">
        <v>2014</v>
      </c>
      <c r="C64" s="59">
        <v>36.83</v>
      </c>
      <c r="D64" s="59">
        <v>36.83</v>
      </c>
      <c r="E64" s="59">
        <v>100</v>
      </c>
      <c r="F64" s="59">
        <v>54.14</v>
      </c>
      <c r="G64" s="59">
        <v>26.39</v>
      </c>
      <c r="H64" s="59">
        <v>30.41</v>
      </c>
      <c r="I64" s="58" t="s">
        <v>640</v>
      </c>
      <c r="J64" s="58"/>
    </row>
    <row r="65" spans="1:10" x14ac:dyDescent="0.3">
      <c r="A65" s="58" t="s">
        <v>368</v>
      </c>
      <c r="B65" s="59">
        <v>2015</v>
      </c>
      <c r="C65" s="59">
        <v>47.02</v>
      </c>
      <c r="D65" s="59">
        <v>47.02</v>
      </c>
      <c r="E65" s="59">
        <v>100</v>
      </c>
      <c r="F65" s="59">
        <v>60.5</v>
      </c>
      <c r="G65" s="59">
        <v>45.67</v>
      </c>
      <c r="H65" s="59">
        <v>30.46</v>
      </c>
      <c r="I65" s="58" t="s">
        <v>640</v>
      </c>
      <c r="J65" s="58"/>
    </row>
    <row r="66" spans="1:10" x14ac:dyDescent="0.3">
      <c r="A66" s="58" t="s">
        <v>368</v>
      </c>
      <c r="B66" s="59">
        <v>2016</v>
      </c>
      <c r="C66" s="59">
        <v>47.95</v>
      </c>
      <c r="D66" s="59">
        <v>47.95</v>
      </c>
      <c r="E66" s="59">
        <v>100</v>
      </c>
      <c r="F66" s="59">
        <v>60.24</v>
      </c>
      <c r="G66" s="59">
        <v>44.36</v>
      </c>
      <c r="H66" s="59">
        <v>36.880000000000003</v>
      </c>
      <c r="I66" s="58" t="s">
        <v>640</v>
      </c>
      <c r="J66" s="58"/>
    </row>
    <row r="67" spans="1:10" x14ac:dyDescent="0.3">
      <c r="A67" s="58" t="s">
        <v>368</v>
      </c>
      <c r="B67" s="59">
        <v>2017</v>
      </c>
      <c r="C67" s="59">
        <v>58.71</v>
      </c>
      <c r="D67" s="59">
        <v>58.71</v>
      </c>
      <c r="E67" s="59">
        <v>100</v>
      </c>
      <c r="F67" s="59">
        <v>65.650000000000006</v>
      </c>
      <c r="G67" s="59">
        <v>72.989999999999995</v>
      </c>
      <c r="H67" s="59">
        <v>24.65</v>
      </c>
      <c r="I67" s="58" t="s">
        <v>640</v>
      </c>
      <c r="J67" s="58"/>
    </row>
    <row r="68" spans="1:10" x14ac:dyDescent="0.3">
      <c r="A68" s="58" t="s">
        <v>368</v>
      </c>
      <c r="B68" s="59">
        <v>2018</v>
      </c>
      <c r="C68" s="59">
        <v>59.61</v>
      </c>
      <c r="D68" s="59">
        <v>52.6</v>
      </c>
      <c r="E68" s="59">
        <v>45.59</v>
      </c>
      <c r="F68" s="59">
        <v>78.89</v>
      </c>
      <c r="G68" s="59">
        <v>66.459999999999994</v>
      </c>
      <c r="H68" s="59">
        <v>20.92</v>
      </c>
      <c r="I68" s="58" t="s">
        <v>640</v>
      </c>
      <c r="J68" s="58"/>
    </row>
    <row r="69" spans="1:10" x14ac:dyDescent="0.3">
      <c r="A69" s="58" t="s">
        <v>368</v>
      </c>
      <c r="B69" s="59">
        <v>2019</v>
      </c>
      <c r="C69" s="59">
        <v>62.95</v>
      </c>
      <c r="D69" s="59">
        <v>62.95</v>
      </c>
      <c r="E69" s="59">
        <v>73.680000000000007</v>
      </c>
      <c r="F69" s="59">
        <v>62.79</v>
      </c>
      <c r="G69" s="59">
        <v>71.040000000000006</v>
      </c>
      <c r="H69" s="59">
        <v>49.38</v>
      </c>
      <c r="I69" s="58" t="s">
        <v>640</v>
      </c>
      <c r="J69" s="58"/>
    </row>
    <row r="70" spans="1:10" x14ac:dyDescent="0.3">
      <c r="A70" s="58" t="s">
        <v>368</v>
      </c>
      <c r="B70" s="59">
        <v>2020</v>
      </c>
      <c r="C70" s="59">
        <v>66.08</v>
      </c>
      <c r="D70" s="59">
        <v>66.08</v>
      </c>
      <c r="E70" s="59">
        <v>78.569999999999993</v>
      </c>
      <c r="F70" s="59">
        <v>66.98</v>
      </c>
      <c r="G70" s="59">
        <v>72.78</v>
      </c>
      <c r="H70" s="59">
        <v>53.41</v>
      </c>
      <c r="I70" s="58" t="s">
        <v>640</v>
      </c>
      <c r="J70" s="58"/>
    </row>
    <row r="71" spans="1:10" x14ac:dyDescent="0.3">
      <c r="A71" s="58" t="s">
        <v>368</v>
      </c>
      <c r="B71" s="59">
        <v>2021</v>
      </c>
      <c r="C71" s="59">
        <v>64.56</v>
      </c>
      <c r="D71" s="59">
        <v>64.56</v>
      </c>
      <c r="E71" s="59">
        <v>100</v>
      </c>
      <c r="F71" s="59">
        <v>65.67</v>
      </c>
      <c r="G71" s="59">
        <v>72.61</v>
      </c>
      <c r="H71" s="59">
        <v>49.28</v>
      </c>
      <c r="I71" s="58" t="s">
        <v>640</v>
      </c>
      <c r="J71" s="58"/>
    </row>
    <row r="72" spans="1:10" x14ac:dyDescent="0.3">
      <c r="A72" s="58" t="s">
        <v>260</v>
      </c>
      <c r="B72" s="59">
        <v>2008</v>
      </c>
      <c r="C72" s="59">
        <v>83.83</v>
      </c>
      <c r="D72" s="59">
        <v>83.83</v>
      </c>
      <c r="E72" s="59">
        <v>100</v>
      </c>
      <c r="F72" s="59">
        <v>92.34</v>
      </c>
      <c r="G72" s="59">
        <v>78.540000000000006</v>
      </c>
      <c r="H72" s="59">
        <v>80.95</v>
      </c>
      <c r="I72" s="58" t="s">
        <v>640</v>
      </c>
      <c r="J72" s="58"/>
    </row>
    <row r="73" spans="1:10" x14ac:dyDescent="0.3">
      <c r="A73" s="58" t="s">
        <v>260</v>
      </c>
      <c r="B73" s="59">
        <v>2009</v>
      </c>
      <c r="C73" s="59">
        <v>91.06</v>
      </c>
      <c r="D73" s="59">
        <v>58.03</v>
      </c>
      <c r="E73" s="59">
        <v>32.69</v>
      </c>
      <c r="F73" s="59">
        <v>92.38</v>
      </c>
      <c r="G73" s="59">
        <v>91.04</v>
      </c>
      <c r="H73" s="59">
        <v>89.23</v>
      </c>
      <c r="I73" s="58" t="s">
        <v>640</v>
      </c>
      <c r="J73" s="58"/>
    </row>
    <row r="74" spans="1:10" x14ac:dyDescent="0.3">
      <c r="A74" s="58" t="s">
        <v>260</v>
      </c>
      <c r="B74" s="59">
        <v>2010</v>
      </c>
      <c r="C74" s="59">
        <v>88.23</v>
      </c>
      <c r="D74" s="59">
        <v>88.23</v>
      </c>
      <c r="E74" s="59">
        <v>100</v>
      </c>
      <c r="F74" s="59">
        <v>94.28</v>
      </c>
      <c r="G74" s="59">
        <v>85.94</v>
      </c>
      <c r="H74" s="59">
        <v>83.66</v>
      </c>
      <c r="I74" s="58" t="s">
        <v>640</v>
      </c>
      <c r="J74" s="58"/>
    </row>
    <row r="75" spans="1:10" x14ac:dyDescent="0.3">
      <c r="A75" s="58" t="s">
        <v>260</v>
      </c>
      <c r="B75" s="59">
        <v>2011</v>
      </c>
      <c r="C75" s="59">
        <v>86.53</v>
      </c>
      <c r="D75" s="59">
        <v>74.790000000000006</v>
      </c>
      <c r="E75" s="59">
        <v>61.54</v>
      </c>
      <c r="F75" s="59">
        <v>92.03</v>
      </c>
      <c r="G75" s="59">
        <v>83.02</v>
      </c>
      <c r="H75" s="59">
        <v>84.83</v>
      </c>
      <c r="I75" s="58" t="s">
        <v>640</v>
      </c>
      <c r="J75" s="58"/>
    </row>
    <row r="76" spans="1:10" x14ac:dyDescent="0.3">
      <c r="A76" s="58" t="s">
        <v>260</v>
      </c>
      <c r="B76" s="59">
        <v>2012</v>
      </c>
      <c r="C76" s="59">
        <v>84.78</v>
      </c>
      <c r="D76" s="59">
        <v>74.290000000000006</v>
      </c>
      <c r="E76" s="59">
        <v>62.5</v>
      </c>
      <c r="F76" s="59">
        <v>90</v>
      </c>
      <c r="G76" s="59">
        <v>80.84</v>
      </c>
      <c r="H76" s="59">
        <v>84.19</v>
      </c>
      <c r="I76" s="58" t="s">
        <v>640</v>
      </c>
      <c r="J76" s="58"/>
    </row>
    <row r="77" spans="1:10" x14ac:dyDescent="0.3">
      <c r="A77" s="58" t="s">
        <v>260</v>
      </c>
      <c r="B77" s="59">
        <v>2013</v>
      </c>
      <c r="C77" s="59">
        <v>83.16</v>
      </c>
      <c r="D77" s="59">
        <v>49.44</v>
      </c>
      <c r="E77" s="59">
        <v>22.22</v>
      </c>
      <c r="F77" s="59">
        <v>90.23</v>
      </c>
      <c r="G77" s="59">
        <v>80.53</v>
      </c>
      <c r="H77" s="59">
        <v>77.739999999999995</v>
      </c>
      <c r="I77" s="58" t="s">
        <v>640</v>
      </c>
      <c r="J77" s="58"/>
    </row>
    <row r="78" spans="1:10" x14ac:dyDescent="0.3">
      <c r="A78" s="58" t="s">
        <v>260</v>
      </c>
      <c r="B78" s="59">
        <v>2014</v>
      </c>
      <c r="C78" s="59">
        <v>88.55</v>
      </c>
      <c r="D78" s="59">
        <v>79.69</v>
      </c>
      <c r="E78" s="59">
        <v>66.22</v>
      </c>
      <c r="F78" s="59">
        <v>90.11</v>
      </c>
      <c r="G78" s="59">
        <v>87.86</v>
      </c>
      <c r="H78" s="59">
        <v>87.54</v>
      </c>
      <c r="I78" s="58" t="s">
        <v>640</v>
      </c>
      <c r="J78" s="58"/>
    </row>
    <row r="79" spans="1:10" x14ac:dyDescent="0.3">
      <c r="A79" s="58" t="s">
        <v>260</v>
      </c>
      <c r="B79" s="59">
        <v>2015</v>
      </c>
      <c r="C79" s="59">
        <v>82.13</v>
      </c>
      <c r="D79" s="59">
        <v>82.13</v>
      </c>
      <c r="E79" s="59">
        <v>100</v>
      </c>
      <c r="F79" s="59">
        <v>91.6</v>
      </c>
      <c r="G79" s="59">
        <v>86.81</v>
      </c>
      <c r="H79" s="59">
        <v>60.89</v>
      </c>
      <c r="I79" s="58" t="s">
        <v>640</v>
      </c>
      <c r="J79" s="58"/>
    </row>
    <row r="80" spans="1:10" x14ac:dyDescent="0.3">
      <c r="A80" s="58" t="s">
        <v>260</v>
      </c>
      <c r="B80" s="59">
        <v>2016</v>
      </c>
      <c r="C80" s="59">
        <v>82.09</v>
      </c>
      <c r="D80" s="59">
        <v>82.09</v>
      </c>
      <c r="E80" s="59">
        <v>89.47</v>
      </c>
      <c r="F80" s="59">
        <v>93.9</v>
      </c>
      <c r="G80" s="59">
        <v>85.41</v>
      </c>
      <c r="H80" s="59">
        <v>59.9</v>
      </c>
      <c r="I80" s="58" t="s">
        <v>640</v>
      </c>
      <c r="J80" s="58"/>
    </row>
    <row r="81" spans="1:10" x14ac:dyDescent="0.3">
      <c r="A81" s="58" t="s">
        <v>260</v>
      </c>
      <c r="B81" s="59">
        <v>2017</v>
      </c>
      <c r="C81" s="59">
        <v>80.87</v>
      </c>
      <c r="D81" s="59">
        <v>80.87</v>
      </c>
      <c r="E81" s="59">
        <v>81.25</v>
      </c>
      <c r="F81" s="59">
        <v>95.06</v>
      </c>
      <c r="G81" s="59">
        <v>85.72</v>
      </c>
      <c r="H81" s="59">
        <v>52.73</v>
      </c>
      <c r="I81" s="58" t="s">
        <v>640</v>
      </c>
      <c r="J81" s="58"/>
    </row>
    <row r="82" spans="1:10" x14ac:dyDescent="0.3">
      <c r="A82" s="58" t="s">
        <v>260</v>
      </c>
      <c r="B82" s="59">
        <v>2018</v>
      </c>
      <c r="C82" s="59">
        <v>80.72</v>
      </c>
      <c r="D82" s="59">
        <v>80.72</v>
      </c>
      <c r="E82" s="59">
        <v>86.76</v>
      </c>
      <c r="F82" s="59">
        <v>97.25</v>
      </c>
      <c r="G82" s="59">
        <v>83.59</v>
      </c>
      <c r="H82" s="59">
        <v>52.68</v>
      </c>
      <c r="I82" s="58" t="s">
        <v>640</v>
      </c>
      <c r="J82" s="58"/>
    </row>
    <row r="83" spans="1:10" x14ac:dyDescent="0.3">
      <c r="A83" s="58" t="s">
        <v>260</v>
      </c>
      <c r="B83" s="59">
        <v>2019</v>
      </c>
      <c r="C83" s="59">
        <v>81.400000000000006</v>
      </c>
      <c r="D83" s="59">
        <v>59.78</v>
      </c>
      <c r="E83" s="59">
        <v>38.159999999999997</v>
      </c>
      <c r="F83" s="59">
        <v>96.63</v>
      </c>
      <c r="G83" s="59">
        <v>91.6</v>
      </c>
      <c r="H83" s="59">
        <v>42.68</v>
      </c>
      <c r="I83" s="58" t="s">
        <v>640</v>
      </c>
      <c r="J83" s="58"/>
    </row>
    <row r="84" spans="1:10" x14ac:dyDescent="0.3">
      <c r="A84" s="58" t="s">
        <v>260</v>
      </c>
      <c r="B84" s="59">
        <v>2020</v>
      </c>
      <c r="C84" s="59" t="s">
        <v>679</v>
      </c>
      <c r="D84" s="59" t="s">
        <v>679</v>
      </c>
      <c r="E84" s="59" t="s">
        <v>679</v>
      </c>
      <c r="F84" s="59" t="s">
        <v>679</v>
      </c>
      <c r="G84" s="59" t="s">
        <v>679</v>
      </c>
      <c r="H84" s="59" t="s">
        <v>679</v>
      </c>
      <c r="I84" s="58" t="s">
        <v>640</v>
      </c>
      <c r="J84" s="58"/>
    </row>
    <row r="85" spans="1:10" x14ac:dyDescent="0.3">
      <c r="A85" s="58" t="s">
        <v>260</v>
      </c>
      <c r="B85" s="59">
        <v>2021</v>
      </c>
      <c r="C85" s="59" t="s">
        <v>679</v>
      </c>
      <c r="D85" s="59" t="s">
        <v>679</v>
      </c>
      <c r="E85" s="59" t="s">
        <v>679</v>
      </c>
      <c r="F85" s="59" t="s">
        <v>679</v>
      </c>
      <c r="G85" s="59" t="s">
        <v>679</v>
      </c>
      <c r="H85" s="59" t="s">
        <v>679</v>
      </c>
      <c r="I85" s="58" t="s">
        <v>640</v>
      </c>
      <c r="J85" s="58"/>
    </row>
    <row r="86" spans="1:10" x14ac:dyDescent="0.3">
      <c r="A86" s="58" t="s">
        <v>638</v>
      </c>
      <c r="B86" s="59">
        <v>2008</v>
      </c>
      <c r="C86" s="59">
        <v>19.53</v>
      </c>
      <c r="D86" s="59">
        <v>19.53</v>
      </c>
      <c r="E86" s="59">
        <v>93.75</v>
      </c>
      <c r="F86" s="59">
        <v>44.52</v>
      </c>
      <c r="G86" s="59">
        <v>7.72</v>
      </c>
      <c r="H86" s="59">
        <v>4.68</v>
      </c>
      <c r="I86" s="58" t="s">
        <v>640</v>
      </c>
      <c r="J86" s="58"/>
    </row>
    <row r="87" spans="1:10" x14ac:dyDescent="0.3">
      <c r="A87" s="58" t="s">
        <v>638</v>
      </c>
      <c r="B87" s="59">
        <v>2009</v>
      </c>
      <c r="C87" s="59">
        <v>20.04</v>
      </c>
      <c r="D87" s="59">
        <v>20.04</v>
      </c>
      <c r="E87" s="59">
        <v>61.54</v>
      </c>
      <c r="F87" s="59">
        <v>48.58</v>
      </c>
      <c r="G87" s="59">
        <v>5.5</v>
      </c>
      <c r="H87" s="59">
        <v>4.91</v>
      </c>
      <c r="I87" s="58" t="s">
        <v>640</v>
      </c>
      <c r="J87" s="58"/>
    </row>
    <row r="88" spans="1:10" x14ac:dyDescent="0.3">
      <c r="A88" s="58" t="s">
        <v>638</v>
      </c>
      <c r="B88" s="59">
        <v>2010</v>
      </c>
      <c r="C88" s="59">
        <v>21.72</v>
      </c>
      <c r="D88" s="59">
        <v>21.72</v>
      </c>
      <c r="E88" s="59">
        <v>22.41</v>
      </c>
      <c r="F88" s="59">
        <v>52.19</v>
      </c>
      <c r="G88" s="59">
        <v>6.14</v>
      </c>
      <c r="H88" s="59">
        <v>5.64</v>
      </c>
      <c r="I88" s="58" t="s">
        <v>640</v>
      </c>
      <c r="J88" s="58"/>
    </row>
    <row r="89" spans="1:10" x14ac:dyDescent="0.3">
      <c r="A89" s="58" t="s">
        <v>638</v>
      </c>
      <c r="B89" s="59">
        <v>2011</v>
      </c>
      <c r="C89" s="59">
        <v>20.010000000000002</v>
      </c>
      <c r="D89" s="59">
        <v>20.010000000000002</v>
      </c>
      <c r="E89" s="59">
        <v>26.92</v>
      </c>
      <c r="F89" s="59">
        <v>42.28</v>
      </c>
      <c r="G89" s="59">
        <v>9.68</v>
      </c>
      <c r="H89" s="59">
        <v>6.44</v>
      </c>
      <c r="I89" s="58" t="s">
        <v>640</v>
      </c>
      <c r="J89" s="58"/>
    </row>
    <row r="90" spans="1:10" x14ac:dyDescent="0.3">
      <c r="A90" s="58" t="s">
        <v>638</v>
      </c>
      <c r="B90" s="59">
        <v>2012</v>
      </c>
      <c r="C90" s="59">
        <v>20</v>
      </c>
      <c r="D90" s="59">
        <v>20</v>
      </c>
      <c r="E90" s="59">
        <v>42.86</v>
      </c>
      <c r="F90" s="59">
        <v>31</v>
      </c>
      <c r="G90" s="59">
        <v>12.76</v>
      </c>
      <c r="H90" s="59">
        <v>16.93</v>
      </c>
      <c r="I90" s="58" t="s">
        <v>640</v>
      </c>
      <c r="J90" s="58"/>
    </row>
    <row r="91" spans="1:10" x14ac:dyDescent="0.3">
      <c r="A91" s="58" t="s">
        <v>638</v>
      </c>
      <c r="B91" s="59">
        <v>2013</v>
      </c>
      <c r="C91" s="59">
        <v>17.760000000000002</v>
      </c>
      <c r="D91" s="59">
        <v>17.760000000000002</v>
      </c>
      <c r="E91" s="59">
        <v>100</v>
      </c>
      <c r="F91" s="59">
        <v>29.24</v>
      </c>
      <c r="G91" s="59">
        <v>15.19</v>
      </c>
      <c r="H91" s="59">
        <v>6.1</v>
      </c>
      <c r="I91" s="58" t="s">
        <v>640</v>
      </c>
      <c r="J91" s="58"/>
    </row>
    <row r="92" spans="1:10" x14ac:dyDescent="0.3">
      <c r="A92" s="58" t="s">
        <v>638</v>
      </c>
      <c r="B92" s="59">
        <v>2014</v>
      </c>
      <c r="C92" s="59">
        <v>11.44</v>
      </c>
      <c r="D92" s="59">
        <v>11.44</v>
      </c>
      <c r="E92" s="59">
        <v>100</v>
      </c>
      <c r="F92" s="59">
        <v>17.059999999999999</v>
      </c>
      <c r="G92" s="59">
        <v>4.46</v>
      </c>
      <c r="H92" s="59">
        <v>15.47</v>
      </c>
      <c r="I92" s="58" t="s">
        <v>640</v>
      </c>
      <c r="J92" s="58"/>
    </row>
    <row r="93" spans="1:10" x14ac:dyDescent="0.3">
      <c r="A93" s="58" t="s">
        <v>638</v>
      </c>
      <c r="B93" s="59">
        <v>2015</v>
      </c>
      <c r="C93" s="59">
        <v>7.61</v>
      </c>
      <c r="D93" s="59">
        <v>7.61</v>
      </c>
      <c r="E93" s="59">
        <v>32.14</v>
      </c>
      <c r="F93" s="59">
        <v>4.79</v>
      </c>
      <c r="G93" s="59">
        <v>8.52</v>
      </c>
      <c r="H93" s="59">
        <v>10.01</v>
      </c>
      <c r="I93" s="58" t="s">
        <v>640</v>
      </c>
      <c r="J93" s="58"/>
    </row>
    <row r="94" spans="1:10" x14ac:dyDescent="0.3">
      <c r="A94" s="58" t="s">
        <v>638</v>
      </c>
      <c r="B94" s="59">
        <v>2016</v>
      </c>
      <c r="C94" s="59">
        <v>3.91</v>
      </c>
      <c r="D94" s="59">
        <v>3.91</v>
      </c>
      <c r="E94" s="59">
        <v>38.159999999999997</v>
      </c>
      <c r="F94" s="59">
        <v>0</v>
      </c>
      <c r="G94" s="59">
        <v>4.3899999999999997</v>
      </c>
      <c r="H94" s="59">
        <v>8.56</v>
      </c>
      <c r="I94" s="58" t="s">
        <v>640</v>
      </c>
      <c r="J94" s="58"/>
    </row>
    <row r="95" spans="1:10" x14ac:dyDescent="0.3">
      <c r="A95" s="58" t="s">
        <v>638</v>
      </c>
      <c r="B95" s="59">
        <v>2017</v>
      </c>
      <c r="C95" s="59">
        <v>7.74</v>
      </c>
      <c r="D95" s="59">
        <v>7.74</v>
      </c>
      <c r="E95" s="59">
        <v>41.25</v>
      </c>
      <c r="F95" s="59">
        <v>0</v>
      </c>
      <c r="G95" s="59">
        <v>5.77</v>
      </c>
      <c r="H95" s="59">
        <v>21.93</v>
      </c>
      <c r="I95" s="58" t="s">
        <v>640</v>
      </c>
      <c r="J95" s="58"/>
    </row>
    <row r="96" spans="1:10" x14ac:dyDescent="0.3">
      <c r="A96" s="58" t="s">
        <v>638</v>
      </c>
      <c r="B96" s="59">
        <v>2018</v>
      </c>
      <c r="C96" s="59">
        <v>11.32</v>
      </c>
      <c r="D96" s="59">
        <v>9.34</v>
      </c>
      <c r="E96" s="59">
        <v>7.35</v>
      </c>
      <c r="F96" s="59">
        <v>0</v>
      </c>
      <c r="G96" s="59">
        <v>6.36</v>
      </c>
      <c r="H96" s="59">
        <v>35.619999999999997</v>
      </c>
      <c r="I96" s="58" t="s">
        <v>640</v>
      </c>
      <c r="J96" s="58"/>
    </row>
    <row r="97" spans="1:10" x14ac:dyDescent="0.3">
      <c r="A97" s="58" t="s">
        <v>638</v>
      </c>
      <c r="B97" s="59">
        <v>2019</v>
      </c>
      <c r="C97" s="59">
        <v>10.08</v>
      </c>
      <c r="D97" s="59">
        <v>10.08</v>
      </c>
      <c r="E97" s="59">
        <v>88.16</v>
      </c>
      <c r="F97" s="59">
        <v>0</v>
      </c>
      <c r="G97" s="59">
        <v>6.67</v>
      </c>
      <c r="H97" s="59">
        <v>30.02</v>
      </c>
      <c r="I97" s="58" t="s">
        <v>640</v>
      </c>
      <c r="J97" s="58"/>
    </row>
    <row r="98" spans="1:10" x14ac:dyDescent="0.3">
      <c r="A98" s="58" t="s">
        <v>638</v>
      </c>
      <c r="B98" s="59">
        <v>2020</v>
      </c>
      <c r="C98" s="59">
        <v>9.2899999999999991</v>
      </c>
      <c r="D98" s="59">
        <v>9.2899999999999991</v>
      </c>
      <c r="E98" s="59">
        <v>37.14</v>
      </c>
      <c r="F98" s="59">
        <v>0</v>
      </c>
      <c r="G98" s="59">
        <v>2.62</v>
      </c>
      <c r="H98" s="59">
        <v>33.69</v>
      </c>
      <c r="I98" s="58" t="s">
        <v>640</v>
      </c>
      <c r="J98" s="58"/>
    </row>
    <row r="99" spans="1:10" x14ac:dyDescent="0.3">
      <c r="A99" s="58" t="s">
        <v>638</v>
      </c>
      <c r="B99" s="59">
        <v>2021</v>
      </c>
      <c r="C99" s="59">
        <v>11.61</v>
      </c>
      <c r="D99" s="59">
        <v>11.61</v>
      </c>
      <c r="E99" s="59">
        <v>36.76</v>
      </c>
      <c r="F99" s="59">
        <v>0</v>
      </c>
      <c r="G99" s="59">
        <v>2.6</v>
      </c>
      <c r="H99" s="59">
        <v>43.21</v>
      </c>
      <c r="I99" s="58" t="s">
        <v>640</v>
      </c>
      <c r="J99" s="58"/>
    </row>
    <row r="100" spans="1:10" x14ac:dyDescent="0.3">
      <c r="A100" s="58" t="s">
        <v>680</v>
      </c>
      <c r="B100" s="59">
        <v>2008</v>
      </c>
      <c r="C100" s="59">
        <v>78.209999999999994</v>
      </c>
      <c r="D100" s="59">
        <v>53.17</v>
      </c>
      <c r="E100" s="59">
        <v>28.13</v>
      </c>
      <c r="F100" s="59">
        <v>88.04</v>
      </c>
      <c r="G100" s="59">
        <v>71.92</v>
      </c>
      <c r="H100" s="59">
        <v>75.19</v>
      </c>
      <c r="I100" s="58" t="s">
        <v>640</v>
      </c>
      <c r="J100" s="58"/>
    </row>
    <row r="101" spans="1:10" x14ac:dyDescent="0.3">
      <c r="A101" s="58" t="s">
        <v>680</v>
      </c>
      <c r="B101" s="59">
        <v>2009</v>
      </c>
      <c r="C101" s="59">
        <v>71.760000000000005</v>
      </c>
      <c r="D101" s="59">
        <v>71.760000000000005</v>
      </c>
      <c r="E101" s="59">
        <v>94.23</v>
      </c>
      <c r="F101" s="59">
        <v>92.07</v>
      </c>
      <c r="G101" s="59">
        <v>69.75</v>
      </c>
      <c r="H101" s="59">
        <v>46.76</v>
      </c>
      <c r="I101" s="58" t="s">
        <v>640</v>
      </c>
      <c r="J101" s="58"/>
    </row>
    <row r="102" spans="1:10" x14ac:dyDescent="0.3">
      <c r="A102" s="58" t="s">
        <v>680</v>
      </c>
      <c r="B102" s="59">
        <v>2010</v>
      </c>
      <c r="C102" s="59">
        <v>74.31</v>
      </c>
      <c r="D102" s="59">
        <v>70.489999999999995</v>
      </c>
      <c r="E102" s="59">
        <v>77.59</v>
      </c>
      <c r="F102" s="59">
        <v>87.81</v>
      </c>
      <c r="G102" s="59">
        <v>68.42</v>
      </c>
      <c r="H102" s="59">
        <v>65.45</v>
      </c>
      <c r="I102" s="58" t="s">
        <v>640</v>
      </c>
      <c r="J102" s="58"/>
    </row>
    <row r="103" spans="1:10" x14ac:dyDescent="0.3">
      <c r="A103" s="58" t="s">
        <v>680</v>
      </c>
      <c r="B103" s="59">
        <v>2011</v>
      </c>
      <c r="C103" s="59">
        <v>81.53</v>
      </c>
      <c r="D103" s="59">
        <v>81.53</v>
      </c>
      <c r="E103" s="59">
        <v>100</v>
      </c>
      <c r="F103" s="59">
        <v>90.48</v>
      </c>
      <c r="G103" s="59">
        <v>77.87</v>
      </c>
      <c r="H103" s="59">
        <v>75.239999999999995</v>
      </c>
      <c r="I103" s="58" t="s">
        <v>640</v>
      </c>
      <c r="J103" s="58"/>
    </row>
    <row r="104" spans="1:10" x14ac:dyDescent="0.3">
      <c r="A104" s="58" t="s">
        <v>680</v>
      </c>
      <c r="B104" s="59">
        <v>2012</v>
      </c>
      <c r="C104" s="59">
        <v>75.739999999999995</v>
      </c>
      <c r="D104" s="59">
        <v>75.739999999999995</v>
      </c>
      <c r="E104" s="59">
        <v>91.07</v>
      </c>
      <c r="F104" s="59">
        <v>88.49</v>
      </c>
      <c r="G104" s="59">
        <v>71.459999999999994</v>
      </c>
      <c r="H104" s="59">
        <v>65.2</v>
      </c>
      <c r="I104" s="58" t="s">
        <v>640</v>
      </c>
      <c r="J104" s="58"/>
    </row>
    <row r="105" spans="1:10" x14ac:dyDescent="0.3">
      <c r="A105" s="58" t="s">
        <v>680</v>
      </c>
      <c r="B105" s="59">
        <v>2013</v>
      </c>
      <c r="C105" s="59">
        <v>73.78</v>
      </c>
      <c r="D105" s="59">
        <v>68.319999999999993</v>
      </c>
      <c r="E105" s="59">
        <v>59.72</v>
      </c>
      <c r="F105" s="59">
        <v>90.3</v>
      </c>
      <c r="G105" s="59">
        <v>70.48</v>
      </c>
      <c r="H105" s="59">
        <v>56.31</v>
      </c>
      <c r="I105" s="58" t="s">
        <v>640</v>
      </c>
      <c r="J105" s="58"/>
    </row>
    <row r="106" spans="1:10" x14ac:dyDescent="0.3">
      <c r="A106" s="58" t="s">
        <v>680</v>
      </c>
      <c r="B106" s="59">
        <v>2014</v>
      </c>
      <c r="C106" s="59">
        <v>77.760000000000005</v>
      </c>
      <c r="D106" s="59">
        <v>77.760000000000005</v>
      </c>
      <c r="E106" s="59">
        <v>91.89</v>
      </c>
      <c r="F106" s="59">
        <v>93.25</v>
      </c>
      <c r="G106" s="59">
        <v>70.62</v>
      </c>
      <c r="H106" s="59">
        <v>68.25</v>
      </c>
      <c r="I106" s="58" t="s">
        <v>640</v>
      </c>
      <c r="J106" s="58"/>
    </row>
    <row r="107" spans="1:10" x14ac:dyDescent="0.3">
      <c r="A107" s="58" t="s">
        <v>680</v>
      </c>
      <c r="B107" s="59">
        <v>2015</v>
      </c>
      <c r="C107" s="59">
        <v>85.32</v>
      </c>
      <c r="D107" s="59">
        <v>85.32</v>
      </c>
      <c r="E107" s="59">
        <v>91.07</v>
      </c>
      <c r="F107" s="59">
        <v>91.57</v>
      </c>
      <c r="G107" s="59">
        <v>82.64</v>
      </c>
      <c r="H107" s="59">
        <v>81.13</v>
      </c>
      <c r="I107" s="58" t="s">
        <v>640</v>
      </c>
      <c r="J107" s="58"/>
    </row>
    <row r="108" spans="1:10" x14ac:dyDescent="0.3">
      <c r="A108" s="58" t="s">
        <v>680</v>
      </c>
      <c r="B108" s="59">
        <v>2016</v>
      </c>
      <c r="C108" s="59">
        <v>84.38</v>
      </c>
      <c r="D108" s="59">
        <v>55.05</v>
      </c>
      <c r="E108" s="59">
        <v>27.63</v>
      </c>
      <c r="F108" s="59">
        <v>94.07</v>
      </c>
      <c r="G108" s="59">
        <v>83.17</v>
      </c>
      <c r="H108" s="59">
        <v>72.89</v>
      </c>
      <c r="I108" s="58" t="s">
        <v>640</v>
      </c>
      <c r="J108" s="58"/>
    </row>
    <row r="109" spans="1:10" x14ac:dyDescent="0.3">
      <c r="A109" s="58" t="s">
        <v>680</v>
      </c>
      <c r="B109" s="59">
        <v>2017</v>
      </c>
      <c r="C109" s="59">
        <v>84.67</v>
      </c>
      <c r="D109" s="59">
        <v>62.96</v>
      </c>
      <c r="E109" s="59">
        <v>41.25</v>
      </c>
      <c r="F109" s="59">
        <v>97.11</v>
      </c>
      <c r="G109" s="59">
        <v>84.56</v>
      </c>
      <c r="H109" s="59">
        <v>67.459999999999994</v>
      </c>
      <c r="I109" s="58" t="s">
        <v>640</v>
      </c>
      <c r="J109" s="58"/>
    </row>
    <row r="110" spans="1:10" x14ac:dyDescent="0.3">
      <c r="A110" s="58" t="s">
        <v>680</v>
      </c>
      <c r="B110" s="59">
        <v>2018</v>
      </c>
      <c r="C110" s="59">
        <v>82.6</v>
      </c>
      <c r="D110" s="59">
        <v>82.6</v>
      </c>
      <c r="E110" s="59">
        <v>86.76</v>
      </c>
      <c r="F110" s="59">
        <v>97.57</v>
      </c>
      <c r="G110" s="59">
        <v>83.02</v>
      </c>
      <c r="H110" s="59">
        <v>60.93</v>
      </c>
      <c r="I110" s="58" t="s">
        <v>640</v>
      </c>
      <c r="J110" s="58"/>
    </row>
    <row r="111" spans="1:10" x14ac:dyDescent="0.3">
      <c r="A111" s="58" t="s">
        <v>680</v>
      </c>
      <c r="B111" s="59">
        <v>2019</v>
      </c>
      <c r="C111" s="59">
        <v>82.78</v>
      </c>
      <c r="D111" s="59">
        <v>57.83</v>
      </c>
      <c r="E111" s="59">
        <v>32.89</v>
      </c>
      <c r="F111" s="59">
        <v>97.12</v>
      </c>
      <c r="G111" s="59">
        <v>83.24</v>
      </c>
      <c r="H111" s="59">
        <v>61.9</v>
      </c>
      <c r="I111" s="58" t="s">
        <v>640</v>
      </c>
      <c r="J111" s="58"/>
    </row>
    <row r="112" spans="1:10" x14ac:dyDescent="0.3">
      <c r="A112" s="58" t="s">
        <v>680</v>
      </c>
      <c r="B112" s="59">
        <v>2020</v>
      </c>
      <c r="C112" s="59">
        <v>81.69</v>
      </c>
      <c r="D112" s="59">
        <v>52.99</v>
      </c>
      <c r="E112" s="59">
        <v>24.29</v>
      </c>
      <c r="F112" s="59">
        <v>93.87</v>
      </c>
      <c r="G112" s="59">
        <v>78.97</v>
      </c>
      <c r="H112" s="59">
        <v>69.3</v>
      </c>
      <c r="I112" s="58" t="s">
        <v>640</v>
      </c>
      <c r="J112" s="58"/>
    </row>
    <row r="113" spans="1:10" x14ac:dyDescent="0.3">
      <c r="A113" s="58" t="s">
        <v>680</v>
      </c>
      <c r="B113" s="59">
        <v>2021</v>
      </c>
      <c r="C113" s="59">
        <v>86.81</v>
      </c>
      <c r="D113" s="59">
        <v>69.88</v>
      </c>
      <c r="E113" s="59">
        <v>52.94</v>
      </c>
      <c r="F113" s="59">
        <v>94.59</v>
      </c>
      <c r="G113" s="59">
        <v>84.06</v>
      </c>
      <c r="H113" s="59">
        <v>80.63</v>
      </c>
      <c r="I113" s="58" t="s">
        <v>640</v>
      </c>
      <c r="J113" s="58"/>
    </row>
    <row r="114" spans="1:10" x14ac:dyDescent="0.3">
      <c r="A114" s="58" t="s">
        <v>461</v>
      </c>
      <c r="B114" s="59">
        <v>2008</v>
      </c>
      <c r="C114" s="59">
        <v>17.510000000000002</v>
      </c>
      <c r="D114" s="59">
        <v>17.510000000000002</v>
      </c>
      <c r="E114" s="59">
        <v>100</v>
      </c>
      <c r="F114" s="59">
        <v>5.87</v>
      </c>
      <c r="G114" s="59">
        <v>27.04</v>
      </c>
      <c r="H114" s="59">
        <v>13.12</v>
      </c>
      <c r="I114" s="58" t="s">
        <v>640</v>
      </c>
      <c r="J114" s="58"/>
    </row>
    <row r="115" spans="1:10" x14ac:dyDescent="0.3">
      <c r="A115" s="58" t="s">
        <v>461</v>
      </c>
      <c r="B115" s="59">
        <v>2009</v>
      </c>
      <c r="C115" s="59">
        <v>16.97</v>
      </c>
      <c r="D115" s="59">
        <v>16.97</v>
      </c>
      <c r="E115" s="59">
        <v>100</v>
      </c>
      <c r="F115" s="59">
        <v>5.91</v>
      </c>
      <c r="G115" s="59">
        <v>23.65</v>
      </c>
      <c r="H115" s="59">
        <v>16.02</v>
      </c>
      <c r="I115" s="58" t="s">
        <v>640</v>
      </c>
      <c r="J115" s="58"/>
    </row>
    <row r="116" spans="1:10" x14ac:dyDescent="0.3">
      <c r="A116" s="58" t="s">
        <v>461</v>
      </c>
      <c r="B116" s="59">
        <v>2010</v>
      </c>
      <c r="C116" s="59">
        <v>33.75</v>
      </c>
      <c r="D116" s="59">
        <v>33.75</v>
      </c>
      <c r="E116" s="59">
        <v>100</v>
      </c>
      <c r="F116" s="59">
        <v>16.36</v>
      </c>
      <c r="G116" s="59">
        <v>30.01</v>
      </c>
      <c r="H116" s="59">
        <v>51.58</v>
      </c>
      <c r="I116" s="58" t="s">
        <v>640</v>
      </c>
      <c r="J116" s="58"/>
    </row>
    <row r="117" spans="1:10" x14ac:dyDescent="0.3">
      <c r="A117" s="58" t="s">
        <v>461</v>
      </c>
      <c r="B117" s="59">
        <v>2011</v>
      </c>
      <c r="C117" s="59">
        <v>32.29</v>
      </c>
      <c r="D117" s="59">
        <v>32.29</v>
      </c>
      <c r="E117" s="59">
        <v>100</v>
      </c>
      <c r="F117" s="59">
        <v>17.670000000000002</v>
      </c>
      <c r="G117" s="59">
        <v>26.32</v>
      </c>
      <c r="H117" s="59">
        <v>51.12</v>
      </c>
      <c r="I117" s="58" t="s">
        <v>640</v>
      </c>
      <c r="J117" s="58"/>
    </row>
    <row r="118" spans="1:10" x14ac:dyDescent="0.3">
      <c r="A118" s="58" t="s">
        <v>461</v>
      </c>
      <c r="B118" s="59">
        <v>2012</v>
      </c>
      <c r="C118" s="59">
        <v>37.93</v>
      </c>
      <c r="D118" s="59">
        <v>37.93</v>
      </c>
      <c r="E118" s="59">
        <v>26.47</v>
      </c>
      <c r="F118" s="59">
        <v>24.7</v>
      </c>
      <c r="G118" s="59">
        <v>33.33</v>
      </c>
      <c r="H118" s="59">
        <v>53.85</v>
      </c>
      <c r="I118" s="58" t="s">
        <v>640</v>
      </c>
      <c r="J118" s="58"/>
    </row>
    <row r="119" spans="1:10" x14ac:dyDescent="0.3">
      <c r="A119" s="58" t="s">
        <v>461</v>
      </c>
      <c r="B119" s="59">
        <v>2013</v>
      </c>
      <c r="C119" s="59">
        <v>39.270000000000003</v>
      </c>
      <c r="D119" s="59">
        <v>37.49</v>
      </c>
      <c r="E119" s="59">
        <v>28.95</v>
      </c>
      <c r="F119" s="59">
        <v>23.86</v>
      </c>
      <c r="G119" s="59">
        <v>39.56</v>
      </c>
      <c r="H119" s="59">
        <v>50.17</v>
      </c>
      <c r="I119" s="58" t="s">
        <v>640</v>
      </c>
      <c r="J119" s="58"/>
    </row>
    <row r="120" spans="1:10" x14ac:dyDescent="0.3">
      <c r="A120" s="58" t="s">
        <v>461</v>
      </c>
      <c r="B120" s="59">
        <v>2014</v>
      </c>
      <c r="C120" s="59">
        <v>39.17</v>
      </c>
      <c r="D120" s="59">
        <v>39.17</v>
      </c>
      <c r="E120" s="59">
        <v>31.25</v>
      </c>
      <c r="F120" s="59">
        <v>23.52</v>
      </c>
      <c r="G120" s="59">
        <v>39.31</v>
      </c>
      <c r="H120" s="59">
        <v>50.46</v>
      </c>
      <c r="I120" s="58" t="s">
        <v>640</v>
      </c>
      <c r="J120" s="58"/>
    </row>
    <row r="121" spans="1:10" x14ac:dyDescent="0.3">
      <c r="A121" s="58" t="s">
        <v>461</v>
      </c>
      <c r="B121" s="59">
        <v>2015</v>
      </c>
      <c r="C121" s="59">
        <v>45.66</v>
      </c>
      <c r="D121" s="59">
        <v>45.66</v>
      </c>
      <c r="E121" s="59">
        <v>100</v>
      </c>
      <c r="F121" s="59">
        <v>35.32</v>
      </c>
      <c r="G121" s="59">
        <v>52.22</v>
      </c>
      <c r="H121" s="59">
        <v>44.35</v>
      </c>
      <c r="I121" s="58" t="s">
        <v>640</v>
      </c>
      <c r="J121" s="58"/>
    </row>
    <row r="122" spans="1:10" x14ac:dyDescent="0.3">
      <c r="A122" s="58" t="s">
        <v>461</v>
      </c>
      <c r="B122" s="59">
        <v>2016</v>
      </c>
      <c r="C122" s="59">
        <v>43.89</v>
      </c>
      <c r="D122" s="59">
        <v>43.89</v>
      </c>
      <c r="E122" s="59">
        <v>100</v>
      </c>
      <c r="F122" s="59">
        <v>42.87</v>
      </c>
      <c r="G122" s="59">
        <v>45.76</v>
      </c>
      <c r="H122" s="59">
        <v>42.11</v>
      </c>
      <c r="I122" s="58" t="s">
        <v>640</v>
      </c>
      <c r="J122" s="58"/>
    </row>
    <row r="123" spans="1:10" x14ac:dyDescent="0.3">
      <c r="A123" s="58" t="s">
        <v>461</v>
      </c>
      <c r="B123" s="59">
        <v>2017</v>
      </c>
      <c r="C123" s="59">
        <v>38.96</v>
      </c>
      <c r="D123" s="59">
        <v>38.96</v>
      </c>
      <c r="E123" s="59">
        <v>100</v>
      </c>
      <c r="F123" s="59">
        <v>44.06</v>
      </c>
      <c r="G123" s="59">
        <v>45.62</v>
      </c>
      <c r="H123" s="59">
        <v>26.19</v>
      </c>
      <c r="I123" s="58" t="s">
        <v>640</v>
      </c>
      <c r="J123" s="58"/>
    </row>
    <row r="124" spans="1:10" x14ac:dyDescent="0.3">
      <c r="A124" s="58" t="s">
        <v>461</v>
      </c>
      <c r="B124" s="59">
        <v>2018</v>
      </c>
      <c r="C124" s="59">
        <v>43.33</v>
      </c>
      <c r="D124" s="59">
        <v>43.33</v>
      </c>
      <c r="E124" s="59">
        <v>71.88</v>
      </c>
      <c r="F124" s="59">
        <v>45.18</v>
      </c>
      <c r="G124" s="59">
        <v>41.44</v>
      </c>
      <c r="H124" s="59">
        <v>44.55</v>
      </c>
      <c r="I124" s="58" t="s">
        <v>640</v>
      </c>
      <c r="J124" s="58"/>
    </row>
    <row r="125" spans="1:10" x14ac:dyDescent="0.3">
      <c r="A125" s="58" t="s">
        <v>461</v>
      </c>
      <c r="B125" s="59">
        <v>2019</v>
      </c>
      <c r="C125" s="59">
        <v>70.67</v>
      </c>
      <c r="D125" s="59">
        <v>47.17</v>
      </c>
      <c r="E125" s="59">
        <v>23.68</v>
      </c>
      <c r="F125" s="59">
        <v>65.27</v>
      </c>
      <c r="G125" s="59">
        <v>73.06</v>
      </c>
      <c r="H125" s="59">
        <v>71.37</v>
      </c>
      <c r="I125" s="58" t="s">
        <v>640</v>
      </c>
      <c r="J125" s="58"/>
    </row>
    <row r="126" spans="1:10" x14ac:dyDescent="0.3">
      <c r="A126" s="58" t="s">
        <v>461</v>
      </c>
      <c r="B126" s="59">
        <v>2020</v>
      </c>
      <c r="C126" s="59">
        <v>79.52</v>
      </c>
      <c r="D126" s="59">
        <v>79.52</v>
      </c>
      <c r="E126" s="59">
        <v>82.35</v>
      </c>
      <c r="F126" s="59">
        <v>71.73</v>
      </c>
      <c r="G126" s="59">
        <v>85.82</v>
      </c>
      <c r="H126" s="59">
        <v>76.67</v>
      </c>
      <c r="I126" s="58" t="s">
        <v>640</v>
      </c>
      <c r="J126" s="58"/>
    </row>
    <row r="127" spans="1:10" x14ac:dyDescent="0.3">
      <c r="A127" s="58" t="s">
        <v>461</v>
      </c>
      <c r="B127" s="59">
        <v>2021</v>
      </c>
      <c r="C127" s="59">
        <v>76.989999999999995</v>
      </c>
      <c r="D127" s="59">
        <v>60.49</v>
      </c>
      <c r="E127" s="59">
        <v>44</v>
      </c>
      <c r="F127" s="59">
        <v>86.16</v>
      </c>
      <c r="G127" s="59">
        <v>84.25</v>
      </c>
      <c r="H127" s="59">
        <v>60.41</v>
      </c>
      <c r="I127" s="58" t="s">
        <v>640</v>
      </c>
      <c r="J127" s="58"/>
    </row>
    <row r="128" spans="1:10" x14ac:dyDescent="0.3">
      <c r="A128" s="58" t="s">
        <v>637</v>
      </c>
      <c r="B128" s="59">
        <v>2008</v>
      </c>
      <c r="C128" s="59">
        <v>76.55</v>
      </c>
      <c r="D128" s="59">
        <v>61.71</v>
      </c>
      <c r="E128" s="59">
        <v>46.88</v>
      </c>
      <c r="F128" s="59">
        <v>81.41</v>
      </c>
      <c r="G128" s="59">
        <v>81.95</v>
      </c>
      <c r="H128" s="59">
        <v>60.51</v>
      </c>
      <c r="I128" s="58" t="s">
        <v>640</v>
      </c>
      <c r="J128" s="58"/>
    </row>
    <row r="129" spans="1:10" x14ac:dyDescent="0.3">
      <c r="A129" s="58" t="s">
        <v>637</v>
      </c>
      <c r="B129" s="59">
        <v>2009</v>
      </c>
      <c r="C129" s="59">
        <v>82.12</v>
      </c>
      <c r="D129" s="59">
        <v>82.12</v>
      </c>
      <c r="E129" s="59">
        <v>82.69</v>
      </c>
      <c r="F129" s="59">
        <v>88.01</v>
      </c>
      <c r="G129" s="59">
        <v>85.88</v>
      </c>
      <c r="H129" s="59">
        <v>67.47</v>
      </c>
      <c r="I129" s="58" t="s">
        <v>640</v>
      </c>
      <c r="J129" s="58"/>
    </row>
    <row r="130" spans="1:10" x14ac:dyDescent="0.3">
      <c r="A130" s="58" t="s">
        <v>637</v>
      </c>
      <c r="B130" s="59">
        <v>2010</v>
      </c>
      <c r="C130" s="59">
        <v>81.52</v>
      </c>
      <c r="D130" s="59">
        <v>74.099999999999994</v>
      </c>
      <c r="E130" s="59">
        <v>77.59</v>
      </c>
      <c r="F130" s="59">
        <v>86.12</v>
      </c>
      <c r="G130" s="59">
        <v>89.69</v>
      </c>
      <c r="H130" s="59">
        <v>61.16</v>
      </c>
      <c r="I130" s="58" t="s">
        <v>640</v>
      </c>
      <c r="J130" s="58"/>
    </row>
    <row r="131" spans="1:10" x14ac:dyDescent="0.3">
      <c r="A131" s="58" t="s">
        <v>637</v>
      </c>
      <c r="B131" s="59">
        <v>2011</v>
      </c>
      <c r="C131" s="59">
        <v>86.88</v>
      </c>
      <c r="D131" s="59">
        <v>46.7</v>
      </c>
      <c r="E131" s="59">
        <v>5.77</v>
      </c>
      <c r="F131" s="59">
        <v>95.51</v>
      </c>
      <c r="G131" s="59">
        <v>92.22</v>
      </c>
      <c r="H131" s="59">
        <v>65.66</v>
      </c>
      <c r="I131" s="58" t="s">
        <v>640</v>
      </c>
      <c r="J131" s="58"/>
    </row>
    <row r="132" spans="1:10" x14ac:dyDescent="0.3">
      <c r="A132" s="58" t="s">
        <v>637</v>
      </c>
      <c r="B132" s="59">
        <v>2012</v>
      </c>
      <c r="C132" s="59">
        <v>88.23</v>
      </c>
      <c r="D132" s="59">
        <v>46.7</v>
      </c>
      <c r="E132" s="59">
        <v>5.36</v>
      </c>
      <c r="F132" s="59">
        <v>95.31</v>
      </c>
      <c r="G132" s="59">
        <v>91.51</v>
      </c>
      <c r="H132" s="59">
        <v>72.709999999999994</v>
      </c>
      <c r="I132" s="58" t="s">
        <v>640</v>
      </c>
      <c r="J132" s="58"/>
    </row>
    <row r="133" spans="1:10" x14ac:dyDescent="0.3">
      <c r="A133" s="58" t="s">
        <v>637</v>
      </c>
      <c r="B133" s="59">
        <v>2013</v>
      </c>
      <c r="C133" s="59">
        <v>92.38</v>
      </c>
      <c r="D133" s="59">
        <v>89.76</v>
      </c>
      <c r="E133" s="59">
        <v>87.5</v>
      </c>
      <c r="F133" s="59">
        <v>96.69</v>
      </c>
      <c r="G133" s="59">
        <v>92.62</v>
      </c>
      <c r="H133" s="59">
        <v>85.92</v>
      </c>
      <c r="I133" s="58" t="s">
        <v>640</v>
      </c>
      <c r="J133" s="58"/>
    </row>
    <row r="134" spans="1:10" x14ac:dyDescent="0.3">
      <c r="A134" s="58" t="s">
        <v>637</v>
      </c>
      <c r="B134" s="59">
        <v>2014</v>
      </c>
      <c r="C134" s="59">
        <v>90.74</v>
      </c>
      <c r="D134" s="59">
        <v>53.01</v>
      </c>
      <c r="E134" s="59">
        <v>18.920000000000002</v>
      </c>
      <c r="F134" s="59">
        <v>97.29</v>
      </c>
      <c r="G134" s="59">
        <v>91.44</v>
      </c>
      <c r="H134" s="59">
        <v>80.36</v>
      </c>
      <c r="I134" s="58" t="s">
        <v>640</v>
      </c>
      <c r="J134" s="58"/>
    </row>
    <row r="135" spans="1:10" x14ac:dyDescent="0.3">
      <c r="A135" s="58" t="s">
        <v>637</v>
      </c>
      <c r="B135" s="59">
        <v>2015</v>
      </c>
      <c r="C135" s="59">
        <v>89.72</v>
      </c>
      <c r="D135" s="59">
        <v>47.75</v>
      </c>
      <c r="E135" s="59">
        <v>1.79</v>
      </c>
      <c r="F135" s="59">
        <v>98.09</v>
      </c>
      <c r="G135" s="59">
        <v>96.16</v>
      </c>
      <c r="H135" s="59">
        <v>67.03</v>
      </c>
      <c r="I135" s="58" t="s">
        <v>640</v>
      </c>
      <c r="J135" s="58"/>
    </row>
    <row r="136" spans="1:10" x14ac:dyDescent="0.3">
      <c r="A136" s="58" t="s">
        <v>637</v>
      </c>
      <c r="B136" s="59">
        <v>2016</v>
      </c>
      <c r="C136" s="59">
        <v>87.68</v>
      </c>
      <c r="D136" s="59">
        <v>47.41</v>
      </c>
      <c r="E136" s="59">
        <v>9.2100000000000009</v>
      </c>
      <c r="F136" s="59">
        <v>97.49</v>
      </c>
      <c r="G136" s="59">
        <v>95.84</v>
      </c>
      <c r="H136" s="59">
        <v>60.03</v>
      </c>
      <c r="I136" s="58" t="s">
        <v>640</v>
      </c>
      <c r="J136" s="58"/>
    </row>
    <row r="137" spans="1:10" x14ac:dyDescent="0.3">
      <c r="A137" s="58" t="s">
        <v>637</v>
      </c>
      <c r="B137" s="59">
        <v>2017</v>
      </c>
      <c r="C137" s="59">
        <v>94.4</v>
      </c>
      <c r="D137" s="59">
        <v>61.57</v>
      </c>
      <c r="E137" s="59">
        <v>28.75</v>
      </c>
      <c r="F137" s="59">
        <v>98.45</v>
      </c>
      <c r="G137" s="59">
        <v>96.49</v>
      </c>
      <c r="H137" s="59">
        <v>85.15</v>
      </c>
      <c r="I137" s="58" t="s">
        <v>640</v>
      </c>
      <c r="J137" s="58"/>
    </row>
    <row r="138" spans="1:10" x14ac:dyDescent="0.3">
      <c r="A138" s="58" t="s">
        <v>637</v>
      </c>
      <c r="B138" s="59">
        <v>2018</v>
      </c>
      <c r="C138" s="59">
        <v>91.74</v>
      </c>
      <c r="D138" s="59">
        <v>58.37</v>
      </c>
      <c r="E138" s="59">
        <v>25</v>
      </c>
      <c r="F138" s="59">
        <v>98.71</v>
      </c>
      <c r="G138" s="59">
        <v>95.94</v>
      </c>
      <c r="H138" s="59">
        <v>74.84</v>
      </c>
      <c r="I138" s="58" t="s">
        <v>640</v>
      </c>
      <c r="J138" s="58"/>
    </row>
    <row r="139" spans="1:10" x14ac:dyDescent="0.3">
      <c r="A139" s="58" t="s">
        <v>637</v>
      </c>
      <c r="B139" s="59">
        <v>2019</v>
      </c>
      <c r="C139" s="59">
        <v>91.31</v>
      </c>
      <c r="D139" s="59">
        <v>48.94</v>
      </c>
      <c r="E139" s="59">
        <v>6.58</v>
      </c>
      <c r="F139" s="59">
        <v>98.88</v>
      </c>
      <c r="G139" s="59">
        <v>95.51</v>
      </c>
      <c r="H139" s="59">
        <v>73.540000000000006</v>
      </c>
      <c r="I139" s="58" t="s">
        <v>640</v>
      </c>
      <c r="J139" s="58"/>
    </row>
    <row r="140" spans="1:10" x14ac:dyDescent="0.3">
      <c r="A140" s="58" t="s">
        <v>637</v>
      </c>
      <c r="B140" s="59">
        <v>2020</v>
      </c>
      <c r="C140" s="59">
        <v>89.13</v>
      </c>
      <c r="D140" s="59">
        <v>48.14</v>
      </c>
      <c r="E140" s="59">
        <v>7.14</v>
      </c>
      <c r="F140" s="59">
        <v>98.02</v>
      </c>
      <c r="G140" s="59">
        <v>92.95</v>
      </c>
      <c r="H140" s="59">
        <v>70.150000000000006</v>
      </c>
      <c r="I140" s="58" t="s">
        <v>640</v>
      </c>
      <c r="J140" s="58"/>
    </row>
    <row r="141" spans="1:10" x14ac:dyDescent="0.3">
      <c r="A141" s="58" t="s">
        <v>637</v>
      </c>
      <c r="B141" s="59">
        <v>2021</v>
      </c>
      <c r="C141" s="59">
        <v>88.21</v>
      </c>
      <c r="D141" s="59">
        <v>58.07</v>
      </c>
      <c r="E141" s="59">
        <v>27.94</v>
      </c>
      <c r="F141" s="59">
        <v>95.19</v>
      </c>
      <c r="G141" s="59">
        <v>95.08</v>
      </c>
      <c r="H141" s="59">
        <v>66.72</v>
      </c>
      <c r="I141" s="58" t="s">
        <v>640</v>
      </c>
      <c r="J141" s="58"/>
    </row>
    <row r="142" spans="1:10" x14ac:dyDescent="0.3">
      <c r="A142" s="58" t="s">
        <v>186</v>
      </c>
      <c r="B142" s="59">
        <v>2008</v>
      </c>
      <c r="C142" s="59">
        <v>68.58</v>
      </c>
      <c r="D142" s="59">
        <v>63.98</v>
      </c>
      <c r="E142" s="59">
        <v>59.38</v>
      </c>
      <c r="F142" s="59">
        <v>58.97</v>
      </c>
      <c r="G142" s="59">
        <v>76.680000000000007</v>
      </c>
      <c r="H142" s="59">
        <v>68.2</v>
      </c>
      <c r="I142" s="58" t="s">
        <v>640</v>
      </c>
      <c r="J142" s="58"/>
    </row>
    <row r="143" spans="1:10" x14ac:dyDescent="0.3">
      <c r="A143" s="58" t="s">
        <v>186</v>
      </c>
      <c r="B143" s="59">
        <v>2009</v>
      </c>
      <c r="C143" s="59">
        <v>63.58</v>
      </c>
      <c r="D143" s="59">
        <v>63.58</v>
      </c>
      <c r="E143" s="59">
        <v>61.54</v>
      </c>
      <c r="F143" s="59">
        <v>68.84</v>
      </c>
      <c r="G143" s="59">
        <v>75.28</v>
      </c>
      <c r="H143" s="59">
        <v>36.28</v>
      </c>
      <c r="I143" s="58" t="s">
        <v>640</v>
      </c>
      <c r="J143" s="58"/>
    </row>
    <row r="144" spans="1:10" x14ac:dyDescent="0.3">
      <c r="A144" s="58" t="s">
        <v>186</v>
      </c>
      <c r="B144" s="59">
        <v>2010</v>
      </c>
      <c r="C144" s="59">
        <v>66.680000000000007</v>
      </c>
      <c r="D144" s="59">
        <v>66.680000000000007</v>
      </c>
      <c r="E144" s="59">
        <v>100</v>
      </c>
      <c r="F144" s="59">
        <v>73.12</v>
      </c>
      <c r="G144" s="59">
        <v>75.040000000000006</v>
      </c>
      <c r="H144" s="59">
        <v>43.41</v>
      </c>
      <c r="I144" s="58" t="s">
        <v>640</v>
      </c>
      <c r="J144" s="58"/>
    </row>
    <row r="145" spans="1:10" x14ac:dyDescent="0.3">
      <c r="A145" s="58" t="s">
        <v>186</v>
      </c>
      <c r="B145" s="59">
        <v>2011</v>
      </c>
      <c r="C145" s="59">
        <v>74.150000000000006</v>
      </c>
      <c r="D145" s="59">
        <v>74.150000000000006</v>
      </c>
      <c r="E145" s="59">
        <v>100</v>
      </c>
      <c r="F145" s="59">
        <v>74.290000000000006</v>
      </c>
      <c r="G145" s="59">
        <v>72.66</v>
      </c>
      <c r="H145" s="59">
        <v>76.48</v>
      </c>
      <c r="I145" s="58" t="s">
        <v>640</v>
      </c>
      <c r="J145" s="58"/>
    </row>
    <row r="146" spans="1:10" x14ac:dyDescent="0.3">
      <c r="A146" s="58" t="s">
        <v>186</v>
      </c>
      <c r="B146" s="59">
        <v>2012</v>
      </c>
      <c r="C146" s="59">
        <v>71.95</v>
      </c>
      <c r="D146" s="59">
        <v>71.95</v>
      </c>
      <c r="E146" s="59">
        <v>100</v>
      </c>
      <c r="F146" s="59">
        <v>71.459999999999994</v>
      </c>
      <c r="G146" s="59">
        <v>70.760000000000005</v>
      </c>
      <c r="H146" s="59">
        <v>74.66</v>
      </c>
      <c r="I146" s="58" t="s">
        <v>640</v>
      </c>
      <c r="J146" s="58"/>
    </row>
    <row r="147" spans="1:10" x14ac:dyDescent="0.3">
      <c r="A147" s="58" t="s">
        <v>186</v>
      </c>
      <c r="B147" s="59">
        <v>2013</v>
      </c>
      <c r="C147" s="59">
        <v>70.239999999999995</v>
      </c>
      <c r="D147" s="59">
        <v>70.239999999999995</v>
      </c>
      <c r="E147" s="59">
        <v>72.22</v>
      </c>
      <c r="F147" s="59">
        <v>71.650000000000006</v>
      </c>
      <c r="G147" s="59">
        <v>69.77</v>
      </c>
      <c r="H147" s="59">
        <v>69.069999999999993</v>
      </c>
      <c r="I147" s="58" t="s">
        <v>640</v>
      </c>
      <c r="J147" s="58"/>
    </row>
    <row r="148" spans="1:10" x14ac:dyDescent="0.3">
      <c r="A148" s="58" t="s">
        <v>186</v>
      </c>
      <c r="B148" s="59">
        <v>2014</v>
      </c>
      <c r="C148" s="59">
        <v>73.52</v>
      </c>
      <c r="D148" s="59">
        <v>73.52</v>
      </c>
      <c r="E148" s="59">
        <v>100</v>
      </c>
      <c r="F148" s="59">
        <v>73.650000000000006</v>
      </c>
      <c r="G148" s="59">
        <v>69.34</v>
      </c>
      <c r="H148" s="59">
        <v>80.459999999999994</v>
      </c>
      <c r="I148" s="58" t="s">
        <v>640</v>
      </c>
      <c r="J148" s="58"/>
    </row>
    <row r="149" spans="1:10" x14ac:dyDescent="0.3">
      <c r="A149" s="58" t="s">
        <v>186</v>
      </c>
      <c r="B149" s="59">
        <v>2015</v>
      </c>
      <c r="C149" s="59">
        <v>75.14</v>
      </c>
      <c r="D149" s="59">
        <v>75.14</v>
      </c>
      <c r="E149" s="59">
        <v>100</v>
      </c>
      <c r="F149" s="59">
        <v>74.75</v>
      </c>
      <c r="G149" s="59">
        <v>74.56</v>
      </c>
      <c r="H149" s="59">
        <v>76.67</v>
      </c>
      <c r="I149" s="58" t="s">
        <v>640</v>
      </c>
      <c r="J149" s="58"/>
    </row>
    <row r="150" spans="1:10" x14ac:dyDescent="0.3">
      <c r="A150" s="58" t="s">
        <v>186</v>
      </c>
      <c r="B150" s="59">
        <v>2016</v>
      </c>
      <c r="C150" s="59">
        <v>77.760000000000005</v>
      </c>
      <c r="D150" s="59">
        <v>77.760000000000005</v>
      </c>
      <c r="E150" s="59">
        <v>89.47</v>
      </c>
      <c r="F150" s="59">
        <v>74.72</v>
      </c>
      <c r="G150" s="59">
        <v>78.790000000000006</v>
      </c>
      <c r="H150" s="59">
        <v>80.239999999999995</v>
      </c>
      <c r="I150" s="58" t="s">
        <v>640</v>
      </c>
      <c r="J150" s="58"/>
    </row>
    <row r="151" spans="1:10" x14ac:dyDescent="0.3">
      <c r="A151" s="58" t="s">
        <v>186</v>
      </c>
      <c r="B151" s="59">
        <v>2017</v>
      </c>
      <c r="C151" s="59">
        <v>76.19</v>
      </c>
      <c r="D151" s="59">
        <v>76.19</v>
      </c>
      <c r="E151" s="59">
        <v>81.25</v>
      </c>
      <c r="F151" s="59">
        <v>77.62</v>
      </c>
      <c r="G151" s="59">
        <v>75.349999999999994</v>
      </c>
      <c r="H151" s="59">
        <v>75.61</v>
      </c>
      <c r="I151" s="58" t="s">
        <v>640</v>
      </c>
      <c r="J151" s="58"/>
    </row>
    <row r="152" spans="1:10" x14ac:dyDescent="0.3">
      <c r="A152" s="58" t="s">
        <v>186</v>
      </c>
      <c r="B152" s="59">
        <v>2018</v>
      </c>
      <c r="C152" s="59">
        <v>77.989999999999995</v>
      </c>
      <c r="D152" s="59">
        <v>77.989999999999995</v>
      </c>
      <c r="E152" s="59">
        <v>100</v>
      </c>
      <c r="F152" s="59">
        <v>78.819999999999993</v>
      </c>
      <c r="G152" s="59">
        <v>73.66</v>
      </c>
      <c r="H152" s="59">
        <v>84.2</v>
      </c>
      <c r="I152" s="58" t="s">
        <v>640</v>
      </c>
      <c r="J152" s="58"/>
    </row>
    <row r="153" spans="1:10" x14ac:dyDescent="0.3">
      <c r="A153" s="58" t="s">
        <v>186</v>
      </c>
      <c r="B153" s="59">
        <v>2019</v>
      </c>
      <c r="C153" s="59">
        <v>79.08</v>
      </c>
      <c r="D153" s="59">
        <v>76.38</v>
      </c>
      <c r="E153" s="59">
        <v>73.680000000000007</v>
      </c>
      <c r="F153" s="59">
        <v>79.989999999999995</v>
      </c>
      <c r="G153" s="59">
        <v>78.66</v>
      </c>
      <c r="H153" s="59">
        <v>78.5</v>
      </c>
      <c r="I153" s="58" t="s">
        <v>640</v>
      </c>
      <c r="J153" s="58"/>
    </row>
    <row r="154" spans="1:10" x14ac:dyDescent="0.3">
      <c r="A154" s="58" t="s">
        <v>186</v>
      </c>
      <c r="B154" s="59">
        <v>2020</v>
      </c>
      <c r="C154" s="59">
        <v>78.87</v>
      </c>
      <c r="D154" s="59">
        <v>78.87</v>
      </c>
      <c r="E154" s="59">
        <v>100</v>
      </c>
      <c r="F154" s="59">
        <v>81.97</v>
      </c>
      <c r="G154" s="59">
        <v>74.510000000000005</v>
      </c>
      <c r="H154" s="59">
        <v>81.98</v>
      </c>
      <c r="I154" s="58" t="s">
        <v>640</v>
      </c>
      <c r="J154" s="58"/>
    </row>
    <row r="155" spans="1:10" x14ac:dyDescent="0.3">
      <c r="A155" s="58" t="s">
        <v>186</v>
      </c>
      <c r="B155" s="59">
        <v>2021</v>
      </c>
      <c r="C155" s="59">
        <v>75.400000000000006</v>
      </c>
      <c r="D155" s="59">
        <v>75.400000000000006</v>
      </c>
      <c r="E155" s="59">
        <v>100</v>
      </c>
      <c r="F155" s="59">
        <v>80.650000000000006</v>
      </c>
      <c r="G155" s="59">
        <v>72</v>
      </c>
      <c r="H155" s="59">
        <v>73.86</v>
      </c>
      <c r="I155" s="58" t="s">
        <v>640</v>
      </c>
      <c r="J155" s="58"/>
    </row>
    <row r="156" spans="1:10" x14ac:dyDescent="0.3">
      <c r="A156" s="58" t="s">
        <v>639</v>
      </c>
      <c r="B156" s="59">
        <v>2008</v>
      </c>
      <c r="C156" s="59">
        <v>67.91</v>
      </c>
      <c r="D156" s="59">
        <v>67.91</v>
      </c>
      <c r="E156" s="59">
        <v>84.38</v>
      </c>
      <c r="F156" s="59">
        <v>84.69</v>
      </c>
      <c r="G156" s="59">
        <v>60.08</v>
      </c>
      <c r="H156" s="59">
        <v>57.79</v>
      </c>
      <c r="I156" s="58" t="s">
        <v>640</v>
      </c>
      <c r="J156" s="58"/>
    </row>
    <row r="157" spans="1:10" x14ac:dyDescent="0.3">
      <c r="A157" s="58" t="s">
        <v>639</v>
      </c>
      <c r="B157" s="59">
        <v>2009</v>
      </c>
      <c r="C157" s="59">
        <v>63.5</v>
      </c>
      <c r="D157" s="59">
        <v>54.67</v>
      </c>
      <c r="E157" s="59">
        <v>44.23</v>
      </c>
      <c r="F157" s="59">
        <v>83.94</v>
      </c>
      <c r="G157" s="59">
        <v>53.36</v>
      </c>
      <c r="H157" s="59">
        <v>52.18</v>
      </c>
      <c r="I157" s="58" t="s">
        <v>640</v>
      </c>
      <c r="J157" s="58"/>
    </row>
    <row r="158" spans="1:10" x14ac:dyDescent="0.3">
      <c r="A158" s="58" t="s">
        <v>639</v>
      </c>
      <c r="B158" s="59">
        <v>2010</v>
      </c>
      <c r="C158" s="59">
        <v>71.680000000000007</v>
      </c>
      <c r="D158" s="59">
        <v>71.680000000000007</v>
      </c>
      <c r="E158" s="59">
        <v>93.1</v>
      </c>
      <c r="F158" s="59">
        <v>76.55</v>
      </c>
      <c r="G158" s="59">
        <v>78.89</v>
      </c>
      <c r="H158" s="59">
        <v>52.55</v>
      </c>
      <c r="I158" s="58" t="s">
        <v>640</v>
      </c>
      <c r="J158" s="58"/>
    </row>
    <row r="159" spans="1:10" x14ac:dyDescent="0.3">
      <c r="A159" s="58" t="s">
        <v>639</v>
      </c>
      <c r="B159" s="59">
        <v>2011</v>
      </c>
      <c r="C159" s="59">
        <v>74.14</v>
      </c>
      <c r="D159" s="59">
        <v>74.14</v>
      </c>
      <c r="E159" s="59">
        <v>73.08</v>
      </c>
      <c r="F159" s="59">
        <v>79.53</v>
      </c>
      <c r="G159" s="59">
        <v>85.57</v>
      </c>
      <c r="H159" s="59">
        <v>47.08</v>
      </c>
      <c r="I159" s="58" t="s">
        <v>640</v>
      </c>
      <c r="J159" s="58"/>
    </row>
    <row r="160" spans="1:10" x14ac:dyDescent="0.3">
      <c r="A160" s="58" t="s">
        <v>639</v>
      </c>
      <c r="B160" s="59">
        <v>2012</v>
      </c>
      <c r="C160" s="59">
        <v>81.48</v>
      </c>
      <c r="D160" s="59">
        <v>81.48</v>
      </c>
      <c r="E160" s="59">
        <v>100</v>
      </c>
      <c r="F160" s="59">
        <v>81.95</v>
      </c>
      <c r="G160" s="59">
        <v>87.64</v>
      </c>
      <c r="H160" s="59">
        <v>70.31</v>
      </c>
      <c r="I160" s="58" t="s">
        <v>640</v>
      </c>
      <c r="J160" s="58"/>
    </row>
    <row r="161" spans="1:10" x14ac:dyDescent="0.3">
      <c r="A161" s="58" t="s">
        <v>639</v>
      </c>
      <c r="B161" s="59">
        <v>2013</v>
      </c>
      <c r="C161" s="59">
        <v>79.239999999999995</v>
      </c>
      <c r="D161" s="59">
        <v>71.05</v>
      </c>
      <c r="E161" s="59">
        <v>59.72</v>
      </c>
      <c r="F161" s="59">
        <v>83.57</v>
      </c>
      <c r="G161" s="59">
        <v>82.56</v>
      </c>
      <c r="H161" s="59">
        <v>67.53</v>
      </c>
      <c r="I161" s="58" t="s">
        <v>640</v>
      </c>
      <c r="J161" s="58"/>
    </row>
    <row r="162" spans="1:10" x14ac:dyDescent="0.3">
      <c r="A162" s="58" t="s">
        <v>639</v>
      </c>
      <c r="B162" s="59">
        <v>2014</v>
      </c>
      <c r="C162" s="59">
        <v>83.95</v>
      </c>
      <c r="D162" s="59">
        <v>46.84</v>
      </c>
      <c r="E162" s="59">
        <v>14.86</v>
      </c>
      <c r="F162" s="59">
        <v>91.61</v>
      </c>
      <c r="G162" s="59">
        <v>84.66</v>
      </c>
      <c r="H162" s="59">
        <v>72.010000000000005</v>
      </c>
      <c r="I162" s="58" t="s">
        <v>640</v>
      </c>
      <c r="J162" s="58"/>
    </row>
    <row r="163" spans="1:10" x14ac:dyDescent="0.3">
      <c r="A163" s="58" t="s">
        <v>639</v>
      </c>
      <c r="B163" s="59">
        <v>2015</v>
      </c>
      <c r="C163" s="59">
        <v>80.180000000000007</v>
      </c>
      <c r="D163" s="59">
        <v>41.05</v>
      </c>
      <c r="E163" s="59">
        <v>5.36</v>
      </c>
      <c r="F163" s="59">
        <v>86.07</v>
      </c>
      <c r="G163" s="59">
        <v>82.11</v>
      </c>
      <c r="H163" s="59">
        <v>68.64</v>
      </c>
      <c r="I163" s="58" t="s">
        <v>640</v>
      </c>
      <c r="J163" s="58"/>
    </row>
    <row r="164" spans="1:10" x14ac:dyDescent="0.3">
      <c r="A164" s="58" t="s">
        <v>639</v>
      </c>
      <c r="B164" s="59">
        <v>2016</v>
      </c>
      <c r="C164" s="59">
        <v>79.92</v>
      </c>
      <c r="D164" s="59">
        <v>40.67</v>
      </c>
      <c r="E164" s="59">
        <v>1.32</v>
      </c>
      <c r="F164" s="59">
        <v>88.22</v>
      </c>
      <c r="G164" s="59">
        <v>84.36</v>
      </c>
      <c r="H164" s="59">
        <v>60.72</v>
      </c>
      <c r="I164" s="58" t="s">
        <v>640</v>
      </c>
      <c r="J164" s="58"/>
    </row>
    <row r="165" spans="1:10" x14ac:dyDescent="0.3">
      <c r="A165" s="58" t="s">
        <v>639</v>
      </c>
      <c r="B165" s="59">
        <v>2017</v>
      </c>
      <c r="C165" s="59">
        <v>82.49</v>
      </c>
      <c r="D165" s="59">
        <v>41.87</v>
      </c>
      <c r="E165" s="59">
        <v>1.25</v>
      </c>
      <c r="F165" s="59">
        <v>88.94</v>
      </c>
      <c r="G165" s="59">
        <v>92.4</v>
      </c>
      <c r="H165" s="59">
        <v>56.54</v>
      </c>
      <c r="I165" s="58" t="s">
        <v>640</v>
      </c>
      <c r="J165" s="58"/>
    </row>
    <row r="166" spans="1:10" x14ac:dyDescent="0.3">
      <c r="A166" s="58" t="s">
        <v>639</v>
      </c>
      <c r="B166" s="59">
        <v>2018</v>
      </c>
      <c r="C166" s="59">
        <v>83.15</v>
      </c>
      <c r="D166" s="59">
        <v>42.31</v>
      </c>
      <c r="E166" s="59">
        <v>1.47</v>
      </c>
      <c r="F166" s="59">
        <v>92.81</v>
      </c>
      <c r="G166" s="59">
        <v>91.28</v>
      </c>
      <c r="H166" s="59">
        <v>55.75</v>
      </c>
      <c r="I166" s="58" t="s">
        <v>640</v>
      </c>
      <c r="J166" s="58"/>
    </row>
    <row r="167" spans="1:10" x14ac:dyDescent="0.3">
      <c r="A167" s="58" t="s">
        <v>639</v>
      </c>
      <c r="B167" s="59">
        <v>2019</v>
      </c>
      <c r="C167" s="59">
        <v>87.59</v>
      </c>
      <c r="D167" s="59">
        <v>44.45</v>
      </c>
      <c r="E167" s="59">
        <v>1.32</v>
      </c>
      <c r="F167" s="59">
        <v>93.31</v>
      </c>
      <c r="G167" s="59">
        <v>95.13</v>
      </c>
      <c r="H167" s="59">
        <v>66.73</v>
      </c>
      <c r="I167" s="58" t="s">
        <v>640</v>
      </c>
      <c r="J167" s="58"/>
    </row>
    <row r="168" spans="1:10" x14ac:dyDescent="0.3">
      <c r="A168" s="58" t="s">
        <v>639</v>
      </c>
      <c r="B168" s="59">
        <v>2020</v>
      </c>
      <c r="C168" s="59">
        <v>87.57</v>
      </c>
      <c r="D168" s="59">
        <v>44.5</v>
      </c>
      <c r="E168" s="59">
        <v>1.43</v>
      </c>
      <c r="F168" s="59">
        <v>94.38</v>
      </c>
      <c r="G168" s="59">
        <v>92.25</v>
      </c>
      <c r="H168" s="59">
        <v>70.040000000000006</v>
      </c>
      <c r="I168" s="58" t="s">
        <v>640</v>
      </c>
      <c r="J168" s="58"/>
    </row>
    <row r="169" spans="1:10" x14ac:dyDescent="0.3">
      <c r="A169" s="58" t="s">
        <v>639</v>
      </c>
      <c r="B169" s="59">
        <v>2021</v>
      </c>
      <c r="C169" s="59">
        <v>81.52</v>
      </c>
      <c r="D169" s="59">
        <v>42.97</v>
      </c>
      <c r="E169" s="59">
        <v>4.41</v>
      </c>
      <c r="F169" s="59">
        <v>95.03</v>
      </c>
      <c r="G169" s="59">
        <v>90.22</v>
      </c>
      <c r="H169" s="59">
        <v>47.78</v>
      </c>
      <c r="I169" s="58" t="s">
        <v>640</v>
      </c>
      <c r="J169" s="58"/>
    </row>
    <row r="170" spans="1:10" x14ac:dyDescent="0.3">
      <c r="A170" s="58" t="s">
        <v>678</v>
      </c>
      <c r="B170" s="59">
        <v>2008</v>
      </c>
      <c r="C170" s="59">
        <v>58.93</v>
      </c>
      <c r="D170" s="59">
        <v>58.93</v>
      </c>
      <c r="E170" s="59">
        <v>95.24</v>
      </c>
      <c r="F170" s="59">
        <v>63.11</v>
      </c>
      <c r="G170" s="59">
        <v>36.01</v>
      </c>
      <c r="H170" s="59">
        <v>90.36</v>
      </c>
      <c r="I170" s="58" t="s">
        <v>77</v>
      </c>
      <c r="J170" s="58"/>
    </row>
    <row r="171" spans="1:10" x14ac:dyDescent="0.3">
      <c r="A171" s="58" t="s">
        <v>678</v>
      </c>
      <c r="B171" s="59">
        <v>2009</v>
      </c>
      <c r="C171" s="59">
        <v>62.61</v>
      </c>
      <c r="D171" s="59">
        <v>62.61</v>
      </c>
      <c r="E171" s="59">
        <v>100</v>
      </c>
      <c r="F171" s="59">
        <v>73.16</v>
      </c>
      <c r="G171" s="59">
        <v>38.979999999999997</v>
      </c>
      <c r="H171" s="59">
        <v>84</v>
      </c>
      <c r="I171" s="58" t="s">
        <v>77</v>
      </c>
      <c r="J171" s="58"/>
    </row>
    <row r="172" spans="1:10" x14ac:dyDescent="0.3">
      <c r="A172" s="58" t="s">
        <v>678</v>
      </c>
      <c r="B172" s="59">
        <v>2010</v>
      </c>
      <c r="C172" s="59">
        <v>64.05</v>
      </c>
      <c r="D172" s="59">
        <v>64.05</v>
      </c>
      <c r="E172" s="59">
        <v>90.38</v>
      </c>
      <c r="F172" s="59">
        <v>74.02</v>
      </c>
      <c r="G172" s="59">
        <v>39.549999999999997</v>
      </c>
      <c r="H172" s="59">
        <v>87.95</v>
      </c>
      <c r="I172" s="58" t="s">
        <v>77</v>
      </c>
      <c r="J172" s="58"/>
    </row>
    <row r="173" spans="1:10" x14ac:dyDescent="0.3">
      <c r="A173" s="58" t="s">
        <v>678</v>
      </c>
      <c r="B173" s="59">
        <v>2011</v>
      </c>
      <c r="C173" s="59">
        <v>59.87</v>
      </c>
      <c r="D173" s="59">
        <v>59.87</v>
      </c>
      <c r="E173" s="59">
        <v>87.04</v>
      </c>
      <c r="F173" s="59">
        <v>64.72</v>
      </c>
      <c r="G173" s="59">
        <v>41.5</v>
      </c>
      <c r="H173" s="59">
        <v>82.41</v>
      </c>
      <c r="I173" s="58" t="s">
        <v>77</v>
      </c>
      <c r="J173" s="58"/>
    </row>
    <row r="174" spans="1:10" x14ac:dyDescent="0.3">
      <c r="A174" s="58" t="s">
        <v>678</v>
      </c>
      <c r="B174" s="59">
        <v>2012</v>
      </c>
      <c r="C174" s="59">
        <v>58.37</v>
      </c>
      <c r="D174" s="59">
        <v>58.37</v>
      </c>
      <c r="E174" s="59">
        <v>100</v>
      </c>
      <c r="F174" s="59">
        <v>62.64</v>
      </c>
      <c r="G174" s="59">
        <v>38.340000000000003</v>
      </c>
      <c r="H174" s="59">
        <v>84.77</v>
      </c>
      <c r="I174" s="58" t="s">
        <v>77</v>
      </c>
      <c r="J174" s="58"/>
    </row>
    <row r="175" spans="1:10" x14ac:dyDescent="0.3">
      <c r="A175" s="58" t="s">
        <v>678</v>
      </c>
      <c r="B175" s="59">
        <v>2013</v>
      </c>
      <c r="C175" s="59">
        <v>57.63</v>
      </c>
      <c r="D175" s="59">
        <v>57.63</v>
      </c>
      <c r="E175" s="59">
        <v>100</v>
      </c>
      <c r="F175" s="59">
        <v>62.36</v>
      </c>
      <c r="G175" s="59">
        <v>37.4</v>
      </c>
      <c r="H175" s="59">
        <v>83.55</v>
      </c>
      <c r="I175" s="58" t="s">
        <v>77</v>
      </c>
      <c r="J175" s="58"/>
    </row>
    <row r="176" spans="1:10" x14ac:dyDescent="0.3">
      <c r="A176" s="58" t="s">
        <v>678</v>
      </c>
      <c r="B176" s="59">
        <v>2014</v>
      </c>
      <c r="C176" s="59">
        <v>58.27</v>
      </c>
      <c r="D176" s="59">
        <v>58.27</v>
      </c>
      <c r="E176" s="59">
        <v>100</v>
      </c>
      <c r="F176" s="59">
        <v>63.71</v>
      </c>
      <c r="G176" s="59">
        <v>38.1</v>
      </c>
      <c r="H176" s="59">
        <v>82.84</v>
      </c>
      <c r="I176" s="58" t="s">
        <v>77</v>
      </c>
      <c r="J176" s="58"/>
    </row>
    <row r="177" spans="1:10" x14ac:dyDescent="0.3">
      <c r="A177" s="58" t="s">
        <v>678</v>
      </c>
      <c r="B177" s="59">
        <v>2015</v>
      </c>
      <c r="C177" s="59">
        <v>63.74</v>
      </c>
      <c r="D177" s="59">
        <v>63.74</v>
      </c>
      <c r="E177" s="59">
        <v>100</v>
      </c>
      <c r="F177" s="59">
        <v>56.37</v>
      </c>
      <c r="G177" s="59">
        <v>60.92</v>
      </c>
      <c r="H177" s="59">
        <v>81.55</v>
      </c>
      <c r="I177" s="58" t="s">
        <v>77</v>
      </c>
      <c r="J177" s="58"/>
    </row>
    <row r="178" spans="1:10" x14ac:dyDescent="0.3">
      <c r="A178" s="58" t="s">
        <v>678</v>
      </c>
      <c r="B178" s="59">
        <v>2016</v>
      </c>
      <c r="C178" s="59">
        <v>58.81</v>
      </c>
      <c r="D178" s="59">
        <v>58.81</v>
      </c>
      <c r="E178" s="59">
        <v>100</v>
      </c>
      <c r="F178" s="59">
        <v>52.85</v>
      </c>
      <c r="G178" s="59">
        <v>52.81</v>
      </c>
      <c r="H178" s="59">
        <v>79.48</v>
      </c>
      <c r="I178" s="58" t="s">
        <v>77</v>
      </c>
      <c r="J178" s="58"/>
    </row>
    <row r="179" spans="1:10" x14ac:dyDescent="0.3">
      <c r="A179" s="58" t="s">
        <v>678</v>
      </c>
      <c r="B179" s="59">
        <v>2017</v>
      </c>
      <c r="C179" s="59">
        <v>63.2</v>
      </c>
      <c r="D179" s="59">
        <v>63.2</v>
      </c>
      <c r="E179" s="59">
        <v>100</v>
      </c>
      <c r="F179" s="59">
        <v>55.08</v>
      </c>
      <c r="G179" s="59">
        <v>58.98</v>
      </c>
      <c r="H179" s="59">
        <v>84.69</v>
      </c>
      <c r="I179" s="58" t="s">
        <v>77</v>
      </c>
      <c r="J179" s="58"/>
    </row>
    <row r="180" spans="1:10" x14ac:dyDescent="0.3">
      <c r="A180" s="58" t="s">
        <v>678</v>
      </c>
      <c r="B180" s="59">
        <v>2018</v>
      </c>
      <c r="C180" s="59">
        <v>68.459999999999994</v>
      </c>
      <c r="D180" s="59">
        <v>68.459999999999994</v>
      </c>
      <c r="E180" s="59">
        <v>100</v>
      </c>
      <c r="F180" s="59">
        <v>55.19</v>
      </c>
      <c r="G180" s="59">
        <v>70.58</v>
      </c>
      <c r="H180" s="59">
        <v>88.3</v>
      </c>
      <c r="I180" s="58" t="s">
        <v>77</v>
      </c>
      <c r="J180" s="58"/>
    </row>
    <row r="181" spans="1:10" x14ac:dyDescent="0.3">
      <c r="A181" s="58" t="s">
        <v>678</v>
      </c>
      <c r="B181" s="59">
        <v>2019</v>
      </c>
      <c r="C181" s="59">
        <v>76.78</v>
      </c>
      <c r="D181" s="59">
        <v>76.78</v>
      </c>
      <c r="E181" s="59">
        <v>77.27</v>
      </c>
      <c r="F181" s="59">
        <v>53.59</v>
      </c>
      <c r="G181" s="59">
        <v>90.63</v>
      </c>
      <c r="H181" s="59">
        <v>94.28</v>
      </c>
      <c r="I181" s="58" t="s">
        <v>77</v>
      </c>
      <c r="J181" s="58"/>
    </row>
    <row r="182" spans="1:10" x14ac:dyDescent="0.3">
      <c r="A182" s="58" t="s">
        <v>678</v>
      </c>
      <c r="B182" s="59">
        <v>2020</v>
      </c>
      <c r="C182" s="59">
        <v>75.27</v>
      </c>
      <c r="D182" s="59">
        <v>75.27</v>
      </c>
      <c r="E182" s="59">
        <v>100</v>
      </c>
      <c r="F182" s="59">
        <v>49.86</v>
      </c>
      <c r="G182" s="59">
        <v>90.69</v>
      </c>
      <c r="H182" s="59">
        <v>94.04</v>
      </c>
      <c r="I182" s="58" t="s">
        <v>77</v>
      </c>
      <c r="J182" s="58"/>
    </row>
    <row r="183" spans="1:10" x14ac:dyDescent="0.3">
      <c r="A183" s="58" t="s">
        <v>678</v>
      </c>
      <c r="B183" s="59">
        <v>2021</v>
      </c>
      <c r="C183" s="59">
        <v>72.64</v>
      </c>
      <c r="D183" s="59">
        <v>72.64</v>
      </c>
      <c r="E183" s="59">
        <v>100</v>
      </c>
      <c r="F183" s="59">
        <v>47.3</v>
      </c>
      <c r="G183" s="59">
        <v>87.12</v>
      </c>
      <c r="H183" s="59">
        <v>92.86</v>
      </c>
      <c r="I183" s="58" t="s">
        <v>77</v>
      </c>
      <c r="J183" s="58"/>
    </row>
    <row r="184" spans="1:10" x14ac:dyDescent="0.3">
      <c r="A184" s="58" t="s">
        <v>155</v>
      </c>
      <c r="B184" s="59">
        <v>2008</v>
      </c>
      <c r="C184" s="59">
        <v>81.75</v>
      </c>
      <c r="D184" s="59">
        <v>81.75</v>
      </c>
      <c r="E184" s="59">
        <v>57.14</v>
      </c>
      <c r="F184" s="59">
        <v>82.21</v>
      </c>
      <c r="G184" s="59">
        <v>85.12</v>
      </c>
      <c r="H184" s="59">
        <v>75.239999999999995</v>
      </c>
      <c r="I184" s="58" t="s">
        <v>77</v>
      </c>
      <c r="J184" s="58"/>
    </row>
    <row r="185" spans="1:10" x14ac:dyDescent="0.3">
      <c r="A185" s="58" t="s">
        <v>155</v>
      </c>
      <c r="B185" s="59">
        <v>2009</v>
      </c>
      <c r="C185" s="59">
        <v>77.02</v>
      </c>
      <c r="D185" s="59">
        <v>74.22</v>
      </c>
      <c r="E185" s="59">
        <v>40.630000000000003</v>
      </c>
      <c r="F185" s="59">
        <v>79.260000000000005</v>
      </c>
      <c r="G185" s="59">
        <v>80.31</v>
      </c>
      <c r="H185" s="59">
        <v>67.5</v>
      </c>
      <c r="I185" s="58" t="s">
        <v>77</v>
      </c>
      <c r="J185" s="58"/>
    </row>
    <row r="186" spans="1:10" x14ac:dyDescent="0.3">
      <c r="A186" s="58" t="s">
        <v>155</v>
      </c>
      <c r="B186" s="59">
        <v>2010</v>
      </c>
      <c r="C186" s="59">
        <v>78.099999999999994</v>
      </c>
      <c r="D186" s="59">
        <v>78.099999999999994</v>
      </c>
      <c r="E186" s="59">
        <v>90.38</v>
      </c>
      <c r="F186" s="59">
        <v>78.56</v>
      </c>
      <c r="G186" s="59">
        <v>80.260000000000005</v>
      </c>
      <c r="H186" s="59">
        <v>73.62</v>
      </c>
      <c r="I186" s="58" t="s">
        <v>77</v>
      </c>
      <c r="J186" s="58"/>
    </row>
    <row r="187" spans="1:10" x14ac:dyDescent="0.3">
      <c r="A187" s="58" t="s">
        <v>155</v>
      </c>
      <c r="B187" s="59">
        <v>2011</v>
      </c>
      <c r="C187" s="59">
        <v>78.03</v>
      </c>
      <c r="D187" s="59">
        <v>78.03</v>
      </c>
      <c r="E187" s="59">
        <v>87.04</v>
      </c>
      <c r="F187" s="59">
        <v>62.98</v>
      </c>
      <c r="G187" s="59">
        <v>84.8</v>
      </c>
      <c r="H187" s="59">
        <v>93.15</v>
      </c>
      <c r="I187" s="58" t="s">
        <v>77</v>
      </c>
      <c r="J187" s="58"/>
    </row>
    <row r="188" spans="1:10" x14ac:dyDescent="0.3">
      <c r="A188" s="58" t="s">
        <v>155</v>
      </c>
      <c r="B188" s="59">
        <v>2012</v>
      </c>
      <c r="C188" s="59">
        <v>76.7</v>
      </c>
      <c r="D188" s="59">
        <v>76.7</v>
      </c>
      <c r="E188" s="59">
        <v>100</v>
      </c>
      <c r="F188" s="59">
        <v>62.82</v>
      </c>
      <c r="G188" s="59">
        <v>84.19</v>
      </c>
      <c r="H188" s="59">
        <v>88.51</v>
      </c>
      <c r="I188" s="58" t="s">
        <v>77</v>
      </c>
      <c r="J188" s="58"/>
    </row>
    <row r="189" spans="1:10" x14ac:dyDescent="0.3">
      <c r="A189" s="58" t="s">
        <v>155</v>
      </c>
      <c r="B189" s="59">
        <v>2013</v>
      </c>
      <c r="C189" s="59">
        <v>75.59</v>
      </c>
      <c r="D189" s="59">
        <v>75.59</v>
      </c>
      <c r="E189" s="59">
        <v>86.67</v>
      </c>
      <c r="F189" s="59">
        <v>66.38</v>
      </c>
      <c r="G189" s="59">
        <v>81.010000000000005</v>
      </c>
      <c r="H189" s="59">
        <v>82.69</v>
      </c>
      <c r="I189" s="58" t="s">
        <v>77</v>
      </c>
      <c r="J189" s="58"/>
    </row>
    <row r="190" spans="1:10" x14ac:dyDescent="0.3">
      <c r="A190" s="58" t="s">
        <v>155</v>
      </c>
      <c r="B190" s="59">
        <v>2014</v>
      </c>
      <c r="C190" s="59">
        <v>72.069999999999993</v>
      </c>
      <c r="D190" s="59">
        <v>72.069999999999993</v>
      </c>
      <c r="E190" s="59">
        <v>100</v>
      </c>
      <c r="F190" s="59">
        <v>64.12</v>
      </c>
      <c r="G190" s="59">
        <v>84.66</v>
      </c>
      <c r="H190" s="59">
        <v>64.81</v>
      </c>
      <c r="I190" s="58" t="s">
        <v>77</v>
      </c>
      <c r="J190" s="58"/>
    </row>
    <row r="191" spans="1:10" x14ac:dyDescent="0.3">
      <c r="A191" s="58" t="s">
        <v>155</v>
      </c>
      <c r="B191" s="59">
        <v>2015</v>
      </c>
      <c r="C191" s="59">
        <v>77.84</v>
      </c>
      <c r="D191" s="59">
        <v>77.84</v>
      </c>
      <c r="E191" s="59">
        <v>100</v>
      </c>
      <c r="F191" s="59">
        <v>71.31</v>
      </c>
      <c r="G191" s="59">
        <v>82.58</v>
      </c>
      <c r="H191" s="59">
        <v>81.36</v>
      </c>
      <c r="I191" s="58" t="s">
        <v>77</v>
      </c>
      <c r="J191" s="58"/>
    </row>
    <row r="192" spans="1:10" x14ac:dyDescent="0.3">
      <c r="A192" s="58" t="s">
        <v>155</v>
      </c>
      <c r="B192" s="59">
        <v>2016</v>
      </c>
      <c r="C192" s="59">
        <v>76.760000000000005</v>
      </c>
      <c r="D192" s="59">
        <v>76.760000000000005</v>
      </c>
      <c r="E192" s="59">
        <v>90</v>
      </c>
      <c r="F192" s="59">
        <v>69.41</v>
      </c>
      <c r="G192" s="59">
        <v>81.33</v>
      </c>
      <c r="H192" s="59">
        <v>82</v>
      </c>
      <c r="I192" s="58" t="s">
        <v>77</v>
      </c>
      <c r="J192" s="58"/>
    </row>
    <row r="193" spans="1:10" x14ac:dyDescent="0.3">
      <c r="A193" s="58" t="s">
        <v>155</v>
      </c>
      <c r="B193" s="59">
        <v>2017</v>
      </c>
      <c r="C193" s="59">
        <v>71.39</v>
      </c>
      <c r="D193" s="59">
        <v>71.39</v>
      </c>
      <c r="E193" s="59">
        <v>100</v>
      </c>
      <c r="F193" s="59">
        <v>63.1</v>
      </c>
      <c r="G193" s="59">
        <v>79.95</v>
      </c>
      <c r="H193" s="59">
        <v>71.56</v>
      </c>
      <c r="I193" s="58" t="s">
        <v>77</v>
      </c>
      <c r="J193" s="58"/>
    </row>
    <row r="194" spans="1:10" x14ac:dyDescent="0.3">
      <c r="A194" s="58" t="s">
        <v>155</v>
      </c>
      <c r="B194" s="59">
        <v>2018</v>
      </c>
      <c r="C194" s="59">
        <v>78.819999999999993</v>
      </c>
      <c r="D194" s="59">
        <v>78.819999999999993</v>
      </c>
      <c r="E194" s="59">
        <v>100</v>
      </c>
      <c r="F194" s="59">
        <v>87.05</v>
      </c>
      <c r="G194" s="59">
        <v>75.09</v>
      </c>
      <c r="H194" s="59">
        <v>70.58</v>
      </c>
      <c r="I194" s="58" t="s">
        <v>77</v>
      </c>
      <c r="J194" s="58"/>
    </row>
    <row r="195" spans="1:10" x14ac:dyDescent="0.3">
      <c r="A195" s="58" t="s">
        <v>155</v>
      </c>
      <c r="B195" s="59">
        <v>2019</v>
      </c>
      <c r="C195" s="59">
        <v>71.180000000000007</v>
      </c>
      <c r="D195" s="59">
        <v>71.180000000000007</v>
      </c>
      <c r="E195" s="59">
        <v>93.18</v>
      </c>
      <c r="F195" s="59">
        <v>70.02</v>
      </c>
      <c r="G195" s="59">
        <v>76.44</v>
      </c>
      <c r="H195" s="59">
        <v>64.33</v>
      </c>
      <c r="I195" s="58" t="s">
        <v>77</v>
      </c>
      <c r="J195" s="58"/>
    </row>
    <row r="196" spans="1:10" x14ac:dyDescent="0.3">
      <c r="A196" s="58" t="s">
        <v>155</v>
      </c>
      <c r="B196" s="59">
        <v>2020</v>
      </c>
      <c r="C196" s="59">
        <v>74.33</v>
      </c>
      <c r="D196" s="59">
        <v>74.33</v>
      </c>
      <c r="E196" s="59">
        <v>100</v>
      </c>
      <c r="F196" s="59">
        <v>70.989999999999995</v>
      </c>
      <c r="G196" s="59">
        <v>78.239999999999995</v>
      </c>
      <c r="H196" s="59">
        <v>73.61</v>
      </c>
      <c r="I196" s="58" t="s">
        <v>77</v>
      </c>
      <c r="J196" s="58"/>
    </row>
    <row r="197" spans="1:10" x14ac:dyDescent="0.3">
      <c r="A197" s="58" t="s">
        <v>155</v>
      </c>
      <c r="B197" s="59">
        <v>2021</v>
      </c>
      <c r="C197" s="59">
        <v>76.34</v>
      </c>
      <c r="D197" s="59">
        <v>76.34</v>
      </c>
      <c r="E197" s="59">
        <v>100</v>
      </c>
      <c r="F197" s="59">
        <v>69.63</v>
      </c>
      <c r="G197" s="59">
        <v>79.39</v>
      </c>
      <c r="H197" s="59">
        <v>83.01</v>
      </c>
      <c r="I197" s="58" t="s">
        <v>77</v>
      </c>
      <c r="J197" s="58"/>
    </row>
    <row r="198" spans="1:10" x14ac:dyDescent="0.3">
      <c r="A198" s="58" t="s">
        <v>356</v>
      </c>
      <c r="B198" s="59">
        <v>2008</v>
      </c>
      <c r="C198" s="59">
        <v>30.1</v>
      </c>
      <c r="D198" s="59">
        <v>30.1</v>
      </c>
      <c r="E198" s="59">
        <v>42.86</v>
      </c>
      <c r="F198" s="59">
        <v>32.29</v>
      </c>
      <c r="G198" s="59">
        <v>17.93</v>
      </c>
      <c r="H198" s="59">
        <v>46.85</v>
      </c>
      <c r="I198" s="58" t="s">
        <v>77</v>
      </c>
      <c r="J198" s="58"/>
    </row>
    <row r="199" spans="1:10" x14ac:dyDescent="0.3">
      <c r="A199" s="58" t="s">
        <v>356</v>
      </c>
      <c r="B199" s="59">
        <v>2009</v>
      </c>
      <c r="C199" s="59">
        <v>30.57</v>
      </c>
      <c r="D199" s="59">
        <v>30.57</v>
      </c>
      <c r="E199" s="59">
        <v>100</v>
      </c>
      <c r="F199" s="59">
        <v>32.26</v>
      </c>
      <c r="G199" s="59">
        <v>15.83</v>
      </c>
      <c r="H199" s="59">
        <v>52.54</v>
      </c>
      <c r="I199" s="58" t="s">
        <v>77</v>
      </c>
      <c r="J199" s="58"/>
    </row>
    <row r="200" spans="1:10" x14ac:dyDescent="0.3">
      <c r="A200" s="58" t="s">
        <v>356</v>
      </c>
      <c r="B200" s="59">
        <v>2010</v>
      </c>
      <c r="C200" s="59">
        <v>31.82</v>
      </c>
      <c r="D200" s="59">
        <v>31.82</v>
      </c>
      <c r="E200" s="59">
        <v>100</v>
      </c>
      <c r="F200" s="59">
        <v>27.99</v>
      </c>
      <c r="G200" s="59">
        <v>26.22</v>
      </c>
      <c r="H200" s="59">
        <v>48.05</v>
      </c>
      <c r="I200" s="58" t="s">
        <v>77</v>
      </c>
      <c r="J200" s="58"/>
    </row>
    <row r="201" spans="1:10" x14ac:dyDescent="0.3">
      <c r="A201" s="58" t="s">
        <v>356</v>
      </c>
      <c r="B201" s="59">
        <v>2011</v>
      </c>
      <c r="C201" s="59">
        <v>29.51</v>
      </c>
      <c r="D201" s="59">
        <v>17.54</v>
      </c>
      <c r="E201" s="59">
        <v>5.56</v>
      </c>
      <c r="F201" s="59">
        <v>30.64</v>
      </c>
      <c r="G201" s="59">
        <v>25.43</v>
      </c>
      <c r="H201" s="59">
        <v>34.450000000000003</v>
      </c>
      <c r="I201" s="58" t="s">
        <v>77</v>
      </c>
      <c r="J201" s="58"/>
    </row>
    <row r="202" spans="1:10" x14ac:dyDescent="0.3">
      <c r="A202" s="58" t="s">
        <v>356</v>
      </c>
      <c r="B202" s="59">
        <v>2012</v>
      </c>
      <c r="C202" s="59">
        <v>48.74</v>
      </c>
      <c r="D202" s="59">
        <v>28.84</v>
      </c>
      <c r="E202" s="59">
        <v>8.93</v>
      </c>
      <c r="F202" s="59">
        <v>70.569999999999993</v>
      </c>
      <c r="G202" s="59">
        <v>32.479999999999997</v>
      </c>
      <c r="H202" s="59">
        <v>37.74</v>
      </c>
      <c r="I202" s="58" t="s">
        <v>77</v>
      </c>
      <c r="J202" s="58"/>
    </row>
    <row r="203" spans="1:10" x14ac:dyDescent="0.3">
      <c r="A203" s="58" t="s">
        <v>356</v>
      </c>
      <c r="B203" s="59">
        <v>2013</v>
      </c>
      <c r="C203" s="59">
        <v>53.35</v>
      </c>
      <c r="D203" s="59">
        <v>53.35</v>
      </c>
      <c r="E203" s="59">
        <v>100</v>
      </c>
      <c r="F203" s="59">
        <v>73.680000000000007</v>
      </c>
      <c r="G203" s="59">
        <v>37.56</v>
      </c>
      <c r="H203" s="59">
        <v>44.19</v>
      </c>
      <c r="I203" s="58" t="s">
        <v>77</v>
      </c>
      <c r="J203" s="58"/>
    </row>
    <row r="204" spans="1:10" x14ac:dyDescent="0.3">
      <c r="A204" s="58" t="s">
        <v>356</v>
      </c>
      <c r="B204" s="59">
        <v>2014</v>
      </c>
      <c r="C204" s="59">
        <v>57.75</v>
      </c>
      <c r="D204" s="59">
        <v>57.75</v>
      </c>
      <c r="E204" s="59">
        <v>100</v>
      </c>
      <c r="F204" s="59">
        <v>73.989999999999995</v>
      </c>
      <c r="G204" s="59">
        <v>38.65</v>
      </c>
      <c r="H204" s="59">
        <v>61.44</v>
      </c>
      <c r="I204" s="58" t="s">
        <v>77</v>
      </c>
      <c r="J204" s="58"/>
    </row>
    <row r="205" spans="1:10" x14ac:dyDescent="0.3">
      <c r="A205" s="58" t="s">
        <v>356</v>
      </c>
      <c r="B205" s="59">
        <v>2015</v>
      </c>
      <c r="C205" s="59">
        <v>74.81</v>
      </c>
      <c r="D205" s="59">
        <v>74.81</v>
      </c>
      <c r="E205" s="59">
        <v>100</v>
      </c>
      <c r="F205" s="59">
        <v>90.99</v>
      </c>
      <c r="G205" s="59">
        <v>53.92</v>
      </c>
      <c r="H205" s="59">
        <v>81.62</v>
      </c>
      <c r="I205" s="58" t="s">
        <v>77</v>
      </c>
      <c r="J205" s="58"/>
    </row>
    <row r="206" spans="1:10" x14ac:dyDescent="0.3">
      <c r="A206" s="58" t="s">
        <v>356</v>
      </c>
      <c r="B206" s="59">
        <v>2016</v>
      </c>
      <c r="C206" s="59">
        <v>69.849999999999994</v>
      </c>
      <c r="D206" s="59">
        <v>69.849999999999994</v>
      </c>
      <c r="E206" s="59">
        <v>100</v>
      </c>
      <c r="F206" s="59">
        <v>91.96</v>
      </c>
      <c r="G206" s="59">
        <v>52.38</v>
      </c>
      <c r="H206" s="59">
        <v>60.38</v>
      </c>
      <c r="I206" s="58" t="s">
        <v>77</v>
      </c>
      <c r="J206" s="58"/>
    </row>
    <row r="207" spans="1:10" x14ac:dyDescent="0.3">
      <c r="A207" s="58" t="s">
        <v>356</v>
      </c>
      <c r="B207" s="59">
        <v>2017</v>
      </c>
      <c r="C207" s="59">
        <v>78.87</v>
      </c>
      <c r="D207" s="59">
        <v>75.37</v>
      </c>
      <c r="E207" s="59">
        <v>71.88</v>
      </c>
      <c r="F207" s="59">
        <v>93.03</v>
      </c>
      <c r="G207" s="59">
        <v>71.790000000000006</v>
      </c>
      <c r="H207" s="59">
        <v>65.86</v>
      </c>
      <c r="I207" s="58" t="s">
        <v>77</v>
      </c>
      <c r="J207" s="58"/>
    </row>
    <row r="208" spans="1:10" x14ac:dyDescent="0.3">
      <c r="A208" s="58" t="s">
        <v>356</v>
      </c>
      <c r="B208" s="59">
        <v>2018</v>
      </c>
      <c r="C208" s="59">
        <v>80.83</v>
      </c>
      <c r="D208" s="59">
        <v>74.069999999999993</v>
      </c>
      <c r="E208" s="59">
        <v>67.31</v>
      </c>
      <c r="F208" s="59">
        <v>89.17</v>
      </c>
      <c r="G208" s="59">
        <v>82.74</v>
      </c>
      <c r="H208" s="59">
        <v>62.85</v>
      </c>
      <c r="I208" s="58" t="s">
        <v>77</v>
      </c>
      <c r="J208" s="58"/>
    </row>
    <row r="209" spans="1:10" x14ac:dyDescent="0.3">
      <c r="A209" s="58" t="s">
        <v>356</v>
      </c>
      <c r="B209" s="59">
        <v>2019</v>
      </c>
      <c r="C209" s="59">
        <v>78.989999999999995</v>
      </c>
      <c r="D209" s="59">
        <v>70.17</v>
      </c>
      <c r="E209" s="59">
        <v>61.36</v>
      </c>
      <c r="F209" s="59">
        <v>90.28</v>
      </c>
      <c r="G209" s="59">
        <v>82.79</v>
      </c>
      <c r="H209" s="59">
        <v>52.58</v>
      </c>
      <c r="I209" s="58" t="s">
        <v>77</v>
      </c>
      <c r="J209" s="58"/>
    </row>
    <row r="210" spans="1:10" x14ac:dyDescent="0.3">
      <c r="A210" s="58" t="s">
        <v>356</v>
      </c>
      <c r="B210" s="59">
        <v>2020</v>
      </c>
      <c r="C210" s="59">
        <v>80.03</v>
      </c>
      <c r="D210" s="59">
        <v>47.31</v>
      </c>
      <c r="E210" s="59">
        <v>14.58</v>
      </c>
      <c r="F210" s="59">
        <v>91.4</v>
      </c>
      <c r="G210" s="59">
        <v>90.09</v>
      </c>
      <c r="H210" s="59">
        <v>42.92</v>
      </c>
      <c r="I210" s="58" t="s">
        <v>77</v>
      </c>
      <c r="J210" s="58"/>
    </row>
    <row r="211" spans="1:10" x14ac:dyDescent="0.3">
      <c r="A211" s="58" t="s">
        <v>356</v>
      </c>
      <c r="B211" s="59">
        <v>2021</v>
      </c>
      <c r="C211" s="59">
        <v>78.400000000000006</v>
      </c>
      <c r="D211" s="59">
        <v>78.400000000000006</v>
      </c>
      <c r="E211" s="59">
        <v>100</v>
      </c>
      <c r="F211" s="59">
        <v>91.17</v>
      </c>
      <c r="G211" s="59">
        <v>90.88</v>
      </c>
      <c r="H211" s="59">
        <v>34.67</v>
      </c>
      <c r="I211" s="58" t="s">
        <v>77</v>
      </c>
      <c r="J211" s="58"/>
    </row>
    <row r="212" spans="1:10" x14ac:dyDescent="0.3">
      <c r="A212" s="58" t="s">
        <v>21</v>
      </c>
      <c r="B212" s="59">
        <v>2008</v>
      </c>
      <c r="C212" s="59">
        <v>75.739999999999995</v>
      </c>
      <c r="D212" s="59">
        <v>64.12</v>
      </c>
      <c r="E212" s="59">
        <v>57.14</v>
      </c>
      <c r="F212" s="59">
        <v>79.31</v>
      </c>
      <c r="G212" s="59">
        <v>69.459999999999994</v>
      </c>
      <c r="H212" s="59">
        <v>80.06</v>
      </c>
      <c r="I212" s="58" t="s">
        <v>77</v>
      </c>
      <c r="J212" s="58"/>
    </row>
    <row r="213" spans="1:10" x14ac:dyDescent="0.3">
      <c r="A213" s="58" t="s">
        <v>21</v>
      </c>
      <c r="B213" s="59">
        <v>2009</v>
      </c>
      <c r="C213" s="59">
        <v>82.33</v>
      </c>
      <c r="D213" s="59">
        <v>82.33</v>
      </c>
      <c r="E213" s="59">
        <v>90.63</v>
      </c>
      <c r="F213" s="59">
        <v>77.67</v>
      </c>
      <c r="G213" s="59">
        <v>86.17</v>
      </c>
      <c r="H213" s="59">
        <v>84.07</v>
      </c>
      <c r="I213" s="58" t="s">
        <v>77</v>
      </c>
      <c r="J213" s="58"/>
    </row>
    <row r="214" spans="1:10" x14ac:dyDescent="0.3">
      <c r="A214" s="58" t="s">
        <v>21</v>
      </c>
      <c r="B214" s="59">
        <v>2010</v>
      </c>
      <c r="C214" s="59">
        <v>88.1</v>
      </c>
      <c r="D214" s="59">
        <v>54.62</v>
      </c>
      <c r="E214" s="59">
        <v>23.08</v>
      </c>
      <c r="F214" s="59">
        <v>87.24</v>
      </c>
      <c r="G214" s="59">
        <v>89.74</v>
      </c>
      <c r="H214" s="59">
        <v>86.83</v>
      </c>
      <c r="I214" s="58" t="s">
        <v>77</v>
      </c>
      <c r="J214" s="58"/>
    </row>
    <row r="215" spans="1:10" x14ac:dyDescent="0.3">
      <c r="A215" s="58" t="s">
        <v>21</v>
      </c>
      <c r="B215" s="59">
        <v>2011</v>
      </c>
      <c r="C215" s="59">
        <v>87.08</v>
      </c>
      <c r="D215" s="59">
        <v>86.13</v>
      </c>
      <c r="E215" s="59">
        <v>87.04</v>
      </c>
      <c r="F215" s="59">
        <v>87.77</v>
      </c>
      <c r="G215" s="59">
        <v>87.44</v>
      </c>
      <c r="H215" s="59">
        <v>85.24</v>
      </c>
      <c r="I215" s="58" t="s">
        <v>77</v>
      </c>
      <c r="J215" s="58"/>
    </row>
    <row r="216" spans="1:10" x14ac:dyDescent="0.3">
      <c r="A216" s="58" t="s">
        <v>21</v>
      </c>
      <c r="B216" s="59">
        <v>2012</v>
      </c>
      <c r="C216" s="59">
        <v>86.3</v>
      </c>
      <c r="D216" s="59">
        <v>52.97</v>
      </c>
      <c r="E216" s="59">
        <v>19.64</v>
      </c>
      <c r="F216" s="59">
        <v>87.45</v>
      </c>
      <c r="G216" s="59">
        <v>90.46</v>
      </c>
      <c r="H216" s="59">
        <v>77.22</v>
      </c>
      <c r="I216" s="58" t="s">
        <v>77</v>
      </c>
      <c r="J216" s="58"/>
    </row>
    <row r="217" spans="1:10" x14ac:dyDescent="0.3">
      <c r="A217" s="58" t="s">
        <v>21</v>
      </c>
      <c r="B217" s="59">
        <v>2013</v>
      </c>
      <c r="C217" s="59">
        <v>86.79</v>
      </c>
      <c r="D217" s="59">
        <v>53.4</v>
      </c>
      <c r="E217" s="59">
        <v>20</v>
      </c>
      <c r="F217" s="59">
        <v>89.67</v>
      </c>
      <c r="G217" s="59">
        <v>89.45</v>
      </c>
      <c r="H217" s="59">
        <v>77.22</v>
      </c>
      <c r="I217" s="58" t="s">
        <v>77</v>
      </c>
      <c r="J217" s="58"/>
    </row>
    <row r="218" spans="1:10" x14ac:dyDescent="0.3">
      <c r="A218" s="58" t="s">
        <v>21</v>
      </c>
      <c r="B218" s="59">
        <v>2014</v>
      </c>
      <c r="C218" s="59">
        <v>88.61</v>
      </c>
      <c r="D218" s="59">
        <v>75.069999999999993</v>
      </c>
      <c r="E218" s="59">
        <v>66</v>
      </c>
      <c r="F218" s="59">
        <v>90.24</v>
      </c>
      <c r="G218" s="59">
        <v>91.82</v>
      </c>
      <c r="H218" s="59">
        <v>80.28</v>
      </c>
      <c r="I218" s="58" t="s">
        <v>77</v>
      </c>
      <c r="J218" s="58"/>
    </row>
    <row r="219" spans="1:10" x14ac:dyDescent="0.3">
      <c r="A219" s="58" t="s">
        <v>21</v>
      </c>
      <c r="B219" s="59">
        <v>2015</v>
      </c>
      <c r="C219" s="59">
        <v>87.9</v>
      </c>
      <c r="D219" s="59">
        <v>87.9</v>
      </c>
      <c r="E219" s="59">
        <v>100</v>
      </c>
      <c r="F219" s="59">
        <v>91.89</v>
      </c>
      <c r="G219" s="59">
        <v>83.99</v>
      </c>
      <c r="H219" s="59">
        <v>87.47</v>
      </c>
      <c r="I219" s="58" t="s">
        <v>77</v>
      </c>
      <c r="J219" s="58"/>
    </row>
    <row r="220" spans="1:10" x14ac:dyDescent="0.3">
      <c r="A220" s="58" t="s">
        <v>21</v>
      </c>
      <c r="B220" s="59">
        <v>2016</v>
      </c>
      <c r="C220" s="59">
        <v>83.78</v>
      </c>
      <c r="D220" s="59">
        <v>71.89</v>
      </c>
      <c r="E220" s="59">
        <v>60</v>
      </c>
      <c r="F220" s="59">
        <v>89.2</v>
      </c>
      <c r="G220" s="59">
        <v>80.25</v>
      </c>
      <c r="H220" s="59">
        <v>80.209999999999994</v>
      </c>
      <c r="I220" s="58" t="s">
        <v>77</v>
      </c>
      <c r="J220" s="58"/>
    </row>
    <row r="221" spans="1:10" x14ac:dyDescent="0.3">
      <c r="A221" s="58" t="s">
        <v>21</v>
      </c>
      <c r="B221" s="59">
        <v>2017</v>
      </c>
      <c r="C221" s="59">
        <v>83.83</v>
      </c>
      <c r="D221" s="59">
        <v>83.83</v>
      </c>
      <c r="E221" s="59">
        <v>100</v>
      </c>
      <c r="F221" s="59">
        <v>90.45</v>
      </c>
      <c r="G221" s="59">
        <v>79.45</v>
      </c>
      <c r="H221" s="59">
        <v>79.55</v>
      </c>
      <c r="I221" s="58" t="s">
        <v>77</v>
      </c>
      <c r="J221" s="58"/>
    </row>
    <row r="222" spans="1:10" x14ac:dyDescent="0.3">
      <c r="A222" s="58" t="s">
        <v>21</v>
      </c>
      <c r="B222" s="59">
        <v>2018</v>
      </c>
      <c r="C222" s="59">
        <v>89.91</v>
      </c>
      <c r="D222" s="59">
        <v>89.91</v>
      </c>
      <c r="E222" s="59">
        <v>90.38</v>
      </c>
      <c r="F222" s="59">
        <v>91.82</v>
      </c>
      <c r="G222" s="59">
        <v>92.11</v>
      </c>
      <c r="H222" s="59">
        <v>82.8</v>
      </c>
      <c r="I222" s="58" t="s">
        <v>77</v>
      </c>
      <c r="J222" s="58"/>
    </row>
    <row r="223" spans="1:10" x14ac:dyDescent="0.3">
      <c r="A223" s="58" t="s">
        <v>21</v>
      </c>
      <c r="B223" s="59">
        <v>2019</v>
      </c>
      <c r="C223" s="59">
        <v>90.81</v>
      </c>
      <c r="D223" s="59">
        <v>51.08</v>
      </c>
      <c r="E223" s="59">
        <v>11.36</v>
      </c>
      <c r="F223" s="59">
        <v>92.46</v>
      </c>
      <c r="G223" s="59">
        <v>92.96</v>
      </c>
      <c r="H223" s="59">
        <v>84.22</v>
      </c>
      <c r="I223" s="58" t="s">
        <v>77</v>
      </c>
      <c r="J223" s="58"/>
    </row>
    <row r="224" spans="1:10" x14ac:dyDescent="0.3">
      <c r="A224" s="58" t="s">
        <v>21</v>
      </c>
      <c r="B224" s="59">
        <v>2020</v>
      </c>
      <c r="C224" s="59">
        <v>92.04</v>
      </c>
      <c r="D224" s="59">
        <v>47.06</v>
      </c>
      <c r="E224" s="59">
        <v>2.08</v>
      </c>
      <c r="F224" s="59">
        <v>96.12</v>
      </c>
      <c r="G224" s="59">
        <v>93.02</v>
      </c>
      <c r="H224" s="59">
        <v>83.15</v>
      </c>
      <c r="I224" s="58" t="s">
        <v>77</v>
      </c>
      <c r="J224" s="58"/>
    </row>
    <row r="225" spans="1:10" x14ac:dyDescent="0.3">
      <c r="A225" s="58" t="s">
        <v>21</v>
      </c>
      <c r="B225" s="59">
        <v>2021</v>
      </c>
      <c r="C225" s="59">
        <v>92.12</v>
      </c>
      <c r="D225" s="59">
        <v>54.66</v>
      </c>
      <c r="E225" s="59">
        <v>17.190000000000001</v>
      </c>
      <c r="F225" s="59">
        <v>95.24</v>
      </c>
      <c r="G225" s="59">
        <v>93.09</v>
      </c>
      <c r="H225" s="59">
        <v>84.99</v>
      </c>
      <c r="I225" s="58" t="s">
        <v>77</v>
      </c>
      <c r="J225" s="58"/>
    </row>
    <row r="226" spans="1:10" x14ac:dyDescent="0.3">
      <c r="A226" s="58" t="s">
        <v>12</v>
      </c>
      <c r="B226" s="59">
        <v>2008</v>
      </c>
      <c r="C226" s="59">
        <v>79.06</v>
      </c>
      <c r="D226" s="59">
        <v>46.67</v>
      </c>
      <c r="E226" s="59">
        <v>16.670000000000002</v>
      </c>
      <c r="F226" s="59">
        <v>79.849999999999994</v>
      </c>
      <c r="G226" s="59">
        <v>90.28</v>
      </c>
      <c r="H226" s="59">
        <v>61.71</v>
      </c>
      <c r="I226" s="58" t="s">
        <v>77</v>
      </c>
      <c r="J226" s="58"/>
    </row>
    <row r="227" spans="1:10" x14ac:dyDescent="0.3">
      <c r="A227" s="58" t="s">
        <v>12</v>
      </c>
      <c r="B227" s="59">
        <v>2009</v>
      </c>
      <c r="C227" s="59">
        <v>74.47</v>
      </c>
      <c r="D227" s="59">
        <v>44.93</v>
      </c>
      <c r="E227" s="59">
        <v>16.07</v>
      </c>
      <c r="F227" s="59">
        <v>77.83</v>
      </c>
      <c r="G227" s="59">
        <v>88.23</v>
      </c>
      <c r="H227" s="59">
        <v>51.43</v>
      </c>
      <c r="I227" s="58" t="s">
        <v>77</v>
      </c>
      <c r="J227" s="58"/>
    </row>
    <row r="228" spans="1:10" x14ac:dyDescent="0.3">
      <c r="A228" s="58" t="s">
        <v>12</v>
      </c>
      <c r="B228" s="59">
        <v>2010</v>
      </c>
      <c r="C228" s="59">
        <v>77.81</v>
      </c>
      <c r="D228" s="59">
        <v>58.55</v>
      </c>
      <c r="E228" s="59">
        <v>36.21</v>
      </c>
      <c r="F228" s="59">
        <v>78.8</v>
      </c>
      <c r="G228" s="59">
        <v>91.76</v>
      </c>
      <c r="H228" s="59">
        <v>56.24</v>
      </c>
      <c r="I228" s="58" t="s">
        <v>77</v>
      </c>
      <c r="J228" s="58"/>
    </row>
    <row r="229" spans="1:10" x14ac:dyDescent="0.3">
      <c r="A229" s="58" t="s">
        <v>12</v>
      </c>
      <c r="B229" s="59">
        <v>2011</v>
      </c>
      <c r="C229" s="59">
        <v>77.06</v>
      </c>
      <c r="D229" s="59">
        <v>48.69</v>
      </c>
      <c r="E229" s="59">
        <v>17.649999999999999</v>
      </c>
      <c r="F229" s="59">
        <v>79.09</v>
      </c>
      <c r="G229" s="59">
        <v>90.83</v>
      </c>
      <c r="H229" s="59">
        <v>55.01</v>
      </c>
      <c r="I229" s="58" t="s">
        <v>77</v>
      </c>
      <c r="J229" s="58"/>
    </row>
    <row r="230" spans="1:10" x14ac:dyDescent="0.3">
      <c r="A230" s="58" t="s">
        <v>12</v>
      </c>
      <c r="B230" s="59">
        <v>2012</v>
      </c>
      <c r="C230" s="59">
        <v>73.760000000000005</v>
      </c>
      <c r="D230" s="59">
        <v>42.92</v>
      </c>
      <c r="E230" s="59">
        <v>12.07</v>
      </c>
      <c r="F230" s="59">
        <v>80.67</v>
      </c>
      <c r="G230" s="59">
        <v>90.63</v>
      </c>
      <c r="H230" s="59">
        <v>43.49</v>
      </c>
      <c r="I230" s="58" t="s">
        <v>77</v>
      </c>
      <c r="J230" s="58"/>
    </row>
    <row r="231" spans="1:10" x14ac:dyDescent="0.3">
      <c r="A231" s="58" t="s">
        <v>12</v>
      </c>
      <c r="B231" s="59">
        <v>2013</v>
      </c>
      <c r="C231" s="59">
        <v>74.650000000000006</v>
      </c>
      <c r="D231" s="59">
        <v>41.38</v>
      </c>
      <c r="E231" s="59">
        <v>7.69</v>
      </c>
      <c r="F231" s="59">
        <v>80.81</v>
      </c>
      <c r="G231" s="59">
        <v>92.16</v>
      </c>
      <c r="H231" s="59">
        <v>43.96</v>
      </c>
      <c r="I231" s="58" t="s">
        <v>77</v>
      </c>
      <c r="J231" s="58"/>
    </row>
    <row r="232" spans="1:10" x14ac:dyDescent="0.3">
      <c r="A232" s="58" t="s">
        <v>12</v>
      </c>
      <c r="B232" s="59">
        <v>2014</v>
      </c>
      <c r="C232" s="59">
        <v>73.849999999999994</v>
      </c>
      <c r="D232" s="59">
        <v>56.21</v>
      </c>
      <c r="E232" s="59">
        <v>34.29</v>
      </c>
      <c r="F232" s="59">
        <v>78.510000000000005</v>
      </c>
      <c r="G232" s="59">
        <v>95.21</v>
      </c>
      <c r="H232" s="59">
        <v>38.520000000000003</v>
      </c>
      <c r="I232" s="58" t="s">
        <v>77</v>
      </c>
      <c r="J232" s="58"/>
    </row>
    <row r="233" spans="1:10" x14ac:dyDescent="0.3">
      <c r="A233" s="58" t="s">
        <v>12</v>
      </c>
      <c r="B233" s="59">
        <v>2015</v>
      </c>
      <c r="C233" s="59">
        <v>74.95</v>
      </c>
      <c r="D233" s="59">
        <v>73</v>
      </c>
      <c r="E233" s="59">
        <v>73.680000000000007</v>
      </c>
      <c r="F233" s="59">
        <v>80.599999999999994</v>
      </c>
      <c r="G233" s="59">
        <v>94.34</v>
      </c>
      <c r="H233" s="59">
        <v>41.83</v>
      </c>
      <c r="I233" s="58" t="s">
        <v>77</v>
      </c>
      <c r="J233" s="58"/>
    </row>
    <row r="234" spans="1:10" x14ac:dyDescent="0.3">
      <c r="A234" s="58" t="s">
        <v>12</v>
      </c>
      <c r="B234" s="59">
        <v>2016</v>
      </c>
      <c r="C234" s="59">
        <v>82.92</v>
      </c>
      <c r="D234" s="59">
        <v>57.09</v>
      </c>
      <c r="E234" s="59">
        <v>20.97</v>
      </c>
      <c r="F234" s="59">
        <v>79.94</v>
      </c>
      <c r="G234" s="59">
        <v>96.31</v>
      </c>
      <c r="H234" s="59">
        <v>65.11</v>
      </c>
      <c r="I234" s="58" t="s">
        <v>77</v>
      </c>
      <c r="J234" s="58"/>
    </row>
    <row r="235" spans="1:10" x14ac:dyDescent="0.3">
      <c r="A235" s="58" t="s">
        <v>12</v>
      </c>
      <c r="B235" s="59">
        <v>2017</v>
      </c>
      <c r="C235" s="59">
        <v>84.92</v>
      </c>
      <c r="D235" s="59">
        <v>57.23</v>
      </c>
      <c r="E235" s="59">
        <v>29.55</v>
      </c>
      <c r="F235" s="59">
        <v>83.54</v>
      </c>
      <c r="G235" s="59">
        <v>97.21</v>
      </c>
      <c r="H235" s="59">
        <v>67.569999999999993</v>
      </c>
      <c r="I235" s="58" t="s">
        <v>77</v>
      </c>
      <c r="J235" s="58"/>
    </row>
    <row r="236" spans="1:10" x14ac:dyDescent="0.3">
      <c r="A236" s="58" t="s">
        <v>12</v>
      </c>
      <c r="B236" s="59">
        <v>2018</v>
      </c>
      <c r="C236" s="59">
        <v>89.79</v>
      </c>
      <c r="D236" s="59">
        <v>50.01</v>
      </c>
      <c r="E236" s="59">
        <v>10.23</v>
      </c>
      <c r="F236" s="59">
        <v>85.29</v>
      </c>
      <c r="G236" s="59">
        <v>96.65</v>
      </c>
      <c r="H236" s="59">
        <v>82.84</v>
      </c>
      <c r="I236" s="58" t="s">
        <v>77</v>
      </c>
      <c r="J236" s="58"/>
    </row>
    <row r="237" spans="1:10" x14ac:dyDescent="0.3">
      <c r="A237" s="58" t="s">
        <v>12</v>
      </c>
      <c r="B237" s="59">
        <v>2019</v>
      </c>
      <c r="C237" s="59">
        <v>89.28</v>
      </c>
      <c r="D237" s="59">
        <v>46.2</v>
      </c>
      <c r="E237" s="59">
        <v>3.13</v>
      </c>
      <c r="F237" s="59">
        <v>87.18</v>
      </c>
      <c r="G237" s="59">
        <v>97.17</v>
      </c>
      <c r="H237" s="59">
        <v>79.010000000000005</v>
      </c>
      <c r="I237" s="58" t="s">
        <v>77</v>
      </c>
      <c r="J237" s="58"/>
    </row>
    <row r="238" spans="1:10" x14ac:dyDescent="0.3">
      <c r="A238" s="58" t="s">
        <v>12</v>
      </c>
      <c r="B238" s="59">
        <v>2020</v>
      </c>
      <c r="C238" s="59">
        <v>90.03</v>
      </c>
      <c r="D238" s="59">
        <v>45.52</v>
      </c>
      <c r="E238" s="59">
        <v>1.02</v>
      </c>
      <c r="F238" s="59">
        <v>84.24</v>
      </c>
      <c r="G238" s="59">
        <v>96.94</v>
      </c>
      <c r="H238" s="59">
        <v>83.95</v>
      </c>
      <c r="I238" s="58" t="s">
        <v>77</v>
      </c>
      <c r="J238" s="58"/>
    </row>
    <row r="239" spans="1:10" x14ac:dyDescent="0.3">
      <c r="A239" s="58" t="s">
        <v>12</v>
      </c>
      <c r="B239" s="59">
        <v>2021</v>
      </c>
      <c r="C239" s="59">
        <v>90.45</v>
      </c>
      <c r="D239" s="59">
        <v>51.75</v>
      </c>
      <c r="E239" s="59">
        <v>13.04</v>
      </c>
      <c r="F239" s="59">
        <v>85.12</v>
      </c>
      <c r="G239" s="59">
        <v>97.44</v>
      </c>
      <c r="H239" s="59">
        <v>83.91</v>
      </c>
      <c r="I239" s="58" t="s">
        <v>77</v>
      </c>
      <c r="J239" s="58"/>
    </row>
    <row r="240" spans="1:10" x14ac:dyDescent="0.3">
      <c r="A240" s="58" t="s">
        <v>254</v>
      </c>
      <c r="B240" s="59">
        <v>2008</v>
      </c>
      <c r="C240" s="59" t="s">
        <v>679</v>
      </c>
      <c r="D240" s="59" t="s">
        <v>679</v>
      </c>
      <c r="E240" s="59" t="s">
        <v>679</v>
      </c>
      <c r="F240" s="59" t="s">
        <v>679</v>
      </c>
      <c r="G240" s="59" t="s">
        <v>679</v>
      </c>
      <c r="H240" s="59" t="s">
        <v>679</v>
      </c>
      <c r="I240" s="58" t="s">
        <v>77</v>
      </c>
      <c r="J240" s="58"/>
    </row>
    <row r="241" spans="1:10" x14ac:dyDescent="0.3">
      <c r="A241" s="58" t="s">
        <v>254</v>
      </c>
      <c r="B241" s="59">
        <v>2009</v>
      </c>
      <c r="C241" s="59" t="s">
        <v>679</v>
      </c>
      <c r="D241" s="59" t="s">
        <v>679</v>
      </c>
      <c r="E241" s="59" t="s">
        <v>679</v>
      </c>
      <c r="F241" s="59" t="s">
        <v>679</v>
      </c>
      <c r="G241" s="59" t="s">
        <v>679</v>
      </c>
      <c r="H241" s="59" t="s">
        <v>679</v>
      </c>
      <c r="I241" s="58" t="s">
        <v>77</v>
      </c>
      <c r="J241" s="58"/>
    </row>
    <row r="242" spans="1:10" x14ac:dyDescent="0.3">
      <c r="A242" s="58" t="s">
        <v>254</v>
      </c>
      <c r="B242" s="59">
        <v>2010</v>
      </c>
      <c r="C242" s="59">
        <v>17.09</v>
      </c>
      <c r="D242" s="59">
        <v>17.09</v>
      </c>
      <c r="E242" s="59">
        <v>100</v>
      </c>
      <c r="F242" s="59">
        <v>5.52</v>
      </c>
      <c r="G242" s="59">
        <v>22.82</v>
      </c>
      <c r="H242" s="59">
        <v>27.79</v>
      </c>
      <c r="I242" s="58" t="s">
        <v>77</v>
      </c>
      <c r="J242" s="58"/>
    </row>
    <row r="243" spans="1:10" x14ac:dyDescent="0.3">
      <c r="A243" s="58" t="s">
        <v>254</v>
      </c>
      <c r="B243" s="59">
        <v>2011</v>
      </c>
      <c r="C243" s="59">
        <v>10.95</v>
      </c>
      <c r="D243" s="59">
        <v>10.95</v>
      </c>
      <c r="E243" s="59">
        <v>100</v>
      </c>
      <c r="F243" s="59">
        <v>3.92</v>
      </c>
      <c r="G243" s="59">
        <v>15.15</v>
      </c>
      <c r="H243" s="59">
        <v>16.239999999999998</v>
      </c>
      <c r="I243" s="58" t="s">
        <v>77</v>
      </c>
      <c r="J243" s="58"/>
    </row>
    <row r="244" spans="1:10" x14ac:dyDescent="0.3">
      <c r="A244" s="58" t="s">
        <v>254</v>
      </c>
      <c r="B244" s="59">
        <v>2012</v>
      </c>
      <c r="C244" s="59">
        <v>27.47</v>
      </c>
      <c r="D244" s="59">
        <v>27.47</v>
      </c>
      <c r="E244" s="59">
        <v>100</v>
      </c>
      <c r="F244" s="59">
        <v>18.649999999999999</v>
      </c>
      <c r="G244" s="59">
        <v>25.49</v>
      </c>
      <c r="H244" s="59">
        <v>46.42</v>
      </c>
      <c r="I244" s="58" t="s">
        <v>77</v>
      </c>
      <c r="J244" s="58"/>
    </row>
    <row r="245" spans="1:10" x14ac:dyDescent="0.3">
      <c r="A245" s="58" t="s">
        <v>254</v>
      </c>
      <c r="B245" s="59">
        <v>2013</v>
      </c>
      <c r="C245" s="59">
        <v>29.1</v>
      </c>
      <c r="D245" s="59">
        <v>29.1</v>
      </c>
      <c r="E245" s="59">
        <v>100</v>
      </c>
      <c r="F245" s="59">
        <v>15.82</v>
      </c>
      <c r="G245" s="59">
        <v>28.4</v>
      </c>
      <c r="H245" s="59">
        <v>53.77</v>
      </c>
      <c r="I245" s="58" t="s">
        <v>77</v>
      </c>
      <c r="J245" s="58"/>
    </row>
    <row r="246" spans="1:10" x14ac:dyDescent="0.3">
      <c r="A246" s="58" t="s">
        <v>254</v>
      </c>
      <c r="B246" s="59">
        <v>2014</v>
      </c>
      <c r="C246" s="59">
        <v>37.6</v>
      </c>
      <c r="D246" s="59">
        <v>37.6</v>
      </c>
      <c r="E246" s="59">
        <v>100</v>
      </c>
      <c r="F246" s="59">
        <v>34.51</v>
      </c>
      <c r="G246" s="59">
        <v>32.729999999999997</v>
      </c>
      <c r="H246" s="59">
        <v>51.33</v>
      </c>
      <c r="I246" s="58" t="s">
        <v>77</v>
      </c>
      <c r="J246" s="58"/>
    </row>
    <row r="247" spans="1:10" x14ac:dyDescent="0.3">
      <c r="A247" s="58" t="s">
        <v>254</v>
      </c>
      <c r="B247" s="59">
        <v>2015</v>
      </c>
      <c r="C247" s="59">
        <v>42.06</v>
      </c>
      <c r="D247" s="59">
        <v>42.06</v>
      </c>
      <c r="E247" s="59">
        <v>100</v>
      </c>
      <c r="F247" s="59">
        <v>35.43</v>
      </c>
      <c r="G247" s="59">
        <v>39.42</v>
      </c>
      <c r="H247" s="59">
        <v>58.26</v>
      </c>
      <c r="I247" s="58" t="s">
        <v>77</v>
      </c>
      <c r="J247" s="58"/>
    </row>
    <row r="248" spans="1:10" x14ac:dyDescent="0.3">
      <c r="A248" s="58" t="s">
        <v>254</v>
      </c>
      <c r="B248" s="59">
        <v>2016</v>
      </c>
      <c r="C248" s="59">
        <v>57.04</v>
      </c>
      <c r="D248" s="59">
        <v>57.04</v>
      </c>
      <c r="E248" s="59">
        <v>100</v>
      </c>
      <c r="F248" s="59">
        <v>40.22</v>
      </c>
      <c r="G248" s="59">
        <v>66.37</v>
      </c>
      <c r="H248" s="59">
        <v>70.95</v>
      </c>
      <c r="I248" s="58" t="s">
        <v>77</v>
      </c>
      <c r="J248" s="58"/>
    </row>
    <row r="249" spans="1:10" x14ac:dyDescent="0.3">
      <c r="A249" s="58" t="s">
        <v>254</v>
      </c>
      <c r="B249" s="59">
        <v>2017</v>
      </c>
      <c r="C249" s="59">
        <v>56.69</v>
      </c>
      <c r="D249" s="59">
        <v>56.69</v>
      </c>
      <c r="E249" s="59">
        <v>100</v>
      </c>
      <c r="F249" s="59">
        <v>47.52</v>
      </c>
      <c r="G249" s="59">
        <v>62.27</v>
      </c>
      <c r="H249" s="59">
        <v>63.44</v>
      </c>
      <c r="I249" s="58" t="s">
        <v>77</v>
      </c>
      <c r="J249" s="58"/>
    </row>
    <row r="250" spans="1:10" x14ac:dyDescent="0.3">
      <c r="A250" s="58" t="s">
        <v>254</v>
      </c>
      <c r="B250" s="59">
        <v>2018</v>
      </c>
      <c r="C250" s="59">
        <v>62.77</v>
      </c>
      <c r="D250" s="59">
        <v>62.77</v>
      </c>
      <c r="E250" s="59">
        <v>100</v>
      </c>
      <c r="F250" s="59">
        <v>46.82</v>
      </c>
      <c r="G250" s="59">
        <v>67.37</v>
      </c>
      <c r="H250" s="59">
        <v>83.16</v>
      </c>
      <c r="I250" s="58" t="s">
        <v>77</v>
      </c>
      <c r="J250" s="58"/>
    </row>
    <row r="251" spans="1:10" x14ac:dyDescent="0.3">
      <c r="A251" s="58" t="s">
        <v>254</v>
      </c>
      <c r="B251" s="59">
        <v>2019</v>
      </c>
      <c r="C251" s="59">
        <v>60.27</v>
      </c>
      <c r="D251" s="59">
        <v>60.27</v>
      </c>
      <c r="E251" s="59">
        <v>100</v>
      </c>
      <c r="F251" s="59">
        <v>45.5</v>
      </c>
      <c r="G251" s="59">
        <v>64.34</v>
      </c>
      <c r="H251" s="59">
        <v>79.459999999999994</v>
      </c>
      <c r="I251" s="58" t="s">
        <v>77</v>
      </c>
      <c r="J251" s="58"/>
    </row>
    <row r="252" spans="1:10" x14ac:dyDescent="0.3">
      <c r="A252" s="58" t="s">
        <v>254</v>
      </c>
      <c r="B252" s="59">
        <v>2020</v>
      </c>
      <c r="C252" s="59">
        <v>62.35</v>
      </c>
      <c r="D252" s="59">
        <v>62.35</v>
      </c>
      <c r="E252" s="59">
        <v>100</v>
      </c>
      <c r="F252" s="59">
        <v>51.32</v>
      </c>
      <c r="G252" s="59">
        <v>64.16</v>
      </c>
      <c r="H252" s="59">
        <v>78.78</v>
      </c>
      <c r="I252" s="58" t="s">
        <v>77</v>
      </c>
      <c r="J252" s="58"/>
    </row>
    <row r="253" spans="1:10" x14ac:dyDescent="0.3">
      <c r="A253" s="58" t="s">
        <v>254</v>
      </c>
      <c r="B253" s="59">
        <v>2021</v>
      </c>
      <c r="C253" s="59">
        <v>60.05</v>
      </c>
      <c r="D253" s="59">
        <v>60.05</v>
      </c>
      <c r="E253" s="59">
        <v>100</v>
      </c>
      <c r="F253" s="59">
        <v>43.05</v>
      </c>
      <c r="G253" s="59">
        <v>63.94</v>
      </c>
      <c r="H253" s="59">
        <v>83.51</v>
      </c>
      <c r="I253" s="58" t="s">
        <v>77</v>
      </c>
      <c r="J253" s="58"/>
    </row>
    <row r="254" spans="1:10" x14ac:dyDescent="0.3">
      <c r="A254" s="58" t="s">
        <v>641</v>
      </c>
      <c r="B254" s="59">
        <v>2008</v>
      </c>
      <c r="C254" s="59">
        <v>61.04</v>
      </c>
      <c r="D254" s="59">
        <v>61.04</v>
      </c>
      <c r="E254" s="59">
        <v>100</v>
      </c>
      <c r="F254" s="59">
        <v>66.459999999999994</v>
      </c>
      <c r="G254" s="59">
        <v>63.24</v>
      </c>
      <c r="H254" s="59">
        <v>47.73</v>
      </c>
      <c r="I254" s="58" t="s">
        <v>77</v>
      </c>
      <c r="J254" s="58"/>
    </row>
    <row r="255" spans="1:10" x14ac:dyDescent="0.3">
      <c r="A255" s="58" t="s">
        <v>641</v>
      </c>
      <c r="B255" s="59">
        <v>2009</v>
      </c>
      <c r="C255" s="59">
        <v>49.74</v>
      </c>
      <c r="D255" s="59">
        <v>49.74</v>
      </c>
      <c r="E255" s="59">
        <v>100</v>
      </c>
      <c r="F255" s="59">
        <v>64.75</v>
      </c>
      <c r="G255" s="59">
        <v>50.59</v>
      </c>
      <c r="H255" s="59">
        <v>21.82</v>
      </c>
      <c r="I255" s="58" t="s">
        <v>77</v>
      </c>
      <c r="J255" s="58"/>
    </row>
    <row r="256" spans="1:10" x14ac:dyDescent="0.3">
      <c r="A256" s="58" t="s">
        <v>641</v>
      </c>
      <c r="B256" s="59">
        <v>2010</v>
      </c>
      <c r="C256" s="59">
        <v>66.709999999999994</v>
      </c>
      <c r="D256" s="59">
        <v>66.709999999999994</v>
      </c>
      <c r="E256" s="59">
        <v>100</v>
      </c>
      <c r="F256" s="59">
        <v>82.89</v>
      </c>
      <c r="G256" s="59">
        <v>64.66</v>
      </c>
      <c r="H256" s="59">
        <v>41.6</v>
      </c>
      <c r="I256" s="58" t="s">
        <v>77</v>
      </c>
      <c r="J256" s="58"/>
    </row>
    <row r="257" spans="1:10" x14ac:dyDescent="0.3">
      <c r="A257" s="58" t="s">
        <v>641</v>
      </c>
      <c r="B257" s="59">
        <v>2011</v>
      </c>
      <c r="C257" s="59">
        <v>69</v>
      </c>
      <c r="D257" s="59">
        <v>69</v>
      </c>
      <c r="E257" s="59">
        <v>100</v>
      </c>
      <c r="F257" s="59">
        <v>85.25</v>
      </c>
      <c r="G257" s="59">
        <v>61.36</v>
      </c>
      <c r="H257" s="59">
        <v>53.25</v>
      </c>
      <c r="I257" s="58" t="s">
        <v>77</v>
      </c>
      <c r="J257" s="58"/>
    </row>
    <row r="258" spans="1:10" x14ac:dyDescent="0.3">
      <c r="A258" s="58" t="s">
        <v>641</v>
      </c>
      <c r="B258" s="59">
        <v>2012</v>
      </c>
      <c r="C258" s="59">
        <v>68.14</v>
      </c>
      <c r="D258" s="59">
        <v>68.14</v>
      </c>
      <c r="E258" s="59">
        <v>100</v>
      </c>
      <c r="F258" s="59">
        <v>68.33</v>
      </c>
      <c r="G258" s="59">
        <v>75.540000000000006</v>
      </c>
      <c r="H258" s="59">
        <v>55.27</v>
      </c>
      <c r="I258" s="58" t="s">
        <v>77</v>
      </c>
      <c r="J258" s="58"/>
    </row>
    <row r="259" spans="1:10" x14ac:dyDescent="0.3">
      <c r="A259" s="58" t="s">
        <v>641</v>
      </c>
      <c r="B259" s="59">
        <v>2013</v>
      </c>
      <c r="C259" s="59">
        <v>66.94</v>
      </c>
      <c r="D259" s="59">
        <v>66.94</v>
      </c>
      <c r="E259" s="59">
        <v>100</v>
      </c>
      <c r="F259" s="59">
        <v>66.22</v>
      </c>
      <c r="G259" s="59">
        <v>70.91</v>
      </c>
      <c r="H259" s="59">
        <v>61.5</v>
      </c>
      <c r="I259" s="58" t="s">
        <v>77</v>
      </c>
      <c r="J259" s="58"/>
    </row>
    <row r="260" spans="1:10" x14ac:dyDescent="0.3">
      <c r="A260" s="58" t="s">
        <v>641</v>
      </c>
      <c r="B260" s="59">
        <v>2014</v>
      </c>
      <c r="C260" s="59">
        <v>68.33</v>
      </c>
      <c r="D260" s="59">
        <v>68.33</v>
      </c>
      <c r="E260" s="59">
        <v>100</v>
      </c>
      <c r="F260" s="59">
        <v>67.349999999999994</v>
      </c>
      <c r="G260" s="59">
        <v>74.06</v>
      </c>
      <c r="H260" s="59">
        <v>60.36</v>
      </c>
      <c r="I260" s="58" t="s">
        <v>77</v>
      </c>
      <c r="J260" s="58"/>
    </row>
    <row r="261" spans="1:10" x14ac:dyDescent="0.3">
      <c r="A261" s="58" t="s">
        <v>641</v>
      </c>
      <c r="B261" s="59">
        <v>2015</v>
      </c>
      <c r="C261" s="59">
        <v>68.790000000000006</v>
      </c>
      <c r="D261" s="59">
        <v>68.790000000000006</v>
      </c>
      <c r="E261" s="59">
        <v>100</v>
      </c>
      <c r="F261" s="59">
        <v>68.430000000000007</v>
      </c>
      <c r="G261" s="59">
        <v>75.98</v>
      </c>
      <c r="H261" s="59">
        <v>57.24</v>
      </c>
      <c r="I261" s="58" t="s">
        <v>77</v>
      </c>
      <c r="J261" s="58"/>
    </row>
    <row r="262" spans="1:10" x14ac:dyDescent="0.3">
      <c r="A262" s="58" t="s">
        <v>641</v>
      </c>
      <c r="B262" s="59">
        <v>2016</v>
      </c>
      <c r="C262" s="59">
        <v>76.5</v>
      </c>
      <c r="D262" s="59">
        <v>76.5</v>
      </c>
      <c r="E262" s="59">
        <v>100</v>
      </c>
      <c r="F262" s="59">
        <v>68.400000000000006</v>
      </c>
      <c r="G262" s="59">
        <v>86.7</v>
      </c>
      <c r="H262" s="59">
        <v>73.52</v>
      </c>
      <c r="I262" s="58" t="s">
        <v>77</v>
      </c>
      <c r="J262" s="58"/>
    </row>
    <row r="263" spans="1:10" x14ac:dyDescent="0.3">
      <c r="A263" s="58" t="s">
        <v>641</v>
      </c>
      <c r="B263" s="59">
        <v>2017</v>
      </c>
      <c r="C263" s="59">
        <v>76.400000000000006</v>
      </c>
      <c r="D263" s="59">
        <v>49.14</v>
      </c>
      <c r="E263" s="59">
        <v>21.88</v>
      </c>
      <c r="F263" s="59">
        <v>69.8</v>
      </c>
      <c r="G263" s="59">
        <v>87.4</v>
      </c>
      <c r="H263" s="59">
        <v>69.41</v>
      </c>
      <c r="I263" s="58" t="s">
        <v>77</v>
      </c>
      <c r="J263" s="58"/>
    </row>
    <row r="264" spans="1:10" x14ac:dyDescent="0.3">
      <c r="A264" s="58" t="s">
        <v>641</v>
      </c>
      <c r="B264" s="59">
        <v>2018</v>
      </c>
      <c r="C264" s="59">
        <v>77.73</v>
      </c>
      <c r="D264" s="59">
        <v>77.73</v>
      </c>
      <c r="E264" s="59">
        <v>100</v>
      </c>
      <c r="F264" s="59">
        <v>71.42</v>
      </c>
      <c r="G264" s="59">
        <v>86.51</v>
      </c>
      <c r="H264" s="59">
        <v>74.02</v>
      </c>
      <c r="I264" s="58" t="s">
        <v>77</v>
      </c>
      <c r="J264" s="58"/>
    </row>
    <row r="265" spans="1:10" x14ac:dyDescent="0.3">
      <c r="A265" s="58" t="s">
        <v>641</v>
      </c>
      <c r="B265" s="59">
        <v>2019</v>
      </c>
      <c r="C265" s="59">
        <v>76.849999999999994</v>
      </c>
      <c r="D265" s="59">
        <v>69.11</v>
      </c>
      <c r="E265" s="59">
        <v>61.36</v>
      </c>
      <c r="F265" s="59">
        <v>68.849999999999994</v>
      </c>
      <c r="G265" s="59">
        <v>85.99</v>
      </c>
      <c r="H265" s="59">
        <v>75.489999999999995</v>
      </c>
      <c r="I265" s="58" t="s">
        <v>77</v>
      </c>
      <c r="J265" s="58"/>
    </row>
    <row r="266" spans="1:10" x14ac:dyDescent="0.3">
      <c r="A266" s="58" t="s">
        <v>641</v>
      </c>
      <c r="B266" s="59">
        <v>2020</v>
      </c>
      <c r="C266" s="59">
        <v>80.38</v>
      </c>
      <c r="D266" s="59">
        <v>80.38</v>
      </c>
      <c r="E266" s="59">
        <v>91.67</v>
      </c>
      <c r="F266" s="59">
        <v>69.88</v>
      </c>
      <c r="G266" s="59">
        <v>88.29</v>
      </c>
      <c r="H266" s="59">
        <v>85.52</v>
      </c>
      <c r="I266" s="58" t="s">
        <v>77</v>
      </c>
      <c r="J266" s="58"/>
    </row>
    <row r="267" spans="1:10" x14ac:dyDescent="0.3">
      <c r="A267" s="58" t="s">
        <v>641</v>
      </c>
      <c r="B267" s="59">
        <v>2021</v>
      </c>
      <c r="C267" s="59">
        <v>79.48</v>
      </c>
      <c r="D267" s="59">
        <v>79.48</v>
      </c>
      <c r="E267" s="59">
        <v>100</v>
      </c>
      <c r="F267" s="59">
        <v>68.59</v>
      </c>
      <c r="G267" s="59">
        <v>88.51</v>
      </c>
      <c r="H267" s="59">
        <v>83.41</v>
      </c>
      <c r="I267" s="58" t="s">
        <v>77</v>
      </c>
      <c r="J267" s="58"/>
    </row>
    <row r="268" spans="1:10" x14ac:dyDescent="0.3">
      <c r="A268" s="58" t="s">
        <v>681</v>
      </c>
      <c r="B268" s="59">
        <v>2008</v>
      </c>
      <c r="C268" s="59">
        <v>46.98</v>
      </c>
      <c r="D268" s="59">
        <v>46.98</v>
      </c>
      <c r="E268" s="59">
        <v>100</v>
      </c>
      <c r="F268" s="59">
        <v>55.55</v>
      </c>
      <c r="G268" s="59">
        <v>47.83</v>
      </c>
      <c r="H268" s="59">
        <v>30.41</v>
      </c>
      <c r="I268" s="58" t="s">
        <v>77</v>
      </c>
      <c r="J268" s="58"/>
    </row>
    <row r="269" spans="1:10" x14ac:dyDescent="0.3">
      <c r="A269" s="58" t="s">
        <v>681</v>
      </c>
      <c r="B269" s="59">
        <v>2009</v>
      </c>
      <c r="C269" s="59">
        <v>57.33</v>
      </c>
      <c r="D269" s="59">
        <v>57.33</v>
      </c>
      <c r="E269" s="59">
        <v>100</v>
      </c>
      <c r="F269" s="59">
        <v>78.09</v>
      </c>
      <c r="G269" s="59">
        <v>44.44</v>
      </c>
      <c r="H269" s="59">
        <v>42.52</v>
      </c>
      <c r="I269" s="58" t="s">
        <v>77</v>
      </c>
      <c r="J269" s="58"/>
    </row>
    <row r="270" spans="1:10" x14ac:dyDescent="0.3">
      <c r="A270" s="58" t="s">
        <v>681</v>
      </c>
      <c r="B270" s="59">
        <v>2010</v>
      </c>
      <c r="C270" s="59">
        <v>63.97</v>
      </c>
      <c r="D270" s="59">
        <v>63.97</v>
      </c>
      <c r="E270" s="59">
        <v>100</v>
      </c>
      <c r="F270" s="59">
        <v>84.81</v>
      </c>
      <c r="G270" s="59">
        <v>42.05</v>
      </c>
      <c r="H270" s="59">
        <v>64.319999999999993</v>
      </c>
      <c r="I270" s="58" t="s">
        <v>77</v>
      </c>
      <c r="J270" s="58"/>
    </row>
    <row r="271" spans="1:10" x14ac:dyDescent="0.3">
      <c r="A271" s="58" t="s">
        <v>681</v>
      </c>
      <c r="B271" s="59">
        <v>2011</v>
      </c>
      <c r="C271" s="59">
        <v>72.36</v>
      </c>
      <c r="D271" s="59">
        <v>72.36</v>
      </c>
      <c r="E271" s="59">
        <v>100</v>
      </c>
      <c r="F271" s="59">
        <v>89.28</v>
      </c>
      <c r="G271" s="59">
        <v>63.94</v>
      </c>
      <c r="H271" s="59">
        <v>56.74</v>
      </c>
      <c r="I271" s="58" t="s">
        <v>77</v>
      </c>
      <c r="J271" s="58"/>
    </row>
    <row r="272" spans="1:10" x14ac:dyDescent="0.3">
      <c r="A272" s="58" t="s">
        <v>681</v>
      </c>
      <c r="B272" s="59">
        <v>2012</v>
      </c>
      <c r="C272" s="59">
        <v>61.34</v>
      </c>
      <c r="D272" s="59">
        <v>61.34</v>
      </c>
      <c r="E272" s="59">
        <v>100</v>
      </c>
      <c r="F272" s="59">
        <v>84.62</v>
      </c>
      <c r="G272" s="59">
        <v>62.37</v>
      </c>
      <c r="H272" s="59">
        <v>18.46</v>
      </c>
      <c r="I272" s="58" t="s">
        <v>77</v>
      </c>
      <c r="J272" s="58"/>
    </row>
    <row r="273" spans="1:10" x14ac:dyDescent="0.3">
      <c r="A273" s="58" t="s">
        <v>681</v>
      </c>
      <c r="B273" s="59">
        <v>2013</v>
      </c>
      <c r="C273" s="59">
        <v>64.489999999999995</v>
      </c>
      <c r="D273" s="59">
        <v>64.489999999999995</v>
      </c>
      <c r="E273" s="59">
        <v>100</v>
      </c>
      <c r="F273" s="59">
        <v>84.55</v>
      </c>
      <c r="G273" s="59">
        <v>70.099999999999994</v>
      </c>
      <c r="H273" s="59">
        <v>19.559999999999999</v>
      </c>
      <c r="I273" s="58" t="s">
        <v>77</v>
      </c>
      <c r="J273" s="58"/>
    </row>
    <row r="274" spans="1:10" x14ac:dyDescent="0.3">
      <c r="A274" s="58" t="s">
        <v>681</v>
      </c>
      <c r="B274" s="59">
        <v>2014</v>
      </c>
      <c r="C274" s="59">
        <v>71.180000000000007</v>
      </c>
      <c r="D274" s="59">
        <v>71.180000000000007</v>
      </c>
      <c r="E274" s="59">
        <v>100</v>
      </c>
      <c r="F274" s="59">
        <v>86.72</v>
      </c>
      <c r="G274" s="59">
        <v>76.5</v>
      </c>
      <c r="H274" s="59">
        <v>34.700000000000003</v>
      </c>
      <c r="I274" s="58" t="s">
        <v>77</v>
      </c>
      <c r="J274" s="58"/>
    </row>
    <row r="275" spans="1:10" x14ac:dyDescent="0.3">
      <c r="A275" s="58" t="s">
        <v>681</v>
      </c>
      <c r="B275" s="59">
        <v>2015</v>
      </c>
      <c r="C275" s="59">
        <v>70.38</v>
      </c>
      <c r="D275" s="59">
        <v>70.38</v>
      </c>
      <c r="E275" s="59">
        <v>100</v>
      </c>
      <c r="F275" s="59">
        <v>86.97</v>
      </c>
      <c r="G275" s="59">
        <v>76.88</v>
      </c>
      <c r="H275" s="59">
        <v>30.04</v>
      </c>
      <c r="I275" s="58" t="s">
        <v>77</v>
      </c>
      <c r="J275" s="58"/>
    </row>
    <row r="276" spans="1:10" x14ac:dyDescent="0.3">
      <c r="A276" s="58" t="s">
        <v>681</v>
      </c>
      <c r="B276" s="59">
        <v>2016</v>
      </c>
      <c r="C276" s="59">
        <v>69.77</v>
      </c>
      <c r="D276" s="59">
        <v>69.77</v>
      </c>
      <c r="E276" s="59">
        <v>100</v>
      </c>
      <c r="F276" s="59">
        <v>84.56</v>
      </c>
      <c r="G276" s="59">
        <v>77.62</v>
      </c>
      <c r="H276" s="59">
        <v>30.34</v>
      </c>
      <c r="I276" s="58" t="s">
        <v>77</v>
      </c>
      <c r="J276" s="58"/>
    </row>
    <row r="277" spans="1:10" x14ac:dyDescent="0.3">
      <c r="A277" s="58" t="s">
        <v>681</v>
      </c>
      <c r="B277" s="59">
        <v>2017</v>
      </c>
      <c r="C277" s="59">
        <v>73.66</v>
      </c>
      <c r="D277" s="59">
        <v>73.66</v>
      </c>
      <c r="E277" s="59">
        <v>100</v>
      </c>
      <c r="F277" s="59">
        <v>88.48</v>
      </c>
      <c r="G277" s="59">
        <v>79.040000000000006</v>
      </c>
      <c r="H277" s="59">
        <v>38.35</v>
      </c>
      <c r="I277" s="58" t="s">
        <v>77</v>
      </c>
      <c r="J277" s="58"/>
    </row>
    <row r="278" spans="1:10" x14ac:dyDescent="0.3">
      <c r="A278" s="58" t="s">
        <v>681</v>
      </c>
      <c r="B278" s="59">
        <v>2018</v>
      </c>
      <c r="C278" s="59">
        <v>71.94</v>
      </c>
      <c r="D278" s="59">
        <v>71.94</v>
      </c>
      <c r="E278" s="59">
        <v>100</v>
      </c>
      <c r="F278" s="59">
        <v>68.569999999999993</v>
      </c>
      <c r="G278" s="59">
        <v>79</v>
      </c>
      <c r="H278" s="59">
        <v>65.92</v>
      </c>
      <c r="I278" s="58" t="s">
        <v>77</v>
      </c>
      <c r="J278" s="58"/>
    </row>
    <row r="279" spans="1:10" x14ac:dyDescent="0.3">
      <c r="A279" s="58" t="s">
        <v>681</v>
      </c>
      <c r="B279" s="59">
        <v>2019</v>
      </c>
      <c r="C279" s="59">
        <v>82.38</v>
      </c>
      <c r="D279" s="59">
        <v>82.38</v>
      </c>
      <c r="E279" s="59">
        <v>100</v>
      </c>
      <c r="F279" s="59">
        <v>91.2</v>
      </c>
      <c r="G279" s="59">
        <v>77.3</v>
      </c>
      <c r="H279" s="59">
        <v>75.41</v>
      </c>
      <c r="I279" s="58" t="s">
        <v>77</v>
      </c>
      <c r="J279" s="58"/>
    </row>
    <row r="280" spans="1:10" x14ac:dyDescent="0.3">
      <c r="A280" s="58" t="s">
        <v>681</v>
      </c>
      <c r="B280" s="59">
        <v>2020</v>
      </c>
      <c r="C280" s="59">
        <v>79.58</v>
      </c>
      <c r="D280" s="59">
        <v>79.58</v>
      </c>
      <c r="E280" s="59">
        <v>100</v>
      </c>
      <c r="F280" s="59">
        <v>90.58</v>
      </c>
      <c r="G280" s="59">
        <v>77.459999999999994</v>
      </c>
      <c r="H280" s="59">
        <v>63.73</v>
      </c>
      <c r="I280" s="58" t="s">
        <v>77</v>
      </c>
      <c r="J280" s="58"/>
    </row>
    <row r="281" spans="1:10" x14ac:dyDescent="0.3">
      <c r="A281" s="58" t="s">
        <v>681</v>
      </c>
      <c r="B281" s="59">
        <v>2021</v>
      </c>
      <c r="C281" s="59">
        <v>85.22</v>
      </c>
      <c r="D281" s="59">
        <v>85.22</v>
      </c>
      <c r="E281" s="59">
        <v>100</v>
      </c>
      <c r="F281" s="59">
        <v>91.65</v>
      </c>
      <c r="G281" s="59">
        <v>86.31</v>
      </c>
      <c r="H281" s="59">
        <v>72.02</v>
      </c>
      <c r="I281" s="58" t="s">
        <v>77</v>
      </c>
      <c r="J281" s="58"/>
    </row>
    <row r="282" spans="1:10" x14ac:dyDescent="0.3">
      <c r="A282" s="58" t="s">
        <v>644</v>
      </c>
      <c r="B282" s="59">
        <v>2008</v>
      </c>
      <c r="C282" s="59">
        <v>71.84</v>
      </c>
      <c r="D282" s="59">
        <v>71.84</v>
      </c>
      <c r="E282" s="59">
        <v>100</v>
      </c>
      <c r="F282" s="59">
        <v>73.03</v>
      </c>
      <c r="G282" s="59">
        <v>71.209999999999994</v>
      </c>
      <c r="H282" s="59">
        <v>71.63</v>
      </c>
      <c r="I282" s="58" t="s">
        <v>77</v>
      </c>
      <c r="J282" s="58"/>
    </row>
    <row r="283" spans="1:10" x14ac:dyDescent="0.3">
      <c r="A283" s="58" t="s">
        <v>644</v>
      </c>
      <c r="B283" s="59">
        <v>2009</v>
      </c>
      <c r="C283" s="59">
        <v>73.239999999999995</v>
      </c>
      <c r="D283" s="59">
        <v>73.239999999999995</v>
      </c>
      <c r="E283" s="59">
        <v>100</v>
      </c>
      <c r="F283" s="59">
        <v>70.489999999999995</v>
      </c>
      <c r="G283" s="59">
        <v>78.61</v>
      </c>
      <c r="H283" s="59">
        <v>66.97</v>
      </c>
      <c r="I283" s="58" t="s">
        <v>77</v>
      </c>
      <c r="J283" s="58"/>
    </row>
    <row r="284" spans="1:10" x14ac:dyDescent="0.3">
      <c r="A284" s="58" t="s">
        <v>644</v>
      </c>
      <c r="B284" s="59">
        <v>2010</v>
      </c>
      <c r="C284" s="59">
        <v>77.23</v>
      </c>
      <c r="D284" s="59">
        <v>71.31</v>
      </c>
      <c r="E284" s="59">
        <v>73.08</v>
      </c>
      <c r="F284" s="59">
        <v>73.16</v>
      </c>
      <c r="G284" s="59">
        <v>81.819999999999993</v>
      </c>
      <c r="H284" s="59">
        <v>73.78</v>
      </c>
      <c r="I284" s="58" t="s">
        <v>77</v>
      </c>
      <c r="J284" s="58"/>
    </row>
    <row r="285" spans="1:10" x14ac:dyDescent="0.3">
      <c r="A285" s="58" t="s">
        <v>644</v>
      </c>
      <c r="B285" s="59">
        <v>2011</v>
      </c>
      <c r="C285" s="59">
        <v>69.13</v>
      </c>
      <c r="D285" s="59">
        <v>69.13</v>
      </c>
      <c r="E285" s="59">
        <v>100</v>
      </c>
      <c r="F285" s="59">
        <v>73.790000000000006</v>
      </c>
      <c r="G285" s="59">
        <v>77.45</v>
      </c>
      <c r="H285" s="59">
        <v>49.64</v>
      </c>
      <c r="I285" s="58" t="s">
        <v>77</v>
      </c>
      <c r="J285" s="58"/>
    </row>
    <row r="286" spans="1:10" x14ac:dyDescent="0.3">
      <c r="A286" s="58" t="s">
        <v>644</v>
      </c>
      <c r="B286" s="59">
        <v>2012</v>
      </c>
      <c r="C286" s="59">
        <v>64.67</v>
      </c>
      <c r="D286" s="59">
        <v>64.67</v>
      </c>
      <c r="E286" s="59">
        <v>83.33</v>
      </c>
      <c r="F286" s="59">
        <v>66.459999999999994</v>
      </c>
      <c r="G286" s="59">
        <v>67.930000000000007</v>
      </c>
      <c r="H286" s="59">
        <v>57.07</v>
      </c>
      <c r="I286" s="58" t="s">
        <v>77</v>
      </c>
      <c r="J286" s="58"/>
    </row>
    <row r="287" spans="1:10" x14ac:dyDescent="0.3">
      <c r="A287" s="58" t="s">
        <v>644</v>
      </c>
      <c r="B287" s="59">
        <v>2013</v>
      </c>
      <c r="C287" s="59">
        <v>66.010000000000005</v>
      </c>
      <c r="D287" s="59">
        <v>66.010000000000005</v>
      </c>
      <c r="E287" s="59">
        <v>100</v>
      </c>
      <c r="F287" s="59">
        <v>68.33</v>
      </c>
      <c r="G287" s="59">
        <v>66.290000000000006</v>
      </c>
      <c r="H287" s="59">
        <v>62.96</v>
      </c>
      <c r="I287" s="58" t="s">
        <v>77</v>
      </c>
      <c r="J287" s="58"/>
    </row>
    <row r="288" spans="1:10" x14ac:dyDescent="0.3">
      <c r="A288" s="58" t="s">
        <v>644</v>
      </c>
      <c r="B288" s="59">
        <v>2014</v>
      </c>
      <c r="C288" s="59">
        <v>73.97</v>
      </c>
      <c r="D288" s="59">
        <v>73.97</v>
      </c>
      <c r="E288" s="59">
        <v>89.29</v>
      </c>
      <c r="F288" s="59">
        <v>71.239999999999995</v>
      </c>
      <c r="G288" s="59">
        <v>72.400000000000006</v>
      </c>
      <c r="H288" s="59">
        <v>79.69</v>
      </c>
      <c r="I288" s="58" t="s">
        <v>77</v>
      </c>
      <c r="J288" s="58"/>
    </row>
    <row r="289" spans="1:10" x14ac:dyDescent="0.3">
      <c r="A289" s="58" t="s">
        <v>644</v>
      </c>
      <c r="B289" s="59">
        <v>2015</v>
      </c>
      <c r="C289" s="59">
        <v>76.010000000000005</v>
      </c>
      <c r="D289" s="59">
        <v>76.010000000000005</v>
      </c>
      <c r="E289" s="59">
        <v>100</v>
      </c>
      <c r="F289" s="59">
        <v>88.1</v>
      </c>
      <c r="G289" s="59">
        <v>64.11</v>
      </c>
      <c r="H289" s="59">
        <v>83.28</v>
      </c>
      <c r="I289" s="58" t="s">
        <v>77</v>
      </c>
      <c r="J289" s="58"/>
    </row>
    <row r="290" spans="1:10" x14ac:dyDescent="0.3">
      <c r="A290" s="58" t="s">
        <v>644</v>
      </c>
      <c r="B290" s="59">
        <v>2016</v>
      </c>
      <c r="C290" s="59">
        <v>75.72</v>
      </c>
      <c r="D290" s="59">
        <v>75.72</v>
      </c>
      <c r="E290" s="59">
        <v>100</v>
      </c>
      <c r="F290" s="59">
        <v>85.78</v>
      </c>
      <c r="G290" s="59">
        <v>69.239999999999995</v>
      </c>
      <c r="H290" s="59">
        <v>75.849999999999994</v>
      </c>
      <c r="I290" s="58" t="s">
        <v>77</v>
      </c>
      <c r="J290" s="58"/>
    </row>
    <row r="291" spans="1:10" x14ac:dyDescent="0.3">
      <c r="A291" s="58" t="s">
        <v>644</v>
      </c>
      <c r="B291" s="59">
        <v>2017</v>
      </c>
      <c r="C291" s="59">
        <v>75.98</v>
      </c>
      <c r="D291" s="59">
        <v>75.98</v>
      </c>
      <c r="E291" s="59">
        <v>100</v>
      </c>
      <c r="F291" s="59">
        <v>63.89</v>
      </c>
      <c r="G291" s="59">
        <v>79.430000000000007</v>
      </c>
      <c r="H291" s="59">
        <v>88.1</v>
      </c>
      <c r="I291" s="58" t="s">
        <v>77</v>
      </c>
      <c r="J291" s="58"/>
    </row>
    <row r="292" spans="1:10" x14ac:dyDescent="0.3">
      <c r="A292" s="58" t="s">
        <v>644</v>
      </c>
      <c r="B292" s="59">
        <v>2018</v>
      </c>
      <c r="C292" s="59">
        <v>81.3</v>
      </c>
      <c r="D292" s="59">
        <v>81.3</v>
      </c>
      <c r="E292" s="59">
        <v>100</v>
      </c>
      <c r="F292" s="59">
        <v>66.39</v>
      </c>
      <c r="G292" s="59">
        <v>87.67</v>
      </c>
      <c r="H292" s="59">
        <v>92.8</v>
      </c>
      <c r="I292" s="58" t="s">
        <v>77</v>
      </c>
      <c r="J292" s="58"/>
    </row>
    <row r="293" spans="1:10" x14ac:dyDescent="0.3">
      <c r="A293" s="58" t="s">
        <v>644</v>
      </c>
      <c r="B293" s="59">
        <v>2019</v>
      </c>
      <c r="C293" s="59">
        <v>81.319999999999993</v>
      </c>
      <c r="D293" s="59">
        <v>81.319999999999993</v>
      </c>
      <c r="E293" s="59">
        <v>100</v>
      </c>
      <c r="F293" s="59">
        <v>65.22</v>
      </c>
      <c r="G293" s="59">
        <v>89.62</v>
      </c>
      <c r="H293" s="59">
        <v>91.44</v>
      </c>
      <c r="I293" s="58" t="s">
        <v>77</v>
      </c>
      <c r="J293" s="58"/>
    </row>
    <row r="294" spans="1:10" x14ac:dyDescent="0.3">
      <c r="A294" s="58" t="s">
        <v>644</v>
      </c>
      <c r="B294" s="59">
        <v>2020</v>
      </c>
      <c r="C294" s="59">
        <v>79.430000000000007</v>
      </c>
      <c r="D294" s="59">
        <v>79.430000000000007</v>
      </c>
      <c r="E294" s="59">
        <v>100</v>
      </c>
      <c r="F294" s="59">
        <v>65.94</v>
      </c>
      <c r="G294" s="59">
        <v>89.77</v>
      </c>
      <c r="H294" s="59">
        <v>82.36</v>
      </c>
      <c r="I294" s="58" t="s">
        <v>77</v>
      </c>
      <c r="J294" s="58"/>
    </row>
    <row r="295" spans="1:10" x14ac:dyDescent="0.3">
      <c r="A295" s="58" t="s">
        <v>644</v>
      </c>
      <c r="B295" s="59">
        <v>2021</v>
      </c>
      <c r="C295" s="59">
        <v>77.959999999999994</v>
      </c>
      <c r="D295" s="59">
        <v>77.959999999999994</v>
      </c>
      <c r="E295" s="59">
        <v>100</v>
      </c>
      <c r="F295" s="59">
        <v>66.680000000000007</v>
      </c>
      <c r="G295" s="59">
        <v>87.06</v>
      </c>
      <c r="H295" s="59">
        <v>79.69</v>
      </c>
      <c r="I295" s="58" t="s">
        <v>77</v>
      </c>
      <c r="J295" s="58"/>
    </row>
    <row r="296" spans="1:10" x14ac:dyDescent="0.3">
      <c r="A296" s="58" t="s">
        <v>622</v>
      </c>
      <c r="B296" s="59">
        <v>2008</v>
      </c>
      <c r="C296" s="59" t="s">
        <v>679</v>
      </c>
      <c r="D296" s="59" t="s">
        <v>679</v>
      </c>
      <c r="E296" s="59" t="s">
        <v>679</v>
      </c>
      <c r="F296" s="59" t="s">
        <v>679</v>
      </c>
      <c r="G296" s="59" t="s">
        <v>679</v>
      </c>
      <c r="H296" s="59" t="s">
        <v>679</v>
      </c>
      <c r="I296" s="58" t="s">
        <v>77</v>
      </c>
      <c r="J296" s="58"/>
    </row>
    <row r="297" spans="1:10" x14ac:dyDescent="0.3">
      <c r="A297" s="58" t="s">
        <v>622</v>
      </c>
      <c r="B297" s="59">
        <v>2009</v>
      </c>
      <c r="C297" s="59" t="s">
        <v>679</v>
      </c>
      <c r="D297" s="59" t="s">
        <v>679</v>
      </c>
      <c r="E297" s="59" t="s">
        <v>679</v>
      </c>
      <c r="F297" s="59" t="s">
        <v>679</v>
      </c>
      <c r="G297" s="59" t="s">
        <v>679</v>
      </c>
      <c r="H297" s="59" t="s">
        <v>679</v>
      </c>
      <c r="I297" s="58" t="s">
        <v>77</v>
      </c>
      <c r="J297" s="58"/>
    </row>
    <row r="298" spans="1:10" x14ac:dyDescent="0.3">
      <c r="A298" s="58" t="s">
        <v>622</v>
      </c>
      <c r="B298" s="59">
        <v>2010</v>
      </c>
      <c r="C298" s="59" t="s">
        <v>679</v>
      </c>
      <c r="D298" s="59" t="s">
        <v>679</v>
      </c>
      <c r="E298" s="59" t="s">
        <v>679</v>
      </c>
      <c r="F298" s="59" t="s">
        <v>679</v>
      </c>
      <c r="G298" s="59" t="s">
        <v>679</v>
      </c>
      <c r="H298" s="59" t="s">
        <v>679</v>
      </c>
      <c r="I298" s="58" t="s">
        <v>77</v>
      </c>
      <c r="J298" s="58"/>
    </row>
    <row r="299" spans="1:10" x14ac:dyDescent="0.3">
      <c r="A299" s="58" t="s">
        <v>622</v>
      </c>
      <c r="B299" s="59">
        <v>2011</v>
      </c>
      <c r="C299" s="59">
        <v>50.11</v>
      </c>
      <c r="D299" s="59">
        <v>50.11</v>
      </c>
      <c r="E299" s="59">
        <v>100</v>
      </c>
      <c r="F299" s="59">
        <v>27.89</v>
      </c>
      <c r="G299" s="59">
        <v>67.97</v>
      </c>
      <c r="H299" s="59">
        <v>59.08</v>
      </c>
      <c r="I299" s="58" t="s">
        <v>77</v>
      </c>
      <c r="J299" s="58"/>
    </row>
    <row r="300" spans="1:10" x14ac:dyDescent="0.3">
      <c r="A300" s="58" t="s">
        <v>622</v>
      </c>
      <c r="B300" s="59">
        <v>2012</v>
      </c>
      <c r="C300" s="59">
        <v>46</v>
      </c>
      <c r="D300" s="59">
        <v>46</v>
      </c>
      <c r="E300" s="59">
        <v>100</v>
      </c>
      <c r="F300" s="59">
        <v>25.06</v>
      </c>
      <c r="G300" s="59">
        <v>67.430000000000007</v>
      </c>
      <c r="H300" s="59">
        <v>46.71</v>
      </c>
      <c r="I300" s="58" t="s">
        <v>77</v>
      </c>
      <c r="J300" s="58"/>
    </row>
    <row r="301" spans="1:10" x14ac:dyDescent="0.3">
      <c r="A301" s="58" t="s">
        <v>622</v>
      </c>
      <c r="B301" s="59">
        <v>2013</v>
      </c>
      <c r="C301" s="59">
        <v>46.2</v>
      </c>
      <c r="D301" s="59">
        <v>46.2</v>
      </c>
      <c r="E301" s="59">
        <v>51.67</v>
      </c>
      <c r="F301" s="59">
        <v>26.13</v>
      </c>
      <c r="G301" s="59">
        <v>63.99</v>
      </c>
      <c r="H301" s="59">
        <v>51.49</v>
      </c>
      <c r="I301" s="58" t="s">
        <v>77</v>
      </c>
      <c r="J301" s="58"/>
    </row>
    <row r="302" spans="1:10" x14ac:dyDescent="0.3">
      <c r="A302" s="58" t="s">
        <v>622</v>
      </c>
      <c r="B302" s="59">
        <v>2014</v>
      </c>
      <c r="C302" s="59">
        <v>39.89</v>
      </c>
      <c r="D302" s="59">
        <v>39.89</v>
      </c>
      <c r="E302" s="59">
        <v>100</v>
      </c>
      <c r="F302" s="59">
        <v>21.48</v>
      </c>
      <c r="G302" s="59">
        <v>54.39</v>
      </c>
      <c r="H302" s="59">
        <v>47.85</v>
      </c>
      <c r="I302" s="58" t="s">
        <v>77</v>
      </c>
      <c r="J302" s="58"/>
    </row>
    <row r="303" spans="1:10" x14ac:dyDescent="0.3">
      <c r="A303" s="58" t="s">
        <v>622</v>
      </c>
      <c r="B303" s="59">
        <v>2015</v>
      </c>
      <c r="C303" s="59">
        <v>49.09</v>
      </c>
      <c r="D303" s="59">
        <v>49.09</v>
      </c>
      <c r="E303" s="59">
        <v>100</v>
      </c>
      <c r="F303" s="59">
        <v>28.99</v>
      </c>
      <c r="G303" s="59">
        <v>63.46</v>
      </c>
      <c r="H303" s="59">
        <v>60.24</v>
      </c>
      <c r="I303" s="58" t="s">
        <v>77</v>
      </c>
      <c r="J303" s="58"/>
    </row>
    <row r="304" spans="1:10" x14ac:dyDescent="0.3">
      <c r="A304" s="58" t="s">
        <v>622</v>
      </c>
      <c r="B304" s="59">
        <v>2016</v>
      </c>
      <c r="C304" s="59">
        <v>45.23</v>
      </c>
      <c r="D304" s="59">
        <v>45.23</v>
      </c>
      <c r="E304" s="59">
        <v>100</v>
      </c>
      <c r="F304" s="59">
        <v>26.1</v>
      </c>
      <c r="G304" s="59">
        <v>65.08</v>
      </c>
      <c r="H304" s="59">
        <v>45.38</v>
      </c>
      <c r="I304" s="58" t="s">
        <v>77</v>
      </c>
      <c r="J304" s="58"/>
    </row>
    <row r="305" spans="1:10" x14ac:dyDescent="0.3">
      <c r="A305" s="58" t="s">
        <v>622</v>
      </c>
      <c r="B305" s="59">
        <v>2017</v>
      </c>
      <c r="C305" s="59">
        <v>48.98</v>
      </c>
      <c r="D305" s="59">
        <v>48.98</v>
      </c>
      <c r="E305" s="59">
        <v>100</v>
      </c>
      <c r="F305" s="59">
        <v>23.71</v>
      </c>
      <c r="G305" s="59">
        <v>58.06</v>
      </c>
      <c r="H305" s="59">
        <v>78.22</v>
      </c>
      <c r="I305" s="58" t="s">
        <v>77</v>
      </c>
      <c r="J305" s="58"/>
    </row>
    <row r="306" spans="1:10" x14ac:dyDescent="0.3">
      <c r="A306" s="58" t="s">
        <v>622</v>
      </c>
      <c r="B306" s="59">
        <v>2018</v>
      </c>
      <c r="C306" s="59">
        <v>54.46</v>
      </c>
      <c r="D306" s="59">
        <v>54.46</v>
      </c>
      <c r="E306" s="59">
        <v>100</v>
      </c>
      <c r="F306" s="59">
        <v>20.6</v>
      </c>
      <c r="G306" s="59">
        <v>69.760000000000005</v>
      </c>
      <c r="H306" s="59">
        <v>88.37</v>
      </c>
      <c r="I306" s="58" t="s">
        <v>77</v>
      </c>
      <c r="J306" s="58"/>
    </row>
    <row r="307" spans="1:10" x14ac:dyDescent="0.3">
      <c r="A307" s="58" t="s">
        <v>622</v>
      </c>
      <c r="B307" s="59">
        <v>2019</v>
      </c>
      <c r="C307" s="59">
        <v>57.1</v>
      </c>
      <c r="D307" s="59">
        <v>57.1</v>
      </c>
      <c r="E307" s="59">
        <v>100</v>
      </c>
      <c r="F307" s="59">
        <v>25.65</v>
      </c>
      <c r="G307" s="59">
        <v>68.8</v>
      </c>
      <c r="H307" s="59">
        <v>92.86</v>
      </c>
      <c r="I307" s="58" t="s">
        <v>77</v>
      </c>
      <c r="J307" s="58"/>
    </row>
    <row r="308" spans="1:10" x14ac:dyDescent="0.3">
      <c r="A308" s="58" t="s">
        <v>622</v>
      </c>
      <c r="B308" s="59">
        <v>2020</v>
      </c>
      <c r="C308" s="59">
        <v>60.81</v>
      </c>
      <c r="D308" s="59">
        <v>60.81</v>
      </c>
      <c r="E308" s="59">
        <v>100</v>
      </c>
      <c r="F308" s="59">
        <v>29.87</v>
      </c>
      <c r="G308" s="59">
        <v>75.87</v>
      </c>
      <c r="H308" s="59">
        <v>89.93</v>
      </c>
      <c r="I308" s="58" t="s">
        <v>77</v>
      </c>
      <c r="J308" s="58"/>
    </row>
    <row r="309" spans="1:10" x14ac:dyDescent="0.3">
      <c r="A309" s="58" t="s">
        <v>622</v>
      </c>
      <c r="B309" s="59">
        <v>2021</v>
      </c>
      <c r="C309" s="59">
        <v>73.58</v>
      </c>
      <c r="D309" s="59">
        <v>73.58</v>
      </c>
      <c r="E309" s="59">
        <v>100</v>
      </c>
      <c r="F309" s="59">
        <v>46.79</v>
      </c>
      <c r="G309" s="59">
        <v>88.05</v>
      </c>
      <c r="H309" s="59">
        <v>96.41</v>
      </c>
      <c r="I309" s="58" t="s">
        <v>77</v>
      </c>
      <c r="J309" s="58"/>
    </row>
    <row r="310" spans="1:10" x14ac:dyDescent="0.3">
      <c r="A310" s="58" t="s">
        <v>642</v>
      </c>
      <c r="B310" s="59">
        <v>2008</v>
      </c>
      <c r="C310" s="59">
        <v>19.77</v>
      </c>
      <c r="D310" s="59">
        <v>19.77</v>
      </c>
      <c r="E310" s="59">
        <v>100</v>
      </c>
      <c r="F310" s="59">
        <v>7.11</v>
      </c>
      <c r="G310" s="59">
        <v>9.3699999999999992</v>
      </c>
      <c r="H310" s="59">
        <v>59.75</v>
      </c>
      <c r="I310" s="58" t="s">
        <v>77</v>
      </c>
      <c r="J310" s="58"/>
    </row>
    <row r="311" spans="1:10" x14ac:dyDescent="0.3">
      <c r="A311" s="58" t="s">
        <v>642</v>
      </c>
      <c r="B311" s="59">
        <v>2009</v>
      </c>
      <c r="C311" s="59">
        <v>17.670000000000002</v>
      </c>
      <c r="D311" s="59">
        <v>17.670000000000002</v>
      </c>
      <c r="E311" s="59">
        <v>100</v>
      </c>
      <c r="F311" s="59">
        <v>7.53</v>
      </c>
      <c r="G311" s="59">
        <v>8.91</v>
      </c>
      <c r="H311" s="59">
        <v>50.41</v>
      </c>
      <c r="I311" s="58" t="s">
        <v>77</v>
      </c>
      <c r="J311" s="58"/>
    </row>
    <row r="312" spans="1:10" x14ac:dyDescent="0.3">
      <c r="A312" s="58" t="s">
        <v>642</v>
      </c>
      <c r="B312" s="59">
        <v>2010</v>
      </c>
      <c r="C312" s="59">
        <v>23.75</v>
      </c>
      <c r="D312" s="59">
        <v>23.75</v>
      </c>
      <c r="E312" s="59">
        <v>100</v>
      </c>
      <c r="F312" s="59">
        <v>30.44</v>
      </c>
      <c r="G312" s="59">
        <v>4.75</v>
      </c>
      <c r="H312" s="59">
        <v>44.11</v>
      </c>
      <c r="I312" s="58" t="s">
        <v>77</v>
      </c>
      <c r="J312" s="58"/>
    </row>
    <row r="313" spans="1:10" x14ac:dyDescent="0.3">
      <c r="A313" s="58" t="s">
        <v>642</v>
      </c>
      <c r="B313" s="59">
        <v>2011</v>
      </c>
      <c r="C313" s="59">
        <v>21.52</v>
      </c>
      <c r="D313" s="59">
        <v>21.52</v>
      </c>
      <c r="E313" s="59">
        <v>100</v>
      </c>
      <c r="F313" s="59">
        <v>28.96</v>
      </c>
      <c r="G313" s="59">
        <v>2.91</v>
      </c>
      <c r="H313" s="59">
        <v>39.909999999999997</v>
      </c>
      <c r="I313" s="58" t="s">
        <v>77</v>
      </c>
      <c r="J313" s="58"/>
    </row>
    <row r="314" spans="1:10" x14ac:dyDescent="0.3">
      <c r="A314" s="58" t="s">
        <v>642</v>
      </c>
      <c r="B314" s="59">
        <v>2012</v>
      </c>
      <c r="C314" s="59">
        <v>24.08</v>
      </c>
      <c r="D314" s="59">
        <v>24.08</v>
      </c>
      <c r="E314" s="59">
        <v>100</v>
      </c>
      <c r="F314" s="59">
        <v>30.98</v>
      </c>
      <c r="G314" s="59">
        <v>11.59</v>
      </c>
      <c r="H314" s="59">
        <v>33.06</v>
      </c>
      <c r="I314" s="58" t="s">
        <v>77</v>
      </c>
      <c r="J314" s="58"/>
    </row>
    <row r="315" spans="1:10" x14ac:dyDescent="0.3">
      <c r="A315" s="58" t="s">
        <v>642</v>
      </c>
      <c r="B315" s="59">
        <v>2013</v>
      </c>
      <c r="C315" s="59">
        <v>22.8</v>
      </c>
      <c r="D315" s="59">
        <v>22.8</v>
      </c>
      <c r="E315" s="59">
        <v>100</v>
      </c>
      <c r="F315" s="59">
        <v>29.63</v>
      </c>
      <c r="G315" s="59">
        <v>10.5</v>
      </c>
      <c r="H315" s="59">
        <v>31.57</v>
      </c>
      <c r="I315" s="58" t="s">
        <v>77</v>
      </c>
      <c r="J315" s="58"/>
    </row>
    <row r="316" spans="1:10" x14ac:dyDescent="0.3">
      <c r="A316" s="58" t="s">
        <v>642</v>
      </c>
      <c r="B316" s="59">
        <v>2014</v>
      </c>
      <c r="C316" s="59">
        <v>21.2</v>
      </c>
      <c r="D316" s="59">
        <v>21.2</v>
      </c>
      <c r="E316" s="59">
        <v>100</v>
      </c>
      <c r="F316" s="59">
        <v>29.59</v>
      </c>
      <c r="G316" s="59">
        <v>10.15</v>
      </c>
      <c r="H316" s="59">
        <v>25.11</v>
      </c>
      <c r="I316" s="58" t="s">
        <v>77</v>
      </c>
      <c r="J316" s="58"/>
    </row>
    <row r="317" spans="1:10" x14ac:dyDescent="0.3">
      <c r="A317" s="58" t="s">
        <v>642</v>
      </c>
      <c r="B317" s="59">
        <v>2015</v>
      </c>
      <c r="C317" s="59">
        <v>22.48</v>
      </c>
      <c r="D317" s="59">
        <v>22.48</v>
      </c>
      <c r="E317" s="59">
        <v>100</v>
      </c>
      <c r="F317" s="59">
        <v>30.57</v>
      </c>
      <c r="G317" s="59">
        <v>11.87</v>
      </c>
      <c r="H317" s="59">
        <v>26.16</v>
      </c>
      <c r="I317" s="58" t="s">
        <v>77</v>
      </c>
      <c r="J317" s="58"/>
    </row>
    <row r="318" spans="1:10" x14ac:dyDescent="0.3">
      <c r="A318" s="58" t="s">
        <v>642</v>
      </c>
      <c r="B318" s="59">
        <v>2016</v>
      </c>
      <c r="C318" s="59">
        <v>21.85</v>
      </c>
      <c r="D318" s="59">
        <v>21.85</v>
      </c>
      <c r="E318" s="59">
        <v>100</v>
      </c>
      <c r="F318" s="59">
        <v>32.71</v>
      </c>
      <c r="G318" s="59">
        <v>6.81</v>
      </c>
      <c r="H318" s="59">
        <v>28.16</v>
      </c>
      <c r="I318" s="58" t="s">
        <v>77</v>
      </c>
      <c r="J318" s="58"/>
    </row>
    <row r="319" spans="1:10" x14ac:dyDescent="0.3">
      <c r="A319" s="58" t="s">
        <v>642</v>
      </c>
      <c r="B319" s="59">
        <v>2017</v>
      </c>
      <c r="C319" s="59">
        <v>22.32</v>
      </c>
      <c r="D319" s="59">
        <v>22.32</v>
      </c>
      <c r="E319" s="59">
        <v>100</v>
      </c>
      <c r="F319" s="59">
        <v>30.63</v>
      </c>
      <c r="G319" s="59">
        <v>8.83</v>
      </c>
      <c r="H319" s="59">
        <v>30.51</v>
      </c>
      <c r="I319" s="58" t="s">
        <v>77</v>
      </c>
      <c r="J319" s="58"/>
    </row>
    <row r="320" spans="1:10" x14ac:dyDescent="0.3">
      <c r="A320" s="58" t="s">
        <v>642</v>
      </c>
      <c r="B320" s="59">
        <v>2018</v>
      </c>
      <c r="C320" s="59">
        <v>34.729999999999997</v>
      </c>
      <c r="D320" s="59">
        <v>34.729999999999997</v>
      </c>
      <c r="E320" s="59">
        <v>100</v>
      </c>
      <c r="F320" s="59">
        <v>31.79</v>
      </c>
      <c r="G320" s="59">
        <v>47.44</v>
      </c>
      <c r="H320" s="59">
        <v>18.39</v>
      </c>
      <c r="I320" s="58" t="s">
        <v>77</v>
      </c>
      <c r="J320" s="58"/>
    </row>
    <row r="321" spans="1:10" x14ac:dyDescent="0.3">
      <c r="A321" s="58" t="s">
        <v>642</v>
      </c>
      <c r="B321" s="59">
        <v>2019</v>
      </c>
      <c r="C321" s="59">
        <v>36.369999999999997</v>
      </c>
      <c r="D321" s="59">
        <v>36.369999999999997</v>
      </c>
      <c r="E321" s="59">
        <v>100</v>
      </c>
      <c r="F321" s="59">
        <v>30.44</v>
      </c>
      <c r="G321" s="59">
        <v>48.38</v>
      </c>
      <c r="H321" s="59">
        <v>26.52</v>
      </c>
      <c r="I321" s="58" t="s">
        <v>77</v>
      </c>
      <c r="J321" s="58"/>
    </row>
    <row r="322" spans="1:10" x14ac:dyDescent="0.3">
      <c r="A322" s="58" t="s">
        <v>642</v>
      </c>
      <c r="B322" s="59">
        <v>2020</v>
      </c>
      <c r="C322" s="59">
        <v>34.85</v>
      </c>
      <c r="D322" s="59">
        <v>34.85</v>
      </c>
      <c r="E322" s="59">
        <v>100</v>
      </c>
      <c r="F322" s="59">
        <v>30.06</v>
      </c>
      <c r="G322" s="59">
        <v>47.43</v>
      </c>
      <c r="H322" s="59">
        <v>21.99</v>
      </c>
      <c r="I322" s="58" t="s">
        <v>77</v>
      </c>
      <c r="J322" s="58"/>
    </row>
    <row r="323" spans="1:10" x14ac:dyDescent="0.3">
      <c r="A323" s="58" t="s">
        <v>642</v>
      </c>
      <c r="B323" s="59">
        <v>2021</v>
      </c>
      <c r="C323" s="59">
        <v>42.3</v>
      </c>
      <c r="D323" s="59">
        <v>42.3</v>
      </c>
      <c r="E323" s="59">
        <v>100</v>
      </c>
      <c r="F323" s="59">
        <v>35.24</v>
      </c>
      <c r="G323" s="59">
        <v>49.97</v>
      </c>
      <c r="H323" s="59">
        <v>41.77</v>
      </c>
      <c r="I323" s="58" t="s">
        <v>77</v>
      </c>
      <c r="J323" s="58"/>
    </row>
    <row r="324" spans="1:10" x14ac:dyDescent="0.3">
      <c r="A324" s="58" t="s">
        <v>643</v>
      </c>
      <c r="B324" s="59">
        <v>2008</v>
      </c>
      <c r="C324" s="59" t="s">
        <v>679</v>
      </c>
      <c r="D324" s="59" t="s">
        <v>679</v>
      </c>
      <c r="E324" s="59" t="s">
        <v>679</v>
      </c>
      <c r="F324" s="59" t="s">
        <v>679</v>
      </c>
      <c r="G324" s="59" t="s">
        <v>679</v>
      </c>
      <c r="H324" s="59" t="s">
        <v>679</v>
      </c>
      <c r="I324" s="58" t="s">
        <v>77</v>
      </c>
      <c r="J324" s="58"/>
    </row>
    <row r="325" spans="1:10" x14ac:dyDescent="0.3">
      <c r="A325" s="58" t="s">
        <v>643</v>
      </c>
      <c r="B325" s="59">
        <v>2009</v>
      </c>
      <c r="C325" s="59" t="s">
        <v>679</v>
      </c>
      <c r="D325" s="59" t="s">
        <v>679</v>
      </c>
      <c r="E325" s="59" t="s">
        <v>679</v>
      </c>
      <c r="F325" s="59" t="s">
        <v>679</v>
      </c>
      <c r="G325" s="59" t="s">
        <v>679</v>
      </c>
      <c r="H325" s="59" t="s">
        <v>679</v>
      </c>
      <c r="I325" s="58" t="s">
        <v>77</v>
      </c>
      <c r="J325" s="58"/>
    </row>
    <row r="326" spans="1:10" x14ac:dyDescent="0.3">
      <c r="A326" s="58" t="s">
        <v>643</v>
      </c>
      <c r="B326" s="59">
        <v>2010</v>
      </c>
      <c r="C326" s="59">
        <v>18.55</v>
      </c>
      <c r="D326" s="59">
        <v>18.55</v>
      </c>
      <c r="E326" s="59">
        <v>100</v>
      </c>
      <c r="F326" s="59">
        <v>2.0699999999999998</v>
      </c>
      <c r="G326" s="59">
        <v>24.15</v>
      </c>
      <c r="H326" s="59">
        <v>38.21</v>
      </c>
      <c r="I326" s="58" t="s">
        <v>77</v>
      </c>
      <c r="J326" s="58"/>
    </row>
    <row r="327" spans="1:10" x14ac:dyDescent="0.3">
      <c r="A327" s="58" t="s">
        <v>643</v>
      </c>
      <c r="B327" s="59">
        <v>2011</v>
      </c>
      <c r="C327" s="59">
        <v>19.41</v>
      </c>
      <c r="D327" s="59">
        <v>19.41</v>
      </c>
      <c r="E327" s="59">
        <v>100</v>
      </c>
      <c r="F327" s="59">
        <v>1.68</v>
      </c>
      <c r="G327" s="59">
        <v>26.09</v>
      </c>
      <c r="H327" s="59">
        <v>39.42</v>
      </c>
      <c r="I327" s="58" t="s">
        <v>77</v>
      </c>
      <c r="J327" s="58"/>
    </row>
    <row r="328" spans="1:10" x14ac:dyDescent="0.3">
      <c r="A328" s="58" t="s">
        <v>643</v>
      </c>
      <c r="B328" s="59">
        <v>2012</v>
      </c>
      <c r="C328" s="59">
        <v>25.55</v>
      </c>
      <c r="D328" s="59">
        <v>25.55</v>
      </c>
      <c r="E328" s="59">
        <v>100</v>
      </c>
      <c r="F328" s="59">
        <v>8.09</v>
      </c>
      <c r="G328" s="59">
        <v>37.479999999999997</v>
      </c>
      <c r="H328" s="59">
        <v>36.18</v>
      </c>
      <c r="I328" s="58" t="s">
        <v>77</v>
      </c>
      <c r="J328" s="58"/>
    </row>
    <row r="329" spans="1:10" x14ac:dyDescent="0.3">
      <c r="A329" s="58" t="s">
        <v>643</v>
      </c>
      <c r="B329" s="59">
        <v>2013</v>
      </c>
      <c r="C329" s="59">
        <v>24.67</v>
      </c>
      <c r="D329" s="59">
        <v>24.67</v>
      </c>
      <c r="E329" s="59">
        <v>100</v>
      </c>
      <c r="F329" s="59">
        <v>8.41</v>
      </c>
      <c r="G329" s="59">
        <v>37.61</v>
      </c>
      <c r="H329" s="59">
        <v>31.45</v>
      </c>
      <c r="I329" s="58" t="s">
        <v>77</v>
      </c>
      <c r="J329" s="58"/>
    </row>
    <row r="330" spans="1:10" x14ac:dyDescent="0.3">
      <c r="A330" s="58" t="s">
        <v>643</v>
      </c>
      <c r="B330" s="59">
        <v>2014</v>
      </c>
      <c r="C330" s="59">
        <v>26.87</v>
      </c>
      <c r="D330" s="59">
        <v>26.87</v>
      </c>
      <c r="E330" s="59">
        <v>100</v>
      </c>
      <c r="F330" s="59">
        <v>10.39</v>
      </c>
      <c r="G330" s="59">
        <v>47.05</v>
      </c>
      <c r="H330" s="59">
        <v>21.81</v>
      </c>
      <c r="I330" s="58" t="s">
        <v>77</v>
      </c>
      <c r="J330" s="58"/>
    </row>
    <row r="331" spans="1:10" x14ac:dyDescent="0.3">
      <c r="A331" s="58" t="s">
        <v>643</v>
      </c>
      <c r="B331" s="59">
        <v>2015</v>
      </c>
      <c r="C331" s="59">
        <v>26.13</v>
      </c>
      <c r="D331" s="59">
        <v>26.13</v>
      </c>
      <c r="E331" s="59">
        <v>100</v>
      </c>
      <c r="F331" s="59">
        <v>12.35</v>
      </c>
      <c r="G331" s="59">
        <v>40.29</v>
      </c>
      <c r="H331" s="59">
        <v>26.45</v>
      </c>
      <c r="I331" s="58" t="s">
        <v>77</v>
      </c>
      <c r="J331" s="58"/>
    </row>
    <row r="332" spans="1:10" x14ac:dyDescent="0.3">
      <c r="A332" s="58" t="s">
        <v>643</v>
      </c>
      <c r="B332" s="59">
        <v>2016</v>
      </c>
      <c r="C332" s="59">
        <v>32.26</v>
      </c>
      <c r="D332" s="59">
        <v>32.26</v>
      </c>
      <c r="E332" s="59">
        <v>100</v>
      </c>
      <c r="F332" s="59">
        <v>12.46</v>
      </c>
      <c r="G332" s="59">
        <v>38.47</v>
      </c>
      <c r="H332" s="59">
        <v>56.73</v>
      </c>
      <c r="I332" s="58" t="s">
        <v>77</v>
      </c>
      <c r="J332" s="58"/>
    </row>
    <row r="333" spans="1:10" x14ac:dyDescent="0.3">
      <c r="A333" s="58" t="s">
        <v>643</v>
      </c>
      <c r="B333" s="59">
        <v>2017</v>
      </c>
      <c r="C333" s="59">
        <v>52.57</v>
      </c>
      <c r="D333" s="59">
        <v>52.57</v>
      </c>
      <c r="E333" s="59">
        <v>100</v>
      </c>
      <c r="F333" s="59">
        <v>26.01</v>
      </c>
      <c r="G333" s="59">
        <v>68.83</v>
      </c>
      <c r="H333" s="59">
        <v>71.95</v>
      </c>
      <c r="I333" s="58" t="s">
        <v>77</v>
      </c>
      <c r="J333" s="58"/>
    </row>
    <row r="334" spans="1:10" x14ac:dyDescent="0.3">
      <c r="A334" s="58" t="s">
        <v>643</v>
      </c>
      <c r="B334" s="59">
        <v>2018</v>
      </c>
      <c r="C334" s="59">
        <v>47.84</v>
      </c>
      <c r="D334" s="59">
        <v>47.84</v>
      </c>
      <c r="E334" s="59">
        <v>100</v>
      </c>
      <c r="F334" s="59">
        <v>27.91</v>
      </c>
      <c r="G334" s="59">
        <v>65.430000000000007</v>
      </c>
      <c r="H334" s="59">
        <v>53.23</v>
      </c>
      <c r="I334" s="58" t="s">
        <v>77</v>
      </c>
      <c r="J334" s="58"/>
    </row>
    <row r="335" spans="1:10" x14ac:dyDescent="0.3">
      <c r="A335" s="58" t="s">
        <v>643</v>
      </c>
      <c r="B335" s="59">
        <v>2019</v>
      </c>
      <c r="C335" s="59">
        <v>46.61</v>
      </c>
      <c r="D335" s="59">
        <v>46.61</v>
      </c>
      <c r="E335" s="59">
        <v>100</v>
      </c>
      <c r="F335" s="59">
        <v>26.33</v>
      </c>
      <c r="G335" s="59">
        <v>64.58</v>
      </c>
      <c r="H335" s="59">
        <v>51.97</v>
      </c>
      <c r="I335" s="58" t="s">
        <v>77</v>
      </c>
      <c r="J335" s="58"/>
    </row>
    <row r="336" spans="1:10" x14ac:dyDescent="0.3">
      <c r="A336" s="58" t="s">
        <v>643</v>
      </c>
      <c r="B336" s="59">
        <v>2020</v>
      </c>
      <c r="C336" s="59">
        <v>50.82</v>
      </c>
      <c r="D336" s="59">
        <v>50.82</v>
      </c>
      <c r="E336" s="59">
        <v>100</v>
      </c>
      <c r="F336" s="59">
        <v>37.94</v>
      </c>
      <c r="G336" s="59">
        <v>60.74</v>
      </c>
      <c r="H336" s="59">
        <v>56.79</v>
      </c>
      <c r="I336" s="58" t="s">
        <v>77</v>
      </c>
      <c r="J336" s="58"/>
    </row>
    <row r="337" spans="1:10" x14ac:dyDescent="0.3">
      <c r="A337" s="58" t="s">
        <v>643</v>
      </c>
      <c r="B337" s="59">
        <v>2021</v>
      </c>
      <c r="C337" s="59">
        <v>53.22</v>
      </c>
      <c r="D337" s="59">
        <v>53.22</v>
      </c>
      <c r="E337" s="59">
        <v>100</v>
      </c>
      <c r="F337" s="59">
        <v>40.43</v>
      </c>
      <c r="G337" s="59">
        <v>63.45</v>
      </c>
      <c r="H337" s="59">
        <v>58.47</v>
      </c>
      <c r="I337" s="58" t="s">
        <v>77</v>
      </c>
      <c r="J337" s="58"/>
    </row>
    <row r="338" spans="1:10" x14ac:dyDescent="0.3">
      <c r="A338" s="58" t="s">
        <v>162</v>
      </c>
      <c r="B338" s="59">
        <v>2008</v>
      </c>
      <c r="C338" s="59">
        <v>52.53</v>
      </c>
      <c r="D338" s="59">
        <v>52.53</v>
      </c>
      <c r="E338" s="59">
        <v>100</v>
      </c>
      <c r="F338" s="59">
        <v>69.36</v>
      </c>
      <c r="G338" s="59">
        <v>42.16</v>
      </c>
      <c r="H338" s="59">
        <v>40.369999999999997</v>
      </c>
      <c r="I338" s="58" t="s">
        <v>77</v>
      </c>
      <c r="J338" s="58"/>
    </row>
    <row r="339" spans="1:10" x14ac:dyDescent="0.3">
      <c r="A339" s="58" t="s">
        <v>162</v>
      </c>
      <c r="B339" s="59">
        <v>2009</v>
      </c>
      <c r="C339" s="59">
        <v>51.34</v>
      </c>
      <c r="D339" s="59">
        <v>47.1</v>
      </c>
      <c r="E339" s="59">
        <v>56.25</v>
      </c>
      <c r="F339" s="59">
        <v>59.53</v>
      </c>
      <c r="G339" s="59">
        <v>48.35</v>
      </c>
      <c r="H339" s="59">
        <v>41.95</v>
      </c>
      <c r="I339" s="58" t="s">
        <v>77</v>
      </c>
      <c r="J339" s="58"/>
    </row>
    <row r="340" spans="1:10" x14ac:dyDescent="0.3">
      <c r="A340" s="58" t="s">
        <v>162</v>
      </c>
      <c r="B340" s="59">
        <v>2010</v>
      </c>
      <c r="C340" s="59">
        <v>60.87</v>
      </c>
      <c r="D340" s="59">
        <v>60.87</v>
      </c>
      <c r="E340" s="59">
        <v>100</v>
      </c>
      <c r="F340" s="59">
        <v>61.97</v>
      </c>
      <c r="G340" s="59">
        <v>58.23</v>
      </c>
      <c r="H340" s="59">
        <v>63.39</v>
      </c>
      <c r="I340" s="58" t="s">
        <v>77</v>
      </c>
      <c r="J340" s="58"/>
    </row>
    <row r="341" spans="1:10" x14ac:dyDescent="0.3">
      <c r="A341" s="58" t="s">
        <v>162</v>
      </c>
      <c r="B341" s="59">
        <v>2011</v>
      </c>
      <c r="C341" s="59">
        <v>68.37</v>
      </c>
      <c r="D341" s="59">
        <v>68.37</v>
      </c>
      <c r="E341" s="59">
        <v>100</v>
      </c>
      <c r="F341" s="59">
        <v>64.16</v>
      </c>
      <c r="G341" s="59">
        <v>66.849999999999994</v>
      </c>
      <c r="H341" s="59">
        <v>78.37</v>
      </c>
      <c r="I341" s="58" t="s">
        <v>77</v>
      </c>
      <c r="J341" s="58"/>
    </row>
    <row r="342" spans="1:10" x14ac:dyDescent="0.3">
      <c r="A342" s="58" t="s">
        <v>162</v>
      </c>
      <c r="B342" s="59">
        <v>2012</v>
      </c>
      <c r="C342" s="59">
        <v>65.22</v>
      </c>
      <c r="D342" s="59">
        <v>65.22</v>
      </c>
      <c r="E342" s="59">
        <v>100</v>
      </c>
      <c r="F342" s="59">
        <v>62.21</v>
      </c>
      <c r="G342" s="59">
        <v>65.36</v>
      </c>
      <c r="H342" s="59">
        <v>70.290000000000006</v>
      </c>
      <c r="I342" s="58" t="s">
        <v>77</v>
      </c>
      <c r="J342" s="58"/>
    </row>
    <row r="343" spans="1:10" x14ac:dyDescent="0.3">
      <c r="A343" s="58" t="s">
        <v>162</v>
      </c>
      <c r="B343" s="59">
        <v>2013</v>
      </c>
      <c r="C343" s="59">
        <v>70.709999999999994</v>
      </c>
      <c r="D343" s="59">
        <v>70.709999999999994</v>
      </c>
      <c r="E343" s="59">
        <v>100</v>
      </c>
      <c r="F343" s="59">
        <v>64.819999999999993</v>
      </c>
      <c r="G343" s="59">
        <v>73.02</v>
      </c>
      <c r="H343" s="59">
        <v>77.2</v>
      </c>
      <c r="I343" s="58" t="s">
        <v>77</v>
      </c>
      <c r="J343" s="58"/>
    </row>
    <row r="344" spans="1:10" x14ac:dyDescent="0.3">
      <c r="A344" s="58" t="s">
        <v>162</v>
      </c>
      <c r="B344" s="59">
        <v>2014</v>
      </c>
      <c r="C344" s="59">
        <v>71.34</v>
      </c>
      <c r="D344" s="59">
        <v>71.34</v>
      </c>
      <c r="E344" s="59">
        <v>100</v>
      </c>
      <c r="F344" s="59">
        <v>70.319999999999993</v>
      </c>
      <c r="G344" s="59">
        <v>76.400000000000006</v>
      </c>
      <c r="H344" s="59">
        <v>64.55</v>
      </c>
      <c r="I344" s="58" t="s">
        <v>77</v>
      </c>
      <c r="J344" s="58"/>
    </row>
    <row r="345" spans="1:10" x14ac:dyDescent="0.3">
      <c r="A345" s="58" t="s">
        <v>162</v>
      </c>
      <c r="B345" s="59">
        <v>2015</v>
      </c>
      <c r="C345" s="59">
        <v>73.94</v>
      </c>
      <c r="D345" s="59">
        <v>73.94</v>
      </c>
      <c r="E345" s="59">
        <v>100</v>
      </c>
      <c r="F345" s="59">
        <v>72.63</v>
      </c>
      <c r="G345" s="59">
        <v>66.72</v>
      </c>
      <c r="H345" s="59">
        <v>88.5</v>
      </c>
      <c r="I345" s="58" t="s">
        <v>77</v>
      </c>
      <c r="J345" s="58"/>
    </row>
    <row r="346" spans="1:10" x14ac:dyDescent="0.3">
      <c r="A346" s="58" t="s">
        <v>162</v>
      </c>
      <c r="B346" s="59">
        <v>2016</v>
      </c>
      <c r="C346" s="59">
        <v>67.33</v>
      </c>
      <c r="D346" s="59">
        <v>67.33</v>
      </c>
      <c r="E346" s="59">
        <v>100</v>
      </c>
      <c r="F346" s="59">
        <v>71.290000000000006</v>
      </c>
      <c r="G346" s="59">
        <v>59.75</v>
      </c>
      <c r="H346" s="59">
        <v>73.16</v>
      </c>
      <c r="I346" s="58" t="s">
        <v>77</v>
      </c>
      <c r="J346" s="58"/>
    </row>
    <row r="347" spans="1:10" x14ac:dyDescent="0.3">
      <c r="A347" s="58" t="s">
        <v>162</v>
      </c>
      <c r="B347" s="59">
        <v>2017</v>
      </c>
      <c r="C347" s="59">
        <v>70.739999999999995</v>
      </c>
      <c r="D347" s="59">
        <v>70.739999999999995</v>
      </c>
      <c r="E347" s="59">
        <v>100</v>
      </c>
      <c r="F347" s="59">
        <v>74.010000000000005</v>
      </c>
      <c r="G347" s="59">
        <v>71.13</v>
      </c>
      <c r="H347" s="59">
        <v>64.319999999999993</v>
      </c>
      <c r="I347" s="58" t="s">
        <v>77</v>
      </c>
      <c r="J347" s="58"/>
    </row>
    <row r="348" spans="1:10" x14ac:dyDescent="0.3">
      <c r="A348" s="58" t="s">
        <v>162</v>
      </c>
      <c r="B348" s="59">
        <v>2018</v>
      </c>
      <c r="C348" s="59">
        <v>74.989999999999995</v>
      </c>
      <c r="D348" s="59">
        <v>74.989999999999995</v>
      </c>
      <c r="E348" s="59">
        <v>100</v>
      </c>
      <c r="F348" s="59">
        <v>73.62</v>
      </c>
      <c r="G348" s="59">
        <v>72.959999999999994</v>
      </c>
      <c r="H348" s="59">
        <v>80.86</v>
      </c>
      <c r="I348" s="58" t="s">
        <v>77</v>
      </c>
      <c r="J348" s="58"/>
    </row>
    <row r="349" spans="1:10" x14ac:dyDescent="0.3">
      <c r="A349" s="58" t="s">
        <v>162</v>
      </c>
      <c r="B349" s="59">
        <v>2019</v>
      </c>
      <c r="C349" s="59">
        <v>73.63</v>
      </c>
      <c r="D349" s="59">
        <v>73.63</v>
      </c>
      <c r="E349" s="59">
        <v>100</v>
      </c>
      <c r="F349" s="59">
        <v>72.62</v>
      </c>
      <c r="G349" s="59">
        <v>69.72</v>
      </c>
      <c r="H349" s="59">
        <v>82.04</v>
      </c>
      <c r="I349" s="58" t="s">
        <v>77</v>
      </c>
      <c r="J349" s="58"/>
    </row>
    <row r="350" spans="1:10" x14ac:dyDescent="0.3">
      <c r="A350" s="58" t="s">
        <v>162</v>
      </c>
      <c r="B350" s="59">
        <v>2020</v>
      </c>
      <c r="C350" s="59">
        <v>75.19</v>
      </c>
      <c r="D350" s="59">
        <v>75.19</v>
      </c>
      <c r="E350" s="59">
        <v>100</v>
      </c>
      <c r="F350" s="59">
        <v>73.33</v>
      </c>
      <c r="G350" s="59">
        <v>73</v>
      </c>
      <c r="H350" s="59">
        <v>82.19</v>
      </c>
      <c r="I350" s="58" t="s">
        <v>77</v>
      </c>
      <c r="J350" s="58"/>
    </row>
    <row r="351" spans="1:10" x14ac:dyDescent="0.3">
      <c r="A351" s="58" t="s">
        <v>162</v>
      </c>
      <c r="B351" s="59">
        <v>2021</v>
      </c>
      <c r="C351" s="59">
        <v>75.19</v>
      </c>
      <c r="D351" s="59">
        <v>75.19</v>
      </c>
      <c r="E351" s="59">
        <v>100</v>
      </c>
      <c r="F351" s="59">
        <v>72.38</v>
      </c>
      <c r="G351" s="59">
        <v>72.22</v>
      </c>
      <c r="H351" s="59">
        <v>85.17</v>
      </c>
      <c r="I351" s="58" t="s">
        <v>77</v>
      </c>
      <c r="J351" s="58"/>
    </row>
    <row r="352" spans="1:10" x14ac:dyDescent="0.3">
      <c r="A352" s="58" t="s">
        <v>274</v>
      </c>
      <c r="B352" s="59">
        <v>2008</v>
      </c>
      <c r="C352" s="59">
        <v>48.77</v>
      </c>
      <c r="D352" s="59">
        <v>48.77</v>
      </c>
      <c r="E352" s="59">
        <v>73.81</v>
      </c>
      <c r="F352" s="59">
        <v>66.349999999999994</v>
      </c>
      <c r="G352" s="59">
        <v>42.28</v>
      </c>
      <c r="H352" s="59">
        <v>28.72</v>
      </c>
      <c r="I352" s="58" t="s">
        <v>77</v>
      </c>
      <c r="J352" s="58"/>
    </row>
    <row r="353" spans="1:10" x14ac:dyDescent="0.3">
      <c r="A353" s="58" t="s">
        <v>274</v>
      </c>
      <c r="B353" s="59">
        <v>2009</v>
      </c>
      <c r="C353" s="59">
        <v>57.14</v>
      </c>
      <c r="D353" s="59">
        <v>57.14</v>
      </c>
      <c r="E353" s="59">
        <v>100</v>
      </c>
      <c r="F353" s="59">
        <v>64.58</v>
      </c>
      <c r="G353" s="59">
        <v>39.049999999999997</v>
      </c>
      <c r="H353" s="59">
        <v>74.650000000000006</v>
      </c>
      <c r="I353" s="58" t="s">
        <v>77</v>
      </c>
      <c r="J353" s="58"/>
    </row>
    <row r="354" spans="1:10" x14ac:dyDescent="0.3">
      <c r="A354" s="58" t="s">
        <v>274</v>
      </c>
      <c r="B354" s="59">
        <v>2010</v>
      </c>
      <c r="C354" s="59">
        <v>53.02</v>
      </c>
      <c r="D354" s="59">
        <v>53.02</v>
      </c>
      <c r="E354" s="59">
        <v>53.85</v>
      </c>
      <c r="F354" s="59">
        <v>61.14</v>
      </c>
      <c r="G354" s="59">
        <v>35.57</v>
      </c>
      <c r="H354" s="59">
        <v>68.260000000000005</v>
      </c>
      <c r="I354" s="58" t="s">
        <v>77</v>
      </c>
      <c r="J354" s="58"/>
    </row>
    <row r="355" spans="1:10" x14ac:dyDescent="0.3">
      <c r="A355" s="58" t="s">
        <v>274</v>
      </c>
      <c r="B355" s="59">
        <v>2011</v>
      </c>
      <c r="C355" s="59">
        <v>54.84</v>
      </c>
      <c r="D355" s="59">
        <v>51.49</v>
      </c>
      <c r="E355" s="59">
        <v>51.85</v>
      </c>
      <c r="F355" s="59">
        <v>61.08</v>
      </c>
      <c r="G355" s="59">
        <v>54.94</v>
      </c>
      <c r="H355" s="59">
        <v>43.63</v>
      </c>
      <c r="I355" s="58" t="s">
        <v>77</v>
      </c>
      <c r="J355" s="58"/>
    </row>
    <row r="356" spans="1:10" x14ac:dyDescent="0.3">
      <c r="A356" s="58" t="s">
        <v>274</v>
      </c>
      <c r="B356" s="59">
        <v>2012</v>
      </c>
      <c r="C356" s="59">
        <v>57.48</v>
      </c>
      <c r="D356" s="59">
        <v>57.48</v>
      </c>
      <c r="E356" s="59">
        <v>100</v>
      </c>
      <c r="F356" s="59">
        <v>62.12</v>
      </c>
      <c r="G356" s="59">
        <v>60.71</v>
      </c>
      <c r="H356" s="59">
        <v>43.82</v>
      </c>
      <c r="I356" s="58" t="s">
        <v>77</v>
      </c>
      <c r="J356" s="58"/>
    </row>
    <row r="357" spans="1:10" x14ac:dyDescent="0.3">
      <c r="A357" s="58" t="s">
        <v>274</v>
      </c>
      <c r="B357" s="59">
        <v>2013</v>
      </c>
      <c r="C357" s="59">
        <v>54.46</v>
      </c>
      <c r="D357" s="59">
        <v>54.46</v>
      </c>
      <c r="E357" s="59">
        <v>100</v>
      </c>
      <c r="F357" s="59">
        <v>63.33</v>
      </c>
      <c r="G357" s="59">
        <v>60.74</v>
      </c>
      <c r="H357" s="59">
        <v>28.17</v>
      </c>
      <c r="I357" s="58" t="s">
        <v>77</v>
      </c>
      <c r="J357" s="58"/>
    </row>
    <row r="358" spans="1:10" x14ac:dyDescent="0.3">
      <c r="A358" s="58" t="s">
        <v>274</v>
      </c>
      <c r="B358" s="59">
        <v>2014</v>
      </c>
      <c r="C358" s="59">
        <v>49.72</v>
      </c>
      <c r="D358" s="59">
        <v>49.72</v>
      </c>
      <c r="E358" s="59">
        <v>100</v>
      </c>
      <c r="F358" s="59">
        <v>57.25</v>
      </c>
      <c r="G358" s="59">
        <v>51.53</v>
      </c>
      <c r="H358" s="59">
        <v>33.35</v>
      </c>
      <c r="I358" s="58" t="s">
        <v>77</v>
      </c>
      <c r="J358" s="58"/>
    </row>
    <row r="359" spans="1:10" x14ac:dyDescent="0.3">
      <c r="A359" s="58" t="s">
        <v>274</v>
      </c>
      <c r="B359" s="59">
        <v>2015</v>
      </c>
      <c r="C359" s="59">
        <v>66.22</v>
      </c>
      <c r="D359" s="59">
        <v>66.22</v>
      </c>
      <c r="E359" s="59">
        <v>77.78</v>
      </c>
      <c r="F359" s="59">
        <v>61.92</v>
      </c>
      <c r="G359" s="59">
        <v>61.52</v>
      </c>
      <c r="H359" s="59">
        <v>81.8</v>
      </c>
      <c r="I359" s="58" t="s">
        <v>77</v>
      </c>
      <c r="J359" s="58"/>
    </row>
    <row r="360" spans="1:10" x14ac:dyDescent="0.3">
      <c r="A360" s="58" t="s">
        <v>274</v>
      </c>
      <c r="B360" s="59">
        <v>2016</v>
      </c>
      <c r="C360" s="59">
        <v>60.71</v>
      </c>
      <c r="D360" s="59">
        <v>60.71</v>
      </c>
      <c r="E360" s="59">
        <v>70</v>
      </c>
      <c r="F360" s="59">
        <v>52.35</v>
      </c>
      <c r="G360" s="59">
        <v>67.11</v>
      </c>
      <c r="H360" s="59">
        <v>64.62</v>
      </c>
      <c r="I360" s="58" t="s">
        <v>77</v>
      </c>
      <c r="J360" s="58"/>
    </row>
    <row r="361" spans="1:10" x14ac:dyDescent="0.3">
      <c r="A361" s="58" t="s">
        <v>274</v>
      </c>
      <c r="B361" s="59">
        <v>2017</v>
      </c>
      <c r="C361" s="59">
        <v>57.27</v>
      </c>
      <c r="D361" s="59">
        <v>57.27</v>
      </c>
      <c r="E361" s="59">
        <v>100</v>
      </c>
      <c r="F361" s="59">
        <v>51.16</v>
      </c>
      <c r="G361" s="59">
        <v>58.37</v>
      </c>
      <c r="H361" s="59">
        <v>66.180000000000007</v>
      </c>
      <c r="I361" s="58" t="s">
        <v>77</v>
      </c>
      <c r="J361" s="58"/>
    </row>
    <row r="362" spans="1:10" x14ac:dyDescent="0.3">
      <c r="A362" s="58" t="s">
        <v>274</v>
      </c>
      <c r="B362" s="59">
        <v>2018</v>
      </c>
      <c r="C362" s="59">
        <v>62.6</v>
      </c>
      <c r="D362" s="59">
        <v>62.6</v>
      </c>
      <c r="E362" s="59">
        <v>100</v>
      </c>
      <c r="F362" s="59">
        <v>54.88</v>
      </c>
      <c r="G362" s="59">
        <v>71.36</v>
      </c>
      <c r="H362" s="59">
        <v>61.41</v>
      </c>
      <c r="I362" s="58" t="s">
        <v>77</v>
      </c>
      <c r="J362" s="58"/>
    </row>
    <row r="363" spans="1:10" x14ac:dyDescent="0.3">
      <c r="A363" s="58" t="s">
        <v>274</v>
      </c>
      <c r="B363" s="59">
        <v>2019</v>
      </c>
      <c r="C363" s="59">
        <v>64.94</v>
      </c>
      <c r="D363" s="59">
        <v>64.94</v>
      </c>
      <c r="E363" s="59">
        <v>100</v>
      </c>
      <c r="F363" s="59">
        <v>58.94</v>
      </c>
      <c r="G363" s="59">
        <v>72.14</v>
      </c>
      <c r="H363" s="59">
        <v>63.33</v>
      </c>
      <c r="I363" s="58" t="s">
        <v>77</v>
      </c>
      <c r="J363" s="58"/>
    </row>
    <row r="364" spans="1:10" x14ac:dyDescent="0.3">
      <c r="A364" s="58" t="s">
        <v>274</v>
      </c>
      <c r="B364" s="59">
        <v>2020</v>
      </c>
      <c r="C364" s="59">
        <v>75.56</v>
      </c>
      <c r="D364" s="59">
        <v>75.56</v>
      </c>
      <c r="E364" s="59">
        <v>100</v>
      </c>
      <c r="F364" s="59">
        <v>67.959999999999994</v>
      </c>
      <c r="G364" s="59">
        <v>71.510000000000005</v>
      </c>
      <c r="H364" s="59">
        <v>95.86</v>
      </c>
      <c r="I364" s="58" t="s">
        <v>77</v>
      </c>
      <c r="J364" s="58"/>
    </row>
    <row r="365" spans="1:10" x14ac:dyDescent="0.3">
      <c r="A365" s="58" t="s">
        <v>274</v>
      </c>
      <c r="B365" s="59">
        <v>2021</v>
      </c>
      <c r="C365" s="59">
        <v>71.849999999999994</v>
      </c>
      <c r="D365" s="59">
        <v>71.849999999999994</v>
      </c>
      <c r="E365" s="59">
        <v>100</v>
      </c>
      <c r="F365" s="59">
        <v>60.06</v>
      </c>
      <c r="G365" s="59">
        <v>70.459999999999994</v>
      </c>
      <c r="H365" s="59">
        <v>95.02</v>
      </c>
      <c r="I365" s="58" t="s">
        <v>77</v>
      </c>
      <c r="J365" s="58"/>
    </row>
    <row r="366" spans="1:10" x14ac:dyDescent="0.3">
      <c r="A366" s="58" t="s">
        <v>374</v>
      </c>
      <c r="B366" s="59">
        <v>2008</v>
      </c>
      <c r="C366" s="59">
        <v>51.73</v>
      </c>
      <c r="D366" s="59">
        <v>51.73</v>
      </c>
      <c r="E366" s="59">
        <v>100</v>
      </c>
      <c r="F366" s="59">
        <v>50.61</v>
      </c>
      <c r="G366" s="59">
        <v>59.75</v>
      </c>
      <c r="H366" s="59">
        <v>40.14</v>
      </c>
      <c r="I366" s="58" t="s">
        <v>77</v>
      </c>
      <c r="J366" s="58"/>
    </row>
    <row r="367" spans="1:10" x14ac:dyDescent="0.3">
      <c r="A367" s="58" t="s">
        <v>374</v>
      </c>
      <c r="B367" s="59">
        <v>2009</v>
      </c>
      <c r="C367" s="59">
        <v>44.2</v>
      </c>
      <c r="D367" s="59">
        <v>44.2</v>
      </c>
      <c r="E367" s="59">
        <v>100</v>
      </c>
      <c r="F367" s="59">
        <v>46.86</v>
      </c>
      <c r="G367" s="59">
        <v>48.34</v>
      </c>
      <c r="H367" s="59">
        <v>32.47</v>
      </c>
      <c r="I367" s="58" t="s">
        <v>77</v>
      </c>
      <c r="J367" s="58"/>
    </row>
    <row r="368" spans="1:10" x14ac:dyDescent="0.3">
      <c r="A368" s="58" t="s">
        <v>374</v>
      </c>
      <c r="B368" s="59">
        <v>2010</v>
      </c>
      <c r="C368" s="59">
        <v>52.63</v>
      </c>
      <c r="D368" s="59">
        <v>52.63</v>
      </c>
      <c r="E368" s="59">
        <v>100</v>
      </c>
      <c r="F368" s="59">
        <v>56.11</v>
      </c>
      <c r="G368" s="59">
        <v>54.94</v>
      </c>
      <c r="H368" s="59">
        <v>42.57</v>
      </c>
      <c r="I368" s="58" t="s">
        <v>77</v>
      </c>
      <c r="J368" s="58"/>
    </row>
    <row r="369" spans="1:10" x14ac:dyDescent="0.3">
      <c r="A369" s="58" t="s">
        <v>374</v>
      </c>
      <c r="B369" s="59">
        <v>2011</v>
      </c>
      <c r="C369" s="59">
        <v>48.45</v>
      </c>
      <c r="D369" s="59">
        <v>48.45</v>
      </c>
      <c r="E369" s="59">
        <v>100</v>
      </c>
      <c r="F369" s="59">
        <v>53.09</v>
      </c>
      <c r="G369" s="59">
        <v>53.91</v>
      </c>
      <c r="H369" s="59">
        <v>31.01</v>
      </c>
      <c r="I369" s="58" t="s">
        <v>77</v>
      </c>
      <c r="J369" s="58"/>
    </row>
    <row r="370" spans="1:10" x14ac:dyDescent="0.3">
      <c r="A370" s="58" t="s">
        <v>374</v>
      </c>
      <c r="B370" s="59">
        <v>2012</v>
      </c>
      <c r="C370" s="59">
        <v>49.05</v>
      </c>
      <c r="D370" s="59">
        <v>49.05</v>
      </c>
      <c r="E370" s="59">
        <v>100</v>
      </c>
      <c r="F370" s="59">
        <v>61.15</v>
      </c>
      <c r="G370" s="59">
        <v>52.88</v>
      </c>
      <c r="H370" s="59">
        <v>21.2</v>
      </c>
      <c r="I370" s="58" t="s">
        <v>77</v>
      </c>
      <c r="J370" s="58"/>
    </row>
    <row r="371" spans="1:10" x14ac:dyDescent="0.3">
      <c r="A371" s="58" t="s">
        <v>374</v>
      </c>
      <c r="B371" s="59">
        <v>2013</v>
      </c>
      <c r="C371" s="59">
        <v>54.54</v>
      </c>
      <c r="D371" s="59">
        <v>54.54</v>
      </c>
      <c r="E371" s="59">
        <v>100</v>
      </c>
      <c r="F371" s="59">
        <v>63.14</v>
      </c>
      <c r="G371" s="59">
        <v>61.24</v>
      </c>
      <c r="H371" s="59">
        <v>28</v>
      </c>
      <c r="I371" s="58" t="s">
        <v>77</v>
      </c>
      <c r="J371" s="58"/>
    </row>
    <row r="372" spans="1:10" x14ac:dyDescent="0.3">
      <c r="A372" s="58" t="s">
        <v>374</v>
      </c>
      <c r="B372" s="59">
        <v>2014</v>
      </c>
      <c r="C372" s="59">
        <v>52.4</v>
      </c>
      <c r="D372" s="59">
        <v>52.4</v>
      </c>
      <c r="E372" s="59">
        <v>100</v>
      </c>
      <c r="F372" s="59">
        <v>55.36</v>
      </c>
      <c r="G372" s="59">
        <v>60.47</v>
      </c>
      <c r="H372" s="59">
        <v>33.49</v>
      </c>
      <c r="I372" s="58" t="s">
        <v>77</v>
      </c>
      <c r="J372" s="58"/>
    </row>
    <row r="373" spans="1:10" x14ac:dyDescent="0.3">
      <c r="A373" s="58" t="s">
        <v>374</v>
      </c>
      <c r="B373" s="59">
        <v>2015</v>
      </c>
      <c r="C373" s="59">
        <v>37.92</v>
      </c>
      <c r="D373" s="59">
        <v>36.82</v>
      </c>
      <c r="E373" s="59">
        <v>27.78</v>
      </c>
      <c r="F373" s="59">
        <v>35.380000000000003</v>
      </c>
      <c r="G373" s="59">
        <v>43.9</v>
      </c>
      <c r="H373" s="59">
        <v>32.29</v>
      </c>
      <c r="I373" s="58" t="s">
        <v>77</v>
      </c>
      <c r="J373" s="58"/>
    </row>
    <row r="374" spans="1:10" x14ac:dyDescent="0.3">
      <c r="A374" s="58" t="s">
        <v>374</v>
      </c>
      <c r="B374" s="59">
        <v>2016</v>
      </c>
      <c r="C374" s="59">
        <v>36.99</v>
      </c>
      <c r="D374" s="59">
        <v>22.25</v>
      </c>
      <c r="E374" s="59">
        <v>7.5</v>
      </c>
      <c r="F374" s="59">
        <v>32.22</v>
      </c>
      <c r="G374" s="59">
        <v>46.49</v>
      </c>
      <c r="H374" s="59">
        <v>29.35</v>
      </c>
      <c r="I374" s="58" t="s">
        <v>77</v>
      </c>
      <c r="J374" s="58"/>
    </row>
    <row r="375" spans="1:10" x14ac:dyDescent="0.3">
      <c r="A375" s="58" t="s">
        <v>374</v>
      </c>
      <c r="B375" s="59">
        <v>2017</v>
      </c>
      <c r="C375" s="59">
        <v>44.39</v>
      </c>
      <c r="D375" s="59">
        <v>44.39</v>
      </c>
      <c r="E375" s="59">
        <v>100</v>
      </c>
      <c r="F375" s="59">
        <v>34.04</v>
      </c>
      <c r="G375" s="59">
        <v>64.58</v>
      </c>
      <c r="H375" s="59">
        <v>28.47</v>
      </c>
      <c r="I375" s="58" t="s">
        <v>77</v>
      </c>
      <c r="J375" s="58"/>
    </row>
    <row r="376" spans="1:10" x14ac:dyDescent="0.3">
      <c r="A376" s="58" t="s">
        <v>374</v>
      </c>
      <c r="B376" s="59">
        <v>2018</v>
      </c>
      <c r="C376" s="59">
        <v>52</v>
      </c>
      <c r="D376" s="59">
        <v>52</v>
      </c>
      <c r="E376" s="59">
        <v>100</v>
      </c>
      <c r="F376" s="59">
        <v>40.729999999999997</v>
      </c>
      <c r="G376" s="59">
        <v>73.78</v>
      </c>
      <c r="H376" s="59">
        <v>35.01</v>
      </c>
      <c r="I376" s="58" t="s">
        <v>77</v>
      </c>
      <c r="J376" s="58"/>
    </row>
    <row r="377" spans="1:10" x14ac:dyDescent="0.3">
      <c r="A377" s="58" t="s">
        <v>374</v>
      </c>
      <c r="B377" s="59">
        <v>2019</v>
      </c>
      <c r="C377" s="59">
        <v>53.3</v>
      </c>
      <c r="D377" s="59">
        <v>53.3</v>
      </c>
      <c r="E377" s="59">
        <v>100</v>
      </c>
      <c r="F377" s="59">
        <v>36.9</v>
      </c>
      <c r="G377" s="59">
        <v>75.77</v>
      </c>
      <c r="H377" s="59">
        <v>44.18</v>
      </c>
      <c r="I377" s="58" t="s">
        <v>77</v>
      </c>
      <c r="J377" s="58"/>
    </row>
    <row r="378" spans="1:10" x14ac:dyDescent="0.3">
      <c r="A378" s="58" t="s">
        <v>374</v>
      </c>
      <c r="B378" s="59">
        <v>2020</v>
      </c>
      <c r="C378" s="59">
        <v>55.14</v>
      </c>
      <c r="D378" s="59">
        <v>55.14</v>
      </c>
      <c r="E378" s="59">
        <v>66.67</v>
      </c>
      <c r="F378" s="59">
        <v>39.979999999999997</v>
      </c>
      <c r="G378" s="59">
        <v>75.819999999999993</v>
      </c>
      <c r="H378" s="59">
        <v>46.88</v>
      </c>
      <c r="I378" s="58" t="s">
        <v>77</v>
      </c>
      <c r="J378" s="58"/>
    </row>
    <row r="379" spans="1:10" x14ac:dyDescent="0.3">
      <c r="A379" s="58" t="s">
        <v>374</v>
      </c>
      <c r="B379" s="59">
        <v>2021</v>
      </c>
      <c r="C379" s="59">
        <v>51.51</v>
      </c>
      <c r="D379" s="59">
        <v>51.51</v>
      </c>
      <c r="E379" s="59">
        <v>62.5</v>
      </c>
      <c r="F379" s="59">
        <v>39.049999999999997</v>
      </c>
      <c r="G379" s="59">
        <v>76.930000000000007</v>
      </c>
      <c r="H379" s="59">
        <v>30.45</v>
      </c>
      <c r="I379" s="58" t="s">
        <v>77</v>
      </c>
      <c r="J379" s="58"/>
    </row>
    <row r="380" spans="1:10" x14ac:dyDescent="0.3">
      <c r="A380" s="58" t="s">
        <v>389</v>
      </c>
      <c r="B380" s="59">
        <v>2008</v>
      </c>
      <c r="C380" s="59">
        <v>52.68</v>
      </c>
      <c r="D380" s="59">
        <v>52.68</v>
      </c>
      <c r="E380" s="59">
        <v>100</v>
      </c>
      <c r="F380" s="59">
        <v>79.930000000000007</v>
      </c>
      <c r="G380" s="59">
        <v>30.18</v>
      </c>
      <c r="H380" s="59">
        <v>42.67</v>
      </c>
      <c r="I380" s="58" t="s">
        <v>77</v>
      </c>
      <c r="J380" s="58"/>
    </row>
    <row r="381" spans="1:10" x14ac:dyDescent="0.3">
      <c r="A381" s="58" t="s">
        <v>389</v>
      </c>
      <c r="B381" s="59">
        <v>2009</v>
      </c>
      <c r="C381" s="59">
        <v>53.96</v>
      </c>
      <c r="D381" s="59">
        <v>53.96</v>
      </c>
      <c r="E381" s="59">
        <v>100</v>
      </c>
      <c r="F381" s="59">
        <v>74.16</v>
      </c>
      <c r="G381" s="59">
        <v>28.07</v>
      </c>
      <c r="H381" s="59">
        <v>62.14</v>
      </c>
      <c r="I381" s="58" t="s">
        <v>77</v>
      </c>
      <c r="J381" s="58"/>
    </row>
    <row r="382" spans="1:10" x14ac:dyDescent="0.3">
      <c r="A382" s="58" t="s">
        <v>389</v>
      </c>
      <c r="B382" s="59">
        <v>2010</v>
      </c>
      <c r="C382" s="59">
        <v>59.84</v>
      </c>
      <c r="D382" s="59">
        <v>59.84</v>
      </c>
      <c r="E382" s="59">
        <v>100</v>
      </c>
      <c r="F382" s="59">
        <v>65.75</v>
      </c>
      <c r="G382" s="59">
        <v>40.81</v>
      </c>
      <c r="H382" s="59">
        <v>81.64</v>
      </c>
      <c r="I382" s="58" t="s">
        <v>77</v>
      </c>
      <c r="J382" s="58"/>
    </row>
    <row r="383" spans="1:10" x14ac:dyDescent="0.3">
      <c r="A383" s="58" t="s">
        <v>389</v>
      </c>
      <c r="B383" s="59">
        <v>2011</v>
      </c>
      <c r="C383" s="59">
        <v>65.19</v>
      </c>
      <c r="D383" s="59">
        <v>65.19</v>
      </c>
      <c r="E383" s="59">
        <v>100</v>
      </c>
      <c r="F383" s="59">
        <v>68.680000000000007</v>
      </c>
      <c r="G383" s="59">
        <v>55.35</v>
      </c>
      <c r="H383" s="59">
        <v>75.69</v>
      </c>
      <c r="I383" s="58" t="s">
        <v>77</v>
      </c>
      <c r="J383" s="58"/>
    </row>
    <row r="384" spans="1:10" x14ac:dyDescent="0.3">
      <c r="A384" s="58" t="s">
        <v>389</v>
      </c>
      <c r="B384" s="59">
        <v>2012</v>
      </c>
      <c r="C384" s="59">
        <v>66.69</v>
      </c>
      <c r="D384" s="59">
        <v>66.69</v>
      </c>
      <c r="E384" s="59">
        <v>100</v>
      </c>
      <c r="F384" s="59">
        <v>66.69</v>
      </c>
      <c r="G384" s="59">
        <v>65.16</v>
      </c>
      <c r="H384" s="59">
        <v>69.290000000000006</v>
      </c>
      <c r="I384" s="58" t="s">
        <v>77</v>
      </c>
      <c r="J384" s="58"/>
    </row>
    <row r="385" spans="1:10" x14ac:dyDescent="0.3">
      <c r="A385" s="58" t="s">
        <v>389</v>
      </c>
      <c r="B385" s="59">
        <v>2013</v>
      </c>
      <c r="C385" s="59">
        <v>69.06</v>
      </c>
      <c r="D385" s="59">
        <v>60.37</v>
      </c>
      <c r="E385" s="59">
        <v>51.67</v>
      </c>
      <c r="F385" s="59">
        <v>67.069999999999993</v>
      </c>
      <c r="G385" s="59">
        <v>70.64</v>
      </c>
      <c r="H385" s="59">
        <v>69.92</v>
      </c>
      <c r="I385" s="58" t="s">
        <v>77</v>
      </c>
      <c r="J385" s="58"/>
    </row>
    <row r="386" spans="1:10" x14ac:dyDescent="0.3">
      <c r="A386" s="58" t="s">
        <v>389</v>
      </c>
      <c r="B386" s="59">
        <v>2014</v>
      </c>
      <c r="C386" s="59">
        <v>67.239999999999995</v>
      </c>
      <c r="D386" s="59">
        <v>67.239999999999995</v>
      </c>
      <c r="E386" s="59">
        <v>100</v>
      </c>
      <c r="F386" s="59">
        <v>67.44</v>
      </c>
      <c r="G386" s="59">
        <v>68.459999999999994</v>
      </c>
      <c r="H386" s="59">
        <v>64.8</v>
      </c>
      <c r="I386" s="58" t="s">
        <v>77</v>
      </c>
      <c r="J386" s="58"/>
    </row>
    <row r="387" spans="1:10" x14ac:dyDescent="0.3">
      <c r="A387" s="58" t="s">
        <v>389</v>
      </c>
      <c r="B387" s="59">
        <v>2015</v>
      </c>
      <c r="C387" s="59">
        <v>69.08</v>
      </c>
      <c r="D387" s="59">
        <v>69.08</v>
      </c>
      <c r="E387" s="59">
        <v>100</v>
      </c>
      <c r="F387" s="59">
        <v>67.28</v>
      </c>
      <c r="G387" s="59">
        <v>70.430000000000007</v>
      </c>
      <c r="H387" s="59">
        <v>69.959999999999994</v>
      </c>
      <c r="I387" s="58" t="s">
        <v>77</v>
      </c>
      <c r="J387" s="58"/>
    </row>
    <row r="388" spans="1:10" x14ac:dyDescent="0.3">
      <c r="A388" s="58" t="s">
        <v>389</v>
      </c>
      <c r="B388" s="59">
        <v>2016</v>
      </c>
      <c r="C388" s="59">
        <v>63.48</v>
      </c>
      <c r="D388" s="59">
        <v>63.48</v>
      </c>
      <c r="E388" s="59">
        <v>100</v>
      </c>
      <c r="F388" s="59">
        <v>65.38</v>
      </c>
      <c r="G388" s="59">
        <v>64.69</v>
      </c>
      <c r="H388" s="59">
        <v>58.09</v>
      </c>
      <c r="I388" s="58" t="s">
        <v>77</v>
      </c>
      <c r="J388" s="58"/>
    </row>
    <row r="389" spans="1:10" x14ac:dyDescent="0.3">
      <c r="A389" s="58" t="s">
        <v>389</v>
      </c>
      <c r="B389" s="59">
        <v>2017</v>
      </c>
      <c r="C389" s="59">
        <v>64.709999999999994</v>
      </c>
      <c r="D389" s="59">
        <v>64.709999999999994</v>
      </c>
      <c r="E389" s="59">
        <v>100</v>
      </c>
      <c r="F389" s="59">
        <v>61.75</v>
      </c>
      <c r="G389" s="59">
        <v>74.2</v>
      </c>
      <c r="H389" s="59">
        <v>53.88</v>
      </c>
      <c r="I389" s="58" t="s">
        <v>77</v>
      </c>
      <c r="J389" s="58"/>
    </row>
    <row r="390" spans="1:10" x14ac:dyDescent="0.3">
      <c r="A390" s="58" t="s">
        <v>389</v>
      </c>
      <c r="B390" s="59">
        <v>2018</v>
      </c>
      <c r="C390" s="59">
        <v>75.63</v>
      </c>
      <c r="D390" s="59">
        <v>75.63</v>
      </c>
      <c r="E390" s="59">
        <v>100</v>
      </c>
      <c r="F390" s="59">
        <v>66.62</v>
      </c>
      <c r="G390" s="59">
        <v>86.28</v>
      </c>
      <c r="H390" s="59">
        <v>73.510000000000005</v>
      </c>
      <c r="I390" s="58" t="s">
        <v>77</v>
      </c>
      <c r="J390" s="58"/>
    </row>
    <row r="391" spans="1:10" x14ac:dyDescent="0.3">
      <c r="A391" s="58" t="s">
        <v>389</v>
      </c>
      <c r="B391" s="59">
        <v>2019</v>
      </c>
      <c r="C391" s="59">
        <v>78.37</v>
      </c>
      <c r="D391" s="59">
        <v>53.96</v>
      </c>
      <c r="E391" s="59">
        <v>29.55</v>
      </c>
      <c r="F391" s="59">
        <v>68.66</v>
      </c>
      <c r="G391" s="59">
        <v>87.65</v>
      </c>
      <c r="H391" s="59">
        <v>79.819999999999993</v>
      </c>
      <c r="I391" s="58" t="s">
        <v>77</v>
      </c>
      <c r="J391" s="58"/>
    </row>
    <row r="392" spans="1:10" x14ac:dyDescent="0.3">
      <c r="A392" s="58" t="s">
        <v>389</v>
      </c>
      <c r="B392" s="59">
        <v>2020</v>
      </c>
      <c r="C392" s="59">
        <v>80.34</v>
      </c>
      <c r="D392" s="59">
        <v>80.34</v>
      </c>
      <c r="E392" s="59">
        <v>100</v>
      </c>
      <c r="F392" s="59">
        <v>67.86</v>
      </c>
      <c r="G392" s="59">
        <v>87.92</v>
      </c>
      <c r="H392" s="59">
        <v>89.56</v>
      </c>
      <c r="I392" s="58" t="s">
        <v>77</v>
      </c>
      <c r="J392" s="58"/>
    </row>
    <row r="393" spans="1:10" x14ac:dyDescent="0.3">
      <c r="A393" s="58" t="s">
        <v>389</v>
      </c>
      <c r="B393" s="59">
        <v>2021</v>
      </c>
      <c r="C393" s="59">
        <v>81.760000000000005</v>
      </c>
      <c r="D393" s="59">
        <v>81.760000000000005</v>
      </c>
      <c r="E393" s="59">
        <v>100</v>
      </c>
      <c r="F393" s="59">
        <v>70.010000000000005</v>
      </c>
      <c r="G393" s="59">
        <v>87.58</v>
      </c>
      <c r="H393" s="59">
        <v>92.65</v>
      </c>
      <c r="I393" s="58" t="s">
        <v>77</v>
      </c>
      <c r="J393" s="58"/>
    </row>
    <row r="394" spans="1:10" x14ac:dyDescent="0.3">
      <c r="A394" s="58" t="s">
        <v>282</v>
      </c>
      <c r="B394" s="59">
        <v>2008</v>
      </c>
      <c r="C394" s="59">
        <v>54.49</v>
      </c>
      <c r="D394" s="59">
        <v>54.49</v>
      </c>
      <c r="E394" s="59">
        <v>100</v>
      </c>
      <c r="F394" s="59">
        <v>51.71</v>
      </c>
      <c r="G394" s="59">
        <v>45.71</v>
      </c>
      <c r="H394" s="59">
        <v>74.27</v>
      </c>
      <c r="I394" s="58" t="s">
        <v>77</v>
      </c>
      <c r="J394" s="58"/>
    </row>
    <row r="395" spans="1:10" x14ac:dyDescent="0.3">
      <c r="A395" s="58" t="s">
        <v>282</v>
      </c>
      <c r="B395" s="59">
        <v>2009</v>
      </c>
      <c r="C395" s="59">
        <v>46.76</v>
      </c>
      <c r="D395" s="59">
        <v>46.76</v>
      </c>
      <c r="E395" s="59">
        <v>100</v>
      </c>
      <c r="F395" s="59">
        <v>49.11</v>
      </c>
      <c r="G395" s="59">
        <v>41.66</v>
      </c>
      <c r="H395" s="59">
        <v>51.23</v>
      </c>
      <c r="I395" s="58" t="s">
        <v>77</v>
      </c>
      <c r="J395" s="58"/>
    </row>
    <row r="396" spans="1:10" x14ac:dyDescent="0.3">
      <c r="A396" s="58" t="s">
        <v>282</v>
      </c>
      <c r="B396" s="59">
        <v>2010</v>
      </c>
      <c r="C396" s="59">
        <v>56.36</v>
      </c>
      <c r="D396" s="59">
        <v>49.33</v>
      </c>
      <c r="E396" s="59">
        <v>15.38</v>
      </c>
      <c r="F396" s="59">
        <v>56.38</v>
      </c>
      <c r="G396" s="59">
        <v>48.97</v>
      </c>
      <c r="H396" s="59">
        <v>68.819999999999993</v>
      </c>
      <c r="I396" s="58" t="s">
        <v>77</v>
      </c>
      <c r="J396" s="58"/>
    </row>
    <row r="397" spans="1:10" x14ac:dyDescent="0.3">
      <c r="A397" s="58" t="s">
        <v>282</v>
      </c>
      <c r="B397" s="59">
        <v>2011</v>
      </c>
      <c r="C397" s="59">
        <v>51.61</v>
      </c>
      <c r="D397" s="59">
        <v>51.61</v>
      </c>
      <c r="E397" s="59">
        <v>100</v>
      </c>
      <c r="F397" s="59">
        <v>42.06</v>
      </c>
      <c r="G397" s="59">
        <v>64.12</v>
      </c>
      <c r="H397" s="59">
        <v>47.28</v>
      </c>
      <c r="I397" s="58" t="s">
        <v>77</v>
      </c>
      <c r="J397" s="58"/>
    </row>
    <row r="398" spans="1:10" x14ac:dyDescent="0.3">
      <c r="A398" s="58" t="s">
        <v>282</v>
      </c>
      <c r="B398" s="59">
        <v>2012</v>
      </c>
      <c r="C398" s="59">
        <v>71.3</v>
      </c>
      <c r="D398" s="59">
        <v>71.3</v>
      </c>
      <c r="E398" s="59">
        <v>100</v>
      </c>
      <c r="F398" s="59">
        <v>85.58</v>
      </c>
      <c r="G398" s="59">
        <v>65.06</v>
      </c>
      <c r="H398" s="59">
        <v>56.65</v>
      </c>
      <c r="I398" s="58" t="s">
        <v>77</v>
      </c>
      <c r="J398" s="58"/>
    </row>
    <row r="399" spans="1:10" x14ac:dyDescent="0.3">
      <c r="A399" s="58" t="s">
        <v>282</v>
      </c>
      <c r="B399" s="59">
        <v>2013</v>
      </c>
      <c r="C399" s="59">
        <v>77.38</v>
      </c>
      <c r="D399" s="59">
        <v>77.38</v>
      </c>
      <c r="E399" s="59">
        <v>100</v>
      </c>
      <c r="F399" s="59">
        <v>87.07</v>
      </c>
      <c r="G399" s="59">
        <v>63.38</v>
      </c>
      <c r="H399" s="59">
        <v>84.01</v>
      </c>
      <c r="I399" s="58" t="s">
        <v>77</v>
      </c>
      <c r="J399" s="58"/>
    </row>
    <row r="400" spans="1:10" x14ac:dyDescent="0.3">
      <c r="A400" s="58" t="s">
        <v>282</v>
      </c>
      <c r="B400" s="59">
        <v>2014</v>
      </c>
      <c r="C400" s="59">
        <v>78.959999999999994</v>
      </c>
      <c r="D400" s="59">
        <v>78.959999999999994</v>
      </c>
      <c r="E400" s="59">
        <v>86</v>
      </c>
      <c r="F400" s="59">
        <v>86.56</v>
      </c>
      <c r="G400" s="59">
        <v>75.400000000000006</v>
      </c>
      <c r="H400" s="59">
        <v>71.599999999999994</v>
      </c>
      <c r="I400" s="58" t="s">
        <v>77</v>
      </c>
      <c r="J400" s="58"/>
    </row>
    <row r="401" spans="1:10" x14ac:dyDescent="0.3">
      <c r="A401" s="58" t="s">
        <v>282</v>
      </c>
      <c r="B401" s="59">
        <v>2015</v>
      </c>
      <c r="C401" s="59">
        <v>76.37</v>
      </c>
      <c r="D401" s="59">
        <v>76.37</v>
      </c>
      <c r="E401" s="59">
        <v>100</v>
      </c>
      <c r="F401" s="59">
        <v>66.92</v>
      </c>
      <c r="G401" s="59">
        <v>84.96</v>
      </c>
      <c r="H401" s="59">
        <v>78.53</v>
      </c>
      <c r="I401" s="58" t="s">
        <v>77</v>
      </c>
      <c r="J401" s="58"/>
    </row>
    <row r="402" spans="1:10" x14ac:dyDescent="0.3">
      <c r="A402" s="58" t="s">
        <v>282</v>
      </c>
      <c r="B402" s="59">
        <v>2016</v>
      </c>
      <c r="C402" s="59">
        <v>70.19</v>
      </c>
      <c r="D402" s="59">
        <v>70.19</v>
      </c>
      <c r="E402" s="59">
        <v>100</v>
      </c>
      <c r="F402" s="59">
        <v>57.67</v>
      </c>
      <c r="G402" s="59">
        <v>82.93</v>
      </c>
      <c r="H402" s="59">
        <v>70.73</v>
      </c>
      <c r="I402" s="58" t="s">
        <v>77</v>
      </c>
      <c r="J402" s="58"/>
    </row>
    <row r="403" spans="1:10" x14ac:dyDescent="0.3">
      <c r="A403" s="58" t="s">
        <v>282</v>
      </c>
      <c r="B403" s="59">
        <v>2017</v>
      </c>
      <c r="C403" s="59">
        <v>60</v>
      </c>
      <c r="D403" s="59">
        <v>60</v>
      </c>
      <c r="E403" s="59">
        <v>100</v>
      </c>
      <c r="F403" s="59">
        <v>60.64</v>
      </c>
      <c r="G403" s="59">
        <v>75.14</v>
      </c>
      <c r="H403" s="59">
        <v>33.21</v>
      </c>
      <c r="I403" s="58" t="s">
        <v>77</v>
      </c>
      <c r="J403" s="58"/>
    </row>
    <row r="404" spans="1:10" x14ac:dyDescent="0.3">
      <c r="A404" s="58" t="s">
        <v>282</v>
      </c>
      <c r="B404" s="59">
        <v>2018</v>
      </c>
      <c r="C404" s="59">
        <v>73.900000000000006</v>
      </c>
      <c r="D404" s="59">
        <v>73.900000000000006</v>
      </c>
      <c r="E404" s="59">
        <v>100</v>
      </c>
      <c r="F404" s="59">
        <v>88.97</v>
      </c>
      <c r="G404" s="59">
        <v>72.63</v>
      </c>
      <c r="H404" s="59">
        <v>49.44</v>
      </c>
      <c r="I404" s="58" t="s">
        <v>77</v>
      </c>
      <c r="J404" s="58"/>
    </row>
    <row r="405" spans="1:10" x14ac:dyDescent="0.3">
      <c r="A405" s="58" t="s">
        <v>282</v>
      </c>
      <c r="B405" s="59">
        <v>2019</v>
      </c>
      <c r="C405" s="59">
        <v>77.34</v>
      </c>
      <c r="D405" s="59">
        <v>77.34</v>
      </c>
      <c r="E405" s="59">
        <v>100</v>
      </c>
      <c r="F405" s="59">
        <v>88.9</v>
      </c>
      <c r="G405" s="59">
        <v>69.98</v>
      </c>
      <c r="H405" s="59">
        <v>69.400000000000006</v>
      </c>
      <c r="I405" s="58" t="s">
        <v>77</v>
      </c>
      <c r="J405" s="58"/>
    </row>
    <row r="406" spans="1:10" x14ac:dyDescent="0.3">
      <c r="A406" s="58" t="s">
        <v>282</v>
      </c>
      <c r="B406" s="59">
        <v>2020</v>
      </c>
      <c r="C406" s="59">
        <v>80.02</v>
      </c>
      <c r="D406" s="59">
        <v>80.02</v>
      </c>
      <c r="E406" s="59">
        <v>100</v>
      </c>
      <c r="F406" s="59">
        <v>83.44</v>
      </c>
      <c r="G406" s="59">
        <v>75.55</v>
      </c>
      <c r="H406" s="59">
        <v>81.569999999999993</v>
      </c>
      <c r="I406" s="58" t="s">
        <v>77</v>
      </c>
      <c r="J406" s="58"/>
    </row>
    <row r="407" spans="1:10" x14ac:dyDescent="0.3">
      <c r="A407" s="58" t="s">
        <v>282</v>
      </c>
      <c r="B407" s="59">
        <v>2021</v>
      </c>
      <c r="C407" s="59">
        <v>84.02</v>
      </c>
      <c r="D407" s="59">
        <v>50.61</v>
      </c>
      <c r="E407" s="59">
        <v>17.190000000000001</v>
      </c>
      <c r="F407" s="59">
        <v>86.37</v>
      </c>
      <c r="G407" s="59">
        <v>80.319999999999993</v>
      </c>
      <c r="H407" s="59">
        <v>86.16</v>
      </c>
      <c r="I407" s="58" t="s">
        <v>77</v>
      </c>
      <c r="J407" s="58"/>
    </row>
    <row r="408" spans="1:10" x14ac:dyDescent="0.3">
      <c r="A408" s="58" t="s">
        <v>263</v>
      </c>
      <c r="B408" s="59">
        <v>2008</v>
      </c>
      <c r="C408" s="59">
        <v>54.01</v>
      </c>
      <c r="D408" s="59">
        <v>54.01</v>
      </c>
      <c r="E408" s="59">
        <v>100</v>
      </c>
      <c r="F408" s="59">
        <v>46.91</v>
      </c>
      <c r="G408" s="59">
        <v>43.68</v>
      </c>
      <c r="H408" s="59">
        <v>84.05</v>
      </c>
      <c r="I408" s="58" t="s">
        <v>77</v>
      </c>
      <c r="J408" s="58"/>
    </row>
    <row r="409" spans="1:10" x14ac:dyDescent="0.3">
      <c r="A409" s="58" t="s">
        <v>263</v>
      </c>
      <c r="B409" s="59">
        <v>2009</v>
      </c>
      <c r="C409" s="59">
        <v>45.54</v>
      </c>
      <c r="D409" s="59">
        <v>45.54</v>
      </c>
      <c r="E409" s="59">
        <v>100</v>
      </c>
      <c r="F409" s="59">
        <v>45.98</v>
      </c>
      <c r="G409" s="59">
        <v>42.77</v>
      </c>
      <c r="H409" s="59">
        <v>49.47</v>
      </c>
      <c r="I409" s="58" t="s">
        <v>77</v>
      </c>
      <c r="J409" s="58"/>
    </row>
    <row r="410" spans="1:10" x14ac:dyDescent="0.3">
      <c r="A410" s="58" t="s">
        <v>263</v>
      </c>
      <c r="B410" s="59">
        <v>2010</v>
      </c>
      <c r="C410" s="59">
        <v>65.260000000000005</v>
      </c>
      <c r="D410" s="59">
        <v>65.260000000000005</v>
      </c>
      <c r="E410" s="59">
        <v>100</v>
      </c>
      <c r="F410" s="59">
        <v>59.81</v>
      </c>
      <c r="G410" s="59">
        <v>65.81</v>
      </c>
      <c r="H410" s="59">
        <v>73.959999999999994</v>
      </c>
      <c r="I410" s="58" t="s">
        <v>77</v>
      </c>
      <c r="J410" s="58"/>
    </row>
    <row r="411" spans="1:10" x14ac:dyDescent="0.3">
      <c r="A411" s="58" t="s">
        <v>263</v>
      </c>
      <c r="B411" s="59">
        <v>2011</v>
      </c>
      <c r="C411" s="59">
        <v>64.94</v>
      </c>
      <c r="D411" s="59">
        <v>64.94</v>
      </c>
      <c r="E411" s="59">
        <v>100</v>
      </c>
      <c r="F411" s="59">
        <v>58.04</v>
      </c>
      <c r="G411" s="59">
        <v>66.88</v>
      </c>
      <c r="H411" s="59">
        <v>73.819999999999993</v>
      </c>
      <c r="I411" s="58" t="s">
        <v>77</v>
      </c>
      <c r="J411" s="58"/>
    </row>
    <row r="412" spans="1:10" x14ac:dyDescent="0.3">
      <c r="A412" s="58" t="s">
        <v>263</v>
      </c>
      <c r="B412" s="59">
        <v>2012</v>
      </c>
      <c r="C412" s="59">
        <v>70.19</v>
      </c>
      <c r="D412" s="59">
        <v>70.19</v>
      </c>
      <c r="E412" s="59">
        <v>100</v>
      </c>
      <c r="F412" s="59">
        <v>58.27</v>
      </c>
      <c r="G412" s="59">
        <v>83.47</v>
      </c>
      <c r="H412" s="59">
        <v>68.760000000000005</v>
      </c>
      <c r="I412" s="58" t="s">
        <v>77</v>
      </c>
      <c r="J412" s="58"/>
    </row>
    <row r="413" spans="1:10" x14ac:dyDescent="0.3">
      <c r="A413" s="58" t="s">
        <v>263</v>
      </c>
      <c r="B413" s="59">
        <v>2013</v>
      </c>
      <c r="C413" s="59">
        <v>70.760000000000005</v>
      </c>
      <c r="D413" s="59">
        <v>70.760000000000005</v>
      </c>
      <c r="E413" s="59">
        <v>100</v>
      </c>
      <c r="F413" s="59">
        <v>62.76</v>
      </c>
      <c r="G413" s="59">
        <v>81.83</v>
      </c>
      <c r="H413" s="59">
        <v>66.13</v>
      </c>
      <c r="I413" s="58" t="s">
        <v>77</v>
      </c>
      <c r="J413" s="58"/>
    </row>
    <row r="414" spans="1:10" x14ac:dyDescent="0.3">
      <c r="A414" s="58" t="s">
        <v>263</v>
      </c>
      <c r="B414" s="59">
        <v>2014</v>
      </c>
      <c r="C414" s="59">
        <v>63.46</v>
      </c>
      <c r="D414" s="59">
        <v>63.46</v>
      </c>
      <c r="E414" s="59">
        <v>100</v>
      </c>
      <c r="F414" s="59">
        <v>57.35</v>
      </c>
      <c r="G414" s="59">
        <v>74.37</v>
      </c>
      <c r="H414" s="59">
        <v>55.78</v>
      </c>
      <c r="I414" s="58" t="s">
        <v>77</v>
      </c>
      <c r="J414" s="58"/>
    </row>
    <row r="415" spans="1:10" x14ac:dyDescent="0.3">
      <c r="A415" s="58" t="s">
        <v>263</v>
      </c>
      <c r="B415" s="59">
        <v>2015</v>
      </c>
      <c r="C415" s="59">
        <v>66.62</v>
      </c>
      <c r="D415" s="59">
        <v>66.62</v>
      </c>
      <c r="E415" s="59">
        <v>100</v>
      </c>
      <c r="F415" s="59">
        <v>46.79</v>
      </c>
      <c r="G415" s="59">
        <v>87.49</v>
      </c>
      <c r="H415" s="59">
        <v>66.319999999999993</v>
      </c>
      <c r="I415" s="58" t="s">
        <v>77</v>
      </c>
      <c r="J415" s="58"/>
    </row>
    <row r="416" spans="1:10" x14ac:dyDescent="0.3">
      <c r="A416" s="58" t="s">
        <v>263</v>
      </c>
      <c r="B416" s="59">
        <v>2016</v>
      </c>
      <c r="C416" s="59">
        <v>62.97</v>
      </c>
      <c r="D416" s="59">
        <v>62.97</v>
      </c>
      <c r="E416" s="59">
        <v>100</v>
      </c>
      <c r="F416" s="59">
        <v>46.84</v>
      </c>
      <c r="G416" s="59">
        <v>82.61</v>
      </c>
      <c r="H416" s="59">
        <v>58.2</v>
      </c>
      <c r="I416" s="58" t="s">
        <v>77</v>
      </c>
      <c r="J416" s="58"/>
    </row>
    <row r="417" spans="1:10" x14ac:dyDescent="0.3">
      <c r="A417" s="58" t="s">
        <v>263</v>
      </c>
      <c r="B417" s="59">
        <v>2017</v>
      </c>
      <c r="C417" s="59">
        <v>68.650000000000006</v>
      </c>
      <c r="D417" s="59">
        <v>68.650000000000006</v>
      </c>
      <c r="E417" s="59">
        <v>100</v>
      </c>
      <c r="F417" s="59">
        <v>53.98</v>
      </c>
      <c r="G417" s="59">
        <v>84.81</v>
      </c>
      <c r="H417" s="59">
        <v>67.19</v>
      </c>
      <c r="I417" s="58" t="s">
        <v>77</v>
      </c>
      <c r="J417" s="58"/>
    </row>
    <row r="418" spans="1:10" x14ac:dyDescent="0.3">
      <c r="A418" s="58" t="s">
        <v>263</v>
      </c>
      <c r="B418" s="59">
        <v>2018</v>
      </c>
      <c r="C418" s="59">
        <v>71.84</v>
      </c>
      <c r="D418" s="59">
        <v>71.84</v>
      </c>
      <c r="E418" s="59">
        <v>100</v>
      </c>
      <c r="F418" s="59">
        <v>52.84</v>
      </c>
      <c r="G418" s="59">
        <v>84.34</v>
      </c>
      <c r="H418" s="59">
        <v>84.21</v>
      </c>
      <c r="I418" s="58" t="s">
        <v>77</v>
      </c>
      <c r="J418" s="58"/>
    </row>
    <row r="419" spans="1:10" x14ac:dyDescent="0.3">
      <c r="A419" s="58" t="s">
        <v>263</v>
      </c>
      <c r="B419" s="59">
        <v>2019</v>
      </c>
      <c r="C419" s="59">
        <v>69.31</v>
      </c>
      <c r="D419" s="59">
        <v>69.31</v>
      </c>
      <c r="E419" s="59">
        <v>93.18</v>
      </c>
      <c r="F419" s="59">
        <v>51.09</v>
      </c>
      <c r="G419" s="59">
        <v>82.92</v>
      </c>
      <c r="H419" s="59">
        <v>78.459999999999994</v>
      </c>
      <c r="I419" s="58" t="s">
        <v>77</v>
      </c>
      <c r="J419" s="58"/>
    </row>
    <row r="420" spans="1:10" x14ac:dyDescent="0.3">
      <c r="A420" s="58" t="s">
        <v>263</v>
      </c>
      <c r="B420" s="59">
        <v>2020</v>
      </c>
      <c r="C420" s="59">
        <v>73.45</v>
      </c>
      <c r="D420" s="59">
        <v>50.27</v>
      </c>
      <c r="E420" s="59">
        <v>27.08</v>
      </c>
      <c r="F420" s="59">
        <v>55.53</v>
      </c>
      <c r="G420" s="59">
        <v>85.08</v>
      </c>
      <c r="H420" s="59">
        <v>85.4</v>
      </c>
      <c r="I420" s="58" t="s">
        <v>77</v>
      </c>
      <c r="J420" s="58"/>
    </row>
    <row r="421" spans="1:10" x14ac:dyDescent="0.3">
      <c r="A421" s="58" t="s">
        <v>263</v>
      </c>
      <c r="B421" s="59">
        <v>2021</v>
      </c>
      <c r="C421" s="59">
        <v>75.900000000000006</v>
      </c>
      <c r="D421" s="59">
        <v>75.900000000000006</v>
      </c>
      <c r="E421" s="59">
        <v>100</v>
      </c>
      <c r="F421" s="59">
        <v>64.41</v>
      </c>
      <c r="G421" s="59">
        <v>84.75</v>
      </c>
      <c r="H421" s="59">
        <v>81.22</v>
      </c>
      <c r="I421" s="58" t="s">
        <v>77</v>
      </c>
      <c r="J421" s="58"/>
    </row>
    <row r="422" spans="1:10" x14ac:dyDescent="0.3">
      <c r="A422" s="58" t="s">
        <v>377</v>
      </c>
      <c r="B422" s="59">
        <v>2008</v>
      </c>
      <c r="C422" s="59">
        <v>60</v>
      </c>
      <c r="D422" s="59">
        <v>60</v>
      </c>
      <c r="E422" s="59">
        <v>73.81</v>
      </c>
      <c r="F422" s="59">
        <v>60.05</v>
      </c>
      <c r="G422" s="59">
        <v>50.38</v>
      </c>
      <c r="H422" s="59">
        <v>76.2</v>
      </c>
      <c r="I422" s="58" t="s">
        <v>77</v>
      </c>
      <c r="J422" s="58"/>
    </row>
    <row r="423" spans="1:10" x14ac:dyDescent="0.3">
      <c r="A423" s="58" t="s">
        <v>377</v>
      </c>
      <c r="B423" s="59">
        <v>2009</v>
      </c>
      <c r="C423" s="59">
        <v>74.39</v>
      </c>
      <c r="D423" s="59">
        <v>74.39</v>
      </c>
      <c r="E423" s="59">
        <v>100</v>
      </c>
      <c r="F423" s="59">
        <v>89.37</v>
      </c>
      <c r="G423" s="59">
        <v>63.4</v>
      </c>
      <c r="H423" s="59">
        <v>66.540000000000006</v>
      </c>
      <c r="I423" s="58" t="s">
        <v>77</v>
      </c>
      <c r="J423" s="58"/>
    </row>
    <row r="424" spans="1:10" x14ac:dyDescent="0.3">
      <c r="A424" s="58" t="s">
        <v>377</v>
      </c>
      <c r="B424" s="59">
        <v>2010</v>
      </c>
      <c r="C424" s="59">
        <v>66.77</v>
      </c>
      <c r="D424" s="59">
        <v>66.77</v>
      </c>
      <c r="E424" s="59">
        <v>100</v>
      </c>
      <c r="F424" s="59">
        <v>90.06</v>
      </c>
      <c r="G424" s="59">
        <v>58.78</v>
      </c>
      <c r="H424" s="59">
        <v>39.18</v>
      </c>
      <c r="I424" s="58" t="s">
        <v>77</v>
      </c>
      <c r="J424" s="58"/>
    </row>
    <row r="425" spans="1:10" x14ac:dyDescent="0.3">
      <c r="A425" s="58" t="s">
        <v>377</v>
      </c>
      <c r="B425" s="59">
        <v>2011</v>
      </c>
      <c r="C425" s="59">
        <v>79.66</v>
      </c>
      <c r="D425" s="59">
        <v>79.66</v>
      </c>
      <c r="E425" s="59">
        <v>100</v>
      </c>
      <c r="F425" s="59">
        <v>93.13</v>
      </c>
      <c r="G425" s="59">
        <v>73.88</v>
      </c>
      <c r="H425" s="59">
        <v>65.67</v>
      </c>
      <c r="I425" s="58" t="s">
        <v>77</v>
      </c>
      <c r="J425" s="58"/>
    </row>
    <row r="426" spans="1:10" x14ac:dyDescent="0.3">
      <c r="A426" s="58" t="s">
        <v>377</v>
      </c>
      <c r="B426" s="59">
        <v>2012</v>
      </c>
      <c r="C426" s="59">
        <v>74.95</v>
      </c>
      <c r="D426" s="59">
        <v>74.95</v>
      </c>
      <c r="E426" s="59">
        <v>100</v>
      </c>
      <c r="F426" s="59">
        <v>90.1</v>
      </c>
      <c r="G426" s="59">
        <v>73.19</v>
      </c>
      <c r="H426" s="59">
        <v>51.15</v>
      </c>
      <c r="I426" s="58" t="s">
        <v>77</v>
      </c>
      <c r="J426" s="58"/>
    </row>
    <row r="427" spans="1:10" x14ac:dyDescent="0.3">
      <c r="A427" s="58" t="s">
        <v>377</v>
      </c>
      <c r="B427" s="59">
        <v>2013</v>
      </c>
      <c r="C427" s="59">
        <v>70.680000000000007</v>
      </c>
      <c r="D427" s="59">
        <v>70.680000000000007</v>
      </c>
      <c r="E427" s="59">
        <v>100</v>
      </c>
      <c r="F427" s="59">
        <v>89.93</v>
      </c>
      <c r="G427" s="59">
        <v>62.01</v>
      </c>
      <c r="H427" s="59">
        <v>51.38</v>
      </c>
      <c r="I427" s="58" t="s">
        <v>77</v>
      </c>
      <c r="J427" s="58"/>
    </row>
    <row r="428" spans="1:10" x14ac:dyDescent="0.3">
      <c r="A428" s="58" t="s">
        <v>377</v>
      </c>
      <c r="B428" s="59">
        <v>2014</v>
      </c>
      <c r="C428" s="59">
        <v>68.5</v>
      </c>
      <c r="D428" s="59">
        <v>68.5</v>
      </c>
      <c r="E428" s="59">
        <v>100</v>
      </c>
      <c r="F428" s="59">
        <v>75.89</v>
      </c>
      <c r="G428" s="59">
        <v>56.64</v>
      </c>
      <c r="H428" s="59">
        <v>75.55</v>
      </c>
      <c r="I428" s="58" t="s">
        <v>77</v>
      </c>
      <c r="J428" s="58"/>
    </row>
    <row r="429" spans="1:10" x14ac:dyDescent="0.3">
      <c r="A429" s="58" t="s">
        <v>377</v>
      </c>
      <c r="B429" s="59">
        <v>2015</v>
      </c>
      <c r="C429" s="59">
        <v>68.7</v>
      </c>
      <c r="D429" s="59">
        <v>68.7</v>
      </c>
      <c r="E429" s="59">
        <v>100</v>
      </c>
      <c r="F429" s="59">
        <v>84.81</v>
      </c>
      <c r="G429" s="59">
        <v>60.48</v>
      </c>
      <c r="H429" s="59">
        <v>54.17</v>
      </c>
      <c r="I429" s="58" t="s">
        <v>77</v>
      </c>
      <c r="J429" s="58"/>
    </row>
    <row r="430" spans="1:10" x14ac:dyDescent="0.3">
      <c r="A430" s="58" t="s">
        <v>377</v>
      </c>
      <c r="B430" s="59">
        <v>2016</v>
      </c>
      <c r="C430" s="59">
        <v>69.44</v>
      </c>
      <c r="D430" s="59">
        <v>69.44</v>
      </c>
      <c r="E430" s="59">
        <v>100</v>
      </c>
      <c r="F430" s="59">
        <v>80.95</v>
      </c>
      <c r="G430" s="59">
        <v>70.31</v>
      </c>
      <c r="H430" s="59">
        <v>47.61</v>
      </c>
      <c r="I430" s="58" t="s">
        <v>77</v>
      </c>
      <c r="J430" s="58"/>
    </row>
    <row r="431" spans="1:10" x14ac:dyDescent="0.3">
      <c r="A431" s="58" t="s">
        <v>377</v>
      </c>
      <c r="B431" s="59">
        <v>2017</v>
      </c>
      <c r="C431" s="59">
        <v>65.790000000000006</v>
      </c>
      <c r="D431" s="59">
        <v>65.790000000000006</v>
      </c>
      <c r="E431" s="59">
        <v>100</v>
      </c>
      <c r="F431" s="59">
        <v>81.040000000000006</v>
      </c>
      <c r="G431" s="59">
        <v>70.33</v>
      </c>
      <c r="H431" s="59">
        <v>31.15</v>
      </c>
      <c r="I431" s="58" t="s">
        <v>77</v>
      </c>
      <c r="J431" s="58"/>
    </row>
    <row r="432" spans="1:10" x14ac:dyDescent="0.3">
      <c r="A432" s="58" t="s">
        <v>377</v>
      </c>
      <c r="B432" s="59">
        <v>2018</v>
      </c>
      <c r="C432" s="59">
        <v>74.72</v>
      </c>
      <c r="D432" s="59">
        <v>74.72</v>
      </c>
      <c r="E432" s="59">
        <v>100</v>
      </c>
      <c r="F432" s="59">
        <v>86.54</v>
      </c>
      <c r="G432" s="59">
        <v>73.739999999999995</v>
      </c>
      <c r="H432" s="59">
        <v>55.51</v>
      </c>
      <c r="I432" s="58" t="s">
        <v>77</v>
      </c>
      <c r="J432" s="58"/>
    </row>
    <row r="433" spans="1:10" x14ac:dyDescent="0.3">
      <c r="A433" s="58" t="s">
        <v>377</v>
      </c>
      <c r="B433" s="59">
        <v>2019</v>
      </c>
      <c r="C433" s="59">
        <v>74.989999999999995</v>
      </c>
      <c r="D433" s="59">
        <v>74.989999999999995</v>
      </c>
      <c r="E433" s="59">
        <v>100</v>
      </c>
      <c r="F433" s="59">
        <v>93.64</v>
      </c>
      <c r="G433" s="59">
        <v>71.790000000000006</v>
      </c>
      <c r="H433" s="59">
        <v>47.48</v>
      </c>
      <c r="I433" s="58" t="s">
        <v>77</v>
      </c>
      <c r="J433" s="58"/>
    </row>
    <row r="434" spans="1:10" x14ac:dyDescent="0.3">
      <c r="A434" s="58" t="s">
        <v>377</v>
      </c>
      <c r="B434" s="59">
        <v>2020</v>
      </c>
      <c r="C434" s="59">
        <v>74.11</v>
      </c>
      <c r="D434" s="59">
        <v>74.11</v>
      </c>
      <c r="E434" s="59">
        <v>100</v>
      </c>
      <c r="F434" s="59">
        <v>92.34</v>
      </c>
      <c r="G434" s="59">
        <v>72.12</v>
      </c>
      <c r="H434" s="59">
        <v>45.29</v>
      </c>
      <c r="I434" s="58" t="s">
        <v>77</v>
      </c>
      <c r="J434" s="58"/>
    </row>
    <row r="435" spans="1:10" x14ac:dyDescent="0.3">
      <c r="A435" s="58" t="s">
        <v>377</v>
      </c>
      <c r="B435" s="59">
        <v>2021</v>
      </c>
      <c r="C435" s="59">
        <v>74.97</v>
      </c>
      <c r="D435" s="59">
        <v>74.97</v>
      </c>
      <c r="E435" s="59">
        <v>100</v>
      </c>
      <c r="F435" s="59">
        <v>86.19</v>
      </c>
      <c r="G435" s="59">
        <v>72.489999999999995</v>
      </c>
      <c r="H435" s="59">
        <v>59.33</v>
      </c>
      <c r="I435" s="58" t="s">
        <v>77</v>
      </c>
      <c r="J435" s="58"/>
    </row>
    <row r="436" spans="1:10" x14ac:dyDescent="0.3">
      <c r="A436" s="58" t="s">
        <v>590</v>
      </c>
      <c r="B436" s="59">
        <v>2008</v>
      </c>
      <c r="C436" s="59">
        <v>26.05</v>
      </c>
      <c r="D436" s="59">
        <v>26.05</v>
      </c>
      <c r="E436" s="59">
        <v>42.86</v>
      </c>
      <c r="F436" s="59">
        <v>15.08</v>
      </c>
      <c r="G436" s="59">
        <v>13.43</v>
      </c>
      <c r="H436" s="59">
        <v>66.84</v>
      </c>
      <c r="I436" s="58" t="s">
        <v>77</v>
      </c>
      <c r="J436" s="58"/>
    </row>
    <row r="437" spans="1:10" x14ac:dyDescent="0.3">
      <c r="A437" s="58" t="s">
        <v>590</v>
      </c>
      <c r="B437" s="59">
        <v>2009</v>
      </c>
      <c r="C437" s="59">
        <v>22.23</v>
      </c>
      <c r="D437" s="59">
        <v>22.23</v>
      </c>
      <c r="E437" s="59">
        <v>100</v>
      </c>
      <c r="F437" s="59">
        <v>16.52</v>
      </c>
      <c r="G437" s="59">
        <v>12.02</v>
      </c>
      <c r="H437" s="59">
        <v>49.61</v>
      </c>
      <c r="I437" s="58" t="s">
        <v>77</v>
      </c>
      <c r="J437" s="58"/>
    </row>
    <row r="438" spans="1:10" x14ac:dyDescent="0.3">
      <c r="A438" s="58" t="s">
        <v>590</v>
      </c>
      <c r="B438" s="59">
        <v>2010</v>
      </c>
      <c r="C438" s="59">
        <v>28.6</v>
      </c>
      <c r="D438" s="59">
        <v>28.6</v>
      </c>
      <c r="E438" s="59">
        <v>100</v>
      </c>
      <c r="F438" s="59">
        <v>23.55</v>
      </c>
      <c r="G438" s="59">
        <v>14.06</v>
      </c>
      <c r="H438" s="59">
        <v>62.15</v>
      </c>
      <c r="I438" s="58" t="s">
        <v>77</v>
      </c>
      <c r="J438" s="58"/>
    </row>
    <row r="439" spans="1:10" x14ac:dyDescent="0.3">
      <c r="A439" s="58" t="s">
        <v>590</v>
      </c>
      <c r="B439" s="59">
        <v>2011</v>
      </c>
      <c r="C439" s="59">
        <v>28.72</v>
      </c>
      <c r="D439" s="59">
        <v>28.72</v>
      </c>
      <c r="E439" s="59">
        <v>100</v>
      </c>
      <c r="F439" s="59">
        <v>22.65</v>
      </c>
      <c r="G439" s="59">
        <v>14.1</v>
      </c>
      <c r="H439" s="59">
        <v>64.22</v>
      </c>
      <c r="I439" s="58" t="s">
        <v>77</v>
      </c>
      <c r="J439" s="58"/>
    </row>
    <row r="440" spans="1:10" x14ac:dyDescent="0.3">
      <c r="A440" s="58" t="s">
        <v>590</v>
      </c>
      <c r="B440" s="59">
        <v>2012</v>
      </c>
      <c r="C440" s="59">
        <v>31.81</v>
      </c>
      <c r="D440" s="59">
        <v>31.81</v>
      </c>
      <c r="E440" s="59">
        <v>100</v>
      </c>
      <c r="F440" s="59">
        <v>26.7</v>
      </c>
      <c r="G440" s="59">
        <v>17.8</v>
      </c>
      <c r="H440" s="59">
        <v>64.55</v>
      </c>
      <c r="I440" s="58" t="s">
        <v>77</v>
      </c>
      <c r="J440" s="58"/>
    </row>
    <row r="441" spans="1:10" x14ac:dyDescent="0.3">
      <c r="A441" s="58" t="s">
        <v>590</v>
      </c>
      <c r="B441" s="59">
        <v>2013</v>
      </c>
      <c r="C441" s="59">
        <v>35.840000000000003</v>
      </c>
      <c r="D441" s="59">
        <v>35.840000000000003</v>
      </c>
      <c r="E441" s="59">
        <v>100</v>
      </c>
      <c r="F441" s="59">
        <v>27.38</v>
      </c>
      <c r="G441" s="59">
        <v>26.43</v>
      </c>
      <c r="H441" s="59">
        <v>66.72</v>
      </c>
      <c r="I441" s="58" t="s">
        <v>77</v>
      </c>
      <c r="J441" s="58"/>
    </row>
    <row r="442" spans="1:10" x14ac:dyDescent="0.3">
      <c r="A442" s="58" t="s">
        <v>590</v>
      </c>
      <c r="B442" s="59">
        <v>2014</v>
      </c>
      <c r="C442" s="59">
        <v>41.66</v>
      </c>
      <c r="D442" s="59">
        <v>41.66</v>
      </c>
      <c r="E442" s="59">
        <v>100</v>
      </c>
      <c r="F442" s="59">
        <v>31.47</v>
      </c>
      <c r="G442" s="59">
        <v>33.85</v>
      </c>
      <c r="H442" s="59">
        <v>72.900000000000006</v>
      </c>
      <c r="I442" s="58" t="s">
        <v>77</v>
      </c>
      <c r="J442" s="58"/>
    </row>
    <row r="443" spans="1:10" x14ac:dyDescent="0.3">
      <c r="A443" s="58" t="s">
        <v>590</v>
      </c>
      <c r="B443" s="59">
        <v>2015</v>
      </c>
      <c r="C443" s="59">
        <v>36.369999999999997</v>
      </c>
      <c r="D443" s="59">
        <v>36.369999999999997</v>
      </c>
      <c r="E443" s="59">
        <v>100</v>
      </c>
      <c r="F443" s="59">
        <v>25.59</v>
      </c>
      <c r="G443" s="59">
        <v>24.87</v>
      </c>
      <c r="H443" s="59">
        <v>74.900000000000006</v>
      </c>
      <c r="I443" s="58" t="s">
        <v>77</v>
      </c>
      <c r="J443" s="58"/>
    </row>
    <row r="444" spans="1:10" x14ac:dyDescent="0.3">
      <c r="A444" s="58" t="s">
        <v>590</v>
      </c>
      <c r="B444" s="59">
        <v>2016</v>
      </c>
      <c r="C444" s="59">
        <v>38.53</v>
      </c>
      <c r="D444" s="59">
        <v>38.53</v>
      </c>
      <c r="E444" s="59">
        <v>47.5</v>
      </c>
      <c r="F444" s="59">
        <v>30.89</v>
      </c>
      <c r="G444" s="59">
        <v>23.32</v>
      </c>
      <c r="H444" s="59">
        <v>77.81</v>
      </c>
      <c r="I444" s="58" t="s">
        <v>77</v>
      </c>
      <c r="J444" s="58"/>
    </row>
    <row r="445" spans="1:10" x14ac:dyDescent="0.3">
      <c r="A445" s="58" t="s">
        <v>590</v>
      </c>
      <c r="B445" s="59">
        <v>2017</v>
      </c>
      <c r="C445" s="59">
        <v>37.11</v>
      </c>
      <c r="D445" s="59">
        <v>37.11</v>
      </c>
      <c r="E445" s="59">
        <v>100</v>
      </c>
      <c r="F445" s="59">
        <v>19.579999999999998</v>
      </c>
      <c r="G445" s="59">
        <v>33.909999999999997</v>
      </c>
      <c r="H445" s="59">
        <v>73.510000000000005</v>
      </c>
      <c r="I445" s="58" t="s">
        <v>77</v>
      </c>
      <c r="J445" s="58"/>
    </row>
    <row r="446" spans="1:10" x14ac:dyDescent="0.3">
      <c r="A446" s="58" t="s">
        <v>590</v>
      </c>
      <c r="B446" s="59">
        <v>2018</v>
      </c>
      <c r="C446" s="59">
        <v>34.5</v>
      </c>
      <c r="D446" s="59">
        <v>34.5</v>
      </c>
      <c r="E446" s="59">
        <v>100</v>
      </c>
      <c r="F446" s="59">
        <v>21.56</v>
      </c>
      <c r="G446" s="59">
        <v>38.26</v>
      </c>
      <c r="H446" s="59">
        <v>51.01</v>
      </c>
      <c r="I446" s="58" t="s">
        <v>77</v>
      </c>
      <c r="J446" s="58"/>
    </row>
    <row r="447" spans="1:10" x14ac:dyDescent="0.3">
      <c r="A447" s="58" t="s">
        <v>590</v>
      </c>
      <c r="B447" s="59">
        <v>2019</v>
      </c>
      <c r="C447" s="59">
        <v>41.94</v>
      </c>
      <c r="D447" s="59">
        <v>41.94</v>
      </c>
      <c r="E447" s="59">
        <v>100</v>
      </c>
      <c r="F447" s="59">
        <v>24.1</v>
      </c>
      <c r="G447" s="59">
        <v>38.28</v>
      </c>
      <c r="H447" s="59">
        <v>79.680000000000007</v>
      </c>
      <c r="I447" s="58" t="s">
        <v>77</v>
      </c>
      <c r="J447" s="58"/>
    </row>
    <row r="448" spans="1:10" x14ac:dyDescent="0.3">
      <c r="A448" s="58" t="s">
        <v>590</v>
      </c>
      <c r="B448" s="59">
        <v>2020</v>
      </c>
      <c r="C448" s="59">
        <v>43.77</v>
      </c>
      <c r="D448" s="59">
        <v>43.77</v>
      </c>
      <c r="E448" s="59">
        <v>100</v>
      </c>
      <c r="F448" s="59">
        <v>30.69</v>
      </c>
      <c r="G448" s="59">
        <v>38.840000000000003</v>
      </c>
      <c r="H448" s="59">
        <v>75.209999999999994</v>
      </c>
      <c r="I448" s="58" t="s">
        <v>77</v>
      </c>
      <c r="J448" s="58"/>
    </row>
    <row r="449" spans="1:10" x14ac:dyDescent="0.3">
      <c r="A449" s="58" t="s">
        <v>590</v>
      </c>
      <c r="B449" s="59">
        <v>2021</v>
      </c>
      <c r="C449" s="59">
        <v>41.1</v>
      </c>
      <c r="D449" s="59">
        <v>41.1</v>
      </c>
      <c r="E449" s="59">
        <v>100</v>
      </c>
      <c r="F449" s="59">
        <v>28.37</v>
      </c>
      <c r="G449" s="59">
        <v>36.68</v>
      </c>
      <c r="H449" s="59">
        <v>71.09</v>
      </c>
      <c r="I449" s="58" t="s">
        <v>77</v>
      </c>
      <c r="J449" s="58"/>
    </row>
    <row r="450" spans="1:10" x14ac:dyDescent="0.3">
      <c r="A450" s="58" t="s">
        <v>682</v>
      </c>
      <c r="B450" s="59">
        <v>2008</v>
      </c>
      <c r="C450" s="59">
        <v>63.05</v>
      </c>
      <c r="D450" s="59">
        <v>63.05</v>
      </c>
      <c r="E450" s="59">
        <v>100</v>
      </c>
      <c r="F450" s="59">
        <v>50.05</v>
      </c>
      <c r="G450" s="59">
        <v>72.819999999999993</v>
      </c>
      <c r="H450" s="59">
        <v>69.44</v>
      </c>
      <c r="I450" s="58" t="s">
        <v>77</v>
      </c>
      <c r="J450" s="58"/>
    </row>
    <row r="451" spans="1:10" x14ac:dyDescent="0.3">
      <c r="A451" s="58" t="s">
        <v>682</v>
      </c>
      <c r="B451" s="59">
        <v>2009</v>
      </c>
      <c r="C451" s="59">
        <v>66.38</v>
      </c>
      <c r="D451" s="59">
        <v>66.38</v>
      </c>
      <c r="E451" s="59">
        <v>100</v>
      </c>
      <c r="F451" s="59">
        <v>44.93</v>
      </c>
      <c r="G451" s="59">
        <v>75.239999999999995</v>
      </c>
      <c r="H451" s="59">
        <v>89.24</v>
      </c>
      <c r="I451" s="58" t="s">
        <v>77</v>
      </c>
      <c r="J451" s="58"/>
    </row>
    <row r="452" spans="1:10" x14ac:dyDescent="0.3">
      <c r="A452" s="58" t="s">
        <v>682</v>
      </c>
      <c r="B452" s="59">
        <v>2010</v>
      </c>
      <c r="C452" s="59">
        <v>62.23</v>
      </c>
      <c r="D452" s="59">
        <v>62.23</v>
      </c>
      <c r="E452" s="59">
        <v>100</v>
      </c>
      <c r="F452" s="59">
        <v>45.37</v>
      </c>
      <c r="G452" s="59">
        <v>78.709999999999994</v>
      </c>
      <c r="H452" s="59">
        <v>64.11</v>
      </c>
      <c r="I452" s="58" t="s">
        <v>77</v>
      </c>
      <c r="J452" s="58"/>
    </row>
    <row r="453" spans="1:10" x14ac:dyDescent="0.3">
      <c r="A453" s="58" t="s">
        <v>682</v>
      </c>
      <c r="B453" s="59">
        <v>2011</v>
      </c>
      <c r="C453" s="59">
        <v>72.349999999999994</v>
      </c>
      <c r="D453" s="59">
        <v>72.349999999999994</v>
      </c>
      <c r="E453" s="59">
        <v>100</v>
      </c>
      <c r="F453" s="59">
        <v>54.72</v>
      </c>
      <c r="G453" s="59">
        <v>85.09</v>
      </c>
      <c r="H453" s="59">
        <v>81.91</v>
      </c>
      <c r="I453" s="58" t="s">
        <v>77</v>
      </c>
      <c r="J453" s="58"/>
    </row>
    <row r="454" spans="1:10" x14ac:dyDescent="0.3">
      <c r="A454" s="58" t="s">
        <v>682</v>
      </c>
      <c r="B454" s="59">
        <v>2012</v>
      </c>
      <c r="C454" s="59">
        <v>71.569999999999993</v>
      </c>
      <c r="D454" s="59">
        <v>63.46</v>
      </c>
      <c r="E454" s="59">
        <v>58.93</v>
      </c>
      <c r="F454" s="59">
        <v>54.89</v>
      </c>
      <c r="G454" s="59">
        <v>83.66</v>
      </c>
      <c r="H454" s="59">
        <v>80.56</v>
      </c>
      <c r="I454" s="58" t="s">
        <v>77</v>
      </c>
      <c r="J454" s="58"/>
    </row>
    <row r="455" spans="1:10" x14ac:dyDescent="0.3">
      <c r="A455" s="58" t="s">
        <v>682</v>
      </c>
      <c r="B455" s="59">
        <v>2013</v>
      </c>
      <c r="C455" s="59">
        <v>68.55</v>
      </c>
      <c r="D455" s="59">
        <v>35.94</v>
      </c>
      <c r="E455" s="59">
        <v>3.33</v>
      </c>
      <c r="F455" s="59">
        <v>49.69</v>
      </c>
      <c r="G455" s="59">
        <v>86.17</v>
      </c>
      <c r="H455" s="59">
        <v>72.040000000000006</v>
      </c>
      <c r="I455" s="58" t="s">
        <v>77</v>
      </c>
      <c r="J455" s="58"/>
    </row>
    <row r="456" spans="1:10" x14ac:dyDescent="0.3">
      <c r="A456" s="58" t="s">
        <v>682</v>
      </c>
      <c r="B456" s="59">
        <v>2014</v>
      </c>
      <c r="C456" s="59">
        <v>62.98</v>
      </c>
      <c r="D456" s="59">
        <v>42.07</v>
      </c>
      <c r="E456" s="59">
        <v>22</v>
      </c>
      <c r="F456" s="59">
        <v>50.02</v>
      </c>
      <c r="G456" s="59">
        <v>76.08</v>
      </c>
      <c r="H456" s="59">
        <v>63.68</v>
      </c>
      <c r="I456" s="58" t="s">
        <v>77</v>
      </c>
      <c r="J456" s="58"/>
    </row>
    <row r="457" spans="1:10" x14ac:dyDescent="0.3">
      <c r="A457" s="58" t="s">
        <v>682</v>
      </c>
      <c r="B457" s="59">
        <v>2015</v>
      </c>
      <c r="C457" s="59">
        <v>66.67</v>
      </c>
      <c r="D457" s="59">
        <v>66.67</v>
      </c>
      <c r="E457" s="59">
        <v>100</v>
      </c>
      <c r="F457" s="59">
        <v>48.87</v>
      </c>
      <c r="G457" s="59">
        <v>85.92</v>
      </c>
      <c r="H457" s="59">
        <v>65.5</v>
      </c>
      <c r="I457" s="58" t="s">
        <v>77</v>
      </c>
      <c r="J457" s="58"/>
    </row>
    <row r="458" spans="1:10" x14ac:dyDescent="0.3">
      <c r="A458" s="58" t="s">
        <v>682</v>
      </c>
      <c r="B458" s="59">
        <v>2016</v>
      </c>
      <c r="C458" s="59">
        <v>66.790000000000006</v>
      </c>
      <c r="D458" s="59">
        <v>66.790000000000006</v>
      </c>
      <c r="E458" s="59">
        <v>100</v>
      </c>
      <c r="F458" s="59">
        <v>49.44</v>
      </c>
      <c r="G458" s="59">
        <v>84.27</v>
      </c>
      <c r="H458" s="59">
        <v>67.83</v>
      </c>
      <c r="I458" s="58" t="s">
        <v>77</v>
      </c>
      <c r="J458" s="58"/>
    </row>
    <row r="459" spans="1:10" x14ac:dyDescent="0.3">
      <c r="A459" s="58" t="s">
        <v>682</v>
      </c>
      <c r="B459" s="59">
        <v>2017</v>
      </c>
      <c r="C459" s="59">
        <v>70.89</v>
      </c>
      <c r="D459" s="59">
        <v>58.88</v>
      </c>
      <c r="E459" s="59">
        <v>46.88</v>
      </c>
      <c r="F459" s="59">
        <v>57.75</v>
      </c>
      <c r="G459" s="59">
        <v>82.03</v>
      </c>
      <c r="H459" s="59">
        <v>75.22</v>
      </c>
      <c r="I459" s="58" t="s">
        <v>77</v>
      </c>
      <c r="J459" s="58"/>
    </row>
    <row r="460" spans="1:10" x14ac:dyDescent="0.3">
      <c r="A460" s="58" t="s">
        <v>682</v>
      </c>
      <c r="B460" s="59">
        <v>2018</v>
      </c>
      <c r="C460" s="59">
        <v>74.56</v>
      </c>
      <c r="D460" s="59">
        <v>74.56</v>
      </c>
      <c r="E460" s="59">
        <v>100</v>
      </c>
      <c r="F460" s="59">
        <v>63.09</v>
      </c>
      <c r="G460" s="59">
        <v>84.21</v>
      </c>
      <c r="H460" s="59">
        <v>78.47</v>
      </c>
      <c r="I460" s="58" t="s">
        <v>77</v>
      </c>
      <c r="J460" s="58"/>
    </row>
    <row r="461" spans="1:10" x14ac:dyDescent="0.3">
      <c r="A461" s="58" t="s">
        <v>682</v>
      </c>
      <c r="B461" s="59">
        <v>2019</v>
      </c>
      <c r="C461" s="59">
        <v>72.42</v>
      </c>
      <c r="D461" s="59">
        <v>72.42</v>
      </c>
      <c r="E461" s="59">
        <v>100</v>
      </c>
      <c r="F461" s="59">
        <v>69.89</v>
      </c>
      <c r="G461" s="59">
        <v>84.06</v>
      </c>
      <c r="H461" s="59">
        <v>57.17</v>
      </c>
      <c r="I461" s="58" t="s">
        <v>77</v>
      </c>
      <c r="J461" s="58"/>
    </row>
    <row r="462" spans="1:10" x14ac:dyDescent="0.3">
      <c r="A462" s="58" t="s">
        <v>682</v>
      </c>
      <c r="B462" s="59">
        <v>2020</v>
      </c>
      <c r="C462" s="59">
        <v>80.22</v>
      </c>
      <c r="D462" s="59">
        <v>80.22</v>
      </c>
      <c r="E462" s="59">
        <v>100</v>
      </c>
      <c r="F462" s="59">
        <v>75.55</v>
      </c>
      <c r="G462" s="59">
        <v>87.69</v>
      </c>
      <c r="H462" s="59">
        <v>75.819999999999993</v>
      </c>
      <c r="I462" s="58" t="s">
        <v>77</v>
      </c>
      <c r="J462" s="58"/>
    </row>
    <row r="463" spans="1:10" x14ac:dyDescent="0.3">
      <c r="A463" s="58" t="s">
        <v>682</v>
      </c>
      <c r="B463" s="59">
        <v>2021</v>
      </c>
      <c r="C463" s="59">
        <v>78.209999999999994</v>
      </c>
      <c r="D463" s="59">
        <v>78.209999999999994</v>
      </c>
      <c r="E463" s="59">
        <v>100</v>
      </c>
      <c r="F463" s="59">
        <v>73.33</v>
      </c>
      <c r="G463" s="59">
        <v>85.15</v>
      </c>
      <c r="H463" s="59">
        <v>75.06</v>
      </c>
      <c r="I463" s="58" t="s">
        <v>77</v>
      </c>
      <c r="J463" s="58"/>
    </row>
    <row r="464" spans="1:10" x14ac:dyDescent="0.3">
      <c r="A464" s="58" t="s">
        <v>646</v>
      </c>
      <c r="B464" s="59">
        <v>2008</v>
      </c>
      <c r="C464" s="59">
        <v>64.72</v>
      </c>
      <c r="D464" s="59">
        <v>64.72</v>
      </c>
      <c r="E464" s="59">
        <v>92.31</v>
      </c>
      <c r="F464" s="59">
        <v>75.12</v>
      </c>
      <c r="G464" s="59">
        <v>83.54</v>
      </c>
      <c r="H464" s="59">
        <v>24.23</v>
      </c>
      <c r="I464" s="58" t="s">
        <v>645</v>
      </c>
      <c r="J464" s="58"/>
    </row>
    <row r="465" spans="1:10" x14ac:dyDescent="0.3">
      <c r="A465" s="58" t="s">
        <v>646</v>
      </c>
      <c r="B465" s="59">
        <v>2009</v>
      </c>
      <c r="C465" s="59">
        <v>62.76</v>
      </c>
      <c r="D465" s="59">
        <v>62.76</v>
      </c>
      <c r="E465" s="59">
        <v>100</v>
      </c>
      <c r="F465" s="59">
        <v>78.02</v>
      </c>
      <c r="G465" s="59">
        <v>80.790000000000006</v>
      </c>
      <c r="H465" s="59">
        <v>16.54</v>
      </c>
      <c r="I465" s="58" t="s">
        <v>645</v>
      </c>
      <c r="J465" s="58"/>
    </row>
    <row r="466" spans="1:10" x14ac:dyDescent="0.3">
      <c r="A466" s="58" t="s">
        <v>646</v>
      </c>
      <c r="B466" s="59">
        <v>2010</v>
      </c>
      <c r="C466" s="59">
        <v>63.21</v>
      </c>
      <c r="D466" s="59">
        <v>63.21</v>
      </c>
      <c r="E466" s="59">
        <v>100</v>
      </c>
      <c r="F466" s="59">
        <v>65.87</v>
      </c>
      <c r="G466" s="59">
        <v>84.59</v>
      </c>
      <c r="H466" s="59">
        <v>30.04</v>
      </c>
      <c r="I466" s="58" t="s">
        <v>645</v>
      </c>
      <c r="J466" s="58"/>
    </row>
    <row r="467" spans="1:10" x14ac:dyDescent="0.3">
      <c r="A467" s="58" t="s">
        <v>646</v>
      </c>
      <c r="B467" s="59">
        <v>2011</v>
      </c>
      <c r="C467" s="59">
        <v>70.14</v>
      </c>
      <c r="D467" s="59">
        <v>70.14</v>
      </c>
      <c r="E467" s="59">
        <v>100</v>
      </c>
      <c r="F467" s="59">
        <v>84.71</v>
      </c>
      <c r="G467" s="59">
        <v>83.58</v>
      </c>
      <c r="H467" s="59">
        <v>31.22</v>
      </c>
      <c r="I467" s="58" t="s">
        <v>645</v>
      </c>
      <c r="J467" s="58"/>
    </row>
    <row r="468" spans="1:10" x14ac:dyDescent="0.3">
      <c r="A468" s="58" t="s">
        <v>646</v>
      </c>
      <c r="B468" s="59">
        <v>2012</v>
      </c>
      <c r="C468" s="59">
        <v>62.82</v>
      </c>
      <c r="D468" s="59">
        <v>62.82</v>
      </c>
      <c r="E468" s="59">
        <v>63.89</v>
      </c>
      <c r="F468" s="59">
        <v>78.56</v>
      </c>
      <c r="G468" s="59">
        <v>74.81</v>
      </c>
      <c r="H468" s="59">
        <v>24.26</v>
      </c>
      <c r="I468" s="58" t="s">
        <v>645</v>
      </c>
      <c r="J468" s="58"/>
    </row>
    <row r="469" spans="1:10" x14ac:dyDescent="0.3">
      <c r="A469" s="58" t="s">
        <v>646</v>
      </c>
      <c r="B469" s="59">
        <v>2013</v>
      </c>
      <c r="C469" s="59">
        <v>57.69</v>
      </c>
      <c r="D469" s="59">
        <v>57.69</v>
      </c>
      <c r="E469" s="59">
        <v>90.48</v>
      </c>
      <c r="F469" s="59">
        <v>68.62</v>
      </c>
      <c r="G469" s="59">
        <v>77.989999999999995</v>
      </c>
      <c r="H469" s="59">
        <v>14.4</v>
      </c>
      <c r="I469" s="58" t="s">
        <v>645</v>
      </c>
      <c r="J469" s="58"/>
    </row>
    <row r="470" spans="1:10" x14ac:dyDescent="0.3">
      <c r="A470" s="58" t="s">
        <v>646</v>
      </c>
      <c r="B470" s="59">
        <v>2014</v>
      </c>
      <c r="C470" s="59">
        <v>59.27</v>
      </c>
      <c r="D470" s="59">
        <v>59.27</v>
      </c>
      <c r="E470" s="59">
        <v>100</v>
      </c>
      <c r="F470" s="59">
        <v>66.25</v>
      </c>
      <c r="G470" s="59">
        <v>85.52</v>
      </c>
      <c r="H470" s="59">
        <v>13.35</v>
      </c>
      <c r="I470" s="58" t="s">
        <v>645</v>
      </c>
      <c r="J470" s="58"/>
    </row>
    <row r="471" spans="1:10" x14ac:dyDescent="0.3">
      <c r="A471" s="58" t="s">
        <v>646</v>
      </c>
      <c r="B471" s="59">
        <v>2015</v>
      </c>
      <c r="C471" s="59">
        <v>63.33</v>
      </c>
      <c r="D471" s="59">
        <v>63.33</v>
      </c>
      <c r="E471" s="59">
        <v>100</v>
      </c>
      <c r="F471" s="59">
        <v>70.959999999999994</v>
      </c>
      <c r="G471" s="59">
        <v>87.2</v>
      </c>
      <c r="H471" s="59">
        <v>19.91</v>
      </c>
      <c r="I471" s="58" t="s">
        <v>645</v>
      </c>
      <c r="J471" s="58"/>
    </row>
    <row r="472" spans="1:10" x14ac:dyDescent="0.3">
      <c r="A472" s="58" t="s">
        <v>646</v>
      </c>
      <c r="B472" s="59">
        <v>2016</v>
      </c>
      <c r="C472" s="59">
        <v>61.73</v>
      </c>
      <c r="D472" s="59">
        <v>61.73</v>
      </c>
      <c r="E472" s="59">
        <v>100</v>
      </c>
      <c r="F472" s="59">
        <v>77.62</v>
      </c>
      <c r="G472" s="59">
        <v>84.83</v>
      </c>
      <c r="H472" s="59">
        <v>7.81</v>
      </c>
      <c r="I472" s="58" t="s">
        <v>645</v>
      </c>
      <c r="J472" s="58"/>
    </row>
    <row r="473" spans="1:10" x14ac:dyDescent="0.3">
      <c r="A473" s="58" t="s">
        <v>646</v>
      </c>
      <c r="B473" s="59">
        <v>2017</v>
      </c>
      <c r="C473" s="59">
        <v>63.95</v>
      </c>
      <c r="D473" s="59">
        <v>63.95</v>
      </c>
      <c r="E473" s="59">
        <v>100</v>
      </c>
      <c r="F473" s="59">
        <v>80.03</v>
      </c>
      <c r="G473" s="59">
        <v>87.06</v>
      </c>
      <c r="H473" s="59">
        <v>9.57</v>
      </c>
      <c r="I473" s="58" t="s">
        <v>645</v>
      </c>
      <c r="J473" s="58"/>
    </row>
    <row r="474" spans="1:10" x14ac:dyDescent="0.3">
      <c r="A474" s="58" t="s">
        <v>646</v>
      </c>
      <c r="B474" s="59">
        <v>2018</v>
      </c>
      <c r="C474" s="59">
        <v>64.38</v>
      </c>
      <c r="D474" s="59">
        <v>64.38</v>
      </c>
      <c r="E474" s="59">
        <v>95.45</v>
      </c>
      <c r="F474" s="59">
        <v>75.56</v>
      </c>
      <c r="G474" s="59">
        <v>88.66</v>
      </c>
      <c r="H474" s="59">
        <v>15.3</v>
      </c>
      <c r="I474" s="58" t="s">
        <v>645</v>
      </c>
      <c r="J474" s="58"/>
    </row>
    <row r="475" spans="1:10" x14ac:dyDescent="0.3">
      <c r="A475" s="58" t="s">
        <v>646</v>
      </c>
      <c r="B475" s="59">
        <v>2019</v>
      </c>
      <c r="C475" s="59">
        <v>67</v>
      </c>
      <c r="D475" s="59">
        <v>66.31</v>
      </c>
      <c r="E475" s="59">
        <v>65.63</v>
      </c>
      <c r="F475" s="59">
        <v>78.349999999999994</v>
      </c>
      <c r="G475" s="59">
        <v>88.06</v>
      </c>
      <c r="H475" s="59">
        <v>22.12</v>
      </c>
      <c r="I475" s="58" t="s">
        <v>645</v>
      </c>
      <c r="J475" s="58"/>
    </row>
    <row r="476" spans="1:10" x14ac:dyDescent="0.3">
      <c r="A476" s="58" t="s">
        <v>646</v>
      </c>
      <c r="B476" s="59">
        <v>2020</v>
      </c>
      <c r="C476" s="59">
        <v>70.47</v>
      </c>
      <c r="D476" s="59">
        <v>70.47</v>
      </c>
      <c r="E476" s="59">
        <v>100</v>
      </c>
      <c r="F476" s="59">
        <v>79.989999999999995</v>
      </c>
      <c r="G476" s="59">
        <v>93.83</v>
      </c>
      <c r="H476" s="59">
        <v>24.93</v>
      </c>
      <c r="I476" s="58" t="s">
        <v>645</v>
      </c>
      <c r="J476" s="58"/>
    </row>
    <row r="477" spans="1:10" x14ac:dyDescent="0.3">
      <c r="A477" s="58" t="s">
        <v>646</v>
      </c>
      <c r="B477" s="59">
        <v>2021</v>
      </c>
      <c r="C477" s="59">
        <v>68.040000000000006</v>
      </c>
      <c r="D477" s="59">
        <v>38.43</v>
      </c>
      <c r="E477" s="59">
        <v>8.82</v>
      </c>
      <c r="F477" s="59">
        <v>82.54</v>
      </c>
      <c r="G477" s="59">
        <v>92.54</v>
      </c>
      <c r="H477" s="59">
        <v>14</v>
      </c>
      <c r="I477" s="58" t="s">
        <v>645</v>
      </c>
      <c r="J477" s="58"/>
    </row>
    <row r="478" spans="1:10" x14ac:dyDescent="0.3">
      <c r="A478" s="58" t="s">
        <v>647</v>
      </c>
      <c r="B478" s="59">
        <v>2008</v>
      </c>
      <c r="C478" s="59">
        <v>70.400000000000006</v>
      </c>
      <c r="D478" s="59">
        <v>41.45</v>
      </c>
      <c r="E478" s="59">
        <v>11.54</v>
      </c>
      <c r="F478" s="59">
        <v>88.27</v>
      </c>
      <c r="G478" s="59">
        <v>65.59</v>
      </c>
      <c r="H478" s="59">
        <v>52.02</v>
      </c>
      <c r="I478" s="58" t="s">
        <v>645</v>
      </c>
      <c r="J478" s="58"/>
    </row>
    <row r="479" spans="1:10" x14ac:dyDescent="0.3">
      <c r="A479" s="58" t="s">
        <v>647</v>
      </c>
      <c r="B479" s="59">
        <v>2009</v>
      </c>
      <c r="C479" s="59">
        <v>73.78</v>
      </c>
      <c r="D479" s="59">
        <v>73.430000000000007</v>
      </c>
      <c r="E479" s="59">
        <v>75</v>
      </c>
      <c r="F479" s="59">
        <v>81.94</v>
      </c>
      <c r="G479" s="59">
        <v>65.989999999999995</v>
      </c>
      <c r="H479" s="59">
        <v>73.11</v>
      </c>
      <c r="I479" s="58" t="s">
        <v>645</v>
      </c>
      <c r="J479" s="58"/>
    </row>
    <row r="480" spans="1:10" x14ac:dyDescent="0.3">
      <c r="A480" s="58" t="s">
        <v>647</v>
      </c>
      <c r="B480" s="59">
        <v>2010</v>
      </c>
      <c r="C480" s="59">
        <v>67.989999999999995</v>
      </c>
      <c r="D480" s="59">
        <v>66.5</v>
      </c>
      <c r="E480" s="59">
        <v>66.67</v>
      </c>
      <c r="F480" s="59">
        <v>84.29</v>
      </c>
      <c r="G480" s="59">
        <v>63.12</v>
      </c>
      <c r="H480" s="59">
        <v>51.89</v>
      </c>
      <c r="I480" s="58" t="s">
        <v>645</v>
      </c>
      <c r="J480" s="58"/>
    </row>
    <row r="481" spans="1:10" x14ac:dyDescent="0.3">
      <c r="A481" s="58" t="s">
        <v>647</v>
      </c>
      <c r="B481" s="59">
        <v>2011</v>
      </c>
      <c r="C481" s="59">
        <v>76.680000000000007</v>
      </c>
      <c r="D481" s="59">
        <v>49.88</v>
      </c>
      <c r="E481" s="59">
        <v>29.17</v>
      </c>
      <c r="F481" s="59">
        <v>84.96</v>
      </c>
      <c r="G481" s="59">
        <v>80.23</v>
      </c>
      <c r="H481" s="59">
        <v>60.2</v>
      </c>
      <c r="I481" s="58" t="s">
        <v>645</v>
      </c>
      <c r="J481" s="58"/>
    </row>
    <row r="482" spans="1:10" x14ac:dyDescent="0.3">
      <c r="A482" s="58" t="s">
        <v>647</v>
      </c>
      <c r="B482" s="59">
        <v>2012</v>
      </c>
      <c r="C482" s="59">
        <v>73.11</v>
      </c>
      <c r="D482" s="59">
        <v>39.33</v>
      </c>
      <c r="E482" s="59">
        <v>5.56</v>
      </c>
      <c r="F482" s="59">
        <v>76</v>
      </c>
      <c r="G482" s="59">
        <v>76.75</v>
      </c>
      <c r="H482" s="59">
        <v>64.06</v>
      </c>
      <c r="I482" s="58" t="s">
        <v>645</v>
      </c>
      <c r="J482" s="58"/>
    </row>
    <row r="483" spans="1:10" x14ac:dyDescent="0.3">
      <c r="A483" s="58" t="s">
        <v>647</v>
      </c>
      <c r="B483" s="59">
        <v>2013</v>
      </c>
      <c r="C483" s="59">
        <v>69.87</v>
      </c>
      <c r="D483" s="59">
        <v>47.43</v>
      </c>
      <c r="E483" s="59">
        <v>28.57</v>
      </c>
      <c r="F483" s="59">
        <v>75.37</v>
      </c>
      <c r="G483" s="59">
        <v>70.05</v>
      </c>
      <c r="H483" s="59">
        <v>61.91</v>
      </c>
      <c r="I483" s="58" t="s">
        <v>645</v>
      </c>
      <c r="J483" s="58"/>
    </row>
    <row r="484" spans="1:10" x14ac:dyDescent="0.3">
      <c r="A484" s="58" t="s">
        <v>647</v>
      </c>
      <c r="B484" s="59">
        <v>2014</v>
      </c>
      <c r="C484" s="59">
        <v>55.62</v>
      </c>
      <c r="D484" s="59">
        <v>55.62</v>
      </c>
      <c r="E484" s="59">
        <v>80</v>
      </c>
      <c r="F484" s="59">
        <v>47.07</v>
      </c>
      <c r="G484" s="59">
        <v>60.65</v>
      </c>
      <c r="H484" s="59">
        <v>60.68</v>
      </c>
      <c r="I484" s="58" t="s">
        <v>645</v>
      </c>
      <c r="J484" s="58"/>
    </row>
    <row r="485" spans="1:10" x14ac:dyDescent="0.3">
      <c r="A485" s="58" t="s">
        <v>647</v>
      </c>
      <c r="B485" s="59">
        <v>2015</v>
      </c>
      <c r="C485" s="59">
        <v>64.83</v>
      </c>
      <c r="D485" s="59">
        <v>64.83</v>
      </c>
      <c r="E485" s="59">
        <v>100</v>
      </c>
      <c r="F485" s="59">
        <v>66.7</v>
      </c>
      <c r="G485" s="59">
        <v>69.84</v>
      </c>
      <c r="H485" s="59">
        <v>55.47</v>
      </c>
      <c r="I485" s="58" t="s">
        <v>645</v>
      </c>
      <c r="J485" s="58"/>
    </row>
    <row r="486" spans="1:10" x14ac:dyDescent="0.3">
      <c r="A486" s="58" t="s">
        <v>647</v>
      </c>
      <c r="B486" s="59">
        <v>2016</v>
      </c>
      <c r="C486" s="59">
        <v>71.27</v>
      </c>
      <c r="D486" s="59">
        <v>71.27</v>
      </c>
      <c r="E486" s="59">
        <v>100</v>
      </c>
      <c r="F486" s="59">
        <v>66.27</v>
      </c>
      <c r="G486" s="59">
        <v>65.48</v>
      </c>
      <c r="H486" s="59">
        <v>86.38</v>
      </c>
      <c r="I486" s="58" t="s">
        <v>645</v>
      </c>
      <c r="J486" s="58"/>
    </row>
    <row r="487" spans="1:10" x14ac:dyDescent="0.3">
      <c r="A487" s="58" t="s">
        <v>647</v>
      </c>
      <c r="B487" s="59">
        <v>2017</v>
      </c>
      <c r="C487" s="59">
        <v>69.23</v>
      </c>
      <c r="D487" s="59">
        <v>69.23</v>
      </c>
      <c r="E487" s="59">
        <v>100</v>
      </c>
      <c r="F487" s="59">
        <v>69.41</v>
      </c>
      <c r="G487" s="59">
        <v>68.7</v>
      </c>
      <c r="H487" s="59">
        <v>69.7</v>
      </c>
      <c r="I487" s="58" t="s">
        <v>645</v>
      </c>
      <c r="J487" s="58"/>
    </row>
    <row r="488" spans="1:10" x14ac:dyDescent="0.3">
      <c r="A488" s="58" t="s">
        <v>647</v>
      </c>
      <c r="B488" s="59">
        <v>2018</v>
      </c>
      <c r="C488" s="59">
        <v>73.540000000000006</v>
      </c>
      <c r="D488" s="59">
        <v>73.540000000000006</v>
      </c>
      <c r="E488" s="59">
        <v>77.27</v>
      </c>
      <c r="F488" s="59">
        <v>69.33</v>
      </c>
      <c r="G488" s="59">
        <v>80.47</v>
      </c>
      <c r="H488" s="59">
        <v>69.88</v>
      </c>
      <c r="I488" s="58" t="s">
        <v>645</v>
      </c>
      <c r="J488" s="58"/>
    </row>
    <row r="489" spans="1:10" x14ac:dyDescent="0.3">
      <c r="A489" s="58" t="s">
        <v>647</v>
      </c>
      <c r="B489" s="59">
        <v>2019</v>
      </c>
      <c r="C489" s="59">
        <v>73.8</v>
      </c>
      <c r="D489" s="59">
        <v>57.21</v>
      </c>
      <c r="E489" s="59">
        <v>40.630000000000003</v>
      </c>
      <c r="F489" s="59">
        <v>72.459999999999994</v>
      </c>
      <c r="G489" s="59">
        <v>80.39</v>
      </c>
      <c r="H489" s="59">
        <v>66.599999999999994</v>
      </c>
      <c r="I489" s="58" t="s">
        <v>645</v>
      </c>
      <c r="J489" s="58"/>
    </row>
    <row r="490" spans="1:10" x14ac:dyDescent="0.3">
      <c r="A490" s="58" t="s">
        <v>647</v>
      </c>
      <c r="B490" s="59">
        <v>2020</v>
      </c>
      <c r="C490" s="59">
        <v>76.349999999999994</v>
      </c>
      <c r="D490" s="59">
        <v>76.349999999999994</v>
      </c>
      <c r="E490" s="59">
        <v>100</v>
      </c>
      <c r="F490" s="59">
        <v>70.78</v>
      </c>
      <c r="G490" s="59">
        <v>79.180000000000007</v>
      </c>
      <c r="H490" s="59">
        <v>80.23</v>
      </c>
      <c r="I490" s="58" t="s">
        <v>645</v>
      </c>
      <c r="J490" s="58"/>
    </row>
    <row r="491" spans="1:10" x14ac:dyDescent="0.3">
      <c r="A491" s="58" t="s">
        <v>647</v>
      </c>
      <c r="B491" s="59">
        <v>2021</v>
      </c>
      <c r="C491" s="59">
        <v>73.3</v>
      </c>
      <c r="D491" s="59">
        <v>67.53</v>
      </c>
      <c r="E491" s="59">
        <v>61.76</v>
      </c>
      <c r="F491" s="59">
        <v>77.41</v>
      </c>
      <c r="G491" s="59">
        <v>77.98</v>
      </c>
      <c r="H491" s="59">
        <v>61.1</v>
      </c>
      <c r="I491" s="58" t="s">
        <v>645</v>
      </c>
      <c r="J491" s="58"/>
    </row>
    <row r="492" spans="1:10" x14ac:dyDescent="0.3">
      <c r="A492" s="58" t="s">
        <v>483</v>
      </c>
      <c r="B492" s="59">
        <v>2008</v>
      </c>
      <c r="C492" s="59">
        <v>21.88</v>
      </c>
      <c r="D492" s="59">
        <v>21.88</v>
      </c>
      <c r="E492" s="59">
        <v>100</v>
      </c>
      <c r="F492" s="59">
        <v>18.16</v>
      </c>
      <c r="G492" s="59">
        <v>30.21</v>
      </c>
      <c r="H492" s="59">
        <v>15.61</v>
      </c>
      <c r="I492" s="58" t="s">
        <v>645</v>
      </c>
      <c r="J492" s="58"/>
    </row>
    <row r="493" spans="1:10" x14ac:dyDescent="0.3">
      <c r="A493" s="58" t="s">
        <v>483</v>
      </c>
      <c r="B493" s="59">
        <v>2009</v>
      </c>
      <c r="C493" s="59">
        <v>20.09</v>
      </c>
      <c r="D493" s="59">
        <v>20.09</v>
      </c>
      <c r="E493" s="59">
        <v>100</v>
      </c>
      <c r="F493" s="59">
        <v>12.32</v>
      </c>
      <c r="G493" s="59">
        <v>23.89</v>
      </c>
      <c r="H493" s="59">
        <v>25.73</v>
      </c>
      <c r="I493" s="58" t="s">
        <v>645</v>
      </c>
      <c r="J493" s="58"/>
    </row>
    <row r="494" spans="1:10" x14ac:dyDescent="0.3">
      <c r="A494" s="58" t="s">
        <v>483</v>
      </c>
      <c r="B494" s="59">
        <v>2010</v>
      </c>
      <c r="C494" s="59">
        <v>27.94</v>
      </c>
      <c r="D494" s="59">
        <v>27.94</v>
      </c>
      <c r="E494" s="59">
        <v>100</v>
      </c>
      <c r="F494" s="59">
        <v>22.7</v>
      </c>
      <c r="G494" s="59">
        <v>34.64</v>
      </c>
      <c r="H494" s="59">
        <v>26.03</v>
      </c>
      <c r="I494" s="58" t="s">
        <v>645</v>
      </c>
      <c r="J494" s="58"/>
    </row>
    <row r="495" spans="1:10" x14ac:dyDescent="0.3">
      <c r="A495" s="58" t="s">
        <v>483</v>
      </c>
      <c r="B495" s="59">
        <v>2011</v>
      </c>
      <c r="C495" s="59">
        <v>26.91</v>
      </c>
      <c r="D495" s="59">
        <v>26.91</v>
      </c>
      <c r="E495" s="59">
        <v>100</v>
      </c>
      <c r="F495" s="59">
        <v>22.32</v>
      </c>
      <c r="G495" s="59">
        <v>31.89</v>
      </c>
      <c r="H495" s="59">
        <v>26.47</v>
      </c>
      <c r="I495" s="58" t="s">
        <v>645</v>
      </c>
      <c r="J495" s="58"/>
    </row>
    <row r="496" spans="1:10" x14ac:dyDescent="0.3">
      <c r="A496" s="58" t="s">
        <v>483</v>
      </c>
      <c r="B496" s="59">
        <v>2012</v>
      </c>
      <c r="C496" s="59">
        <v>42.29</v>
      </c>
      <c r="D496" s="59">
        <v>42.29</v>
      </c>
      <c r="E496" s="59">
        <v>100</v>
      </c>
      <c r="F496" s="59">
        <v>43.57</v>
      </c>
      <c r="G496" s="59">
        <v>53.56</v>
      </c>
      <c r="H496" s="59">
        <v>24.94</v>
      </c>
      <c r="I496" s="58" t="s">
        <v>645</v>
      </c>
      <c r="J496" s="58"/>
    </row>
    <row r="497" spans="1:10" x14ac:dyDescent="0.3">
      <c r="A497" s="58" t="s">
        <v>483</v>
      </c>
      <c r="B497" s="59">
        <v>2013</v>
      </c>
      <c r="C497" s="59">
        <v>43.18</v>
      </c>
      <c r="D497" s="59">
        <v>43.18</v>
      </c>
      <c r="E497" s="59">
        <v>100</v>
      </c>
      <c r="F497" s="59">
        <v>43.84</v>
      </c>
      <c r="G497" s="59">
        <v>47.72</v>
      </c>
      <c r="H497" s="59">
        <v>35.99</v>
      </c>
      <c r="I497" s="58" t="s">
        <v>645</v>
      </c>
      <c r="J497" s="58"/>
    </row>
    <row r="498" spans="1:10" x14ac:dyDescent="0.3">
      <c r="A498" s="58" t="s">
        <v>483</v>
      </c>
      <c r="B498" s="59">
        <v>2014</v>
      </c>
      <c r="C498" s="59">
        <v>46.45</v>
      </c>
      <c r="D498" s="59">
        <v>46.45</v>
      </c>
      <c r="E498" s="59">
        <v>100</v>
      </c>
      <c r="F498" s="59">
        <v>51.15</v>
      </c>
      <c r="G498" s="59">
        <v>53.41</v>
      </c>
      <c r="H498" s="59">
        <v>30.29</v>
      </c>
      <c r="I498" s="58" t="s">
        <v>645</v>
      </c>
      <c r="J498" s="58"/>
    </row>
    <row r="499" spans="1:10" x14ac:dyDescent="0.3">
      <c r="A499" s="58" t="s">
        <v>483</v>
      </c>
      <c r="B499" s="59">
        <v>2015</v>
      </c>
      <c r="C499" s="59">
        <v>51.61</v>
      </c>
      <c r="D499" s="59">
        <v>51.61</v>
      </c>
      <c r="E499" s="59">
        <v>100</v>
      </c>
      <c r="F499" s="59">
        <v>53.16</v>
      </c>
      <c r="G499" s="59">
        <v>62.96</v>
      </c>
      <c r="H499" s="59">
        <v>34.19</v>
      </c>
      <c r="I499" s="58" t="s">
        <v>645</v>
      </c>
      <c r="J499" s="58"/>
    </row>
    <row r="500" spans="1:10" x14ac:dyDescent="0.3">
      <c r="A500" s="58" t="s">
        <v>483</v>
      </c>
      <c r="B500" s="59">
        <v>2016</v>
      </c>
      <c r="C500" s="59">
        <v>52.01</v>
      </c>
      <c r="D500" s="59">
        <v>52.01</v>
      </c>
      <c r="E500" s="59">
        <v>100</v>
      </c>
      <c r="F500" s="59">
        <v>57.82</v>
      </c>
      <c r="G500" s="59">
        <v>60.61</v>
      </c>
      <c r="H500" s="59">
        <v>32.43</v>
      </c>
      <c r="I500" s="58" t="s">
        <v>645</v>
      </c>
      <c r="J500" s="58"/>
    </row>
    <row r="501" spans="1:10" x14ac:dyDescent="0.3">
      <c r="A501" s="58" t="s">
        <v>483</v>
      </c>
      <c r="B501" s="59">
        <v>2017</v>
      </c>
      <c r="C501" s="59">
        <v>60.82</v>
      </c>
      <c r="D501" s="59">
        <v>60.82</v>
      </c>
      <c r="E501" s="59">
        <v>100</v>
      </c>
      <c r="F501" s="59">
        <v>65.03</v>
      </c>
      <c r="G501" s="59">
        <v>62.13</v>
      </c>
      <c r="H501" s="59">
        <v>53.13</v>
      </c>
      <c r="I501" s="58" t="s">
        <v>645</v>
      </c>
      <c r="J501" s="58"/>
    </row>
    <row r="502" spans="1:10" x14ac:dyDescent="0.3">
      <c r="A502" s="58" t="s">
        <v>483</v>
      </c>
      <c r="B502" s="59">
        <v>2018</v>
      </c>
      <c r="C502" s="59">
        <v>51.55</v>
      </c>
      <c r="D502" s="59">
        <v>51.55</v>
      </c>
      <c r="E502" s="59">
        <v>100</v>
      </c>
      <c r="F502" s="59">
        <v>49.2</v>
      </c>
      <c r="G502" s="59">
        <v>59.86</v>
      </c>
      <c r="H502" s="59">
        <v>43.41</v>
      </c>
      <c r="I502" s="58" t="s">
        <v>645</v>
      </c>
      <c r="J502" s="58"/>
    </row>
    <row r="503" spans="1:10" x14ac:dyDescent="0.3">
      <c r="A503" s="58" t="s">
        <v>483</v>
      </c>
      <c r="B503" s="59">
        <v>2019</v>
      </c>
      <c r="C503" s="59">
        <v>53.63</v>
      </c>
      <c r="D503" s="59">
        <v>47.13</v>
      </c>
      <c r="E503" s="59">
        <v>40.630000000000003</v>
      </c>
      <c r="F503" s="59">
        <v>46.94</v>
      </c>
      <c r="G503" s="59">
        <v>64.88</v>
      </c>
      <c r="H503" s="59">
        <v>47.49</v>
      </c>
      <c r="I503" s="58" t="s">
        <v>645</v>
      </c>
      <c r="J503" s="58"/>
    </row>
    <row r="504" spans="1:10" x14ac:dyDescent="0.3">
      <c r="A504" s="58" t="s">
        <v>483</v>
      </c>
      <c r="B504" s="59">
        <v>2020</v>
      </c>
      <c r="C504" s="59">
        <v>55.12</v>
      </c>
      <c r="D504" s="59">
        <v>55.12</v>
      </c>
      <c r="E504" s="59">
        <v>100</v>
      </c>
      <c r="F504" s="59">
        <v>49.05</v>
      </c>
      <c r="G504" s="59">
        <v>81.19</v>
      </c>
      <c r="H504" s="59">
        <v>27.68</v>
      </c>
      <c r="I504" s="58" t="s">
        <v>645</v>
      </c>
      <c r="J504" s="58"/>
    </row>
    <row r="505" spans="1:10" x14ac:dyDescent="0.3">
      <c r="A505" s="58" t="s">
        <v>483</v>
      </c>
      <c r="B505" s="59">
        <v>2021</v>
      </c>
      <c r="C505" s="59">
        <v>54.65</v>
      </c>
      <c r="D505" s="59">
        <v>54.65</v>
      </c>
      <c r="E505" s="59">
        <v>100</v>
      </c>
      <c r="F505" s="59">
        <v>53.4</v>
      </c>
      <c r="G505" s="59">
        <v>77.03</v>
      </c>
      <c r="H505" s="59">
        <v>25.55</v>
      </c>
      <c r="I505" s="58" t="s">
        <v>645</v>
      </c>
      <c r="J505" s="58"/>
    </row>
    <row r="506" spans="1:10" x14ac:dyDescent="0.3">
      <c r="A506" s="58" t="s">
        <v>200</v>
      </c>
      <c r="B506" s="59">
        <v>2008</v>
      </c>
      <c r="C506" s="59">
        <v>60.35</v>
      </c>
      <c r="D506" s="59">
        <v>60.35</v>
      </c>
      <c r="E506" s="59">
        <v>100</v>
      </c>
      <c r="F506" s="59">
        <v>57.36</v>
      </c>
      <c r="G506" s="59">
        <v>79.58</v>
      </c>
      <c r="H506" s="59">
        <v>38.04</v>
      </c>
      <c r="I506" s="58" t="s">
        <v>645</v>
      </c>
      <c r="J506" s="58"/>
    </row>
    <row r="507" spans="1:10" x14ac:dyDescent="0.3">
      <c r="A507" s="58" t="s">
        <v>200</v>
      </c>
      <c r="B507" s="59">
        <v>2009</v>
      </c>
      <c r="C507" s="59">
        <v>68.69</v>
      </c>
      <c r="D507" s="59">
        <v>68.69</v>
      </c>
      <c r="E507" s="59">
        <v>100</v>
      </c>
      <c r="F507" s="59">
        <v>81.12</v>
      </c>
      <c r="G507" s="59">
        <v>84.71</v>
      </c>
      <c r="H507" s="59">
        <v>29.22</v>
      </c>
      <c r="I507" s="58" t="s">
        <v>645</v>
      </c>
      <c r="J507" s="58"/>
    </row>
    <row r="508" spans="1:10" x14ac:dyDescent="0.3">
      <c r="A508" s="58" t="s">
        <v>200</v>
      </c>
      <c r="B508" s="59">
        <v>2010</v>
      </c>
      <c r="C508" s="59">
        <v>70.930000000000007</v>
      </c>
      <c r="D508" s="59">
        <v>70.930000000000007</v>
      </c>
      <c r="E508" s="59">
        <v>100</v>
      </c>
      <c r="F508" s="59">
        <v>84.73</v>
      </c>
      <c r="G508" s="59">
        <v>89.05</v>
      </c>
      <c r="H508" s="59">
        <v>26.62</v>
      </c>
      <c r="I508" s="58" t="s">
        <v>645</v>
      </c>
      <c r="J508" s="58"/>
    </row>
    <row r="509" spans="1:10" x14ac:dyDescent="0.3">
      <c r="A509" s="58" t="s">
        <v>200</v>
      </c>
      <c r="B509" s="59">
        <v>2011</v>
      </c>
      <c r="C509" s="59">
        <v>59.77</v>
      </c>
      <c r="D509" s="59">
        <v>59.77</v>
      </c>
      <c r="E509" s="59">
        <v>100</v>
      </c>
      <c r="F509" s="59">
        <v>48.61</v>
      </c>
      <c r="G509" s="59">
        <v>88.55</v>
      </c>
      <c r="H509" s="59">
        <v>35.74</v>
      </c>
      <c r="I509" s="58" t="s">
        <v>645</v>
      </c>
      <c r="J509" s="58"/>
    </row>
    <row r="510" spans="1:10" x14ac:dyDescent="0.3">
      <c r="A510" s="58" t="s">
        <v>200</v>
      </c>
      <c r="B510" s="59">
        <v>2012</v>
      </c>
      <c r="C510" s="59">
        <v>57.79</v>
      </c>
      <c r="D510" s="59">
        <v>57.79</v>
      </c>
      <c r="E510" s="59">
        <v>100</v>
      </c>
      <c r="F510" s="59">
        <v>51.67</v>
      </c>
      <c r="G510" s="59">
        <v>84.81</v>
      </c>
      <c r="H510" s="59">
        <v>29.14</v>
      </c>
      <c r="I510" s="58" t="s">
        <v>645</v>
      </c>
      <c r="J510" s="58"/>
    </row>
    <row r="511" spans="1:10" x14ac:dyDescent="0.3">
      <c r="A511" s="58" t="s">
        <v>200</v>
      </c>
      <c r="B511" s="59">
        <v>2013</v>
      </c>
      <c r="C511" s="59">
        <v>57.11</v>
      </c>
      <c r="D511" s="59">
        <v>57.11</v>
      </c>
      <c r="E511" s="59">
        <v>100</v>
      </c>
      <c r="F511" s="59">
        <v>46.49</v>
      </c>
      <c r="G511" s="59">
        <v>91.44</v>
      </c>
      <c r="H511" s="59">
        <v>24.7</v>
      </c>
      <c r="I511" s="58" t="s">
        <v>645</v>
      </c>
      <c r="J511" s="58"/>
    </row>
    <row r="512" spans="1:10" x14ac:dyDescent="0.3">
      <c r="A512" s="58" t="s">
        <v>200</v>
      </c>
      <c r="B512" s="59">
        <v>2014</v>
      </c>
      <c r="C512" s="59">
        <v>59.01</v>
      </c>
      <c r="D512" s="59">
        <v>59.01</v>
      </c>
      <c r="E512" s="59">
        <v>90</v>
      </c>
      <c r="F512" s="59">
        <v>47.09</v>
      </c>
      <c r="G512" s="59">
        <v>88.52</v>
      </c>
      <c r="H512" s="59">
        <v>35.049999999999997</v>
      </c>
      <c r="I512" s="58" t="s">
        <v>645</v>
      </c>
      <c r="J512" s="58"/>
    </row>
    <row r="513" spans="1:10" x14ac:dyDescent="0.3">
      <c r="A513" s="58" t="s">
        <v>200</v>
      </c>
      <c r="B513" s="59">
        <v>2015</v>
      </c>
      <c r="C513" s="59">
        <v>63.16</v>
      </c>
      <c r="D513" s="59">
        <v>63.16</v>
      </c>
      <c r="E513" s="59">
        <v>100</v>
      </c>
      <c r="F513" s="59">
        <v>66.67</v>
      </c>
      <c r="G513" s="59">
        <v>90.24</v>
      </c>
      <c r="H513" s="59">
        <v>21.41</v>
      </c>
      <c r="I513" s="58" t="s">
        <v>645</v>
      </c>
      <c r="J513" s="58"/>
    </row>
    <row r="514" spans="1:10" x14ac:dyDescent="0.3">
      <c r="A514" s="58" t="s">
        <v>200</v>
      </c>
      <c r="B514" s="59">
        <v>2016</v>
      </c>
      <c r="C514" s="59">
        <v>61.62</v>
      </c>
      <c r="D514" s="59">
        <v>61.62</v>
      </c>
      <c r="E514" s="59">
        <v>100</v>
      </c>
      <c r="F514" s="59">
        <v>59.41</v>
      </c>
      <c r="G514" s="59">
        <v>91.63</v>
      </c>
      <c r="H514" s="59">
        <v>23.81</v>
      </c>
      <c r="I514" s="58" t="s">
        <v>645</v>
      </c>
      <c r="J514" s="58"/>
    </row>
    <row r="515" spans="1:10" x14ac:dyDescent="0.3">
      <c r="A515" s="58" t="s">
        <v>200</v>
      </c>
      <c r="B515" s="59">
        <v>2017</v>
      </c>
      <c r="C515" s="59">
        <v>64.72</v>
      </c>
      <c r="D515" s="59">
        <v>64.72</v>
      </c>
      <c r="E515" s="59">
        <v>100</v>
      </c>
      <c r="F515" s="59">
        <v>64.17</v>
      </c>
      <c r="G515" s="59">
        <v>92.5</v>
      </c>
      <c r="H515" s="59">
        <v>27.22</v>
      </c>
      <c r="I515" s="58" t="s">
        <v>645</v>
      </c>
      <c r="J515" s="58"/>
    </row>
    <row r="516" spans="1:10" x14ac:dyDescent="0.3">
      <c r="A516" s="58" t="s">
        <v>200</v>
      </c>
      <c r="B516" s="59">
        <v>2018</v>
      </c>
      <c r="C516" s="59">
        <v>66.709999999999994</v>
      </c>
      <c r="D516" s="59">
        <v>66.709999999999994</v>
      </c>
      <c r="E516" s="59">
        <v>100</v>
      </c>
      <c r="F516" s="59">
        <v>61.32</v>
      </c>
      <c r="G516" s="59">
        <v>93.61</v>
      </c>
      <c r="H516" s="59">
        <v>37.200000000000003</v>
      </c>
      <c r="I516" s="58" t="s">
        <v>645</v>
      </c>
      <c r="J516" s="58"/>
    </row>
    <row r="517" spans="1:10" x14ac:dyDescent="0.3">
      <c r="A517" s="58" t="s">
        <v>200</v>
      </c>
      <c r="B517" s="59">
        <v>2019</v>
      </c>
      <c r="C517" s="59">
        <v>65.430000000000007</v>
      </c>
      <c r="D517" s="59">
        <v>65.430000000000007</v>
      </c>
      <c r="E517" s="59">
        <v>100</v>
      </c>
      <c r="F517" s="59">
        <v>60.46</v>
      </c>
      <c r="G517" s="59">
        <v>92.05</v>
      </c>
      <c r="H517" s="59">
        <v>35.72</v>
      </c>
      <c r="I517" s="58" t="s">
        <v>645</v>
      </c>
      <c r="J517" s="58"/>
    </row>
    <row r="518" spans="1:10" x14ac:dyDescent="0.3">
      <c r="A518" s="58" t="s">
        <v>200</v>
      </c>
      <c r="B518" s="59">
        <v>2020</v>
      </c>
      <c r="C518" s="59">
        <v>72.98</v>
      </c>
      <c r="D518" s="59">
        <v>72.98</v>
      </c>
      <c r="E518" s="59">
        <v>100</v>
      </c>
      <c r="F518" s="59">
        <v>64.430000000000007</v>
      </c>
      <c r="G518" s="59">
        <v>90.25</v>
      </c>
      <c r="H518" s="59">
        <v>61.16</v>
      </c>
      <c r="I518" s="58" t="s">
        <v>645</v>
      </c>
      <c r="J518" s="58"/>
    </row>
    <row r="519" spans="1:10" x14ac:dyDescent="0.3">
      <c r="A519" s="58" t="s">
        <v>200</v>
      </c>
      <c r="B519" s="59">
        <v>2021</v>
      </c>
      <c r="C519" s="59">
        <v>69.819999999999993</v>
      </c>
      <c r="D519" s="59">
        <v>69.819999999999993</v>
      </c>
      <c r="E519" s="59">
        <v>100</v>
      </c>
      <c r="F519" s="59">
        <v>70.069999999999993</v>
      </c>
      <c r="G519" s="59">
        <v>87.03</v>
      </c>
      <c r="H519" s="59">
        <v>45.77</v>
      </c>
      <c r="I519" s="58" t="s">
        <v>645</v>
      </c>
      <c r="J519" s="58"/>
    </row>
    <row r="520" spans="1:10" x14ac:dyDescent="0.3">
      <c r="A520" s="58" t="s">
        <v>648</v>
      </c>
      <c r="B520" s="59">
        <v>2008</v>
      </c>
      <c r="C520" s="59">
        <v>74.739999999999995</v>
      </c>
      <c r="D520" s="59">
        <v>74.739999999999995</v>
      </c>
      <c r="E520" s="59">
        <v>83.33</v>
      </c>
      <c r="F520" s="59">
        <v>90.68</v>
      </c>
      <c r="G520" s="59">
        <v>67.459999999999994</v>
      </c>
      <c r="H520" s="59">
        <v>56.96</v>
      </c>
      <c r="I520" s="58" t="s">
        <v>645</v>
      </c>
      <c r="J520" s="58"/>
    </row>
    <row r="521" spans="1:10" x14ac:dyDescent="0.3">
      <c r="A521" s="58" t="s">
        <v>648</v>
      </c>
      <c r="B521" s="59">
        <v>2009</v>
      </c>
      <c r="C521" s="59">
        <v>75.900000000000006</v>
      </c>
      <c r="D521" s="59">
        <v>75.900000000000006</v>
      </c>
      <c r="E521" s="59">
        <v>100</v>
      </c>
      <c r="F521" s="59">
        <v>82.39</v>
      </c>
      <c r="G521" s="59">
        <v>64.58</v>
      </c>
      <c r="H521" s="59">
        <v>80.599999999999994</v>
      </c>
      <c r="I521" s="58" t="s">
        <v>645</v>
      </c>
      <c r="J521" s="58"/>
    </row>
    <row r="522" spans="1:10" x14ac:dyDescent="0.3">
      <c r="A522" s="58" t="s">
        <v>648</v>
      </c>
      <c r="B522" s="59">
        <v>2010</v>
      </c>
      <c r="C522" s="59">
        <v>77.78</v>
      </c>
      <c r="D522" s="59">
        <v>77.78</v>
      </c>
      <c r="E522" s="59">
        <v>100</v>
      </c>
      <c r="F522" s="59">
        <v>78.849999999999994</v>
      </c>
      <c r="G522" s="59">
        <v>68.989999999999995</v>
      </c>
      <c r="H522" s="59">
        <v>88.44</v>
      </c>
      <c r="I522" s="58" t="s">
        <v>645</v>
      </c>
      <c r="J522" s="58"/>
    </row>
    <row r="523" spans="1:10" x14ac:dyDescent="0.3">
      <c r="A523" s="58" t="s">
        <v>648</v>
      </c>
      <c r="B523" s="59">
        <v>2011</v>
      </c>
      <c r="C523" s="59">
        <v>77.48</v>
      </c>
      <c r="D523" s="59">
        <v>77.48</v>
      </c>
      <c r="E523" s="59">
        <v>100</v>
      </c>
      <c r="F523" s="59">
        <v>79.48</v>
      </c>
      <c r="G523" s="59">
        <v>65.739999999999995</v>
      </c>
      <c r="H523" s="59">
        <v>90.71</v>
      </c>
      <c r="I523" s="58" t="s">
        <v>645</v>
      </c>
      <c r="J523" s="58"/>
    </row>
    <row r="524" spans="1:10" x14ac:dyDescent="0.3">
      <c r="A524" s="58" t="s">
        <v>648</v>
      </c>
      <c r="B524" s="59">
        <v>2012</v>
      </c>
      <c r="C524" s="59">
        <v>73.959999999999994</v>
      </c>
      <c r="D524" s="59">
        <v>73.959999999999994</v>
      </c>
      <c r="E524" s="59">
        <v>100</v>
      </c>
      <c r="F524" s="59">
        <v>76.64</v>
      </c>
      <c r="G524" s="59">
        <v>60.45</v>
      </c>
      <c r="H524" s="59">
        <v>88.51</v>
      </c>
      <c r="I524" s="58" t="s">
        <v>645</v>
      </c>
      <c r="J524" s="58"/>
    </row>
    <row r="525" spans="1:10" x14ac:dyDescent="0.3">
      <c r="A525" s="58" t="s">
        <v>648</v>
      </c>
      <c r="B525" s="59">
        <v>2013</v>
      </c>
      <c r="C525" s="59">
        <v>81.53</v>
      </c>
      <c r="D525" s="59">
        <v>81.53</v>
      </c>
      <c r="E525" s="59">
        <v>88.89</v>
      </c>
      <c r="F525" s="59">
        <v>78.739999999999995</v>
      </c>
      <c r="G525" s="59">
        <v>77.52</v>
      </c>
      <c r="H525" s="59">
        <v>92.2</v>
      </c>
      <c r="I525" s="58" t="s">
        <v>645</v>
      </c>
      <c r="J525" s="58"/>
    </row>
    <row r="526" spans="1:10" x14ac:dyDescent="0.3">
      <c r="A526" s="58" t="s">
        <v>648</v>
      </c>
      <c r="B526" s="59">
        <v>2014</v>
      </c>
      <c r="C526" s="59">
        <v>81</v>
      </c>
      <c r="D526" s="59">
        <v>81</v>
      </c>
      <c r="E526" s="59">
        <v>88.89</v>
      </c>
      <c r="F526" s="59">
        <v>81.25</v>
      </c>
      <c r="G526" s="59">
        <v>72.930000000000007</v>
      </c>
      <c r="H526" s="59">
        <v>92.07</v>
      </c>
      <c r="I526" s="58" t="s">
        <v>645</v>
      </c>
      <c r="J526" s="58"/>
    </row>
    <row r="527" spans="1:10" x14ac:dyDescent="0.3">
      <c r="A527" s="58" t="s">
        <v>648</v>
      </c>
      <c r="B527" s="59">
        <v>2015</v>
      </c>
      <c r="C527" s="59">
        <v>79.260000000000005</v>
      </c>
      <c r="D527" s="59">
        <v>79.260000000000005</v>
      </c>
      <c r="E527" s="59">
        <v>100</v>
      </c>
      <c r="F527" s="59">
        <v>78.19</v>
      </c>
      <c r="G527" s="59">
        <v>70.05</v>
      </c>
      <c r="H527" s="59">
        <v>94.3</v>
      </c>
      <c r="I527" s="58" t="s">
        <v>645</v>
      </c>
      <c r="J527" s="58"/>
    </row>
    <row r="528" spans="1:10" x14ac:dyDescent="0.3">
      <c r="A528" s="58" t="s">
        <v>648</v>
      </c>
      <c r="B528" s="59">
        <v>2016</v>
      </c>
      <c r="C528" s="59">
        <v>86.17</v>
      </c>
      <c r="D528" s="59">
        <v>86.17</v>
      </c>
      <c r="E528" s="59">
        <v>100</v>
      </c>
      <c r="F528" s="59">
        <v>78.73</v>
      </c>
      <c r="G528" s="59">
        <v>90.59</v>
      </c>
      <c r="H528" s="59">
        <v>93.02</v>
      </c>
      <c r="I528" s="58" t="s">
        <v>645</v>
      </c>
      <c r="J528" s="58"/>
    </row>
    <row r="529" spans="1:10" x14ac:dyDescent="0.3">
      <c r="A529" s="58" t="s">
        <v>648</v>
      </c>
      <c r="B529" s="59">
        <v>2017</v>
      </c>
      <c r="C529" s="59">
        <v>84.97</v>
      </c>
      <c r="D529" s="59">
        <v>84.97</v>
      </c>
      <c r="E529" s="59">
        <v>100</v>
      </c>
      <c r="F529" s="59">
        <v>77.150000000000006</v>
      </c>
      <c r="G529" s="59">
        <v>90.92</v>
      </c>
      <c r="H529" s="59">
        <v>90.29</v>
      </c>
      <c r="I529" s="58" t="s">
        <v>645</v>
      </c>
      <c r="J529" s="58"/>
    </row>
    <row r="530" spans="1:10" x14ac:dyDescent="0.3">
      <c r="A530" s="58" t="s">
        <v>648</v>
      </c>
      <c r="B530" s="59">
        <v>2018</v>
      </c>
      <c r="C530" s="59">
        <v>81.64</v>
      </c>
      <c r="D530" s="59">
        <v>81.44</v>
      </c>
      <c r="E530" s="59">
        <v>81.25</v>
      </c>
      <c r="F530" s="59">
        <v>75.900000000000006</v>
      </c>
      <c r="G530" s="59">
        <v>85.07</v>
      </c>
      <c r="H530" s="59">
        <v>86.88</v>
      </c>
      <c r="I530" s="58" t="s">
        <v>645</v>
      </c>
      <c r="J530" s="58"/>
    </row>
    <row r="531" spans="1:10" x14ac:dyDescent="0.3">
      <c r="A531" s="58" t="s">
        <v>648</v>
      </c>
      <c r="B531" s="59">
        <v>2019</v>
      </c>
      <c r="C531" s="59">
        <v>80.37</v>
      </c>
      <c r="D531" s="59">
        <v>80.37</v>
      </c>
      <c r="E531" s="59">
        <v>100</v>
      </c>
      <c r="F531" s="59">
        <v>74</v>
      </c>
      <c r="G531" s="59">
        <v>84.4</v>
      </c>
      <c r="H531" s="59">
        <v>85.88</v>
      </c>
      <c r="I531" s="58" t="s">
        <v>645</v>
      </c>
      <c r="J531" s="58"/>
    </row>
    <row r="532" spans="1:10" x14ac:dyDescent="0.3">
      <c r="A532" s="58" t="s">
        <v>648</v>
      </c>
      <c r="B532" s="59">
        <v>2020</v>
      </c>
      <c r="C532" s="59">
        <v>87.97</v>
      </c>
      <c r="D532" s="59">
        <v>87.97</v>
      </c>
      <c r="E532" s="59">
        <v>100</v>
      </c>
      <c r="F532" s="59">
        <v>87.66</v>
      </c>
      <c r="G532" s="59">
        <v>85.9</v>
      </c>
      <c r="H532" s="59">
        <v>91.47</v>
      </c>
      <c r="I532" s="58" t="s">
        <v>645</v>
      </c>
      <c r="J532" s="58"/>
    </row>
    <row r="533" spans="1:10" x14ac:dyDescent="0.3">
      <c r="A533" s="58" t="s">
        <v>648</v>
      </c>
      <c r="B533" s="59">
        <v>2021</v>
      </c>
      <c r="C533" s="59">
        <v>88.91</v>
      </c>
      <c r="D533" s="59">
        <v>88.91</v>
      </c>
      <c r="E533" s="59">
        <v>100</v>
      </c>
      <c r="F533" s="59">
        <v>90</v>
      </c>
      <c r="G533" s="59">
        <v>89.34</v>
      </c>
      <c r="H533" s="59">
        <v>86.36</v>
      </c>
      <c r="I533" s="58" t="s">
        <v>645</v>
      </c>
      <c r="J533" s="58"/>
    </row>
    <row r="534" spans="1:10" x14ac:dyDescent="0.3">
      <c r="A534" s="58" t="s">
        <v>321</v>
      </c>
      <c r="B534" s="59">
        <v>2008</v>
      </c>
      <c r="C534" s="59">
        <v>62.42</v>
      </c>
      <c r="D534" s="59">
        <v>62.42</v>
      </c>
      <c r="E534" s="59">
        <v>100</v>
      </c>
      <c r="F534" s="59">
        <v>72.45</v>
      </c>
      <c r="G534" s="59">
        <v>52.7</v>
      </c>
      <c r="H534" s="59">
        <v>61.77</v>
      </c>
      <c r="I534" s="58" t="s">
        <v>645</v>
      </c>
      <c r="J534" s="58"/>
    </row>
    <row r="535" spans="1:10" x14ac:dyDescent="0.3">
      <c r="A535" s="58" t="s">
        <v>321</v>
      </c>
      <c r="B535" s="59">
        <v>2009</v>
      </c>
      <c r="C535" s="59">
        <v>52.66</v>
      </c>
      <c r="D535" s="59">
        <v>52.66</v>
      </c>
      <c r="E535" s="59">
        <v>100</v>
      </c>
      <c r="F535" s="59">
        <v>59.32</v>
      </c>
      <c r="G535" s="59">
        <v>48.03</v>
      </c>
      <c r="H535" s="59">
        <v>49.72</v>
      </c>
      <c r="I535" s="58" t="s">
        <v>645</v>
      </c>
      <c r="J535" s="58"/>
    </row>
    <row r="536" spans="1:10" x14ac:dyDescent="0.3">
      <c r="A536" s="58" t="s">
        <v>321</v>
      </c>
      <c r="B536" s="59">
        <v>2010</v>
      </c>
      <c r="C536" s="59">
        <v>69.040000000000006</v>
      </c>
      <c r="D536" s="59">
        <v>69.040000000000006</v>
      </c>
      <c r="E536" s="59">
        <v>100</v>
      </c>
      <c r="F536" s="59">
        <v>92.29</v>
      </c>
      <c r="G536" s="59">
        <v>54.91</v>
      </c>
      <c r="H536" s="59">
        <v>55.96</v>
      </c>
      <c r="I536" s="58" t="s">
        <v>645</v>
      </c>
      <c r="J536" s="58"/>
    </row>
    <row r="537" spans="1:10" x14ac:dyDescent="0.3">
      <c r="A537" s="58" t="s">
        <v>321</v>
      </c>
      <c r="B537" s="59">
        <v>2011</v>
      </c>
      <c r="C537" s="59">
        <v>60.8</v>
      </c>
      <c r="D537" s="59">
        <v>60.8</v>
      </c>
      <c r="E537" s="59">
        <v>100</v>
      </c>
      <c r="F537" s="59">
        <v>88.95</v>
      </c>
      <c r="G537" s="59">
        <v>50</v>
      </c>
      <c r="H537" s="59">
        <v>36.25</v>
      </c>
      <c r="I537" s="58" t="s">
        <v>645</v>
      </c>
      <c r="J537" s="58"/>
    </row>
    <row r="538" spans="1:10" x14ac:dyDescent="0.3">
      <c r="A538" s="58" t="s">
        <v>321</v>
      </c>
      <c r="B538" s="59">
        <v>2012</v>
      </c>
      <c r="C538" s="59">
        <v>65.900000000000006</v>
      </c>
      <c r="D538" s="59">
        <v>65.900000000000006</v>
      </c>
      <c r="E538" s="59">
        <v>100</v>
      </c>
      <c r="F538" s="59">
        <v>95.64</v>
      </c>
      <c r="G538" s="59">
        <v>55.95</v>
      </c>
      <c r="H538" s="59">
        <v>37.96</v>
      </c>
      <c r="I538" s="58" t="s">
        <v>645</v>
      </c>
      <c r="J538" s="58"/>
    </row>
    <row r="539" spans="1:10" x14ac:dyDescent="0.3">
      <c r="A539" s="58" t="s">
        <v>321</v>
      </c>
      <c r="B539" s="59">
        <v>2013</v>
      </c>
      <c r="C539" s="59">
        <v>66.12</v>
      </c>
      <c r="D539" s="59">
        <v>66.010000000000005</v>
      </c>
      <c r="E539" s="59">
        <v>69.05</v>
      </c>
      <c r="F539" s="59">
        <v>96.77</v>
      </c>
      <c r="G539" s="59">
        <v>55.63</v>
      </c>
      <c r="H539" s="59">
        <v>37.67</v>
      </c>
      <c r="I539" s="58" t="s">
        <v>645</v>
      </c>
      <c r="J539" s="58"/>
    </row>
    <row r="540" spans="1:10" x14ac:dyDescent="0.3">
      <c r="A540" s="58" t="s">
        <v>321</v>
      </c>
      <c r="B540" s="59">
        <v>2014</v>
      </c>
      <c r="C540" s="59">
        <v>65.55</v>
      </c>
      <c r="D540" s="59">
        <v>65.55</v>
      </c>
      <c r="E540" s="59">
        <v>100</v>
      </c>
      <c r="F540" s="59">
        <v>97.3</v>
      </c>
      <c r="G540" s="59">
        <v>55.89</v>
      </c>
      <c r="H540" s="59">
        <v>34.42</v>
      </c>
      <c r="I540" s="58" t="s">
        <v>645</v>
      </c>
      <c r="J540" s="58"/>
    </row>
    <row r="541" spans="1:10" x14ac:dyDescent="0.3">
      <c r="A541" s="58" t="s">
        <v>321</v>
      </c>
      <c r="B541" s="59">
        <v>2015</v>
      </c>
      <c r="C541" s="59">
        <v>70.56</v>
      </c>
      <c r="D541" s="59">
        <v>70.56</v>
      </c>
      <c r="E541" s="59">
        <v>100</v>
      </c>
      <c r="F541" s="59">
        <v>96.27</v>
      </c>
      <c r="G541" s="59">
        <v>73.44</v>
      </c>
      <c r="H541" s="59">
        <v>30.62</v>
      </c>
      <c r="I541" s="58" t="s">
        <v>645</v>
      </c>
      <c r="J541" s="58"/>
    </row>
    <row r="542" spans="1:10" x14ac:dyDescent="0.3">
      <c r="A542" s="58" t="s">
        <v>321</v>
      </c>
      <c r="B542" s="59">
        <v>2016</v>
      </c>
      <c r="C542" s="59">
        <v>74.23</v>
      </c>
      <c r="D542" s="59">
        <v>74.23</v>
      </c>
      <c r="E542" s="59">
        <v>100</v>
      </c>
      <c r="F542" s="59">
        <v>96.53</v>
      </c>
      <c r="G542" s="59">
        <v>82.44</v>
      </c>
      <c r="H542" s="59">
        <v>31.72</v>
      </c>
      <c r="I542" s="58" t="s">
        <v>645</v>
      </c>
      <c r="J542" s="58"/>
    </row>
    <row r="543" spans="1:10" x14ac:dyDescent="0.3">
      <c r="A543" s="58" t="s">
        <v>321</v>
      </c>
      <c r="B543" s="59">
        <v>2017</v>
      </c>
      <c r="C543" s="59">
        <v>76.040000000000006</v>
      </c>
      <c r="D543" s="59">
        <v>76.040000000000006</v>
      </c>
      <c r="E543" s="59">
        <v>100</v>
      </c>
      <c r="F543" s="59">
        <v>96.89</v>
      </c>
      <c r="G543" s="59">
        <v>82.03</v>
      </c>
      <c r="H543" s="59">
        <v>38.590000000000003</v>
      </c>
      <c r="I543" s="58" t="s">
        <v>645</v>
      </c>
      <c r="J543" s="58"/>
    </row>
    <row r="544" spans="1:10" x14ac:dyDescent="0.3">
      <c r="A544" s="58" t="s">
        <v>321</v>
      </c>
      <c r="B544" s="59">
        <v>2018</v>
      </c>
      <c r="C544" s="59">
        <v>82.44</v>
      </c>
      <c r="D544" s="59">
        <v>82.44</v>
      </c>
      <c r="E544" s="59">
        <v>100</v>
      </c>
      <c r="F544" s="59">
        <v>96.87</v>
      </c>
      <c r="G544" s="59">
        <v>81.02</v>
      </c>
      <c r="H544" s="59">
        <v>64.180000000000007</v>
      </c>
      <c r="I544" s="58" t="s">
        <v>645</v>
      </c>
      <c r="J544" s="58"/>
    </row>
    <row r="545" spans="1:10" x14ac:dyDescent="0.3">
      <c r="A545" s="58" t="s">
        <v>321</v>
      </c>
      <c r="B545" s="59">
        <v>2019</v>
      </c>
      <c r="C545" s="59">
        <v>79.36</v>
      </c>
      <c r="D545" s="59">
        <v>79.36</v>
      </c>
      <c r="E545" s="59">
        <v>100</v>
      </c>
      <c r="F545" s="59">
        <v>96.25</v>
      </c>
      <c r="G545" s="59">
        <v>82.01</v>
      </c>
      <c r="H545" s="59">
        <v>52.06</v>
      </c>
      <c r="I545" s="58" t="s">
        <v>645</v>
      </c>
      <c r="J545" s="58"/>
    </row>
    <row r="546" spans="1:10" x14ac:dyDescent="0.3">
      <c r="A546" s="58" t="s">
        <v>321</v>
      </c>
      <c r="B546" s="59">
        <v>2020</v>
      </c>
      <c r="C546" s="59">
        <v>86.12</v>
      </c>
      <c r="D546" s="59">
        <v>86.12</v>
      </c>
      <c r="E546" s="59">
        <v>100</v>
      </c>
      <c r="F546" s="59">
        <v>96.62</v>
      </c>
      <c r="G546" s="59">
        <v>81.36</v>
      </c>
      <c r="H546" s="59">
        <v>77.97</v>
      </c>
      <c r="I546" s="58" t="s">
        <v>645</v>
      </c>
      <c r="J546" s="58"/>
    </row>
    <row r="547" spans="1:10" x14ac:dyDescent="0.3">
      <c r="A547" s="58" t="s">
        <v>321</v>
      </c>
      <c r="B547" s="59">
        <v>2021</v>
      </c>
      <c r="C547" s="59">
        <v>85.78</v>
      </c>
      <c r="D547" s="59">
        <v>85.78</v>
      </c>
      <c r="E547" s="59">
        <v>100</v>
      </c>
      <c r="F547" s="59">
        <v>96.66</v>
      </c>
      <c r="G547" s="59">
        <v>83.67</v>
      </c>
      <c r="H547" s="59">
        <v>73.47</v>
      </c>
      <c r="I547" s="58" t="s">
        <v>645</v>
      </c>
      <c r="J547" s="58"/>
    </row>
    <row r="548" spans="1:10" x14ac:dyDescent="0.3">
      <c r="A548" s="58" t="s">
        <v>220</v>
      </c>
      <c r="B548" s="59">
        <v>2008</v>
      </c>
      <c r="C548" s="59">
        <v>57.39</v>
      </c>
      <c r="D548" s="59">
        <v>57.39</v>
      </c>
      <c r="E548" s="59">
        <v>100</v>
      </c>
      <c r="F548" s="59">
        <v>49.36</v>
      </c>
      <c r="G548" s="59">
        <v>81.73</v>
      </c>
      <c r="H548" s="59">
        <v>35.090000000000003</v>
      </c>
      <c r="I548" s="58" t="s">
        <v>645</v>
      </c>
      <c r="J548" s="58"/>
    </row>
    <row r="549" spans="1:10" x14ac:dyDescent="0.3">
      <c r="A549" s="58" t="s">
        <v>220</v>
      </c>
      <c r="B549" s="59">
        <v>2009</v>
      </c>
      <c r="C549" s="59">
        <v>75.14</v>
      </c>
      <c r="D549" s="59">
        <v>75.14</v>
      </c>
      <c r="E549" s="59">
        <v>100</v>
      </c>
      <c r="F549" s="59">
        <v>55.93</v>
      </c>
      <c r="G549" s="59">
        <v>94.63</v>
      </c>
      <c r="H549" s="59">
        <v>75.180000000000007</v>
      </c>
      <c r="I549" s="58" t="s">
        <v>645</v>
      </c>
      <c r="J549" s="58"/>
    </row>
    <row r="550" spans="1:10" x14ac:dyDescent="0.3">
      <c r="A550" s="58" t="s">
        <v>220</v>
      </c>
      <c r="B550" s="59">
        <v>2010</v>
      </c>
      <c r="C550" s="59">
        <v>76.099999999999994</v>
      </c>
      <c r="D550" s="59">
        <v>76.099999999999994</v>
      </c>
      <c r="E550" s="59">
        <v>100</v>
      </c>
      <c r="F550" s="59">
        <v>58.19</v>
      </c>
      <c r="G550" s="59">
        <v>97.47</v>
      </c>
      <c r="H550" s="59">
        <v>71.739999999999995</v>
      </c>
      <c r="I550" s="58" t="s">
        <v>645</v>
      </c>
      <c r="J550" s="58"/>
    </row>
    <row r="551" spans="1:10" x14ac:dyDescent="0.3">
      <c r="A551" s="58" t="s">
        <v>220</v>
      </c>
      <c r="B551" s="59">
        <v>2011</v>
      </c>
      <c r="C551" s="59">
        <v>72.599999999999994</v>
      </c>
      <c r="D551" s="59">
        <v>72.599999999999994</v>
      </c>
      <c r="E551" s="59">
        <v>100</v>
      </c>
      <c r="F551" s="59">
        <v>55.95</v>
      </c>
      <c r="G551" s="59">
        <v>93.72</v>
      </c>
      <c r="H551" s="59">
        <v>66.81</v>
      </c>
      <c r="I551" s="58" t="s">
        <v>645</v>
      </c>
      <c r="J551" s="58"/>
    </row>
    <row r="552" spans="1:10" x14ac:dyDescent="0.3">
      <c r="A552" s="58" t="s">
        <v>220</v>
      </c>
      <c r="B552" s="59">
        <v>2012</v>
      </c>
      <c r="C552" s="59">
        <v>74.739999999999995</v>
      </c>
      <c r="D552" s="59">
        <v>74.739999999999995</v>
      </c>
      <c r="E552" s="59">
        <v>100</v>
      </c>
      <c r="F552" s="59">
        <v>64.8</v>
      </c>
      <c r="G552" s="59">
        <v>89.73</v>
      </c>
      <c r="H552" s="59">
        <v>68.02</v>
      </c>
      <c r="I552" s="58" t="s">
        <v>645</v>
      </c>
      <c r="J552" s="58"/>
    </row>
    <row r="553" spans="1:10" x14ac:dyDescent="0.3">
      <c r="A553" s="58" t="s">
        <v>220</v>
      </c>
      <c r="B553" s="59">
        <v>2013</v>
      </c>
      <c r="C553" s="59">
        <v>77.510000000000005</v>
      </c>
      <c r="D553" s="59">
        <v>77.510000000000005</v>
      </c>
      <c r="E553" s="59">
        <v>100</v>
      </c>
      <c r="F553" s="59">
        <v>65.430000000000007</v>
      </c>
      <c r="G553" s="59">
        <v>90.05</v>
      </c>
      <c r="H553" s="59">
        <v>77.13</v>
      </c>
      <c r="I553" s="58" t="s">
        <v>645</v>
      </c>
      <c r="J553" s="58"/>
    </row>
    <row r="554" spans="1:10" x14ac:dyDescent="0.3">
      <c r="A554" s="58" t="s">
        <v>220</v>
      </c>
      <c r="B554" s="59">
        <v>2014</v>
      </c>
      <c r="C554" s="59">
        <v>74.13</v>
      </c>
      <c r="D554" s="59">
        <v>74.13</v>
      </c>
      <c r="E554" s="59">
        <v>100</v>
      </c>
      <c r="F554" s="59">
        <v>65.09</v>
      </c>
      <c r="G554" s="59">
        <v>96.25</v>
      </c>
      <c r="H554" s="59">
        <v>56.29</v>
      </c>
      <c r="I554" s="58" t="s">
        <v>645</v>
      </c>
      <c r="J554" s="58"/>
    </row>
    <row r="555" spans="1:10" x14ac:dyDescent="0.3">
      <c r="A555" s="58" t="s">
        <v>220</v>
      </c>
      <c r="B555" s="59">
        <v>2015</v>
      </c>
      <c r="C555" s="59">
        <v>72.47</v>
      </c>
      <c r="D555" s="59">
        <v>72.47</v>
      </c>
      <c r="E555" s="59">
        <v>100</v>
      </c>
      <c r="F555" s="59">
        <v>62.61</v>
      </c>
      <c r="G555" s="59">
        <v>86.63</v>
      </c>
      <c r="H555" s="59">
        <v>67.25</v>
      </c>
      <c r="I555" s="58" t="s">
        <v>645</v>
      </c>
      <c r="J555" s="58"/>
    </row>
    <row r="556" spans="1:10" x14ac:dyDescent="0.3">
      <c r="A556" s="58" t="s">
        <v>220</v>
      </c>
      <c r="B556" s="59">
        <v>2016</v>
      </c>
      <c r="C556" s="59">
        <v>68.47</v>
      </c>
      <c r="D556" s="59">
        <v>68.47</v>
      </c>
      <c r="E556" s="59">
        <v>100</v>
      </c>
      <c r="F556" s="59">
        <v>62.16</v>
      </c>
      <c r="G556" s="59">
        <v>84.51</v>
      </c>
      <c r="H556" s="59">
        <v>55.64</v>
      </c>
      <c r="I556" s="58" t="s">
        <v>645</v>
      </c>
      <c r="J556" s="58"/>
    </row>
    <row r="557" spans="1:10" x14ac:dyDescent="0.3">
      <c r="A557" s="58" t="s">
        <v>220</v>
      </c>
      <c r="B557" s="59">
        <v>2017</v>
      </c>
      <c r="C557" s="59">
        <v>73.48</v>
      </c>
      <c r="D557" s="59">
        <v>73.48</v>
      </c>
      <c r="E557" s="59">
        <v>100</v>
      </c>
      <c r="F557" s="59">
        <v>64.48</v>
      </c>
      <c r="G557" s="59">
        <v>82.96</v>
      </c>
      <c r="H557" s="59">
        <v>73</v>
      </c>
      <c r="I557" s="58" t="s">
        <v>645</v>
      </c>
      <c r="J557" s="58"/>
    </row>
    <row r="558" spans="1:10" x14ac:dyDescent="0.3">
      <c r="A558" s="58" t="s">
        <v>220</v>
      </c>
      <c r="B558" s="59">
        <v>2018</v>
      </c>
      <c r="C558" s="59">
        <v>70.430000000000007</v>
      </c>
      <c r="D558" s="59">
        <v>70.430000000000007</v>
      </c>
      <c r="E558" s="59">
        <v>100</v>
      </c>
      <c r="F558" s="59">
        <v>59.38</v>
      </c>
      <c r="G558" s="59">
        <v>80.489999999999995</v>
      </c>
      <c r="H558" s="59">
        <v>72.040000000000006</v>
      </c>
      <c r="I558" s="58" t="s">
        <v>645</v>
      </c>
      <c r="J558" s="58"/>
    </row>
    <row r="559" spans="1:10" x14ac:dyDescent="0.3">
      <c r="A559" s="58" t="s">
        <v>220</v>
      </c>
      <c r="B559" s="59">
        <v>2019</v>
      </c>
      <c r="C559" s="59">
        <v>70.94</v>
      </c>
      <c r="D559" s="59">
        <v>47.97</v>
      </c>
      <c r="E559" s="59">
        <v>25</v>
      </c>
      <c r="F559" s="59">
        <v>61.31</v>
      </c>
      <c r="G559" s="59">
        <v>94.89</v>
      </c>
      <c r="H559" s="59">
        <v>51.43</v>
      </c>
      <c r="I559" s="58" t="s">
        <v>645</v>
      </c>
      <c r="J559" s="58"/>
    </row>
    <row r="560" spans="1:10" x14ac:dyDescent="0.3">
      <c r="A560" s="58" t="s">
        <v>220</v>
      </c>
      <c r="B560" s="59">
        <v>2020</v>
      </c>
      <c r="C560" s="59">
        <v>82.07</v>
      </c>
      <c r="D560" s="59">
        <v>82.07</v>
      </c>
      <c r="E560" s="59">
        <v>100</v>
      </c>
      <c r="F560" s="59">
        <v>63.33</v>
      </c>
      <c r="G560" s="59">
        <v>95.25</v>
      </c>
      <c r="H560" s="59">
        <v>90.16</v>
      </c>
      <c r="I560" s="58" t="s">
        <v>645</v>
      </c>
      <c r="J560" s="58"/>
    </row>
    <row r="561" spans="1:10" x14ac:dyDescent="0.3">
      <c r="A561" s="58" t="s">
        <v>220</v>
      </c>
      <c r="B561" s="59">
        <v>2021</v>
      </c>
      <c r="C561" s="59">
        <v>81.7</v>
      </c>
      <c r="D561" s="59">
        <v>71.73</v>
      </c>
      <c r="E561" s="59">
        <v>61.76</v>
      </c>
      <c r="F561" s="59">
        <v>75.66</v>
      </c>
      <c r="G561" s="59">
        <v>90.57</v>
      </c>
      <c r="H561" s="59">
        <v>77.92</v>
      </c>
      <c r="I561" s="58" t="s">
        <v>645</v>
      </c>
      <c r="J561" s="58"/>
    </row>
    <row r="562" spans="1:10" x14ac:dyDescent="0.3">
      <c r="A562" s="58" t="s">
        <v>649</v>
      </c>
      <c r="B562" s="59">
        <v>2008</v>
      </c>
      <c r="C562" s="59">
        <v>34.07</v>
      </c>
      <c r="D562" s="59">
        <v>34.07</v>
      </c>
      <c r="E562" s="59">
        <v>41.18</v>
      </c>
      <c r="F562" s="59">
        <v>24.85</v>
      </c>
      <c r="G562" s="59">
        <v>32.1</v>
      </c>
      <c r="H562" s="59">
        <v>50.51</v>
      </c>
      <c r="I562" s="58" t="s">
        <v>645</v>
      </c>
      <c r="J562" s="58"/>
    </row>
    <row r="563" spans="1:10" x14ac:dyDescent="0.3">
      <c r="A563" s="58" t="s">
        <v>649</v>
      </c>
      <c r="B563" s="59">
        <v>2009</v>
      </c>
      <c r="C563" s="59">
        <v>37.71</v>
      </c>
      <c r="D563" s="59">
        <v>37.71</v>
      </c>
      <c r="E563" s="59">
        <v>100</v>
      </c>
      <c r="F563" s="59">
        <v>40.72</v>
      </c>
      <c r="G563" s="59">
        <v>27.78</v>
      </c>
      <c r="H563" s="59">
        <v>49.65</v>
      </c>
      <c r="I563" s="58" t="s">
        <v>645</v>
      </c>
      <c r="J563" s="58"/>
    </row>
    <row r="564" spans="1:10" x14ac:dyDescent="0.3">
      <c r="A564" s="58" t="s">
        <v>649</v>
      </c>
      <c r="B564" s="59">
        <v>2010</v>
      </c>
      <c r="C564" s="59">
        <v>55.32</v>
      </c>
      <c r="D564" s="59">
        <v>55.32</v>
      </c>
      <c r="E564" s="59">
        <v>100</v>
      </c>
      <c r="F564" s="59">
        <v>44.56</v>
      </c>
      <c r="G564" s="59">
        <v>52.12</v>
      </c>
      <c r="H564" s="59">
        <v>75.989999999999995</v>
      </c>
      <c r="I564" s="58" t="s">
        <v>645</v>
      </c>
      <c r="J564" s="58"/>
    </row>
    <row r="565" spans="1:10" x14ac:dyDescent="0.3">
      <c r="A565" s="58" t="s">
        <v>649</v>
      </c>
      <c r="B565" s="59">
        <v>2011</v>
      </c>
      <c r="C565" s="59">
        <v>56.79</v>
      </c>
      <c r="D565" s="59">
        <v>56.79</v>
      </c>
      <c r="E565" s="59">
        <v>100</v>
      </c>
      <c r="F565" s="59">
        <v>47.03</v>
      </c>
      <c r="G565" s="59">
        <v>50.23</v>
      </c>
      <c r="H565" s="59">
        <v>81.55</v>
      </c>
      <c r="I565" s="58" t="s">
        <v>645</v>
      </c>
      <c r="J565" s="58"/>
    </row>
    <row r="566" spans="1:10" x14ac:dyDescent="0.3">
      <c r="A566" s="58" t="s">
        <v>649</v>
      </c>
      <c r="B566" s="59">
        <v>2012</v>
      </c>
      <c r="C566" s="59">
        <v>58.76</v>
      </c>
      <c r="D566" s="59">
        <v>58.76</v>
      </c>
      <c r="E566" s="59">
        <v>64.81</v>
      </c>
      <c r="F566" s="59">
        <v>49.99</v>
      </c>
      <c r="G566" s="59">
        <v>55.07</v>
      </c>
      <c r="H566" s="59">
        <v>77.36</v>
      </c>
      <c r="I566" s="58" t="s">
        <v>645</v>
      </c>
      <c r="J566" s="58"/>
    </row>
    <row r="567" spans="1:10" x14ac:dyDescent="0.3">
      <c r="A567" s="58" t="s">
        <v>649</v>
      </c>
      <c r="B567" s="59">
        <v>2013</v>
      </c>
      <c r="C567" s="59">
        <v>63.9</v>
      </c>
      <c r="D567" s="59">
        <v>63.9</v>
      </c>
      <c r="E567" s="59">
        <v>100</v>
      </c>
      <c r="F567" s="59">
        <v>49.67</v>
      </c>
      <c r="G567" s="59">
        <v>68.66</v>
      </c>
      <c r="H567" s="59">
        <v>76.489999999999995</v>
      </c>
      <c r="I567" s="58" t="s">
        <v>645</v>
      </c>
      <c r="J567" s="58"/>
    </row>
    <row r="568" spans="1:10" x14ac:dyDescent="0.3">
      <c r="A568" s="58" t="s">
        <v>649</v>
      </c>
      <c r="B568" s="59">
        <v>2014</v>
      </c>
      <c r="C568" s="59">
        <v>66.290000000000006</v>
      </c>
      <c r="D568" s="59">
        <v>66.290000000000006</v>
      </c>
      <c r="E568" s="59">
        <v>100</v>
      </c>
      <c r="F568" s="59">
        <v>48.07</v>
      </c>
      <c r="G568" s="59">
        <v>77.319999999999993</v>
      </c>
      <c r="H568" s="59">
        <v>74.319999999999993</v>
      </c>
      <c r="I568" s="58" t="s">
        <v>645</v>
      </c>
      <c r="J568" s="58"/>
    </row>
    <row r="569" spans="1:10" x14ac:dyDescent="0.3">
      <c r="A569" s="58" t="s">
        <v>649</v>
      </c>
      <c r="B569" s="59">
        <v>2015</v>
      </c>
      <c r="C569" s="59">
        <v>61.64</v>
      </c>
      <c r="D569" s="59">
        <v>61.64</v>
      </c>
      <c r="E569" s="59">
        <v>100</v>
      </c>
      <c r="F569" s="59">
        <v>45.29</v>
      </c>
      <c r="G569" s="59">
        <v>71.84</v>
      </c>
      <c r="H569" s="59">
        <v>68.349999999999994</v>
      </c>
      <c r="I569" s="58" t="s">
        <v>645</v>
      </c>
      <c r="J569" s="58"/>
    </row>
    <row r="570" spans="1:10" x14ac:dyDescent="0.3">
      <c r="A570" s="58" t="s">
        <v>649</v>
      </c>
      <c r="B570" s="59">
        <v>2016</v>
      </c>
      <c r="C570" s="59">
        <v>64.91</v>
      </c>
      <c r="D570" s="59">
        <v>64.91</v>
      </c>
      <c r="E570" s="59">
        <v>100</v>
      </c>
      <c r="F570" s="59">
        <v>50.88</v>
      </c>
      <c r="G570" s="59">
        <v>66.77</v>
      </c>
      <c r="H570" s="59">
        <v>81.95</v>
      </c>
      <c r="I570" s="58" t="s">
        <v>645</v>
      </c>
      <c r="J570" s="58"/>
    </row>
    <row r="571" spans="1:10" x14ac:dyDescent="0.3">
      <c r="A571" s="58" t="s">
        <v>649</v>
      </c>
      <c r="B571" s="59">
        <v>2017</v>
      </c>
      <c r="C571" s="59">
        <v>68.12</v>
      </c>
      <c r="D571" s="59">
        <v>68.12</v>
      </c>
      <c r="E571" s="59">
        <v>100</v>
      </c>
      <c r="F571" s="59">
        <v>64.84</v>
      </c>
      <c r="G571" s="59">
        <v>60.27</v>
      </c>
      <c r="H571" s="59">
        <v>85.7</v>
      </c>
      <c r="I571" s="58" t="s">
        <v>645</v>
      </c>
      <c r="J571" s="58"/>
    </row>
    <row r="572" spans="1:10" x14ac:dyDescent="0.3">
      <c r="A572" s="58" t="s">
        <v>649</v>
      </c>
      <c r="B572" s="59">
        <v>2018</v>
      </c>
      <c r="C572" s="59">
        <v>69.37</v>
      </c>
      <c r="D572" s="59">
        <v>69.37</v>
      </c>
      <c r="E572" s="59">
        <v>100</v>
      </c>
      <c r="F572" s="59">
        <v>60.96</v>
      </c>
      <c r="G572" s="59">
        <v>65.88</v>
      </c>
      <c r="H572" s="59">
        <v>87.13</v>
      </c>
      <c r="I572" s="58" t="s">
        <v>645</v>
      </c>
      <c r="J572" s="58"/>
    </row>
    <row r="573" spans="1:10" x14ac:dyDescent="0.3">
      <c r="A573" s="58" t="s">
        <v>649</v>
      </c>
      <c r="B573" s="59">
        <v>2019</v>
      </c>
      <c r="C573" s="59">
        <v>62.62</v>
      </c>
      <c r="D573" s="59">
        <v>62.62</v>
      </c>
      <c r="E573" s="59">
        <v>100</v>
      </c>
      <c r="F573" s="59">
        <v>55.21</v>
      </c>
      <c r="G573" s="59">
        <v>59.51</v>
      </c>
      <c r="H573" s="59">
        <v>78.319999999999993</v>
      </c>
      <c r="I573" s="58" t="s">
        <v>645</v>
      </c>
      <c r="J573" s="58"/>
    </row>
    <row r="574" spans="1:10" x14ac:dyDescent="0.3">
      <c r="A574" s="58" t="s">
        <v>649</v>
      </c>
      <c r="B574" s="59">
        <v>2020</v>
      </c>
      <c r="C574" s="59">
        <v>57.67</v>
      </c>
      <c r="D574" s="59">
        <v>57.67</v>
      </c>
      <c r="E574" s="59">
        <v>100</v>
      </c>
      <c r="F574" s="59">
        <v>56.34</v>
      </c>
      <c r="G574" s="59">
        <v>55.27</v>
      </c>
      <c r="H574" s="59">
        <v>63.54</v>
      </c>
      <c r="I574" s="58" t="s">
        <v>645</v>
      </c>
      <c r="J574" s="58"/>
    </row>
    <row r="575" spans="1:10" x14ac:dyDescent="0.3">
      <c r="A575" s="58" t="s">
        <v>649</v>
      </c>
      <c r="B575" s="59">
        <v>2021</v>
      </c>
      <c r="C575" s="59">
        <v>53.4</v>
      </c>
      <c r="D575" s="59">
        <v>53.4</v>
      </c>
      <c r="E575" s="59">
        <v>100</v>
      </c>
      <c r="F575" s="59">
        <v>53.11</v>
      </c>
      <c r="G575" s="59">
        <v>58.34</v>
      </c>
      <c r="H575" s="59">
        <v>45.73</v>
      </c>
      <c r="I575" s="58" t="s">
        <v>645</v>
      </c>
      <c r="J575" s="58"/>
    </row>
    <row r="576" spans="1:10" x14ac:dyDescent="0.3">
      <c r="A576" s="58" t="s">
        <v>176</v>
      </c>
      <c r="B576" s="59">
        <v>2008</v>
      </c>
      <c r="C576" s="59">
        <v>74.069999999999993</v>
      </c>
      <c r="D576" s="59">
        <v>74.069999999999993</v>
      </c>
      <c r="E576" s="59">
        <v>100</v>
      </c>
      <c r="F576" s="59">
        <v>91.77</v>
      </c>
      <c r="G576" s="59">
        <v>84.16</v>
      </c>
      <c r="H576" s="59">
        <v>35.22</v>
      </c>
      <c r="I576" s="58" t="s">
        <v>645</v>
      </c>
      <c r="J576" s="58"/>
    </row>
    <row r="577" spans="1:10" x14ac:dyDescent="0.3">
      <c r="A577" s="58" t="s">
        <v>176</v>
      </c>
      <c r="B577" s="59">
        <v>2009</v>
      </c>
      <c r="C577" s="59">
        <v>77.73</v>
      </c>
      <c r="D577" s="59">
        <v>77.73</v>
      </c>
      <c r="E577" s="59">
        <v>100</v>
      </c>
      <c r="F577" s="59">
        <v>93.35</v>
      </c>
      <c r="G577" s="59">
        <v>86.93</v>
      </c>
      <c r="H577" s="59">
        <v>43.01</v>
      </c>
      <c r="I577" s="58" t="s">
        <v>645</v>
      </c>
      <c r="J577" s="58"/>
    </row>
    <row r="578" spans="1:10" x14ac:dyDescent="0.3">
      <c r="A578" s="58" t="s">
        <v>176</v>
      </c>
      <c r="B578" s="59">
        <v>2010</v>
      </c>
      <c r="C578" s="59">
        <v>76.510000000000005</v>
      </c>
      <c r="D578" s="59">
        <v>76.510000000000005</v>
      </c>
      <c r="E578" s="59">
        <v>100</v>
      </c>
      <c r="F578" s="59">
        <v>93.37</v>
      </c>
      <c r="G578" s="59">
        <v>85.47</v>
      </c>
      <c r="H578" s="59">
        <v>40.53</v>
      </c>
      <c r="I578" s="58" t="s">
        <v>645</v>
      </c>
      <c r="J578" s="58"/>
    </row>
    <row r="579" spans="1:10" x14ac:dyDescent="0.3">
      <c r="A579" s="58" t="s">
        <v>176</v>
      </c>
      <c r="B579" s="59">
        <v>2011</v>
      </c>
      <c r="C579" s="59">
        <v>78.05</v>
      </c>
      <c r="D579" s="59">
        <v>78.05</v>
      </c>
      <c r="E579" s="59">
        <v>100</v>
      </c>
      <c r="F579" s="59">
        <v>93.94</v>
      </c>
      <c r="G579" s="59">
        <v>88.44</v>
      </c>
      <c r="H579" s="59">
        <v>41.12</v>
      </c>
      <c r="I579" s="58" t="s">
        <v>645</v>
      </c>
      <c r="J579" s="58"/>
    </row>
    <row r="580" spans="1:10" x14ac:dyDescent="0.3">
      <c r="A580" s="58" t="s">
        <v>176</v>
      </c>
      <c r="B580" s="59">
        <v>2012</v>
      </c>
      <c r="C580" s="59">
        <v>81.17</v>
      </c>
      <c r="D580" s="59">
        <v>81.17</v>
      </c>
      <c r="E580" s="59">
        <v>100</v>
      </c>
      <c r="F580" s="59">
        <v>93.86</v>
      </c>
      <c r="G580" s="59">
        <v>93.2</v>
      </c>
      <c r="H580" s="59">
        <v>45.84</v>
      </c>
      <c r="I580" s="58" t="s">
        <v>645</v>
      </c>
      <c r="J580" s="58"/>
    </row>
    <row r="581" spans="1:10" x14ac:dyDescent="0.3">
      <c r="A581" s="58" t="s">
        <v>176</v>
      </c>
      <c r="B581" s="59">
        <v>2013</v>
      </c>
      <c r="C581" s="59">
        <v>79.650000000000006</v>
      </c>
      <c r="D581" s="59">
        <v>79.650000000000006</v>
      </c>
      <c r="E581" s="59">
        <v>100</v>
      </c>
      <c r="F581" s="59">
        <v>93.02</v>
      </c>
      <c r="G581" s="59">
        <v>92.32</v>
      </c>
      <c r="H581" s="59">
        <v>42.42</v>
      </c>
      <c r="I581" s="58" t="s">
        <v>645</v>
      </c>
      <c r="J581" s="58"/>
    </row>
    <row r="582" spans="1:10" x14ac:dyDescent="0.3">
      <c r="A582" s="58" t="s">
        <v>176</v>
      </c>
      <c r="B582" s="59">
        <v>2014</v>
      </c>
      <c r="C582" s="59">
        <v>77.569999999999993</v>
      </c>
      <c r="D582" s="59">
        <v>77.569999999999993</v>
      </c>
      <c r="E582" s="59">
        <v>100</v>
      </c>
      <c r="F582" s="59">
        <v>91.49</v>
      </c>
      <c r="G582" s="59">
        <v>86.45</v>
      </c>
      <c r="H582" s="59">
        <v>45.56</v>
      </c>
      <c r="I582" s="58" t="s">
        <v>645</v>
      </c>
      <c r="J582" s="58"/>
    </row>
    <row r="583" spans="1:10" x14ac:dyDescent="0.3">
      <c r="A583" s="58" t="s">
        <v>176</v>
      </c>
      <c r="B583" s="59">
        <v>2015</v>
      </c>
      <c r="C583" s="59">
        <v>82.68</v>
      </c>
      <c r="D583" s="59">
        <v>82.68</v>
      </c>
      <c r="E583" s="59">
        <v>100</v>
      </c>
      <c r="F583" s="59">
        <v>92.32</v>
      </c>
      <c r="G583" s="59">
        <v>89.32</v>
      </c>
      <c r="H583" s="59">
        <v>59.73</v>
      </c>
      <c r="I583" s="58" t="s">
        <v>645</v>
      </c>
      <c r="J583" s="58"/>
    </row>
    <row r="584" spans="1:10" x14ac:dyDescent="0.3">
      <c r="A584" s="58" t="s">
        <v>176</v>
      </c>
      <c r="B584" s="59">
        <v>2016</v>
      </c>
      <c r="C584" s="59">
        <v>80.73</v>
      </c>
      <c r="D584" s="59">
        <v>80.73</v>
      </c>
      <c r="E584" s="59">
        <v>100</v>
      </c>
      <c r="F584" s="59">
        <v>93.55</v>
      </c>
      <c r="G584" s="59">
        <v>81.72</v>
      </c>
      <c r="H584" s="59">
        <v>62.5</v>
      </c>
      <c r="I584" s="58" t="s">
        <v>645</v>
      </c>
      <c r="J584" s="58"/>
    </row>
    <row r="585" spans="1:10" x14ac:dyDescent="0.3">
      <c r="A585" s="58" t="s">
        <v>176</v>
      </c>
      <c r="B585" s="59">
        <v>2017</v>
      </c>
      <c r="C585" s="59">
        <v>83.56</v>
      </c>
      <c r="D585" s="59">
        <v>83.56</v>
      </c>
      <c r="E585" s="59">
        <v>100</v>
      </c>
      <c r="F585" s="59">
        <v>94.46</v>
      </c>
      <c r="G585" s="59">
        <v>90.54</v>
      </c>
      <c r="H585" s="59">
        <v>58.45</v>
      </c>
      <c r="I585" s="58" t="s">
        <v>645</v>
      </c>
      <c r="J585" s="58"/>
    </row>
    <row r="586" spans="1:10" x14ac:dyDescent="0.3">
      <c r="A586" s="58" t="s">
        <v>176</v>
      </c>
      <c r="B586" s="59">
        <v>2018</v>
      </c>
      <c r="C586" s="59">
        <v>89.19</v>
      </c>
      <c r="D586" s="59">
        <v>89.19</v>
      </c>
      <c r="E586" s="59">
        <v>100</v>
      </c>
      <c r="F586" s="59">
        <v>95.39</v>
      </c>
      <c r="G586" s="59">
        <v>93.75</v>
      </c>
      <c r="H586" s="59">
        <v>74</v>
      </c>
      <c r="I586" s="58" t="s">
        <v>645</v>
      </c>
      <c r="J586" s="58"/>
    </row>
    <row r="587" spans="1:10" x14ac:dyDescent="0.3">
      <c r="A587" s="58" t="s">
        <v>176</v>
      </c>
      <c r="B587" s="59">
        <v>2019</v>
      </c>
      <c r="C587" s="59">
        <v>88.53</v>
      </c>
      <c r="D587" s="59">
        <v>88.53</v>
      </c>
      <c r="E587" s="59">
        <v>100</v>
      </c>
      <c r="F587" s="59">
        <v>92.91</v>
      </c>
      <c r="G587" s="59">
        <v>93.1</v>
      </c>
      <c r="H587" s="59">
        <v>75.67</v>
      </c>
      <c r="I587" s="58" t="s">
        <v>645</v>
      </c>
      <c r="J587" s="58"/>
    </row>
    <row r="588" spans="1:10" x14ac:dyDescent="0.3">
      <c r="A588" s="58" t="s">
        <v>176</v>
      </c>
      <c r="B588" s="59">
        <v>2020</v>
      </c>
      <c r="C588" s="59">
        <v>90.36</v>
      </c>
      <c r="D588" s="59">
        <v>90.36</v>
      </c>
      <c r="E588" s="59">
        <v>100</v>
      </c>
      <c r="F588" s="59">
        <v>94.47</v>
      </c>
      <c r="G588" s="59">
        <v>95.27</v>
      </c>
      <c r="H588" s="59">
        <v>77.33</v>
      </c>
      <c r="I588" s="58" t="s">
        <v>645</v>
      </c>
      <c r="J588" s="58"/>
    </row>
    <row r="589" spans="1:10" x14ac:dyDescent="0.3">
      <c r="A589" s="58" t="s">
        <v>176</v>
      </c>
      <c r="B589" s="59">
        <v>2021</v>
      </c>
      <c r="C589" s="59">
        <v>86.94</v>
      </c>
      <c r="D589" s="59">
        <v>86.94</v>
      </c>
      <c r="E589" s="59">
        <v>100</v>
      </c>
      <c r="F589" s="59">
        <v>89.31</v>
      </c>
      <c r="G589" s="59">
        <v>94.39</v>
      </c>
      <c r="H589" s="59">
        <v>72.2</v>
      </c>
      <c r="I589" s="58" t="s">
        <v>645</v>
      </c>
      <c r="J589" s="58"/>
    </row>
    <row r="590" spans="1:10" x14ac:dyDescent="0.3">
      <c r="A590" s="58" t="s">
        <v>650</v>
      </c>
      <c r="B590" s="59">
        <v>2008</v>
      </c>
      <c r="C590" s="59">
        <v>59.26</v>
      </c>
      <c r="D590" s="59">
        <v>50.46</v>
      </c>
      <c r="E590" s="59">
        <v>41.67</v>
      </c>
      <c r="F590" s="59">
        <v>72.42</v>
      </c>
      <c r="G590" s="59">
        <v>47.33</v>
      </c>
      <c r="H590" s="59">
        <v>53.05</v>
      </c>
      <c r="I590" s="58" t="s">
        <v>645</v>
      </c>
      <c r="J590" s="58"/>
    </row>
    <row r="591" spans="1:10" x14ac:dyDescent="0.3">
      <c r="A591" s="58" t="s">
        <v>650</v>
      </c>
      <c r="B591" s="59">
        <v>2009</v>
      </c>
      <c r="C591" s="59">
        <v>55.91</v>
      </c>
      <c r="D591" s="59">
        <v>55.91</v>
      </c>
      <c r="E591" s="59">
        <v>100</v>
      </c>
      <c r="F591" s="59">
        <v>59.63</v>
      </c>
      <c r="G591" s="59">
        <v>48.81</v>
      </c>
      <c r="H591" s="59">
        <v>59.48</v>
      </c>
      <c r="I591" s="58" t="s">
        <v>645</v>
      </c>
      <c r="J591" s="58"/>
    </row>
    <row r="592" spans="1:10" x14ac:dyDescent="0.3">
      <c r="A592" s="58" t="s">
        <v>650</v>
      </c>
      <c r="B592" s="59">
        <v>2010</v>
      </c>
      <c r="C592" s="59">
        <v>63.05</v>
      </c>
      <c r="D592" s="59">
        <v>63.05</v>
      </c>
      <c r="E592" s="59">
        <v>100</v>
      </c>
      <c r="F592" s="59">
        <v>61.74</v>
      </c>
      <c r="G592" s="59">
        <v>61.11</v>
      </c>
      <c r="H592" s="59">
        <v>68.150000000000006</v>
      </c>
      <c r="I592" s="58" t="s">
        <v>645</v>
      </c>
      <c r="J592" s="58"/>
    </row>
    <row r="593" spans="1:10" x14ac:dyDescent="0.3">
      <c r="A593" s="58" t="s">
        <v>650</v>
      </c>
      <c r="B593" s="59">
        <v>2011</v>
      </c>
      <c r="C593" s="59">
        <v>57.99</v>
      </c>
      <c r="D593" s="59">
        <v>57.99</v>
      </c>
      <c r="E593" s="59">
        <v>100</v>
      </c>
      <c r="F593" s="59">
        <v>60.07</v>
      </c>
      <c r="G593" s="59">
        <v>49.09</v>
      </c>
      <c r="H593" s="59">
        <v>67.02</v>
      </c>
      <c r="I593" s="58" t="s">
        <v>645</v>
      </c>
      <c r="J593" s="58"/>
    </row>
    <row r="594" spans="1:10" x14ac:dyDescent="0.3">
      <c r="A594" s="58" t="s">
        <v>650</v>
      </c>
      <c r="B594" s="59">
        <v>2012</v>
      </c>
      <c r="C594" s="59">
        <v>78.27</v>
      </c>
      <c r="D594" s="59">
        <v>78.27</v>
      </c>
      <c r="E594" s="59">
        <v>100</v>
      </c>
      <c r="F594" s="59">
        <v>80.349999999999994</v>
      </c>
      <c r="G594" s="59">
        <v>75.45</v>
      </c>
      <c r="H594" s="59">
        <v>78.63</v>
      </c>
      <c r="I594" s="58" t="s">
        <v>645</v>
      </c>
      <c r="J594" s="58"/>
    </row>
    <row r="595" spans="1:10" x14ac:dyDescent="0.3">
      <c r="A595" s="58" t="s">
        <v>650</v>
      </c>
      <c r="B595" s="59">
        <v>2013</v>
      </c>
      <c r="C595" s="59">
        <v>74.75</v>
      </c>
      <c r="D595" s="59">
        <v>51.26</v>
      </c>
      <c r="E595" s="59">
        <v>27.78</v>
      </c>
      <c r="F595" s="59">
        <v>78.739999999999995</v>
      </c>
      <c r="G595" s="59">
        <v>67.08</v>
      </c>
      <c r="H595" s="59">
        <v>78.66</v>
      </c>
      <c r="I595" s="58" t="s">
        <v>645</v>
      </c>
      <c r="J595" s="58"/>
    </row>
    <row r="596" spans="1:10" x14ac:dyDescent="0.3">
      <c r="A596" s="58" t="s">
        <v>650</v>
      </c>
      <c r="B596" s="59">
        <v>2014</v>
      </c>
      <c r="C596" s="59">
        <v>78.09</v>
      </c>
      <c r="D596" s="59">
        <v>78.09</v>
      </c>
      <c r="E596" s="59">
        <v>100</v>
      </c>
      <c r="F596" s="59">
        <v>84.05</v>
      </c>
      <c r="G596" s="59">
        <v>75.97</v>
      </c>
      <c r="H596" s="59">
        <v>70.58</v>
      </c>
      <c r="I596" s="58" t="s">
        <v>645</v>
      </c>
      <c r="J596" s="58"/>
    </row>
    <row r="597" spans="1:10" x14ac:dyDescent="0.3">
      <c r="A597" s="58" t="s">
        <v>650</v>
      </c>
      <c r="B597" s="59">
        <v>2015</v>
      </c>
      <c r="C597" s="59">
        <v>79.58</v>
      </c>
      <c r="D597" s="59">
        <v>79.58</v>
      </c>
      <c r="E597" s="59">
        <v>100</v>
      </c>
      <c r="F597" s="59">
        <v>85.04</v>
      </c>
      <c r="G597" s="59">
        <v>76.86</v>
      </c>
      <c r="H597" s="59">
        <v>73.83</v>
      </c>
      <c r="I597" s="58" t="s">
        <v>645</v>
      </c>
      <c r="J597" s="58"/>
    </row>
    <row r="598" spans="1:10" x14ac:dyDescent="0.3">
      <c r="A598" s="58" t="s">
        <v>650</v>
      </c>
      <c r="B598" s="59">
        <v>2016</v>
      </c>
      <c r="C598" s="59">
        <v>80.55</v>
      </c>
      <c r="D598" s="59">
        <v>80.55</v>
      </c>
      <c r="E598" s="59">
        <v>83.33</v>
      </c>
      <c r="F598" s="59">
        <v>84.41</v>
      </c>
      <c r="G598" s="59">
        <v>79.53</v>
      </c>
      <c r="H598" s="59">
        <v>75.2</v>
      </c>
      <c r="I598" s="58" t="s">
        <v>645</v>
      </c>
      <c r="J598" s="58"/>
    </row>
    <row r="599" spans="1:10" x14ac:dyDescent="0.3">
      <c r="A599" s="58" t="s">
        <v>650</v>
      </c>
      <c r="B599" s="59">
        <v>2017</v>
      </c>
      <c r="C599" s="59">
        <v>79.989999999999995</v>
      </c>
      <c r="D599" s="59">
        <v>79.989999999999995</v>
      </c>
      <c r="E599" s="59">
        <v>91.67</v>
      </c>
      <c r="F599" s="59">
        <v>84.25</v>
      </c>
      <c r="G599" s="59">
        <v>74.91</v>
      </c>
      <c r="H599" s="59">
        <v>79.709999999999994</v>
      </c>
      <c r="I599" s="58" t="s">
        <v>645</v>
      </c>
      <c r="J599" s="58"/>
    </row>
    <row r="600" spans="1:10" x14ac:dyDescent="0.3">
      <c r="A600" s="58" t="s">
        <v>650</v>
      </c>
      <c r="B600" s="59">
        <v>2018</v>
      </c>
      <c r="C600" s="59">
        <v>79.06</v>
      </c>
      <c r="D600" s="59">
        <v>79.06</v>
      </c>
      <c r="E600" s="59">
        <v>81.25</v>
      </c>
      <c r="F600" s="59">
        <v>84.5</v>
      </c>
      <c r="G600" s="59">
        <v>72.569999999999993</v>
      </c>
      <c r="H600" s="59">
        <v>78.7</v>
      </c>
      <c r="I600" s="58" t="s">
        <v>645</v>
      </c>
      <c r="J600" s="58"/>
    </row>
    <row r="601" spans="1:10" x14ac:dyDescent="0.3">
      <c r="A601" s="58" t="s">
        <v>650</v>
      </c>
      <c r="B601" s="59">
        <v>2019</v>
      </c>
      <c r="C601" s="59">
        <v>77.08</v>
      </c>
      <c r="D601" s="59">
        <v>77.08</v>
      </c>
      <c r="E601" s="59">
        <v>100</v>
      </c>
      <c r="F601" s="59">
        <v>83.16</v>
      </c>
      <c r="G601" s="59">
        <v>73.05</v>
      </c>
      <c r="H601" s="59">
        <v>72.099999999999994</v>
      </c>
      <c r="I601" s="58" t="s">
        <v>645</v>
      </c>
      <c r="J601" s="58"/>
    </row>
    <row r="602" spans="1:10" x14ac:dyDescent="0.3">
      <c r="A602" s="58" t="s">
        <v>650</v>
      </c>
      <c r="B602" s="59">
        <v>2020</v>
      </c>
      <c r="C602" s="59">
        <v>81.17</v>
      </c>
      <c r="D602" s="59">
        <v>44.16</v>
      </c>
      <c r="E602" s="59">
        <v>7.14</v>
      </c>
      <c r="F602" s="59">
        <v>82.29</v>
      </c>
      <c r="G602" s="59">
        <v>78.59</v>
      </c>
      <c r="H602" s="59">
        <v>82.88</v>
      </c>
      <c r="I602" s="58" t="s">
        <v>645</v>
      </c>
      <c r="J602" s="58"/>
    </row>
    <row r="603" spans="1:10" x14ac:dyDescent="0.3">
      <c r="A603" s="58" t="s">
        <v>650</v>
      </c>
      <c r="B603" s="59">
        <v>2021</v>
      </c>
      <c r="C603" s="59">
        <v>82.25</v>
      </c>
      <c r="D603" s="59">
        <v>82.25</v>
      </c>
      <c r="E603" s="59">
        <v>100</v>
      </c>
      <c r="F603" s="59">
        <v>83.62</v>
      </c>
      <c r="G603" s="59">
        <v>78.34</v>
      </c>
      <c r="H603" s="59">
        <v>85.42</v>
      </c>
      <c r="I603" s="58" t="s">
        <v>645</v>
      </c>
      <c r="J603" s="58"/>
    </row>
    <row r="604" spans="1:10" x14ac:dyDescent="0.3">
      <c r="A604" s="58" t="s">
        <v>651</v>
      </c>
      <c r="B604" s="59">
        <v>2008</v>
      </c>
      <c r="C604" s="59">
        <v>44.21</v>
      </c>
      <c r="D604" s="59">
        <v>44.21</v>
      </c>
      <c r="E604" s="59">
        <v>100</v>
      </c>
      <c r="F604" s="59">
        <v>73.900000000000006</v>
      </c>
      <c r="G604" s="59">
        <v>22.21</v>
      </c>
      <c r="H604" s="59">
        <v>40.1</v>
      </c>
      <c r="I604" s="58" t="s">
        <v>645</v>
      </c>
      <c r="J604" s="58"/>
    </row>
    <row r="605" spans="1:10" x14ac:dyDescent="0.3">
      <c r="A605" s="58" t="s">
        <v>651</v>
      </c>
      <c r="B605" s="59">
        <v>2009</v>
      </c>
      <c r="C605" s="59">
        <v>64.739999999999995</v>
      </c>
      <c r="D605" s="59">
        <v>64.739999999999995</v>
      </c>
      <c r="E605" s="59">
        <v>100</v>
      </c>
      <c r="F605" s="59">
        <v>83.13</v>
      </c>
      <c r="G605" s="59">
        <v>41.1</v>
      </c>
      <c r="H605" s="59">
        <v>77.87</v>
      </c>
      <c r="I605" s="58" t="s">
        <v>645</v>
      </c>
      <c r="J605" s="58"/>
    </row>
    <row r="606" spans="1:10" x14ac:dyDescent="0.3">
      <c r="A606" s="58" t="s">
        <v>651</v>
      </c>
      <c r="B606" s="59">
        <v>2010</v>
      </c>
      <c r="C606" s="59">
        <v>64.91</v>
      </c>
      <c r="D606" s="59">
        <v>64.91</v>
      </c>
      <c r="E606" s="59">
        <v>100</v>
      </c>
      <c r="F606" s="59">
        <v>83.34</v>
      </c>
      <c r="G606" s="59">
        <v>42.21</v>
      </c>
      <c r="H606" s="59">
        <v>76.5</v>
      </c>
      <c r="I606" s="58" t="s">
        <v>645</v>
      </c>
      <c r="J606" s="58"/>
    </row>
    <row r="607" spans="1:10" x14ac:dyDescent="0.3">
      <c r="A607" s="58" t="s">
        <v>651</v>
      </c>
      <c r="B607" s="59">
        <v>2011</v>
      </c>
      <c r="C607" s="59">
        <v>60.54</v>
      </c>
      <c r="D607" s="59">
        <v>60.54</v>
      </c>
      <c r="E607" s="59">
        <v>100</v>
      </c>
      <c r="F607" s="59">
        <v>69.84</v>
      </c>
      <c r="G607" s="59">
        <v>43.61</v>
      </c>
      <c r="H607" s="59">
        <v>74.989999999999995</v>
      </c>
      <c r="I607" s="58" t="s">
        <v>645</v>
      </c>
      <c r="J607" s="58"/>
    </row>
    <row r="608" spans="1:10" x14ac:dyDescent="0.3">
      <c r="A608" s="58" t="s">
        <v>651</v>
      </c>
      <c r="B608" s="59">
        <v>2012</v>
      </c>
      <c r="C608" s="59">
        <v>60.18</v>
      </c>
      <c r="D608" s="59">
        <v>60.18</v>
      </c>
      <c r="E608" s="59">
        <v>100</v>
      </c>
      <c r="F608" s="59">
        <v>67.84</v>
      </c>
      <c r="G608" s="59">
        <v>36.130000000000003</v>
      </c>
      <c r="H608" s="59">
        <v>87.89</v>
      </c>
      <c r="I608" s="58" t="s">
        <v>645</v>
      </c>
      <c r="J608" s="58"/>
    </row>
    <row r="609" spans="1:10" x14ac:dyDescent="0.3">
      <c r="A609" s="58" t="s">
        <v>651</v>
      </c>
      <c r="B609" s="59">
        <v>2013</v>
      </c>
      <c r="C609" s="59">
        <v>57.31</v>
      </c>
      <c r="D609" s="59">
        <v>57.31</v>
      </c>
      <c r="E609" s="59">
        <v>100</v>
      </c>
      <c r="F609" s="59">
        <v>60.85</v>
      </c>
      <c r="G609" s="59">
        <v>36.65</v>
      </c>
      <c r="H609" s="59">
        <v>85.1</v>
      </c>
      <c r="I609" s="58" t="s">
        <v>645</v>
      </c>
      <c r="J609" s="58"/>
    </row>
    <row r="610" spans="1:10" x14ac:dyDescent="0.3">
      <c r="A610" s="58" t="s">
        <v>651</v>
      </c>
      <c r="B610" s="59">
        <v>2014</v>
      </c>
      <c r="C610" s="59">
        <v>54.96</v>
      </c>
      <c r="D610" s="59">
        <v>54.96</v>
      </c>
      <c r="E610" s="59">
        <v>100</v>
      </c>
      <c r="F610" s="59">
        <v>57.33</v>
      </c>
      <c r="G610" s="59">
        <v>37.9</v>
      </c>
      <c r="H610" s="59">
        <v>78.61</v>
      </c>
      <c r="I610" s="58" t="s">
        <v>645</v>
      </c>
      <c r="J610" s="58"/>
    </row>
    <row r="611" spans="1:10" x14ac:dyDescent="0.3">
      <c r="A611" s="58" t="s">
        <v>651</v>
      </c>
      <c r="B611" s="59">
        <v>2015</v>
      </c>
      <c r="C611" s="59">
        <v>62.11</v>
      </c>
      <c r="D611" s="59">
        <v>62.11</v>
      </c>
      <c r="E611" s="59">
        <v>100</v>
      </c>
      <c r="F611" s="59">
        <v>70.5</v>
      </c>
      <c r="G611" s="59">
        <v>44.95</v>
      </c>
      <c r="H611" s="59">
        <v>78.09</v>
      </c>
      <c r="I611" s="58" t="s">
        <v>645</v>
      </c>
      <c r="J611" s="58"/>
    </row>
    <row r="612" spans="1:10" x14ac:dyDescent="0.3">
      <c r="A612" s="58" t="s">
        <v>651</v>
      </c>
      <c r="B612" s="59">
        <v>2016</v>
      </c>
      <c r="C612" s="59">
        <v>59.26</v>
      </c>
      <c r="D612" s="59">
        <v>59.26</v>
      </c>
      <c r="E612" s="59">
        <v>100</v>
      </c>
      <c r="F612" s="59">
        <v>74.599999999999994</v>
      </c>
      <c r="G612" s="59">
        <v>46.97</v>
      </c>
      <c r="H612" s="59">
        <v>58.57</v>
      </c>
      <c r="I612" s="58" t="s">
        <v>645</v>
      </c>
      <c r="J612" s="58"/>
    </row>
    <row r="613" spans="1:10" x14ac:dyDescent="0.3">
      <c r="A613" s="58" t="s">
        <v>651</v>
      </c>
      <c r="B613" s="59">
        <v>2017</v>
      </c>
      <c r="C613" s="59">
        <v>71.39</v>
      </c>
      <c r="D613" s="59">
        <v>71.39</v>
      </c>
      <c r="E613" s="59">
        <v>100</v>
      </c>
      <c r="F613" s="59">
        <v>74.180000000000007</v>
      </c>
      <c r="G613" s="59">
        <v>74.58</v>
      </c>
      <c r="H613" s="59">
        <v>62.77</v>
      </c>
      <c r="I613" s="58" t="s">
        <v>645</v>
      </c>
      <c r="J613" s="58"/>
    </row>
    <row r="614" spans="1:10" x14ac:dyDescent="0.3">
      <c r="A614" s="58" t="s">
        <v>651</v>
      </c>
      <c r="B614" s="59">
        <v>2018</v>
      </c>
      <c r="C614" s="59">
        <v>73.209999999999994</v>
      </c>
      <c r="D614" s="59">
        <v>73.209999999999994</v>
      </c>
      <c r="E614" s="59">
        <v>100</v>
      </c>
      <c r="F614" s="59">
        <v>76.239999999999995</v>
      </c>
      <c r="G614" s="59">
        <v>72.41</v>
      </c>
      <c r="H614" s="59">
        <v>70.53</v>
      </c>
      <c r="I614" s="58" t="s">
        <v>645</v>
      </c>
      <c r="J614" s="58"/>
    </row>
    <row r="615" spans="1:10" x14ac:dyDescent="0.3">
      <c r="A615" s="58" t="s">
        <v>651</v>
      </c>
      <c r="B615" s="59">
        <v>2019</v>
      </c>
      <c r="C615" s="59">
        <v>77.349999999999994</v>
      </c>
      <c r="D615" s="59">
        <v>77.349999999999994</v>
      </c>
      <c r="E615" s="59">
        <v>100</v>
      </c>
      <c r="F615" s="59">
        <v>89.33</v>
      </c>
      <c r="G615" s="59">
        <v>79.510000000000005</v>
      </c>
      <c r="H615" s="59">
        <v>58.39</v>
      </c>
      <c r="I615" s="58" t="s">
        <v>645</v>
      </c>
      <c r="J615" s="58"/>
    </row>
    <row r="616" spans="1:10" x14ac:dyDescent="0.3">
      <c r="A616" s="58" t="s">
        <v>651</v>
      </c>
      <c r="B616" s="59">
        <v>2020</v>
      </c>
      <c r="C616" s="59">
        <v>81.83</v>
      </c>
      <c r="D616" s="59">
        <v>81.83</v>
      </c>
      <c r="E616" s="59">
        <v>100</v>
      </c>
      <c r="F616" s="59">
        <v>92.75</v>
      </c>
      <c r="G616" s="59">
        <v>76.22</v>
      </c>
      <c r="H616" s="59">
        <v>76.44</v>
      </c>
      <c r="I616" s="58" t="s">
        <v>645</v>
      </c>
      <c r="J616" s="58"/>
    </row>
    <row r="617" spans="1:10" x14ac:dyDescent="0.3">
      <c r="A617" s="58" t="s">
        <v>651</v>
      </c>
      <c r="B617" s="59">
        <v>2021</v>
      </c>
      <c r="C617" s="59">
        <v>78.11</v>
      </c>
      <c r="D617" s="59">
        <v>78.11</v>
      </c>
      <c r="E617" s="59">
        <v>100</v>
      </c>
      <c r="F617" s="59">
        <v>94.14</v>
      </c>
      <c r="G617" s="59">
        <v>72.56</v>
      </c>
      <c r="H617" s="59">
        <v>65.97</v>
      </c>
      <c r="I617" s="58" t="s">
        <v>645</v>
      </c>
      <c r="J617" s="58"/>
    </row>
    <row r="618" spans="1:10" x14ac:dyDescent="0.3">
      <c r="A618" s="58" t="s">
        <v>498</v>
      </c>
      <c r="B618" s="59">
        <v>2008</v>
      </c>
      <c r="C618" s="59" t="s">
        <v>679</v>
      </c>
      <c r="D618" s="59" t="s">
        <v>679</v>
      </c>
      <c r="E618" s="59" t="s">
        <v>679</v>
      </c>
      <c r="F618" s="59" t="s">
        <v>679</v>
      </c>
      <c r="G618" s="59" t="s">
        <v>679</v>
      </c>
      <c r="H618" s="59" t="s">
        <v>679</v>
      </c>
      <c r="I618" s="58" t="s">
        <v>645</v>
      </c>
      <c r="J618" s="58"/>
    </row>
    <row r="619" spans="1:10" x14ac:dyDescent="0.3">
      <c r="A619" s="58" t="s">
        <v>498</v>
      </c>
      <c r="B619" s="59">
        <v>2009</v>
      </c>
      <c r="C619" s="59" t="s">
        <v>679</v>
      </c>
      <c r="D619" s="59" t="s">
        <v>679</v>
      </c>
      <c r="E619" s="59" t="s">
        <v>679</v>
      </c>
      <c r="F619" s="59" t="s">
        <v>679</v>
      </c>
      <c r="G619" s="59" t="s">
        <v>679</v>
      </c>
      <c r="H619" s="59" t="s">
        <v>679</v>
      </c>
      <c r="I619" s="58" t="s">
        <v>645</v>
      </c>
      <c r="J619" s="58"/>
    </row>
    <row r="620" spans="1:10" x14ac:dyDescent="0.3">
      <c r="A620" s="58" t="s">
        <v>498</v>
      </c>
      <c r="B620" s="59">
        <v>2010</v>
      </c>
      <c r="C620" s="59">
        <v>31.93</v>
      </c>
      <c r="D620" s="59">
        <v>31.93</v>
      </c>
      <c r="E620" s="59">
        <v>100</v>
      </c>
      <c r="F620" s="59">
        <v>26.76</v>
      </c>
      <c r="G620" s="59">
        <v>30.95</v>
      </c>
      <c r="H620" s="59">
        <v>40.520000000000003</v>
      </c>
      <c r="I620" s="58" t="s">
        <v>645</v>
      </c>
      <c r="J620" s="58"/>
    </row>
    <row r="621" spans="1:10" x14ac:dyDescent="0.3">
      <c r="A621" s="58" t="s">
        <v>498</v>
      </c>
      <c r="B621" s="59">
        <v>2011</v>
      </c>
      <c r="C621" s="59">
        <v>35.18</v>
      </c>
      <c r="D621" s="59">
        <v>35.18</v>
      </c>
      <c r="E621" s="59">
        <v>100</v>
      </c>
      <c r="F621" s="59">
        <v>38.89</v>
      </c>
      <c r="G621" s="59">
        <v>40.4</v>
      </c>
      <c r="H621" s="59">
        <v>22.81</v>
      </c>
      <c r="I621" s="58" t="s">
        <v>645</v>
      </c>
      <c r="J621" s="58"/>
    </row>
    <row r="622" spans="1:10" x14ac:dyDescent="0.3">
      <c r="A622" s="58" t="s">
        <v>498</v>
      </c>
      <c r="B622" s="59">
        <v>2012</v>
      </c>
      <c r="C622" s="59">
        <v>44.53</v>
      </c>
      <c r="D622" s="59">
        <v>44.53</v>
      </c>
      <c r="E622" s="59">
        <v>100</v>
      </c>
      <c r="F622" s="59">
        <v>61.6</v>
      </c>
      <c r="G622" s="59">
        <v>38.6</v>
      </c>
      <c r="H622" s="59">
        <v>28.78</v>
      </c>
      <c r="I622" s="58" t="s">
        <v>645</v>
      </c>
      <c r="J622" s="58"/>
    </row>
    <row r="623" spans="1:10" x14ac:dyDescent="0.3">
      <c r="A623" s="58" t="s">
        <v>498</v>
      </c>
      <c r="B623" s="59">
        <v>2013</v>
      </c>
      <c r="C623" s="59">
        <v>40.72</v>
      </c>
      <c r="D623" s="59">
        <v>40.72</v>
      </c>
      <c r="E623" s="59">
        <v>100</v>
      </c>
      <c r="F623" s="59">
        <v>60.33</v>
      </c>
      <c r="G623" s="59">
        <v>31.1</v>
      </c>
      <c r="H623" s="59">
        <v>26.52</v>
      </c>
      <c r="I623" s="58" t="s">
        <v>645</v>
      </c>
      <c r="J623" s="58"/>
    </row>
    <row r="624" spans="1:10" x14ac:dyDescent="0.3">
      <c r="A624" s="58" t="s">
        <v>498</v>
      </c>
      <c r="B624" s="59">
        <v>2014</v>
      </c>
      <c r="C624" s="59">
        <v>49.21</v>
      </c>
      <c r="D624" s="59">
        <v>49.21</v>
      </c>
      <c r="E624" s="59">
        <v>100</v>
      </c>
      <c r="F624" s="59">
        <v>65.52</v>
      </c>
      <c r="G624" s="59">
        <v>44.44</v>
      </c>
      <c r="H624" s="59">
        <v>32.96</v>
      </c>
      <c r="I624" s="58" t="s">
        <v>645</v>
      </c>
      <c r="J624" s="58"/>
    </row>
    <row r="625" spans="1:10" x14ac:dyDescent="0.3">
      <c r="A625" s="58" t="s">
        <v>498</v>
      </c>
      <c r="B625" s="59">
        <v>2015</v>
      </c>
      <c r="C625" s="59">
        <v>45.61</v>
      </c>
      <c r="D625" s="59">
        <v>45.61</v>
      </c>
      <c r="E625" s="59">
        <v>100</v>
      </c>
      <c r="F625" s="59">
        <v>57.89</v>
      </c>
      <c r="G625" s="59">
        <v>43.69</v>
      </c>
      <c r="H625" s="59">
        <v>31.38</v>
      </c>
      <c r="I625" s="58" t="s">
        <v>645</v>
      </c>
      <c r="J625" s="58"/>
    </row>
    <row r="626" spans="1:10" x14ac:dyDescent="0.3">
      <c r="A626" s="58" t="s">
        <v>498</v>
      </c>
      <c r="B626" s="59">
        <v>2016</v>
      </c>
      <c r="C626" s="59">
        <v>50.46</v>
      </c>
      <c r="D626" s="59">
        <v>50.46</v>
      </c>
      <c r="E626" s="59">
        <v>100</v>
      </c>
      <c r="F626" s="59">
        <v>61.93</v>
      </c>
      <c r="G626" s="59">
        <v>50.29</v>
      </c>
      <c r="H626" s="59">
        <v>34.93</v>
      </c>
      <c r="I626" s="58" t="s">
        <v>645</v>
      </c>
      <c r="J626" s="58"/>
    </row>
    <row r="627" spans="1:10" x14ac:dyDescent="0.3">
      <c r="A627" s="58" t="s">
        <v>498</v>
      </c>
      <c r="B627" s="59">
        <v>2017</v>
      </c>
      <c r="C627" s="59">
        <v>51.13</v>
      </c>
      <c r="D627" s="59">
        <v>51.13</v>
      </c>
      <c r="E627" s="59">
        <v>100</v>
      </c>
      <c r="F627" s="59">
        <v>68.069999999999993</v>
      </c>
      <c r="G627" s="59">
        <v>53.51</v>
      </c>
      <c r="H627" s="59">
        <v>24.15</v>
      </c>
      <c r="I627" s="58" t="s">
        <v>645</v>
      </c>
      <c r="J627" s="58"/>
    </row>
    <row r="628" spans="1:10" x14ac:dyDescent="0.3">
      <c r="A628" s="58" t="s">
        <v>498</v>
      </c>
      <c r="B628" s="59">
        <v>2018</v>
      </c>
      <c r="C628" s="59">
        <v>57.08</v>
      </c>
      <c r="D628" s="59">
        <v>57.08</v>
      </c>
      <c r="E628" s="59">
        <v>100</v>
      </c>
      <c r="F628" s="59">
        <v>72.5</v>
      </c>
      <c r="G628" s="59">
        <v>54.25</v>
      </c>
      <c r="H628" s="59">
        <v>39.4</v>
      </c>
      <c r="I628" s="58" t="s">
        <v>645</v>
      </c>
      <c r="J628" s="58"/>
    </row>
    <row r="629" spans="1:10" x14ac:dyDescent="0.3">
      <c r="A629" s="58" t="s">
        <v>498</v>
      </c>
      <c r="B629" s="59">
        <v>2019</v>
      </c>
      <c r="C629" s="59">
        <v>65.98</v>
      </c>
      <c r="D629" s="59">
        <v>65.98</v>
      </c>
      <c r="E629" s="59">
        <v>100</v>
      </c>
      <c r="F629" s="59">
        <v>82.53</v>
      </c>
      <c r="G629" s="59">
        <v>54.82</v>
      </c>
      <c r="H629" s="59">
        <v>58.19</v>
      </c>
      <c r="I629" s="58" t="s">
        <v>645</v>
      </c>
      <c r="J629" s="58"/>
    </row>
    <row r="630" spans="1:10" x14ac:dyDescent="0.3">
      <c r="A630" s="58" t="s">
        <v>498</v>
      </c>
      <c r="B630" s="59">
        <v>2020</v>
      </c>
      <c r="C630" s="59">
        <v>69.239999999999995</v>
      </c>
      <c r="D630" s="59">
        <v>69.239999999999995</v>
      </c>
      <c r="E630" s="59">
        <v>100</v>
      </c>
      <c r="F630" s="59">
        <v>83.46</v>
      </c>
      <c r="G630" s="59">
        <v>60.35</v>
      </c>
      <c r="H630" s="59">
        <v>61.57</v>
      </c>
      <c r="I630" s="58" t="s">
        <v>645</v>
      </c>
      <c r="J630" s="58"/>
    </row>
    <row r="631" spans="1:10" x14ac:dyDescent="0.3">
      <c r="A631" s="58" t="s">
        <v>498</v>
      </c>
      <c r="B631" s="59">
        <v>2021</v>
      </c>
      <c r="C631" s="59">
        <v>69.709999999999994</v>
      </c>
      <c r="D631" s="59">
        <v>69.709999999999994</v>
      </c>
      <c r="E631" s="59">
        <v>100</v>
      </c>
      <c r="F631" s="59">
        <v>83.49</v>
      </c>
      <c r="G631" s="59">
        <v>56.67</v>
      </c>
      <c r="H631" s="59">
        <v>68.38</v>
      </c>
      <c r="I631" s="58" t="s">
        <v>645</v>
      </c>
      <c r="J631" s="58"/>
    </row>
    <row r="632" spans="1:10" x14ac:dyDescent="0.3">
      <c r="A632" s="58" t="s">
        <v>123</v>
      </c>
      <c r="B632" s="59">
        <v>2008</v>
      </c>
      <c r="C632" s="59">
        <v>70.92</v>
      </c>
      <c r="D632" s="59">
        <v>70.92</v>
      </c>
      <c r="E632" s="59">
        <v>87.5</v>
      </c>
      <c r="F632" s="59">
        <v>93.91</v>
      </c>
      <c r="G632" s="59">
        <v>60.73</v>
      </c>
      <c r="H632" s="59">
        <v>56.99</v>
      </c>
      <c r="I632" s="58" t="s">
        <v>645</v>
      </c>
      <c r="J632" s="58"/>
    </row>
    <row r="633" spans="1:10" x14ac:dyDescent="0.3">
      <c r="A633" s="58" t="s">
        <v>123</v>
      </c>
      <c r="B633" s="59">
        <v>2009</v>
      </c>
      <c r="C633" s="59">
        <v>62.35</v>
      </c>
      <c r="D633" s="59">
        <v>62.35</v>
      </c>
      <c r="E633" s="59">
        <v>100</v>
      </c>
      <c r="F633" s="59">
        <v>92.87</v>
      </c>
      <c r="G633" s="59">
        <v>38.700000000000003</v>
      </c>
      <c r="H633" s="59">
        <v>59.73</v>
      </c>
      <c r="I633" s="58" t="s">
        <v>645</v>
      </c>
      <c r="J633" s="58"/>
    </row>
    <row r="634" spans="1:10" x14ac:dyDescent="0.3">
      <c r="A634" s="58" t="s">
        <v>123</v>
      </c>
      <c r="B634" s="59">
        <v>2010</v>
      </c>
      <c r="C634" s="59">
        <v>65.760000000000005</v>
      </c>
      <c r="D634" s="59">
        <v>65.760000000000005</v>
      </c>
      <c r="E634" s="59">
        <v>90</v>
      </c>
      <c r="F634" s="59">
        <v>96.05</v>
      </c>
      <c r="G634" s="59">
        <v>57.06</v>
      </c>
      <c r="H634" s="59">
        <v>40</v>
      </c>
      <c r="I634" s="58" t="s">
        <v>645</v>
      </c>
      <c r="J634" s="58"/>
    </row>
    <row r="635" spans="1:10" x14ac:dyDescent="0.3">
      <c r="A635" s="58" t="s">
        <v>123</v>
      </c>
      <c r="B635" s="59">
        <v>2011</v>
      </c>
      <c r="C635" s="59">
        <v>70.150000000000006</v>
      </c>
      <c r="D635" s="59">
        <v>70.150000000000006</v>
      </c>
      <c r="E635" s="59">
        <v>95</v>
      </c>
      <c r="F635" s="59">
        <v>95.93</v>
      </c>
      <c r="G635" s="59">
        <v>62.2</v>
      </c>
      <c r="H635" s="59">
        <v>49.09</v>
      </c>
      <c r="I635" s="58" t="s">
        <v>645</v>
      </c>
      <c r="J635" s="58"/>
    </row>
    <row r="636" spans="1:10" x14ac:dyDescent="0.3">
      <c r="A636" s="58" t="s">
        <v>123</v>
      </c>
      <c r="B636" s="59">
        <v>2012</v>
      </c>
      <c r="C636" s="59">
        <v>68.040000000000006</v>
      </c>
      <c r="D636" s="59">
        <v>68.040000000000006</v>
      </c>
      <c r="E636" s="59">
        <v>100</v>
      </c>
      <c r="F636" s="59">
        <v>95.39</v>
      </c>
      <c r="G636" s="59">
        <v>61.13</v>
      </c>
      <c r="H636" s="59">
        <v>43.33</v>
      </c>
      <c r="I636" s="58" t="s">
        <v>645</v>
      </c>
      <c r="J636" s="58"/>
    </row>
    <row r="637" spans="1:10" x14ac:dyDescent="0.3">
      <c r="A637" s="58" t="s">
        <v>123</v>
      </c>
      <c r="B637" s="59">
        <v>2013</v>
      </c>
      <c r="C637" s="59">
        <v>73.87</v>
      </c>
      <c r="D637" s="59">
        <v>73.87</v>
      </c>
      <c r="E637" s="59">
        <v>100</v>
      </c>
      <c r="F637" s="59">
        <v>95.39</v>
      </c>
      <c r="G637" s="59">
        <v>72.25</v>
      </c>
      <c r="H637" s="59">
        <v>48.42</v>
      </c>
      <c r="I637" s="58" t="s">
        <v>645</v>
      </c>
      <c r="J637" s="58"/>
    </row>
    <row r="638" spans="1:10" x14ac:dyDescent="0.3">
      <c r="A638" s="58" t="s">
        <v>123</v>
      </c>
      <c r="B638" s="59">
        <v>2014</v>
      </c>
      <c r="C638" s="59">
        <v>82.7</v>
      </c>
      <c r="D638" s="59">
        <v>82.7</v>
      </c>
      <c r="E638" s="59">
        <v>100</v>
      </c>
      <c r="F638" s="59">
        <v>94.85</v>
      </c>
      <c r="G638" s="59">
        <v>84.45</v>
      </c>
      <c r="H638" s="59">
        <v>64.180000000000007</v>
      </c>
      <c r="I638" s="58" t="s">
        <v>645</v>
      </c>
      <c r="J638" s="58"/>
    </row>
    <row r="639" spans="1:10" x14ac:dyDescent="0.3">
      <c r="A639" s="58" t="s">
        <v>123</v>
      </c>
      <c r="B639" s="59">
        <v>2015</v>
      </c>
      <c r="C639" s="59">
        <v>85.11</v>
      </c>
      <c r="D639" s="59">
        <v>85.11</v>
      </c>
      <c r="E639" s="59">
        <v>100</v>
      </c>
      <c r="F639" s="59">
        <v>95.53</v>
      </c>
      <c r="G639" s="59">
        <v>85.55</v>
      </c>
      <c r="H639" s="59">
        <v>70.89</v>
      </c>
      <c r="I639" s="58" t="s">
        <v>645</v>
      </c>
      <c r="J639" s="58"/>
    </row>
    <row r="640" spans="1:10" x14ac:dyDescent="0.3">
      <c r="A640" s="58" t="s">
        <v>123</v>
      </c>
      <c r="B640" s="59">
        <v>2016</v>
      </c>
      <c r="C640" s="59">
        <v>82.22</v>
      </c>
      <c r="D640" s="59">
        <v>82.22</v>
      </c>
      <c r="E640" s="59">
        <v>100</v>
      </c>
      <c r="F640" s="59">
        <v>95.63</v>
      </c>
      <c r="G640" s="59">
        <v>82.79</v>
      </c>
      <c r="H640" s="59">
        <v>63.88</v>
      </c>
      <c r="I640" s="58" t="s">
        <v>645</v>
      </c>
      <c r="J640" s="58"/>
    </row>
    <row r="641" spans="1:10" x14ac:dyDescent="0.3">
      <c r="A641" s="58" t="s">
        <v>123</v>
      </c>
      <c r="B641" s="59">
        <v>2017</v>
      </c>
      <c r="C641" s="59">
        <v>80.53</v>
      </c>
      <c r="D641" s="59">
        <v>80.27</v>
      </c>
      <c r="E641" s="59">
        <v>80</v>
      </c>
      <c r="F641" s="59">
        <v>94.74</v>
      </c>
      <c r="G641" s="59">
        <v>76.150000000000006</v>
      </c>
      <c r="H641" s="59">
        <v>68.95</v>
      </c>
      <c r="I641" s="58" t="s">
        <v>645</v>
      </c>
      <c r="J641" s="58"/>
    </row>
    <row r="642" spans="1:10" x14ac:dyDescent="0.3">
      <c r="A642" s="58" t="s">
        <v>123</v>
      </c>
      <c r="B642" s="59">
        <v>2018</v>
      </c>
      <c r="C642" s="59">
        <v>81.62</v>
      </c>
      <c r="D642" s="59">
        <v>81.62</v>
      </c>
      <c r="E642" s="59">
        <v>100</v>
      </c>
      <c r="F642" s="59">
        <v>95.09</v>
      </c>
      <c r="G642" s="59">
        <v>72.069999999999993</v>
      </c>
      <c r="H642" s="59">
        <v>79.06</v>
      </c>
      <c r="I642" s="58" t="s">
        <v>645</v>
      </c>
      <c r="J642" s="58"/>
    </row>
    <row r="643" spans="1:10" x14ac:dyDescent="0.3">
      <c r="A643" s="58" t="s">
        <v>123</v>
      </c>
      <c r="B643" s="59">
        <v>2019</v>
      </c>
      <c r="C643" s="59">
        <v>84.14</v>
      </c>
      <c r="D643" s="59">
        <v>84.14</v>
      </c>
      <c r="E643" s="59">
        <v>100</v>
      </c>
      <c r="F643" s="59">
        <v>95.04</v>
      </c>
      <c r="G643" s="59">
        <v>79.849999999999994</v>
      </c>
      <c r="H643" s="59">
        <v>76.709999999999994</v>
      </c>
      <c r="I643" s="58" t="s">
        <v>645</v>
      </c>
      <c r="J643" s="58"/>
    </row>
    <row r="644" spans="1:10" x14ac:dyDescent="0.3">
      <c r="A644" s="58" t="s">
        <v>123</v>
      </c>
      <c r="B644" s="59">
        <v>2020</v>
      </c>
      <c r="C644" s="59">
        <v>81.010000000000005</v>
      </c>
      <c r="D644" s="59">
        <v>81.010000000000005</v>
      </c>
      <c r="E644" s="59">
        <v>100</v>
      </c>
      <c r="F644" s="59">
        <v>95.84</v>
      </c>
      <c r="G644" s="59">
        <v>71.959999999999994</v>
      </c>
      <c r="H644" s="59">
        <v>75.89</v>
      </c>
      <c r="I644" s="58" t="s">
        <v>645</v>
      </c>
      <c r="J644" s="58"/>
    </row>
    <row r="645" spans="1:10" x14ac:dyDescent="0.3">
      <c r="A645" s="58" t="s">
        <v>123</v>
      </c>
      <c r="B645" s="59">
        <v>2021</v>
      </c>
      <c r="C645" s="59">
        <v>87.38</v>
      </c>
      <c r="D645" s="59">
        <v>51.19</v>
      </c>
      <c r="E645" s="59">
        <v>15</v>
      </c>
      <c r="F645" s="59">
        <v>96.34</v>
      </c>
      <c r="G645" s="59">
        <v>84.81</v>
      </c>
      <c r="H645" s="59">
        <v>79.75</v>
      </c>
      <c r="I645" s="58" t="s">
        <v>645</v>
      </c>
      <c r="J645" s="58"/>
    </row>
    <row r="646" spans="1:10" x14ac:dyDescent="0.3">
      <c r="A646" s="58" t="s">
        <v>259</v>
      </c>
      <c r="B646" s="59">
        <v>2008</v>
      </c>
      <c r="C646" s="59">
        <v>30.05</v>
      </c>
      <c r="D646" s="59">
        <v>30.05</v>
      </c>
      <c r="E646" s="59">
        <v>100</v>
      </c>
      <c r="F646" s="59">
        <v>38.08</v>
      </c>
      <c r="G646" s="59">
        <v>29.56</v>
      </c>
      <c r="H646" s="59">
        <v>16.670000000000002</v>
      </c>
      <c r="I646" s="58" t="s">
        <v>645</v>
      </c>
      <c r="J646" s="58"/>
    </row>
    <row r="647" spans="1:10" x14ac:dyDescent="0.3">
      <c r="A647" s="58" t="s">
        <v>259</v>
      </c>
      <c r="B647" s="59">
        <v>2009</v>
      </c>
      <c r="C647" s="59">
        <v>26.76</v>
      </c>
      <c r="D647" s="59">
        <v>26.76</v>
      </c>
      <c r="E647" s="59">
        <v>100</v>
      </c>
      <c r="F647" s="59">
        <v>38.86</v>
      </c>
      <c r="G647" s="59">
        <v>22.63</v>
      </c>
      <c r="H647" s="59">
        <v>12.38</v>
      </c>
      <c r="I647" s="58" t="s">
        <v>645</v>
      </c>
      <c r="J647" s="58"/>
    </row>
    <row r="648" spans="1:10" x14ac:dyDescent="0.3">
      <c r="A648" s="58" t="s">
        <v>259</v>
      </c>
      <c r="B648" s="59">
        <v>2010</v>
      </c>
      <c r="C648" s="59">
        <v>31.54</v>
      </c>
      <c r="D648" s="59">
        <v>31.54</v>
      </c>
      <c r="E648" s="59">
        <v>100</v>
      </c>
      <c r="F648" s="59">
        <v>36.53</v>
      </c>
      <c r="G648" s="59">
        <v>28.92</v>
      </c>
      <c r="H648" s="59">
        <v>27.2</v>
      </c>
      <c r="I648" s="58" t="s">
        <v>645</v>
      </c>
      <c r="J648" s="58"/>
    </row>
    <row r="649" spans="1:10" x14ac:dyDescent="0.3">
      <c r="A649" s="58" t="s">
        <v>259</v>
      </c>
      <c r="B649" s="59">
        <v>2011</v>
      </c>
      <c r="C649" s="59">
        <v>30.46</v>
      </c>
      <c r="D649" s="59">
        <v>30.46</v>
      </c>
      <c r="E649" s="59">
        <v>100</v>
      </c>
      <c r="F649" s="59">
        <v>35.54</v>
      </c>
      <c r="G649" s="59">
        <v>24.97</v>
      </c>
      <c r="H649" s="59">
        <v>30.77</v>
      </c>
      <c r="I649" s="58" t="s">
        <v>645</v>
      </c>
      <c r="J649" s="58"/>
    </row>
    <row r="650" spans="1:10" x14ac:dyDescent="0.3">
      <c r="A650" s="58" t="s">
        <v>259</v>
      </c>
      <c r="B650" s="59">
        <v>2012</v>
      </c>
      <c r="C650" s="59">
        <v>43.49</v>
      </c>
      <c r="D650" s="59">
        <v>43.49</v>
      </c>
      <c r="E650" s="59">
        <v>100</v>
      </c>
      <c r="F650" s="59">
        <v>60.03</v>
      </c>
      <c r="G650" s="59">
        <v>17.329999999999998</v>
      </c>
      <c r="H650" s="59">
        <v>58.59</v>
      </c>
      <c r="I650" s="58" t="s">
        <v>645</v>
      </c>
      <c r="J650" s="58"/>
    </row>
    <row r="651" spans="1:10" x14ac:dyDescent="0.3">
      <c r="A651" s="58" t="s">
        <v>259</v>
      </c>
      <c r="B651" s="59">
        <v>2013</v>
      </c>
      <c r="C651" s="59">
        <v>44.59</v>
      </c>
      <c r="D651" s="59">
        <v>44.59</v>
      </c>
      <c r="E651" s="59">
        <v>100</v>
      </c>
      <c r="F651" s="59">
        <v>62.55</v>
      </c>
      <c r="G651" s="59">
        <v>21.46</v>
      </c>
      <c r="H651" s="59">
        <v>52.07</v>
      </c>
      <c r="I651" s="58" t="s">
        <v>645</v>
      </c>
      <c r="J651" s="58"/>
    </row>
    <row r="652" spans="1:10" x14ac:dyDescent="0.3">
      <c r="A652" s="58" t="s">
        <v>259</v>
      </c>
      <c r="B652" s="59">
        <v>2014</v>
      </c>
      <c r="C652" s="59">
        <v>51.5</v>
      </c>
      <c r="D652" s="59">
        <v>51.5</v>
      </c>
      <c r="E652" s="59">
        <v>100</v>
      </c>
      <c r="F652" s="59">
        <v>68.959999999999994</v>
      </c>
      <c r="G652" s="59">
        <v>32.65</v>
      </c>
      <c r="H652" s="59">
        <v>52.57</v>
      </c>
      <c r="I652" s="58" t="s">
        <v>645</v>
      </c>
      <c r="J652" s="58"/>
    </row>
    <row r="653" spans="1:10" x14ac:dyDescent="0.3">
      <c r="A653" s="58" t="s">
        <v>259</v>
      </c>
      <c r="B653" s="59">
        <v>2015</v>
      </c>
      <c r="C653" s="59">
        <v>59.84</v>
      </c>
      <c r="D653" s="59">
        <v>59.84</v>
      </c>
      <c r="E653" s="59">
        <v>100</v>
      </c>
      <c r="F653" s="59">
        <v>80.27</v>
      </c>
      <c r="G653" s="59">
        <v>49.88</v>
      </c>
      <c r="H653" s="59">
        <v>40.619999999999997</v>
      </c>
      <c r="I653" s="58" t="s">
        <v>645</v>
      </c>
      <c r="J653" s="58"/>
    </row>
    <row r="654" spans="1:10" x14ac:dyDescent="0.3">
      <c r="A654" s="58" t="s">
        <v>259</v>
      </c>
      <c r="B654" s="59">
        <v>2016</v>
      </c>
      <c r="C654" s="59">
        <v>60.3</v>
      </c>
      <c r="D654" s="59">
        <v>60.3</v>
      </c>
      <c r="E654" s="59">
        <v>100</v>
      </c>
      <c r="F654" s="59">
        <v>81.349999999999994</v>
      </c>
      <c r="G654" s="59">
        <v>50.68</v>
      </c>
      <c r="H654" s="59">
        <v>39.42</v>
      </c>
      <c r="I654" s="58" t="s">
        <v>645</v>
      </c>
      <c r="J654" s="58"/>
    </row>
    <row r="655" spans="1:10" x14ac:dyDescent="0.3">
      <c r="A655" s="58" t="s">
        <v>259</v>
      </c>
      <c r="B655" s="59">
        <v>2017</v>
      </c>
      <c r="C655" s="59">
        <v>64.650000000000006</v>
      </c>
      <c r="D655" s="59">
        <v>64.650000000000006</v>
      </c>
      <c r="E655" s="59">
        <v>100</v>
      </c>
      <c r="F655" s="59">
        <v>77.650000000000006</v>
      </c>
      <c r="G655" s="59">
        <v>58.76</v>
      </c>
      <c r="H655" s="59">
        <v>51.65</v>
      </c>
      <c r="I655" s="58" t="s">
        <v>645</v>
      </c>
      <c r="J655" s="58"/>
    </row>
    <row r="656" spans="1:10" x14ac:dyDescent="0.3">
      <c r="A656" s="58" t="s">
        <v>259</v>
      </c>
      <c r="B656" s="59">
        <v>2018</v>
      </c>
      <c r="C656" s="59">
        <v>65.72</v>
      </c>
      <c r="D656" s="59">
        <v>65.72</v>
      </c>
      <c r="E656" s="59">
        <v>100</v>
      </c>
      <c r="F656" s="59">
        <v>80.989999999999995</v>
      </c>
      <c r="G656" s="59">
        <v>54.04</v>
      </c>
      <c r="H656" s="59">
        <v>58.54</v>
      </c>
      <c r="I656" s="58" t="s">
        <v>645</v>
      </c>
      <c r="J656" s="58"/>
    </row>
    <row r="657" spans="1:10" x14ac:dyDescent="0.3">
      <c r="A657" s="58" t="s">
        <v>259</v>
      </c>
      <c r="B657" s="59">
        <v>2019</v>
      </c>
      <c r="C657" s="59">
        <v>77.31</v>
      </c>
      <c r="D657" s="59">
        <v>77.31</v>
      </c>
      <c r="E657" s="59">
        <v>100</v>
      </c>
      <c r="F657" s="59">
        <v>84.37</v>
      </c>
      <c r="G657" s="59">
        <v>75.790000000000006</v>
      </c>
      <c r="H657" s="59">
        <v>67.45</v>
      </c>
      <c r="I657" s="58" t="s">
        <v>645</v>
      </c>
      <c r="J657" s="58"/>
    </row>
    <row r="658" spans="1:10" x14ac:dyDescent="0.3">
      <c r="A658" s="58" t="s">
        <v>259</v>
      </c>
      <c r="B658" s="59">
        <v>2020</v>
      </c>
      <c r="C658" s="59">
        <v>81.239999999999995</v>
      </c>
      <c r="D658" s="59">
        <v>81.239999999999995</v>
      </c>
      <c r="E658" s="59">
        <v>100</v>
      </c>
      <c r="F658" s="59">
        <v>91.16</v>
      </c>
      <c r="G658" s="59">
        <v>72.47</v>
      </c>
      <c r="H658" s="59">
        <v>78.58</v>
      </c>
      <c r="I658" s="58" t="s">
        <v>645</v>
      </c>
      <c r="J658" s="58"/>
    </row>
    <row r="659" spans="1:10" x14ac:dyDescent="0.3">
      <c r="A659" s="58" t="s">
        <v>259</v>
      </c>
      <c r="B659" s="59">
        <v>2021</v>
      </c>
      <c r="C659" s="59">
        <v>79.2</v>
      </c>
      <c r="D659" s="59">
        <v>48.2</v>
      </c>
      <c r="E659" s="59">
        <v>17.190000000000001</v>
      </c>
      <c r="F659" s="59">
        <v>88.43</v>
      </c>
      <c r="G659" s="59">
        <v>72.39</v>
      </c>
      <c r="H659" s="59">
        <v>74.45</v>
      </c>
      <c r="I659" s="58" t="s">
        <v>645</v>
      </c>
      <c r="J659" s="58"/>
    </row>
    <row r="660" spans="1:10" x14ac:dyDescent="0.3">
      <c r="A660" s="58" t="s">
        <v>257</v>
      </c>
      <c r="B660" s="59">
        <v>2008</v>
      </c>
      <c r="C660" s="59">
        <v>61.27</v>
      </c>
      <c r="D660" s="59">
        <v>61.27</v>
      </c>
      <c r="E660" s="59">
        <v>73.08</v>
      </c>
      <c r="F660" s="59">
        <v>80.78</v>
      </c>
      <c r="G660" s="59">
        <v>49.18</v>
      </c>
      <c r="H660" s="59">
        <v>50.63</v>
      </c>
      <c r="I660" s="58" t="s">
        <v>645</v>
      </c>
      <c r="J660" s="58"/>
    </row>
    <row r="661" spans="1:10" x14ac:dyDescent="0.3">
      <c r="A661" s="58" t="s">
        <v>257</v>
      </c>
      <c r="B661" s="59">
        <v>2009</v>
      </c>
      <c r="C661" s="59">
        <v>62.9</v>
      </c>
      <c r="D661" s="59">
        <v>33.369999999999997</v>
      </c>
      <c r="E661" s="59">
        <v>12.5</v>
      </c>
      <c r="F661" s="59">
        <v>82.68</v>
      </c>
      <c r="G661" s="59">
        <v>58.92</v>
      </c>
      <c r="H661" s="59">
        <v>40.68</v>
      </c>
      <c r="I661" s="58" t="s">
        <v>645</v>
      </c>
      <c r="J661" s="58"/>
    </row>
    <row r="662" spans="1:10" x14ac:dyDescent="0.3">
      <c r="A662" s="58" t="s">
        <v>257</v>
      </c>
      <c r="B662" s="59">
        <v>2010</v>
      </c>
      <c r="C662" s="59">
        <v>52.4</v>
      </c>
      <c r="D662" s="59">
        <v>52.4</v>
      </c>
      <c r="E662" s="59">
        <v>33.33</v>
      </c>
      <c r="F662" s="59">
        <v>63.84</v>
      </c>
      <c r="G662" s="59">
        <v>58.04</v>
      </c>
      <c r="H662" s="59">
        <v>28.62</v>
      </c>
      <c r="I662" s="58" t="s">
        <v>645</v>
      </c>
      <c r="J662" s="58"/>
    </row>
    <row r="663" spans="1:10" x14ac:dyDescent="0.3">
      <c r="A663" s="58" t="s">
        <v>257</v>
      </c>
      <c r="B663" s="59">
        <v>2011</v>
      </c>
      <c r="C663" s="59">
        <v>54.69</v>
      </c>
      <c r="D663" s="59">
        <v>48.5</v>
      </c>
      <c r="E663" s="59">
        <v>45.83</v>
      </c>
      <c r="F663" s="59">
        <v>60.15</v>
      </c>
      <c r="G663" s="59">
        <v>77.69</v>
      </c>
      <c r="H663" s="59">
        <v>15.36</v>
      </c>
      <c r="I663" s="58" t="s">
        <v>645</v>
      </c>
      <c r="J663" s="58"/>
    </row>
    <row r="664" spans="1:10" x14ac:dyDescent="0.3">
      <c r="A664" s="58" t="s">
        <v>257</v>
      </c>
      <c r="B664" s="59">
        <v>2012</v>
      </c>
      <c r="C664" s="59">
        <v>55.98</v>
      </c>
      <c r="D664" s="59">
        <v>55.98</v>
      </c>
      <c r="E664" s="59">
        <v>63.89</v>
      </c>
      <c r="F664" s="59">
        <v>64.33</v>
      </c>
      <c r="G664" s="59">
        <v>79.239999999999995</v>
      </c>
      <c r="H664" s="59">
        <v>12.26</v>
      </c>
      <c r="I664" s="58" t="s">
        <v>645</v>
      </c>
      <c r="J664" s="58"/>
    </row>
    <row r="665" spans="1:10" x14ac:dyDescent="0.3">
      <c r="A665" s="58" t="s">
        <v>257</v>
      </c>
      <c r="B665" s="59">
        <v>2013</v>
      </c>
      <c r="C665" s="59">
        <v>57.32</v>
      </c>
      <c r="D665" s="59">
        <v>57.32</v>
      </c>
      <c r="E665" s="59">
        <v>100</v>
      </c>
      <c r="F665" s="59">
        <v>63.4</v>
      </c>
      <c r="G665" s="59">
        <v>80.17</v>
      </c>
      <c r="H665" s="59">
        <v>17.329999999999998</v>
      </c>
      <c r="I665" s="58" t="s">
        <v>645</v>
      </c>
      <c r="J665" s="58"/>
    </row>
    <row r="666" spans="1:10" x14ac:dyDescent="0.3">
      <c r="A666" s="58" t="s">
        <v>257</v>
      </c>
      <c r="B666" s="59">
        <v>2014</v>
      </c>
      <c r="C666" s="59">
        <v>52.52</v>
      </c>
      <c r="D666" s="59">
        <v>52.52</v>
      </c>
      <c r="E666" s="59">
        <v>100</v>
      </c>
      <c r="F666" s="59">
        <v>53.54</v>
      </c>
      <c r="G666" s="59">
        <v>77.42</v>
      </c>
      <c r="H666" s="59">
        <v>16.78</v>
      </c>
      <c r="I666" s="58" t="s">
        <v>645</v>
      </c>
      <c r="J666" s="58"/>
    </row>
    <row r="667" spans="1:10" x14ac:dyDescent="0.3">
      <c r="A667" s="58" t="s">
        <v>257</v>
      </c>
      <c r="B667" s="59">
        <v>2015</v>
      </c>
      <c r="C667" s="59">
        <v>56.77</v>
      </c>
      <c r="D667" s="59">
        <v>51.11</v>
      </c>
      <c r="E667" s="59">
        <v>45</v>
      </c>
      <c r="F667" s="59">
        <v>57.66</v>
      </c>
      <c r="G667" s="59">
        <v>82.14</v>
      </c>
      <c r="H667" s="59">
        <v>21.11</v>
      </c>
      <c r="I667" s="58" t="s">
        <v>645</v>
      </c>
      <c r="J667" s="58"/>
    </row>
    <row r="668" spans="1:10" x14ac:dyDescent="0.3">
      <c r="A668" s="58" t="s">
        <v>257</v>
      </c>
      <c r="B668" s="59">
        <v>2016</v>
      </c>
      <c r="C668" s="59">
        <v>57.27</v>
      </c>
      <c r="D668" s="59">
        <v>33.32</v>
      </c>
      <c r="E668" s="59">
        <v>9.3800000000000008</v>
      </c>
      <c r="F668" s="59">
        <v>54.83</v>
      </c>
      <c r="G668" s="59">
        <v>86.02</v>
      </c>
      <c r="H668" s="59">
        <v>21.6</v>
      </c>
      <c r="I668" s="58" t="s">
        <v>645</v>
      </c>
      <c r="J668" s="58"/>
    </row>
    <row r="669" spans="1:10" x14ac:dyDescent="0.3">
      <c r="A669" s="58" t="s">
        <v>257</v>
      </c>
      <c r="B669" s="59">
        <v>2017</v>
      </c>
      <c r="C669" s="59">
        <v>61.55</v>
      </c>
      <c r="D669" s="59">
        <v>61.55</v>
      </c>
      <c r="E669" s="59">
        <v>100</v>
      </c>
      <c r="F669" s="59">
        <v>57.85</v>
      </c>
      <c r="G669" s="59">
        <v>87.82</v>
      </c>
      <c r="H669" s="59">
        <v>30.53</v>
      </c>
      <c r="I669" s="58" t="s">
        <v>645</v>
      </c>
      <c r="J669" s="58"/>
    </row>
    <row r="670" spans="1:10" x14ac:dyDescent="0.3">
      <c r="A670" s="58" t="s">
        <v>257</v>
      </c>
      <c r="B670" s="59">
        <v>2018</v>
      </c>
      <c r="C670" s="59">
        <v>70.3</v>
      </c>
      <c r="D670" s="59">
        <v>70.3</v>
      </c>
      <c r="E670" s="59">
        <v>100</v>
      </c>
      <c r="F670" s="59">
        <v>60.85</v>
      </c>
      <c r="G670" s="59">
        <v>74.25</v>
      </c>
      <c r="H670" s="59">
        <v>78.08</v>
      </c>
      <c r="I670" s="58" t="s">
        <v>645</v>
      </c>
      <c r="J670" s="58"/>
    </row>
    <row r="671" spans="1:10" x14ac:dyDescent="0.3">
      <c r="A671" s="58" t="s">
        <v>257</v>
      </c>
      <c r="B671" s="59">
        <v>2019</v>
      </c>
      <c r="C671" s="59">
        <v>70.099999999999994</v>
      </c>
      <c r="D671" s="59">
        <v>70.099999999999994</v>
      </c>
      <c r="E671" s="59">
        <v>100</v>
      </c>
      <c r="F671" s="59">
        <v>58.14</v>
      </c>
      <c r="G671" s="59">
        <v>72.7</v>
      </c>
      <c r="H671" s="59">
        <v>83.26</v>
      </c>
      <c r="I671" s="58" t="s">
        <v>645</v>
      </c>
      <c r="J671" s="58"/>
    </row>
    <row r="672" spans="1:10" x14ac:dyDescent="0.3">
      <c r="A672" s="58" t="s">
        <v>257</v>
      </c>
      <c r="B672" s="59">
        <v>2020</v>
      </c>
      <c r="C672" s="59">
        <v>72.010000000000005</v>
      </c>
      <c r="D672" s="59">
        <v>72.010000000000005</v>
      </c>
      <c r="E672" s="59">
        <v>100</v>
      </c>
      <c r="F672" s="59">
        <v>58.12</v>
      </c>
      <c r="G672" s="59">
        <v>75.849999999999994</v>
      </c>
      <c r="H672" s="59">
        <v>86.17</v>
      </c>
      <c r="I672" s="58" t="s">
        <v>645</v>
      </c>
      <c r="J672" s="58"/>
    </row>
    <row r="673" spans="1:10" x14ac:dyDescent="0.3">
      <c r="A673" s="58" t="s">
        <v>257</v>
      </c>
      <c r="B673" s="59">
        <v>2021</v>
      </c>
      <c r="C673" s="59">
        <v>70.38</v>
      </c>
      <c r="D673" s="59">
        <v>66.069999999999993</v>
      </c>
      <c r="E673" s="59">
        <v>61.76</v>
      </c>
      <c r="F673" s="59">
        <v>56.8</v>
      </c>
      <c r="G673" s="59">
        <v>75.16</v>
      </c>
      <c r="H673" s="59">
        <v>82.79</v>
      </c>
      <c r="I673" s="58" t="s">
        <v>645</v>
      </c>
      <c r="J673" s="58"/>
    </row>
    <row r="674" spans="1:10" x14ac:dyDescent="0.3">
      <c r="A674" s="58" t="s">
        <v>42</v>
      </c>
      <c r="B674" s="59">
        <v>2008</v>
      </c>
      <c r="C674" s="59">
        <v>57.48</v>
      </c>
      <c r="D674" s="59">
        <v>57.48</v>
      </c>
      <c r="E674" s="59">
        <v>92.31</v>
      </c>
      <c r="F674" s="59">
        <v>62.46</v>
      </c>
      <c r="G674" s="59">
        <v>62.11</v>
      </c>
      <c r="H674" s="59">
        <v>44.13</v>
      </c>
      <c r="I674" s="58" t="s">
        <v>645</v>
      </c>
      <c r="J674" s="58"/>
    </row>
    <row r="675" spans="1:10" x14ac:dyDescent="0.3">
      <c r="A675" s="58" t="s">
        <v>42</v>
      </c>
      <c r="B675" s="59">
        <v>2009</v>
      </c>
      <c r="C675" s="59">
        <v>69.84</v>
      </c>
      <c r="D675" s="59">
        <v>69.84</v>
      </c>
      <c r="E675" s="59">
        <v>95.83</v>
      </c>
      <c r="F675" s="59">
        <v>86.64</v>
      </c>
      <c r="G675" s="59">
        <v>71.209999999999994</v>
      </c>
      <c r="H675" s="59">
        <v>44.43</v>
      </c>
      <c r="I675" s="58" t="s">
        <v>645</v>
      </c>
      <c r="J675" s="58"/>
    </row>
    <row r="676" spans="1:10" x14ac:dyDescent="0.3">
      <c r="A676" s="58" t="s">
        <v>42</v>
      </c>
      <c r="B676" s="59">
        <v>2010</v>
      </c>
      <c r="C676" s="59">
        <v>74.91</v>
      </c>
      <c r="D676" s="59">
        <v>74.91</v>
      </c>
      <c r="E676" s="59">
        <v>100</v>
      </c>
      <c r="F676" s="59">
        <v>88.6</v>
      </c>
      <c r="G676" s="59">
        <v>57.72</v>
      </c>
      <c r="H676" s="59">
        <v>79.430000000000007</v>
      </c>
      <c r="I676" s="58" t="s">
        <v>645</v>
      </c>
      <c r="J676" s="58"/>
    </row>
    <row r="677" spans="1:10" x14ac:dyDescent="0.3">
      <c r="A677" s="58" t="s">
        <v>42</v>
      </c>
      <c r="B677" s="59">
        <v>2011</v>
      </c>
      <c r="C677" s="59">
        <v>71.39</v>
      </c>
      <c r="D677" s="59">
        <v>71.39</v>
      </c>
      <c r="E677" s="59">
        <v>100</v>
      </c>
      <c r="F677" s="59">
        <v>86.21</v>
      </c>
      <c r="G677" s="59">
        <v>53.02</v>
      </c>
      <c r="H677" s="59">
        <v>75.959999999999994</v>
      </c>
      <c r="I677" s="58" t="s">
        <v>645</v>
      </c>
      <c r="J677" s="58"/>
    </row>
    <row r="678" spans="1:10" x14ac:dyDescent="0.3">
      <c r="A678" s="58" t="s">
        <v>42</v>
      </c>
      <c r="B678" s="59">
        <v>2012</v>
      </c>
      <c r="C678" s="59">
        <v>64.81</v>
      </c>
      <c r="D678" s="59">
        <v>64.81</v>
      </c>
      <c r="E678" s="59">
        <v>100</v>
      </c>
      <c r="F678" s="59">
        <v>83.42</v>
      </c>
      <c r="G678" s="59">
        <v>40.729999999999997</v>
      </c>
      <c r="H678" s="59">
        <v>71.94</v>
      </c>
      <c r="I678" s="58" t="s">
        <v>645</v>
      </c>
      <c r="J678" s="58"/>
    </row>
    <row r="679" spans="1:10" x14ac:dyDescent="0.3">
      <c r="A679" s="58" t="s">
        <v>42</v>
      </c>
      <c r="B679" s="59">
        <v>2013</v>
      </c>
      <c r="C679" s="59">
        <v>65.52</v>
      </c>
      <c r="D679" s="59">
        <v>65.52</v>
      </c>
      <c r="E679" s="59">
        <v>90.48</v>
      </c>
      <c r="F679" s="59">
        <v>85.35</v>
      </c>
      <c r="G679" s="59">
        <v>35.130000000000003</v>
      </c>
      <c r="H679" s="59">
        <v>79.61</v>
      </c>
      <c r="I679" s="58" t="s">
        <v>645</v>
      </c>
      <c r="J679" s="58"/>
    </row>
    <row r="680" spans="1:10" x14ac:dyDescent="0.3">
      <c r="A680" s="58" t="s">
        <v>42</v>
      </c>
      <c r="B680" s="59">
        <v>2014</v>
      </c>
      <c r="C680" s="59">
        <v>68.59</v>
      </c>
      <c r="D680" s="59">
        <v>68.59</v>
      </c>
      <c r="E680" s="59">
        <v>100</v>
      </c>
      <c r="F680" s="59">
        <v>90.99</v>
      </c>
      <c r="G680" s="59">
        <v>38.29</v>
      </c>
      <c r="H680" s="59">
        <v>78.98</v>
      </c>
      <c r="I680" s="58" t="s">
        <v>645</v>
      </c>
      <c r="J680" s="58"/>
    </row>
    <row r="681" spans="1:10" x14ac:dyDescent="0.3">
      <c r="A681" s="58" t="s">
        <v>42</v>
      </c>
      <c r="B681" s="59">
        <v>2015</v>
      </c>
      <c r="C681" s="59">
        <v>67.2</v>
      </c>
      <c r="D681" s="59">
        <v>67.2</v>
      </c>
      <c r="E681" s="59">
        <v>80</v>
      </c>
      <c r="F681" s="59">
        <v>90.55</v>
      </c>
      <c r="G681" s="59">
        <v>38.24</v>
      </c>
      <c r="H681" s="59">
        <v>74.47</v>
      </c>
      <c r="I681" s="58" t="s">
        <v>645</v>
      </c>
      <c r="J681" s="58"/>
    </row>
    <row r="682" spans="1:10" x14ac:dyDescent="0.3">
      <c r="A682" s="58" t="s">
        <v>42</v>
      </c>
      <c r="B682" s="59">
        <v>2016</v>
      </c>
      <c r="C682" s="59">
        <v>82.75</v>
      </c>
      <c r="D682" s="59">
        <v>82.75</v>
      </c>
      <c r="E682" s="59">
        <v>96.88</v>
      </c>
      <c r="F682" s="59">
        <v>91.3</v>
      </c>
      <c r="G682" s="59">
        <v>73.819999999999993</v>
      </c>
      <c r="H682" s="59">
        <v>83.13</v>
      </c>
      <c r="I682" s="58" t="s">
        <v>645</v>
      </c>
      <c r="J682" s="58"/>
    </row>
    <row r="683" spans="1:10" x14ac:dyDescent="0.3">
      <c r="A683" s="58" t="s">
        <v>42</v>
      </c>
      <c r="B683" s="59">
        <v>2017</v>
      </c>
      <c r="C683" s="59">
        <v>82.31</v>
      </c>
      <c r="D683" s="59">
        <v>82.31</v>
      </c>
      <c r="E683" s="59">
        <v>100</v>
      </c>
      <c r="F683" s="59">
        <v>92.1</v>
      </c>
      <c r="G683" s="59">
        <v>72.739999999999995</v>
      </c>
      <c r="H683" s="59">
        <v>81.790000000000006</v>
      </c>
      <c r="I683" s="58" t="s">
        <v>645</v>
      </c>
      <c r="J683" s="58"/>
    </row>
    <row r="684" spans="1:10" x14ac:dyDescent="0.3">
      <c r="A684" s="58" t="s">
        <v>42</v>
      </c>
      <c r="B684" s="59">
        <v>2018</v>
      </c>
      <c r="C684" s="59">
        <v>82.23</v>
      </c>
      <c r="D684" s="59">
        <v>82.23</v>
      </c>
      <c r="E684" s="59">
        <v>86.36</v>
      </c>
      <c r="F684" s="59">
        <v>91.37</v>
      </c>
      <c r="G684" s="59">
        <v>73.06</v>
      </c>
      <c r="H684" s="59">
        <v>82.06</v>
      </c>
      <c r="I684" s="58" t="s">
        <v>645</v>
      </c>
      <c r="J684" s="58"/>
    </row>
    <row r="685" spans="1:10" x14ac:dyDescent="0.3">
      <c r="A685" s="58" t="s">
        <v>42</v>
      </c>
      <c r="B685" s="59">
        <v>2019</v>
      </c>
      <c r="C685" s="59">
        <v>79.91</v>
      </c>
      <c r="D685" s="59">
        <v>79.91</v>
      </c>
      <c r="E685" s="59">
        <v>100</v>
      </c>
      <c r="F685" s="59">
        <v>91.06</v>
      </c>
      <c r="G685" s="59">
        <v>65.64</v>
      </c>
      <c r="H685" s="59">
        <v>83.96</v>
      </c>
      <c r="I685" s="58" t="s">
        <v>645</v>
      </c>
      <c r="J685" s="58"/>
    </row>
    <row r="686" spans="1:10" x14ac:dyDescent="0.3">
      <c r="A686" s="58" t="s">
        <v>42</v>
      </c>
      <c r="B686" s="59">
        <v>2020</v>
      </c>
      <c r="C686" s="59">
        <v>81.760000000000005</v>
      </c>
      <c r="D686" s="59">
        <v>81.760000000000005</v>
      </c>
      <c r="E686" s="59">
        <v>100</v>
      </c>
      <c r="F686" s="59">
        <v>93.92</v>
      </c>
      <c r="G686" s="59">
        <v>69.650000000000006</v>
      </c>
      <c r="H686" s="59">
        <v>81.430000000000007</v>
      </c>
      <c r="I686" s="58" t="s">
        <v>645</v>
      </c>
      <c r="J686" s="58"/>
    </row>
    <row r="687" spans="1:10" x14ac:dyDescent="0.3">
      <c r="A687" s="58" t="s">
        <v>42</v>
      </c>
      <c r="B687" s="59">
        <v>2021</v>
      </c>
      <c r="C687" s="59">
        <v>82.19</v>
      </c>
      <c r="D687" s="59">
        <v>82.19</v>
      </c>
      <c r="E687" s="59">
        <v>100</v>
      </c>
      <c r="F687" s="59">
        <v>94.27</v>
      </c>
      <c r="G687" s="59">
        <v>70.62</v>
      </c>
      <c r="H687" s="59">
        <v>81.2</v>
      </c>
      <c r="I687" s="58" t="s">
        <v>645</v>
      </c>
      <c r="J687" s="58"/>
    </row>
    <row r="688" spans="1:10" x14ac:dyDescent="0.3">
      <c r="A688" s="58" t="s">
        <v>10</v>
      </c>
      <c r="B688" s="59">
        <v>2008</v>
      </c>
      <c r="C688" s="59">
        <v>89.18</v>
      </c>
      <c r="D688" s="59">
        <v>49.19</v>
      </c>
      <c r="E688" s="59">
        <v>8.9700000000000006</v>
      </c>
      <c r="F688" s="59">
        <v>80.7</v>
      </c>
      <c r="G688" s="59">
        <v>93.74</v>
      </c>
      <c r="H688" s="59">
        <v>93.45</v>
      </c>
      <c r="I688" s="58" t="s">
        <v>652</v>
      </c>
      <c r="J688" s="58"/>
    </row>
    <row r="689" spans="1:10" x14ac:dyDescent="0.3">
      <c r="A689" s="58" t="s">
        <v>10</v>
      </c>
      <c r="B689" s="59">
        <v>2009</v>
      </c>
      <c r="C689" s="59">
        <v>87.36</v>
      </c>
      <c r="D689" s="59">
        <v>46.68</v>
      </c>
      <c r="E689" s="59">
        <v>8.93</v>
      </c>
      <c r="F689" s="59">
        <v>77.56</v>
      </c>
      <c r="G689" s="59">
        <v>93.86</v>
      </c>
      <c r="H689" s="59">
        <v>90.14</v>
      </c>
      <c r="I689" s="58" t="s">
        <v>652</v>
      </c>
      <c r="J689" s="58"/>
    </row>
    <row r="690" spans="1:10" x14ac:dyDescent="0.3">
      <c r="A690" s="58" t="s">
        <v>10</v>
      </c>
      <c r="B690" s="59">
        <v>2010</v>
      </c>
      <c r="C690" s="59">
        <v>87.58</v>
      </c>
      <c r="D690" s="59">
        <v>44.24</v>
      </c>
      <c r="E690" s="59">
        <v>0.86</v>
      </c>
      <c r="F690" s="59">
        <v>77.25</v>
      </c>
      <c r="G690" s="59">
        <v>93.12</v>
      </c>
      <c r="H690" s="59">
        <v>92.87</v>
      </c>
      <c r="I690" s="58" t="s">
        <v>652</v>
      </c>
      <c r="J690" s="58"/>
    </row>
    <row r="691" spans="1:10" x14ac:dyDescent="0.3">
      <c r="A691" s="58" t="s">
        <v>10</v>
      </c>
      <c r="B691" s="59">
        <v>2011</v>
      </c>
      <c r="C691" s="59">
        <v>88.11</v>
      </c>
      <c r="D691" s="59">
        <v>44.55</v>
      </c>
      <c r="E691" s="59">
        <v>0.93</v>
      </c>
      <c r="F691" s="59">
        <v>80.33</v>
      </c>
      <c r="G691" s="59">
        <v>95.37</v>
      </c>
      <c r="H691" s="59">
        <v>86.58</v>
      </c>
      <c r="I691" s="58" t="s">
        <v>652</v>
      </c>
      <c r="J691" s="58"/>
    </row>
    <row r="692" spans="1:10" x14ac:dyDescent="0.3">
      <c r="A692" s="58" t="s">
        <v>10</v>
      </c>
      <c r="B692" s="59">
        <v>2012</v>
      </c>
      <c r="C692" s="59">
        <v>85.63</v>
      </c>
      <c r="D692" s="59">
        <v>44.79</v>
      </c>
      <c r="E692" s="59">
        <v>3.85</v>
      </c>
      <c r="F692" s="59">
        <v>82.74</v>
      </c>
      <c r="G692" s="59">
        <v>90.23</v>
      </c>
      <c r="H692" s="59">
        <v>81.650000000000006</v>
      </c>
      <c r="I692" s="58" t="s">
        <v>652</v>
      </c>
      <c r="J692" s="58"/>
    </row>
    <row r="693" spans="1:10" x14ac:dyDescent="0.3">
      <c r="A693" s="58" t="s">
        <v>10</v>
      </c>
      <c r="B693" s="59">
        <v>2013</v>
      </c>
      <c r="C693" s="59">
        <v>88.14</v>
      </c>
      <c r="D693" s="59">
        <v>49.07</v>
      </c>
      <c r="E693" s="59">
        <v>9.3000000000000007</v>
      </c>
      <c r="F693" s="59">
        <v>83.8</v>
      </c>
      <c r="G693" s="59">
        <v>93.95</v>
      </c>
      <c r="H693" s="59">
        <v>84.17</v>
      </c>
      <c r="I693" s="58" t="s">
        <v>652</v>
      </c>
      <c r="J693" s="58"/>
    </row>
    <row r="694" spans="1:10" x14ac:dyDescent="0.3">
      <c r="A694" s="58" t="s">
        <v>10</v>
      </c>
      <c r="B694" s="59">
        <v>2014</v>
      </c>
      <c r="C694" s="59">
        <v>85.79</v>
      </c>
      <c r="D694" s="59">
        <v>48.45</v>
      </c>
      <c r="E694" s="59">
        <v>10.87</v>
      </c>
      <c r="F694" s="59">
        <v>79.400000000000006</v>
      </c>
      <c r="G694" s="59">
        <v>92.29</v>
      </c>
      <c r="H694" s="59">
        <v>83.57</v>
      </c>
      <c r="I694" s="58" t="s">
        <v>652</v>
      </c>
      <c r="J694" s="58"/>
    </row>
    <row r="695" spans="1:10" x14ac:dyDescent="0.3">
      <c r="A695" s="58" t="s">
        <v>10</v>
      </c>
      <c r="B695" s="59">
        <v>2015</v>
      </c>
      <c r="C695" s="59">
        <v>84.87</v>
      </c>
      <c r="D695" s="59">
        <v>48.21</v>
      </c>
      <c r="E695" s="59">
        <v>11.54</v>
      </c>
      <c r="F695" s="59">
        <v>80.63</v>
      </c>
      <c r="G695" s="59">
        <v>92.58</v>
      </c>
      <c r="H695" s="59">
        <v>77.349999999999994</v>
      </c>
      <c r="I695" s="58" t="s">
        <v>652</v>
      </c>
      <c r="J695" s="58"/>
    </row>
    <row r="696" spans="1:10" x14ac:dyDescent="0.3">
      <c r="A696" s="58" t="s">
        <v>10</v>
      </c>
      <c r="B696" s="59">
        <v>2016</v>
      </c>
      <c r="C696" s="59">
        <v>85.38</v>
      </c>
      <c r="D696" s="59">
        <v>47.02</v>
      </c>
      <c r="E696" s="59">
        <v>6.86</v>
      </c>
      <c r="F696" s="59">
        <v>78.739999999999995</v>
      </c>
      <c r="G696" s="59">
        <v>95.37</v>
      </c>
      <c r="H696" s="59">
        <v>77.28</v>
      </c>
      <c r="I696" s="58" t="s">
        <v>652</v>
      </c>
      <c r="J696" s="58"/>
    </row>
    <row r="697" spans="1:10" x14ac:dyDescent="0.3">
      <c r="A697" s="58" t="s">
        <v>10</v>
      </c>
      <c r="B697" s="59">
        <v>2017</v>
      </c>
      <c r="C697" s="59">
        <v>87.31</v>
      </c>
      <c r="D697" s="59">
        <v>87.31</v>
      </c>
      <c r="E697" s="59">
        <v>90.63</v>
      </c>
      <c r="F697" s="59">
        <v>84.27</v>
      </c>
      <c r="G697" s="59">
        <v>94.67</v>
      </c>
      <c r="H697" s="59">
        <v>78.650000000000006</v>
      </c>
      <c r="I697" s="58" t="s">
        <v>652</v>
      </c>
      <c r="J697" s="58"/>
    </row>
    <row r="698" spans="1:10" x14ac:dyDescent="0.3">
      <c r="A698" s="58" t="s">
        <v>10</v>
      </c>
      <c r="B698" s="59">
        <v>2018</v>
      </c>
      <c r="C698" s="59">
        <v>90.49</v>
      </c>
      <c r="D698" s="59">
        <v>54.69</v>
      </c>
      <c r="E698" s="59">
        <v>18.89</v>
      </c>
      <c r="F698" s="59">
        <v>85.59</v>
      </c>
      <c r="G698" s="59">
        <v>92.56</v>
      </c>
      <c r="H698" s="59">
        <v>94</v>
      </c>
      <c r="I698" s="58" t="s">
        <v>652</v>
      </c>
      <c r="J698" s="58"/>
    </row>
    <row r="699" spans="1:10" x14ac:dyDescent="0.3">
      <c r="A699" s="58" t="s">
        <v>10</v>
      </c>
      <c r="B699" s="59">
        <v>2019</v>
      </c>
      <c r="C699" s="59">
        <v>87.49</v>
      </c>
      <c r="D699" s="59">
        <v>55.2</v>
      </c>
      <c r="E699" s="59">
        <v>22.92</v>
      </c>
      <c r="F699" s="59">
        <v>80.239999999999995</v>
      </c>
      <c r="G699" s="59">
        <v>89.95</v>
      </c>
      <c r="H699" s="59">
        <v>93.71</v>
      </c>
      <c r="I699" s="58" t="s">
        <v>652</v>
      </c>
      <c r="J699" s="58"/>
    </row>
    <row r="700" spans="1:10" x14ac:dyDescent="0.3">
      <c r="A700" s="58" t="s">
        <v>10</v>
      </c>
      <c r="B700" s="59">
        <v>2020</v>
      </c>
      <c r="C700" s="59">
        <v>86.44</v>
      </c>
      <c r="D700" s="59">
        <v>48.1</v>
      </c>
      <c r="E700" s="59">
        <v>9.76</v>
      </c>
      <c r="F700" s="59">
        <v>80.260000000000005</v>
      </c>
      <c r="G700" s="59">
        <v>87.99</v>
      </c>
      <c r="H700" s="59">
        <v>92.75</v>
      </c>
      <c r="I700" s="58" t="s">
        <v>652</v>
      </c>
      <c r="J700" s="58"/>
    </row>
    <row r="701" spans="1:10" x14ac:dyDescent="0.3">
      <c r="A701" s="58" t="s">
        <v>10</v>
      </c>
      <c r="B701" s="59">
        <v>2021</v>
      </c>
      <c r="C701" s="59">
        <v>89.81</v>
      </c>
      <c r="D701" s="59">
        <v>55.25</v>
      </c>
      <c r="E701" s="59">
        <v>20.69</v>
      </c>
      <c r="F701" s="59">
        <v>89.75</v>
      </c>
      <c r="G701" s="59">
        <v>88.04</v>
      </c>
      <c r="H701" s="59">
        <v>93.07</v>
      </c>
      <c r="I701" s="58" t="s">
        <v>652</v>
      </c>
      <c r="J701" s="58"/>
    </row>
    <row r="702" spans="1:10" x14ac:dyDescent="0.3">
      <c r="A702" s="58" t="s">
        <v>46</v>
      </c>
      <c r="B702" s="59">
        <v>2008</v>
      </c>
      <c r="C702" s="59">
        <v>85.44</v>
      </c>
      <c r="D702" s="59">
        <v>80.22</v>
      </c>
      <c r="E702" s="59">
        <v>76.92</v>
      </c>
      <c r="F702" s="59">
        <v>89.72</v>
      </c>
      <c r="G702" s="59">
        <v>89.81</v>
      </c>
      <c r="H702" s="59">
        <v>71.38</v>
      </c>
      <c r="I702" s="58" t="s">
        <v>652</v>
      </c>
      <c r="J702" s="58"/>
    </row>
    <row r="703" spans="1:10" x14ac:dyDescent="0.3">
      <c r="A703" s="58" t="s">
        <v>46</v>
      </c>
      <c r="B703" s="59">
        <v>2009</v>
      </c>
      <c r="C703" s="59">
        <v>87.99</v>
      </c>
      <c r="D703" s="59">
        <v>64</v>
      </c>
      <c r="E703" s="59">
        <v>46.43</v>
      </c>
      <c r="F703" s="59">
        <v>88.56</v>
      </c>
      <c r="G703" s="59">
        <v>94.26</v>
      </c>
      <c r="H703" s="59">
        <v>75.98</v>
      </c>
      <c r="I703" s="58" t="s">
        <v>652</v>
      </c>
      <c r="J703" s="58"/>
    </row>
    <row r="704" spans="1:10" x14ac:dyDescent="0.3">
      <c r="A704" s="58" t="s">
        <v>46</v>
      </c>
      <c r="B704" s="59">
        <v>2010</v>
      </c>
      <c r="C704" s="59">
        <v>84.2</v>
      </c>
      <c r="D704" s="59">
        <v>50.58</v>
      </c>
      <c r="E704" s="59">
        <v>16.38</v>
      </c>
      <c r="F704" s="59">
        <v>85.37</v>
      </c>
      <c r="G704" s="59">
        <v>90.37</v>
      </c>
      <c r="H704" s="59">
        <v>71.489999999999995</v>
      </c>
      <c r="I704" s="58" t="s">
        <v>652</v>
      </c>
      <c r="J704" s="58"/>
    </row>
    <row r="705" spans="1:10" x14ac:dyDescent="0.3">
      <c r="A705" s="58" t="s">
        <v>46</v>
      </c>
      <c r="B705" s="59">
        <v>2011</v>
      </c>
      <c r="C705" s="59">
        <v>87.23</v>
      </c>
      <c r="D705" s="59">
        <v>84.79</v>
      </c>
      <c r="E705" s="59">
        <v>84.26</v>
      </c>
      <c r="F705" s="59">
        <v>87.64</v>
      </c>
      <c r="G705" s="59">
        <v>86.99</v>
      </c>
      <c r="H705" s="59">
        <v>87.06</v>
      </c>
      <c r="I705" s="58" t="s">
        <v>652</v>
      </c>
      <c r="J705" s="58"/>
    </row>
    <row r="706" spans="1:10" x14ac:dyDescent="0.3">
      <c r="A706" s="58" t="s">
        <v>46</v>
      </c>
      <c r="B706" s="59">
        <v>2012</v>
      </c>
      <c r="C706" s="59">
        <v>78.25</v>
      </c>
      <c r="D706" s="59">
        <v>63.47</v>
      </c>
      <c r="E706" s="59">
        <v>53.85</v>
      </c>
      <c r="F706" s="59">
        <v>72.84</v>
      </c>
      <c r="G706" s="59">
        <v>83.56</v>
      </c>
      <c r="H706" s="59">
        <v>76.709999999999994</v>
      </c>
      <c r="I706" s="58" t="s">
        <v>652</v>
      </c>
      <c r="J706" s="58"/>
    </row>
    <row r="707" spans="1:10" x14ac:dyDescent="0.3">
      <c r="A707" s="58" t="s">
        <v>46</v>
      </c>
      <c r="B707" s="59">
        <v>2013</v>
      </c>
      <c r="C707" s="59">
        <v>78.37</v>
      </c>
      <c r="D707" s="59">
        <v>49.81</v>
      </c>
      <c r="E707" s="59">
        <v>19.77</v>
      </c>
      <c r="F707" s="59">
        <v>72.33</v>
      </c>
      <c r="G707" s="59">
        <v>80.819999999999993</v>
      </c>
      <c r="H707" s="59">
        <v>82.87</v>
      </c>
      <c r="I707" s="58" t="s">
        <v>652</v>
      </c>
      <c r="J707" s="58"/>
    </row>
    <row r="708" spans="1:10" x14ac:dyDescent="0.3">
      <c r="A708" s="58" t="s">
        <v>46</v>
      </c>
      <c r="B708" s="59">
        <v>2014</v>
      </c>
      <c r="C708" s="59">
        <v>78.72</v>
      </c>
      <c r="D708" s="59">
        <v>76.02</v>
      </c>
      <c r="E708" s="59">
        <v>75</v>
      </c>
      <c r="F708" s="59">
        <v>73.09</v>
      </c>
      <c r="G708" s="59">
        <v>80.66</v>
      </c>
      <c r="H708" s="59">
        <v>83.5</v>
      </c>
      <c r="I708" s="58" t="s">
        <v>652</v>
      </c>
      <c r="J708" s="58"/>
    </row>
    <row r="709" spans="1:10" x14ac:dyDescent="0.3">
      <c r="A709" s="58" t="s">
        <v>46</v>
      </c>
      <c r="B709" s="59">
        <v>2015</v>
      </c>
      <c r="C709" s="59">
        <v>80.77</v>
      </c>
      <c r="D709" s="59">
        <v>80.77</v>
      </c>
      <c r="E709" s="59">
        <v>100</v>
      </c>
      <c r="F709" s="59">
        <v>73.09</v>
      </c>
      <c r="G709" s="59">
        <v>85.54</v>
      </c>
      <c r="H709" s="59">
        <v>83.52</v>
      </c>
      <c r="I709" s="58" t="s">
        <v>652</v>
      </c>
      <c r="J709" s="58"/>
    </row>
    <row r="710" spans="1:10" x14ac:dyDescent="0.3">
      <c r="A710" s="58" t="s">
        <v>46</v>
      </c>
      <c r="B710" s="59">
        <v>2016</v>
      </c>
      <c r="C710" s="59">
        <v>81.05</v>
      </c>
      <c r="D710" s="59">
        <v>54.47</v>
      </c>
      <c r="E710" s="59">
        <v>24.51</v>
      </c>
      <c r="F710" s="59">
        <v>75.16</v>
      </c>
      <c r="G710" s="59">
        <v>86.4</v>
      </c>
      <c r="H710" s="59">
        <v>80.13</v>
      </c>
      <c r="I710" s="58" t="s">
        <v>652</v>
      </c>
      <c r="J710" s="58"/>
    </row>
    <row r="711" spans="1:10" x14ac:dyDescent="0.3">
      <c r="A711" s="58" t="s">
        <v>46</v>
      </c>
      <c r="B711" s="59">
        <v>2017</v>
      </c>
      <c r="C711" s="59">
        <v>83.67</v>
      </c>
      <c r="D711" s="59">
        <v>52.77</v>
      </c>
      <c r="E711" s="59">
        <v>21.88</v>
      </c>
      <c r="F711" s="59">
        <v>74.62</v>
      </c>
      <c r="G711" s="59">
        <v>91.71</v>
      </c>
      <c r="H711" s="59">
        <v>82.59</v>
      </c>
      <c r="I711" s="58" t="s">
        <v>652</v>
      </c>
      <c r="J711" s="58"/>
    </row>
    <row r="712" spans="1:10" x14ac:dyDescent="0.3">
      <c r="A712" s="58" t="s">
        <v>46</v>
      </c>
      <c r="B712" s="59">
        <v>2018</v>
      </c>
      <c r="C712" s="59">
        <v>83.58</v>
      </c>
      <c r="D712" s="59">
        <v>45.68</v>
      </c>
      <c r="E712" s="59">
        <v>7.78</v>
      </c>
      <c r="F712" s="59">
        <v>71.61</v>
      </c>
      <c r="G712" s="59">
        <v>93.02</v>
      </c>
      <c r="H712" s="59">
        <v>84.3</v>
      </c>
      <c r="I712" s="58" t="s">
        <v>652</v>
      </c>
      <c r="J712" s="58"/>
    </row>
    <row r="713" spans="1:10" x14ac:dyDescent="0.3">
      <c r="A713" s="58" t="s">
        <v>46</v>
      </c>
      <c r="B713" s="59">
        <v>2019</v>
      </c>
      <c r="C713" s="59">
        <v>81.83</v>
      </c>
      <c r="D713" s="59">
        <v>46.12</v>
      </c>
      <c r="E713" s="59">
        <v>10.42</v>
      </c>
      <c r="F713" s="59">
        <v>69.650000000000006</v>
      </c>
      <c r="G713" s="59">
        <v>93.39</v>
      </c>
      <c r="H713" s="59">
        <v>79.09</v>
      </c>
      <c r="I713" s="58" t="s">
        <v>652</v>
      </c>
      <c r="J713" s="58"/>
    </row>
    <row r="714" spans="1:10" x14ac:dyDescent="0.3">
      <c r="A714" s="58" t="s">
        <v>46</v>
      </c>
      <c r="B714" s="59">
        <v>2020</v>
      </c>
      <c r="C714" s="59">
        <v>83.21</v>
      </c>
      <c r="D714" s="59">
        <v>51.97</v>
      </c>
      <c r="E714" s="59">
        <v>20.73</v>
      </c>
      <c r="F714" s="59">
        <v>71.48</v>
      </c>
      <c r="G714" s="59">
        <v>91.44</v>
      </c>
      <c r="H714" s="59">
        <v>85.73</v>
      </c>
      <c r="I714" s="58" t="s">
        <v>652</v>
      </c>
      <c r="J714" s="58"/>
    </row>
    <row r="715" spans="1:10" x14ac:dyDescent="0.3">
      <c r="A715" s="58" t="s">
        <v>46</v>
      </c>
      <c r="B715" s="59">
        <v>2021</v>
      </c>
      <c r="C715" s="59">
        <v>83.66</v>
      </c>
      <c r="D715" s="59">
        <v>46.57</v>
      </c>
      <c r="E715" s="59">
        <v>9.48</v>
      </c>
      <c r="F715" s="59">
        <v>70.64</v>
      </c>
      <c r="G715" s="59">
        <v>93.5</v>
      </c>
      <c r="H715" s="59">
        <v>85.23</v>
      </c>
      <c r="I715" s="58" t="s">
        <v>652</v>
      </c>
      <c r="J715" s="58"/>
    </row>
    <row r="716" spans="1:10" x14ac:dyDescent="0.3">
      <c r="A716" s="58" t="s">
        <v>346</v>
      </c>
      <c r="B716" s="59">
        <v>2008</v>
      </c>
      <c r="C716" s="59">
        <v>49.36</v>
      </c>
      <c r="D716" s="59">
        <v>49.36</v>
      </c>
      <c r="E716" s="59">
        <v>100</v>
      </c>
      <c r="F716" s="59">
        <v>83.48</v>
      </c>
      <c r="G716" s="59">
        <v>40.229999999999997</v>
      </c>
      <c r="H716" s="59">
        <v>15.61</v>
      </c>
      <c r="I716" s="58" t="s">
        <v>652</v>
      </c>
      <c r="J716" s="58"/>
    </row>
    <row r="717" spans="1:10" x14ac:dyDescent="0.3">
      <c r="A717" s="58" t="s">
        <v>346</v>
      </c>
      <c r="B717" s="59">
        <v>2009</v>
      </c>
      <c r="C717" s="59">
        <v>54.27</v>
      </c>
      <c r="D717" s="59">
        <v>54.27</v>
      </c>
      <c r="E717" s="59">
        <v>100</v>
      </c>
      <c r="F717" s="59">
        <v>80.14</v>
      </c>
      <c r="G717" s="59">
        <v>51.49</v>
      </c>
      <c r="H717" s="59">
        <v>21.28</v>
      </c>
      <c r="I717" s="58" t="s">
        <v>652</v>
      </c>
      <c r="J717" s="58"/>
    </row>
    <row r="718" spans="1:10" x14ac:dyDescent="0.3">
      <c r="A718" s="58" t="s">
        <v>346</v>
      </c>
      <c r="B718" s="59">
        <v>2010</v>
      </c>
      <c r="C718" s="59">
        <v>54.69</v>
      </c>
      <c r="D718" s="59">
        <v>54.69</v>
      </c>
      <c r="E718" s="59">
        <v>100</v>
      </c>
      <c r="F718" s="59">
        <v>79.319999999999993</v>
      </c>
      <c r="G718" s="59">
        <v>48.01</v>
      </c>
      <c r="H718" s="59">
        <v>30.5</v>
      </c>
      <c r="I718" s="58" t="s">
        <v>652</v>
      </c>
      <c r="J718" s="58"/>
    </row>
    <row r="719" spans="1:10" x14ac:dyDescent="0.3">
      <c r="A719" s="58" t="s">
        <v>346</v>
      </c>
      <c r="B719" s="59">
        <v>2011</v>
      </c>
      <c r="C719" s="59">
        <v>57.1</v>
      </c>
      <c r="D719" s="59">
        <v>57.1</v>
      </c>
      <c r="E719" s="59">
        <v>100</v>
      </c>
      <c r="F719" s="59">
        <v>83.3</v>
      </c>
      <c r="G719" s="59">
        <v>55.04</v>
      </c>
      <c r="H719" s="59">
        <v>22.35</v>
      </c>
      <c r="I719" s="58" t="s">
        <v>652</v>
      </c>
      <c r="J719" s="58"/>
    </row>
    <row r="720" spans="1:10" x14ac:dyDescent="0.3">
      <c r="A720" s="58" t="s">
        <v>346</v>
      </c>
      <c r="B720" s="59">
        <v>2012</v>
      </c>
      <c r="C720" s="59">
        <v>57.79</v>
      </c>
      <c r="D720" s="59">
        <v>57.79</v>
      </c>
      <c r="E720" s="59">
        <v>78.209999999999994</v>
      </c>
      <c r="F720" s="59">
        <v>82.18</v>
      </c>
      <c r="G720" s="59">
        <v>56.41</v>
      </c>
      <c r="H720" s="59">
        <v>24.48</v>
      </c>
      <c r="I720" s="58" t="s">
        <v>652</v>
      </c>
      <c r="J720" s="58"/>
    </row>
    <row r="721" spans="1:10" x14ac:dyDescent="0.3">
      <c r="A721" s="58" t="s">
        <v>346</v>
      </c>
      <c r="B721" s="59">
        <v>2013</v>
      </c>
      <c r="C721" s="59">
        <v>57.37</v>
      </c>
      <c r="D721" s="59">
        <v>57.37</v>
      </c>
      <c r="E721" s="59">
        <v>100</v>
      </c>
      <c r="F721" s="59">
        <v>80.5</v>
      </c>
      <c r="G721" s="59">
        <v>58.98</v>
      </c>
      <c r="H721" s="59">
        <v>20.55</v>
      </c>
      <c r="I721" s="58" t="s">
        <v>652</v>
      </c>
      <c r="J721" s="58"/>
    </row>
    <row r="722" spans="1:10" x14ac:dyDescent="0.3">
      <c r="A722" s="58" t="s">
        <v>346</v>
      </c>
      <c r="B722" s="59">
        <v>2014</v>
      </c>
      <c r="C722" s="59">
        <v>59.32</v>
      </c>
      <c r="D722" s="59">
        <v>59.32</v>
      </c>
      <c r="E722" s="59">
        <v>100</v>
      </c>
      <c r="F722" s="59">
        <v>67.569999999999993</v>
      </c>
      <c r="G722" s="59">
        <v>70.3</v>
      </c>
      <c r="H722" s="59">
        <v>27.64</v>
      </c>
      <c r="I722" s="58" t="s">
        <v>652</v>
      </c>
      <c r="J722" s="58"/>
    </row>
    <row r="723" spans="1:10" x14ac:dyDescent="0.3">
      <c r="A723" s="58" t="s">
        <v>346</v>
      </c>
      <c r="B723" s="59">
        <v>2015</v>
      </c>
      <c r="C723" s="59">
        <v>57.61</v>
      </c>
      <c r="D723" s="59">
        <v>38.42</v>
      </c>
      <c r="E723" s="59">
        <v>19.23</v>
      </c>
      <c r="F723" s="59">
        <v>66.98</v>
      </c>
      <c r="G723" s="59">
        <v>70.89</v>
      </c>
      <c r="H723" s="59">
        <v>20.190000000000001</v>
      </c>
      <c r="I723" s="58" t="s">
        <v>652</v>
      </c>
      <c r="J723" s="58"/>
    </row>
    <row r="724" spans="1:10" x14ac:dyDescent="0.3">
      <c r="A724" s="58" t="s">
        <v>346</v>
      </c>
      <c r="B724" s="59">
        <v>2016</v>
      </c>
      <c r="C724" s="59">
        <v>63.03</v>
      </c>
      <c r="D724" s="59">
        <v>63.03</v>
      </c>
      <c r="E724" s="59">
        <v>80.39</v>
      </c>
      <c r="F724" s="59">
        <v>65.819999999999993</v>
      </c>
      <c r="G724" s="59">
        <v>77.290000000000006</v>
      </c>
      <c r="H724" s="59">
        <v>33.520000000000003</v>
      </c>
      <c r="I724" s="58" t="s">
        <v>652</v>
      </c>
      <c r="J724" s="58"/>
    </row>
    <row r="725" spans="1:10" x14ac:dyDescent="0.3">
      <c r="A725" s="58" t="s">
        <v>346</v>
      </c>
      <c r="B725" s="59">
        <v>2017</v>
      </c>
      <c r="C725" s="59">
        <v>64</v>
      </c>
      <c r="D725" s="59">
        <v>64</v>
      </c>
      <c r="E725" s="59">
        <v>100</v>
      </c>
      <c r="F725" s="59">
        <v>65.92</v>
      </c>
      <c r="G725" s="59">
        <v>80.14</v>
      </c>
      <c r="H725" s="59">
        <v>32.4</v>
      </c>
      <c r="I725" s="58" t="s">
        <v>652</v>
      </c>
      <c r="J725" s="58"/>
    </row>
    <row r="726" spans="1:10" x14ac:dyDescent="0.3">
      <c r="A726" s="58" t="s">
        <v>346</v>
      </c>
      <c r="B726" s="59">
        <v>2018</v>
      </c>
      <c r="C726" s="59">
        <v>71.650000000000006</v>
      </c>
      <c r="D726" s="59">
        <v>71.650000000000006</v>
      </c>
      <c r="E726" s="59">
        <v>86.67</v>
      </c>
      <c r="F726" s="59">
        <v>72.56</v>
      </c>
      <c r="G726" s="59">
        <v>85.98</v>
      </c>
      <c r="H726" s="59">
        <v>44.76</v>
      </c>
      <c r="I726" s="58" t="s">
        <v>652</v>
      </c>
      <c r="J726" s="58"/>
    </row>
    <row r="727" spans="1:10" x14ac:dyDescent="0.3">
      <c r="A727" s="58" t="s">
        <v>346</v>
      </c>
      <c r="B727" s="59">
        <v>2019</v>
      </c>
      <c r="C727" s="59">
        <v>71.400000000000006</v>
      </c>
      <c r="D727" s="59">
        <v>70.599999999999994</v>
      </c>
      <c r="E727" s="59">
        <v>69.790000000000006</v>
      </c>
      <c r="F727" s="59">
        <v>71.34</v>
      </c>
      <c r="G727" s="59">
        <v>85.14</v>
      </c>
      <c r="H727" s="59">
        <v>46.98</v>
      </c>
      <c r="I727" s="58" t="s">
        <v>652</v>
      </c>
      <c r="J727" s="58"/>
    </row>
    <row r="728" spans="1:10" x14ac:dyDescent="0.3">
      <c r="A728" s="58" t="s">
        <v>346</v>
      </c>
      <c r="B728" s="59">
        <v>2020</v>
      </c>
      <c r="C728" s="59">
        <v>70.7</v>
      </c>
      <c r="D728" s="59">
        <v>70.7</v>
      </c>
      <c r="E728" s="59">
        <v>84.15</v>
      </c>
      <c r="F728" s="59">
        <v>74.849999999999994</v>
      </c>
      <c r="G728" s="59">
        <v>89.23</v>
      </c>
      <c r="H728" s="59">
        <v>31.59</v>
      </c>
      <c r="I728" s="58" t="s">
        <v>652</v>
      </c>
      <c r="J728" s="58"/>
    </row>
    <row r="729" spans="1:10" x14ac:dyDescent="0.3">
      <c r="A729" s="58" t="s">
        <v>346</v>
      </c>
      <c r="B729" s="59">
        <v>2021</v>
      </c>
      <c r="C729" s="59">
        <v>70.87</v>
      </c>
      <c r="D729" s="59">
        <v>70.87</v>
      </c>
      <c r="E729" s="59">
        <v>100</v>
      </c>
      <c r="F729" s="59">
        <v>73.900000000000006</v>
      </c>
      <c r="G729" s="59">
        <v>90.58</v>
      </c>
      <c r="H729" s="59">
        <v>31.27</v>
      </c>
      <c r="I729" s="58" t="s">
        <v>652</v>
      </c>
      <c r="J729" s="58"/>
    </row>
    <row r="730" spans="1:10" x14ac:dyDescent="0.3">
      <c r="A730" s="58" t="s">
        <v>391</v>
      </c>
      <c r="B730" s="59">
        <v>2008</v>
      </c>
      <c r="C730" s="59">
        <v>60.76</v>
      </c>
      <c r="D730" s="59">
        <v>60.76</v>
      </c>
      <c r="E730" s="59">
        <v>100</v>
      </c>
      <c r="F730" s="59">
        <v>63.14</v>
      </c>
      <c r="G730" s="59">
        <v>68.06</v>
      </c>
      <c r="H730" s="59">
        <v>44.26</v>
      </c>
      <c r="I730" s="58" t="s">
        <v>652</v>
      </c>
      <c r="J730" s="58"/>
    </row>
    <row r="731" spans="1:10" x14ac:dyDescent="0.3">
      <c r="A731" s="58" t="s">
        <v>391</v>
      </c>
      <c r="B731" s="59">
        <v>2009</v>
      </c>
      <c r="C731" s="59">
        <v>59.08</v>
      </c>
      <c r="D731" s="59">
        <v>59.08</v>
      </c>
      <c r="E731" s="59">
        <v>100</v>
      </c>
      <c r="F731" s="59">
        <v>68.819999999999993</v>
      </c>
      <c r="G731" s="59">
        <v>69.47</v>
      </c>
      <c r="H731" s="59">
        <v>26.27</v>
      </c>
      <c r="I731" s="58" t="s">
        <v>652</v>
      </c>
      <c r="J731" s="58"/>
    </row>
    <row r="732" spans="1:10" x14ac:dyDescent="0.3">
      <c r="A732" s="58" t="s">
        <v>391</v>
      </c>
      <c r="B732" s="59">
        <v>2010</v>
      </c>
      <c r="C732" s="59">
        <v>66.88</v>
      </c>
      <c r="D732" s="59">
        <v>66.88</v>
      </c>
      <c r="E732" s="59">
        <v>100</v>
      </c>
      <c r="F732" s="59">
        <v>66.900000000000006</v>
      </c>
      <c r="G732" s="59">
        <v>67.489999999999995</v>
      </c>
      <c r="H732" s="59">
        <v>65.78</v>
      </c>
      <c r="I732" s="58" t="s">
        <v>652</v>
      </c>
      <c r="J732" s="58"/>
    </row>
    <row r="733" spans="1:10" x14ac:dyDescent="0.3">
      <c r="A733" s="58" t="s">
        <v>391</v>
      </c>
      <c r="B733" s="59">
        <v>2011</v>
      </c>
      <c r="C733" s="59">
        <v>78.66</v>
      </c>
      <c r="D733" s="59">
        <v>78.66</v>
      </c>
      <c r="E733" s="59">
        <v>100</v>
      </c>
      <c r="F733" s="59">
        <v>89.57</v>
      </c>
      <c r="G733" s="59">
        <v>70.72</v>
      </c>
      <c r="H733" s="59">
        <v>76.819999999999993</v>
      </c>
      <c r="I733" s="58" t="s">
        <v>652</v>
      </c>
      <c r="J733" s="58"/>
    </row>
    <row r="734" spans="1:10" x14ac:dyDescent="0.3">
      <c r="A734" s="58" t="s">
        <v>391</v>
      </c>
      <c r="B734" s="59">
        <v>2012</v>
      </c>
      <c r="C734" s="59">
        <v>69</v>
      </c>
      <c r="D734" s="59">
        <v>69</v>
      </c>
      <c r="E734" s="59">
        <v>100</v>
      </c>
      <c r="F734" s="59">
        <v>73.75</v>
      </c>
      <c r="G734" s="59">
        <v>69.44</v>
      </c>
      <c r="H734" s="59">
        <v>61.25</v>
      </c>
      <c r="I734" s="58" t="s">
        <v>652</v>
      </c>
      <c r="J734" s="58"/>
    </row>
    <row r="735" spans="1:10" x14ac:dyDescent="0.3">
      <c r="A735" s="58" t="s">
        <v>391</v>
      </c>
      <c r="B735" s="59">
        <v>2013</v>
      </c>
      <c r="C735" s="59">
        <v>69.45</v>
      </c>
      <c r="D735" s="59">
        <v>69.45</v>
      </c>
      <c r="E735" s="59">
        <v>100</v>
      </c>
      <c r="F735" s="59">
        <v>72.8</v>
      </c>
      <c r="G735" s="59">
        <v>66.41</v>
      </c>
      <c r="H735" s="59">
        <v>69.959999999999994</v>
      </c>
      <c r="I735" s="58" t="s">
        <v>652</v>
      </c>
      <c r="J735" s="58"/>
    </row>
    <row r="736" spans="1:10" x14ac:dyDescent="0.3">
      <c r="A736" s="58" t="s">
        <v>391</v>
      </c>
      <c r="B736" s="59">
        <v>2014</v>
      </c>
      <c r="C736" s="59">
        <v>68.87</v>
      </c>
      <c r="D736" s="59">
        <v>68.87</v>
      </c>
      <c r="E736" s="59">
        <v>100</v>
      </c>
      <c r="F736" s="59">
        <v>71.7</v>
      </c>
      <c r="G736" s="59">
        <v>68.81</v>
      </c>
      <c r="H736" s="59">
        <v>64.81</v>
      </c>
      <c r="I736" s="58" t="s">
        <v>652</v>
      </c>
      <c r="J736" s="58"/>
    </row>
    <row r="737" spans="1:10" x14ac:dyDescent="0.3">
      <c r="A737" s="58" t="s">
        <v>391</v>
      </c>
      <c r="B737" s="59">
        <v>2015</v>
      </c>
      <c r="C737" s="59">
        <v>68.63</v>
      </c>
      <c r="D737" s="59">
        <v>68.63</v>
      </c>
      <c r="E737" s="59">
        <v>100</v>
      </c>
      <c r="F737" s="59">
        <v>71.5</v>
      </c>
      <c r="G737" s="59">
        <v>74.67</v>
      </c>
      <c r="H737" s="59">
        <v>53.67</v>
      </c>
      <c r="I737" s="58" t="s">
        <v>652</v>
      </c>
      <c r="J737" s="58"/>
    </row>
    <row r="738" spans="1:10" x14ac:dyDescent="0.3">
      <c r="A738" s="58" t="s">
        <v>391</v>
      </c>
      <c r="B738" s="59">
        <v>2016</v>
      </c>
      <c r="C738" s="59">
        <v>77.569999999999993</v>
      </c>
      <c r="D738" s="59">
        <v>77.569999999999993</v>
      </c>
      <c r="E738" s="59">
        <v>100</v>
      </c>
      <c r="F738" s="59">
        <v>73.150000000000006</v>
      </c>
      <c r="G738" s="59">
        <v>74.69</v>
      </c>
      <c r="H738" s="59">
        <v>89.18</v>
      </c>
      <c r="I738" s="58" t="s">
        <v>652</v>
      </c>
      <c r="J738" s="58"/>
    </row>
    <row r="739" spans="1:10" x14ac:dyDescent="0.3">
      <c r="A739" s="58" t="s">
        <v>391</v>
      </c>
      <c r="B739" s="59">
        <v>2017</v>
      </c>
      <c r="C739" s="59">
        <v>73.47</v>
      </c>
      <c r="D739" s="59">
        <v>72.67</v>
      </c>
      <c r="E739" s="59">
        <v>71.88</v>
      </c>
      <c r="F739" s="59">
        <v>71.819999999999993</v>
      </c>
      <c r="G739" s="59">
        <v>77.150000000000006</v>
      </c>
      <c r="H739" s="59">
        <v>69.31</v>
      </c>
      <c r="I739" s="58" t="s">
        <v>652</v>
      </c>
      <c r="J739" s="58"/>
    </row>
    <row r="740" spans="1:10" x14ac:dyDescent="0.3">
      <c r="A740" s="58" t="s">
        <v>391</v>
      </c>
      <c r="B740" s="59">
        <v>2018</v>
      </c>
      <c r="C740" s="59">
        <v>78.099999999999994</v>
      </c>
      <c r="D740" s="59">
        <v>78.099999999999994</v>
      </c>
      <c r="E740" s="59">
        <v>100</v>
      </c>
      <c r="F740" s="59">
        <v>70.61</v>
      </c>
      <c r="G740" s="59">
        <v>78.28</v>
      </c>
      <c r="H740" s="59">
        <v>88.75</v>
      </c>
      <c r="I740" s="58" t="s">
        <v>652</v>
      </c>
      <c r="J740" s="58"/>
    </row>
    <row r="741" spans="1:10" x14ac:dyDescent="0.3">
      <c r="A741" s="58" t="s">
        <v>391</v>
      </c>
      <c r="B741" s="59">
        <v>2019</v>
      </c>
      <c r="C741" s="59">
        <v>74.84</v>
      </c>
      <c r="D741" s="59">
        <v>72.319999999999993</v>
      </c>
      <c r="E741" s="59">
        <v>69.790000000000006</v>
      </c>
      <c r="F741" s="59">
        <v>68.62</v>
      </c>
      <c r="G741" s="59">
        <v>75.63</v>
      </c>
      <c r="H741" s="59">
        <v>82.58</v>
      </c>
      <c r="I741" s="58" t="s">
        <v>652</v>
      </c>
      <c r="J741" s="58"/>
    </row>
    <row r="742" spans="1:10" x14ac:dyDescent="0.3">
      <c r="A742" s="58" t="s">
        <v>391</v>
      </c>
      <c r="B742" s="59">
        <v>2020</v>
      </c>
      <c r="C742" s="59">
        <v>72.44</v>
      </c>
      <c r="D742" s="59">
        <v>72.44</v>
      </c>
      <c r="E742" s="59">
        <v>100</v>
      </c>
      <c r="F742" s="59">
        <v>73.2</v>
      </c>
      <c r="G742" s="59">
        <v>68.17</v>
      </c>
      <c r="H742" s="59">
        <v>78.92</v>
      </c>
      <c r="I742" s="58" t="s">
        <v>652</v>
      </c>
      <c r="J742" s="58"/>
    </row>
    <row r="743" spans="1:10" x14ac:dyDescent="0.3">
      <c r="A743" s="58" t="s">
        <v>391</v>
      </c>
      <c r="B743" s="59">
        <v>2021</v>
      </c>
      <c r="C743" s="59">
        <v>78.95</v>
      </c>
      <c r="D743" s="59">
        <v>78.95</v>
      </c>
      <c r="E743" s="59">
        <v>100</v>
      </c>
      <c r="F743" s="59">
        <v>72.42</v>
      </c>
      <c r="G743" s="59">
        <v>79.430000000000007</v>
      </c>
      <c r="H743" s="59">
        <v>87.67</v>
      </c>
      <c r="I743" s="58" t="s">
        <v>652</v>
      </c>
      <c r="J743" s="58"/>
    </row>
    <row r="744" spans="1:10" x14ac:dyDescent="0.3">
      <c r="A744" s="58" t="s">
        <v>401</v>
      </c>
      <c r="B744" s="59">
        <v>2008</v>
      </c>
      <c r="C744" s="59">
        <v>74.42</v>
      </c>
      <c r="D744" s="59">
        <v>74.42</v>
      </c>
      <c r="E744" s="59">
        <v>100</v>
      </c>
      <c r="F744" s="59">
        <v>52.86</v>
      </c>
      <c r="G744" s="59">
        <v>90.18</v>
      </c>
      <c r="H744" s="59">
        <v>77.94</v>
      </c>
      <c r="I744" s="58" t="s">
        <v>652</v>
      </c>
      <c r="J744" s="58"/>
    </row>
    <row r="745" spans="1:10" x14ac:dyDescent="0.3">
      <c r="A745" s="58" t="s">
        <v>401</v>
      </c>
      <c r="B745" s="59">
        <v>2009</v>
      </c>
      <c r="C745" s="59">
        <v>75.5</v>
      </c>
      <c r="D745" s="59">
        <v>75.5</v>
      </c>
      <c r="E745" s="59">
        <v>100</v>
      </c>
      <c r="F745" s="59">
        <v>64.66</v>
      </c>
      <c r="G745" s="59">
        <v>83.4</v>
      </c>
      <c r="H745" s="59">
        <v>77.3</v>
      </c>
      <c r="I745" s="58" t="s">
        <v>652</v>
      </c>
      <c r="J745" s="58"/>
    </row>
    <row r="746" spans="1:10" x14ac:dyDescent="0.3">
      <c r="A746" s="58" t="s">
        <v>401</v>
      </c>
      <c r="B746" s="59">
        <v>2010</v>
      </c>
      <c r="C746" s="59">
        <v>80.03</v>
      </c>
      <c r="D746" s="59">
        <v>56.53</v>
      </c>
      <c r="E746" s="59">
        <v>34.479999999999997</v>
      </c>
      <c r="F746" s="59">
        <v>63.4</v>
      </c>
      <c r="G746" s="59">
        <v>88.1</v>
      </c>
      <c r="H746" s="59">
        <v>90.02</v>
      </c>
      <c r="I746" s="58" t="s">
        <v>652</v>
      </c>
      <c r="J746" s="58"/>
    </row>
    <row r="747" spans="1:10" x14ac:dyDescent="0.3">
      <c r="A747" s="58" t="s">
        <v>401</v>
      </c>
      <c r="B747" s="59">
        <v>2011</v>
      </c>
      <c r="C747" s="59">
        <v>76.41</v>
      </c>
      <c r="D747" s="59">
        <v>61.24</v>
      </c>
      <c r="E747" s="59">
        <v>46.3</v>
      </c>
      <c r="F747" s="59">
        <v>72.959999999999994</v>
      </c>
      <c r="G747" s="59">
        <v>76.81</v>
      </c>
      <c r="H747" s="59">
        <v>80.75</v>
      </c>
      <c r="I747" s="58" t="s">
        <v>652</v>
      </c>
      <c r="J747" s="58"/>
    </row>
    <row r="748" spans="1:10" x14ac:dyDescent="0.3">
      <c r="A748" s="58" t="s">
        <v>401</v>
      </c>
      <c r="B748" s="59">
        <v>2012</v>
      </c>
      <c r="C748" s="59">
        <v>81.34</v>
      </c>
      <c r="D748" s="59">
        <v>78.17</v>
      </c>
      <c r="E748" s="59">
        <v>53.85</v>
      </c>
      <c r="F748" s="59">
        <v>76.239999999999995</v>
      </c>
      <c r="G748" s="59">
        <v>80.92</v>
      </c>
      <c r="H748" s="59">
        <v>89.56</v>
      </c>
      <c r="I748" s="58" t="s">
        <v>652</v>
      </c>
      <c r="J748" s="58"/>
    </row>
    <row r="749" spans="1:10" x14ac:dyDescent="0.3">
      <c r="A749" s="58" t="s">
        <v>401</v>
      </c>
      <c r="B749" s="59">
        <v>2013</v>
      </c>
      <c r="C749" s="59">
        <v>80.760000000000005</v>
      </c>
      <c r="D749" s="59">
        <v>80.760000000000005</v>
      </c>
      <c r="E749" s="59">
        <v>100</v>
      </c>
      <c r="F749" s="59">
        <v>72.37</v>
      </c>
      <c r="G749" s="59">
        <v>83.16</v>
      </c>
      <c r="H749" s="59">
        <v>88.81</v>
      </c>
      <c r="I749" s="58" t="s">
        <v>652</v>
      </c>
      <c r="J749" s="58"/>
    </row>
    <row r="750" spans="1:10" x14ac:dyDescent="0.3">
      <c r="A750" s="58" t="s">
        <v>401</v>
      </c>
      <c r="B750" s="59">
        <v>2014</v>
      </c>
      <c r="C750" s="59">
        <v>75.680000000000007</v>
      </c>
      <c r="D750" s="59">
        <v>75.680000000000007</v>
      </c>
      <c r="E750" s="59">
        <v>100</v>
      </c>
      <c r="F750" s="59">
        <v>61.29</v>
      </c>
      <c r="G750" s="59">
        <v>83.34</v>
      </c>
      <c r="H750" s="59">
        <v>83.14</v>
      </c>
      <c r="I750" s="58" t="s">
        <v>652</v>
      </c>
      <c r="J750" s="58"/>
    </row>
    <row r="751" spans="1:10" x14ac:dyDescent="0.3">
      <c r="A751" s="58" t="s">
        <v>401</v>
      </c>
      <c r="B751" s="59">
        <v>2015</v>
      </c>
      <c r="C751" s="59">
        <v>76.48</v>
      </c>
      <c r="D751" s="59">
        <v>76.48</v>
      </c>
      <c r="E751" s="59">
        <v>100</v>
      </c>
      <c r="F751" s="59">
        <v>61.11</v>
      </c>
      <c r="G751" s="59">
        <v>86.89</v>
      </c>
      <c r="H751" s="59">
        <v>80.44</v>
      </c>
      <c r="I751" s="58" t="s">
        <v>652</v>
      </c>
      <c r="J751" s="58"/>
    </row>
    <row r="752" spans="1:10" x14ac:dyDescent="0.3">
      <c r="A752" s="58" t="s">
        <v>401</v>
      </c>
      <c r="B752" s="59">
        <v>2016</v>
      </c>
      <c r="C752" s="59">
        <v>79.64</v>
      </c>
      <c r="D752" s="59">
        <v>72.03</v>
      </c>
      <c r="E752" s="59">
        <v>63.73</v>
      </c>
      <c r="F752" s="59">
        <v>66.680000000000007</v>
      </c>
      <c r="G752" s="59">
        <v>86.48</v>
      </c>
      <c r="H752" s="59">
        <v>86.46</v>
      </c>
      <c r="I752" s="58" t="s">
        <v>652</v>
      </c>
      <c r="J752" s="58"/>
    </row>
    <row r="753" spans="1:10" x14ac:dyDescent="0.3">
      <c r="A753" s="58" t="s">
        <v>401</v>
      </c>
      <c r="B753" s="59">
        <v>2017</v>
      </c>
      <c r="C753" s="59">
        <v>77.56</v>
      </c>
      <c r="D753" s="59">
        <v>77.56</v>
      </c>
      <c r="E753" s="59">
        <v>100</v>
      </c>
      <c r="F753" s="59">
        <v>65.84</v>
      </c>
      <c r="G753" s="59">
        <v>82.98</v>
      </c>
      <c r="H753" s="59">
        <v>85.09</v>
      </c>
      <c r="I753" s="58" t="s">
        <v>652</v>
      </c>
      <c r="J753" s="58"/>
    </row>
    <row r="754" spans="1:10" x14ac:dyDescent="0.3">
      <c r="A754" s="58" t="s">
        <v>401</v>
      </c>
      <c r="B754" s="59">
        <v>2018</v>
      </c>
      <c r="C754" s="59">
        <v>77.13</v>
      </c>
      <c r="D754" s="59">
        <v>77.13</v>
      </c>
      <c r="E754" s="59">
        <v>86.67</v>
      </c>
      <c r="F754" s="59">
        <v>64.959999999999994</v>
      </c>
      <c r="G754" s="59">
        <v>82.7</v>
      </c>
      <c r="H754" s="59">
        <v>85.05</v>
      </c>
      <c r="I754" s="58" t="s">
        <v>652</v>
      </c>
      <c r="J754" s="58"/>
    </row>
    <row r="755" spans="1:10" x14ac:dyDescent="0.3">
      <c r="A755" s="58" t="s">
        <v>401</v>
      </c>
      <c r="B755" s="59">
        <v>2019</v>
      </c>
      <c r="C755" s="59">
        <v>77.510000000000005</v>
      </c>
      <c r="D755" s="59">
        <v>59.59</v>
      </c>
      <c r="E755" s="59">
        <v>41.67</v>
      </c>
      <c r="F755" s="59">
        <v>66.14</v>
      </c>
      <c r="G755" s="59">
        <v>82.43</v>
      </c>
      <c r="H755" s="59">
        <v>85.39</v>
      </c>
      <c r="I755" s="58" t="s">
        <v>652</v>
      </c>
      <c r="J755" s="58"/>
    </row>
    <row r="756" spans="1:10" x14ac:dyDescent="0.3">
      <c r="A756" s="58" t="s">
        <v>401</v>
      </c>
      <c r="B756" s="59">
        <v>2020</v>
      </c>
      <c r="C756" s="59">
        <v>81.2</v>
      </c>
      <c r="D756" s="59">
        <v>54.01</v>
      </c>
      <c r="E756" s="59">
        <v>26.83</v>
      </c>
      <c r="F756" s="59">
        <v>75.459999999999994</v>
      </c>
      <c r="G756" s="59">
        <v>83.21</v>
      </c>
      <c r="H756" s="59">
        <v>86.02</v>
      </c>
      <c r="I756" s="58" t="s">
        <v>652</v>
      </c>
      <c r="J756" s="58"/>
    </row>
    <row r="757" spans="1:10" x14ac:dyDescent="0.3">
      <c r="A757" s="58" t="s">
        <v>401</v>
      </c>
      <c r="B757" s="59">
        <v>2021</v>
      </c>
      <c r="C757" s="59">
        <v>84.13</v>
      </c>
      <c r="D757" s="59">
        <v>84.13</v>
      </c>
      <c r="E757" s="59">
        <v>100</v>
      </c>
      <c r="F757" s="59">
        <v>77.099999999999994</v>
      </c>
      <c r="G757" s="59">
        <v>90.87</v>
      </c>
      <c r="H757" s="59">
        <v>82.41</v>
      </c>
      <c r="I757" s="58" t="s">
        <v>652</v>
      </c>
      <c r="J757" s="58"/>
    </row>
    <row r="758" spans="1:10" x14ac:dyDescent="0.3">
      <c r="A758" s="58" t="s">
        <v>453</v>
      </c>
      <c r="B758" s="59">
        <v>2008</v>
      </c>
      <c r="C758" s="59">
        <v>24.71</v>
      </c>
      <c r="D758" s="59">
        <v>24.71</v>
      </c>
      <c r="E758" s="59">
        <v>100</v>
      </c>
      <c r="F758" s="59">
        <v>17.12</v>
      </c>
      <c r="G758" s="59">
        <v>22.82</v>
      </c>
      <c r="H758" s="59">
        <v>36.25</v>
      </c>
      <c r="I758" s="58" t="s">
        <v>652</v>
      </c>
      <c r="J758" s="58"/>
    </row>
    <row r="759" spans="1:10" x14ac:dyDescent="0.3">
      <c r="A759" s="58" t="s">
        <v>453</v>
      </c>
      <c r="B759" s="59">
        <v>2009</v>
      </c>
      <c r="C759" s="59">
        <v>29.22</v>
      </c>
      <c r="D759" s="59">
        <v>29.22</v>
      </c>
      <c r="E759" s="59">
        <v>100</v>
      </c>
      <c r="F759" s="59">
        <v>13.35</v>
      </c>
      <c r="G759" s="59">
        <v>22.85</v>
      </c>
      <c r="H759" s="59">
        <v>56.77</v>
      </c>
      <c r="I759" s="58" t="s">
        <v>652</v>
      </c>
      <c r="J759" s="58"/>
    </row>
    <row r="760" spans="1:10" x14ac:dyDescent="0.3">
      <c r="A760" s="58" t="s">
        <v>453</v>
      </c>
      <c r="B760" s="59">
        <v>2010</v>
      </c>
      <c r="C760" s="59">
        <v>45.76</v>
      </c>
      <c r="D760" s="59">
        <v>45.76</v>
      </c>
      <c r="E760" s="59">
        <v>100</v>
      </c>
      <c r="F760" s="59">
        <v>44.36</v>
      </c>
      <c r="G760" s="59">
        <v>43.32</v>
      </c>
      <c r="H760" s="59">
        <v>50.85</v>
      </c>
      <c r="I760" s="58" t="s">
        <v>652</v>
      </c>
      <c r="J760" s="58"/>
    </row>
    <row r="761" spans="1:10" x14ac:dyDescent="0.3">
      <c r="A761" s="58" t="s">
        <v>453</v>
      </c>
      <c r="B761" s="59">
        <v>2011</v>
      </c>
      <c r="C761" s="59">
        <v>45.87</v>
      </c>
      <c r="D761" s="59">
        <v>45.87</v>
      </c>
      <c r="E761" s="59">
        <v>100</v>
      </c>
      <c r="F761" s="59">
        <v>54.24</v>
      </c>
      <c r="G761" s="59">
        <v>37.68</v>
      </c>
      <c r="H761" s="59">
        <v>47.76</v>
      </c>
      <c r="I761" s="58" t="s">
        <v>652</v>
      </c>
      <c r="J761" s="58"/>
    </row>
    <row r="762" spans="1:10" x14ac:dyDescent="0.3">
      <c r="A762" s="58" t="s">
        <v>453</v>
      </c>
      <c r="B762" s="59">
        <v>2012</v>
      </c>
      <c r="C762" s="59">
        <v>52.04</v>
      </c>
      <c r="D762" s="59">
        <v>52.04</v>
      </c>
      <c r="E762" s="59">
        <v>100</v>
      </c>
      <c r="F762" s="59">
        <v>60</v>
      </c>
      <c r="G762" s="59">
        <v>45.89</v>
      </c>
      <c r="H762" s="59">
        <v>51.52</v>
      </c>
      <c r="I762" s="58" t="s">
        <v>652</v>
      </c>
      <c r="J762" s="58"/>
    </row>
    <row r="763" spans="1:10" x14ac:dyDescent="0.3">
      <c r="A763" s="58" t="s">
        <v>453</v>
      </c>
      <c r="B763" s="59">
        <v>2013</v>
      </c>
      <c r="C763" s="59">
        <v>52.49</v>
      </c>
      <c r="D763" s="59">
        <v>52.49</v>
      </c>
      <c r="E763" s="59">
        <v>100</v>
      </c>
      <c r="F763" s="59">
        <v>61.7</v>
      </c>
      <c r="G763" s="59">
        <v>47.2</v>
      </c>
      <c r="H763" s="59">
        <v>49.27</v>
      </c>
      <c r="I763" s="58" t="s">
        <v>652</v>
      </c>
      <c r="J763" s="58"/>
    </row>
    <row r="764" spans="1:10" x14ac:dyDescent="0.3">
      <c r="A764" s="58" t="s">
        <v>453</v>
      </c>
      <c r="B764" s="59">
        <v>2014</v>
      </c>
      <c r="C764" s="59">
        <v>53.66</v>
      </c>
      <c r="D764" s="59">
        <v>53.66</v>
      </c>
      <c r="E764" s="59">
        <v>100</v>
      </c>
      <c r="F764" s="59">
        <v>68.27</v>
      </c>
      <c r="G764" s="59">
        <v>48.92</v>
      </c>
      <c r="H764" s="59">
        <v>43.33</v>
      </c>
      <c r="I764" s="58" t="s">
        <v>652</v>
      </c>
      <c r="J764" s="58"/>
    </row>
    <row r="765" spans="1:10" x14ac:dyDescent="0.3">
      <c r="A765" s="58" t="s">
        <v>453</v>
      </c>
      <c r="B765" s="59">
        <v>2015</v>
      </c>
      <c r="C765" s="59">
        <v>61.83</v>
      </c>
      <c r="D765" s="59">
        <v>61.83</v>
      </c>
      <c r="E765" s="59">
        <v>100</v>
      </c>
      <c r="F765" s="59">
        <v>70.77</v>
      </c>
      <c r="G765" s="59">
        <v>48.59</v>
      </c>
      <c r="H765" s="59">
        <v>70.23</v>
      </c>
      <c r="I765" s="58" t="s">
        <v>652</v>
      </c>
      <c r="J765" s="58"/>
    </row>
    <row r="766" spans="1:10" x14ac:dyDescent="0.3">
      <c r="A766" s="58" t="s">
        <v>453</v>
      </c>
      <c r="B766" s="59">
        <v>2016</v>
      </c>
      <c r="C766" s="59">
        <v>63.31</v>
      </c>
      <c r="D766" s="59">
        <v>52.49</v>
      </c>
      <c r="E766" s="59">
        <v>41.67</v>
      </c>
      <c r="F766" s="59">
        <v>74.599999999999994</v>
      </c>
      <c r="G766" s="59">
        <v>64.42</v>
      </c>
      <c r="H766" s="59">
        <v>48.56</v>
      </c>
      <c r="I766" s="58" t="s">
        <v>652</v>
      </c>
      <c r="J766" s="58"/>
    </row>
    <row r="767" spans="1:10" x14ac:dyDescent="0.3">
      <c r="A767" s="58" t="s">
        <v>453</v>
      </c>
      <c r="B767" s="59">
        <v>2017</v>
      </c>
      <c r="C767" s="59">
        <v>72.55</v>
      </c>
      <c r="D767" s="59">
        <v>66.83</v>
      </c>
      <c r="E767" s="59">
        <v>61.11</v>
      </c>
      <c r="F767" s="59">
        <v>84.47</v>
      </c>
      <c r="G767" s="59">
        <v>69.349999999999994</v>
      </c>
      <c r="H767" s="59">
        <v>63.18</v>
      </c>
      <c r="I767" s="58" t="s">
        <v>652</v>
      </c>
      <c r="J767" s="58"/>
    </row>
    <row r="768" spans="1:10" x14ac:dyDescent="0.3">
      <c r="A768" s="58" t="s">
        <v>453</v>
      </c>
      <c r="B768" s="59">
        <v>2018</v>
      </c>
      <c r="C768" s="59">
        <v>72.75</v>
      </c>
      <c r="D768" s="59">
        <v>48.87</v>
      </c>
      <c r="E768" s="59">
        <v>25</v>
      </c>
      <c r="F768" s="59">
        <v>69.89</v>
      </c>
      <c r="G768" s="59">
        <v>79.650000000000006</v>
      </c>
      <c r="H768" s="59">
        <v>66.260000000000005</v>
      </c>
      <c r="I768" s="58" t="s">
        <v>652</v>
      </c>
      <c r="J768" s="58"/>
    </row>
    <row r="769" spans="1:10" x14ac:dyDescent="0.3">
      <c r="A769" s="58" t="s">
        <v>453</v>
      </c>
      <c r="B769" s="59">
        <v>2019</v>
      </c>
      <c r="C769" s="59">
        <v>74.55</v>
      </c>
      <c r="D769" s="59">
        <v>38.94</v>
      </c>
      <c r="E769" s="59">
        <v>3.33</v>
      </c>
      <c r="F769" s="59">
        <v>67.900000000000006</v>
      </c>
      <c r="G769" s="59">
        <v>77.31</v>
      </c>
      <c r="H769" s="59">
        <v>78.38</v>
      </c>
      <c r="I769" s="58" t="s">
        <v>652</v>
      </c>
      <c r="J769" s="58"/>
    </row>
    <row r="770" spans="1:10" x14ac:dyDescent="0.3">
      <c r="A770" s="58" t="s">
        <v>453</v>
      </c>
      <c r="B770" s="59">
        <v>2020</v>
      </c>
      <c r="C770" s="59">
        <v>77.16</v>
      </c>
      <c r="D770" s="59">
        <v>39.9</v>
      </c>
      <c r="E770" s="59">
        <v>2.63</v>
      </c>
      <c r="F770" s="59">
        <v>65.400000000000006</v>
      </c>
      <c r="G770" s="59">
        <v>76.17</v>
      </c>
      <c r="H770" s="59">
        <v>92.3</v>
      </c>
      <c r="I770" s="58" t="s">
        <v>652</v>
      </c>
      <c r="J770" s="58"/>
    </row>
    <row r="771" spans="1:10" x14ac:dyDescent="0.3">
      <c r="A771" s="58" t="s">
        <v>453</v>
      </c>
      <c r="B771" s="59">
        <v>2021</v>
      </c>
      <c r="C771" s="59" t="s">
        <v>679</v>
      </c>
      <c r="D771" s="59" t="s">
        <v>679</v>
      </c>
      <c r="E771" s="59" t="s">
        <v>679</v>
      </c>
      <c r="F771" s="59" t="s">
        <v>679</v>
      </c>
      <c r="G771" s="59" t="s">
        <v>679</v>
      </c>
      <c r="H771" s="59" t="s">
        <v>679</v>
      </c>
      <c r="I771" s="58" t="s">
        <v>652</v>
      </c>
      <c r="J771" s="58"/>
    </row>
    <row r="772" spans="1:10" x14ac:dyDescent="0.3">
      <c r="A772" s="58" t="s">
        <v>654</v>
      </c>
      <c r="B772" s="59">
        <v>2008</v>
      </c>
      <c r="C772" s="59">
        <v>83.25</v>
      </c>
      <c r="D772" s="59">
        <v>53.47</v>
      </c>
      <c r="E772" s="59">
        <v>12.82</v>
      </c>
      <c r="F772" s="59">
        <v>91.92</v>
      </c>
      <c r="G772" s="59">
        <v>89.9</v>
      </c>
      <c r="H772" s="59">
        <v>58.67</v>
      </c>
      <c r="I772" s="58" t="s">
        <v>652</v>
      </c>
      <c r="J772" s="58"/>
    </row>
    <row r="773" spans="1:10" x14ac:dyDescent="0.3">
      <c r="A773" s="58" t="s">
        <v>654</v>
      </c>
      <c r="B773" s="59">
        <v>2009</v>
      </c>
      <c r="C773" s="59">
        <v>85.49</v>
      </c>
      <c r="D773" s="59">
        <v>85.49</v>
      </c>
      <c r="E773" s="59">
        <v>100</v>
      </c>
      <c r="F773" s="59">
        <v>92.1</v>
      </c>
      <c r="G773" s="59">
        <v>93</v>
      </c>
      <c r="H773" s="59">
        <v>62.43</v>
      </c>
      <c r="I773" s="58" t="s">
        <v>652</v>
      </c>
      <c r="J773" s="58"/>
    </row>
    <row r="774" spans="1:10" x14ac:dyDescent="0.3">
      <c r="A774" s="58" t="s">
        <v>654</v>
      </c>
      <c r="B774" s="59">
        <v>2010</v>
      </c>
      <c r="C774" s="59">
        <v>78.52</v>
      </c>
      <c r="D774" s="59">
        <v>68.72</v>
      </c>
      <c r="E774" s="59">
        <v>58.62</v>
      </c>
      <c r="F774" s="59">
        <v>91.49</v>
      </c>
      <c r="G774" s="59">
        <v>89.07</v>
      </c>
      <c r="H774" s="59">
        <v>40.68</v>
      </c>
      <c r="I774" s="58" t="s">
        <v>652</v>
      </c>
      <c r="J774" s="58"/>
    </row>
    <row r="775" spans="1:10" x14ac:dyDescent="0.3">
      <c r="A775" s="58" t="s">
        <v>654</v>
      </c>
      <c r="B775" s="59">
        <v>2011</v>
      </c>
      <c r="C775" s="59">
        <v>82.24</v>
      </c>
      <c r="D775" s="59">
        <v>82.24</v>
      </c>
      <c r="E775" s="59">
        <v>84.26</v>
      </c>
      <c r="F775" s="59">
        <v>91.91</v>
      </c>
      <c r="G775" s="59">
        <v>85.72</v>
      </c>
      <c r="H775" s="59">
        <v>61.85</v>
      </c>
      <c r="I775" s="58" t="s">
        <v>652</v>
      </c>
      <c r="J775" s="58"/>
    </row>
    <row r="776" spans="1:10" x14ac:dyDescent="0.3">
      <c r="A776" s="58" t="s">
        <v>654</v>
      </c>
      <c r="B776" s="59">
        <v>2012</v>
      </c>
      <c r="C776" s="59">
        <v>73.75</v>
      </c>
      <c r="D776" s="59">
        <v>73.75</v>
      </c>
      <c r="E776" s="59">
        <v>100</v>
      </c>
      <c r="F776" s="59">
        <v>89.67</v>
      </c>
      <c r="G776" s="59">
        <v>80.459999999999994</v>
      </c>
      <c r="H776" s="59">
        <v>38.46</v>
      </c>
      <c r="I776" s="58" t="s">
        <v>652</v>
      </c>
      <c r="J776" s="58"/>
    </row>
    <row r="777" spans="1:10" x14ac:dyDescent="0.3">
      <c r="A777" s="58" t="s">
        <v>654</v>
      </c>
      <c r="B777" s="59">
        <v>2013</v>
      </c>
      <c r="C777" s="59">
        <v>74.8</v>
      </c>
      <c r="D777" s="59">
        <v>74.8</v>
      </c>
      <c r="E777" s="59">
        <v>86.05</v>
      </c>
      <c r="F777" s="59">
        <v>89.49</v>
      </c>
      <c r="G777" s="59">
        <v>80.84</v>
      </c>
      <c r="H777" s="59">
        <v>42.5</v>
      </c>
      <c r="I777" s="58" t="s">
        <v>652</v>
      </c>
      <c r="J777" s="58"/>
    </row>
    <row r="778" spans="1:10" x14ac:dyDescent="0.3">
      <c r="A778" s="58" t="s">
        <v>654</v>
      </c>
      <c r="B778" s="59">
        <v>2014</v>
      </c>
      <c r="C778" s="59">
        <v>73.92</v>
      </c>
      <c r="D778" s="59">
        <v>73.92</v>
      </c>
      <c r="E778" s="59">
        <v>100</v>
      </c>
      <c r="F778" s="59">
        <v>90.81</v>
      </c>
      <c r="G778" s="59">
        <v>75.81</v>
      </c>
      <c r="H778" s="59">
        <v>45.78</v>
      </c>
      <c r="I778" s="58" t="s">
        <v>652</v>
      </c>
      <c r="J778" s="58"/>
    </row>
    <row r="779" spans="1:10" x14ac:dyDescent="0.3">
      <c r="A779" s="58" t="s">
        <v>654</v>
      </c>
      <c r="B779" s="59">
        <v>2015</v>
      </c>
      <c r="C779" s="59">
        <v>75.989999999999995</v>
      </c>
      <c r="D779" s="59">
        <v>75.989999999999995</v>
      </c>
      <c r="E779" s="59">
        <v>88.46</v>
      </c>
      <c r="F779" s="59">
        <v>90.56</v>
      </c>
      <c r="G779" s="59">
        <v>84.64</v>
      </c>
      <c r="H779" s="59">
        <v>39.200000000000003</v>
      </c>
      <c r="I779" s="58" t="s">
        <v>652</v>
      </c>
      <c r="J779" s="58"/>
    </row>
    <row r="780" spans="1:10" x14ac:dyDescent="0.3">
      <c r="A780" s="58" t="s">
        <v>654</v>
      </c>
      <c r="B780" s="59">
        <v>2016</v>
      </c>
      <c r="C780" s="59">
        <v>76.2</v>
      </c>
      <c r="D780" s="59">
        <v>76.2</v>
      </c>
      <c r="E780" s="59">
        <v>93.14</v>
      </c>
      <c r="F780" s="59">
        <v>88.03</v>
      </c>
      <c r="G780" s="59">
        <v>87.34</v>
      </c>
      <c r="H780" s="59">
        <v>38.97</v>
      </c>
      <c r="I780" s="58" t="s">
        <v>652</v>
      </c>
      <c r="J780" s="58"/>
    </row>
    <row r="781" spans="1:10" x14ac:dyDescent="0.3">
      <c r="A781" s="58" t="s">
        <v>654</v>
      </c>
      <c r="B781" s="59">
        <v>2017</v>
      </c>
      <c r="C781" s="59">
        <v>76.540000000000006</v>
      </c>
      <c r="D781" s="59">
        <v>76.540000000000006</v>
      </c>
      <c r="E781" s="59">
        <v>100</v>
      </c>
      <c r="F781" s="59">
        <v>88.42</v>
      </c>
      <c r="G781" s="59">
        <v>79.86</v>
      </c>
      <c r="H781" s="59">
        <v>53.2</v>
      </c>
      <c r="I781" s="58" t="s">
        <v>652</v>
      </c>
      <c r="J781" s="58"/>
    </row>
    <row r="782" spans="1:10" x14ac:dyDescent="0.3">
      <c r="A782" s="58" t="s">
        <v>654</v>
      </c>
      <c r="B782" s="59">
        <v>2018</v>
      </c>
      <c r="C782" s="59">
        <v>84.17</v>
      </c>
      <c r="D782" s="59">
        <v>84.17</v>
      </c>
      <c r="E782" s="59">
        <v>86.67</v>
      </c>
      <c r="F782" s="59">
        <v>89.39</v>
      </c>
      <c r="G782" s="59">
        <v>87.73</v>
      </c>
      <c r="H782" s="59">
        <v>70.16</v>
      </c>
      <c r="I782" s="58" t="s">
        <v>652</v>
      </c>
      <c r="J782" s="58"/>
    </row>
    <row r="783" spans="1:10" x14ac:dyDescent="0.3">
      <c r="A783" s="58" t="s">
        <v>654</v>
      </c>
      <c r="B783" s="59">
        <v>2019</v>
      </c>
      <c r="C783" s="59">
        <v>87.6</v>
      </c>
      <c r="D783" s="59">
        <v>64.64</v>
      </c>
      <c r="E783" s="59">
        <v>41.67</v>
      </c>
      <c r="F783" s="59">
        <v>86.43</v>
      </c>
      <c r="G783" s="59">
        <v>90.53</v>
      </c>
      <c r="H783" s="59">
        <v>84.1</v>
      </c>
      <c r="I783" s="58" t="s">
        <v>652</v>
      </c>
      <c r="J783" s="58"/>
    </row>
    <row r="784" spans="1:10" x14ac:dyDescent="0.3">
      <c r="A784" s="58" t="s">
        <v>654</v>
      </c>
      <c r="B784" s="59">
        <v>2020</v>
      </c>
      <c r="C784" s="59">
        <v>82.99</v>
      </c>
      <c r="D784" s="59">
        <v>82.99</v>
      </c>
      <c r="E784" s="59">
        <v>100</v>
      </c>
      <c r="F784" s="59">
        <v>88.4</v>
      </c>
      <c r="G784" s="59">
        <v>88.17</v>
      </c>
      <c r="H784" s="59">
        <v>65.81</v>
      </c>
      <c r="I784" s="58" t="s">
        <v>652</v>
      </c>
      <c r="J784" s="58"/>
    </row>
    <row r="785" spans="1:10" x14ac:dyDescent="0.3">
      <c r="A785" s="58" t="s">
        <v>654</v>
      </c>
      <c r="B785" s="59">
        <v>2021</v>
      </c>
      <c r="C785" s="59">
        <v>85.13</v>
      </c>
      <c r="D785" s="59">
        <v>48.6</v>
      </c>
      <c r="E785" s="59">
        <v>12.07</v>
      </c>
      <c r="F785" s="59">
        <v>88.16</v>
      </c>
      <c r="G785" s="59">
        <v>90.36</v>
      </c>
      <c r="H785" s="59">
        <v>71.34</v>
      </c>
      <c r="I785" s="58" t="s">
        <v>652</v>
      </c>
      <c r="J785" s="58"/>
    </row>
    <row r="786" spans="1:10" x14ac:dyDescent="0.3">
      <c r="A786" s="58" t="s">
        <v>655</v>
      </c>
      <c r="B786" s="59">
        <v>2008</v>
      </c>
      <c r="C786" s="59">
        <v>82.05</v>
      </c>
      <c r="D786" s="59">
        <v>41.68</v>
      </c>
      <c r="E786" s="59">
        <v>1.28</v>
      </c>
      <c r="F786" s="59">
        <v>88.31</v>
      </c>
      <c r="G786" s="59">
        <v>68.989999999999995</v>
      </c>
      <c r="H786" s="59">
        <v>96.16</v>
      </c>
      <c r="I786" s="58" t="s">
        <v>652</v>
      </c>
      <c r="J786" s="58"/>
    </row>
    <row r="787" spans="1:10" x14ac:dyDescent="0.3">
      <c r="A787" s="58" t="s">
        <v>655</v>
      </c>
      <c r="B787" s="59">
        <v>2009</v>
      </c>
      <c r="C787" s="59">
        <v>81.87</v>
      </c>
      <c r="D787" s="59">
        <v>43.93</v>
      </c>
      <c r="E787" s="59">
        <v>1.79</v>
      </c>
      <c r="F787" s="59">
        <v>89.66</v>
      </c>
      <c r="G787" s="59">
        <v>69.23</v>
      </c>
      <c r="H787" s="59">
        <v>92.96</v>
      </c>
      <c r="I787" s="58" t="s">
        <v>652</v>
      </c>
      <c r="J787" s="58"/>
    </row>
    <row r="788" spans="1:10" x14ac:dyDescent="0.3">
      <c r="A788" s="58" t="s">
        <v>655</v>
      </c>
      <c r="B788" s="59">
        <v>2010</v>
      </c>
      <c r="C788" s="59">
        <v>86.87</v>
      </c>
      <c r="D788" s="59">
        <v>44.77</v>
      </c>
      <c r="E788" s="59">
        <v>4.3099999999999996</v>
      </c>
      <c r="F788" s="59">
        <v>90.53</v>
      </c>
      <c r="G788" s="59">
        <v>78.16</v>
      </c>
      <c r="H788" s="59">
        <v>97.05</v>
      </c>
      <c r="I788" s="58" t="s">
        <v>652</v>
      </c>
      <c r="J788" s="58"/>
    </row>
    <row r="789" spans="1:10" x14ac:dyDescent="0.3">
      <c r="A789" s="58" t="s">
        <v>655</v>
      </c>
      <c r="B789" s="59">
        <v>2011</v>
      </c>
      <c r="C789" s="59">
        <v>86.06</v>
      </c>
      <c r="D789" s="59">
        <v>44.5</v>
      </c>
      <c r="E789" s="59">
        <v>2.78</v>
      </c>
      <c r="F789" s="59">
        <v>90.22</v>
      </c>
      <c r="G789" s="59">
        <v>76.069999999999993</v>
      </c>
      <c r="H789" s="59">
        <v>97.78</v>
      </c>
      <c r="I789" s="58" t="s">
        <v>652</v>
      </c>
      <c r="J789" s="58"/>
    </row>
    <row r="790" spans="1:10" x14ac:dyDescent="0.3">
      <c r="A790" s="58" t="s">
        <v>655</v>
      </c>
      <c r="B790" s="59">
        <v>2012</v>
      </c>
      <c r="C790" s="59">
        <v>80.75</v>
      </c>
      <c r="D790" s="59">
        <v>43.66</v>
      </c>
      <c r="E790" s="59">
        <v>6.41</v>
      </c>
      <c r="F790" s="59">
        <v>90.33</v>
      </c>
      <c r="G790" s="59">
        <v>71.08</v>
      </c>
      <c r="H790" s="59">
        <v>83.94</v>
      </c>
      <c r="I790" s="58" t="s">
        <v>652</v>
      </c>
      <c r="J790" s="58"/>
    </row>
    <row r="791" spans="1:10" x14ac:dyDescent="0.3">
      <c r="A791" s="58" t="s">
        <v>655</v>
      </c>
      <c r="B791" s="59">
        <v>2013</v>
      </c>
      <c r="C791" s="59">
        <v>84.8</v>
      </c>
      <c r="D791" s="59">
        <v>44.28</v>
      </c>
      <c r="E791" s="59">
        <v>3.49</v>
      </c>
      <c r="F791" s="59">
        <v>90.4</v>
      </c>
      <c r="G791" s="59">
        <v>76.790000000000006</v>
      </c>
      <c r="H791" s="59">
        <v>90.9</v>
      </c>
      <c r="I791" s="58" t="s">
        <v>652</v>
      </c>
      <c r="J791" s="58"/>
    </row>
    <row r="792" spans="1:10" x14ac:dyDescent="0.3">
      <c r="A792" s="58" t="s">
        <v>655</v>
      </c>
      <c r="B792" s="59">
        <v>2014</v>
      </c>
      <c r="C792" s="59">
        <v>80.66</v>
      </c>
      <c r="D792" s="59">
        <v>43.11</v>
      </c>
      <c r="E792" s="59">
        <v>5.43</v>
      </c>
      <c r="F792" s="59">
        <v>91.45</v>
      </c>
      <c r="G792" s="59">
        <v>78.349999999999994</v>
      </c>
      <c r="H792" s="59">
        <v>68.94</v>
      </c>
      <c r="I792" s="58" t="s">
        <v>652</v>
      </c>
      <c r="J792" s="58"/>
    </row>
    <row r="793" spans="1:10" x14ac:dyDescent="0.3">
      <c r="A793" s="58" t="s">
        <v>655</v>
      </c>
      <c r="B793" s="59">
        <v>2015</v>
      </c>
      <c r="C793" s="59">
        <v>88.87</v>
      </c>
      <c r="D793" s="59">
        <v>45.4</v>
      </c>
      <c r="E793" s="59">
        <v>1.92</v>
      </c>
      <c r="F793" s="59">
        <v>91.95</v>
      </c>
      <c r="G793" s="59">
        <v>84.59</v>
      </c>
      <c r="H793" s="59">
        <v>91.97</v>
      </c>
      <c r="I793" s="58" t="s">
        <v>652</v>
      </c>
      <c r="J793" s="58"/>
    </row>
    <row r="794" spans="1:10" x14ac:dyDescent="0.3">
      <c r="A794" s="58" t="s">
        <v>655</v>
      </c>
      <c r="B794" s="59">
        <v>2016</v>
      </c>
      <c r="C794" s="59">
        <v>89.78</v>
      </c>
      <c r="D794" s="59">
        <v>46.33</v>
      </c>
      <c r="E794" s="59">
        <v>2.94</v>
      </c>
      <c r="F794" s="59">
        <v>93.67</v>
      </c>
      <c r="G794" s="59">
        <v>82.38</v>
      </c>
      <c r="H794" s="59">
        <v>97.27</v>
      </c>
      <c r="I794" s="58" t="s">
        <v>652</v>
      </c>
      <c r="J794" s="58"/>
    </row>
    <row r="795" spans="1:10" x14ac:dyDescent="0.3">
      <c r="A795" s="58" t="s">
        <v>655</v>
      </c>
      <c r="B795" s="59">
        <v>2017</v>
      </c>
      <c r="C795" s="59">
        <v>87.96</v>
      </c>
      <c r="D795" s="59">
        <v>52.57</v>
      </c>
      <c r="E795" s="59">
        <v>17.190000000000001</v>
      </c>
      <c r="F795" s="59">
        <v>92.03</v>
      </c>
      <c r="G795" s="59">
        <v>79.5</v>
      </c>
      <c r="H795" s="59">
        <v>97.07</v>
      </c>
      <c r="I795" s="58" t="s">
        <v>652</v>
      </c>
      <c r="J795" s="58"/>
    </row>
    <row r="796" spans="1:10" x14ac:dyDescent="0.3">
      <c r="A796" s="58" t="s">
        <v>655</v>
      </c>
      <c r="B796" s="59">
        <v>2018</v>
      </c>
      <c r="C796" s="59">
        <v>87.6</v>
      </c>
      <c r="D796" s="59">
        <v>44.35</v>
      </c>
      <c r="E796" s="59">
        <v>1.1100000000000001</v>
      </c>
      <c r="F796" s="59">
        <v>91.58</v>
      </c>
      <c r="G796" s="59">
        <v>79.760000000000005</v>
      </c>
      <c r="H796" s="59">
        <v>95.72</v>
      </c>
      <c r="I796" s="58" t="s">
        <v>652</v>
      </c>
      <c r="J796" s="58"/>
    </row>
    <row r="797" spans="1:10" x14ac:dyDescent="0.3">
      <c r="A797" s="58" t="s">
        <v>655</v>
      </c>
      <c r="B797" s="59">
        <v>2019</v>
      </c>
      <c r="C797" s="59">
        <v>87.53</v>
      </c>
      <c r="D797" s="59">
        <v>44.29</v>
      </c>
      <c r="E797" s="59">
        <v>1.04</v>
      </c>
      <c r="F797" s="59">
        <v>90.51</v>
      </c>
      <c r="G797" s="59">
        <v>79.13</v>
      </c>
      <c r="H797" s="59">
        <v>98.14</v>
      </c>
      <c r="I797" s="58" t="s">
        <v>652</v>
      </c>
      <c r="J797" s="58"/>
    </row>
    <row r="798" spans="1:10" x14ac:dyDescent="0.3">
      <c r="A798" s="58" t="s">
        <v>655</v>
      </c>
      <c r="B798" s="59">
        <v>2020</v>
      </c>
      <c r="C798" s="59">
        <v>94.13</v>
      </c>
      <c r="D798" s="59">
        <v>50.11</v>
      </c>
      <c r="E798" s="59">
        <v>6.1</v>
      </c>
      <c r="F798" s="59">
        <v>91.44</v>
      </c>
      <c r="G798" s="59">
        <v>95.43</v>
      </c>
      <c r="H798" s="59">
        <v>95.75</v>
      </c>
      <c r="I798" s="58" t="s">
        <v>652</v>
      </c>
      <c r="J798" s="58"/>
    </row>
    <row r="799" spans="1:10" x14ac:dyDescent="0.3">
      <c r="A799" s="58" t="s">
        <v>655</v>
      </c>
      <c r="B799" s="59">
        <v>2021</v>
      </c>
      <c r="C799" s="59">
        <v>92.79</v>
      </c>
      <c r="D799" s="59">
        <v>49.41</v>
      </c>
      <c r="E799" s="59">
        <v>6.03</v>
      </c>
      <c r="F799" s="59">
        <v>91.1</v>
      </c>
      <c r="G799" s="59">
        <v>92.53</v>
      </c>
      <c r="H799" s="59">
        <v>95.72</v>
      </c>
      <c r="I799" s="58" t="s">
        <v>652</v>
      </c>
      <c r="J799" s="58"/>
    </row>
    <row r="800" spans="1:10" x14ac:dyDescent="0.3">
      <c r="A800" s="58" t="s">
        <v>544</v>
      </c>
      <c r="B800" s="59">
        <v>2008</v>
      </c>
      <c r="C800" s="59">
        <v>76.61</v>
      </c>
      <c r="D800" s="59">
        <v>76.61</v>
      </c>
      <c r="E800" s="59">
        <v>100</v>
      </c>
      <c r="F800" s="59">
        <v>80.349999999999994</v>
      </c>
      <c r="G800" s="59">
        <v>73.430000000000007</v>
      </c>
      <c r="H800" s="59">
        <v>76.760000000000005</v>
      </c>
      <c r="I800" s="58" t="s">
        <v>652</v>
      </c>
      <c r="J800" s="58"/>
    </row>
    <row r="801" spans="1:10" x14ac:dyDescent="0.3">
      <c r="A801" s="58" t="s">
        <v>544</v>
      </c>
      <c r="B801" s="59">
        <v>2009</v>
      </c>
      <c r="C801" s="59">
        <v>77.69</v>
      </c>
      <c r="D801" s="59">
        <v>77.69</v>
      </c>
      <c r="E801" s="59">
        <v>94.44</v>
      </c>
      <c r="F801" s="59">
        <v>81.91</v>
      </c>
      <c r="G801" s="59">
        <v>71.510000000000005</v>
      </c>
      <c r="H801" s="59">
        <v>81.569999999999993</v>
      </c>
      <c r="I801" s="58" t="s">
        <v>652</v>
      </c>
      <c r="J801" s="58"/>
    </row>
    <row r="802" spans="1:10" x14ac:dyDescent="0.3">
      <c r="A802" s="58" t="s">
        <v>544</v>
      </c>
      <c r="B802" s="59">
        <v>2010</v>
      </c>
      <c r="C802" s="59">
        <v>82.6</v>
      </c>
      <c r="D802" s="59">
        <v>82.6</v>
      </c>
      <c r="E802" s="59">
        <v>89.13</v>
      </c>
      <c r="F802" s="59">
        <v>89.79</v>
      </c>
      <c r="G802" s="59">
        <v>80.61</v>
      </c>
      <c r="H802" s="59">
        <v>77.03</v>
      </c>
      <c r="I802" s="58" t="s">
        <v>652</v>
      </c>
      <c r="J802" s="58"/>
    </row>
    <row r="803" spans="1:10" x14ac:dyDescent="0.3">
      <c r="A803" s="58" t="s">
        <v>544</v>
      </c>
      <c r="B803" s="59">
        <v>2011</v>
      </c>
      <c r="C803" s="59">
        <v>89.01</v>
      </c>
      <c r="D803" s="59">
        <v>85.58</v>
      </c>
      <c r="E803" s="59">
        <v>86.67</v>
      </c>
      <c r="F803" s="59">
        <v>88.31</v>
      </c>
      <c r="G803" s="59">
        <v>92.5</v>
      </c>
      <c r="H803" s="59">
        <v>84.85</v>
      </c>
      <c r="I803" s="58" t="s">
        <v>652</v>
      </c>
      <c r="J803" s="58"/>
    </row>
    <row r="804" spans="1:10" x14ac:dyDescent="0.3">
      <c r="A804" s="58" t="s">
        <v>544</v>
      </c>
      <c r="B804" s="59">
        <v>2012</v>
      </c>
      <c r="C804" s="59">
        <v>82.56</v>
      </c>
      <c r="D804" s="59">
        <v>82.56</v>
      </c>
      <c r="E804" s="59">
        <v>90</v>
      </c>
      <c r="F804" s="59">
        <v>85.41</v>
      </c>
      <c r="G804" s="59">
        <v>92.37</v>
      </c>
      <c r="H804" s="59">
        <v>65.28</v>
      </c>
      <c r="I804" s="58" t="s">
        <v>652</v>
      </c>
      <c r="J804" s="58"/>
    </row>
    <row r="805" spans="1:10" x14ac:dyDescent="0.3">
      <c r="A805" s="58" t="s">
        <v>544</v>
      </c>
      <c r="B805" s="59">
        <v>2013</v>
      </c>
      <c r="C805" s="59">
        <v>85.23</v>
      </c>
      <c r="D805" s="59">
        <v>64.489999999999995</v>
      </c>
      <c r="E805" s="59">
        <v>43.75</v>
      </c>
      <c r="F805" s="59">
        <v>84.34</v>
      </c>
      <c r="G805" s="59">
        <v>91.03</v>
      </c>
      <c r="H805" s="59">
        <v>78</v>
      </c>
      <c r="I805" s="58" t="s">
        <v>652</v>
      </c>
      <c r="J805" s="58"/>
    </row>
    <row r="806" spans="1:10" x14ac:dyDescent="0.3">
      <c r="A806" s="58" t="s">
        <v>544</v>
      </c>
      <c r="B806" s="59">
        <v>2014</v>
      </c>
      <c r="C806" s="59">
        <v>83.88</v>
      </c>
      <c r="D806" s="59">
        <v>65.47</v>
      </c>
      <c r="E806" s="59">
        <v>43.75</v>
      </c>
      <c r="F806" s="59">
        <v>80.459999999999994</v>
      </c>
      <c r="G806" s="59">
        <v>87.46</v>
      </c>
      <c r="H806" s="59">
        <v>82.76</v>
      </c>
      <c r="I806" s="58" t="s">
        <v>652</v>
      </c>
      <c r="J806" s="58"/>
    </row>
    <row r="807" spans="1:10" x14ac:dyDescent="0.3">
      <c r="A807" s="58" t="s">
        <v>544</v>
      </c>
      <c r="B807" s="59">
        <v>2015</v>
      </c>
      <c r="C807" s="59">
        <v>84.93</v>
      </c>
      <c r="D807" s="59">
        <v>84.93</v>
      </c>
      <c r="E807" s="59">
        <v>100</v>
      </c>
      <c r="F807" s="59">
        <v>79.36</v>
      </c>
      <c r="G807" s="59">
        <v>91.03</v>
      </c>
      <c r="H807" s="59">
        <v>82.76</v>
      </c>
      <c r="I807" s="58" t="s">
        <v>652</v>
      </c>
      <c r="J807" s="58"/>
    </row>
    <row r="808" spans="1:10" x14ac:dyDescent="0.3">
      <c r="A808" s="58" t="s">
        <v>544</v>
      </c>
      <c r="B808" s="59">
        <v>2016</v>
      </c>
      <c r="C808" s="59">
        <v>85.85</v>
      </c>
      <c r="D808" s="59">
        <v>63.76</v>
      </c>
      <c r="E808" s="59">
        <v>41.67</v>
      </c>
      <c r="F808" s="59">
        <v>83.48</v>
      </c>
      <c r="G808" s="59">
        <v>90.31</v>
      </c>
      <c r="H808" s="59">
        <v>82.28</v>
      </c>
      <c r="I808" s="58" t="s">
        <v>652</v>
      </c>
      <c r="J808" s="58"/>
    </row>
    <row r="809" spans="1:10" x14ac:dyDescent="0.3">
      <c r="A809" s="58" t="s">
        <v>544</v>
      </c>
      <c r="B809" s="59">
        <v>2017</v>
      </c>
      <c r="C809" s="59">
        <v>86.73</v>
      </c>
      <c r="D809" s="59">
        <v>86.73</v>
      </c>
      <c r="E809" s="59">
        <v>100</v>
      </c>
      <c r="F809" s="59">
        <v>87.16</v>
      </c>
      <c r="G809" s="59">
        <v>91.62</v>
      </c>
      <c r="H809" s="59">
        <v>79.28</v>
      </c>
      <c r="I809" s="58" t="s">
        <v>652</v>
      </c>
      <c r="J809" s="58"/>
    </row>
    <row r="810" spans="1:10" x14ac:dyDescent="0.3">
      <c r="A810" s="58" t="s">
        <v>544</v>
      </c>
      <c r="B810" s="59">
        <v>2018</v>
      </c>
      <c r="C810" s="59">
        <v>90.06</v>
      </c>
      <c r="D810" s="59">
        <v>47.53</v>
      </c>
      <c r="E810" s="59">
        <v>5</v>
      </c>
      <c r="F810" s="59">
        <v>88.92</v>
      </c>
      <c r="G810" s="59">
        <v>95.03</v>
      </c>
      <c r="H810" s="59">
        <v>84.32</v>
      </c>
      <c r="I810" s="58" t="s">
        <v>652</v>
      </c>
      <c r="J810" s="58"/>
    </row>
    <row r="811" spans="1:10" x14ac:dyDescent="0.3">
      <c r="A811" s="58" t="s">
        <v>544</v>
      </c>
      <c r="B811" s="59">
        <v>2019</v>
      </c>
      <c r="C811" s="59">
        <v>88.73</v>
      </c>
      <c r="D811" s="59">
        <v>49.37</v>
      </c>
      <c r="E811" s="59">
        <v>10</v>
      </c>
      <c r="F811" s="59">
        <v>85.24</v>
      </c>
      <c r="G811" s="59">
        <v>94.27</v>
      </c>
      <c r="H811" s="59">
        <v>84.93</v>
      </c>
      <c r="I811" s="58" t="s">
        <v>652</v>
      </c>
      <c r="J811" s="58"/>
    </row>
    <row r="812" spans="1:10" x14ac:dyDescent="0.3">
      <c r="A812" s="58" t="s">
        <v>544</v>
      </c>
      <c r="B812" s="59">
        <v>2020</v>
      </c>
      <c r="C812" s="59">
        <v>85.9</v>
      </c>
      <c r="D812" s="59">
        <v>73.209999999999994</v>
      </c>
      <c r="E812" s="59">
        <v>60.53</v>
      </c>
      <c r="F812" s="59">
        <v>85.81</v>
      </c>
      <c r="G812" s="59">
        <v>93.78</v>
      </c>
      <c r="H812" s="59">
        <v>74.790000000000006</v>
      </c>
      <c r="I812" s="58" t="s">
        <v>652</v>
      </c>
      <c r="J812" s="58"/>
    </row>
    <row r="813" spans="1:10" x14ac:dyDescent="0.3">
      <c r="A813" s="58" t="s">
        <v>544</v>
      </c>
      <c r="B813" s="59">
        <v>2021</v>
      </c>
      <c r="C813" s="59">
        <v>84.43</v>
      </c>
      <c r="D813" s="59">
        <v>55.75</v>
      </c>
      <c r="E813" s="59">
        <v>27.08</v>
      </c>
      <c r="F813" s="59">
        <v>80.56</v>
      </c>
      <c r="G813" s="59">
        <v>95.73</v>
      </c>
      <c r="H813" s="59">
        <v>72.86</v>
      </c>
      <c r="I813" s="58" t="s">
        <v>652</v>
      </c>
      <c r="J813" s="58"/>
    </row>
    <row r="814" spans="1:10" x14ac:dyDescent="0.3">
      <c r="A814" s="58" t="s">
        <v>550</v>
      </c>
      <c r="B814" s="59">
        <v>2008</v>
      </c>
      <c r="C814" s="59">
        <v>57.71</v>
      </c>
      <c r="D814" s="59">
        <v>57.71</v>
      </c>
      <c r="E814" s="59">
        <v>100</v>
      </c>
      <c r="F814" s="59">
        <v>43.7</v>
      </c>
      <c r="G814" s="59">
        <v>85.76</v>
      </c>
      <c r="H814" s="59">
        <v>34.15</v>
      </c>
      <c r="I814" s="58" t="s">
        <v>652</v>
      </c>
      <c r="J814" s="58"/>
    </row>
    <row r="815" spans="1:10" x14ac:dyDescent="0.3">
      <c r="A815" s="58" t="s">
        <v>550</v>
      </c>
      <c r="B815" s="59">
        <v>2009</v>
      </c>
      <c r="C815" s="59">
        <v>54.08</v>
      </c>
      <c r="D815" s="59">
        <v>54.08</v>
      </c>
      <c r="E815" s="59">
        <v>100</v>
      </c>
      <c r="F815" s="59">
        <v>46.72</v>
      </c>
      <c r="G815" s="59">
        <v>87.55</v>
      </c>
      <c r="H815" s="59">
        <v>15.06</v>
      </c>
      <c r="I815" s="58" t="s">
        <v>652</v>
      </c>
      <c r="J815" s="58"/>
    </row>
    <row r="816" spans="1:10" x14ac:dyDescent="0.3">
      <c r="A816" s="58" t="s">
        <v>550</v>
      </c>
      <c r="B816" s="59">
        <v>2010</v>
      </c>
      <c r="C816" s="59">
        <v>62.73</v>
      </c>
      <c r="D816" s="59">
        <v>62.73</v>
      </c>
      <c r="E816" s="59">
        <v>100</v>
      </c>
      <c r="F816" s="59">
        <v>48.59</v>
      </c>
      <c r="G816" s="59">
        <v>86.82</v>
      </c>
      <c r="H816" s="59">
        <v>44.95</v>
      </c>
      <c r="I816" s="58" t="s">
        <v>652</v>
      </c>
      <c r="J816" s="58"/>
    </row>
    <row r="817" spans="1:10" x14ac:dyDescent="0.3">
      <c r="A817" s="58" t="s">
        <v>550</v>
      </c>
      <c r="B817" s="59">
        <v>2011</v>
      </c>
      <c r="C817" s="59">
        <v>63.38</v>
      </c>
      <c r="D817" s="59">
        <v>63.38</v>
      </c>
      <c r="E817" s="59">
        <v>100</v>
      </c>
      <c r="F817" s="59">
        <v>43.86</v>
      </c>
      <c r="G817" s="59">
        <v>82.41</v>
      </c>
      <c r="H817" s="59">
        <v>59.1</v>
      </c>
      <c r="I817" s="58" t="s">
        <v>652</v>
      </c>
      <c r="J817" s="58"/>
    </row>
    <row r="818" spans="1:10" x14ac:dyDescent="0.3">
      <c r="A818" s="58" t="s">
        <v>550</v>
      </c>
      <c r="B818" s="59">
        <v>2012</v>
      </c>
      <c r="C818" s="59">
        <v>60.53</v>
      </c>
      <c r="D818" s="59">
        <v>57.77</v>
      </c>
      <c r="E818" s="59">
        <v>55</v>
      </c>
      <c r="F818" s="59">
        <v>44.64</v>
      </c>
      <c r="G818" s="59">
        <v>81.81</v>
      </c>
      <c r="H818" s="59">
        <v>48.81</v>
      </c>
      <c r="I818" s="58" t="s">
        <v>652</v>
      </c>
      <c r="J818" s="58"/>
    </row>
    <row r="819" spans="1:10" x14ac:dyDescent="0.3">
      <c r="A819" s="58" t="s">
        <v>550</v>
      </c>
      <c r="B819" s="59">
        <v>2013</v>
      </c>
      <c r="C819" s="59">
        <v>60.79</v>
      </c>
      <c r="D819" s="59">
        <v>52.27</v>
      </c>
      <c r="E819" s="59">
        <v>43.75</v>
      </c>
      <c r="F819" s="59">
        <v>33.64</v>
      </c>
      <c r="G819" s="59">
        <v>82.78</v>
      </c>
      <c r="H819" s="59">
        <v>61.19</v>
      </c>
      <c r="I819" s="58" t="s">
        <v>652</v>
      </c>
      <c r="J819" s="58"/>
    </row>
    <row r="820" spans="1:10" x14ac:dyDescent="0.3">
      <c r="A820" s="58" t="s">
        <v>550</v>
      </c>
      <c r="B820" s="59">
        <v>2014</v>
      </c>
      <c r="C820" s="59">
        <v>69.37</v>
      </c>
      <c r="D820" s="59">
        <v>39.1</v>
      </c>
      <c r="E820" s="59">
        <v>9.3800000000000008</v>
      </c>
      <c r="F820" s="59">
        <v>52.34</v>
      </c>
      <c r="G820" s="59">
        <v>76.3</v>
      </c>
      <c r="H820" s="59">
        <v>79.39</v>
      </c>
      <c r="I820" s="58" t="s">
        <v>652</v>
      </c>
      <c r="J820" s="58"/>
    </row>
    <row r="821" spans="1:10" x14ac:dyDescent="0.3">
      <c r="A821" s="58" t="s">
        <v>550</v>
      </c>
      <c r="B821" s="59">
        <v>2015</v>
      </c>
      <c r="C821" s="59">
        <v>62</v>
      </c>
      <c r="D821" s="59">
        <v>62</v>
      </c>
      <c r="E821" s="59">
        <v>100</v>
      </c>
      <c r="F821" s="59">
        <v>53.43</v>
      </c>
      <c r="G821" s="59">
        <v>71.73</v>
      </c>
      <c r="H821" s="59">
        <v>58.14</v>
      </c>
      <c r="I821" s="58" t="s">
        <v>652</v>
      </c>
      <c r="J821" s="58"/>
    </row>
    <row r="822" spans="1:10" x14ac:dyDescent="0.3">
      <c r="A822" s="58" t="s">
        <v>550</v>
      </c>
      <c r="B822" s="59">
        <v>2016</v>
      </c>
      <c r="C822" s="59">
        <v>67.19</v>
      </c>
      <c r="D822" s="59">
        <v>45.05</v>
      </c>
      <c r="E822" s="59">
        <v>22.92</v>
      </c>
      <c r="F822" s="59">
        <v>59.4</v>
      </c>
      <c r="G822" s="59">
        <v>79.98</v>
      </c>
      <c r="H822" s="59">
        <v>58.07</v>
      </c>
      <c r="I822" s="58" t="s">
        <v>652</v>
      </c>
      <c r="J822" s="58"/>
    </row>
    <row r="823" spans="1:10" x14ac:dyDescent="0.3">
      <c r="A823" s="58" t="s">
        <v>550</v>
      </c>
      <c r="B823" s="59">
        <v>2017</v>
      </c>
      <c r="C823" s="59">
        <v>64.27</v>
      </c>
      <c r="D823" s="59">
        <v>34.909999999999997</v>
      </c>
      <c r="E823" s="59">
        <v>5.56</v>
      </c>
      <c r="F823" s="59">
        <v>61.89</v>
      </c>
      <c r="G823" s="59">
        <v>82.18</v>
      </c>
      <c r="H823" s="59">
        <v>41.58</v>
      </c>
      <c r="I823" s="58" t="s">
        <v>652</v>
      </c>
      <c r="J823" s="58"/>
    </row>
    <row r="824" spans="1:10" x14ac:dyDescent="0.3">
      <c r="A824" s="58" t="s">
        <v>550</v>
      </c>
      <c r="B824" s="59">
        <v>2018</v>
      </c>
      <c r="C824" s="59">
        <v>67.930000000000007</v>
      </c>
      <c r="D824" s="59">
        <v>41.47</v>
      </c>
      <c r="E824" s="59">
        <v>15</v>
      </c>
      <c r="F824" s="59">
        <v>60.93</v>
      </c>
      <c r="G824" s="59">
        <v>81.16</v>
      </c>
      <c r="H824" s="59">
        <v>57.3</v>
      </c>
      <c r="I824" s="58" t="s">
        <v>652</v>
      </c>
      <c r="J824" s="58"/>
    </row>
    <row r="825" spans="1:10" x14ac:dyDescent="0.3">
      <c r="A825" s="58" t="s">
        <v>550</v>
      </c>
      <c r="B825" s="59">
        <v>2019</v>
      </c>
      <c r="C825" s="59">
        <v>72.84</v>
      </c>
      <c r="D825" s="59">
        <v>72.84</v>
      </c>
      <c r="E825" s="59">
        <v>100</v>
      </c>
      <c r="F825" s="59">
        <v>55.83</v>
      </c>
      <c r="G825" s="59">
        <v>80.959999999999994</v>
      </c>
      <c r="H825" s="59">
        <v>81.14</v>
      </c>
      <c r="I825" s="58" t="s">
        <v>652</v>
      </c>
      <c r="J825" s="58"/>
    </row>
    <row r="826" spans="1:10" x14ac:dyDescent="0.3">
      <c r="A826" s="58" t="s">
        <v>550</v>
      </c>
      <c r="B826" s="59">
        <v>2020</v>
      </c>
      <c r="C826" s="59">
        <v>64.14</v>
      </c>
      <c r="D826" s="59">
        <v>46.54</v>
      </c>
      <c r="E826" s="59">
        <v>28.95</v>
      </c>
      <c r="F826" s="59">
        <v>50.83</v>
      </c>
      <c r="G826" s="59">
        <v>80.02</v>
      </c>
      <c r="H826" s="59">
        <v>57.08</v>
      </c>
      <c r="I826" s="58" t="s">
        <v>652</v>
      </c>
      <c r="J826" s="58"/>
    </row>
    <row r="827" spans="1:10" x14ac:dyDescent="0.3">
      <c r="A827" s="58" t="s">
        <v>550</v>
      </c>
      <c r="B827" s="59">
        <v>2021</v>
      </c>
      <c r="C827" s="59">
        <v>66.150000000000006</v>
      </c>
      <c r="D827" s="59">
        <v>66.150000000000006</v>
      </c>
      <c r="E827" s="59">
        <v>68.75</v>
      </c>
      <c r="F827" s="59">
        <v>41.62</v>
      </c>
      <c r="G827" s="59">
        <v>80.709999999999994</v>
      </c>
      <c r="H827" s="59">
        <v>74.06</v>
      </c>
      <c r="I827" s="58" t="s">
        <v>652</v>
      </c>
      <c r="J827" s="58"/>
    </row>
    <row r="828" spans="1:10" x14ac:dyDescent="0.3">
      <c r="A828" s="58" t="s">
        <v>653</v>
      </c>
      <c r="B828" s="59">
        <v>2008</v>
      </c>
      <c r="C828" s="59">
        <v>69.7</v>
      </c>
      <c r="D828" s="59">
        <v>69.7</v>
      </c>
      <c r="E828" s="59">
        <v>100</v>
      </c>
      <c r="F828" s="59">
        <v>64.23</v>
      </c>
      <c r="G828" s="59">
        <v>81.34</v>
      </c>
      <c r="H828" s="59">
        <v>66.59</v>
      </c>
      <c r="I828" s="58" t="s">
        <v>652</v>
      </c>
      <c r="J828" s="58"/>
    </row>
    <row r="829" spans="1:10" x14ac:dyDescent="0.3">
      <c r="A829" s="58" t="s">
        <v>653</v>
      </c>
      <c r="B829" s="59">
        <v>2009</v>
      </c>
      <c r="C829" s="59">
        <v>69.709999999999994</v>
      </c>
      <c r="D829" s="59">
        <v>69.709999999999994</v>
      </c>
      <c r="E829" s="59">
        <v>100</v>
      </c>
      <c r="F829" s="59">
        <v>71.510000000000005</v>
      </c>
      <c r="G829" s="59">
        <v>78.08</v>
      </c>
      <c r="H829" s="59">
        <v>60.98</v>
      </c>
      <c r="I829" s="58" t="s">
        <v>652</v>
      </c>
      <c r="J829" s="58"/>
    </row>
    <row r="830" spans="1:10" x14ac:dyDescent="0.3">
      <c r="A830" s="58" t="s">
        <v>653</v>
      </c>
      <c r="B830" s="59">
        <v>2010</v>
      </c>
      <c r="C830" s="59">
        <v>74.56</v>
      </c>
      <c r="D830" s="59">
        <v>74.56</v>
      </c>
      <c r="E830" s="59">
        <v>100</v>
      </c>
      <c r="F830" s="59">
        <v>79.81</v>
      </c>
      <c r="G830" s="59">
        <v>86.68</v>
      </c>
      <c r="H830" s="59">
        <v>58.92</v>
      </c>
      <c r="I830" s="58" t="s">
        <v>652</v>
      </c>
      <c r="J830" s="58"/>
    </row>
    <row r="831" spans="1:10" x14ac:dyDescent="0.3">
      <c r="A831" s="58" t="s">
        <v>653</v>
      </c>
      <c r="B831" s="59">
        <v>2011</v>
      </c>
      <c r="C831" s="59">
        <v>80.33</v>
      </c>
      <c r="D831" s="59">
        <v>80.33</v>
      </c>
      <c r="E831" s="59">
        <v>100</v>
      </c>
      <c r="F831" s="59">
        <v>82.42</v>
      </c>
      <c r="G831" s="59">
        <v>94.51</v>
      </c>
      <c r="H831" s="59">
        <v>66.62</v>
      </c>
      <c r="I831" s="58" t="s">
        <v>652</v>
      </c>
      <c r="J831" s="58"/>
    </row>
    <row r="832" spans="1:10" x14ac:dyDescent="0.3">
      <c r="A832" s="58" t="s">
        <v>653</v>
      </c>
      <c r="B832" s="59">
        <v>2012</v>
      </c>
      <c r="C832" s="59">
        <v>76.61</v>
      </c>
      <c r="D832" s="59">
        <v>76.61</v>
      </c>
      <c r="E832" s="59">
        <v>100</v>
      </c>
      <c r="F832" s="59">
        <v>82.39</v>
      </c>
      <c r="G832" s="59">
        <v>89.61</v>
      </c>
      <c r="H832" s="59">
        <v>59.67</v>
      </c>
      <c r="I832" s="58" t="s">
        <v>652</v>
      </c>
      <c r="J832" s="58"/>
    </row>
    <row r="833" spans="1:10" x14ac:dyDescent="0.3">
      <c r="A833" s="58" t="s">
        <v>653</v>
      </c>
      <c r="B833" s="59">
        <v>2013</v>
      </c>
      <c r="C833" s="59">
        <v>74.89</v>
      </c>
      <c r="D833" s="59">
        <v>74.89</v>
      </c>
      <c r="E833" s="59">
        <v>100</v>
      </c>
      <c r="F833" s="59">
        <v>81.040000000000006</v>
      </c>
      <c r="G833" s="59">
        <v>91.9</v>
      </c>
      <c r="H833" s="59">
        <v>54.29</v>
      </c>
      <c r="I833" s="58" t="s">
        <v>652</v>
      </c>
      <c r="J833" s="58"/>
    </row>
    <row r="834" spans="1:10" x14ac:dyDescent="0.3">
      <c r="A834" s="58" t="s">
        <v>653</v>
      </c>
      <c r="B834" s="59">
        <v>2014</v>
      </c>
      <c r="C834" s="59">
        <v>68.84</v>
      </c>
      <c r="D834" s="59">
        <v>68.84</v>
      </c>
      <c r="E834" s="59">
        <v>100</v>
      </c>
      <c r="F834" s="59">
        <v>80.89</v>
      </c>
      <c r="G834" s="59">
        <v>78.349999999999994</v>
      </c>
      <c r="H834" s="59">
        <v>47.58</v>
      </c>
      <c r="I834" s="58" t="s">
        <v>652</v>
      </c>
      <c r="J834" s="58"/>
    </row>
    <row r="835" spans="1:10" x14ac:dyDescent="0.3">
      <c r="A835" s="58" t="s">
        <v>653</v>
      </c>
      <c r="B835" s="59">
        <v>2015</v>
      </c>
      <c r="C835" s="59">
        <v>79.94</v>
      </c>
      <c r="D835" s="59">
        <v>79.94</v>
      </c>
      <c r="E835" s="59">
        <v>100</v>
      </c>
      <c r="F835" s="59">
        <v>80.010000000000005</v>
      </c>
      <c r="G835" s="59">
        <v>79.42</v>
      </c>
      <c r="H835" s="59">
        <v>80.260000000000005</v>
      </c>
      <c r="I835" s="58" t="s">
        <v>652</v>
      </c>
      <c r="J835" s="58"/>
    </row>
    <row r="836" spans="1:10" x14ac:dyDescent="0.3">
      <c r="A836" s="58" t="s">
        <v>653</v>
      </c>
      <c r="B836" s="59">
        <v>2016</v>
      </c>
      <c r="C836" s="59">
        <v>73.5</v>
      </c>
      <c r="D836" s="59">
        <v>73.5</v>
      </c>
      <c r="E836" s="59">
        <v>100</v>
      </c>
      <c r="F836" s="59">
        <v>77.67</v>
      </c>
      <c r="G836" s="59">
        <v>86.11</v>
      </c>
      <c r="H836" s="59">
        <v>58.7</v>
      </c>
      <c r="I836" s="58" t="s">
        <v>652</v>
      </c>
      <c r="J836" s="58"/>
    </row>
    <row r="837" spans="1:10" x14ac:dyDescent="0.3">
      <c r="A837" s="58" t="s">
        <v>653</v>
      </c>
      <c r="B837" s="59">
        <v>2017</v>
      </c>
      <c r="C837" s="59">
        <v>69.849999999999994</v>
      </c>
      <c r="D837" s="59">
        <v>69.849999999999994</v>
      </c>
      <c r="E837" s="59">
        <v>100</v>
      </c>
      <c r="F837" s="59">
        <v>77.209999999999994</v>
      </c>
      <c r="G837" s="59">
        <v>78.98</v>
      </c>
      <c r="H837" s="59">
        <v>54.21</v>
      </c>
      <c r="I837" s="58" t="s">
        <v>652</v>
      </c>
      <c r="J837" s="58"/>
    </row>
    <row r="838" spans="1:10" x14ac:dyDescent="0.3">
      <c r="A838" s="58" t="s">
        <v>653</v>
      </c>
      <c r="B838" s="59">
        <v>2018</v>
      </c>
      <c r="C838" s="59">
        <v>82.01</v>
      </c>
      <c r="D838" s="59">
        <v>82.01</v>
      </c>
      <c r="E838" s="59">
        <v>100</v>
      </c>
      <c r="F838" s="59">
        <v>82.95</v>
      </c>
      <c r="G838" s="59">
        <v>82.41</v>
      </c>
      <c r="H838" s="59">
        <v>80.63</v>
      </c>
      <c r="I838" s="58" t="s">
        <v>652</v>
      </c>
      <c r="J838" s="58"/>
    </row>
    <row r="839" spans="1:10" x14ac:dyDescent="0.3">
      <c r="A839" s="58" t="s">
        <v>653</v>
      </c>
      <c r="B839" s="59">
        <v>2019</v>
      </c>
      <c r="C839" s="59">
        <v>69.67</v>
      </c>
      <c r="D839" s="59">
        <v>69.67</v>
      </c>
      <c r="E839" s="59">
        <v>100</v>
      </c>
      <c r="F839" s="59">
        <v>82.82</v>
      </c>
      <c r="G839" s="59">
        <v>80.2</v>
      </c>
      <c r="H839" s="59">
        <v>46.35</v>
      </c>
      <c r="I839" s="58" t="s">
        <v>652</v>
      </c>
      <c r="J839" s="58"/>
    </row>
    <row r="840" spans="1:10" x14ac:dyDescent="0.3">
      <c r="A840" s="58" t="s">
        <v>653</v>
      </c>
      <c r="B840" s="59">
        <v>2020</v>
      </c>
      <c r="C840" s="59">
        <v>64.14</v>
      </c>
      <c r="D840" s="59">
        <v>64.14</v>
      </c>
      <c r="E840" s="59">
        <v>100</v>
      </c>
      <c r="F840" s="59">
        <v>80.319999999999993</v>
      </c>
      <c r="G840" s="59">
        <v>75</v>
      </c>
      <c r="H840" s="59">
        <v>37.119999999999997</v>
      </c>
      <c r="I840" s="58" t="s">
        <v>652</v>
      </c>
      <c r="J840" s="58"/>
    </row>
    <row r="841" spans="1:10" x14ac:dyDescent="0.3">
      <c r="A841" s="58" t="s">
        <v>653</v>
      </c>
      <c r="B841" s="59">
        <v>2021</v>
      </c>
      <c r="C841" s="59">
        <v>80.41</v>
      </c>
      <c r="D841" s="59">
        <v>80.41</v>
      </c>
      <c r="E841" s="59">
        <v>100</v>
      </c>
      <c r="F841" s="59">
        <v>81.2</v>
      </c>
      <c r="G841" s="59">
        <v>79.09</v>
      </c>
      <c r="H841" s="59">
        <v>80.58</v>
      </c>
      <c r="I841" s="58" t="s">
        <v>652</v>
      </c>
      <c r="J841" s="58"/>
    </row>
    <row r="842" spans="1:10" x14ac:dyDescent="0.3">
      <c r="A842" s="58" t="s">
        <v>145</v>
      </c>
      <c r="B842" s="59">
        <v>2008</v>
      </c>
      <c r="C842" s="59">
        <v>76.42</v>
      </c>
      <c r="D842" s="59">
        <v>45.45</v>
      </c>
      <c r="E842" s="59">
        <v>17.95</v>
      </c>
      <c r="F842" s="59">
        <v>77.23</v>
      </c>
      <c r="G842" s="59">
        <v>77.88</v>
      </c>
      <c r="H842" s="59">
        <v>72.63</v>
      </c>
      <c r="I842" s="58" t="s">
        <v>652</v>
      </c>
      <c r="J842" s="58"/>
    </row>
    <row r="843" spans="1:10" x14ac:dyDescent="0.3">
      <c r="A843" s="58" t="s">
        <v>145</v>
      </c>
      <c r="B843" s="59">
        <v>2009</v>
      </c>
      <c r="C843" s="59">
        <v>72.3</v>
      </c>
      <c r="D843" s="59">
        <v>72.3</v>
      </c>
      <c r="E843" s="59">
        <v>100</v>
      </c>
      <c r="F843" s="59">
        <v>77.87</v>
      </c>
      <c r="G843" s="59">
        <v>78.489999999999995</v>
      </c>
      <c r="H843" s="59">
        <v>53.08</v>
      </c>
      <c r="I843" s="58" t="s">
        <v>652</v>
      </c>
      <c r="J843" s="58"/>
    </row>
    <row r="844" spans="1:10" x14ac:dyDescent="0.3">
      <c r="A844" s="58" t="s">
        <v>145</v>
      </c>
      <c r="B844" s="59">
        <v>2010</v>
      </c>
      <c r="C844" s="59">
        <v>77.12</v>
      </c>
      <c r="D844" s="59">
        <v>50.61</v>
      </c>
      <c r="E844" s="59">
        <v>24.14</v>
      </c>
      <c r="F844" s="59">
        <v>78.28</v>
      </c>
      <c r="G844" s="59">
        <v>75.5</v>
      </c>
      <c r="H844" s="59">
        <v>78.31</v>
      </c>
      <c r="I844" s="58" t="s">
        <v>652</v>
      </c>
      <c r="J844" s="58"/>
    </row>
    <row r="845" spans="1:10" x14ac:dyDescent="0.3">
      <c r="A845" s="58" t="s">
        <v>145</v>
      </c>
      <c r="B845" s="59">
        <v>2011</v>
      </c>
      <c r="C845" s="59">
        <v>79.02</v>
      </c>
      <c r="D845" s="59">
        <v>79.02</v>
      </c>
      <c r="E845" s="59">
        <v>62.04</v>
      </c>
      <c r="F845" s="59">
        <v>85.25</v>
      </c>
      <c r="G845" s="59">
        <v>72.650000000000006</v>
      </c>
      <c r="H845" s="59">
        <v>81.25</v>
      </c>
      <c r="I845" s="58" t="s">
        <v>652</v>
      </c>
      <c r="J845" s="58"/>
    </row>
    <row r="846" spans="1:10" x14ac:dyDescent="0.3">
      <c r="A846" s="58" t="s">
        <v>145</v>
      </c>
      <c r="B846" s="59">
        <v>2012</v>
      </c>
      <c r="C846" s="59">
        <v>77.77</v>
      </c>
      <c r="D846" s="59">
        <v>63.23</v>
      </c>
      <c r="E846" s="59">
        <v>53.85</v>
      </c>
      <c r="F846" s="59">
        <v>82.12</v>
      </c>
      <c r="G846" s="59">
        <v>70.97</v>
      </c>
      <c r="H846" s="59">
        <v>83.52</v>
      </c>
      <c r="I846" s="58" t="s">
        <v>652</v>
      </c>
      <c r="J846" s="58"/>
    </row>
    <row r="847" spans="1:10" x14ac:dyDescent="0.3">
      <c r="A847" s="58" t="s">
        <v>145</v>
      </c>
      <c r="B847" s="59">
        <v>2013</v>
      </c>
      <c r="C847" s="59">
        <v>75.64</v>
      </c>
      <c r="D847" s="59">
        <v>75.64</v>
      </c>
      <c r="E847" s="59">
        <v>86.05</v>
      </c>
      <c r="F847" s="59">
        <v>81.319999999999993</v>
      </c>
      <c r="G847" s="59">
        <v>67.790000000000006</v>
      </c>
      <c r="H847" s="59">
        <v>81.3</v>
      </c>
      <c r="I847" s="58" t="s">
        <v>652</v>
      </c>
      <c r="J847" s="58"/>
    </row>
    <row r="848" spans="1:10" x14ac:dyDescent="0.3">
      <c r="A848" s="58" t="s">
        <v>145</v>
      </c>
      <c r="B848" s="59">
        <v>2014</v>
      </c>
      <c r="C848" s="59">
        <v>80.5</v>
      </c>
      <c r="D848" s="59">
        <v>80.5</v>
      </c>
      <c r="E848" s="59">
        <v>100</v>
      </c>
      <c r="F848" s="59">
        <v>80.099999999999994</v>
      </c>
      <c r="G848" s="59">
        <v>79.63</v>
      </c>
      <c r="H848" s="59">
        <v>82.63</v>
      </c>
      <c r="I848" s="58" t="s">
        <v>652</v>
      </c>
      <c r="J848" s="58"/>
    </row>
    <row r="849" spans="1:10" x14ac:dyDescent="0.3">
      <c r="A849" s="58" t="s">
        <v>145</v>
      </c>
      <c r="B849" s="59">
        <v>2015</v>
      </c>
      <c r="C849" s="59">
        <v>80.010000000000005</v>
      </c>
      <c r="D849" s="59">
        <v>64.040000000000006</v>
      </c>
      <c r="E849" s="59">
        <v>48.08</v>
      </c>
      <c r="F849" s="59">
        <v>76.75</v>
      </c>
      <c r="G849" s="59">
        <v>81.3</v>
      </c>
      <c r="H849" s="59">
        <v>82.5</v>
      </c>
      <c r="I849" s="58" t="s">
        <v>652</v>
      </c>
      <c r="J849" s="58"/>
    </row>
    <row r="850" spans="1:10" x14ac:dyDescent="0.3">
      <c r="A850" s="58" t="s">
        <v>145</v>
      </c>
      <c r="B850" s="59">
        <v>2016</v>
      </c>
      <c r="C850" s="59">
        <v>79.02</v>
      </c>
      <c r="D850" s="59">
        <v>61.63</v>
      </c>
      <c r="E850" s="59">
        <v>43.14</v>
      </c>
      <c r="F850" s="59">
        <v>81.91</v>
      </c>
      <c r="G850" s="59">
        <v>77.13</v>
      </c>
      <c r="H850" s="59">
        <v>78.17</v>
      </c>
      <c r="I850" s="58" t="s">
        <v>652</v>
      </c>
      <c r="J850" s="58"/>
    </row>
    <row r="851" spans="1:10" x14ac:dyDescent="0.3">
      <c r="A851" s="58" t="s">
        <v>145</v>
      </c>
      <c r="B851" s="59">
        <v>2017</v>
      </c>
      <c r="C851" s="59">
        <v>81.08</v>
      </c>
      <c r="D851" s="59">
        <v>68.66</v>
      </c>
      <c r="E851" s="59">
        <v>56.25</v>
      </c>
      <c r="F851" s="59">
        <v>84.21</v>
      </c>
      <c r="G851" s="59">
        <v>76.430000000000007</v>
      </c>
      <c r="H851" s="59">
        <v>84.78</v>
      </c>
      <c r="I851" s="58" t="s">
        <v>652</v>
      </c>
      <c r="J851" s="58"/>
    </row>
    <row r="852" spans="1:10" x14ac:dyDescent="0.3">
      <c r="A852" s="58" t="s">
        <v>145</v>
      </c>
      <c r="B852" s="59">
        <v>2018</v>
      </c>
      <c r="C852" s="59">
        <v>82.15</v>
      </c>
      <c r="D852" s="59">
        <v>76.08</v>
      </c>
      <c r="E852" s="59">
        <v>70</v>
      </c>
      <c r="F852" s="59">
        <v>85.06</v>
      </c>
      <c r="G852" s="59">
        <v>79.42</v>
      </c>
      <c r="H852" s="59">
        <v>82.76</v>
      </c>
      <c r="I852" s="58" t="s">
        <v>652</v>
      </c>
      <c r="J852" s="58"/>
    </row>
    <row r="853" spans="1:10" x14ac:dyDescent="0.3">
      <c r="A853" s="58" t="s">
        <v>145</v>
      </c>
      <c r="B853" s="59">
        <v>2019</v>
      </c>
      <c r="C853" s="59">
        <v>78.83</v>
      </c>
      <c r="D853" s="59">
        <v>47.23</v>
      </c>
      <c r="E853" s="59">
        <v>15.63</v>
      </c>
      <c r="F853" s="59">
        <v>75.680000000000007</v>
      </c>
      <c r="G853" s="59">
        <v>78.25</v>
      </c>
      <c r="H853" s="59">
        <v>84.47</v>
      </c>
      <c r="I853" s="58" t="s">
        <v>652</v>
      </c>
      <c r="J853" s="58"/>
    </row>
    <row r="854" spans="1:10" x14ac:dyDescent="0.3">
      <c r="A854" s="58" t="s">
        <v>145</v>
      </c>
      <c r="B854" s="59">
        <v>2020</v>
      </c>
      <c r="C854" s="59">
        <v>80.72</v>
      </c>
      <c r="D854" s="59">
        <v>48.29</v>
      </c>
      <c r="E854" s="59">
        <v>15.85</v>
      </c>
      <c r="F854" s="59">
        <v>76.61</v>
      </c>
      <c r="G854" s="59">
        <v>78.31</v>
      </c>
      <c r="H854" s="59">
        <v>91.05</v>
      </c>
      <c r="I854" s="58" t="s">
        <v>652</v>
      </c>
      <c r="J854" s="58"/>
    </row>
    <row r="855" spans="1:10" x14ac:dyDescent="0.3">
      <c r="A855" s="58" t="s">
        <v>145</v>
      </c>
      <c r="B855" s="59">
        <v>2021</v>
      </c>
      <c r="C855" s="59">
        <v>77.91</v>
      </c>
      <c r="D855" s="59">
        <v>77.91</v>
      </c>
      <c r="E855" s="59">
        <v>78.45</v>
      </c>
      <c r="F855" s="59">
        <v>77.08</v>
      </c>
      <c r="G855" s="59">
        <v>71.650000000000006</v>
      </c>
      <c r="H855" s="59">
        <v>90.28</v>
      </c>
      <c r="I855" s="58" t="s">
        <v>652</v>
      </c>
      <c r="J855" s="58"/>
    </row>
    <row r="856" spans="1:10" x14ac:dyDescent="0.3">
      <c r="A856" s="58" t="s">
        <v>677</v>
      </c>
      <c r="B856" s="59">
        <v>2008</v>
      </c>
      <c r="C856" s="59">
        <v>38.44</v>
      </c>
      <c r="D856" s="59">
        <v>38.44</v>
      </c>
      <c r="E856" s="59">
        <v>100</v>
      </c>
      <c r="F856" s="59">
        <v>19.63</v>
      </c>
      <c r="G856" s="59">
        <v>36.76</v>
      </c>
      <c r="H856" s="59">
        <v>62.78</v>
      </c>
      <c r="I856" s="58" t="s">
        <v>652</v>
      </c>
      <c r="J856" s="58"/>
    </row>
    <row r="857" spans="1:10" x14ac:dyDescent="0.3">
      <c r="A857" s="58" t="s">
        <v>677</v>
      </c>
      <c r="B857" s="59">
        <v>2009</v>
      </c>
      <c r="C857" s="59">
        <v>41.05</v>
      </c>
      <c r="D857" s="59">
        <v>41.05</v>
      </c>
      <c r="E857" s="59">
        <v>100</v>
      </c>
      <c r="F857" s="59">
        <v>29.11</v>
      </c>
      <c r="G857" s="59">
        <v>33.22</v>
      </c>
      <c r="H857" s="59">
        <v>66.11</v>
      </c>
      <c r="I857" s="58" t="s">
        <v>652</v>
      </c>
      <c r="J857" s="58"/>
    </row>
    <row r="858" spans="1:10" x14ac:dyDescent="0.3">
      <c r="A858" s="58" t="s">
        <v>677</v>
      </c>
      <c r="B858" s="59">
        <v>2010</v>
      </c>
      <c r="C858" s="59">
        <v>32.51</v>
      </c>
      <c r="D858" s="59">
        <v>32.51</v>
      </c>
      <c r="E858" s="59">
        <v>100</v>
      </c>
      <c r="F858" s="59">
        <v>30.16</v>
      </c>
      <c r="G858" s="59">
        <v>36.590000000000003</v>
      </c>
      <c r="H858" s="59">
        <v>29.44</v>
      </c>
      <c r="I858" s="58" t="s">
        <v>652</v>
      </c>
      <c r="J858" s="58"/>
    </row>
    <row r="859" spans="1:10" x14ac:dyDescent="0.3">
      <c r="A859" s="58" t="s">
        <v>677</v>
      </c>
      <c r="B859" s="59">
        <v>2011</v>
      </c>
      <c r="C859" s="59">
        <v>30.88</v>
      </c>
      <c r="D859" s="59">
        <v>30.88</v>
      </c>
      <c r="E859" s="59">
        <v>100</v>
      </c>
      <c r="F859" s="59">
        <v>34.619999999999997</v>
      </c>
      <c r="G859" s="59">
        <v>28.94</v>
      </c>
      <c r="H859" s="59">
        <v>29.26</v>
      </c>
      <c r="I859" s="58" t="s">
        <v>652</v>
      </c>
      <c r="J859" s="58"/>
    </row>
    <row r="860" spans="1:10" x14ac:dyDescent="0.3">
      <c r="A860" s="58" t="s">
        <v>677</v>
      </c>
      <c r="B860" s="59">
        <v>2012</v>
      </c>
      <c r="C860" s="59">
        <v>36.32</v>
      </c>
      <c r="D860" s="59">
        <v>36.32</v>
      </c>
      <c r="E860" s="59">
        <v>100</v>
      </c>
      <c r="F860" s="59">
        <v>35.840000000000003</v>
      </c>
      <c r="G860" s="59">
        <v>23.98</v>
      </c>
      <c r="H860" s="59">
        <v>54.41</v>
      </c>
      <c r="I860" s="58" t="s">
        <v>652</v>
      </c>
      <c r="J860" s="58"/>
    </row>
    <row r="861" spans="1:10" x14ac:dyDescent="0.3">
      <c r="A861" s="58" t="s">
        <v>677</v>
      </c>
      <c r="B861" s="59">
        <v>2013</v>
      </c>
      <c r="C861" s="59">
        <v>30.59</v>
      </c>
      <c r="D861" s="59">
        <v>30.59</v>
      </c>
      <c r="E861" s="59">
        <v>100</v>
      </c>
      <c r="F861" s="59">
        <v>25.2</v>
      </c>
      <c r="G861" s="59">
        <v>23.9</v>
      </c>
      <c r="H861" s="59">
        <v>46.39</v>
      </c>
      <c r="I861" s="58" t="s">
        <v>652</v>
      </c>
      <c r="J861" s="58"/>
    </row>
    <row r="862" spans="1:10" x14ac:dyDescent="0.3">
      <c r="A862" s="58" t="s">
        <v>677</v>
      </c>
      <c r="B862" s="59">
        <v>2014</v>
      </c>
      <c r="C862" s="59">
        <v>26.7</v>
      </c>
      <c r="D862" s="59">
        <v>26.7</v>
      </c>
      <c r="E862" s="59">
        <v>100</v>
      </c>
      <c r="F862" s="59">
        <v>20.46</v>
      </c>
      <c r="G862" s="59">
        <v>13.99</v>
      </c>
      <c r="H862" s="59">
        <v>52.05</v>
      </c>
      <c r="I862" s="58" t="s">
        <v>652</v>
      </c>
      <c r="J862" s="58"/>
    </row>
    <row r="863" spans="1:10" x14ac:dyDescent="0.3">
      <c r="A863" s="58" t="s">
        <v>677</v>
      </c>
      <c r="B863" s="59">
        <v>2015</v>
      </c>
      <c r="C863" s="59">
        <v>34.659999999999997</v>
      </c>
      <c r="D863" s="59">
        <v>34.659999999999997</v>
      </c>
      <c r="E863" s="59">
        <v>100</v>
      </c>
      <c r="F863" s="59">
        <v>27.99</v>
      </c>
      <c r="G863" s="59">
        <v>28.3</v>
      </c>
      <c r="H863" s="59">
        <v>51.49</v>
      </c>
      <c r="I863" s="58" t="s">
        <v>652</v>
      </c>
      <c r="J863" s="58"/>
    </row>
    <row r="864" spans="1:10" x14ac:dyDescent="0.3">
      <c r="A864" s="58" t="s">
        <v>677</v>
      </c>
      <c r="B864" s="59">
        <v>2016</v>
      </c>
      <c r="C864" s="59">
        <v>38.56</v>
      </c>
      <c r="D864" s="59">
        <v>38.56</v>
      </c>
      <c r="E864" s="59">
        <v>100</v>
      </c>
      <c r="F864" s="59">
        <v>32.21</v>
      </c>
      <c r="G864" s="59">
        <v>27.87</v>
      </c>
      <c r="H864" s="59">
        <v>61.18</v>
      </c>
      <c r="I864" s="58" t="s">
        <v>652</v>
      </c>
      <c r="J864" s="58"/>
    </row>
    <row r="865" spans="1:10" x14ac:dyDescent="0.3">
      <c r="A865" s="58" t="s">
        <v>677</v>
      </c>
      <c r="B865" s="59">
        <v>2017</v>
      </c>
      <c r="C865" s="59">
        <v>51.09</v>
      </c>
      <c r="D865" s="59">
        <v>51.09</v>
      </c>
      <c r="E865" s="59">
        <v>100</v>
      </c>
      <c r="F865" s="59">
        <v>48.76</v>
      </c>
      <c r="G865" s="59">
        <v>59.87</v>
      </c>
      <c r="H865" s="59">
        <v>41.32</v>
      </c>
      <c r="I865" s="58" t="s">
        <v>652</v>
      </c>
      <c r="J865" s="58"/>
    </row>
    <row r="866" spans="1:10" x14ac:dyDescent="0.3">
      <c r="A866" s="58" t="s">
        <v>677</v>
      </c>
      <c r="B866" s="59">
        <v>2018</v>
      </c>
      <c r="C866" s="59">
        <v>52.38</v>
      </c>
      <c r="D866" s="59">
        <v>52.38</v>
      </c>
      <c r="E866" s="59">
        <v>100</v>
      </c>
      <c r="F866" s="59">
        <v>60</v>
      </c>
      <c r="G866" s="59">
        <v>59</v>
      </c>
      <c r="H866" s="59">
        <v>34.090000000000003</v>
      </c>
      <c r="I866" s="58" t="s">
        <v>652</v>
      </c>
      <c r="J866" s="58"/>
    </row>
    <row r="867" spans="1:10" x14ac:dyDescent="0.3">
      <c r="A867" s="58" t="s">
        <v>677</v>
      </c>
      <c r="B867" s="59">
        <v>2019</v>
      </c>
      <c r="C867" s="59">
        <v>68.12</v>
      </c>
      <c r="D867" s="59">
        <v>68.12</v>
      </c>
      <c r="E867" s="59">
        <v>100</v>
      </c>
      <c r="F867" s="59">
        <v>74.16</v>
      </c>
      <c r="G867" s="59">
        <v>78.959999999999994</v>
      </c>
      <c r="H867" s="59">
        <v>45.67</v>
      </c>
      <c r="I867" s="58" t="s">
        <v>652</v>
      </c>
      <c r="J867" s="58"/>
    </row>
    <row r="868" spans="1:10" x14ac:dyDescent="0.3">
      <c r="A868" s="58" t="s">
        <v>677</v>
      </c>
      <c r="B868" s="59">
        <v>2020</v>
      </c>
      <c r="C868" s="59">
        <v>70.77</v>
      </c>
      <c r="D868" s="59">
        <v>70.77</v>
      </c>
      <c r="E868" s="59">
        <v>100</v>
      </c>
      <c r="F868" s="59">
        <v>72.23</v>
      </c>
      <c r="G868" s="59">
        <v>75.97</v>
      </c>
      <c r="H868" s="59">
        <v>61.67</v>
      </c>
      <c r="I868" s="58" t="s">
        <v>652</v>
      </c>
      <c r="J868" s="58"/>
    </row>
    <row r="869" spans="1:10" x14ac:dyDescent="0.3">
      <c r="A869" s="58" t="s">
        <v>677</v>
      </c>
      <c r="B869" s="59">
        <v>2021</v>
      </c>
      <c r="C869" s="59">
        <v>72.38</v>
      </c>
      <c r="D869" s="59">
        <v>72.38</v>
      </c>
      <c r="E869" s="59">
        <v>100</v>
      </c>
      <c r="F869" s="59">
        <v>86.22</v>
      </c>
      <c r="G869" s="59">
        <v>72.37</v>
      </c>
      <c r="H869" s="59">
        <v>56.26</v>
      </c>
      <c r="I869" s="58" t="s">
        <v>652</v>
      </c>
      <c r="J869" s="58"/>
    </row>
    <row r="870" spans="1:10" x14ac:dyDescent="0.3">
      <c r="A870" s="58" t="s">
        <v>656</v>
      </c>
      <c r="B870" s="59">
        <v>2008</v>
      </c>
      <c r="C870" s="59">
        <v>28.75</v>
      </c>
      <c r="D870" s="59">
        <v>28.75</v>
      </c>
      <c r="E870" s="59">
        <v>100</v>
      </c>
      <c r="F870" s="59">
        <v>7</v>
      </c>
      <c r="G870" s="59">
        <v>18.75</v>
      </c>
      <c r="H870" s="59">
        <v>68.33</v>
      </c>
      <c r="I870" s="58" t="s">
        <v>652</v>
      </c>
      <c r="J870" s="58"/>
    </row>
    <row r="871" spans="1:10" x14ac:dyDescent="0.3">
      <c r="A871" s="58" t="s">
        <v>656</v>
      </c>
      <c r="B871" s="59">
        <v>2009</v>
      </c>
      <c r="C871" s="59">
        <v>29.12</v>
      </c>
      <c r="D871" s="59">
        <v>29.12</v>
      </c>
      <c r="E871" s="59">
        <v>100</v>
      </c>
      <c r="F871" s="59">
        <v>5.38</v>
      </c>
      <c r="G871" s="59">
        <v>25.65</v>
      </c>
      <c r="H871" s="59">
        <v>61.76</v>
      </c>
      <c r="I871" s="58" t="s">
        <v>652</v>
      </c>
      <c r="J871" s="58"/>
    </row>
    <row r="872" spans="1:10" x14ac:dyDescent="0.3">
      <c r="A872" s="58" t="s">
        <v>656</v>
      </c>
      <c r="B872" s="59">
        <v>2010</v>
      </c>
      <c r="C872" s="59">
        <v>32.340000000000003</v>
      </c>
      <c r="D872" s="59">
        <v>32.340000000000003</v>
      </c>
      <c r="E872" s="59">
        <v>100</v>
      </c>
      <c r="F872" s="59">
        <v>5.83</v>
      </c>
      <c r="G872" s="59">
        <v>27.75</v>
      </c>
      <c r="H872" s="59">
        <v>69.81</v>
      </c>
      <c r="I872" s="58" t="s">
        <v>652</v>
      </c>
      <c r="J872" s="58"/>
    </row>
    <row r="873" spans="1:10" x14ac:dyDescent="0.3">
      <c r="A873" s="58" t="s">
        <v>656</v>
      </c>
      <c r="B873" s="59">
        <v>2011</v>
      </c>
      <c r="C873" s="59">
        <v>37.26</v>
      </c>
      <c r="D873" s="59">
        <v>37.26</v>
      </c>
      <c r="E873" s="59">
        <v>100</v>
      </c>
      <c r="F873" s="59">
        <v>13.7</v>
      </c>
      <c r="G873" s="59">
        <v>43.33</v>
      </c>
      <c r="H873" s="59">
        <v>56.11</v>
      </c>
      <c r="I873" s="58" t="s">
        <v>652</v>
      </c>
      <c r="J873" s="58"/>
    </row>
    <row r="874" spans="1:10" x14ac:dyDescent="0.3">
      <c r="A874" s="58" t="s">
        <v>656</v>
      </c>
      <c r="B874" s="59">
        <v>2012</v>
      </c>
      <c r="C874" s="59">
        <v>31.9</v>
      </c>
      <c r="D874" s="59">
        <v>31.9</v>
      </c>
      <c r="E874" s="59">
        <v>100</v>
      </c>
      <c r="F874" s="59">
        <v>3.55</v>
      </c>
      <c r="G874" s="59">
        <v>46.46</v>
      </c>
      <c r="H874" s="59">
        <v>44.26</v>
      </c>
      <c r="I874" s="58" t="s">
        <v>652</v>
      </c>
      <c r="J874" s="58"/>
    </row>
    <row r="875" spans="1:10" x14ac:dyDescent="0.3">
      <c r="A875" s="58" t="s">
        <v>656</v>
      </c>
      <c r="B875" s="59">
        <v>2013</v>
      </c>
      <c r="C875" s="59">
        <v>36.9</v>
      </c>
      <c r="D875" s="59">
        <v>36.9</v>
      </c>
      <c r="E875" s="59">
        <v>100</v>
      </c>
      <c r="F875" s="59">
        <v>4.38</v>
      </c>
      <c r="G875" s="59">
        <v>44.86</v>
      </c>
      <c r="H875" s="59">
        <v>63.52</v>
      </c>
      <c r="I875" s="58" t="s">
        <v>652</v>
      </c>
      <c r="J875" s="58"/>
    </row>
    <row r="876" spans="1:10" x14ac:dyDescent="0.3">
      <c r="A876" s="58" t="s">
        <v>656</v>
      </c>
      <c r="B876" s="59">
        <v>2014</v>
      </c>
      <c r="C876" s="59">
        <v>47.61</v>
      </c>
      <c r="D876" s="59">
        <v>47.61</v>
      </c>
      <c r="E876" s="59">
        <v>100</v>
      </c>
      <c r="F876" s="59">
        <v>22.77</v>
      </c>
      <c r="G876" s="59">
        <v>49.54</v>
      </c>
      <c r="H876" s="59">
        <v>73.86</v>
      </c>
      <c r="I876" s="58" t="s">
        <v>652</v>
      </c>
      <c r="J876" s="58"/>
    </row>
    <row r="877" spans="1:10" x14ac:dyDescent="0.3">
      <c r="A877" s="58" t="s">
        <v>656</v>
      </c>
      <c r="B877" s="59">
        <v>2015</v>
      </c>
      <c r="C877" s="59">
        <v>53.18</v>
      </c>
      <c r="D877" s="59">
        <v>53.18</v>
      </c>
      <c r="E877" s="59">
        <v>100</v>
      </c>
      <c r="F877" s="59">
        <v>27.32</v>
      </c>
      <c r="G877" s="59">
        <v>59.16</v>
      </c>
      <c r="H877" s="59">
        <v>74.83</v>
      </c>
      <c r="I877" s="58" t="s">
        <v>652</v>
      </c>
      <c r="J877" s="58"/>
    </row>
    <row r="878" spans="1:10" x14ac:dyDescent="0.3">
      <c r="A878" s="58" t="s">
        <v>656</v>
      </c>
      <c r="B878" s="59">
        <v>2016</v>
      </c>
      <c r="C878" s="59">
        <v>61.16</v>
      </c>
      <c r="D878" s="59">
        <v>61.16</v>
      </c>
      <c r="E878" s="59">
        <v>100</v>
      </c>
      <c r="F878" s="59">
        <v>30.93</v>
      </c>
      <c r="G878" s="59">
        <v>66.260000000000005</v>
      </c>
      <c r="H878" s="59">
        <v>89.17</v>
      </c>
      <c r="I878" s="58" t="s">
        <v>652</v>
      </c>
      <c r="J878" s="58"/>
    </row>
    <row r="879" spans="1:10" x14ac:dyDescent="0.3">
      <c r="A879" s="58" t="s">
        <v>656</v>
      </c>
      <c r="B879" s="59">
        <v>2017</v>
      </c>
      <c r="C879" s="59">
        <v>61.72</v>
      </c>
      <c r="D879" s="59">
        <v>61.72</v>
      </c>
      <c r="E879" s="59">
        <v>100</v>
      </c>
      <c r="F879" s="59">
        <v>39.159999999999997</v>
      </c>
      <c r="G879" s="59">
        <v>66.67</v>
      </c>
      <c r="H879" s="59">
        <v>81.010000000000005</v>
      </c>
      <c r="I879" s="58" t="s">
        <v>652</v>
      </c>
      <c r="J879" s="58"/>
    </row>
    <row r="880" spans="1:10" x14ac:dyDescent="0.3">
      <c r="A880" s="58" t="s">
        <v>656</v>
      </c>
      <c r="B880" s="59">
        <v>2018</v>
      </c>
      <c r="C880" s="59">
        <v>68.709999999999994</v>
      </c>
      <c r="D880" s="59">
        <v>66.849999999999994</v>
      </c>
      <c r="E880" s="59">
        <v>65</v>
      </c>
      <c r="F880" s="59">
        <v>48.66</v>
      </c>
      <c r="G880" s="59">
        <v>67.959999999999994</v>
      </c>
      <c r="H880" s="59">
        <v>93.15</v>
      </c>
      <c r="I880" s="58" t="s">
        <v>652</v>
      </c>
      <c r="J880" s="58"/>
    </row>
    <row r="881" spans="1:10" x14ac:dyDescent="0.3">
      <c r="A881" s="58" t="s">
        <v>656</v>
      </c>
      <c r="B881" s="59">
        <v>2019</v>
      </c>
      <c r="C881" s="59">
        <v>65.78</v>
      </c>
      <c r="D881" s="59">
        <v>65.78</v>
      </c>
      <c r="E881" s="59">
        <v>100</v>
      </c>
      <c r="F881" s="59">
        <v>43.99</v>
      </c>
      <c r="G881" s="59">
        <v>65.69</v>
      </c>
      <c r="H881" s="59">
        <v>91.32</v>
      </c>
      <c r="I881" s="58" t="s">
        <v>652</v>
      </c>
      <c r="J881" s="58"/>
    </row>
    <row r="882" spans="1:10" x14ac:dyDescent="0.3">
      <c r="A882" s="58" t="s">
        <v>656</v>
      </c>
      <c r="B882" s="59">
        <v>2020</v>
      </c>
      <c r="C882" s="59">
        <v>67.650000000000006</v>
      </c>
      <c r="D882" s="59">
        <v>64.09</v>
      </c>
      <c r="E882" s="59">
        <v>60.53</v>
      </c>
      <c r="F882" s="59">
        <v>53.92</v>
      </c>
      <c r="G882" s="59">
        <v>59.54</v>
      </c>
      <c r="H882" s="59">
        <v>95.2</v>
      </c>
      <c r="I882" s="58" t="s">
        <v>652</v>
      </c>
      <c r="J882" s="58"/>
    </row>
    <row r="883" spans="1:10" x14ac:dyDescent="0.3">
      <c r="A883" s="58" t="s">
        <v>656</v>
      </c>
      <c r="B883" s="59">
        <v>2021</v>
      </c>
      <c r="C883" s="59">
        <v>75.34</v>
      </c>
      <c r="D883" s="59">
        <v>75.34</v>
      </c>
      <c r="E883" s="59">
        <v>100</v>
      </c>
      <c r="F883" s="59">
        <v>62.84</v>
      </c>
      <c r="G883" s="59">
        <v>72.849999999999994</v>
      </c>
      <c r="H883" s="59">
        <v>93.45</v>
      </c>
      <c r="I883" s="58" t="s">
        <v>652</v>
      </c>
      <c r="J883" s="58"/>
    </row>
    <row r="884" spans="1:10" x14ac:dyDescent="0.3">
      <c r="A884" s="58" t="s">
        <v>4</v>
      </c>
      <c r="B884" s="59">
        <v>2008</v>
      </c>
      <c r="C884" s="59">
        <v>67.94</v>
      </c>
      <c r="D884" s="59">
        <v>39.89</v>
      </c>
      <c r="E884" s="59">
        <v>12.82</v>
      </c>
      <c r="F884" s="59">
        <v>87.94</v>
      </c>
      <c r="G884" s="59">
        <v>61.96</v>
      </c>
      <c r="H884" s="59">
        <v>49.28</v>
      </c>
      <c r="I884" s="58" t="s">
        <v>652</v>
      </c>
      <c r="J884" s="58"/>
    </row>
    <row r="885" spans="1:10" x14ac:dyDescent="0.3">
      <c r="A885" s="58" t="s">
        <v>4</v>
      </c>
      <c r="B885" s="59">
        <v>2009</v>
      </c>
      <c r="C885" s="59">
        <v>68.3</v>
      </c>
      <c r="D885" s="59">
        <v>37.15</v>
      </c>
      <c r="E885" s="59">
        <v>5.36</v>
      </c>
      <c r="F885" s="59">
        <v>87.83</v>
      </c>
      <c r="G885" s="59">
        <v>66.97</v>
      </c>
      <c r="H885" s="59">
        <v>42.04</v>
      </c>
      <c r="I885" s="58" t="s">
        <v>652</v>
      </c>
      <c r="J885" s="58"/>
    </row>
    <row r="886" spans="1:10" x14ac:dyDescent="0.3">
      <c r="A886" s="58" t="s">
        <v>4</v>
      </c>
      <c r="B886" s="59">
        <v>2010</v>
      </c>
      <c r="C886" s="59">
        <v>62.47</v>
      </c>
      <c r="D886" s="59">
        <v>36.15</v>
      </c>
      <c r="E886" s="59">
        <v>7.76</v>
      </c>
      <c r="F886" s="59">
        <v>88.67</v>
      </c>
      <c r="G886" s="59">
        <v>61.85</v>
      </c>
      <c r="H886" s="59">
        <v>25.16</v>
      </c>
      <c r="I886" s="58" t="s">
        <v>652</v>
      </c>
      <c r="J886" s="58"/>
    </row>
    <row r="887" spans="1:10" x14ac:dyDescent="0.3">
      <c r="A887" s="58" t="s">
        <v>4</v>
      </c>
      <c r="B887" s="59">
        <v>2011</v>
      </c>
      <c r="C887" s="59">
        <v>86.29</v>
      </c>
      <c r="D887" s="59">
        <v>73.540000000000006</v>
      </c>
      <c r="E887" s="59">
        <v>62.04</v>
      </c>
      <c r="F887" s="59">
        <v>90.02</v>
      </c>
      <c r="G887" s="59">
        <v>93.24</v>
      </c>
      <c r="H887" s="59">
        <v>68.430000000000007</v>
      </c>
      <c r="I887" s="58" t="s">
        <v>652</v>
      </c>
      <c r="J887" s="58"/>
    </row>
    <row r="888" spans="1:10" x14ac:dyDescent="0.3">
      <c r="A888" s="58" t="s">
        <v>4</v>
      </c>
      <c r="B888" s="59">
        <v>2012</v>
      </c>
      <c r="C888" s="59">
        <v>83.93</v>
      </c>
      <c r="D888" s="59">
        <v>51.83</v>
      </c>
      <c r="E888" s="59">
        <v>19.23</v>
      </c>
      <c r="F888" s="59">
        <v>90.12</v>
      </c>
      <c r="G888" s="59">
        <v>87.86</v>
      </c>
      <c r="H888" s="59">
        <v>67.849999999999994</v>
      </c>
      <c r="I888" s="58" t="s">
        <v>652</v>
      </c>
      <c r="J888" s="58"/>
    </row>
    <row r="889" spans="1:10" x14ac:dyDescent="0.3">
      <c r="A889" s="58" t="s">
        <v>4</v>
      </c>
      <c r="B889" s="59">
        <v>2013</v>
      </c>
      <c r="C889" s="59">
        <v>82.86</v>
      </c>
      <c r="D889" s="59">
        <v>54.55</v>
      </c>
      <c r="E889" s="59">
        <v>24.42</v>
      </c>
      <c r="F889" s="59">
        <v>91.51</v>
      </c>
      <c r="G889" s="59">
        <v>89.51</v>
      </c>
      <c r="H889" s="59">
        <v>58.32</v>
      </c>
      <c r="I889" s="58" t="s">
        <v>652</v>
      </c>
      <c r="J889" s="58"/>
    </row>
    <row r="890" spans="1:10" x14ac:dyDescent="0.3">
      <c r="A890" s="58" t="s">
        <v>4</v>
      </c>
      <c r="B890" s="59">
        <v>2014</v>
      </c>
      <c r="C890" s="59">
        <v>86.15</v>
      </c>
      <c r="D890" s="59">
        <v>64.739999999999995</v>
      </c>
      <c r="E890" s="59">
        <v>44.57</v>
      </c>
      <c r="F890" s="59">
        <v>93.05</v>
      </c>
      <c r="G890" s="59">
        <v>93.44</v>
      </c>
      <c r="H890" s="59">
        <v>63.05</v>
      </c>
      <c r="I890" s="58" t="s">
        <v>652</v>
      </c>
      <c r="J890" s="58"/>
    </row>
    <row r="891" spans="1:10" x14ac:dyDescent="0.3">
      <c r="A891" s="58" t="s">
        <v>4</v>
      </c>
      <c r="B891" s="59">
        <v>2015</v>
      </c>
      <c r="C891" s="59">
        <v>84.9</v>
      </c>
      <c r="D891" s="59">
        <v>76.099999999999994</v>
      </c>
      <c r="E891" s="59">
        <v>67.31</v>
      </c>
      <c r="F891" s="59">
        <v>93.1</v>
      </c>
      <c r="G891" s="59">
        <v>94.13</v>
      </c>
      <c r="H891" s="59">
        <v>56.39</v>
      </c>
      <c r="I891" s="58" t="s">
        <v>652</v>
      </c>
      <c r="J891" s="58"/>
    </row>
    <row r="892" spans="1:10" x14ac:dyDescent="0.3">
      <c r="A892" s="58" t="s">
        <v>4</v>
      </c>
      <c r="B892" s="59">
        <v>2016</v>
      </c>
      <c r="C892" s="59">
        <v>89.38</v>
      </c>
      <c r="D892" s="59">
        <v>66.8</v>
      </c>
      <c r="E892" s="59">
        <v>43.14</v>
      </c>
      <c r="F892" s="59">
        <v>93.6</v>
      </c>
      <c r="G892" s="59">
        <v>95.57</v>
      </c>
      <c r="H892" s="59">
        <v>72.13</v>
      </c>
      <c r="I892" s="58" t="s">
        <v>652</v>
      </c>
      <c r="J892" s="58"/>
    </row>
    <row r="893" spans="1:10" x14ac:dyDescent="0.3">
      <c r="A893" s="58" t="s">
        <v>4</v>
      </c>
      <c r="B893" s="59">
        <v>2017</v>
      </c>
      <c r="C893" s="59">
        <v>89.34</v>
      </c>
      <c r="D893" s="59">
        <v>67.33</v>
      </c>
      <c r="E893" s="59">
        <v>45.31</v>
      </c>
      <c r="F893" s="59">
        <v>92.12</v>
      </c>
      <c r="G893" s="59">
        <v>93.16</v>
      </c>
      <c r="H893" s="59">
        <v>78.45</v>
      </c>
      <c r="I893" s="58" t="s">
        <v>652</v>
      </c>
      <c r="J893" s="58"/>
    </row>
    <row r="894" spans="1:10" x14ac:dyDescent="0.3">
      <c r="A894" s="58" t="s">
        <v>4</v>
      </c>
      <c r="B894" s="59">
        <v>2018</v>
      </c>
      <c r="C894" s="59">
        <v>84.88</v>
      </c>
      <c r="D894" s="59">
        <v>50.78</v>
      </c>
      <c r="E894" s="59">
        <v>16.670000000000002</v>
      </c>
      <c r="F894" s="59">
        <v>92.15</v>
      </c>
      <c r="G894" s="59">
        <v>84.01</v>
      </c>
      <c r="H894" s="59">
        <v>75.790000000000006</v>
      </c>
      <c r="I894" s="58" t="s">
        <v>652</v>
      </c>
      <c r="J894" s="58"/>
    </row>
    <row r="895" spans="1:10" x14ac:dyDescent="0.3">
      <c r="A895" s="58" t="s">
        <v>4</v>
      </c>
      <c r="B895" s="59">
        <v>2019</v>
      </c>
      <c r="C895" s="59">
        <v>85.54</v>
      </c>
      <c r="D895" s="59">
        <v>47.98</v>
      </c>
      <c r="E895" s="59">
        <v>10.42</v>
      </c>
      <c r="F895" s="59">
        <v>92.31</v>
      </c>
      <c r="G895" s="59">
        <v>83.77</v>
      </c>
      <c r="H895" s="59">
        <v>78.78</v>
      </c>
      <c r="I895" s="58" t="s">
        <v>652</v>
      </c>
      <c r="J895" s="58"/>
    </row>
    <row r="896" spans="1:10" x14ac:dyDescent="0.3">
      <c r="A896" s="58" t="s">
        <v>4</v>
      </c>
      <c r="B896" s="59">
        <v>2020</v>
      </c>
      <c r="C896" s="59">
        <v>89.44</v>
      </c>
      <c r="D896" s="59">
        <v>58.14</v>
      </c>
      <c r="E896" s="59">
        <v>26.83</v>
      </c>
      <c r="F896" s="59">
        <v>92.31</v>
      </c>
      <c r="G896" s="59">
        <v>90.11</v>
      </c>
      <c r="H896" s="59">
        <v>84.06</v>
      </c>
      <c r="I896" s="58" t="s">
        <v>652</v>
      </c>
      <c r="J896" s="58"/>
    </row>
    <row r="897" spans="1:10" x14ac:dyDescent="0.3">
      <c r="A897" s="58" t="s">
        <v>4</v>
      </c>
      <c r="B897" s="59">
        <v>2021</v>
      </c>
      <c r="C897" s="59">
        <v>83.87</v>
      </c>
      <c r="D897" s="59">
        <v>50.99</v>
      </c>
      <c r="E897" s="59">
        <v>18.100000000000001</v>
      </c>
      <c r="F897" s="59">
        <v>91.18</v>
      </c>
      <c r="G897" s="59">
        <v>87.19</v>
      </c>
      <c r="H897" s="59">
        <v>67.23</v>
      </c>
      <c r="I897" s="58" t="s">
        <v>652</v>
      </c>
      <c r="J897" s="58"/>
    </row>
    <row r="898" spans="1:10" x14ac:dyDescent="0.3">
      <c r="A898" s="58" t="s">
        <v>493</v>
      </c>
      <c r="B898" s="59">
        <v>2008</v>
      </c>
      <c r="C898" s="59">
        <v>38.93</v>
      </c>
      <c r="D898" s="59">
        <v>38.93</v>
      </c>
      <c r="E898" s="59">
        <v>100</v>
      </c>
      <c r="F898" s="59">
        <v>42.31</v>
      </c>
      <c r="G898" s="59">
        <v>31.72</v>
      </c>
      <c r="H898" s="59">
        <v>46.81</v>
      </c>
      <c r="I898" s="58" t="s">
        <v>652</v>
      </c>
      <c r="J898" s="58"/>
    </row>
    <row r="899" spans="1:10" x14ac:dyDescent="0.3">
      <c r="A899" s="58" t="s">
        <v>493</v>
      </c>
      <c r="B899" s="59">
        <v>2009</v>
      </c>
      <c r="C899" s="59">
        <v>41.2</v>
      </c>
      <c r="D899" s="59">
        <v>41.2</v>
      </c>
      <c r="E899" s="59">
        <v>100</v>
      </c>
      <c r="F899" s="59">
        <v>38.49</v>
      </c>
      <c r="G899" s="59">
        <v>32.65</v>
      </c>
      <c r="H899" s="59">
        <v>60.44</v>
      </c>
      <c r="I899" s="58" t="s">
        <v>652</v>
      </c>
      <c r="J899" s="58"/>
    </row>
    <row r="900" spans="1:10" x14ac:dyDescent="0.3">
      <c r="A900" s="58" t="s">
        <v>493</v>
      </c>
      <c r="B900" s="59">
        <v>2010</v>
      </c>
      <c r="C900" s="59">
        <v>53.32</v>
      </c>
      <c r="D900" s="59">
        <v>53.32</v>
      </c>
      <c r="E900" s="59">
        <v>82.76</v>
      </c>
      <c r="F900" s="59">
        <v>48.53</v>
      </c>
      <c r="G900" s="59">
        <v>50.34</v>
      </c>
      <c r="H900" s="59">
        <v>65.64</v>
      </c>
      <c r="I900" s="58" t="s">
        <v>652</v>
      </c>
      <c r="J900" s="58"/>
    </row>
    <row r="901" spans="1:10" x14ac:dyDescent="0.3">
      <c r="A901" s="58" t="s">
        <v>493</v>
      </c>
      <c r="B901" s="59">
        <v>2011</v>
      </c>
      <c r="C901" s="59">
        <v>53.1</v>
      </c>
      <c r="D901" s="59">
        <v>53.1</v>
      </c>
      <c r="E901" s="59">
        <v>84.26</v>
      </c>
      <c r="F901" s="59">
        <v>44.39</v>
      </c>
      <c r="G901" s="59">
        <v>50.78</v>
      </c>
      <c r="H901" s="59">
        <v>70.02</v>
      </c>
      <c r="I901" s="58" t="s">
        <v>652</v>
      </c>
      <c r="J901" s="58"/>
    </row>
    <row r="902" spans="1:10" x14ac:dyDescent="0.3">
      <c r="A902" s="58" t="s">
        <v>493</v>
      </c>
      <c r="B902" s="59">
        <v>2012</v>
      </c>
      <c r="C902" s="59">
        <v>57.85</v>
      </c>
      <c r="D902" s="59">
        <v>57.85</v>
      </c>
      <c r="E902" s="59">
        <v>100</v>
      </c>
      <c r="F902" s="59">
        <v>52.59</v>
      </c>
      <c r="G902" s="59">
        <v>49.41</v>
      </c>
      <c r="H902" s="59">
        <v>80.61</v>
      </c>
      <c r="I902" s="58" t="s">
        <v>652</v>
      </c>
      <c r="J902" s="58"/>
    </row>
    <row r="903" spans="1:10" x14ac:dyDescent="0.3">
      <c r="A903" s="58" t="s">
        <v>493</v>
      </c>
      <c r="B903" s="59">
        <v>2013</v>
      </c>
      <c r="C903" s="59">
        <v>53.8</v>
      </c>
      <c r="D903" s="59">
        <v>40.020000000000003</v>
      </c>
      <c r="E903" s="59">
        <v>24.42</v>
      </c>
      <c r="F903" s="59">
        <v>53.06</v>
      </c>
      <c r="G903" s="59">
        <v>57.46</v>
      </c>
      <c r="H903" s="59">
        <v>48.34</v>
      </c>
      <c r="I903" s="58" t="s">
        <v>652</v>
      </c>
      <c r="J903" s="58"/>
    </row>
    <row r="904" spans="1:10" x14ac:dyDescent="0.3">
      <c r="A904" s="58" t="s">
        <v>493</v>
      </c>
      <c r="B904" s="59">
        <v>2014</v>
      </c>
      <c r="C904" s="59">
        <v>53.39</v>
      </c>
      <c r="D904" s="59">
        <v>53.39</v>
      </c>
      <c r="E904" s="59">
        <v>57.61</v>
      </c>
      <c r="F904" s="59">
        <v>48.21</v>
      </c>
      <c r="G904" s="59">
        <v>65.040000000000006</v>
      </c>
      <c r="H904" s="59">
        <v>40.200000000000003</v>
      </c>
      <c r="I904" s="58" t="s">
        <v>652</v>
      </c>
      <c r="J904" s="58"/>
    </row>
    <row r="905" spans="1:10" x14ac:dyDescent="0.3">
      <c r="A905" s="58" t="s">
        <v>493</v>
      </c>
      <c r="B905" s="59">
        <v>2015</v>
      </c>
      <c r="C905" s="59">
        <v>58.28</v>
      </c>
      <c r="D905" s="59">
        <v>58.28</v>
      </c>
      <c r="E905" s="59">
        <v>100</v>
      </c>
      <c r="F905" s="59">
        <v>53.07</v>
      </c>
      <c r="G905" s="59">
        <v>73.13</v>
      </c>
      <c r="H905" s="59">
        <v>39.44</v>
      </c>
      <c r="I905" s="58" t="s">
        <v>652</v>
      </c>
      <c r="J905" s="58"/>
    </row>
    <row r="906" spans="1:10" x14ac:dyDescent="0.3">
      <c r="A906" s="58" t="s">
        <v>493</v>
      </c>
      <c r="B906" s="59">
        <v>2016</v>
      </c>
      <c r="C906" s="59">
        <v>55.51</v>
      </c>
      <c r="D906" s="59">
        <v>55.51</v>
      </c>
      <c r="E906" s="59">
        <v>100</v>
      </c>
      <c r="F906" s="59">
        <v>53.31</v>
      </c>
      <c r="G906" s="59">
        <v>73.89</v>
      </c>
      <c r="H906" s="59">
        <v>25.97</v>
      </c>
      <c r="I906" s="58" t="s">
        <v>652</v>
      </c>
      <c r="J906" s="58"/>
    </row>
    <row r="907" spans="1:10" x14ac:dyDescent="0.3">
      <c r="A907" s="58" t="s">
        <v>493</v>
      </c>
      <c r="B907" s="59">
        <v>2017</v>
      </c>
      <c r="C907" s="59">
        <v>52.34</v>
      </c>
      <c r="D907" s="59">
        <v>52.34</v>
      </c>
      <c r="E907" s="59">
        <v>100</v>
      </c>
      <c r="F907" s="59">
        <v>47.82</v>
      </c>
      <c r="G907" s="59">
        <v>74.14</v>
      </c>
      <c r="H907" s="59">
        <v>20.12</v>
      </c>
      <c r="I907" s="58" t="s">
        <v>652</v>
      </c>
      <c r="J907" s="58"/>
    </row>
    <row r="908" spans="1:10" x14ac:dyDescent="0.3">
      <c r="A908" s="58" t="s">
        <v>493</v>
      </c>
      <c r="B908" s="59">
        <v>2018</v>
      </c>
      <c r="C908" s="59">
        <v>57.78</v>
      </c>
      <c r="D908" s="59">
        <v>40</v>
      </c>
      <c r="E908" s="59">
        <v>22.22</v>
      </c>
      <c r="F908" s="59">
        <v>44.7</v>
      </c>
      <c r="G908" s="59">
        <v>76.84</v>
      </c>
      <c r="H908" s="59">
        <v>42.97</v>
      </c>
      <c r="I908" s="58" t="s">
        <v>652</v>
      </c>
      <c r="J908" s="58"/>
    </row>
    <row r="909" spans="1:10" x14ac:dyDescent="0.3">
      <c r="A909" s="58" t="s">
        <v>493</v>
      </c>
      <c r="B909" s="59">
        <v>2019</v>
      </c>
      <c r="C909" s="59">
        <v>64.17</v>
      </c>
      <c r="D909" s="59">
        <v>47.19</v>
      </c>
      <c r="E909" s="59">
        <v>30.21</v>
      </c>
      <c r="F909" s="59">
        <v>39.6</v>
      </c>
      <c r="G909" s="59">
        <v>77.959999999999994</v>
      </c>
      <c r="H909" s="59">
        <v>75.63</v>
      </c>
      <c r="I909" s="58" t="s">
        <v>652</v>
      </c>
      <c r="J909" s="58"/>
    </row>
    <row r="910" spans="1:10" x14ac:dyDescent="0.3">
      <c r="A910" s="58" t="s">
        <v>493</v>
      </c>
      <c r="B910" s="59">
        <v>2020</v>
      </c>
      <c r="C910" s="59">
        <v>67.290000000000006</v>
      </c>
      <c r="D910" s="59">
        <v>53.77</v>
      </c>
      <c r="E910" s="59">
        <v>40.24</v>
      </c>
      <c r="F910" s="59">
        <v>42.98</v>
      </c>
      <c r="G910" s="59">
        <v>74.17</v>
      </c>
      <c r="H910" s="59">
        <v>90.69</v>
      </c>
      <c r="I910" s="58" t="s">
        <v>652</v>
      </c>
      <c r="J910" s="58"/>
    </row>
    <row r="911" spans="1:10" x14ac:dyDescent="0.3">
      <c r="A911" s="58" t="s">
        <v>493</v>
      </c>
      <c r="B911" s="59">
        <v>2021</v>
      </c>
      <c r="C911" s="59">
        <v>64.84</v>
      </c>
      <c r="D911" s="59">
        <v>64.84</v>
      </c>
      <c r="E911" s="59">
        <v>100</v>
      </c>
      <c r="F911" s="59">
        <v>45.23</v>
      </c>
      <c r="G911" s="59">
        <v>71.349999999999994</v>
      </c>
      <c r="H911" s="59">
        <v>81.98</v>
      </c>
      <c r="I911" s="58" t="s">
        <v>652</v>
      </c>
      <c r="J911" s="58"/>
    </row>
    <row r="912" spans="1:10" x14ac:dyDescent="0.3">
      <c r="A912" s="58" t="s">
        <v>657</v>
      </c>
      <c r="B912" s="59">
        <v>2008</v>
      </c>
      <c r="C912" s="59">
        <v>60.81</v>
      </c>
      <c r="D912" s="59">
        <v>60.81</v>
      </c>
      <c r="E912" s="59">
        <v>83.33</v>
      </c>
      <c r="F912" s="59">
        <v>71.209999999999994</v>
      </c>
      <c r="G912" s="59">
        <v>44.26</v>
      </c>
      <c r="H912" s="59">
        <v>62.26</v>
      </c>
      <c r="I912" s="58" t="s">
        <v>652</v>
      </c>
      <c r="J912" s="58"/>
    </row>
    <row r="913" spans="1:10" x14ac:dyDescent="0.3">
      <c r="A913" s="58" t="s">
        <v>657</v>
      </c>
      <c r="B913" s="59">
        <v>2009</v>
      </c>
      <c r="C913" s="59">
        <v>70.42</v>
      </c>
      <c r="D913" s="59">
        <v>70.42</v>
      </c>
      <c r="E913" s="59">
        <v>100</v>
      </c>
      <c r="F913" s="59">
        <v>71.14</v>
      </c>
      <c r="G913" s="59">
        <v>64.02</v>
      </c>
      <c r="H913" s="59">
        <v>74.709999999999994</v>
      </c>
      <c r="I913" s="58" t="s">
        <v>652</v>
      </c>
      <c r="J913" s="58"/>
    </row>
    <row r="914" spans="1:10" x14ac:dyDescent="0.3">
      <c r="A914" s="58" t="s">
        <v>657</v>
      </c>
      <c r="B914" s="59">
        <v>2010</v>
      </c>
      <c r="C914" s="59">
        <v>70.91</v>
      </c>
      <c r="D914" s="59">
        <v>47.96</v>
      </c>
      <c r="E914" s="59">
        <v>25</v>
      </c>
      <c r="F914" s="59">
        <v>79.78</v>
      </c>
      <c r="G914" s="59">
        <v>63.9</v>
      </c>
      <c r="H914" s="59">
        <v>66.48</v>
      </c>
      <c r="I914" s="58" t="s">
        <v>652</v>
      </c>
      <c r="J914" s="58"/>
    </row>
    <row r="915" spans="1:10" x14ac:dyDescent="0.3">
      <c r="A915" s="58" t="s">
        <v>657</v>
      </c>
      <c r="B915" s="59">
        <v>2011</v>
      </c>
      <c r="C915" s="59">
        <v>67.58</v>
      </c>
      <c r="D915" s="59">
        <v>58.79</v>
      </c>
      <c r="E915" s="59">
        <v>50</v>
      </c>
      <c r="F915" s="59">
        <v>75.400000000000006</v>
      </c>
      <c r="G915" s="59">
        <v>70.67</v>
      </c>
      <c r="H915" s="59">
        <v>56.24</v>
      </c>
      <c r="I915" s="58" t="s">
        <v>652</v>
      </c>
      <c r="J915" s="58"/>
    </row>
    <row r="916" spans="1:10" x14ac:dyDescent="0.3">
      <c r="A916" s="58" t="s">
        <v>657</v>
      </c>
      <c r="B916" s="59">
        <v>2012</v>
      </c>
      <c r="C916" s="59">
        <v>62.88</v>
      </c>
      <c r="D916" s="59">
        <v>62.88</v>
      </c>
      <c r="E916" s="59">
        <v>100</v>
      </c>
      <c r="F916" s="59">
        <v>71.930000000000007</v>
      </c>
      <c r="G916" s="59">
        <v>54.7</v>
      </c>
      <c r="H916" s="59">
        <v>59.15</v>
      </c>
      <c r="I916" s="58" t="s">
        <v>652</v>
      </c>
      <c r="J916" s="58"/>
    </row>
    <row r="917" spans="1:10" x14ac:dyDescent="0.3">
      <c r="A917" s="58" t="s">
        <v>657</v>
      </c>
      <c r="B917" s="59">
        <v>2013</v>
      </c>
      <c r="C917" s="59">
        <v>68.55</v>
      </c>
      <c r="D917" s="59">
        <v>59.28</v>
      </c>
      <c r="E917" s="59">
        <v>50</v>
      </c>
      <c r="F917" s="59">
        <v>75.39</v>
      </c>
      <c r="G917" s="59">
        <v>58.5</v>
      </c>
      <c r="H917" s="59">
        <v>68.84</v>
      </c>
      <c r="I917" s="58" t="s">
        <v>652</v>
      </c>
      <c r="J917" s="58"/>
    </row>
    <row r="918" spans="1:10" x14ac:dyDescent="0.3">
      <c r="A918" s="58" t="s">
        <v>657</v>
      </c>
      <c r="B918" s="59">
        <v>2014</v>
      </c>
      <c r="C918" s="59">
        <v>64.28</v>
      </c>
      <c r="D918" s="59">
        <v>64.28</v>
      </c>
      <c r="E918" s="59">
        <v>100</v>
      </c>
      <c r="F918" s="59">
        <v>77.95</v>
      </c>
      <c r="G918" s="59">
        <v>57.26</v>
      </c>
      <c r="H918" s="59">
        <v>54.41</v>
      </c>
      <c r="I918" s="58" t="s">
        <v>652</v>
      </c>
      <c r="J918" s="58"/>
    </row>
    <row r="919" spans="1:10" x14ac:dyDescent="0.3">
      <c r="A919" s="58" t="s">
        <v>657</v>
      </c>
      <c r="B919" s="59">
        <v>2015</v>
      </c>
      <c r="C919" s="59">
        <v>58.21</v>
      </c>
      <c r="D919" s="59">
        <v>58.21</v>
      </c>
      <c r="E919" s="59">
        <v>100</v>
      </c>
      <c r="F919" s="59">
        <v>68.75</v>
      </c>
      <c r="G919" s="59">
        <v>53.7</v>
      </c>
      <c r="H919" s="59">
        <v>49.89</v>
      </c>
      <c r="I919" s="58" t="s">
        <v>652</v>
      </c>
      <c r="J919" s="58"/>
    </row>
    <row r="920" spans="1:10" x14ac:dyDescent="0.3">
      <c r="A920" s="58" t="s">
        <v>657</v>
      </c>
      <c r="B920" s="59">
        <v>2016</v>
      </c>
      <c r="C920" s="59">
        <v>62.27</v>
      </c>
      <c r="D920" s="59">
        <v>62.27</v>
      </c>
      <c r="E920" s="59">
        <v>100</v>
      </c>
      <c r="F920" s="59">
        <v>64.25</v>
      </c>
      <c r="G920" s="59">
        <v>65.89</v>
      </c>
      <c r="H920" s="59">
        <v>57.13</v>
      </c>
      <c r="I920" s="58" t="s">
        <v>652</v>
      </c>
      <c r="J920" s="58"/>
    </row>
    <row r="921" spans="1:10" x14ac:dyDescent="0.3">
      <c r="A921" s="58" t="s">
        <v>657</v>
      </c>
      <c r="B921" s="59">
        <v>2017</v>
      </c>
      <c r="C921" s="59">
        <v>74.66</v>
      </c>
      <c r="D921" s="59">
        <v>74.66</v>
      </c>
      <c r="E921" s="59">
        <v>100</v>
      </c>
      <c r="F921" s="59">
        <v>68.87</v>
      </c>
      <c r="G921" s="59">
        <v>83.02</v>
      </c>
      <c r="H921" s="59">
        <v>74.52</v>
      </c>
      <c r="I921" s="58" t="s">
        <v>652</v>
      </c>
      <c r="J921" s="58"/>
    </row>
    <row r="922" spans="1:10" x14ac:dyDescent="0.3">
      <c r="A922" s="58" t="s">
        <v>657</v>
      </c>
      <c r="B922" s="59">
        <v>2018</v>
      </c>
      <c r="C922" s="59">
        <v>80.67</v>
      </c>
      <c r="D922" s="59">
        <v>80.67</v>
      </c>
      <c r="E922" s="59">
        <v>100</v>
      </c>
      <c r="F922" s="59">
        <v>73.98</v>
      </c>
      <c r="G922" s="59">
        <v>81.3</v>
      </c>
      <c r="H922" s="59">
        <v>87.76</v>
      </c>
      <c r="I922" s="58" t="s">
        <v>652</v>
      </c>
      <c r="J922" s="58"/>
    </row>
    <row r="923" spans="1:10" x14ac:dyDescent="0.3">
      <c r="A923" s="58" t="s">
        <v>657</v>
      </c>
      <c r="B923" s="59">
        <v>2019</v>
      </c>
      <c r="C923" s="59">
        <v>72.17</v>
      </c>
      <c r="D923" s="59">
        <v>72.17</v>
      </c>
      <c r="E923" s="59">
        <v>100</v>
      </c>
      <c r="F923" s="59">
        <v>75.5</v>
      </c>
      <c r="G923" s="59">
        <v>80.2</v>
      </c>
      <c r="H923" s="59">
        <v>61.98</v>
      </c>
      <c r="I923" s="58" t="s">
        <v>652</v>
      </c>
      <c r="J923" s="58"/>
    </row>
    <row r="924" spans="1:10" x14ac:dyDescent="0.3">
      <c r="A924" s="58" t="s">
        <v>657</v>
      </c>
      <c r="B924" s="59">
        <v>2020</v>
      </c>
      <c r="C924" s="59">
        <v>77.599999999999994</v>
      </c>
      <c r="D924" s="59">
        <v>77.599999999999994</v>
      </c>
      <c r="E924" s="59">
        <v>100</v>
      </c>
      <c r="F924" s="59">
        <v>80.41</v>
      </c>
      <c r="G924" s="59">
        <v>82.24</v>
      </c>
      <c r="H924" s="59">
        <v>70.72</v>
      </c>
      <c r="I924" s="58" t="s">
        <v>652</v>
      </c>
      <c r="J924" s="58"/>
    </row>
    <row r="925" spans="1:10" x14ac:dyDescent="0.3">
      <c r="A925" s="58" t="s">
        <v>657</v>
      </c>
      <c r="B925" s="59">
        <v>2021</v>
      </c>
      <c r="C925" s="59">
        <v>70.78</v>
      </c>
      <c r="D925" s="59">
        <v>65.95</v>
      </c>
      <c r="E925" s="59">
        <v>61.11</v>
      </c>
      <c r="F925" s="59">
        <v>76.34</v>
      </c>
      <c r="G925" s="59">
        <v>74.400000000000006</v>
      </c>
      <c r="H925" s="59">
        <v>61.59</v>
      </c>
      <c r="I925" s="58" t="s">
        <v>652</v>
      </c>
      <c r="J925" s="58"/>
    </row>
    <row r="926" spans="1:10" x14ac:dyDescent="0.3">
      <c r="A926" s="58" t="s">
        <v>658</v>
      </c>
      <c r="B926" s="59">
        <v>2008</v>
      </c>
      <c r="C926" s="59">
        <v>50.45</v>
      </c>
      <c r="D926" s="59">
        <v>50.45</v>
      </c>
      <c r="E926" s="59">
        <v>100</v>
      </c>
      <c r="F926" s="59">
        <v>32.450000000000003</v>
      </c>
      <c r="G926" s="59">
        <v>41.47</v>
      </c>
      <c r="H926" s="59">
        <v>84.23</v>
      </c>
      <c r="I926" s="58" t="s">
        <v>652</v>
      </c>
      <c r="J926" s="58"/>
    </row>
    <row r="927" spans="1:10" x14ac:dyDescent="0.3">
      <c r="A927" s="58" t="s">
        <v>658</v>
      </c>
      <c r="B927" s="59">
        <v>2009</v>
      </c>
      <c r="C927" s="59">
        <v>51.64</v>
      </c>
      <c r="D927" s="59">
        <v>51.64</v>
      </c>
      <c r="E927" s="59">
        <v>100</v>
      </c>
      <c r="F927" s="59">
        <v>28.67</v>
      </c>
      <c r="G927" s="59">
        <v>47.44</v>
      </c>
      <c r="H927" s="59">
        <v>84.41</v>
      </c>
      <c r="I927" s="58" t="s">
        <v>652</v>
      </c>
      <c r="J927" s="58"/>
    </row>
    <row r="928" spans="1:10" x14ac:dyDescent="0.3">
      <c r="A928" s="58" t="s">
        <v>658</v>
      </c>
      <c r="B928" s="59">
        <v>2010</v>
      </c>
      <c r="C928" s="59">
        <v>51.95</v>
      </c>
      <c r="D928" s="59">
        <v>51.95</v>
      </c>
      <c r="E928" s="59">
        <v>60.87</v>
      </c>
      <c r="F928" s="59">
        <v>57.54</v>
      </c>
      <c r="G928" s="59">
        <v>42.09</v>
      </c>
      <c r="H928" s="59">
        <v>59.47</v>
      </c>
      <c r="I928" s="58" t="s">
        <v>652</v>
      </c>
      <c r="J928" s="58"/>
    </row>
    <row r="929" spans="1:10" x14ac:dyDescent="0.3">
      <c r="A929" s="58" t="s">
        <v>658</v>
      </c>
      <c r="B929" s="59">
        <v>2011</v>
      </c>
      <c r="C929" s="59">
        <v>46.62</v>
      </c>
      <c r="D929" s="59">
        <v>46.62</v>
      </c>
      <c r="E929" s="59">
        <v>100</v>
      </c>
      <c r="F929" s="59">
        <v>54.68</v>
      </c>
      <c r="G929" s="59">
        <v>58.28</v>
      </c>
      <c r="H929" s="59">
        <v>20.63</v>
      </c>
      <c r="I929" s="58" t="s">
        <v>652</v>
      </c>
      <c r="J929" s="58"/>
    </row>
    <row r="930" spans="1:10" x14ac:dyDescent="0.3">
      <c r="A930" s="58" t="s">
        <v>658</v>
      </c>
      <c r="B930" s="59">
        <v>2012</v>
      </c>
      <c r="C930" s="59">
        <v>60.31</v>
      </c>
      <c r="D930" s="59">
        <v>60.31</v>
      </c>
      <c r="E930" s="59">
        <v>100</v>
      </c>
      <c r="F930" s="59">
        <v>65.31</v>
      </c>
      <c r="G930" s="59">
        <v>63.81</v>
      </c>
      <c r="H930" s="59">
        <v>49.49</v>
      </c>
      <c r="I930" s="58" t="s">
        <v>652</v>
      </c>
      <c r="J930" s="58"/>
    </row>
    <row r="931" spans="1:10" x14ac:dyDescent="0.3">
      <c r="A931" s="58" t="s">
        <v>658</v>
      </c>
      <c r="B931" s="59">
        <v>2013</v>
      </c>
      <c r="C931" s="59">
        <v>44.4</v>
      </c>
      <c r="D931" s="59">
        <v>44.4</v>
      </c>
      <c r="E931" s="59">
        <v>100</v>
      </c>
      <c r="F931" s="59">
        <v>42.7</v>
      </c>
      <c r="G931" s="59">
        <v>56.59</v>
      </c>
      <c r="H931" s="59">
        <v>29.05</v>
      </c>
      <c r="I931" s="58" t="s">
        <v>652</v>
      </c>
      <c r="J931" s="58"/>
    </row>
    <row r="932" spans="1:10" x14ac:dyDescent="0.3">
      <c r="A932" s="58" t="s">
        <v>658</v>
      </c>
      <c r="B932" s="59">
        <v>2014</v>
      </c>
      <c r="C932" s="59">
        <v>45.08</v>
      </c>
      <c r="D932" s="59">
        <v>45.08</v>
      </c>
      <c r="E932" s="59">
        <v>100</v>
      </c>
      <c r="F932" s="59">
        <v>42.86</v>
      </c>
      <c r="G932" s="59">
        <v>54.05</v>
      </c>
      <c r="H932" s="59">
        <v>34.92</v>
      </c>
      <c r="I932" s="58" t="s">
        <v>652</v>
      </c>
      <c r="J932" s="58"/>
    </row>
    <row r="933" spans="1:10" x14ac:dyDescent="0.3">
      <c r="A933" s="58" t="s">
        <v>658</v>
      </c>
      <c r="B933" s="59">
        <v>2015</v>
      </c>
      <c r="C933" s="59">
        <v>51.77</v>
      </c>
      <c r="D933" s="59">
        <v>51.77</v>
      </c>
      <c r="E933" s="59">
        <v>100</v>
      </c>
      <c r="F933" s="59">
        <v>49.02</v>
      </c>
      <c r="G933" s="59">
        <v>52.73</v>
      </c>
      <c r="H933" s="59">
        <v>53.63</v>
      </c>
      <c r="I933" s="58" t="s">
        <v>652</v>
      </c>
      <c r="J933" s="58"/>
    </row>
    <row r="934" spans="1:10" x14ac:dyDescent="0.3">
      <c r="A934" s="58" t="s">
        <v>658</v>
      </c>
      <c r="B934" s="59">
        <v>2016</v>
      </c>
      <c r="C934" s="59">
        <v>51.48</v>
      </c>
      <c r="D934" s="59">
        <v>46.57</v>
      </c>
      <c r="E934" s="59">
        <v>41.67</v>
      </c>
      <c r="F934" s="59">
        <v>44.86</v>
      </c>
      <c r="G934" s="59">
        <v>52.69</v>
      </c>
      <c r="H934" s="59">
        <v>57.48</v>
      </c>
      <c r="I934" s="58" t="s">
        <v>652</v>
      </c>
      <c r="J934" s="58"/>
    </row>
    <row r="935" spans="1:10" x14ac:dyDescent="0.3">
      <c r="A935" s="58" t="s">
        <v>658</v>
      </c>
      <c r="B935" s="59">
        <v>2017</v>
      </c>
      <c r="C935" s="59">
        <v>52.96</v>
      </c>
      <c r="D935" s="59">
        <v>34.81</v>
      </c>
      <c r="E935" s="59">
        <v>16.670000000000002</v>
      </c>
      <c r="F935" s="59">
        <v>45.11</v>
      </c>
      <c r="G935" s="59">
        <v>78.34</v>
      </c>
      <c r="H935" s="59">
        <v>26.02</v>
      </c>
      <c r="I935" s="58" t="s">
        <v>652</v>
      </c>
      <c r="J935" s="58"/>
    </row>
    <row r="936" spans="1:10" x14ac:dyDescent="0.3">
      <c r="A936" s="58" t="s">
        <v>658</v>
      </c>
      <c r="B936" s="59">
        <v>2018</v>
      </c>
      <c r="C936" s="59">
        <v>57.25</v>
      </c>
      <c r="D936" s="59">
        <v>57.25</v>
      </c>
      <c r="E936" s="59">
        <v>100</v>
      </c>
      <c r="F936" s="59">
        <v>43.07</v>
      </c>
      <c r="G936" s="59">
        <v>75.88</v>
      </c>
      <c r="H936" s="59">
        <v>47.32</v>
      </c>
      <c r="I936" s="58" t="s">
        <v>652</v>
      </c>
      <c r="J936" s="58"/>
    </row>
    <row r="937" spans="1:10" x14ac:dyDescent="0.3">
      <c r="A937" s="58" t="s">
        <v>658</v>
      </c>
      <c r="B937" s="59">
        <v>2019</v>
      </c>
      <c r="C937" s="59">
        <v>65.430000000000007</v>
      </c>
      <c r="D937" s="59">
        <v>65.430000000000007</v>
      </c>
      <c r="E937" s="59">
        <v>73.33</v>
      </c>
      <c r="F937" s="59">
        <v>46</v>
      </c>
      <c r="G937" s="59">
        <v>76.150000000000006</v>
      </c>
      <c r="H937" s="59">
        <v>72.87</v>
      </c>
      <c r="I937" s="58" t="s">
        <v>652</v>
      </c>
      <c r="J937" s="58"/>
    </row>
    <row r="938" spans="1:10" x14ac:dyDescent="0.3">
      <c r="A938" s="58" t="s">
        <v>658</v>
      </c>
      <c r="B938" s="59">
        <v>2020</v>
      </c>
      <c r="C938" s="59">
        <v>61.7</v>
      </c>
      <c r="D938" s="59">
        <v>61.7</v>
      </c>
      <c r="E938" s="59">
        <v>100</v>
      </c>
      <c r="F938" s="59">
        <v>43.87</v>
      </c>
      <c r="G938" s="59">
        <v>74.45</v>
      </c>
      <c r="H938" s="59">
        <v>64.36</v>
      </c>
      <c r="I938" s="58" t="s">
        <v>652</v>
      </c>
      <c r="J938" s="58"/>
    </row>
    <row r="939" spans="1:10" x14ac:dyDescent="0.3">
      <c r="A939" s="58" t="s">
        <v>658</v>
      </c>
      <c r="B939" s="59">
        <v>2021</v>
      </c>
      <c r="C939" s="59">
        <v>68.790000000000006</v>
      </c>
      <c r="D939" s="59">
        <v>47.94</v>
      </c>
      <c r="E939" s="59">
        <v>27.08</v>
      </c>
      <c r="F939" s="59">
        <v>57.91</v>
      </c>
      <c r="G939" s="59">
        <v>63.06</v>
      </c>
      <c r="H939" s="59">
        <v>89.62</v>
      </c>
      <c r="I939" s="58" t="s">
        <v>652</v>
      </c>
      <c r="J939" s="58"/>
    </row>
    <row r="940" spans="1:10" x14ac:dyDescent="0.3">
      <c r="A940" s="58" t="s">
        <v>683</v>
      </c>
      <c r="B940" s="59">
        <v>2008</v>
      </c>
      <c r="C940" s="59">
        <v>52.23</v>
      </c>
      <c r="D940" s="59">
        <v>52.23</v>
      </c>
      <c r="E940" s="59">
        <v>100</v>
      </c>
      <c r="F940" s="59">
        <v>82.8</v>
      </c>
      <c r="G940" s="59">
        <v>31.89</v>
      </c>
      <c r="H940" s="59">
        <v>35.659999999999997</v>
      </c>
      <c r="I940" s="58" t="s">
        <v>101</v>
      </c>
      <c r="J940" s="58"/>
    </row>
    <row r="941" spans="1:10" x14ac:dyDescent="0.3">
      <c r="A941" s="58" t="s">
        <v>683</v>
      </c>
      <c r="B941" s="59">
        <v>2009</v>
      </c>
      <c r="C941" s="59">
        <v>53.34</v>
      </c>
      <c r="D941" s="59">
        <v>53.34</v>
      </c>
      <c r="E941" s="59">
        <v>100</v>
      </c>
      <c r="F941" s="59">
        <v>85.8</v>
      </c>
      <c r="G941" s="59">
        <v>35.06</v>
      </c>
      <c r="H941" s="59">
        <v>32.619999999999997</v>
      </c>
      <c r="I941" s="58" t="s">
        <v>101</v>
      </c>
      <c r="J941" s="58"/>
    </row>
    <row r="942" spans="1:10" x14ac:dyDescent="0.3">
      <c r="A942" s="58" t="s">
        <v>683</v>
      </c>
      <c r="B942" s="59">
        <v>2010</v>
      </c>
      <c r="C942" s="59">
        <v>49.35</v>
      </c>
      <c r="D942" s="59">
        <v>49.35</v>
      </c>
      <c r="E942" s="59">
        <v>100</v>
      </c>
      <c r="F942" s="59">
        <v>79.39</v>
      </c>
      <c r="G942" s="59">
        <v>33.35</v>
      </c>
      <c r="H942" s="59">
        <v>29.32</v>
      </c>
      <c r="I942" s="58" t="s">
        <v>101</v>
      </c>
      <c r="J942" s="58"/>
    </row>
    <row r="943" spans="1:10" x14ac:dyDescent="0.3">
      <c r="A943" s="58" t="s">
        <v>683</v>
      </c>
      <c r="B943" s="59">
        <v>2011</v>
      </c>
      <c r="C943" s="59">
        <v>53.19</v>
      </c>
      <c r="D943" s="59">
        <v>53.19</v>
      </c>
      <c r="E943" s="59">
        <v>100</v>
      </c>
      <c r="F943" s="59">
        <v>78.849999999999994</v>
      </c>
      <c r="G943" s="59">
        <v>39.32</v>
      </c>
      <c r="H943" s="59">
        <v>36.28</v>
      </c>
      <c r="I943" s="58" t="s">
        <v>101</v>
      </c>
      <c r="J943" s="58"/>
    </row>
    <row r="944" spans="1:10" x14ac:dyDescent="0.3">
      <c r="A944" s="58" t="s">
        <v>683</v>
      </c>
      <c r="B944" s="59">
        <v>2012</v>
      </c>
      <c r="C944" s="59">
        <v>48.72</v>
      </c>
      <c r="D944" s="59">
        <v>48.72</v>
      </c>
      <c r="E944" s="59">
        <v>100</v>
      </c>
      <c r="F944" s="59">
        <v>74.819999999999993</v>
      </c>
      <c r="G944" s="59">
        <v>42.8</v>
      </c>
      <c r="H944" s="59">
        <v>23.82</v>
      </c>
      <c r="I944" s="58" t="s">
        <v>101</v>
      </c>
      <c r="J944" s="58"/>
    </row>
    <row r="945" spans="1:10" x14ac:dyDescent="0.3">
      <c r="A945" s="58" t="s">
        <v>683</v>
      </c>
      <c r="B945" s="59">
        <v>2013</v>
      </c>
      <c r="C945" s="59">
        <v>48.63</v>
      </c>
      <c r="D945" s="59">
        <v>48.63</v>
      </c>
      <c r="E945" s="59">
        <v>100</v>
      </c>
      <c r="F945" s="59">
        <v>73.64</v>
      </c>
      <c r="G945" s="59">
        <v>43.98</v>
      </c>
      <c r="H945" s="59">
        <v>23.81</v>
      </c>
      <c r="I945" s="58" t="s">
        <v>101</v>
      </c>
      <c r="J945" s="58"/>
    </row>
    <row r="946" spans="1:10" x14ac:dyDescent="0.3">
      <c r="A946" s="58" t="s">
        <v>683</v>
      </c>
      <c r="B946" s="59">
        <v>2014</v>
      </c>
      <c r="C946" s="59">
        <v>50.95</v>
      </c>
      <c r="D946" s="59">
        <v>50.95</v>
      </c>
      <c r="E946" s="59">
        <v>100</v>
      </c>
      <c r="F946" s="59">
        <v>78.180000000000007</v>
      </c>
      <c r="G946" s="59">
        <v>44.73</v>
      </c>
      <c r="H946" s="59">
        <v>25</v>
      </c>
      <c r="I946" s="58" t="s">
        <v>101</v>
      </c>
      <c r="J946" s="58"/>
    </row>
    <row r="947" spans="1:10" x14ac:dyDescent="0.3">
      <c r="A947" s="58" t="s">
        <v>683</v>
      </c>
      <c r="B947" s="59">
        <v>2015</v>
      </c>
      <c r="C947" s="59">
        <v>64.56</v>
      </c>
      <c r="D947" s="59">
        <v>64.56</v>
      </c>
      <c r="E947" s="59">
        <v>100</v>
      </c>
      <c r="F947" s="59">
        <v>83.83</v>
      </c>
      <c r="G947" s="59">
        <v>59.66</v>
      </c>
      <c r="H947" s="59">
        <v>46.68</v>
      </c>
      <c r="I947" s="58" t="s">
        <v>101</v>
      </c>
      <c r="J947" s="58"/>
    </row>
    <row r="948" spans="1:10" x14ac:dyDescent="0.3">
      <c r="A948" s="58" t="s">
        <v>683</v>
      </c>
      <c r="B948" s="59">
        <v>2016</v>
      </c>
      <c r="C948" s="59">
        <v>77.81</v>
      </c>
      <c r="D948" s="59">
        <v>77.81</v>
      </c>
      <c r="E948" s="59">
        <v>100</v>
      </c>
      <c r="F948" s="59">
        <v>91.57</v>
      </c>
      <c r="G948" s="59">
        <v>80.62</v>
      </c>
      <c r="H948" s="59">
        <v>59.12</v>
      </c>
      <c r="I948" s="58" t="s">
        <v>101</v>
      </c>
      <c r="J948" s="58"/>
    </row>
    <row r="949" spans="1:10" x14ac:dyDescent="0.3">
      <c r="A949" s="58" t="s">
        <v>683</v>
      </c>
      <c r="B949" s="59">
        <v>2017</v>
      </c>
      <c r="C949" s="59">
        <v>73.319999999999993</v>
      </c>
      <c r="D949" s="59">
        <v>73.319999999999993</v>
      </c>
      <c r="E949" s="59">
        <v>100</v>
      </c>
      <c r="F949" s="59">
        <v>94.49</v>
      </c>
      <c r="G949" s="59">
        <v>78.16</v>
      </c>
      <c r="H949" s="59">
        <v>44.07</v>
      </c>
      <c r="I949" s="58" t="s">
        <v>101</v>
      </c>
      <c r="J949" s="58"/>
    </row>
    <row r="950" spans="1:10" x14ac:dyDescent="0.3">
      <c r="A950" s="58" t="s">
        <v>683</v>
      </c>
      <c r="B950" s="59">
        <v>2018</v>
      </c>
      <c r="C950" s="59">
        <v>66.72</v>
      </c>
      <c r="D950" s="59">
        <v>66.72</v>
      </c>
      <c r="E950" s="59">
        <v>100</v>
      </c>
      <c r="F950" s="59">
        <v>92.26</v>
      </c>
      <c r="G950" s="59">
        <v>75.209999999999994</v>
      </c>
      <c r="H950" s="59">
        <v>28.97</v>
      </c>
      <c r="I950" s="58" t="s">
        <v>101</v>
      </c>
      <c r="J950" s="58"/>
    </row>
    <row r="951" spans="1:10" x14ac:dyDescent="0.3">
      <c r="A951" s="58" t="s">
        <v>683</v>
      </c>
      <c r="B951" s="59">
        <v>2019</v>
      </c>
      <c r="C951" s="59">
        <v>67.930000000000007</v>
      </c>
      <c r="D951" s="59">
        <v>67.930000000000007</v>
      </c>
      <c r="E951" s="59">
        <v>100</v>
      </c>
      <c r="F951" s="59">
        <v>93.7</v>
      </c>
      <c r="G951" s="59">
        <v>72.77</v>
      </c>
      <c r="H951" s="59">
        <v>33.31</v>
      </c>
      <c r="I951" s="58" t="s">
        <v>101</v>
      </c>
      <c r="J951" s="58"/>
    </row>
    <row r="952" spans="1:10" x14ac:dyDescent="0.3">
      <c r="A952" s="58" t="s">
        <v>683</v>
      </c>
      <c r="B952" s="59">
        <v>2020</v>
      </c>
      <c r="C952" s="59">
        <v>73.599999999999994</v>
      </c>
      <c r="D952" s="59">
        <v>73.599999999999994</v>
      </c>
      <c r="E952" s="59">
        <v>100</v>
      </c>
      <c r="F952" s="59">
        <v>89.48</v>
      </c>
      <c r="G952" s="59">
        <v>70.680000000000007</v>
      </c>
      <c r="H952" s="59">
        <v>57.82</v>
      </c>
      <c r="I952" s="58" t="s">
        <v>101</v>
      </c>
      <c r="J952" s="58"/>
    </row>
    <row r="953" spans="1:10" x14ac:dyDescent="0.3">
      <c r="A953" s="58" t="s">
        <v>683</v>
      </c>
      <c r="B953" s="59">
        <v>2021</v>
      </c>
      <c r="C953" s="59">
        <v>75.53</v>
      </c>
      <c r="D953" s="59">
        <v>75.53</v>
      </c>
      <c r="E953" s="59">
        <v>100</v>
      </c>
      <c r="F953" s="59">
        <v>89.52</v>
      </c>
      <c r="G953" s="59">
        <v>54.73</v>
      </c>
      <c r="H953" s="59">
        <v>78.73</v>
      </c>
      <c r="I953" s="58" t="s">
        <v>101</v>
      </c>
      <c r="J953" s="58"/>
    </row>
    <row r="954" spans="1:10" x14ac:dyDescent="0.3">
      <c r="A954" s="58" t="s">
        <v>521</v>
      </c>
      <c r="B954" s="59">
        <v>2008</v>
      </c>
      <c r="C954" s="59">
        <v>52.59</v>
      </c>
      <c r="D954" s="59">
        <v>52.59</v>
      </c>
      <c r="E954" s="59">
        <v>100</v>
      </c>
      <c r="F954" s="59">
        <v>66.52</v>
      </c>
      <c r="G954" s="59">
        <v>37.65</v>
      </c>
      <c r="H954" s="59">
        <v>55.56</v>
      </c>
      <c r="I954" s="58" t="s">
        <v>101</v>
      </c>
      <c r="J954" s="58"/>
    </row>
    <row r="955" spans="1:10" x14ac:dyDescent="0.3">
      <c r="A955" s="58" t="s">
        <v>521</v>
      </c>
      <c r="B955" s="59">
        <v>2009</v>
      </c>
      <c r="C955" s="59">
        <v>58.12</v>
      </c>
      <c r="D955" s="59">
        <v>58.12</v>
      </c>
      <c r="E955" s="59">
        <v>100</v>
      </c>
      <c r="F955" s="59">
        <v>77.81</v>
      </c>
      <c r="G955" s="59">
        <v>35.86</v>
      </c>
      <c r="H955" s="59">
        <v>63.59</v>
      </c>
      <c r="I955" s="58" t="s">
        <v>101</v>
      </c>
      <c r="J955" s="58"/>
    </row>
    <row r="956" spans="1:10" x14ac:dyDescent="0.3">
      <c r="A956" s="58" t="s">
        <v>521</v>
      </c>
      <c r="B956" s="59">
        <v>2010</v>
      </c>
      <c r="C956" s="59">
        <v>59.99</v>
      </c>
      <c r="D956" s="59">
        <v>59.99</v>
      </c>
      <c r="E956" s="59">
        <v>100</v>
      </c>
      <c r="F956" s="59">
        <v>79.7</v>
      </c>
      <c r="G956" s="59">
        <v>44.99</v>
      </c>
      <c r="H956" s="59">
        <v>57.44</v>
      </c>
      <c r="I956" s="58" t="s">
        <v>101</v>
      </c>
      <c r="J956" s="58"/>
    </row>
    <row r="957" spans="1:10" x14ac:dyDescent="0.3">
      <c r="A957" s="58" t="s">
        <v>521</v>
      </c>
      <c r="B957" s="59">
        <v>2011</v>
      </c>
      <c r="C957" s="59">
        <v>53.95</v>
      </c>
      <c r="D957" s="59">
        <v>53.95</v>
      </c>
      <c r="E957" s="59">
        <v>100</v>
      </c>
      <c r="F957" s="59">
        <v>74.42</v>
      </c>
      <c r="G957" s="59">
        <v>52.84</v>
      </c>
      <c r="H957" s="59">
        <v>35.369999999999997</v>
      </c>
      <c r="I957" s="58" t="s">
        <v>101</v>
      </c>
      <c r="J957" s="58"/>
    </row>
    <row r="958" spans="1:10" x14ac:dyDescent="0.3">
      <c r="A958" s="58" t="s">
        <v>521</v>
      </c>
      <c r="B958" s="59">
        <v>2012</v>
      </c>
      <c r="C958" s="59">
        <v>59.5</v>
      </c>
      <c r="D958" s="59">
        <v>59.5</v>
      </c>
      <c r="E958" s="59">
        <v>100</v>
      </c>
      <c r="F958" s="59">
        <v>70.34</v>
      </c>
      <c r="G958" s="59">
        <v>48.86</v>
      </c>
      <c r="H958" s="59">
        <v>60.72</v>
      </c>
      <c r="I958" s="58" t="s">
        <v>101</v>
      </c>
      <c r="J958" s="58"/>
    </row>
    <row r="959" spans="1:10" x14ac:dyDescent="0.3">
      <c r="A959" s="58" t="s">
        <v>521</v>
      </c>
      <c r="B959" s="59">
        <v>2013</v>
      </c>
      <c r="C959" s="59">
        <v>62.28</v>
      </c>
      <c r="D959" s="59">
        <v>62.28</v>
      </c>
      <c r="E959" s="59">
        <v>100</v>
      </c>
      <c r="F959" s="59">
        <v>69.42</v>
      </c>
      <c r="G959" s="59">
        <v>51.2</v>
      </c>
      <c r="H959" s="59">
        <v>67.55</v>
      </c>
      <c r="I959" s="58" t="s">
        <v>101</v>
      </c>
      <c r="J959" s="58"/>
    </row>
    <row r="960" spans="1:10" x14ac:dyDescent="0.3">
      <c r="A960" s="58" t="s">
        <v>521</v>
      </c>
      <c r="B960" s="59">
        <v>2014</v>
      </c>
      <c r="C960" s="59">
        <v>62.94</v>
      </c>
      <c r="D960" s="59">
        <v>62.94</v>
      </c>
      <c r="E960" s="59">
        <v>100</v>
      </c>
      <c r="F960" s="59">
        <v>66.87</v>
      </c>
      <c r="G960" s="59">
        <v>44.63</v>
      </c>
      <c r="H960" s="59">
        <v>79.290000000000006</v>
      </c>
      <c r="I960" s="58" t="s">
        <v>101</v>
      </c>
      <c r="J960" s="58"/>
    </row>
    <row r="961" spans="1:10" x14ac:dyDescent="0.3">
      <c r="A961" s="58" t="s">
        <v>521</v>
      </c>
      <c r="B961" s="59">
        <v>2015</v>
      </c>
      <c r="C961" s="59">
        <v>74.63</v>
      </c>
      <c r="D961" s="59">
        <v>74.63</v>
      </c>
      <c r="E961" s="59">
        <v>100</v>
      </c>
      <c r="F961" s="59">
        <v>77.98</v>
      </c>
      <c r="G961" s="59">
        <v>62.39</v>
      </c>
      <c r="H961" s="59">
        <v>84.87</v>
      </c>
      <c r="I961" s="58" t="s">
        <v>101</v>
      </c>
      <c r="J961" s="58"/>
    </row>
    <row r="962" spans="1:10" x14ac:dyDescent="0.3">
      <c r="A962" s="58" t="s">
        <v>521</v>
      </c>
      <c r="B962" s="59">
        <v>2016</v>
      </c>
      <c r="C962" s="59">
        <v>80.97</v>
      </c>
      <c r="D962" s="59">
        <v>80.97</v>
      </c>
      <c r="E962" s="59">
        <v>100</v>
      </c>
      <c r="F962" s="59">
        <v>80.760000000000005</v>
      </c>
      <c r="G962" s="59">
        <v>71.849999999999994</v>
      </c>
      <c r="H962" s="59">
        <v>91.21</v>
      </c>
      <c r="I962" s="58" t="s">
        <v>101</v>
      </c>
      <c r="J962" s="58"/>
    </row>
    <row r="963" spans="1:10" x14ac:dyDescent="0.3">
      <c r="A963" s="58" t="s">
        <v>521</v>
      </c>
      <c r="B963" s="59">
        <v>2017</v>
      </c>
      <c r="C963" s="59">
        <v>85.73</v>
      </c>
      <c r="D963" s="59">
        <v>85.73</v>
      </c>
      <c r="E963" s="59">
        <v>100</v>
      </c>
      <c r="F963" s="59">
        <v>82.8</v>
      </c>
      <c r="G963" s="59">
        <v>82.9</v>
      </c>
      <c r="H963" s="59">
        <v>91.74</v>
      </c>
      <c r="I963" s="58" t="s">
        <v>101</v>
      </c>
      <c r="J963" s="58"/>
    </row>
    <row r="964" spans="1:10" x14ac:dyDescent="0.3">
      <c r="A964" s="58" t="s">
        <v>521</v>
      </c>
      <c r="B964" s="59">
        <v>2018</v>
      </c>
      <c r="C964" s="59">
        <v>83.45</v>
      </c>
      <c r="D964" s="59">
        <v>83.45</v>
      </c>
      <c r="E964" s="59">
        <v>100</v>
      </c>
      <c r="F964" s="59">
        <v>82.11</v>
      </c>
      <c r="G964" s="59">
        <v>78.37</v>
      </c>
      <c r="H964" s="59">
        <v>90.34</v>
      </c>
      <c r="I964" s="58" t="s">
        <v>101</v>
      </c>
      <c r="J964" s="58"/>
    </row>
    <row r="965" spans="1:10" x14ac:dyDescent="0.3">
      <c r="A965" s="58" t="s">
        <v>521</v>
      </c>
      <c r="B965" s="59">
        <v>2019</v>
      </c>
      <c r="C965" s="59">
        <v>85.54</v>
      </c>
      <c r="D965" s="59">
        <v>85.54</v>
      </c>
      <c r="E965" s="59">
        <v>100</v>
      </c>
      <c r="F965" s="59">
        <v>83.56</v>
      </c>
      <c r="G965" s="59">
        <v>83.29</v>
      </c>
      <c r="H965" s="59">
        <v>89.94</v>
      </c>
      <c r="I965" s="58" t="s">
        <v>101</v>
      </c>
      <c r="J965" s="58"/>
    </row>
    <row r="966" spans="1:10" x14ac:dyDescent="0.3">
      <c r="A966" s="58" t="s">
        <v>521</v>
      </c>
      <c r="B966" s="59">
        <v>2020</v>
      </c>
      <c r="C966" s="59">
        <v>82.81</v>
      </c>
      <c r="D966" s="59">
        <v>82.81</v>
      </c>
      <c r="E966" s="59">
        <v>100</v>
      </c>
      <c r="F966" s="59">
        <v>82.49</v>
      </c>
      <c r="G966" s="59">
        <v>77.66</v>
      </c>
      <c r="H966" s="59">
        <v>88.8</v>
      </c>
      <c r="I966" s="58" t="s">
        <v>101</v>
      </c>
      <c r="J966" s="58"/>
    </row>
    <row r="967" spans="1:10" x14ac:dyDescent="0.3">
      <c r="A967" s="58" t="s">
        <v>521</v>
      </c>
      <c r="B967" s="59">
        <v>2021</v>
      </c>
      <c r="C967" s="59">
        <v>85.43</v>
      </c>
      <c r="D967" s="59">
        <v>85.43</v>
      </c>
      <c r="E967" s="59">
        <v>100</v>
      </c>
      <c r="F967" s="59">
        <v>87.71</v>
      </c>
      <c r="G967" s="59">
        <v>83.82</v>
      </c>
      <c r="H967" s="59">
        <v>85</v>
      </c>
      <c r="I967" s="58" t="s">
        <v>101</v>
      </c>
      <c r="J967" s="58"/>
    </row>
    <row r="968" spans="1:10" x14ac:dyDescent="0.3">
      <c r="A968" s="58" t="s">
        <v>546</v>
      </c>
      <c r="B968" s="59">
        <v>2008</v>
      </c>
      <c r="C968" s="59">
        <v>53.56</v>
      </c>
      <c r="D968" s="59">
        <v>53.56</v>
      </c>
      <c r="E968" s="59">
        <v>100</v>
      </c>
      <c r="F968" s="59">
        <v>47.75</v>
      </c>
      <c r="G968" s="59">
        <v>61.17</v>
      </c>
      <c r="H968" s="59">
        <v>53.21</v>
      </c>
      <c r="I968" s="58" t="s">
        <v>101</v>
      </c>
      <c r="J968" s="58"/>
    </row>
    <row r="969" spans="1:10" x14ac:dyDescent="0.3">
      <c r="A969" s="58" t="s">
        <v>546</v>
      </c>
      <c r="B969" s="59">
        <v>2009</v>
      </c>
      <c r="C969" s="59">
        <v>56.78</v>
      </c>
      <c r="D969" s="59">
        <v>56.78</v>
      </c>
      <c r="E969" s="59">
        <v>100</v>
      </c>
      <c r="F969" s="59">
        <v>52.57</v>
      </c>
      <c r="G969" s="59">
        <v>63.45</v>
      </c>
      <c r="H969" s="59">
        <v>55.43</v>
      </c>
      <c r="I969" s="58" t="s">
        <v>101</v>
      </c>
      <c r="J969" s="58"/>
    </row>
    <row r="970" spans="1:10" x14ac:dyDescent="0.3">
      <c r="A970" s="58" t="s">
        <v>546</v>
      </c>
      <c r="B970" s="59">
        <v>2010</v>
      </c>
      <c r="C970" s="59">
        <v>61.34</v>
      </c>
      <c r="D970" s="59">
        <v>61.34</v>
      </c>
      <c r="E970" s="59">
        <v>100</v>
      </c>
      <c r="F970" s="59">
        <v>66.72</v>
      </c>
      <c r="G970" s="59">
        <v>66.38</v>
      </c>
      <c r="H970" s="59">
        <v>50.32</v>
      </c>
      <c r="I970" s="58" t="s">
        <v>101</v>
      </c>
      <c r="J970" s="58"/>
    </row>
    <row r="971" spans="1:10" x14ac:dyDescent="0.3">
      <c r="A971" s="58" t="s">
        <v>546</v>
      </c>
      <c r="B971" s="59">
        <v>2011</v>
      </c>
      <c r="C971" s="59">
        <v>60.6</v>
      </c>
      <c r="D971" s="59">
        <v>60.6</v>
      </c>
      <c r="E971" s="59">
        <v>100</v>
      </c>
      <c r="F971" s="59">
        <v>70.95</v>
      </c>
      <c r="G971" s="59">
        <v>63.42</v>
      </c>
      <c r="H971" s="59">
        <v>45.88</v>
      </c>
      <c r="I971" s="58" t="s">
        <v>101</v>
      </c>
      <c r="J971" s="58"/>
    </row>
    <row r="972" spans="1:10" x14ac:dyDescent="0.3">
      <c r="A972" s="58" t="s">
        <v>546</v>
      </c>
      <c r="B972" s="59">
        <v>2012</v>
      </c>
      <c r="C972" s="59">
        <v>66.67</v>
      </c>
      <c r="D972" s="59">
        <v>66.67</v>
      </c>
      <c r="E972" s="59">
        <v>100</v>
      </c>
      <c r="F972" s="59">
        <v>71.23</v>
      </c>
      <c r="G972" s="59">
        <v>60.77</v>
      </c>
      <c r="H972" s="59">
        <v>66.88</v>
      </c>
      <c r="I972" s="58" t="s">
        <v>101</v>
      </c>
      <c r="J972" s="58"/>
    </row>
    <row r="973" spans="1:10" x14ac:dyDescent="0.3">
      <c r="A973" s="58" t="s">
        <v>546</v>
      </c>
      <c r="B973" s="59">
        <v>2013</v>
      </c>
      <c r="C973" s="59">
        <v>69.86</v>
      </c>
      <c r="D973" s="59">
        <v>69.86</v>
      </c>
      <c r="E973" s="59">
        <v>100</v>
      </c>
      <c r="F973" s="59">
        <v>73.959999999999994</v>
      </c>
      <c r="G973" s="59">
        <v>56.24</v>
      </c>
      <c r="H973" s="59">
        <v>77.88</v>
      </c>
      <c r="I973" s="58" t="s">
        <v>101</v>
      </c>
      <c r="J973" s="58"/>
    </row>
    <row r="974" spans="1:10" x14ac:dyDescent="0.3">
      <c r="A974" s="58" t="s">
        <v>546</v>
      </c>
      <c r="B974" s="59">
        <v>2014</v>
      </c>
      <c r="C974" s="59">
        <v>64.84</v>
      </c>
      <c r="D974" s="59">
        <v>64.84</v>
      </c>
      <c r="E974" s="59">
        <v>100</v>
      </c>
      <c r="F974" s="59">
        <v>73.150000000000006</v>
      </c>
      <c r="G974" s="59">
        <v>60.6</v>
      </c>
      <c r="H974" s="59">
        <v>59.12</v>
      </c>
      <c r="I974" s="58" t="s">
        <v>101</v>
      </c>
      <c r="J974" s="58"/>
    </row>
    <row r="975" spans="1:10" x14ac:dyDescent="0.3">
      <c r="A975" s="58" t="s">
        <v>546</v>
      </c>
      <c r="B975" s="59">
        <v>2015</v>
      </c>
      <c r="C975" s="59">
        <v>67.34</v>
      </c>
      <c r="D975" s="59">
        <v>67.34</v>
      </c>
      <c r="E975" s="59">
        <v>100</v>
      </c>
      <c r="F975" s="59">
        <v>73.61</v>
      </c>
      <c r="G975" s="59">
        <v>60.38</v>
      </c>
      <c r="H975" s="59">
        <v>66.55</v>
      </c>
      <c r="I975" s="58" t="s">
        <v>101</v>
      </c>
      <c r="J975" s="58"/>
    </row>
    <row r="976" spans="1:10" x14ac:dyDescent="0.3">
      <c r="A976" s="58" t="s">
        <v>546</v>
      </c>
      <c r="B976" s="59">
        <v>2016</v>
      </c>
      <c r="C976" s="59">
        <v>71.67</v>
      </c>
      <c r="D976" s="59">
        <v>71.67</v>
      </c>
      <c r="E976" s="59">
        <v>100</v>
      </c>
      <c r="F976" s="59">
        <v>73.52</v>
      </c>
      <c r="G976" s="59">
        <v>59.49</v>
      </c>
      <c r="H976" s="59">
        <v>80.94</v>
      </c>
      <c r="I976" s="58" t="s">
        <v>101</v>
      </c>
      <c r="J976" s="58"/>
    </row>
    <row r="977" spans="1:10" x14ac:dyDescent="0.3">
      <c r="A977" s="58" t="s">
        <v>546</v>
      </c>
      <c r="B977" s="59">
        <v>2017</v>
      </c>
      <c r="C977" s="59">
        <v>70.510000000000005</v>
      </c>
      <c r="D977" s="59">
        <v>70.510000000000005</v>
      </c>
      <c r="E977" s="59">
        <v>100</v>
      </c>
      <c r="F977" s="59">
        <v>76.75</v>
      </c>
      <c r="G977" s="59">
        <v>58.88</v>
      </c>
      <c r="H977" s="59">
        <v>74.16</v>
      </c>
      <c r="I977" s="58" t="s">
        <v>101</v>
      </c>
      <c r="J977" s="58"/>
    </row>
    <row r="978" spans="1:10" x14ac:dyDescent="0.3">
      <c r="A978" s="58" t="s">
        <v>546</v>
      </c>
      <c r="B978" s="59">
        <v>2018</v>
      </c>
      <c r="C978" s="59">
        <v>76.430000000000007</v>
      </c>
      <c r="D978" s="59">
        <v>76.430000000000007</v>
      </c>
      <c r="E978" s="59">
        <v>100</v>
      </c>
      <c r="F978" s="59">
        <v>85.33</v>
      </c>
      <c r="G978" s="59">
        <v>62.41</v>
      </c>
      <c r="H978" s="59">
        <v>79.209999999999994</v>
      </c>
      <c r="I978" s="58" t="s">
        <v>101</v>
      </c>
      <c r="J978" s="58"/>
    </row>
    <row r="979" spans="1:10" x14ac:dyDescent="0.3">
      <c r="A979" s="58" t="s">
        <v>546</v>
      </c>
      <c r="B979" s="59">
        <v>2019</v>
      </c>
      <c r="C979" s="59">
        <v>80.39</v>
      </c>
      <c r="D979" s="59">
        <v>80.39</v>
      </c>
      <c r="E979" s="59">
        <v>100</v>
      </c>
      <c r="F979" s="59">
        <v>87.54</v>
      </c>
      <c r="G979" s="59">
        <v>70.849999999999994</v>
      </c>
      <c r="H979" s="59">
        <v>81.02</v>
      </c>
      <c r="I979" s="58" t="s">
        <v>101</v>
      </c>
      <c r="J979" s="58"/>
    </row>
    <row r="980" spans="1:10" x14ac:dyDescent="0.3">
      <c r="A980" s="58" t="s">
        <v>546</v>
      </c>
      <c r="B980" s="59">
        <v>2020</v>
      </c>
      <c r="C980" s="59">
        <v>82.22</v>
      </c>
      <c r="D980" s="59">
        <v>82.22</v>
      </c>
      <c r="E980" s="59">
        <v>100</v>
      </c>
      <c r="F980" s="59">
        <v>87.18</v>
      </c>
      <c r="G980" s="59">
        <v>68.59</v>
      </c>
      <c r="H980" s="59">
        <v>89.24</v>
      </c>
      <c r="I980" s="58" t="s">
        <v>101</v>
      </c>
      <c r="J980" s="58"/>
    </row>
    <row r="981" spans="1:10" x14ac:dyDescent="0.3">
      <c r="A981" s="58" t="s">
        <v>546</v>
      </c>
      <c r="B981" s="59">
        <v>2021</v>
      </c>
      <c r="C981" s="59">
        <v>79.3</v>
      </c>
      <c r="D981" s="59">
        <v>79.3</v>
      </c>
      <c r="E981" s="59">
        <v>100</v>
      </c>
      <c r="F981" s="59">
        <v>83.99</v>
      </c>
      <c r="G981" s="59">
        <v>66.290000000000006</v>
      </c>
      <c r="H981" s="59">
        <v>86.04</v>
      </c>
      <c r="I981" s="58" t="s">
        <v>101</v>
      </c>
      <c r="J981" s="58"/>
    </row>
    <row r="982" spans="1:10" x14ac:dyDescent="0.3">
      <c r="A982" s="58" t="s">
        <v>685</v>
      </c>
      <c r="B982" s="59">
        <v>2008</v>
      </c>
      <c r="C982" s="59">
        <v>40.32</v>
      </c>
      <c r="D982" s="59">
        <v>40.32</v>
      </c>
      <c r="E982" s="59">
        <v>100</v>
      </c>
      <c r="F982" s="59">
        <v>58.03</v>
      </c>
      <c r="G982" s="59">
        <v>31.59</v>
      </c>
      <c r="H982" s="59">
        <v>27.84</v>
      </c>
      <c r="I982" s="58" t="s">
        <v>101</v>
      </c>
      <c r="J982" s="58"/>
    </row>
    <row r="983" spans="1:10" x14ac:dyDescent="0.3">
      <c r="A983" s="58" t="s">
        <v>685</v>
      </c>
      <c r="B983" s="59">
        <v>2009</v>
      </c>
      <c r="C983" s="59">
        <v>49.13</v>
      </c>
      <c r="D983" s="59">
        <v>49.13</v>
      </c>
      <c r="E983" s="59">
        <v>100</v>
      </c>
      <c r="F983" s="59">
        <v>59.24</v>
      </c>
      <c r="G983" s="59">
        <v>33.22</v>
      </c>
      <c r="H983" s="59">
        <v>52.26</v>
      </c>
      <c r="I983" s="58" t="s">
        <v>101</v>
      </c>
      <c r="J983" s="58"/>
    </row>
    <row r="984" spans="1:10" x14ac:dyDescent="0.3">
      <c r="A984" s="58" t="s">
        <v>685</v>
      </c>
      <c r="B984" s="59">
        <v>2010</v>
      </c>
      <c r="C984" s="59">
        <v>60.06</v>
      </c>
      <c r="D984" s="59">
        <v>60.06</v>
      </c>
      <c r="E984" s="59">
        <v>100</v>
      </c>
      <c r="F984" s="59">
        <v>88.44</v>
      </c>
      <c r="G984" s="59">
        <v>38.56</v>
      </c>
      <c r="H984" s="59">
        <v>47.13</v>
      </c>
      <c r="I984" s="58" t="s">
        <v>101</v>
      </c>
      <c r="J984" s="58"/>
    </row>
    <row r="985" spans="1:10" x14ac:dyDescent="0.3">
      <c r="A985" s="58" t="s">
        <v>685</v>
      </c>
      <c r="B985" s="59">
        <v>2011</v>
      </c>
      <c r="C985" s="59">
        <v>73.23</v>
      </c>
      <c r="D985" s="59">
        <v>73.23</v>
      </c>
      <c r="E985" s="59">
        <v>100</v>
      </c>
      <c r="F985" s="59">
        <v>96.17</v>
      </c>
      <c r="G985" s="59">
        <v>52.88</v>
      </c>
      <c r="H985" s="59">
        <v>65.59</v>
      </c>
      <c r="I985" s="58" t="s">
        <v>101</v>
      </c>
      <c r="J985" s="58"/>
    </row>
    <row r="986" spans="1:10" x14ac:dyDescent="0.3">
      <c r="A986" s="58" t="s">
        <v>685</v>
      </c>
      <c r="B986" s="59">
        <v>2012</v>
      </c>
      <c r="C986" s="59">
        <v>73.599999999999994</v>
      </c>
      <c r="D986" s="59">
        <v>73.599999999999994</v>
      </c>
      <c r="E986" s="59">
        <v>100</v>
      </c>
      <c r="F986" s="59">
        <v>92.58</v>
      </c>
      <c r="G986" s="59">
        <v>53.4</v>
      </c>
      <c r="H986" s="59">
        <v>70.430000000000007</v>
      </c>
      <c r="I986" s="58" t="s">
        <v>101</v>
      </c>
      <c r="J986" s="58"/>
    </row>
    <row r="987" spans="1:10" x14ac:dyDescent="0.3">
      <c r="A987" s="58" t="s">
        <v>685</v>
      </c>
      <c r="B987" s="59">
        <v>2013</v>
      </c>
      <c r="C987" s="59">
        <v>74.599999999999994</v>
      </c>
      <c r="D987" s="59">
        <v>74.599999999999994</v>
      </c>
      <c r="E987" s="59">
        <v>100</v>
      </c>
      <c r="F987" s="59">
        <v>89.36</v>
      </c>
      <c r="G987" s="59">
        <v>54.3</v>
      </c>
      <c r="H987" s="59">
        <v>76.45</v>
      </c>
      <c r="I987" s="58" t="s">
        <v>101</v>
      </c>
      <c r="J987" s="58"/>
    </row>
    <row r="988" spans="1:10" x14ac:dyDescent="0.3">
      <c r="A988" s="58" t="s">
        <v>685</v>
      </c>
      <c r="B988" s="59">
        <v>2014</v>
      </c>
      <c r="C988" s="59">
        <v>70.2</v>
      </c>
      <c r="D988" s="59">
        <v>70.2</v>
      </c>
      <c r="E988" s="59">
        <v>100</v>
      </c>
      <c r="F988" s="59">
        <v>93.53</v>
      </c>
      <c r="G988" s="59">
        <v>53.45</v>
      </c>
      <c r="H988" s="59">
        <v>58.7</v>
      </c>
      <c r="I988" s="58" t="s">
        <v>101</v>
      </c>
      <c r="J988" s="58"/>
    </row>
    <row r="989" spans="1:10" x14ac:dyDescent="0.3">
      <c r="A989" s="58" t="s">
        <v>685</v>
      </c>
      <c r="B989" s="59">
        <v>2015</v>
      </c>
      <c r="C989" s="59">
        <v>72.66</v>
      </c>
      <c r="D989" s="59">
        <v>72.66</v>
      </c>
      <c r="E989" s="59">
        <v>100</v>
      </c>
      <c r="F989" s="59">
        <v>92.6</v>
      </c>
      <c r="G989" s="59">
        <v>58.33</v>
      </c>
      <c r="H989" s="59">
        <v>62.85</v>
      </c>
      <c r="I989" s="58" t="s">
        <v>101</v>
      </c>
      <c r="J989" s="58"/>
    </row>
    <row r="990" spans="1:10" x14ac:dyDescent="0.3">
      <c r="A990" s="58" t="s">
        <v>685</v>
      </c>
      <c r="B990" s="59">
        <v>2016</v>
      </c>
      <c r="C990" s="59">
        <v>63.03</v>
      </c>
      <c r="D990" s="59">
        <v>63.03</v>
      </c>
      <c r="E990" s="59">
        <v>100</v>
      </c>
      <c r="F990" s="59">
        <v>92.63</v>
      </c>
      <c r="G990" s="59">
        <v>46.36</v>
      </c>
      <c r="H990" s="59">
        <v>44.16</v>
      </c>
      <c r="I990" s="58" t="s">
        <v>101</v>
      </c>
      <c r="J990" s="58"/>
    </row>
    <row r="991" spans="1:10" x14ac:dyDescent="0.3">
      <c r="A991" s="58" t="s">
        <v>685</v>
      </c>
      <c r="B991" s="59">
        <v>2017</v>
      </c>
      <c r="C991" s="59">
        <v>62.19</v>
      </c>
      <c r="D991" s="59">
        <v>62.19</v>
      </c>
      <c r="E991" s="59">
        <v>100</v>
      </c>
      <c r="F991" s="59">
        <v>97.66</v>
      </c>
      <c r="G991" s="59">
        <v>44.21</v>
      </c>
      <c r="H991" s="59">
        <v>37.71</v>
      </c>
      <c r="I991" s="58" t="s">
        <v>101</v>
      </c>
      <c r="J991" s="58"/>
    </row>
    <row r="992" spans="1:10" x14ac:dyDescent="0.3">
      <c r="A992" s="58" t="s">
        <v>685</v>
      </c>
      <c r="B992" s="59">
        <v>2018</v>
      </c>
      <c r="C992" s="59">
        <v>63.35</v>
      </c>
      <c r="D992" s="59">
        <v>63.35</v>
      </c>
      <c r="E992" s="59">
        <v>100</v>
      </c>
      <c r="F992" s="59">
        <v>97.08</v>
      </c>
      <c r="G992" s="59">
        <v>43.48</v>
      </c>
      <c r="H992" s="59">
        <v>42.67</v>
      </c>
      <c r="I992" s="58" t="s">
        <v>101</v>
      </c>
      <c r="J992" s="58"/>
    </row>
    <row r="993" spans="1:10" x14ac:dyDescent="0.3">
      <c r="A993" s="58" t="s">
        <v>685</v>
      </c>
      <c r="B993" s="59">
        <v>2019</v>
      </c>
      <c r="C993" s="59">
        <v>78.900000000000006</v>
      </c>
      <c r="D993" s="59">
        <v>78.900000000000006</v>
      </c>
      <c r="E993" s="59">
        <v>100</v>
      </c>
      <c r="F993" s="59">
        <v>97.28</v>
      </c>
      <c r="G993" s="59">
        <v>62.31</v>
      </c>
      <c r="H993" s="59">
        <v>73.040000000000006</v>
      </c>
      <c r="I993" s="58" t="s">
        <v>101</v>
      </c>
      <c r="J993" s="58"/>
    </row>
    <row r="994" spans="1:10" x14ac:dyDescent="0.3">
      <c r="A994" s="58" t="s">
        <v>685</v>
      </c>
      <c r="B994" s="59">
        <v>2020</v>
      </c>
      <c r="C994" s="59">
        <v>79.83</v>
      </c>
      <c r="D994" s="59">
        <v>79.83</v>
      </c>
      <c r="E994" s="59">
        <v>100</v>
      </c>
      <c r="F994" s="59">
        <v>97.36</v>
      </c>
      <c r="G994" s="59">
        <v>58.1</v>
      </c>
      <c r="H994" s="59">
        <v>79.77</v>
      </c>
      <c r="I994" s="58" t="s">
        <v>101</v>
      </c>
      <c r="J994" s="58"/>
    </row>
    <row r="995" spans="1:10" x14ac:dyDescent="0.3">
      <c r="A995" s="58" t="s">
        <v>685</v>
      </c>
      <c r="B995" s="59">
        <v>2021</v>
      </c>
      <c r="C995" s="59">
        <v>79.400000000000006</v>
      </c>
      <c r="D995" s="59">
        <v>79.400000000000006</v>
      </c>
      <c r="E995" s="59">
        <v>100</v>
      </c>
      <c r="F995" s="59">
        <v>91.31</v>
      </c>
      <c r="G995" s="59">
        <v>58.71</v>
      </c>
      <c r="H995" s="59">
        <v>84.93</v>
      </c>
      <c r="I995" s="58" t="s">
        <v>101</v>
      </c>
      <c r="J995" s="58"/>
    </row>
    <row r="996" spans="1:10" x14ac:dyDescent="0.3">
      <c r="A996" s="58" t="s">
        <v>353</v>
      </c>
      <c r="B996" s="59">
        <v>2008</v>
      </c>
      <c r="C996" s="59">
        <v>58.25</v>
      </c>
      <c r="D996" s="59">
        <v>58.25</v>
      </c>
      <c r="E996" s="59">
        <v>100</v>
      </c>
      <c r="F996" s="59">
        <v>60.02</v>
      </c>
      <c r="G996" s="59">
        <v>48.92</v>
      </c>
      <c r="H996" s="59">
        <v>64.95</v>
      </c>
      <c r="I996" s="58" t="s">
        <v>101</v>
      </c>
      <c r="J996" s="58"/>
    </row>
    <row r="997" spans="1:10" x14ac:dyDescent="0.3">
      <c r="A997" s="58" t="s">
        <v>353</v>
      </c>
      <c r="B997" s="59">
        <v>2009</v>
      </c>
      <c r="C997" s="59">
        <v>63.86</v>
      </c>
      <c r="D997" s="59">
        <v>63.86</v>
      </c>
      <c r="E997" s="59">
        <v>100</v>
      </c>
      <c r="F997" s="59">
        <v>76.31</v>
      </c>
      <c r="G997" s="59">
        <v>52.43</v>
      </c>
      <c r="H997" s="59">
        <v>60.08</v>
      </c>
      <c r="I997" s="58" t="s">
        <v>101</v>
      </c>
      <c r="J997" s="58"/>
    </row>
    <row r="998" spans="1:10" x14ac:dyDescent="0.3">
      <c r="A998" s="58" t="s">
        <v>353</v>
      </c>
      <c r="B998" s="59">
        <v>2010</v>
      </c>
      <c r="C998" s="59">
        <v>61.36</v>
      </c>
      <c r="D998" s="59">
        <v>61.36</v>
      </c>
      <c r="E998" s="59">
        <v>100</v>
      </c>
      <c r="F998" s="59">
        <v>80.680000000000007</v>
      </c>
      <c r="G998" s="59">
        <v>58.06</v>
      </c>
      <c r="H998" s="59">
        <v>41.92</v>
      </c>
      <c r="I998" s="58" t="s">
        <v>101</v>
      </c>
      <c r="J998" s="58"/>
    </row>
    <row r="999" spans="1:10" x14ac:dyDescent="0.3">
      <c r="A999" s="58" t="s">
        <v>353</v>
      </c>
      <c r="B999" s="59">
        <v>2011</v>
      </c>
      <c r="C999" s="59">
        <v>57.83</v>
      </c>
      <c r="D999" s="59">
        <v>57.83</v>
      </c>
      <c r="E999" s="59">
        <v>100</v>
      </c>
      <c r="F999" s="59">
        <v>70.38</v>
      </c>
      <c r="G999" s="59">
        <v>54.19</v>
      </c>
      <c r="H999" s="59">
        <v>46.61</v>
      </c>
      <c r="I999" s="58" t="s">
        <v>101</v>
      </c>
      <c r="J999" s="58"/>
    </row>
    <row r="1000" spans="1:10" x14ac:dyDescent="0.3">
      <c r="A1000" s="58" t="s">
        <v>353</v>
      </c>
      <c r="B1000" s="59">
        <v>2012</v>
      </c>
      <c r="C1000" s="59">
        <v>61.1</v>
      </c>
      <c r="D1000" s="59">
        <v>61.1</v>
      </c>
      <c r="E1000" s="59">
        <v>100</v>
      </c>
      <c r="F1000" s="59">
        <v>83.02</v>
      </c>
      <c r="G1000" s="59">
        <v>52.52</v>
      </c>
      <c r="H1000" s="59">
        <v>43.58</v>
      </c>
      <c r="I1000" s="58" t="s">
        <v>101</v>
      </c>
      <c r="J1000" s="58"/>
    </row>
    <row r="1001" spans="1:10" x14ac:dyDescent="0.3">
      <c r="A1001" s="58" t="s">
        <v>353</v>
      </c>
      <c r="B1001" s="59">
        <v>2013</v>
      </c>
      <c r="C1001" s="59">
        <v>60.09</v>
      </c>
      <c r="D1001" s="59">
        <v>60.09</v>
      </c>
      <c r="E1001" s="59">
        <v>100</v>
      </c>
      <c r="F1001" s="59">
        <v>86.39</v>
      </c>
      <c r="G1001" s="59">
        <v>55.26</v>
      </c>
      <c r="H1001" s="59">
        <v>33.950000000000003</v>
      </c>
      <c r="I1001" s="58" t="s">
        <v>101</v>
      </c>
      <c r="J1001" s="58"/>
    </row>
    <row r="1002" spans="1:10" x14ac:dyDescent="0.3">
      <c r="A1002" s="58" t="s">
        <v>353</v>
      </c>
      <c r="B1002" s="59">
        <v>2014</v>
      </c>
      <c r="C1002" s="59">
        <v>47.24</v>
      </c>
      <c r="D1002" s="59">
        <v>47.24</v>
      </c>
      <c r="E1002" s="59">
        <v>100</v>
      </c>
      <c r="F1002" s="59">
        <v>63.57</v>
      </c>
      <c r="G1002" s="59">
        <v>36.74</v>
      </c>
      <c r="H1002" s="59">
        <v>38.049999999999997</v>
      </c>
      <c r="I1002" s="58" t="s">
        <v>101</v>
      </c>
      <c r="J1002" s="58"/>
    </row>
    <row r="1003" spans="1:10" x14ac:dyDescent="0.3">
      <c r="A1003" s="58" t="s">
        <v>353</v>
      </c>
      <c r="B1003" s="59">
        <v>2015</v>
      </c>
      <c r="C1003" s="59">
        <v>59.4</v>
      </c>
      <c r="D1003" s="59">
        <v>59.4</v>
      </c>
      <c r="E1003" s="59">
        <v>100</v>
      </c>
      <c r="F1003" s="59">
        <v>74.040000000000006</v>
      </c>
      <c r="G1003" s="59">
        <v>54.39</v>
      </c>
      <c r="H1003" s="59">
        <v>47.02</v>
      </c>
      <c r="I1003" s="58" t="s">
        <v>101</v>
      </c>
      <c r="J1003" s="58"/>
    </row>
    <row r="1004" spans="1:10" x14ac:dyDescent="0.3">
      <c r="A1004" s="58" t="s">
        <v>353</v>
      </c>
      <c r="B1004" s="59">
        <v>2016</v>
      </c>
      <c r="C1004" s="59">
        <v>59.05</v>
      </c>
      <c r="D1004" s="59">
        <v>59.05</v>
      </c>
      <c r="E1004" s="59">
        <v>100</v>
      </c>
      <c r="F1004" s="59">
        <v>74.650000000000006</v>
      </c>
      <c r="G1004" s="59">
        <v>54.1</v>
      </c>
      <c r="H1004" s="59">
        <v>45.5</v>
      </c>
      <c r="I1004" s="58" t="s">
        <v>101</v>
      </c>
      <c r="J1004" s="58"/>
    </row>
    <row r="1005" spans="1:10" x14ac:dyDescent="0.3">
      <c r="A1005" s="58" t="s">
        <v>353</v>
      </c>
      <c r="B1005" s="59">
        <v>2017</v>
      </c>
      <c r="C1005" s="59">
        <v>56.48</v>
      </c>
      <c r="D1005" s="59">
        <v>56.48</v>
      </c>
      <c r="E1005" s="59">
        <v>100</v>
      </c>
      <c r="F1005" s="59">
        <v>72.680000000000007</v>
      </c>
      <c r="G1005" s="59">
        <v>53.52</v>
      </c>
      <c r="H1005" s="59">
        <v>40.35</v>
      </c>
      <c r="I1005" s="58" t="s">
        <v>101</v>
      </c>
      <c r="J1005" s="58"/>
    </row>
    <row r="1006" spans="1:10" x14ac:dyDescent="0.3">
      <c r="A1006" s="58" t="s">
        <v>353</v>
      </c>
      <c r="B1006" s="59">
        <v>2018</v>
      </c>
      <c r="C1006" s="59">
        <v>55.21</v>
      </c>
      <c r="D1006" s="59">
        <v>55.21</v>
      </c>
      <c r="E1006" s="59">
        <v>100</v>
      </c>
      <c r="F1006" s="59">
        <v>77.33</v>
      </c>
      <c r="G1006" s="59">
        <v>53.12</v>
      </c>
      <c r="H1006" s="59">
        <v>31.38</v>
      </c>
      <c r="I1006" s="58" t="s">
        <v>101</v>
      </c>
      <c r="J1006" s="58"/>
    </row>
    <row r="1007" spans="1:10" x14ac:dyDescent="0.3">
      <c r="A1007" s="58" t="s">
        <v>353</v>
      </c>
      <c r="B1007" s="59">
        <v>2019</v>
      </c>
      <c r="C1007" s="59">
        <v>59.46</v>
      </c>
      <c r="D1007" s="59">
        <v>59.46</v>
      </c>
      <c r="E1007" s="59">
        <v>100</v>
      </c>
      <c r="F1007" s="59">
        <v>81.7</v>
      </c>
      <c r="G1007" s="59">
        <v>52.17</v>
      </c>
      <c r="H1007" s="59">
        <v>40.35</v>
      </c>
      <c r="I1007" s="58" t="s">
        <v>101</v>
      </c>
      <c r="J1007" s="58"/>
    </row>
    <row r="1008" spans="1:10" x14ac:dyDescent="0.3">
      <c r="A1008" s="58" t="s">
        <v>353</v>
      </c>
      <c r="B1008" s="59">
        <v>2020</v>
      </c>
      <c r="C1008" s="59">
        <v>60.87</v>
      </c>
      <c r="D1008" s="59">
        <v>60.87</v>
      </c>
      <c r="E1008" s="59">
        <v>100</v>
      </c>
      <c r="F1008" s="59">
        <v>78.5</v>
      </c>
      <c r="G1008" s="59">
        <v>54.75</v>
      </c>
      <c r="H1008" s="59">
        <v>46.04</v>
      </c>
      <c r="I1008" s="58" t="s">
        <v>101</v>
      </c>
      <c r="J1008" s="58"/>
    </row>
    <row r="1009" spans="1:10" x14ac:dyDescent="0.3">
      <c r="A1009" s="58" t="s">
        <v>353</v>
      </c>
      <c r="B1009" s="59">
        <v>2021</v>
      </c>
      <c r="C1009" s="59">
        <v>59.45</v>
      </c>
      <c r="D1009" s="59">
        <v>59.45</v>
      </c>
      <c r="E1009" s="59">
        <v>100</v>
      </c>
      <c r="F1009" s="59">
        <v>71.81</v>
      </c>
      <c r="G1009" s="59">
        <v>53.16</v>
      </c>
      <c r="H1009" s="59">
        <v>50.92</v>
      </c>
      <c r="I1009" s="58" t="s">
        <v>101</v>
      </c>
      <c r="J1009" s="58"/>
    </row>
    <row r="1010" spans="1:10" x14ac:dyDescent="0.3">
      <c r="A1010" s="58" t="s">
        <v>354</v>
      </c>
      <c r="B1010" s="59">
        <v>2008</v>
      </c>
      <c r="C1010" s="59">
        <v>52.72</v>
      </c>
      <c r="D1010" s="59">
        <v>52.72</v>
      </c>
      <c r="E1010" s="59">
        <v>100</v>
      </c>
      <c r="F1010" s="59">
        <v>64.34</v>
      </c>
      <c r="G1010" s="59">
        <v>59.24</v>
      </c>
      <c r="H1010" s="59">
        <v>33.04</v>
      </c>
      <c r="I1010" s="58" t="s">
        <v>101</v>
      </c>
      <c r="J1010" s="58"/>
    </row>
    <row r="1011" spans="1:10" x14ac:dyDescent="0.3">
      <c r="A1011" s="58" t="s">
        <v>354</v>
      </c>
      <c r="B1011" s="59">
        <v>2009</v>
      </c>
      <c r="C1011" s="59">
        <v>63.1</v>
      </c>
      <c r="D1011" s="59">
        <v>63.1</v>
      </c>
      <c r="E1011" s="59">
        <v>100</v>
      </c>
      <c r="F1011" s="59">
        <v>64.540000000000006</v>
      </c>
      <c r="G1011" s="59">
        <v>57.01</v>
      </c>
      <c r="H1011" s="59">
        <v>67.13</v>
      </c>
      <c r="I1011" s="58" t="s">
        <v>101</v>
      </c>
      <c r="J1011" s="58"/>
    </row>
    <row r="1012" spans="1:10" x14ac:dyDescent="0.3">
      <c r="A1012" s="58" t="s">
        <v>354</v>
      </c>
      <c r="B1012" s="59">
        <v>2010</v>
      </c>
      <c r="C1012" s="59">
        <v>72.510000000000005</v>
      </c>
      <c r="D1012" s="59">
        <v>72.510000000000005</v>
      </c>
      <c r="E1012" s="59">
        <v>100</v>
      </c>
      <c r="F1012" s="59">
        <v>76.81</v>
      </c>
      <c r="G1012" s="59">
        <v>58.81</v>
      </c>
      <c r="H1012" s="59">
        <v>80.36</v>
      </c>
      <c r="I1012" s="58" t="s">
        <v>101</v>
      </c>
      <c r="J1012" s="58"/>
    </row>
    <row r="1013" spans="1:10" x14ac:dyDescent="0.3">
      <c r="A1013" s="58" t="s">
        <v>354</v>
      </c>
      <c r="B1013" s="59">
        <v>2011</v>
      </c>
      <c r="C1013" s="59">
        <v>76.959999999999994</v>
      </c>
      <c r="D1013" s="59">
        <v>76.959999999999994</v>
      </c>
      <c r="E1013" s="59">
        <v>100</v>
      </c>
      <c r="F1013" s="59">
        <v>82.23</v>
      </c>
      <c r="G1013" s="59">
        <v>81.459999999999994</v>
      </c>
      <c r="H1013" s="59">
        <v>66.58</v>
      </c>
      <c r="I1013" s="58" t="s">
        <v>101</v>
      </c>
      <c r="J1013" s="58"/>
    </row>
    <row r="1014" spans="1:10" x14ac:dyDescent="0.3">
      <c r="A1014" s="58" t="s">
        <v>354</v>
      </c>
      <c r="B1014" s="59">
        <v>2012</v>
      </c>
      <c r="C1014" s="59">
        <v>78.64</v>
      </c>
      <c r="D1014" s="59">
        <v>78.64</v>
      </c>
      <c r="E1014" s="59">
        <v>100</v>
      </c>
      <c r="F1014" s="59">
        <v>86.08</v>
      </c>
      <c r="G1014" s="59">
        <v>71.5</v>
      </c>
      <c r="H1014" s="59">
        <v>76.67</v>
      </c>
      <c r="I1014" s="58" t="s">
        <v>101</v>
      </c>
      <c r="J1014" s="58"/>
    </row>
    <row r="1015" spans="1:10" x14ac:dyDescent="0.3">
      <c r="A1015" s="58" t="s">
        <v>354</v>
      </c>
      <c r="B1015" s="59">
        <v>2013</v>
      </c>
      <c r="C1015" s="59">
        <v>79.959999999999994</v>
      </c>
      <c r="D1015" s="59">
        <v>79.959999999999994</v>
      </c>
      <c r="E1015" s="59">
        <v>100</v>
      </c>
      <c r="F1015" s="59">
        <v>92.78</v>
      </c>
      <c r="G1015" s="59">
        <v>74.34</v>
      </c>
      <c r="H1015" s="59">
        <v>70.290000000000006</v>
      </c>
      <c r="I1015" s="58" t="s">
        <v>101</v>
      </c>
      <c r="J1015" s="58"/>
    </row>
    <row r="1016" spans="1:10" x14ac:dyDescent="0.3">
      <c r="A1016" s="58" t="s">
        <v>354</v>
      </c>
      <c r="B1016" s="59">
        <v>2014</v>
      </c>
      <c r="C1016" s="59">
        <v>82.82</v>
      </c>
      <c r="D1016" s="59">
        <v>82.82</v>
      </c>
      <c r="E1016" s="59">
        <v>100</v>
      </c>
      <c r="F1016" s="59">
        <v>91.67</v>
      </c>
      <c r="G1016" s="59">
        <v>85.85</v>
      </c>
      <c r="H1016" s="59">
        <v>69.650000000000006</v>
      </c>
      <c r="I1016" s="58" t="s">
        <v>101</v>
      </c>
      <c r="J1016" s="58"/>
    </row>
    <row r="1017" spans="1:10" x14ac:dyDescent="0.3">
      <c r="A1017" s="58" t="s">
        <v>354</v>
      </c>
      <c r="B1017" s="59">
        <v>2015</v>
      </c>
      <c r="C1017" s="59">
        <v>86.55</v>
      </c>
      <c r="D1017" s="59">
        <v>86.55</v>
      </c>
      <c r="E1017" s="59">
        <v>100</v>
      </c>
      <c r="F1017" s="59">
        <v>92.19</v>
      </c>
      <c r="G1017" s="59">
        <v>91.3</v>
      </c>
      <c r="H1017" s="59">
        <v>75.5</v>
      </c>
      <c r="I1017" s="58" t="s">
        <v>101</v>
      </c>
      <c r="J1017" s="58"/>
    </row>
    <row r="1018" spans="1:10" x14ac:dyDescent="0.3">
      <c r="A1018" s="58" t="s">
        <v>354</v>
      </c>
      <c r="B1018" s="59">
        <v>2016</v>
      </c>
      <c r="C1018" s="59">
        <v>85.69</v>
      </c>
      <c r="D1018" s="59">
        <v>85.69</v>
      </c>
      <c r="E1018" s="59">
        <v>100</v>
      </c>
      <c r="F1018" s="59">
        <v>92.88</v>
      </c>
      <c r="G1018" s="59">
        <v>90.98</v>
      </c>
      <c r="H1018" s="59">
        <v>72.34</v>
      </c>
      <c r="I1018" s="58" t="s">
        <v>101</v>
      </c>
      <c r="J1018" s="58"/>
    </row>
    <row r="1019" spans="1:10" x14ac:dyDescent="0.3">
      <c r="A1019" s="58" t="s">
        <v>354</v>
      </c>
      <c r="B1019" s="59">
        <v>2017</v>
      </c>
      <c r="C1019" s="59">
        <v>77.989999999999995</v>
      </c>
      <c r="D1019" s="59">
        <v>77.989999999999995</v>
      </c>
      <c r="E1019" s="59">
        <v>100</v>
      </c>
      <c r="F1019" s="59">
        <v>93.24</v>
      </c>
      <c r="G1019" s="59">
        <v>90.64</v>
      </c>
      <c r="H1019" s="59">
        <v>48.31</v>
      </c>
      <c r="I1019" s="58" t="s">
        <v>101</v>
      </c>
      <c r="J1019" s="58"/>
    </row>
    <row r="1020" spans="1:10" x14ac:dyDescent="0.3">
      <c r="A1020" s="58" t="s">
        <v>354</v>
      </c>
      <c r="B1020" s="59">
        <v>2018</v>
      </c>
      <c r="C1020" s="59">
        <v>86.75</v>
      </c>
      <c r="D1020" s="59">
        <v>86.75</v>
      </c>
      <c r="E1020" s="59">
        <v>100</v>
      </c>
      <c r="F1020" s="59">
        <v>90.94</v>
      </c>
      <c r="G1020" s="59">
        <v>93.07</v>
      </c>
      <c r="H1020" s="59">
        <v>75.92</v>
      </c>
      <c r="I1020" s="58" t="s">
        <v>101</v>
      </c>
      <c r="J1020" s="58"/>
    </row>
    <row r="1021" spans="1:10" x14ac:dyDescent="0.3">
      <c r="A1021" s="58" t="s">
        <v>354</v>
      </c>
      <c r="B1021" s="59">
        <v>2019</v>
      </c>
      <c r="C1021" s="59">
        <v>85.74</v>
      </c>
      <c r="D1021" s="59">
        <v>85.74</v>
      </c>
      <c r="E1021" s="59">
        <v>100</v>
      </c>
      <c r="F1021" s="59">
        <v>89.92</v>
      </c>
      <c r="G1021" s="59">
        <v>92.63</v>
      </c>
      <c r="H1021" s="59">
        <v>74.39</v>
      </c>
      <c r="I1021" s="58" t="s">
        <v>101</v>
      </c>
      <c r="J1021" s="58"/>
    </row>
    <row r="1022" spans="1:10" x14ac:dyDescent="0.3">
      <c r="A1022" s="58" t="s">
        <v>354</v>
      </c>
      <c r="B1022" s="59">
        <v>2020</v>
      </c>
      <c r="C1022" s="59">
        <v>86.42</v>
      </c>
      <c r="D1022" s="59">
        <v>86.42</v>
      </c>
      <c r="E1022" s="59">
        <v>100</v>
      </c>
      <c r="F1022" s="59">
        <v>89.95</v>
      </c>
      <c r="G1022" s="59">
        <v>87.73</v>
      </c>
      <c r="H1022" s="59">
        <v>81.069999999999993</v>
      </c>
      <c r="I1022" s="58" t="s">
        <v>101</v>
      </c>
      <c r="J1022" s="58"/>
    </row>
    <row r="1023" spans="1:10" x14ac:dyDescent="0.3">
      <c r="A1023" s="58" t="s">
        <v>354</v>
      </c>
      <c r="B1023" s="59">
        <v>2021</v>
      </c>
      <c r="C1023" s="59">
        <v>85.33</v>
      </c>
      <c r="D1023" s="59">
        <v>85.33</v>
      </c>
      <c r="E1023" s="59">
        <v>100</v>
      </c>
      <c r="F1023" s="59">
        <v>89.31</v>
      </c>
      <c r="G1023" s="59">
        <v>88.15</v>
      </c>
      <c r="H1023" s="59">
        <v>78.040000000000006</v>
      </c>
      <c r="I1023" s="58" t="s">
        <v>101</v>
      </c>
      <c r="J1023" s="58"/>
    </row>
    <row r="1024" spans="1:10" x14ac:dyDescent="0.3">
      <c r="A1024" s="58" t="s">
        <v>474</v>
      </c>
      <c r="B1024" s="59">
        <v>2008</v>
      </c>
      <c r="C1024" s="59">
        <v>67.040000000000006</v>
      </c>
      <c r="D1024" s="59">
        <v>67.040000000000006</v>
      </c>
      <c r="E1024" s="59">
        <v>100</v>
      </c>
      <c r="F1024" s="59">
        <v>59.59</v>
      </c>
      <c r="G1024" s="59">
        <v>55.09</v>
      </c>
      <c r="H1024" s="59">
        <v>86.96</v>
      </c>
      <c r="I1024" s="58" t="s">
        <v>101</v>
      </c>
      <c r="J1024" s="58"/>
    </row>
    <row r="1025" spans="1:10" x14ac:dyDescent="0.3">
      <c r="A1025" s="58" t="s">
        <v>474</v>
      </c>
      <c r="B1025" s="59">
        <v>2009</v>
      </c>
      <c r="C1025" s="59">
        <v>76.8</v>
      </c>
      <c r="D1025" s="59">
        <v>48.4</v>
      </c>
      <c r="E1025" s="59">
        <v>20</v>
      </c>
      <c r="F1025" s="59">
        <v>75.36</v>
      </c>
      <c r="G1025" s="59">
        <v>66.540000000000006</v>
      </c>
      <c r="H1025" s="59">
        <v>88.11</v>
      </c>
      <c r="I1025" s="58" t="s">
        <v>101</v>
      </c>
      <c r="J1025" s="58"/>
    </row>
    <row r="1026" spans="1:10" x14ac:dyDescent="0.3">
      <c r="A1026" s="58" t="s">
        <v>474</v>
      </c>
      <c r="B1026" s="59">
        <v>2010</v>
      </c>
      <c r="C1026" s="59">
        <v>70.099999999999994</v>
      </c>
      <c r="D1026" s="59">
        <v>70.099999999999994</v>
      </c>
      <c r="E1026" s="59">
        <v>100</v>
      </c>
      <c r="F1026" s="59">
        <v>74.28</v>
      </c>
      <c r="G1026" s="59">
        <v>61.79</v>
      </c>
      <c r="H1026" s="59">
        <v>73.02</v>
      </c>
      <c r="I1026" s="58" t="s">
        <v>101</v>
      </c>
      <c r="J1026" s="58"/>
    </row>
    <row r="1027" spans="1:10" x14ac:dyDescent="0.3">
      <c r="A1027" s="58" t="s">
        <v>474</v>
      </c>
      <c r="B1027" s="59">
        <v>2011</v>
      </c>
      <c r="C1027" s="59">
        <v>61.01</v>
      </c>
      <c r="D1027" s="59">
        <v>61.01</v>
      </c>
      <c r="E1027" s="59">
        <v>100</v>
      </c>
      <c r="F1027" s="59">
        <v>72.64</v>
      </c>
      <c r="G1027" s="59">
        <v>62.28</v>
      </c>
      <c r="H1027" s="59">
        <v>46.24</v>
      </c>
      <c r="I1027" s="58" t="s">
        <v>101</v>
      </c>
      <c r="J1027" s="58"/>
    </row>
    <row r="1028" spans="1:10" x14ac:dyDescent="0.3">
      <c r="A1028" s="58" t="s">
        <v>474</v>
      </c>
      <c r="B1028" s="59">
        <v>2012</v>
      </c>
      <c r="C1028" s="59">
        <v>62.36</v>
      </c>
      <c r="D1028" s="59">
        <v>62.36</v>
      </c>
      <c r="E1028" s="59">
        <v>100</v>
      </c>
      <c r="F1028" s="59">
        <v>80.459999999999994</v>
      </c>
      <c r="G1028" s="59">
        <v>78.86</v>
      </c>
      <c r="H1028" s="59">
        <v>25.77</v>
      </c>
      <c r="I1028" s="58" t="s">
        <v>101</v>
      </c>
      <c r="J1028" s="58"/>
    </row>
    <row r="1029" spans="1:10" x14ac:dyDescent="0.3">
      <c r="A1029" s="58" t="s">
        <v>474</v>
      </c>
      <c r="B1029" s="59">
        <v>2013</v>
      </c>
      <c r="C1029" s="59">
        <v>68.47</v>
      </c>
      <c r="D1029" s="59">
        <v>68.47</v>
      </c>
      <c r="E1029" s="59">
        <v>100</v>
      </c>
      <c r="F1029" s="59">
        <v>79.95</v>
      </c>
      <c r="G1029" s="59">
        <v>77.290000000000006</v>
      </c>
      <c r="H1029" s="59">
        <v>46.79</v>
      </c>
      <c r="I1029" s="58" t="s">
        <v>101</v>
      </c>
      <c r="J1029" s="58"/>
    </row>
    <row r="1030" spans="1:10" x14ac:dyDescent="0.3">
      <c r="A1030" s="58" t="s">
        <v>474</v>
      </c>
      <c r="B1030" s="59">
        <v>2014</v>
      </c>
      <c r="C1030" s="59">
        <v>69.48</v>
      </c>
      <c r="D1030" s="59">
        <v>69.48</v>
      </c>
      <c r="E1030" s="59">
        <v>100</v>
      </c>
      <c r="F1030" s="59">
        <v>83.68</v>
      </c>
      <c r="G1030" s="59">
        <v>86.45</v>
      </c>
      <c r="H1030" s="59">
        <v>36.99</v>
      </c>
      <c r="I1030" s="58" t="s">
        <v>101</v>
      </c>
      <c r="J1030" s="58"/>
    </row>
    <row r="1031" spans="1:10" x14ac:dyDescent="0.3">
      <c r="A1031" s="58" t="s">
        <v>474</v>
      </c>
      <c r="B1031" s="59">
        <v>2015</v>
      </c>
      <c r="C1031" s="59">
        <v>64.650000000000006</v>
      </c>
      <c r="D1031" s="59">
        <v>64.650000000000006</v>
      </c>
      <c r="E1031" s="59">
        <v>100</v>
      </c>
      <c r="F1031" s="59">
        <v>82.04</v>
      </c>
      <c r="G1031" s="59">
        <v>85.59</v>
      </c>
      <c r="H1031" s="59">
        <v>24.71</v>
      </c>
      <c r="I1031" s="58" t="s">
        <v>101</v>
      </c>
      <c r="J1031" s="58"/>
    </row>
    <row r="1032" spans="1:10" x14ac:dyDescent="0.3">
      <c r="A1032" s="58" t="s">
        <v>474</v>
      </c>
      <c r="B1032" s="59">
        <v>2016</v>
      </c>
      <c r="C1032" s="59">
        <v>73.790000000000006</v>
      </c>
      <c r="D1032" s="59">
        <v>73.790000000000006</v>
      </c>
      <c r="E1032" s="59">
        <v>100</v>
      </c>
      <c r="F1032" s="59">
        <v>83.51</v>
      </c>
      <c r="G1032" s="59">
        <v>93.66</v>
      </c>
      <c r="H1032" s="59">
        <v>43.79</v>
      </c>
      <c r="I1032" s="58" t="s">
        <v>101</v>
      </c>
      <c r="J1032" s="58"/>
    </row>
    <row r="1033" spans="1:10" x14ac:dyDescent="0.3">
      <c r="A1033" s="58" t="s">
        <v>474</v>
      </c>
      <c r="B1033" s="59">
        <v>2017</v>
      </c>
      <c r="C1033" s="59">
        <v>81.3</v>
      </c>
      <c r="D1033" s="59">
        <v>81.3</v>
      </c>
      <c r="E1033" s="59">
        <v>100</v>
      </c>
      <c r="F1033" s="59">
        <v>85.41</v>
      </c>
      <c r="G1033" s="59">
        <v>87.07</v>
      </c>
      <c r="H1033" s="59">
        <v>71.09</v>
      </c>
      <c r="I1033" s="58" t="s">
        <v>101</v>
      </c>
      <c r="J1033" s="58"/>
    </row>
    <row r="1034" spans="1:10" x14ac:dyDescent="0.3">
      <c r="A1034" s="58" t="s">
        <v>474</v>
      </c>
      <c r="B1034" s="59">
        <v>2018</v>
      </c>
      <c r="C1034" s="59">
        <v>84.6</v>
      </c>
      <c r="D1034" s="59">
        <v>84.6</v>
      </c>
      <c r="E1034" s="59">
        <v>100</v>
      </c>
      <c r="F1034" s="59">
        <v>86.12</v>
      </c>
      <c r="G1034" s="59">
        <v>84.81</v>
      </c>
      <c r="H1034" s="59">
        <v>82.64</v>
      </c>
      <c r="I1034" s="58" t="s">
        <v>101</v>
      </c>
      <c r="J1034" s="58"/>
    </row>
    <row r="1035" spans="1:10" x14ac:dyDescent="0.3">
      <c r="A1035" s="58" t="s">
        <v>474</v>
      </c>
      <c r="B1035" s="59">
        <v>2019</v>
      </c>
      <c r="C1035" s="59">
        <v>82.76</v>
      </c>
      <c r="D1035" s="59">
        <v>82.76</v>
      </c>
      <c r="E1035" s="59">
        <v>100</v>
      </c>
      <c r="F1035" s="59">
        <v>85.93</v>
      </c>
      <c r="G1035" s="59">
        <v>82.83</v>
      </c>
      <c r="H1035" s="59">
        <v>79</v>
      </c>
      <c r="I1035" s="58" t="s">
        <v>101</v>
      </c>
      <c r="J1035" s="58"/>
    </row>
    <row r="1036" spans="1:10" x14ac:dyDescent="0.3">
      <c r="A1036" s="58" t="s">
        <v>474</v>
      </c>
      <c r="B1036" s="59">
        <v>2020</v>
      </c>
      <c r="C1036" s="59">
        <v>79.09</v>
      </c>
      <c r="D1036" s="59">
        <v>79.09</v>
      </c>
      <c r="E1036" s="59">
        <v>100</v>
      </c>
      <c r="F1036" s="59">
        <v>80.86</v>
      </c>
      <c r="G1036" s="59">
        <v>80.47</v>
      </c>
      <c r="H1036" s="59">
        <v>75.73</v>
      </c>
      <c r="I1036" s="58" t="s">
        <v>101</v>
      </c>
      <c r="J1036" s="58"/>
    </row>
    <row r="1037" spans="1:10" x14ac:dyDescent="0.3">
      <c r="A1037" s="58" t="s">
        <v>474</v>
      </c>
      <c r="B1037" s="59">
        <v>2021</v>
      </c>
      <c r="C1037" s="59">
        <v>82.38</v>
      </c>
      <c r="D1037" s="59">
        <v>82.38</v>
      </c>
      <c r="E1037" s="59">
        <v>100</v>
      </c>
      <c r="F1037" s="59">
        <v>80.34</v>
      </c>
      <c r="G1037" s="59">
        <v>78.98</v>
      </c>
      <c r="H1037" s="59">
        <v>87.96</v>
      </c>
      <c r="I1037" s="58" t="s">
        <v>101</v>
      </c>
      <c r="J1037" s="58"/>
    </row>
    <row r="1038" spans="1:10" x14ac:dyDescent="0.3">
      <c r="A1038" s="58" t="s">
        <v>303</v>
      </c>
      <c r="B1038" s="59">
        <v>2008</v>
      </c>
      <c r="C1038" s="59">
        <v>54.53</v>
      </c>
      <c r="D1038" s="59">
        <v>54.53</v>
      </c>
      <c r="E1038" s="59">
        <v>70</v>
      </c>
      <c r="F1038" s="59">
        <v>80.12</v>
      </c>
      <c r="G1038" s="59">
        <v>53.05</v>
      </c>
      <c r="H1038" s="59">
        <v>26.07</v>
      </c>
      <c r="I1038" s="58" t="s">
        <v>101</v>
      </c>
      <c r="J1038" s="58"/>
    </row>
    <row r="1039" spans="1:10" x14ac:dyDescent="0.3">
      <c r="A1039" s="58" t="s">
        <v>303</v>
      </c>
      <c r="B1039" s="59">
        <v>2009</v>
      </c>
      <c r="C1039" s="59">
        <v>56.16</v>
      </c>
      <c r="D1039" s="59">
        <v>56.16</v>
      </c>
      <c r="E1039" s="59">
        <v>100</v>
      </c>
      <c r="F1039" s="59">
        <v>93.88</v>
      </c>
      <c r="G1039" s="59">
        <v>46.99</v>
      </c>
      <c r="H1039" s="59">
        <v>20.76</v>
      </c>
      <c r="I1039" s="58" t="s">
        <v>101</v>
      </c>
      <c r="J1039" s="58"/>
    </row>
    <row r="1040" spans="1:10" x14ac:dyDescent="0.3">
      <c r="A1040" s="58" t="s">
        <v>303</v>
      </c>
      <c r="B1040" s="59">
        <v>2010</v>
      </c>
      <c r="C1040" s="59">
        <v>60.28</v>
      </c>
      <c r="D1040" s="59">
        <v>60.28</v>
      </c>
      <c r="E1040" s="59">
        <v>100</v>
      </c>
      <c r="F1040" s="59">
        <v>87.79</v>
      </c>
      <c r="G1040" s="59">
        <v>44.17</v>
      </c>
      <c r="H1040" s="59">
        <v>43.31</v>
      </c>
      <c r="I1040" s="58" t="s">
        <v>101</v>
      </c>
      <c r="J1040" s="58"/>
    </row>
    <row r="1041" spans="1:10" x14ac:dyDescent="0.3">
      <c r="A1041" s="58" t="s">
        <v>303</v>
      </c>
      <c r="B1041" s="59">
        <v>2011</v>
      </c>
      <c r="C1041" s="59">
        <v>68.13</v>
      </c>
      <c r="D1041" s="59">
        <v>68.13</v>
      </c>
      <c r="E1041" s="59">
        <v>100</v>
      </c>
      <c r="F1041" s="59">
        <v>86.57</v>
      </c>
      <c r="G1041" s="59">
        <v>45.34</v>
      </c>
      <c r="H1041" s="59">
        <v>68.010000000000005</v>
      </c>
      <c r="I1041" s="58" t="s">
        <v>101</v>
      </c>
      <c r="J1041" s="58"/>
    </row>
    <row r="1042" spans="1:10" x14ac:dyDescent="0.3">
      <c r="A1042" s="58" t="s">
        <v>303</v>
      </c>
      <c r="B1042" s="59">
        <v>2012</v>
      </c>
      <c r="C1042" s="59">
        <v>70.900000000000006</v>
      </c>
      <c r="D1042" s="59">
        <v>70.900000000000006</v>
      </c>
      <c r="E1042" s="59">
        <v>100</v>
      </c>
      <c r="F1042" s="59">
        <v>84.38</v>
      </c>
      <c r="G1042" s="59">
        <v>58.4</v>
      </c>
      <c r="H1042" s="59">
        <v>66.92</v>
      </c>
      <c r="I1042" s="58" t="s">
        <v>101</v>
      </c>
      <c r="J1042" s="58"/>
    </row>
    <row r="1043" spans="1:10" x14ac:dyDescent="0.3">
      <c r="A1043" s="58" t="s">
        <v>303</v>
      </c>
      <c r="B1043" s="59">
        <v>2013</v>
      </c>
      <c r="C1043" s="59">
        <v>70.099999999999994</v>
      </c>
      <c r="D1043" s="59">
        <v>70.099999999999994</v>
      </c>
      <c r="E1043" s="59">
        <v>100</v>
      </c>
      <c r="F1043" s="59">
        <v>83.37</v>
      </c>
      <c r="G1043" s="59">
        <v>61.04</v>
      </c>
      <c r="H1043" s="59">
        <v>63.12</v>
      </c>
      <c r="I1043" s="58" t="s">
        <v>101</v>
      </c>
      <c r="J1043" s="58"/>
    </row>
    <row r="1044" spans="1:10" x14ac:dyDescent="0.3">
      <c r="A1044" s="58" t="s">
        <v>303</v>
      </c>
      <c r="B1044" s="59">
        <v>2014</v>
      </c>
      <c r="C1044" s="59">
        <v>71.03</v>
      </c>
      <c r="D1044" s="59">
        <v>71.03</v>
      </c>
      <c r="E1044" s="59">
        <v>100</v>
      </c>
      <c r="F1044" s="59">
        <v>89.02</v>
      </c>
      <c r="G1044" s="59">
        <v>66.67</v>
      </c>
      <c r="H1044" s="59">
        <v>54.12</v>
      </c>
      <c r="I1044" s="58" t="s">
        <v>101</v>
      </c>
      <c r="J1044" s="58"/>
    </row>
    <row r="1045" spans="1:10" x14ac:dyDescent="0.3">
      <c r="A1045" s="58" t="s">
        <v>303</v>
      </c>
      <c r="B1045" s="59">
        <v>2015</v>
      </c>
      <c r="C1045" s="59">
        <v>79.45</v>
      </c>
      <c r="D1045" s="59">
        <v>79.45</v>
      </c>
      <c r="E1045" s="59">
        <v>100</v>
      </c>
      <c r="F1045" s="59">
        <v>87.32</v>
      </c>
      <c r="G1045" s="59">
        <v>70</v>
      </c>
      <c r="H1045" s="59">
        <v>79.14</v>
      </c>
      <c r="I1045" s="58" t="s">
        <v>101</v>
      </c>
      <c r="J1045" s="58"/>
    </row>
    <row r="1046" spans="1:10" x14ac:dyDescent="0.3">
      <c r="A1046" s="58" t="s">
        <v>303</v>
      </c>
      <c r="B1046" s="59">
        <v>2016</v>
      </c>
      <c r="C1046" s="59">
        <v>72.88</v>
      </c>
      <c r="D1046" s="59">
        <v>72.88</v>
      </c>
      <c r="E1046" s="59">
        <v>100</v>
      </c>
      <c r="F1046" s="59">
        <v>84.94</v>
      </c>
      <c r="G1046" s="59">
        <v>69.84</v>
      </c>
      <c r="H1046" s="59">
        <v>61.67</v>
      </c>
      <c r="I1046" s="58" t="s">
        <v>101</v>
      </c>
      <c r="J1046" s="58"/>
    </row>
    <row r="1047" spans="1:10" x14ac:dyDescent="0.3">
      <c r="A1047" s="58" t="s">
        <v>303</v>
      </c>
      <c r="B1047" s="59">
        <v>2017</v>
      </c>
      <c r="C1047" s="59">
        <v>71.66</v>
      </c>
      <c r="D1047" s="59">
        <v>71.66</v>
      </c>
      <c r="E1047" s="59">
        <v>100</v>
      </c>
      <c r="F1047" s="59">
        <v>83.75</v>
      </c>
      <c r="G1047" s="59">
        <v>65.97</v>
      </c>
      <c r="H1047" s="59">
        <v>62.89</v>
      </c>
      <c r="I1047" s="58" t="s">
        <v>101</v>
      </c>
      <c r="J1047" s="58"/>
    </row>
    <row r="1048" spans="1:10" x14ac:dyDescent="0.3">
      <c r="A1048" s="58" t="s">
        <v>303</v>
      </c>
      <c r="B1048" s="59">
        <v>2018</v>
      </c>
      <c r="C1048" s="59">
        <v>75.430000000000007</v>
      </c>
      <c r="D1048" s="59">
        <v>75.430000000000007</v>
      </c>
      <c r="E1048" s="59">
        <v>100</v>
      </c>
      <c r="F1048" s="59">
        <v>86.34</v>
      </c>
      <c r="G1048" s="59">
        <v>79.88</v>
      </c>
      <c r="H1048" s="59">
        <v>58.52</v>
      </c>
      <c r="I1048" s="58" t="s">
        <v>101</v>
      </c>
      <c r="J1048" s="58"/>
    </row>
    <row r="1049" spans="1:10" x14ac:dyDescent="0.3">
      <c r="A1049" s="58" t="s">
        <v>303</v>
      </c>
      <c r="B1049" s="59">
        <v>2019</v>
      </c>
      <c r="C1049" s="59">
        <v>80.260000000000005</v>
      </c>
      <c r="D1049" s="59">
        <v>80.260000000000005</v>
      </c>
      <c r="E1049" s="59">
        <v>100</v>
      </c>
      <c r="F1049" s="59">
        <v>87.03</v>
      </c>
      <c r="G1049" s="59">
        <v>78.58</v>
      </c>
      <c r="H1049" s="59">
        <v>73.930000000000007</v>
      </c>
      <c r="I1049" s="58" t="s">
        <v>101</v>
      </c>
      <c r="J1049" s="58"/>
    </row>
    <row r="1050" spans="1:10" x14ac:dyDescent="0.3">
      <c r="A1050" s="58" t="s">
        <v>303</v>
      </c>
      <c r="B1050" s="59">
        <v>2020</v>
      </c>
      <c r="C1050" s="59">
        <v>77.87</v>
      </c>
      <c r="D1050" s="59">
        <v>77.87</v>
      </c>
      <c r="E1050" s="59">
        <v>100</v>
      </c>
      <c r="F1050" s="59">
        <v>82.96</v>
      </c>
      <c r="G1050" s="59">
        <v>79.040000000000006</v>
      </c>
      <c r="H1050" s="59">
        <v>70.83</v>
      </c>
      <c r="I1050" s="58" t="s">
        <v>101</v>
      </c>
      <c r="J1050" s="58"/>
    </row>
    <row r="1051" spans="1:10" x14ac:dyDescent="0.3">
      <c r="A1051" s="58" t="s">
        <v>303</v>
      </c>
      <c r="B1051" s="59">
        <v>2021</v>
      </c>
      <c r="C1051" s="59">
        <v>77.3</v>
      </c>
      <c r="D1051" s="59">
        <v>77.3</v>
      </c>
      <c r="E1051" s="59">
        <v>100</v>
      </c>
      <c r="F1051" s="59">
        <v>78.09</v>
      </c>
      <c r="G1051" s="59">
        <v>77.959999999999994</v>
      </c>
      <c r="H1051" s="59">
        <v>75.760000000000005</v>
      </c>
      <c r="I1051" s="58" t="s">
        <v>101</v>
      </c>
      <c r="J1051" s="58"/>
    </row>
    <row r="1052" spans="1:10" x14ac:dyDescent="0.3">
      <c r="A1052" s="58" t="s">
        <v>686</v>
      </c>
      <c r="B1052" s="59">
        <v>2008</v>
      </c>
      <c r="C1052" s="59">
        <v>32.61</v>
      </c>
      <c r="D1052" s="59">
        <v>32.61</v>
      </c>
      <c r="E1052" s="59">
        <v>100</v>
      </c>
      <c r="F1052" s="59">
        <v>37.67</v>
      </c>
      <c r="G1052" s="59">
        <v>37.799999999999997</v>
      </c>
      <c r="H1052" s="59">
        <v>21.85</v>
      </c>
      <c r="I1052" s="58" t="s">
        <v>101</v>
      </c>
      <c r="J1052" s="58"/>
    </row>
    <row r="1053" spans="1:10" x14ac:dyDescent="0.3">
      <c r="A1053" s="58" t="s">
        <v>686</v>
      </c>
      <c r="B1053" s="59">
        <v>2009</v>
      </c>
      <c r="C1053" s="59">
        <v>26.25</v>
      </c>
      <c r="D1053" s="59">
        <v>26.25</v>
      </c>
      <c r="E1053" s="59">
        <v>100</v>
      </c>
      <c r="F1053" s="59">
        <v>35.89</v>
      </c>
      <c r="G1053" s="59">
        <v>33.97</v>
      </c>
      <c r="H1053" s="59">
        <v>7.77</v>
      </c>
      <c r="I1053" s="58" t="s">
        <v>101</v>
      </c>
      <c r="J1053" s="58"/>
    </row>
    <row r="1054" spans="1:10" x14ac:dyDescent="0.3">
      <c r="A1054" s="58" t="s">
        <v>686</v>
      </c>
      <c r="B1054" s="59">
        <v>2010</v>
      </c>
      <c r="C1054" s="59">
        <v>30.89</v>
      </c>
      <c r="D1054" s="59">
        <v>30.89</v>
      </c>
      <c r="E1054" s="59">
        <v>100</v>
      </c>
      <c r="F1054" s="59">
        <v>49.58</v>
      </c>
      <c r="G1054" s="59">
        <v>31.87</v>
      </c>
      <c r="H1054" s="59">
        <v>8.16</v>
      </c>
      <c r="I1054" s="58" t="s">
        <v>101</v>
      </c>
      <c r="J1054" s="58"/>
    </row>
    <row r="1055" spans="1:10" x14ac:dyDescent="0.3">
      <c r="A1055" s="58" t="s">
        <v>686</v>
      </c>
      <c r="B1055" s="59">
        <v>2011</v>
      </c>
      <c r="C1055" s="59">
        <v>36.4</v>
      </c>
      <c r="D1055" s="59">
        <v>36.4</v>
      </c>
      <c r="E1055" s="59">
        <v>100</v>
      </c>
      <c r="F1055" s="59">
        <v>63.61</v>
      </c>
      <c r="G1055" s="59">
        <v>31</v>
      </c>
      <c r="H1055" s="59">
        <v>9.74</v>
      </c>
      <c r="I1055" s="58" t="s">
        <v>101</v>
      </c>
      <c r="J1055" s="58"/>
    </row>
    <row r="1056" spans="1:10" x14ac:dyDescent="0.3">
      <c r="A1056" s="58" t="s">
        <v>686</v>
      </c>
      <c r="B1056" s="59">
        <v>2012</v>
      </c>
      <c r="C1056" s="59">
        <v>44.47</v>
      </c>
      <c r="D1056" s="59">
        <v>44.47</v>
      </c>
      <c r="E1056" s="59">
        <v>100</v>
      </c>
      <c r="F1056" s="59">
        <v>68.61</v>
      </c>
      <c r="G1056" s="59">
        <v>39.36</v>
      </c>
      <c r="H1056" s="59">
        <v>21.11</v>
      </c>
      <c r="I1056" s="58" t="s">
        <v>101</v>
      </c>
      <c r="J1056" s="58"/>
    </row>
    <row r="1057" spans="1:10" x14ac:dyDescent="0.3">
      <c r="A1057" s="58" t="s">
        <v>686</v>
      </c>
      <c r="B1057" s="59">
        <v>2013</v>
      </c>
      <c r="C1057" s="59">
        <v>32.07</v>
      </c>
      <c r="D1057" s="59">
        <v>32.07</v>
      </c>
      <c r="E1057" s="59">
        <v>100</v>
      </c>
      <c r="F1057" s="59">
        <v>46.66</v>
      </c>
      <c r="G1057" s="59">
        <v>38.369999999999997</v>
      </c>
      <c r="H1057" s="59">
        <v>9.14</v>
      </c>
      <c r="I1057" s="58" t="s">
        <v>101</v>
      </c>
      <c r="J1057" s="58"/>
    </row>
    <row r="1058" spans="1:10" x14ac:dyDescent="0.3">
      <c r="A1058" s="58" t="s">
        <v>686</v>
      </c>
      <c r="B1058" s="59">
        <v>2014</v>
      </c>
      <c r="C1058" s="59">
        <v>41.36</v>
      </c>
      <c r="D1058" s="59">
        <v>41.36</v>
      </c>
      <c r="E1058" s="59">
        <v>100</v>
      </c>
      <c r="F1058" s="59">
        <v>67.87</v>
      </c>
      <c r="G1058" s="59">
        <v>40.78</v>
      </c>
      <c r="H1058" s="59">
        <v>10.98</v>
      </c>
      <c r="I1058" s="58" t="s">
        <v>101</v>
      </c>
      <c r="J1058" s="58"/>
    </row>
    <row r="1059" spans="1:10" x14ac:dyDescent="0.3">
      <c r="A1059" s="58" t="s">
        <v>686</v>
      </c>
      <c r="B1059" s="59">
        <v>2015</v>
      </c>
      <c r="C1059" s="59">
        <v>45.02</v>
      </c>
      <c r="D1059" s="59">
        <v>45.02</v>
      </c>
      <c r="E1059" s="59">
        <v>100</v>
      </c>
      <c r="F1059" s="59">
        <v>77.680000000000007</v>
      </c>
      <c r="G1059" s="59">
        <v>41.16</v>
      </c>
      <c r="H1059" s="59">
        <v>10.55</v>
      </c>
      <c r="I1059" s="58" t="s">
        <v>101</v>
      </c>
      <c r="J1059" s="58"/>
    </row>
    <row r="1060" spans="1:10" x14ac:dyDescent="0.3">
      <c r="A1060" s="58" t="s">
        <v>686</v>
      </c>
      <c r="B1060" s="59">
        <v>2016</v>
      </c>
      <c r="C1060" s="59">
        <v>63.1</v>
      </c>
      <c r="D1060" s="59">
        <v>63.1</v>
      </c>
      <c r="E1060" s="59">
        <v>100</v>
      </c>
      <c r="F1060" s="59">
        <v>95.46</v>
      </c>
      <c r="G1060" s="59">
        <v>47.15</v>
      </c>
      <c r="H1060" s="59">
        <v>40.31</v>
      </c>
      <c r="I1060" s="58" t="s">
        <v>101</v>
      </c>
      <c r="J1060" s="58"/>
    </row>
    <row r="1061" spans="1:10" x14ac:dyDescent="0.3">
      <c r="A1061" s="58" t="s">
        <v>686</v>
      </c>
      <c r="B1061" s="59">
        <v>2017</v>
      </c>
      <c r="C1061" s="59">
        <v>76.62</v>
      </c>
      <c r="D1061" s="59">
        <v>76.62</v>
      </c>
      <c r="E1061" s="59">
        <v>100</v>
      </c>
      <c r="F1061" s="59">
        <v>95.8</v>
      </c>
      <c r="G1061" s="59">
        <v>69.56</v>
      </c>
      <c r="H1061" s="59">
        <v>60.88</v>
      </c>
      <c r="I1061" s="58" t="s">
        <v>101</v>
      </c>
      <c r="J1061" s="58"/>
    </row>
    <row r="1062" spans="1:10" x14ac:dyDescent="0.3">
      <c r="A1062" s="58" t="s">
        <v>686</v>
      </c>
      <c r="B1062" s="59">
        <v>2018</v>
      </c>
      <c r="C1062" s="59">
        <v>79.87</v>
      </c>
      <c r="D1062" s="59">
        <v>79.87</v>
      </c>
      <c r="E1062" s="59">
        <v>100</v>
      </c>
      <c r="F1062" s="59">
        <v>95.33</v>
      </c>
      <c r="G1062" s="59">
        <v>67.98</v>
      </c>
      <c r="H1062" s="59">
        <v>72.98</v>
      </c>
      <c r="I1062" s="58" t="s">
        <v>101</v>
      </c>
      <c r="J1062" s="58"/>
    </row>
    <row r="1063" spans="1:10" x14ac:dyDescent="0.3">
      <c r="A1063" s="58" t="s">
        <v>686</v>
      </c>
      <c r="B1063" s="59">
        <v>2019</v>
      </c>
      <c r="C1063" s="59">
        <v>70.760000000000005</v>
      </c>
      <c r="D1063" s="59">
        <v>70.760000000000005</v>
      </c>
      <c r="E1063" s="59">
        <v>100</v>
      </c>
      <c r="F1063" s="59">
        <v>94.82</v>
      </c>
      <c r="G1063" s="59">
        <v>66.459999999999994</v>
      </c>
      <c r="H1063" s="59">
        <v>46.72</v>
      </c>
      <c r="I1063" s="58" t="s">
        <v>101</v>
      </c>
      <c r="J1063" s="58"/>
    </row>
    <row r="1064" spans="1:10" x14ac:dyDescent="0.3">
      <c r="A1064" s="58" t="s">
        <v>686</v>
      </c>
      <c r="B1064" s="59">
        <v>2020</v>
      </c>
      <c r="C1064" s="59">
        <v>73.03</v>
      </c>
      <c r="D1064" s="59">
        <v>73.03</v>
      </c>
      <c r="E1064" s="59">
        <v>100</v>
      </c>
      <c r="F1064" s="59">
        <v>93.59</v>
      </c>
      <c r="G1064" s="59">
        <v>77.33</v>
      </c>
      <c r="H1064" s="59">
        <v>45.02</v>
      </c>
      <c r="I1064" s="58" t="s">
        <v>101</v>
      </c>
      <c r="J1064" s="58"/>
    </row>
    <row r="1065" spans="1:10" x14ac:dyDescent="0.3">
      <c r="A1065" s="58" t="s">
        <v>686</v>
      </c>
      <c r="B1065" s="59">
        <v>2021</v>
      </c>
      <c r="C1065" s="59">
        <v>68.89</v>
      </c>
      <c r="D1065" s="59">
        <v>68.89</v>
      </c>
      <c r="E1065" s="59">
        <v>100</v>
      </c>
      <c r="F1065" s="59">
        <v>92.88</v>
      </c>
      <c r="G1065" s="59">
        <v>75.77</v>
      </c>
      <c r="H1065" s="59">
        <v>34.44</v>
      </c>
      <c r="I1065" s="58" t="s">
        <v>101</v>
      </c>
      <c r="J1065" s="58"/>
    </row>
    <row r="1066" spans="1:10" x14ac:dyDescent="0.3">
      <c r="A1066" s="58" t="s">
        <v>615</v>
      </c>
      <c r="B1066" s="59">
        <v>2008</v>
      </c>
      <c r="C1066" s="59">
        <v>8.41</v>
      </c>
      <c r="D1066" s="59">
        <v>8.41</v>
      </c>
      <c r="E1066" s="59">
        <v>100</v>
      </c>
      <c r="F1066" s="59">
        <v>0</v>
      </c>
      <c r="G1066" s="59">
        <v>15.31</v>
      </c>
      <c r="H1066" s="59">
        <v>8.9499999999999993</v>
      </c>
      <c r="I1066" s="58" t="s">
        <v>101</v>
      </c>
      <c r="J1066" s="58"/>
    </row>
    <row r="1067" spans="1:10" x14ac:dyDescent="0.3">
      <c r="A1067" s="58" t="s">
        <v>615</v>
      </c>
      <c r="B1067" s="59">
        <v>2009</v>
      </c>
      <c r="C1067" s="59">
        <v>6.24</v>
      </c>
      <c r="D1067" s="59">
        <v>6.24</v>
      </c>
      <c r="E1067" s="59">
        <v>100</v>
      </c>
      <c r="F1067" s="59">
        <v>0</v>
      </c>
      <c r="G1067" s="59">
        <v>13.2</v>
      </c>
      <c r="H1067" s="59">
        <v>4.63</v>
      </c>
      <c r="I1067" s="58" t="s">
        <v>101</v>
      </c>
      <c r="J1067" s="58"/>
    </row>
    <row r="1068" spans="1:10" x14ac:dyDescent="0.3">
      <c r="A1068" s="58" t="s">
        <v>615</v>
      </c>
      <c r="B1068" s="59">
        <v>2010</v>
      </c>
      <c r="C1068" s="59">
        <v>21.88</v>
      </c>
      <c r="D1068" s="59">
        <v>21.88</v>
      </c>
      <c r="E1068" s="59">
        <v>100</v>
      </c>
      <c r="F1068" s="59">
        <v>12.04</v>
      </c>
      <c r="G1068" s="59">
        <v>29.4</v>
      </c>
      <c r="H1068" s="59">
        <v>23.13</v>
      </c>
      <c r="I1068" s="58" t="s">
        <v>101</v>
      </c>
      <c r="J1068" s="58"/>
    </row>
    <row r="1069" spans="1:10" x14ac:dyDescent="0.3">
      <c r="A1069" s="58" t="s">
        <v>615</v>
      </c>
      <c r="B1069" s="59">
        <v>2011</v>
      </c>
      <c r="C1069" s="59">
        <v>22.43</v>
      </c>
      <c r="D1069" s="59">
        <v>22.43</v>
      </c>
      <c r="E1069" s="59">
        <v>100</v>
      </c>
      <c r="F1069" s="59">
        <v>13.24</v>
      </c>
      <c r="G1069" s="59">
        <v>31.31</v>
      </c>
      <c r="H1069" s="59">
        <v>21.97</v>
      </c>
      <c r="I1069" s="58" t="s">
        <v>101</v>
      </c>
      <c r="J1069" s="58"/>
    </row>
    <row r="1070" spans="1:10" x14ac:dyDescent="0.3">
      <c r="A1070" s="58" t="s">
        <v>615</v>
      </c>
      <c r="B1070" s="59">
        <v>2012</v>
      </c>
      <c r="C1070" s="59">
        <v>31.97</v>
      </c>
      <c r="D1070" s="59">
        <v>31.97</v>
      </c>
      <c r="E1070" s="59">
        <v>100</v>
      </c>
      <c r="F1070" s="59">
        <v>19.84</v>
      </c>
      <c r="G1070" s="59">
        <v>26.64</v>
      </c>
      <c r="H1070" s="59">
        <v>49.56</v>
      </c>
      <c r="I1070" s="58" t="s">
        <v>101</v>
      </c>
      <c r="J1070" s="58"/>
    </row>
    <row r="1071" spans="1:10" x14ac:dyDescent="0.3">
      <c r="A1071" s="58" t="s">
        <v>615</v>
      </c>
      <c r="B1071" s="59">
        <v>2013</v>
      </c>
      <c r="C1071" s="59">
        <v>35.69</v>
      </c>
      <c r="D1071" s="59">
        <v>35.69</v>
      </c>
      <c r="E1071" s="59">
        <v>100</v>
      </c>
      <c r="F1071" s="59">
        <v>24.99</v>
      </c>
      <c r="G1071" s="59">
        <v>26.25</v>
      </c>
      <c r="H1071" s="59">
        <v>56.43</v>
      </c>
      <c r="I1071" s="58" t="s">
        <v>101</v>
      </c>
      <c r="J1071" s="58"/>
    </row>
    <row r="1072" spans="1:10" x14ac:dyDescent="0.3">
      <c r="A1072" s="58" t="s">
        <v>615</v>
      </c>
      <c r="B1072" s="59">
        <v>2014</v>
      </c>
      <c r="C1072" s="59">
        <v>37.090000000000003</v>
      </c>
      <c r="D1072" s="59">
        <v>37.090000000000003</v>
      </c>
      <c r="E1072" s="59">
        <v>100</v>
      </c>
      <c r="F1072" s="59">
        <v>19.84</v>
      </c>
      <c r="G1072" s="59">
        <v>30.17</v>
      </c>
      <c r="H1072" s="59">
        <v>61.37</v>
      </c>
      <c r="I1072" s="58" t="s">
        <v>101</v>
      </c>
      <c r="J1072" s="58"/>
    </row>
    <row r="1073" spans="1:10" x14ac:dyDescent="0.3">
      <c r="A1073" s="58" t="s">
        <v>615</v>
      </c>
      <c r="B1073" s="59">
        <v>2015</v>
      </c>
      <c r="C1073" s="59">
        <v>30.98</v>
      </c>
      <c r="D1073" s="59">
        <v>30.98</v>
      </c>
      <c r="E1073" s="59">
        <v>100</v>
      </c>
      <c r="F1073" s="59">
        <v>23.57</v>
      </c>
      <c r="G1073" s="59">
        <v>31.4</v>
      </c>
      <c r="H1073" s="59">
        <v>37.68</v>
      </c>
      <c r="I1073" s="58" t="s">
        <v>101</v>
      </c>
      <c r="J1073" s="58"/>
    </row>
    <row r="1074" spans="1:10" x14ac:dyDescent="0.3">
      <c r="A1074" s="58" t="s">
        <v>615</v>
      </c>
      <c r="B1074" s="59">
        <v>2016</v>
      </c>
      <c r="C1074" s="59">
        <v>33.340000000000003</v>
      </c>
      <c r="D1074" s="59">
        <v>33.340000000000003</v>
      </c>
      <c r="E1074" s="59">
        <v>100</v>
      </c>
      <c r="F1074" s="59">
        <v>31.3</v>
      </c>
      <c r="G1074" s="59">
        <v>27.37</v>
      </c>
      <c r="H1074" s="59">
        <v>41.88</v>
      </c>
      <c r="I1074" s="58" t="s">
        <v>101</v>
      </c>
      <c r="J1074" s="58"/>
    </row>
    <row r="1075" spans="1:10" x14ac:dyDescent="0.3">
      <c r="A1075" s="58" t="s">
        <v>615</v>
      </c>
      <c r="B1075" s="59">
        <v>2017</v>
      </c>
      <c r="C1075" s="59">
        <v>49.02</v>
      </c>
      <c r="D1075" s="59">
        <v>49.02</v>
      </c>
      <c r="E1075" s="59">
        <v>100</v>
      </c>
      <c r="F1075" s="59">
        <v>32.799999999999997</v>
      </c>
      <c r="G1075" s="59">
        <v>59.93</v>
      </c>
      <c r="H1075" s="59">
        <v>52.78</v>
      </c>
      <c r="I1075" s="58" t="s">
        <v>101</v>
      </c>
      <c r="J1075" s="58"/>
    </row>
    <row r="1076" spans="1:10" x14ac:dyDescent="0.3">
      <c r="A1076" s="58" t="s">
        <v>615</v>
      </c>
      <c r="B1076" s="59">
        <v>2018</v>
      </c>
      <c r="C1076" s="59">
        <v>57.26</v>
      </c>
      <c r="D1076" s="59">
        <v>57.26</v>
      </c>
      <c r="E1076" s="59">
        <v>100</v>
      </c>
      <c r="F1076" s="59">
        <v>50.95</v>
      </c>
      <c r="G1076" s="59">
        <v>66.88</v>
      </c>
      <c r="H1076" s="59">
        <v>52.78</v>
      </c>
      <c r="I1076" s="58" t="s">
        <v>101</v>
      </c>
      <c r="J1076" s="58"/>
    </row>
    <row r="1077" spans="1:10" x14ac:dyDescent="0.3">
      <c r="A1077" s="58" t="s">
        <v>615</v>
      </c>
      <c r="B1077" s="59">
        <v>2019</v>
      </c>
      <c r="C1077" s="59">
        <v>53.43</v>
      </c>
      <c r="D1077" s="59">
        <v>53.43</v>
      </c>
      <c r="E1077" s="59">
        <v>100</v>
      </c>
      <c r="F1077" s="59">
        <v>37.1</v>
      </c>
      <c r="G1077" s="59">
        <v>61.88</v>
      </c>
      <c r="H1077" s="59">
        <v>59.9</v>
      </c>
      <c r="I1077" s="58" t="s">
        <v>101</v>
      </c>
      <c r="J1077" s="58"/>
    </row>
    <row r="1078" spans="1:10" x14ac:dyDescent="0.3">
      <c r="A1078" s="58" t="s">
        <v>615</v>
      </c>
      <c r="B1078" s="59">
        <v>2020</v>
      </c>
      <c r="C1078" s="59">
        <v>52.56</v>
      </c>
      <c r="D1078" s="59">
        <v>52.56</v>
      </c>
      <c r="E1078" s="59">
        <v>100</v>
      </c>
      <c r="F1078" s="59">
        <v>45.09</v>
      </c>
      <c r="G1078" s="59">
        <v>70.62</v>
      </c>
      <c r="H1078" s="59">
        <v>39.9</v>
      </c>
      <c r="I1078" s="58" t="s">
        <v>101</v>
      </c>
      <c r="J1078" s="58"/>
    </row>
    <row r="1079" spans="1:10" x14ac:dyDescent="0.3">
      <c r="A1079" s="58" t="s">
        <v>615</v>
      </c>
      <c r="B1079" s="59">
        <v>2021</v>
      </c>
      <c r="C1079" s="59">
        <v>59.09</v>
      </c>
      <c r="D1079" s="59">
        <v>59.09</v>
      </c>
      <c r="E1079" s="59">
        <v>100</v>
      </c>
      <c r="F1079" s="59">
        <v>46.81</v>
      </c>
      <c r="G1079" s="59">
        <v>72.239999999999995</v>
      </c>
      <c r="H1079" s="59">
        <v>56.48</v>
      </c>
      <c r="I1079" s="58" t="s">
        <v>101</v>
      </c>
      <c r="J1079" s="58"/>
    </row>
    <row r="1080" spans="1:10" x14ac:dyDescent="0.3">
      <c r="A1080" s="58" t="s">
        <v>687</v>
      </c>
      <c r="B1080" s="59">
        <v>2008</v>
      </c>
      <c r="C1080" s="59">
        <v>49.33</v>
      </c>
      <c r="D1080" s="59">
        <v>49.33</v>
      </c>
      <c r="E1080" s="59">
        <v>100</v>
      </c>
      <c r="F1080" s="59">
        <v>61.31</v>
      </c>
      <c r="G1080" s="59">
        <v>45.07</v>
      </c>
      <c r="H1080" s="59">
        <v>39.35</v>
      </c>
      <c r="I1080" s="58" t="s">
        <v>101</v>
      </c>
      <c r="J1080" s="58"/>
    </row>
    <row r="1081" spans="1:10" x14ac:dyDescent="0.3">
      <c r="A1081" s="58" t="s">
        <v>687</v>
      </c>
      <c r="B1081" s="59">
        <v>2009</v>
      </c>
      <c r="C1081" s="59">
        <v>54.33</v>
      </c>
      <c r="D1081" s="59">
        <v>54.33</v>
      </c>
      <c r="E1081" s="59">
        <v>100</v>
      </c>
      <c r="F1081" s="59">
        <v>72.099999999999994</v>
      </c>
      <c r="G1081" s="59">
        <v>43.73</v>
      </c>
      <c r="H1081" s="59">
        <v>43.56</v>
      </c>
      <c r="I1081" s="58" t="s">
        <v>101</v>
      </c>
      <c r="J1081" s="58"/>
    </row>
    <row r="1082" spans="1:10" x14ac:dyDescent="0.3">
      <c r="A1082" s="58" t="s">
        <v>687</v>
      </c>
      <c r="B1082" s="59">
        <v>2010</v>
      </c>
      <c r="C1082" s="59">
        <v>49.46</v>
      </c>
      <c r="D1082" s="59">
        <v>49.46</v>
      </c>
      <c r="E1082" s="59">
        <v>100</v>
      </c>
      <c r="F1082" s="59">
        <v>71.849999999999994</v>
      </c>
      <c r="G1082" s="59">
        <v>42.82</v>
      </c>
      <c r="H1082" s="59">
        <v>29.57</v>
      </c>
      <c r="I1082" s="58" t="s">
        <v>101</v>
      </c>
      <c r="J1082" s="58"/>
    </row>
    <row r="1083" spans="1:10" x14ac:dyDescent="0.3">
      <c r="A1083" s="58" t="s">
        <v>687</v>
      </c>
      <c r="B1083" s="59">
        <v>2011</v>
      </c>
      <c r="C1083" s="59">
        <v>52.7</v>
      </c>
      <c r="D1083" s="59">
        <v>52.7</v>
      </c>
      <c r="E1083" s="59">
        <v>100</v>
      </c>
      <c r="F1083" s="59">
        <v>86.58</v>
      </c>
      <c r="G1083" s="59">
        <v>44.27</v>
      </c>
      <c r="H1083" s="59">
        <v>21.09</v>
      </c>
      <c r="I1083" s="58" t="s">
        <v>101</v>
      </c>
      <c r="J1083" s="58"/>
    </row>
    <row r="1084" spans="1:10" x14ac:dyDescent="0.3">
      <c r="A1084" s="58" t="s">
        <v>687</v>
      </c>
      <c r="B1084" s="59">
        <v>2012</v>
      </c>
      <c r="C1084" s="59">
        <v>55.21</v>
      </c>
      <c r="D1084" s="59">
        <v>55.21</v>
      </c>
      <c r="E1084" s="59">
        <v>100</v>
      </c>
      <c r="F1084" s="59">
        <v>78.400000000000006</v>
      </c>
      <c r="G1084" s="59">
        <v>50.96</v>
      </c>
      <c r="H1084" s="59">
        <v>32.15</v>
      </c>
      <c r="I1084" s="58" t="s">
        <v>101</v>
      </c>
      <c r="J1084" s="58"/>
    </row>
    <row r="1085" spans="1:10" x14ac:dyDescent="0.3">
      <c r="A1085" s="58" t="s">
        <v>687</v>
      </c>
      <c r="B1085" s="59">
        <v>2013</v>
      </c>
      <c r="C1085" s="59">
        <v>52.29</v>
      </c>
      <c r="D1085" s="59">
        <v>52.29</v>
      </c>
      <c r="E1085" s="59">
        <v>100</v>
      </c>
      <c r="F1085" s="59">
        <v>79.33</v>
      </c>
      <c r="G1085" s="59">
        <v>49.68</v>
      </c>
      <c r="H1085" s="59">
        <v>23.19</v>
      </c>
      <c r="I1085" s="58" t="s">
        <v>101</v>
      </c>
      <c r="J1085" s="58"/>
    </row>
    <row r="1086" spans="1:10" x14ac:dyDescent="0.3">
      <c r="A1086" s="58" t="s">
        <v>687</v>
      </c>
      <c r="B1086" s="59">
        <v>2014</v>
      </c>
      <c r="C1086" s="59">
        <v>70.52</v>
      </c>
      <c r="D1086" s="59">
        <v>70.52</v>
      </c>
      <c r="E1086" s="59">
        <v>100</v>
      </c>
      <c r="F1086" s="59">
        <v>87.76</v>
      </c>
      <c r="G1086" s="59">
        <v>85.62</v>
      </c>
      <c r="H1086" s="59">
        <v>36.25</v>
      </c>
      <c r="I1086" s="58" t="s">
        <v>101</v>
      </c>
      <c r="J1086" s="58"/>
    </row>
    <row r="1087" spans="1:10" x14ac:dyDescent="0.3">
      <c r="A1087" s="58" t="s">
        <v>687</v>
      </c>
      <c r="B1087" s="59">
        <v>2015</v>
      </c>
      <c r="C1087" s="59">
        <v>77.349999999999994</v>
      </c>
      <c r="D1087" s="59">
        <v>77.349999999999994</v>
      </c>
      <c r="E1087" s="59">
        <v>100</v>
      </c>
      <c r="F1087" s="59">
        <v>88.69</v>
      </c>
      <c r="G1087" s="59">
        <v>91.51</v>
      </c>
      <c r="H1087" s="59">
        <v>50.82</v>
      </c>
      <c r="I1087" s="58" t="s">
        <v>101</v>
      </c>
      <c r="J1087" s="58"/>
    </row>
    <row r="1088" spans="1:10" x14ac:dyDescent="0.3">
      <c r="A1088" s="58" t="s">
        <v>687</v>
      </c>
      <c r="B1088" s="59">
        <v>2016</v>
      </c>
      <c r="C1088" s="59">
        <v>84.1</v>
      </c>
      <c r="D1088" s="59">
        <v>84.1</v>
      </c>
      <c r="E1088" s="59">
        <v>100</v>
      </c>
      <c r="F1088" s="59">
        <v>86.68</v>
      </c>
      <c r="G1088" s="59">
        <v>93.73</v>
      </c>
      <c r="H1088" s="59">
        <v>72.06</v>
      </c>
      <c r="I1088" s="58" t="s">
        <v>101</v>
      </c>
      <c r="J1088" s="58"/>
    </row>
    <row r="1089" spans="1:10" x14ac:dyDescent="0.3">
      <c r="A1089" s="58" t="s">
        <v>687</v>
      </c>
      <c r="B1089" s="59">
        <v>2017</v>
      </c>
      <c r="C1089" s="59">
        <v>79.819999999999993</v>
      </c>
      <c r="D1089" s="59">
        <v>79.819999999999993</v>
      </c>
      <c r="E1089" s="59">
        <v>100</v>
      </c>
      <c r="F1089" s="59">
        <v>84.89</v>
      </c>
      <c r="G1089" s="59">
        <v>91</v>
      </c>
      <c r="H1089" s="59">
        <v>63.43</v>
      </c>
      <c r="I1089" s="58" t="s">
        <v>101</v>
      </c>
      <c r="J1089" s="58"/>
    </row>
    <row r="1090" spans="1:10" x14ac:dyDescent="0.3">
      <c r="A1090" s="58" t="s">
        <v>687</v>
      </c>
      <c r="B1090" s="59">
        <v>2018</v>
      </c>
      <c r="C1090" s="59">
        <v>81.94</v>
      </c>
      <c r="D1090" s="59">
        <v>81.94</v>
      </c>
      <c r="E1090" s="59">
        <v>100</v>
      </c>
      <c r="F1090" s="59">
        <v>87.58</v>
      </c>
      <c r="G1090" s="59">
        <v>90.86</v>
      </c>
      <c r="H1090" s="59">
        <v>66.989999999999995</v>
      </c>
      <c r="I1090" s="58" t="s">
        <v>101</v>
      </c>
      <c r="J1090" s="58"/>
    </row>
    <row r="1091" spans="1:10" x14ac:dyDescent="0.3">
      <c r="A1091" s="58" t="s">
        <v>687</v>
      </c>
      <c r="B1091" s="59">
        <v>2019</v>
      </c>
      <c r="C1091" s="59">
        <v>82</v>
      </c>
      <c r="D1091" s="59">
        <v>82</v>
      </c>
      <c r="E1091" s="59">
        <v>100</v>
      </c>
      <c r="F1091" s="59">
        <v>89.46</v>
      </c>
      <c r="G1091" s="59">
        <v>84.18</v>
      </c>
      <c r="H1091" s="59">
        <v>71.23</v>
      </c>
      <c r="I1091" s="58" t="s">
        <v>101</v>
      </c>
      <c r="J1091" s="58"/>
    </row>
    <row r="1092" spans="1:10" x14ac:dyDescent="0.3">
      <c r="A1092" s="58" t="s">
        <v>687</v>
      </c>
      <c r="B1092" s="59">
        <v>2020</v>
      </c>
      <c r="C1092" s="59">
        <v>77.59</v>
      </c>
      <c r="D1092" s="59">
        <v>77.59</v>
      </c>
      <c r="E1092" s="59">
        <v>100</v>
      </c>
      <c r="F1092" s="59">
        <v>86.86</v>
      </c>
      <c r="G1092" s="59">
        <v>79.290000000000006</v>
      </c>
      <c r="H1092" s="59">
        <v>65.17</v>
      </c>
      <c r="I1092" s="58" t="s">
        <v>101</v>
      </c>
      <c r="J1092" s="58"/>
    </row>
    <row r="1093" spans="1:10" x14ac:dyDescent="0.3">
      <c r="A1093" s="58" t="s">
        <v>687</v>
      </c>
      <c r="B1093" s="59">
        <v>2021</v>
      </c>
      <c r="C1093" s="59">
        <v>77.13</v>
      </c>
      <c r="D1093" s="59">
        <v>77.13</v>
      </c>
      <c r="E1093" s="59">
        <v>100</v>
      </c>
      <c r="F1093" s="59">
        <v>84.45</v>
      </c>
      <c r="G1093" s="59">
        <v>76.36</v>
      </c>
      <c r="H1093" s="59">
        <v>69.3</v>
      </c>
      <c r="I1093" s="58" t="s">
        <v>101</v>
      </c>
      <c r="J1093" s="58"/>
    </row>
    <row r="1094" spans="1:10" x14ac:dyDescent="0.3">
      <c r="A1094" s="58" t="s">
        <v>688</v>
      </c>
      <c r="B1094" s="59">
        <v>2008</v>
      </c>
      <c r="C1094" s="59">
        <v>57.31</v>
      </c>
      <c r="D1094" s="59">
        <v>57.31</v>
      </c>
      <c r="E1094" s="59">
        <v>100</v>
      </c>
      <c r="F1094" s="59">
        <v>73.540000000000006</v>
      </c>
      <c r="G1094" s="59">
        <v>84.63</v>
      </c>
      <c r="H1094" s="59">
        <v>12.72</v>
      </c>
      <c r="I1094" s="58" t="s">
        <v>101</v>
      </c>
      <c r="J1094" s="58"/>
    </row>
    <row r="1095" spans="1:10" x14ac:dyDescent="0.3">
      <c r="A1095" s="58" t="s">
        <v>688</v>
      </c>
      <c r="B1095" s="59">
        <v>2009</v>
      </c>
      <c r="C1095" s="59">
        <v>65.650000000000006</v>
      </c>
      <c r="D1095" s="59">
        <v>65.650000000000006</v>
      </c>
      <c r="E1095" s="59">
        <v>100</v>
      </c>
      <c r="F1095" s="59">
        <v>79.83</v>
      </c>
      <c r="G1095" s="59">
        <v>88.7</v>
      </c>
      <c r="H1095" s="59">
        <v>27.45</v>
      </c>
      <c r="I1095" s="58" t="s">
        <v>101</v>
      </c>
      <c r="J1095" s="58"/>
    </row>
    <row r="1096" spans="1:10" x14ac:dyDescent="0.3">
      <c r="A1096" s="58" t="s">
        <v>688</v>
      </c>
      <c r="B1096" s="59">
        <v>2010</v>
      </c>
      <c r="C1096" s="59">
        <v>61.02</v>
      </c>
      <c r="D1096" s="59">
        <v>61.02</v>
      </c>
      <c r="E1096" s="59">
        <v>100</v>
      </c>
      <c r="F1096" s="59">
        <v>78.709999999999994</v>
      </c>
      <c r="G1096" s="59">
        <v>88.24</v>
      </c>
      <c r="H1096" s="59">
        <v>14.83</v>
      </c>
      <c r="I1096" s="58" t="s">
        <v>101</v>
      </c>
      <c r="J1096" s="58"/>
    </row>
    <row r="1097" spans="1:10" x14ac:dyDescent="0.3">
      <c r="A1097" s="58" t="s">
        <v>688</v>
      </c>
      <c r="B1097" s="59">
        <v>2011</v>
      </c>
      <c r="C1097" s="59">
        <v>68.33</v>
      </c>
      <c r="D1097" s="59">
        <v>68.33</v>
      </c>
      <c r="E1097" s="59">
        <v>100</v>
      </c>
      <c r="F1097" s="59">
        <v>82.99</v>
      </c>
      <c r="G1097" s="59">
        <v>90.24</v>
      </c>
      <c r="H1097" s="59">
        <v>30.66</v>
      </c>
      <c r="I1097" s="58" t="s">
        <v>101</v>
      </c>
      <c r="J1097" s="58"/>
    </row>
    <row r="1098" spans="1:10" x14ac:dyDescent="0.3">
      <c r="A1098" s="58" t="s">
        <v>688</v>
      </c>
      <c r="B1098" s="59">
        <v>2012</v>
      </c>
      <c r="C1098" s="59">
        <v>66.11</v>
      </c>
      <c r="D1098" s="59">
        <v>66.11</v>
      </c>
      <c r="E1098" s="59">
        <v>100</v>
      </c>
      <c r="F1098" s="59">
        <v>83.36</v>
      </c>
      <c r="G1098" s="59">
        <v>93.39</v>
      </c>
      <c r="H1098" s="59">
        <v>20.36</v>
      </c>
      <c r="I1098" s="58" t="s">
        <v>101</v>
      </c>
      <c r="J1098" s="58"/>
    </row>
    <row r="1099" spans="1:10" x14ac:dyDescent="0.3">
      <c r="A1099" s="58" t="s">
        <v>688</v>
      </c>
      <c r="B1099" s="59">
        <v>2013</v>
      </c>
      <c r="C1099" s="59">
        <v>69.12</v>
      </c>
      <c r="D1099" s="59">
        <v>69.12</v>
      </c>
      <c r="E1099" s="59">
        <v>100</v>
      </c>
      <c r="F1099" s="59">
        <v>79.540000000000006</v>
      </c>
      <c r="G1099" s="59">
        <v>88.52</v>
      </c>
      <c r="H1099" s="59">
        <v>38.74</v>
      </c>
      <c r="I1099" s="58" t="s">
        <v>101</v>
      </c>
      <c r="J1099" s="58"/>
    </row>
    <row r="1100" spans="1:10" x14ac:dyDescent="0.3">
      <c r="A1100" s="58" t="s">
        <v>688</v>
      </c>
      <c r="B1100" s="59">
        <v>2014</v>
      </c>
      <c r="C1100" s="59">
        <v>73.33</v>
      </c>
      <c r="D1100" s="59">
        <v>73.33</v>
      </c>
      <c r="E1100" s="59">
        <v>100</v>
      </c>
      <c r="F1100" s="59">
        <v>84.39</v>
      </c>
      <c r="G1100" s="59">
        <v>90.49</v>
      </c>
      <c r="H1100" s="59">
        <v>44.31</v>
      </c>
      <c r="I1100" s="58" t="s">
        <v>101</v>
      </c>
      <c r="J1100" s="58"/>
    </row>
    <row r="1101" spans="1:10" x14ac:dyDescent="0.3">
      <c r="A1101" s="58" t="s">
        <v>688</v>
      </c>
      <c r="B1101" s="59">
        <v>2015</v>
      </c>
      <c r="C1101" s="59">
        <v>91.14</v>
      </c>
      <c r="D1101" s="59">
        <v>91.14</v>
      </c>
      <c r="E1101" s="59">
        <v>100</v>
      </c>
      <c r="F1101" s="59">
        <v>93.08</v>
      </c>
      <c r="G1101" s="59">
        <v>95.68</v>
      </c>
      <c r="H1101" s="59">
        <v>84.61</v>
      </c>
      <c r="I1101" s="58" t="s">
        <v>101</v>
      </c>
      <c r="J1101" s="58"/>
    </row>
    <row r="1102" spans="1:10" x14ac:dyDescent="0.3">
      <c r="A1102" s="58" t="s">
        <v>688</v>
      </c>
      <c r="B1102" s="59">
        <v>2016</v>
      </c>
      <c r="C1102" s="59">
        <v>90.18</v>
      </c>
      <c r="D1102" s="59">
        <v>90.18</v>
      </c>
      <c r="E1102" s="59">
        <v>100</v>
      </c>
      <c r="F1102" s="59">
        <v>92.18</v>
      </c>
      <c r="G1102" s="59">
        <v>94.95</v>
      </c>
      <c r="H1102" s="59">
        <v>83.36</v>
      </c>
      <c r="I1102" s="58" t="s">
        <v>101</v>
      </c>
      <c r="J1102" s="58"/>
    </row>
    <row r="1103" spans="1:10" x14ac:dyDescent="0.3">
      <c r="A1103" s="58" t="s">
        <v>688</v>
      </c>
      <c r="B1103" s="59">
        <v>2017</v>
      </c>
      <c r="C1103" s="59">
        <v>82.14</v>
      </c>
      <c r="D1103" s="59">
        <v>82.14</v>
      </c>
      <c r="E1103" s="59">
        <v>100</v>
      </c>
      <c r="F1103" s="59">
        <v>94.58</v>
      </c>
      <c r="G1103" s="59">
        <v>65.94</v>
      </c>
      <c r="H1103" s="59">
        <v>82.83</v>
      </c>
      <c r="I1103" s="58" t="s">
        <v>101</v>
      </c>
      <c r="J1103" s="58"/>
    </row>
    <row r="1104" spans="1:10" x14ac:dyDescent="0.3">
      <c r="A1104" s="58" t="s">
        <v>688</v>
      </c>
      <c r="B1104" s="59">
        <v>2018</v>
      </c>
      <c r="C1104" s="59">
        <v>79.53</v>
      </c>
      <c r="D1104" s="59">
        <v>79.53</v>
      </c>
      <c r="E1104" s="59">
        <v>100</v>
      </c>
      <c r="F1104" s="59">
        <v>94.97</v>
      </c>
      <c r="G1104" s="59">
        <v>68.69</v>
      </c>
      <c r="H1104" s="59">
        <v>71.680000000000007</v>
      </c>
      <c r="I1104" s="58" t="s">
        <v>101</v>
      </c>
      <c r="J1104" s="58"/>
    </row>
    <row r="1105" spans="1:10" x14ac:dyDescent="0.3">
      <c r="A1105" s="58" t="s">
        <v>688</v>
      </c>
      <c r="B1105" s="59">
        <v>2019</v>
      </c>
      <c r="C1105" s="59">
        <v>81.61</v>
      </c>
      <c r="D1105" s="59">
        <v>81.61</v>
      </c>
      <c r="E1105" s="59">
        <v>100</v>
      </c>
      <c r="F1105" s="59">
        <v>94.68</v>
      </c>
      <c r="G1105" s="59">
        <v>71.209999999999994</v>
      </c>
      <c r="H1105" s="59">
        <v>76.13</v>
      </c>
      <c r="I1105" s="58" t="s">
        <v>101</v>
      </c>
      <c r="J1105" s="58"/>
    </row>
    <row r="1106" spans="1:10" x14ac:dyDescent="0.3">
      <c r="A1106" s="58" t="s">
        <v>688</v>
      </c>
      <c r="B1106" s="59">
        <v>2020</v>
      </c>
      <c r="C1106" s="59">
        <v>82.52</v>
      </c>
      <c r="D1106" s="59">
        <v>82.52</v>
      </c>
      <c r="E1106" s="59">
        <v>100</v>
      </c>
      <c r="F1106" s="59">
        <v>88.36</v>
      </c>
      <c r="G1106" s="59">
        <v>76.41</v>
      </c>
      <c r="H1106" s="59">
        <v>81.459999999999994</v>
      </c>
      <c r="I1106" s="58" t="s">
        <v>101</v>
      </c>
      <c r="J1106" s="58"/>
    </row>
    <row r="1107" spans="1:10" x14ac:dyDescent="0.3">
      <c r="A1107" s="58" t="s">
        <v>688</v>
      </c>
      <c r="B1107" s="59">
        <v>2021</v>
      </c>
      <c r="C1107" s="59">
        <v>85.83</v>
      </c>
      <c r="D1107" s="59">
        <v>85.83</v>
      </c>
      <c r="E1107" s="59">
        <v>100</v>
      </c>
      <c r="F1107" s="59">
        <v>92.69</v>
      </c>
      <c r="G1107" s="59">
        <v>82.27</v>
      </c>
      <c r="H1107" s="59">
        <v>81.16</v>
      </c>
      <c r="I1107" s="58" t="s">
        <v>101</v>
      </c>
      <c r="J1107" s="58"/>
    </row>
    <row r="1108" spans="1:10" x14ac:dyDescent="0.3">
      <c r="A1108" s="58" t="s">
        <v>689</v>
      </c>
      <c r="B1108" s="59">
        <v>2008</v>
      </c>
      <c r="C1108" s="59">
        <v>13.33</v>
      </c>
      <c r="D1108" s="59">
        <v>13.33</v>
      </c>
      <c r="E1108" s="59">
        <v>100</v>
      </c>
      <c r="F1108" s="59">
        <v>0</v>
      </c>
      <c r="G1108" s="59">
        <v>22.19</v>
      </c>
      <c r="H1108" s="59">
        <v>16.47</v>
      </c>
      <c r="I1108" s="58" t="s">
        <v>101</v>
      </c>
      <c r="J1108" s="58"/>
    </row>
    <row r="1109" spans="1:10" x14ac:dyDescent="0.3">
      <c r="A1109" s="58" t="s">
        <v>689</v>
      </c>
      <c r="B1109" s="59">
        <v>2009</v>
      </c>
      <c r="C1109" s="59">
        <v>16.16</v>
      </c>
      <c r="D1109" s="59">
        <v>16.16</v>
      </c>
      <c r="E1109" s="59">
        <v>100</v>
      </c>
      <c r="F1109" s="59">
        <v>0</v>
      </c>
      <c r="G1109" s="59">
        <v>27.09</v>
      </c>
      <c r="H1109" s="59">
        <v>19.77</v>
      </c>
      <c r="I1109" s="58" t="s">
        <v>101</v>
      </c>
      <c r="J1109" s="58"/>
    </row>
    <row r="1110" spans="1:10" x14ac:dyDescent="0.3">
      <c r="A1110" s="58" t="s">
        <v>689</v>
      </c>
      <c r="B1110" s="59">
        <v>2010</v>
      </c>
      <c r="C1110" s="59">
        <v>28.34</v>
      </c>
      <c r="D1110" s="59">
        <v>28.34</v>
      </c>
      <c r="E1110" s="59">
        <v>100</v>
      </c>
      <c r="F1110" s="59">
        <v>38.72</v>
      </c>
      <c r="G1110" s="59">
        <v>23.14</v>
      </c>
      <c r="H1110" s="59">
        <v>24.03</v>
      </c>
      <c r="I1110" s="58" t="s">
        <v>101</v>
      </c>
      <c r="J1110" s="58"/>
    </row>
    <row r="1111" spans="1:10" x14ac:dyDescent="0.3">
      <c r="A1111" s="58" t="s">
        <v>689</v>
      </c>
      <c r="B1111" s="59">
        <v>2011</v>
      </c>
      <c r="C1111" s="59">
        <v>29.49</v>
      </c>
      <c r="D1111" s="59">
        <v>29.49</v>
      </c>
      <c r="E1111" s="59">
        <v>100</v>
      </c>
      <c r="F1111" s="59">
        <v>42.64</v>
      </c>
      <c r="G1111" s="59">
        <v>20.64</v>
      </c>
      <c r="H1111" s="59">
        <v>26.52</v>
      </c>
      <c r="I1111" s="58" t="s">
        <v>101</v>
      </c>
      <c r="J1111" s="58"/>
    </row>
    <row r="1112" spans="1:10" x14ac:dyDescent="0.3">
      <c r="A1112" s="58" t="s">
        <v>689</v>
      </c>
      <c r="B1112" s="59">
        <v>2012</v>
      </c>
      <c r="C1112" s="59">
        <v>25.4</v>
      </c>
      <c r="D1112" s="59">
        <v>25.4</v>
      </c>
      <c r="E1112" s="59">
        <v>100</v>
      </c>
      <c r="F1112" s="59">
        <v>33.78</v>
      </c>
      <c r="G1112" s="59">
        <v>16.690000000000001</v>
      </c>
      <c r="H1112" s="59">
        <v>26.88</v>
      </c>
      <c r="I1112" s="58" t="s">
        <v>101</v>
      </c>
      <c r="J1112" s="58"/>
    </row>
    <row r="1113" spans="1:10" x14ac:dyDescent="0.3">
      <c r="A1113" s="58" t="s">
        <v>689</v>
      </c>
      <c r="B1113" s="59">
        <v>2013</v>
      </c>
      <c r="C1113" s="59">
        <v>26.42</v>
      </c>
      <c r="D1113" s="59">
        <v>26.42</v>
      </c>
      <c r="E1113" s="59">
        <v>100</v>
      </c>
      <c r="F1113" s="59">
        <v>30.49</v>
      </c>
      <c r="G1113" s="59">
        <v>22.73</v>
      </c>
      <c r="H1113" s="59">
        <v>26.54</v>
      </c>
      <c r="I1113" s="58" t="s">
        <v>101</v>
      </c>
      <c r="J1113" s="58"/>
    </row>
    <row r="1114" spans="1:10" x14ac:dyDescent="0.3">
      <c r="A1114" s="58" t="s">
        <v>689</v>
      </c>
      <c r="B1114" s="59">
        <v>2014</v>
      </c>
      <c r="C1114" s="59">
        <v>31.19</v>
      </c>
      <c r="D1114" s="59">
        <v>31.19</v>
      </c>
      <c r="E1114" s="59">
        <v>100</v>
      </c>
      <c r="F1114" s="59">
        <v>34.14</v>
      </c>
      <c r="G1114" s="59">
        <v>21.83</v>
      </c>
      <c r="H1114" s="59">
        <v>38.630000000000003</v>
      </c>
      <c r="I1114" s="58" t="s">
        <v>101</v>
      </c>
      <c r="J1114" s="58"/>
    </row>
    <row r="1115" spans="1:10" x14ac:dyDescent="0.3">
      <c r="A1115" s="58" t="s">
        <v>689</v>
      </c>
      <c r="B1115" s="59">
        <v>2015</v>
      </c>
      <c r="C1115" s="59">
        <v>33.56</v>
      </c>
      <c r="D1115" s="59">
        <v>33.56</v>
      </c>
      <c r="E1115" s="59">
        <v>100</v>
      </c>
      <c r="F1115" s="59">
        <v>40.57</v>
      </c>
      <c r="G1115" s="59">
        <v>22.82</v>
      </c>
      <c r="H1115" s="59">
        <v>38.6</v>
      </c>
      <c r="I1115" s="58" t="s">
        <v>101</v>
      </c>
      <c r="J1115" s="58"/>
    </row>
    <row r="1116" spans="1:10" x14ac:dyDescent="0.3">
      <c r="A1116" s="58" t="s">
        <v>689</v>
      </c>
      <c r="B1116" s="59">
        <v>2016</v>
      </c>
      <c r="C1116" s="59">
        <v>34.99</v>
      </c>
      <c r="D1116" s="59">
        <v>34.99</v>
      </c>
      <c r="E1116" s="59">
        <v>100</v>
      </c>
      <c r="F1116" s="59">
        <v>47.24</v>
      </c>
      <c r="G1116" s="59">
        <v>19.75</v>
      </c>
      <c r="H1116" s="59">
        <v>39.92</v>
      </c>
      <c r="I1116" s="58" t="s">
        <v>101</v>
      </c>
      <c r="J1116" s="58"/>
    </row>
    <row r="1117" spans="1:10" x14ac:dyDescent="0.3">
      <c r="A1117" s="58" t="s">
        <v>689</v>
      </c>
      <c r="B1117" s="59">
        <v>2017</v>
      </c>
      <c r="C1117" s="59">
        <v>31.31</v>
      </c>
      <c r="D1117" s="59">
        <v>31.31</v>
      </c>
      <c r="E1117" s="59">
        <v>100</v>
      </c>
      <c r="F1117" s="59">
        <v>32.380000000000003</v>
      </c>
      <c r="G1117" s="59">
        <v>29.5</v>
      </c>
      <c r="H1117" s="59">
        <v>32.450000000000003</v>
      </c>
      <c r="I1117" s="58" t="s">
        <v>101</v>
      </c>
      <c r="J1117" s="58"/>
    </row>
    <row r="1118" spans="1:10" x14ac:dyDescent="0.3">
      <c r="A1118" s="58" t="s">
        <v>689</v>
      </c>
      <c r="B1118" s="59">
        <v>2018</v>
      </c>
      <c r="C1118" s="59">
        <v>39.799999999999997</v>
      </c>
      <c r="D1118" s="59">
        <v>39.799999999999997</v>
      </c>
      <c r="E1118" s="59">
        <v>100</v>
      </c>
      <c r="F1118" s="59">
        <v>37.24</v>
      </c>
      <c r="G1118" s="59">
        <v>39.46</v>
      </c>
      <c r="H1118" s="59">
        <v>42.65</v>
      </c>
      <c r="I1118" s="58" t="s">
        <v>101</v>
      </c>
      <c r="J1118" s="58"/>
    </row>
    <row r="1119" spans="1:10" x14ac:dyDescent="0.3">
      <c r="A1119" s="58" t="s">
        <v>689</v>
      </c>
      <c r="B1119" s="59">
        <v>2019</v>
      </c>
      <c r="C1119" s="59">
        <v>40.380000000000003</v>
      </c>
      <c r="D1119" s="59">
        <v>40.380000000000003</v>
      </c>
      <c r="E1119" s="59">
        <v>100</v>
      </c>
      <c r="F1119" s="59">
        <v>36.85</v>
      </c>
      <c r="G1119" s="59">
        <v>39.89</v>
      </c>
      <c r="H1119" s="59">
        <v>44.31</v>
      </c>
      <c r="I1119" s="58" t="s">
        <v>101</v>
      </c>
      <c r="J1119" s="58"/>
    </row>
    <row r="1120" spans="1:10" x14ac:dyDescent="0.3">
      <c r="A1120" s="58" t="s">
        <v>689</v>
      </c>
      <c r="B1120" s="59">
        <v>2020</v>
      </c>
      <c r="C1120" s="59">
        <v>42.89</v>
      </c>
      <c r="D1120" s="59">
        <v>42.89</v>
      </c>
      <c r="E1120" s="59">
        <v>100</v>
      </c>
      <c r="F1120" s="59">
        <v>27.15</v>
      </c>
      <c r="G1120" s="59">
        <v>50.35</v>
      </c>
      <c r="H1120" s="59">
        <v>49.89</v>
      </c>
      <c r="I1120" s="58" t="s">
        <v>101</v>
      </c>
      <c r="J1120" s="58"/>
    </row>
    <row r="1121" spans="1:10" x14ac:dyDescent="0.3">
      <c r="A1121" s="58" t="s">
        <v>689</v>
      </c>
      <c r="B1121" s="59">
        <v>2021</v>
      </c>
      <c r="C1121" s="59">
        <v>56.2</v>
      </c>
      <c r="D1121" s="59">
        <v>56.2</v>
      </c>
      <c r="E1121" s="59">
        <v>100</v>
      </c>
      <c r="F1121" s="59">
        <v>54.74</v>
      </c>
      <c r="G1121" s="59">
        <v>66.510000000000005</v>
      </c>
      <c r="H1121" s="59">
        <v>46.26</v>
      </c>
      <c r="I1121" s="58" t="s">
        <v>101</v>
      </c>
      <c r="J1121" s="58"/>
    </row>
    <row r="1122" spans="1:10" x14ac:dyDescent="0.3">
      <c r="A1122" s="58" t="s">
        <v>382</v>
      </c>
      <c r="B1122" s="59">
        <v>2008</v>
      </c>
      <c r="C1122" s="59">
        <v>67.44</v>
      </c>
      <c r="D1122" s="59">
        <v>67.44</v>
      </c>
      <c r="E1122" s="59">
        <v>100</v>
      </c>
      <c r="F1122" s="59">
        <v>69.95</v>
      </c>
      <c r="G1122" s="59">
        <v>66.760000000000005</v>
      </c>
      <c r="H1122" s="59">
        <v>65.13</v>
      </c>
      <c r="I1122" s="58" t="s">
        <v>101</v>
      </c>
      <c r="J1122" s="58"/>
    </row>
    <row r="1123" spans="1:10" x14ac:dyDescent="0.3">
      <c r="A1123" s="58" t="s">
        <v>382</v>
      </c>
      <c r="B1123" s="59">
        <v>2009</v>
      </c>
      <c r="C1123" s="59">
        <v>61.22</v>
      </c>
      <c r="D1123" s="59">
        <v>61.22</v>
      </c>
      <c r="E1123" s="59">
        <v>100</v>
      </c>
      <c r="F1123" s="59">
        <v>77.5</v>
      </c>
      <c r="G1123" s="59">
        <v>65.41</v>
      </c>
      <c r="H1123" s="59">
        <v>38.29</v>
      </c>
      <c r="I1123" s="58" t="s">
        <v>101</v>
      </c>
      <c r="J1123" s="58"/>
    </row>
    <row r="1124" spans="1:10" x14ac:dyDescent="0.3">
      <c r="A1124" s="58" t="s">
        <v>382</v>
      </c>
      <c r="B1124" s="59">
        <v>2010</v>
      </c>
      <c r="C1124" s="59">
        <v>73.36</v>
      </c>
      <c r="D1124" s="59">
        <v>73.36</v>
      </c>
      <c r="E1124" s="59">
        <v>100</v>
      </c>
      <c r="F1124" s="59">
        <v>78.150000000000006</v>
      </c>
      <c r="G1124" s="59">
        <v>76.3</v>
      </c>
      <c r="H1124" s="59">
        <v>65</v>
      </c>
      <c r="I1124" s="58" t="s">
        <v>101</v>
      </c>
      <c r="J1124" s="58"/>
    </row>
    <row r="1125" spans="1:10" x14ac:dyDescent="0.3">
      <c r="A1125" s="58" t="s">
        <v>382</v>
      </c>
      <c r="B1125" s="59">
        <v>2011</v>
      </c>
      <c r="C1125" s="59">
        <v>72.3</v>
      </c>
      <c r="D1125" s="59">
        <v>72.3</v>
      </c>
      <c r="E1125" s="59">
        <v>100</v>
      </c>
      <c r="F1125" s="59">
        <v>82.8</v>
      </c>
      <c r="G1125" s="59">
        <v>59.56</v>
      </c>
      <c r="H1125" s="59">
        <v>72</v>
      </c>
      <c r="I1125" s="58" t="s">
        <v>101</v>
      </c>
      <c r="J1125" s="58"/>
    </row>
    <row r="1126" spans="1:10" x14ac:dyDescent="0.3">
      <c r="A1126" s="58" t="s">
        <v>382</v>
      </c>
      <c r="B1126" s="59">
        <v>2012</v>
      </c>
      <c r="C1126" s="59">
        <v>73.27</v>
      </c>
      <c r="D1126" s="59">
        <v>73.27</v>
      </c>
      <c r="E1126" s="59">
        <v>100</v>
      </c>
      <c r="F1126" s="59">
        <v>81.52</v>
      </c>
      <c r="G1126" s="59">
        <v>57.97</v>
      </c>
      <c r="H1126" s="59">
        <v>78</v>
      </c>
      <c r="I1126" s="58" t="s">
        <v>101</v>
      </c>
      <c r="J1126" s="58"/>
    </row>
    <row r="1127" spans="1:10" x14ac:dyDescent="0.3">
      <c r="A1127" s="58" t="s">
        <v>382</v>
      </c>
      <c r="B1127" s="59">
        <v>2013</v>
      </c>
      <c r="C1127" s="59">
        <v>63.33</v>
      </c>
      <c r="D1127" s="59">
        <v>63.33</v>
      </c>
      <c r="E1127" s="59">
        <v>100</v>
      </c>
      <c r="F1127" s="59">
        <v>79.760000000000005</v>
      </c>
      <c r="G1127" s="59">
        <v>58.96</v>
      </c>
      <c r="H1127" s="59">
        <v>48.26</v>
      </c>
      <c r="I1127" s="58" t="s">
        <v>101</v>
      </c>
      <c r="J1127" s="58"/>
    </row>
    <row r="1128" spans="1:10" x14ac:dyDescent="0.3">
      <c r="A1128" s="58" t="s">
        <v>382</v>
      </c>
      <c r="B1128" s="59">
        <v>2014</v>
      </c>
      <c r="C1128" s="59">
        <v>75</v>
      </c>
      <c r="D1128" s="59">
        <v>75</v>
      </c>
      <c r="E1128" s="59">
        <v>100</v>
      </c>
      <c r="F1128" s="59">
        <v>87.34</v>
      </c>
      <c r="G1128" s="59">
        <v>77.790000000000006</v>
      </c>
      <c r="H1128" s="59">
        <v>57.99</v>
      </c>
      <c r="I1128" s="58" t="s">
        <v>101</v>
      </c>
      <c r="J1128" s="58"/>
    </row>
    <row r="1129" spans="1:10" x14ac:dyDescent="0.3">
      <c r="A1129" s="58" t="s">
        <v>382</v>
      </c>
      <c r="B1129" s="59">
        <v>2015</v>
      </c>
      <c r="C1129" s="59">
        <v>71.75</v>
      </c>
      <c r="D1129" s="59">
        <v>71.75</v>
      </c>
      <c r="E1129" s="59">
        <v>100</v>
      </c>
      <c r="F1129" s="59">
        <v>87.23</v>
      </c>
      <c r="G1129" s="59">
        <v>68.150000000000006</v>
      </c>
      <c r="H1129" s="59">
        <v>57.08</v>
      </c>
      <c r="I1129" s="58" t="s">
        <v>101</v>
      </c>
      <c r="J1129" s="58"/>
    </row>
    <row r="1130" spans="1:10" x14ac:dyDescent="0.3">
      <c r="A1130" s="58" t="s">
        <v>382</v>
      </c>
      <c r="B1130" s="59">
        <v>2016</v>
      </c>
      <c r="C1130" s="59">
        <v>74.38</v>
      </c>
      <c r="D1130" s="59">
        <v>74.38</v>
      </c>
      <c r="E1130" s="59">
        <v>100</v>
      </c>
      <c r="F1130" s="59">
        <v>86.89</v>
      </c>
      <c r="G1130" s="59">
        <v>69.48</v>
      </c>
      <c r="H1130" s="59">
        <v>64.37</v>
      </c>
      <c r="I1130" s="58" t="s">
        <v>101</v>
      </c>
      <c r="J1130" s="58"/>
    </row>
    <row r="1131" spans="1:10" x14ac:dyDescent="0.3">
      <c r="A1131" s="58" t="s">
        <v>382</v>
      </c>
      <c r="B1131" s="59">
        <v>2017</v>
      </c>
      <c r="C1131" s="59">
        <v>71.56</v>
      </c>
      <c r="D1131" s="59">
        <v>71.56</v>
      </c>
      <c r="E1131" s="59">
        <v>100</v>
      </c>
      <c r="F1131" s="59">
        <v>78.16</v>
      </c>
      <c r="G1131" s="59">
        <v>85.23</v>
      </c>
      <c r="H1131" s="59">
        <v>51.04</v>
      </c>
      <c r="I1131" s="58" t="s">
        <v>101</v>
      </c>
      <c r="J1131" s="58"/>
    </row>
    <row r="1132" spans="1:10" x14ac:dyDescent="0.3">
      <c r="A1132" s="58" t="s">
        <v>382</v>
      </c>
      <c r="B1132" s="59">
        <v>2018</v>
      </c>
      <c r="C1132" s="59">
        <v>72.25</v>
      </c>
      <c r="D1132" s="59">
        <v>72.25</v>
      </c>
      <c r="E1132" s="59">
        <v>100</v>
      </c>
      <c r="F1132" s="59">
        <v>80.150000000000006</v>
      </c>
      <c r="G1132" s="59">
        <v>66.17</v>
      </c>
      <c r="H1132" s="59">
        <v>68.739999999999995</v>
      </c>
      <c r="I1132" s="58" t="s">
        <v>101</v>
      </c>
      <c r="J1132" s="58"/>
    </row>
    <row r="1133" spans="1:10" x14ac:dyDescent="0.3">
      <c r="A1133" s="58" t="s">
        <v>382</v>
      </c>
      <c r="B1133" s="59">
        <v>2019</v>
      </c>
      <c r="C1133" s="59">
        <v>76.36</v>
      </c>
      <c r="D1133" s="59">
        <v>76.36</v>
      </c>
      <c r="E1133" s="59">
        <v>100</v>
      </c>
      <c r="F1133" s="59">
        <v>83.47</v>
      </c>
      <c r="G1133" s="59">
        <v>83.3</v>
      </c>
      <c r="H1133" s="59">
        <v>61.54</v>
      </c>
      <c r="I1133" s="58" t="s">
        <v>101</v>
      </c>
      <c r="J1133" s="58"/>
    </row>
    <row r="1134" spans="1:10" x14ac:dyDescent="0.3">
      <c r="A1134" s="58" t="s">
        <v>382</v>
      </c>
      <c r="B1134" s="59">
        <v>2020</v>
      </c>
      <c r="C1134" s="59">
        <v>76.02</v>
      </c>
      <c r="D1134" s="59">
        <v>76.02</v>
      </c>
      <c r="E1134" s="59">
        <v>100</v>
      </c>
      <c r="F1134" s="59">
        <v>77.42</v>
      </c>
      <c r="G1134" s="59">
        <v>81.47</v>
      </c>
      <c r="H1134" s="59">
        <v>69.260000000000005</v>
      </c>
      <c r="I1134" s="58" t="s">
        <v>101</v>
      </c>
      <c r="J1134" s="58"/>
    </row>
    <row r="1135" spans="1:10" x14ac:dyDescent="0.3">
      <c r="A1135" s="58" t="s">
        <v>382</v>
      </c>
      <c r="B1135" s="59">
        <v>2021</v>
      </c>
      <c r="C1135" s="59">
        <v>77.02</v>
      </c>
      <c r="D1135" s="59">
        <v>77.02</v>
      </c>
      <c r="E1135" s="59">
        <v>100</v>
      </c>
      <c r="F1135" s="59">
        <v>73.89</v>
      </c>
      <c r="G1135" s="59">
        <v>77.03</v>
      </c>
      <c r="H1135" s="59">
        <v>80.650000000000006</v>
      </c>
      <c r="I1135" s="58" t="s">
        <v>101</v>
      </c>
      <c r="J1135" s="58"/>
    </row>
    <row r="1136" spans="1:10" x14ac:dyDescent="0.3">
      <c r="A1136" s="58" t="s">
        <v>684</v>
      </c>
      <c r="B1136" s="59">
        <v>2008</v>
      </c>
      <c r="C1136" s="59"/>
      <c r="D1136" s="59"/>
      <c r="E1136" s="59"/>
      <c r="F1136" s="59"/>
      <c r="G1136" s="59"/>
      <c r="H1136" s="59"/>
      <c r="I1136" s="58" t="s">
        <v>101</v>
      </c>
      <c r="J1136" s="58"/>
    </row>
    <row r="1137" spans="1:10" x14ac:dyDescent="0.3">
      <c r="A1137" s="58" t="s">
        <v>684</v>
      </c>
      <c r="B1137" s="59">
        <v>2009</v>
      </c>
      <c r="C1137" s="59"/>
      <c r="D1137" s="59"/>
      <c r="E1137" s="59"/>
      <c r="F1137" s="59"/>
      <c r="G1137" s="59"/>
      <c r="H1137" s="59"/>
      <c r="I1137" s="58" t="s">
        <v>101</v>
      </c>
      <c r="J1137" s="58"/>
    </row>
    <row r="1138" spans="1:10" x14ac:dyDescent="0.3">
      <c r="A1138" s="58" t="s">
        <v>684</v>
      </c>
      <c r="B1138" s="59">
        <v>2010</v>
      </c>
      <c r="C1138" s="59">
        <v>52.45</v>
      </c>
      <c r="D1138" s="59">
        <v>52.45</v>
      </c>
      <c r="E1138" s="59">
        <v>100</v>
      </c>
      <c r="F1138" s="59">
        <v>41.98</v>
      </c>
      <c r="G1138" s="59">
        <v>52.61</v>
      </c>
      <c r="H1138" s="59">
        <v>64.52</v>
      </c>
      <c r="I1138" s="58" t="s">
        <v>101</v>
      </c>
      <c r="J1138" s="58"/>
    </row>
    <row r="1139" spans="1:10" x14ac:dyDescent="0.3">
      <c r="A1139" s="58" t="s">
        <v>684</v>
      </c>
      <c r="B1139" s="59">
        <v>2011</v>
      </c>
      <c r="C1139" s="59">
        <v>52.32</v>
      </c>
      <c r="D1139" s="59">
        <v>52.32</v>
      </c>
      <c r="E1139" s="59">
        <v>100</v>
      </c>
      <c r="F1139" s="59">
        <v>57.89</v>
      </c>
      <c r="G1139" s="59">
        <v>45.28</v>
      </c>
      <c r="H1139" s="59">
        <v>52.69</v>
      </c>
      <c r="I1139" s="58" t="s">
        <v>101</v>
      </c>
      <c r="J1139" s="58"/>
    </row>
    <row r="1140" spans="1:10" x14ac:dyDescent="0.3">
      <c r="A1140" s="58" t="s">
        <v>684</v>
      </c>
      <c r="B1140" s="59">
        <v>2012</v>
      </c>
      <c r="C1140" s="59">
        <v>55.69</v>
      </c>
      <c r="D1140" s="59">
        <v>55.69</v>
      </c>
      <c r="E1140" s="59">
        <v>100</v>
      </c>
      <c r="F1140" s="59">
        <v>58.54</v>
      </c>
      <c r="G1140" s="59">
        <v>48.04</v>
      </c>
      <c r="H1140" s="59">
        <v>59.54</v>
      </c>
      <c r="I1140" s="58" t="s">
        <v>101</v>
      </c>
      <c r="J1140" s="58"/>
    </row>
    <row r="1141" spans="1:10" x14ac:dyDescent="0.3">
      <c r="A1141" s="58" t="s">
        <v>684</v>
      </c>
      <c r="B1141" s="59">
        <v>2013</v>
      </c>
      <c r="C1141" s="59">
        <v>51.75</v>
      </c>
      <c r="D1141" s="59">
        <v>51.75</v>
      </c>
      <c r="E1141" s="59">
        <v>100</v>
      </c>
      <c r="F1141" s="59">
        <v>54.67</v>
      </c>
      <c r="G1141" s="59">
        <v>54.9</v>
      </c>
      <c r="H1141" s="59">
        <v>45.37</v>
      </c>
      <c r="I1141" s="58" t="s">
        <v>101</v>
      </c>
      <c r="J1141" s="58"/>
    </row>
    <row r="1142" spans="1:10" x14ac:dyDescent="0.3">
      <c r="A1142" s="58" t="s">
        <v>684</v>
      </c>
      <c r="B1142" s="59">
        <v>2014</v>
      </c>
      <c r="C1142" s="59">
        <v>45.17</v>
      </c>
      <c r="D1142" s="59">
        <v>45.17</v>
      </c>
      <c r="E1142" s="59">
        <v>100</v>
      </c>
      <c r="F1142" s="59">
        <v>42.41</v>
      </c>
      <c r="G1142" s="59">
        <v>49.76</v>
      </c>
      <c r="H1142" s="59">
        <v>44.07</v>
      </c>
      <c r="I1142" s="58" t="s">
        <v>101</v>
      </c>
      <c r="J1142" s="58"/>
    </row>
    <row r="1143" spans="1:10" x14ac:dyDescent="0.3">
      <c r="A1143" s="58" t="s">
        <v>684</v>
      </c>
      <c r="B1143" s="59">
        <v>2015</v>
      </c>
      <c r="C1143" s="59">
        <v>49.55</v>
      </c>
      <c r="D1143" s="59">
        <v>49.55</v>
      </c>
      <c r="E1143" s="59">
        <v>100</v>
      </c>
      <c r="F1143" s="59">
        <v>47.89</v>
      </c>
      <c r="G1143" s="59">
        <v>55.41</v>
      </c>
      <c r="H1143" s="59">
        <v>45.99</v>
      </c>
      <c r="I1143" s="58" t="s">
        <v>101</v>
      </c>
      <c r="J1143" s="58"/>
    </row>
    <row r="1144" spans="1:10" x14ac:dyDescent="0.3">
      <c r="A1144" s="58" t="s">
        <v>684</v>
      </c>
      <c r="B1144" s="59">
        <v>2016</v>
      </c>
      <c r="C1144" s="59">
        <v>51.78</v>
      </c>
      <c r="D1144" s="59">
        <v>51.78</v>
      </c>
      <c r="E1144" s="59">
        <v>100</v>
      </c>
      <c r="F1144" s="59">
        <v>46.5</v>
      </c>
      <c r="G1144" s="59">
        <v>45.18</v>
      </c>
      <c r="H1144" s="59">
        <v>64.13</v>
      </c>
      <c r="I1144" s="58" t="s">
        <v>101</v>
      </c>
      <c r="J1144" s="58"/>
    </row>
    <row r="1145" spans="1:10" x14ac:dyDescent="0.3">
      <c r="A1145" s="58" t="s">
        <v>684</v>
      </c>
      <c r="B1145" s="59">
        <v>2017</v>
      </c>
      <c r="C1145" s="59">
        <v>57.57</v>
      </c>
      <c r="D1145" s="59">
        <v>57.57</v>
      </c>
      <c r="E1145" s="59">
        <v>100</v>
      </c>
      <c r="F1145" s="59">
        <v>61.53</v>
      </c>
      <c r="G1145" s="59">
        <v>54.27</v>
      </c>
      <c r="H1145" s="59">
        <v>56.05</v>
      </c>
      <c r="I1145" s="58" t="s">
        <v>101</v>
      </c>
      <c r="J1145" s="58"/>
    </row>
    <row r="1146" spans="1:10" x14ac:dyDescent="0.3">
      <c r="A1146" s="58" t="s">
        <v>684</v>
      </c>
      <c r="B1146" s="59">
        <v>2018</v>
      </c>
      <c r="C1146" s="59">
        <v>61.58</v>
      </c>
      <c r="D1146" s="59">
        <v>61.58</v>
      </c>
      <c r="E1146" s="59">
        <v>100</v>
      </c>
      <c r="F1146" s="59">
        <v>79.22</v>
      </c>
      <c r="G1146" s="59">
        <v>43.39</v>
      </c>
      <c r="H1146" s="59">
        <v>58.09</v>
      </c>
      <c r="I1146" s="58" t="s">
        <v>101</v>
      </c>
      <c r="J1146" s="58"/>
    </row>
    <row r="1147" spans="1:10" x14ac:dyDescent="0.3">
      <c r="A1147" s="58" t="s">
        <v>684</v>
      </c>
      <c r="B1147" s="59">
        <v>2019</v>
      </c>
      <c r="C1147" s="59">
        <v>65.31</v>
      </c>
      <c r="D1147" s="59">
        <v>65.31</v>
      </c>
      <c r="E1147" s="59">
        <v>100</v>
      </c>
      <c r="F1147" s="59">
        <v>83.54</v>
      </c>
      <c r="G1147" s="59">
        <v>60.77</v>
      </c>
      <c r="H1147" s="59">
        <v>48.3</v>
      </c>
      <c r="I1147" s="58" t="s">
        <v>101</v>
      </c>
      <c r="J1147" s="58"/>
    </row>
    <row r="1148" spans="1:10" x14ac:dyDescent="0.3">
      <c r="A1148" s="58" t="s">
        <v>684</v>
      </c>
      <c r="B1148" s="59">
        <v>2020</v>
      </c>
      <c r="C1148" s="59">
        <v>68.72</v>
      </c>
      <c r="D1148" s="59">
        <v>68.72</v>
      </c>
      <c r="E1148" s="59">
        <v>100</v>
      </c>
      <c r="F1148" s="59">
        <v>84.48</v>
      </c>
      <c r="G1148" s="59">
        <v>57.68</v>
      </c>
      <c r="H1148" s="59">
        <v>60.7</v>
      </c>
      <c r="I1148" s="58" t="s">
        <v>101</v>
      </c>
      <c r="J1148" s="58"/>
    </row>
    <row r="1149" spans="1:10" x14ac:dyDescent="0.3">
      <c r="A1149" s="58" t="s">
        <v>684</v>
      </c>
      <c r="B1149" s="59">
        <v>2021</v>
      </c>
      <c r="C1149" s="59">
        <v>71.36</v>
      </c>
      <c r="D1149" s="59">
        <v>71.36</v>
      </c>
      <c r="E1149" s="59">
        <v>100</v>
      </c>
      <c r="F1149" s="59">
        <v>88.62</v>
      </c>
      <c r="G1149" s="59">
        <v>75.89</v>
      </c>
      <c r="H1149" s="59">
        <v>46.96</v>
      </c>
      <c r="I1149" s="58" t="s">
        <v>101</v>
      </c>
      <c r="J1149" s="58"/>
    </row>
    <row r="1150" spans="1:10" x14ac:dyDescent="0.3">
      <c r="A1150" s="58" t="s">
        <v>323</v>
      </c>
      <c r="B1150" s="59">
        <v>2008</v>
      </c>
      <c r="C1150" s="59">
        <v>13.74</v>
      </c>
      <c r="D1150" s="59">
        <v>13.74</v>
      </c>
      <c r="E1150" s="59">
        <v>100</v>
      </c>
      <c r="F1150" s="59">
        <v>0</v>
      </c>
      <c r="G1150" s="59">
        <v>17.37</v>
      </c>
      <c r="H1150" s="59">
        <v>23.03</v>
      </c>
      <c r="I1150" s="58" t="s">
        <v>101</v>
      </c>
      <c r="J1150" s="58"/>
    </row>
    <row r="1151" spans="1:10" x14ac:dyDescent="0.3">
      <c r="A1151" s="58" t="s">
        <v>323</v>
      </c>
      <c r="B1151" s="59">
        <v>2009</v>
      </c>
      <c r="C1151" s="59">
        <v>16.8</v>
      </c>
      <c r="D1151" s="59">
        <v>16.8</v>
      </c>
      <c r="E1151" s="59">
        <v>100</v>
      </c>
      <c r="F1151" s="59">
        <v>0</v>
      </c>
      <c r="G1151" s="59">
        <v>25.83</v>
      </c>
      <c r="H1151" s="59">
        <v>23.11</v>
      </c>
      <c r="I1151" s="58" t="s">
        <v>101</v>
      </c>
      <c r="J1151" s="58"/>
    </row>
    <row r="1152" spans="1:10" x14ac:dyDescent="0.3">
      <c r="A1152" s="58" t="s">
        <v>323</v>
      </c>
      <c r="B1152" s="59">
        <v>2010</v>
      </c>
      <c r="C1152" s="59">
        <v>14.45</v>
      </c>
      <c r="D1152" s="59">
        <v>14.45</v>
      </c>
      <c r="E1152" s="59">
        <v>100</v>
      </c>
      <c r="F1152" s="59">
        <v>10.06</v>
      </c>
      <c r="G1152" s="59">
        <v>14.8</v>
      </c>
      <c r="H1152" s="59">
        <v>18.309999999999999</v>
      </c>
      <c r="I1152" s="58" t="s">
        <v>101</v>
      </c>
      <c r="J1152" s="58"/>
    </row>
    <row r="1153" spans="1:10" x14ac:dyDescent="0.3">
      <c r="A1153" s="58" t="s">
        <v>323</v>
      </c>
      <c r="B1153" s="59">
        <v>2011</v>
      </c>
      <c r="C1153" s="59">
        <v>19.32</v>
      </c>
      <c r="D1153" s="59">
        <v>19.32</v>
      </c>
      <c r="E1153" s="59">
        <v>100</v>
      </c>
      <c r="F1153" s="59">
        <v>11.1</v>
      </c>
      <c r="G1153" s="59">
        <v>23.01</v>
      </c>
      <c r="H1153" s="59">
        <v>23.2</v>
      </c>
      <c r="I1153" s="58" t="s">
        <v>101</v>
      </c>
      <c r="J1153" s="58"/>
    </row>
    <row r="1154" spans="1:10" x14ac:dyDescent="0.3">
      <c r="A1154" s="58" t="s">
        <v>323</v>
      </c>
      <c r="B1154" s="59">
        <v>2012</v>
      </c>
      <c r="C1154" s="59">
        <v>19.940000000000001</v>
      </c>
      <c r="D1154" s="59">
        <v>19.940000000000001</v>
      </c>
      <c r="E1154" s="59">
        <v>100</v>
      </c>
      <c r="F1154" s="59">
        <v>17.989999999999998</v>
      </c>
      <c r="G1154" s="59">
        <v>18.93</v>
      </c>
      <c r="H1154" s="59">
        <v>22.93</v>
      </c>
      <c r="I1154" s="58" t="s">
        <v>101</v>
      </c>
      <c r="J1154" s="58"/>
    </row>
    <row r="1155" spans="1:10" x14ac:dyDescent="0.3">
      <c r="A1155" s="58" t="s">
        <v>323</v>
      </c>
      <c r="B1155" s="59">
        <v>2013</v>
      </c>
      <c r="C1155" s="59">
        <v>23.17</v>
      </c>
      <c r="D1155" s="59">
        <v>23.17</v>
      </c>
      <c r="E1155" s="59">
        <v>100</v>
      </c>
      <c r="F1155" s="59">
        <v>21.35</v>
      </c>
      <c r="G1155" s="59">
        <v>16.739999999999998</v>
      </c>
      <c r="H1155" s="59">
        <v>32.020000000000003</v>
      </c>
      <c r="I1155" s="58" t="s">
        <v>101</v>
      </c>
      <c r="J1155" s="58"/>
    </row>
    <row r="1156" spans="1:10" x14ac:dyDescent="0.3">
      <c r="A1156" s="58" t="s">
        <v>323</v>
      </c>
      <c r="B1156" s="59">
        <v>2014</v>
      </c>
      <c r="C1156" s="59">
        <v>35.82</v>
      </c>
      <c r="D1156" s="59">
        <v>35.82</v>
      </c>
      <c r="E1156" s="59">
        <v>100</v>
      </c>
      <c r="F1156" s="59">
        <v>26.69</v>
      </c>
      <c r="G1156" s="59">
        <v>35.56</v>
      </c>
      <c r="H1156" s="59">
        <v>44.92</v>
      </c>
      <c r="I1156" s="58" t="s">
        <v>101</v>
      </c>
      <c r="J1156" s="58"/>
    </row>
    <row r="1157" spans="1:10" x14ac:dyDescent="0.3">
      <c r="A1157" s="58" t="s">
        <v>323</v>
      </c>
      <c r="B1157" s="59">
        <v>2015</v>
      </c>
      <c r="C1157" s="59">
        <v>48.09</v>
      </c>
      <c r="D1157" s="59">
        <v>48.09</v>
      </c>
      <c r="E1157" s="59">
        <v>100</v>
      </c>
      <c r="F1157" s="59">
        <v>33.94</v>
      </c>
      <c r="G1157" s="59">
        <v>65.430000000000007</v>
      </c>
      <c r="H1157" s="59">
        <v>42.68</v>
      </c>
      <c r="I1157" s="58" t="s">
        <v>101</v>
      </c>
      <c r="J1157" s="58"/>
    </row>
    <row r="1158" spans="1:10" x14ac:dyDescent="0.3">
      <c r="A1158" s="58" t="s">
        <v>323</v>
      </c>
      <c r="B1158" s="59">
        <v>2016</v>
      </c>
      <c r="C1158" s="59">
        <v>46.19</v>
      </c>
      <c r="D1158" s="59">
        <v>46.19</v>
      </c>
      <c r="E1158" s="59">
        <v>100</v>
      </c>
      <c r="F1158" s="59">
        <v>51.72</v>
      </c>
      <c r="G1158" s="59">
        <v>65.239999999999995</v>
      </c>
      <c r="H1158" s="59">
        <v>19.899999999999999</v>
      </c>
      <c r="I1158" s="58" t="s">
        <v>101</v>
      </c>
      <c r="J1158" s="58"/>
    </row>
    <row r="1159" spans="1:10" x14ac:dyDescent="0.3">
      <c r="A1159" s="58" t="s">
        <v>323</v>
      </c>
      <c r="B1159" s="59">
        <v>2017</v>
      </c>
      <c r="C1159" s="59">
        <v>47.94</v>
      </c>
      <c r="D1159" s="59">
        <v>47.94</v>
      </c>
      <c r="E1159" s="59">
        <v>100</v>
      </c>
      <c r="F1159" s="59">
        <v>50.8</v>
      </c>
      <c r="G1159" s="59">
        <v>67.56</v>
      </c>
      <c r="H1159" s="59">
        <v>23.75</v>
      </c>
      <c r="I1159" s="58" t="s">
        <v>101</v>
      </c>
      <c r="J1159" s="58"/>
    </row>
    <row r="1160" spans="1:10" x14ac:dyDescent="0.3">
      <c r="A1160" s="58" t="s">
        <v>323</v>
      </c>
      <c r="B1160" s="59">
        <v>2018</v>
      </c>
      <c r="C1160" s="59">
        <v>52.21</v>
      </c>
      <c r="D1160" s="59">
        <v>52.21</v>
      </c>
      <c r="E1160" s="59">
        <v>100</v>
      </c>
      <c r="F1160" s="59">
        <v>48.86</v>
      </c>
      <c r="G1160" s="59">
        <v>65.09</v>
      </c>
      <c r="H1160" s="59">
        <v>41.29</v>
      </c>
      <c r="I1160" s="58" t="s">
        <v>101</v>
      </c>
      <c r="J1160" s="58"/>
    </row>
    <row r="1161" spans="1:10" x14ac:dyDescent="0.3">
      <c r="A1161" s="58" t="s">
        <v>323</v>
      </c>
      <c r="B1161" s="59">
        <v>2019</v>
      </c>
      <c r="C1161" s="59">
        <v>56.84</v>
      </c>
      <c r="D1161" s="59">
        <v>56.84</v>
      </c>
      <c r="E1161" s="59">
        <v>100</v>
      </c>
      <c r="F1161" s="59">
        <v>55.26</v>
      </c>
      <c r="G1161" s="59">
        <v>68.63</v>
      </c>
      <c r="H1161" s="59">
        <v>45.39</v>
      </c>
      <c r="I1161" s="58" t="s">
        <v>101</v>
      </c>
      <c r="J1161" s="58"/>
    </row>
    <row r="1162" spans="1:10" x14ac:dyDescent="0.3">
      <c r="A1162" s="58" t="s">
        <v>323</v>
      </c>
      <c r="B1162" s="59">
        <v>2020</v>
      </c>
      <c r="C1162" s="59">
        <v>64.06</v>
      </c>
      <c r="D1162" s="59">
        <v>64.06</v>
      </c>
      <c r="E1162" s="59">
        <v>100</v>
      </c>
      <c r="F1162" s="59">
        <v>56.53</v>
      </c>
      <c r="G1162" s="59">
        <v>66.569999999999993</v>
      </c>
      <c r="H1162" s="59">
        <v>68.58</v>
      </c>
      <c r="I1162" s="58" t="s">
        <v>101</v>
      </c>
      <c r="J1162" s="58"/>
    </row>
    <row r="1163" spans="1:10" x14ac:dyDescent="0.3">
      <c r="A1163" s="58" t="s">
        <v>323</v>
      </c>
      <c r="B1163" s="59">
        <v>2021</v>
      </c>
      <c r="C1163" s="59">
        <v>61.41</v>
      </c>
      <c r="D1163" s="59">
        <v>61.41</v>
      </c>
      <c r="E1163" s="59">
        <v>100</v>
      </c>
      <c r="F1163" s="59">
        <v>51.82</v>
      </c>
      <c r="G1163" s="59">
        <v>64.489999999999995</v>
      </c>
      <c r="H1163" s="59">
        <v>67.28</v>
      </c>
      <c r="I1163" s="58" t="s">
        <v>101</v>
      </c>
      <c r="J1163" s="58"/>
    </row>
    <row r="1164" spans="1:10" x14ac:dyDescent="0.3">
      <c r="A1164" s="58" t="s">
        <v>690</v>
      </c>
      <c r="B1164" s="59">
        <v>2008</v>
      </c>
      <c r="C1164" s="59">
        <v>84.19</v>
      </c>
      <c r="D1164" s="59">
        <v>84.19</v>
      </c>
      <c r="E1164" s="59">
        <v>100</v>
      </c>
      <c r="F1164" s="59">
        <v>85.64</v>
      </c>
      <c r="G1164" s="59">
        <v>83.02</v>
      </c>
      <c r="H1164" s="59">
        <v>83.59</v>
      </c>
      <c r="I1164" s="58" t="s">
        <v>101</v>
      </c>
      <c r="J1164" s="58"/>
    </row>
    <row r="1165" spans="1:10" x14ac:dyDescent="0.3">
      <c r="A1165" s="58" t="s">
        <v>690</v>
      </c>
      <c r="B1165" s="59">
        <v>2009</v>
      </c>
      <c r="C1165" s="59">
        <v>84.56</v>
      </c>
      <c r="D1165" s="59">
        <v>84.56</v>
      </c>
      <c r="E1165" s="59">
        <v>100</v>
      </c>
      <c r="F1165" s="59">
        <v>89.76</v>
      </c>
      <c r="G1165" s="59">
        <v>69.03</v>
      </c>
      <c r="H1165" s="59">
        <v>93.09</v>
      </c>
      <c r="I1165" s="58" t="s">
        <v>101</v>
      </c>
      <c r="J1165" s="58"/>
    </row>
    <row r="1166" spans="1:10" x14ac:dyDescent="0.3">
      <c r="A1166" s="58" t="s">
        <v>690</v>
      </c>
      <c r="B1166" s="59">
        <v>2010</v>
      </c>
      <c r="C1166" s="59">
        <v>86.02</v>
      </c>
      <c r="D1166" s="59">
        <v>86.02</v>
      </c>
      <c r="E1166" s="59">
        <v>100</v>
      </c>
      <c r="F1166" s="59">
        <v>89.12</v>
      </c>
      <c r="G1166" s="59">
        <v>76.48</v>
      </c>
      <c r="H1166" s="59">
        <v>91.37</v>
      </c>
      <c r="I1166" s="58" t="s">
        <v>101</v>
      </c>
      <c r="J1166" s="58"/>
    </row>
    <row r="1167" spans="1:10" x14ac:dyDescent="0.3">
      <c r="A1167" s="58" t="s">
        <v>690</v>
      </c>
      <c r="B1167" s="59">
        <v>2011</v>
      </c>
      <c r="C1167" s="59">
        <v>92.91</v>
      </c>
      <c r="D1167" s="59">
        <v>92.91</v>
      </c>
      <c r="E1167" s="59">
        <v>100</v>
      </c>
      <c r="F1167" s="59">
        <v>95.6</v>
      </c>
      <c r="G1167" s="59">
        <v>84.41</v>
      </c>
      <c r="H1167" s="59">
        <v>97.73</v>
      </c>
      <c r="I1167" s="58" t="s">
        <v>101</v>
      </c>
      <c r="J1167" s="58"/>
    </row>
    <row r="1168" spans="1:10" x14ac:dyDescent="0.3">
      <c r="A1168" s="58" t="s">
        <v>690</v>
      </c>
      <c r="B1168" s="59">
        <v>2012</v>
      </c>
      <c r="C1168" s="59">
        <v>91.15</v>
      </c>
      <c r="D1168" s="59">
        <v>91.15</v>
      </c>
      <c r="E1168" s="59">
        <v>100</v>
      </c>
      <c r="F1168" s="59">
        <v>90.01</v>
      </c>
      <c r="G1168" s="59">
        <v>88.75</v>
      </c>
      <c r="H1168" s="59">
        <v>94.73</v>
      </c>
      <c r="I1168" s="58" t="s">
        <v>101</v>
      </c>
      <c r="J1168" s="58"/>
    </row>
    <row r="1169" spans="1:10" x14ac:dyDescent="0.3">
      <c r="A1169" s="58" t="s">
        <v>690</v>
      </c>
      <c r="B1169" s="59">
        <v>2013</v>
      </c>
      <c r="C1169" s="59">
        <v>91.61</v>
      </c>
      <c r="D1169" s="59">
        <v>91.61</v>
      </c>
      <c r="E1169" s="59">
        <v>100</v>
      </c>
      <c r="F1169" s="59">
        <v>92.33</v>
      </c>
      <c r="G1169" s="59">
        <v>86.86</v>
      </c>
      <c r="H1169" s="59">
        <v>95.23</v>
      </c>
      <c r="I1169" s="58" t="s">
        <v>101</v>
      </c>
      <c r="J1169" s="58"/>
    </row>
    <row r="1170" spans="1:10" x14ac:dyDescent="0.3">
      <c r="A1170" s="58" t="s">
        <v>690</v>
      </c>
      <c r="B1170" s="59">
        <v>2014</v>
      </c>
      <c r="C1170" s="59">
        <v>90.48</v>
      </c>
      <c r="D1170" s="59">
        <v>90.48</v>
      </c>
      <c r="E1170" s="59">
        <v>100</v>
      </c>
      <c r="F1170" s="59">
        <v>91.71</v>
      </c>
      <c r="G1170" s="59">
        <v>89.23</v>
      </c>
      <c r="H1170" s="59">
        <v>90.21</v>
      </c>
      <c r="I1170" s="58" t="s">
        <v>101</v>
      </c>
      <c r="J1170" s="58"/>
    </row>
    <row r="1171" spans="1:10" x14ac:dyDescent="0.3">
      <c r="A1171" s="58" t="s">
        <v>690</v>
      </c>
      <c r="B1171" s="59">
        <v>2015</v>
      </c>
      <c r="C1171" s="59">
        <v>89.05</v>
      </c>
      <c r="D1171" s="59">
        <v>89.05</v>
      </c>
      <c r="E1171" s="59">
        <v>100</v>
      </c>
      <c r="F1171" s="59">
        <v>89.74</v>
      </c>
      <c r="G1171" s="59">
        <v>89.73</v>
      </c>
      <c r="H1171" s="59">
        <v>87.59</v>
      </c>
      <c r="I1171" s="58" t="s">
        <v>101</v>
      </c>
      <c r="J1171" s="58"/>
    </row>
    <row r="1172" spans="1:10" x14ac:dyDescent="0.3">
      <c r="A1172" s="58" t="s">
        <v>690</v>
      </c>
      <c r="B1172" s="59">
        <v>2016</v>
      </c>
      <c r="C1172" s="59">
        <v>84.85</v>
      </c>
      <c r="D1172" s="59">
        <v>84.85</v>
      </c>
      <c r="E1172" s="59">
        <v>100</v>
      </c>
      <c r="F1172" s="59">
        <v>84.77</v>
      </c>
      <c r="G1172" s="59">
        <v>90.51</v>
      </c>
      <c r="H1172" s="59">
        <v>79.62</v>
      </c>
      <c r="I1172" s="58" t="s">
        <v>101</v>
      </c>
      <c r="J1172" s="58"/>
    </row>
    <row r="1173" spans="1:10" x14ac:dyDescent="0.3">
      <c r="A1173" s="58" t="s">
        <v>690</v>
      </c>
      <c r="B1173" s="59">
        <v>2017</v>
      </c>
      <c r="C1173" s="59">
        <v>89.63</v>
      </c>
      <c r="D1173" s="59">
        <v>89.63</v>
      </c>
      <c r="E1173" s="59">
        <v>100</v>
      </c>
      <c r="F1173" s="59">
        <v>87.73</v>
      </c>
      <c r="G1173" s="59">
        <v>90.52</v>
      </c>
      <c r="H1173" s="59">
        <v>91.01</v>
      </c>
      <c r="I1173" s="58" t="s">
        <v>101</v>
      </c>
      <c r="J1173" s="58"/>
    </row>
    <row r="1174" spans="1:10" x14ac:dyDescent="0.3">
      <c r="A1174" s="58" t="s">
        <v>690</v>
      </c>
      <c r="B1174" s="59">
        <v>2018</v>
      </c>
      <c r="C1174" s="59">
        <v>88.54</v>
      </c>
      <c r="D1174" s="59">
        <v>88.54</v>
      </c>
      <c r="E1174" s="59">
        <v>100</v>
      </c>
      <c r="F1174" s="59">
        <v>86.54</v>
      </c>
      <c r="G1174" s="59">
        <v>89.59</v>
      </c>
      <c r="H1174" s="59">
        <v>89.89</v>
      </c>
      <c r="I1174" s="58" t="s">
        <v>101</v>
      </c>
      <c r="J1174" s="58"/>
    </row>
    <row r="1175" spans="1:10" x14ac:dyDescent="0.3">
      <c r="A1175" s="58" t="s">
        <v>690</v>
      </c>
      <c r="B1175" s="59">
        <v>2019</v>
      </c>
      <c r="C1175" s="59">
        <v>90.84</v>
      </c>
      <c r="D1175" s="59">
        <v>90.84</v>
      </c>
      <c r="E1175" s="59">
        <v>100</v>
      </c>
      <c r="F1175" s="59">
        <v>87.18</v>
      </c>
      <c r="G1175" s="59">
        <v>95.66</v>
      </c>
      <c r="H1175" s="59">
        <v>90.57</v>
      </c>
      <c r="I1175" s="58" t="s">
        <v>101</v>
      </c>
      <c r="J1175" s="58"/>
    </row>
    <row r="1176" spans="1:10" x14ac:dyDescent="0.3">
      <c r="A1176" s="58" t="s">
        <v>690</v>
      </c>
      <c r="B1176" s="59">
        <v>2020</v>
      </c>
      <c r="C1176" s="59">
        <v>88.32</v>
      </c>
      <c r="D1176" s="59">
        <v>88.32</v>
      </c>
      <c r="E1176" s="59">
        <v>100</v>
      </c>
      <c r="F1176" s="59">
        <v>88.24</v>
      </c>
      <c r="G1176" s="59">
        <v>95.76</v>
      </c>
      <c r="H1176" s="59">
        <v>81.44</v>
      </c>
      <c r="I1176" s="58" t="s">
        <v>101</v>
      </c>
      <c r="J1176" s="58"/>
    </row>
    <row r="1177" spans="1:10" x14ac:dyDescent="0.3">
      <c r="A1177" s="58" t="s">
        <v>690</v>
      </c>
      <c r="B1177" s="59">
        <v>2021</v>
      </c>
      <c r="C1177" s="59">
        <v>89.57</v>
      </c>
      <c r="D1177" s="59">
        <v>89.57</v>
      </c>
      <c r="E1177" s="59">
        <v>100</v>
      </c>
      <c r="F1177" s="59">
        <v>88.04</v>
      </c>
      <c r="G1177" s="59">
        <v>95.13</v>
      </c>
      <c r="H1177" s="59">
        <v>86.12</v>
      </c>
      <c r="I1177" s="58" t="s">
        <v>101</v>
      </c>
      <c r="J1177" s="58"/>
    </row>
    <row r="1178" spans="1:10" x14ac:dyDescent="0.3">
      <c r="A1178" s="58" t="s">
        <v>572</v>
      </c>
      <c r="B1178" s="59">
        <v>2008</v>
      </c>
      <c r="C1178" s="59">
        <v>42.39</v>
      </c>
      <c r="D1178" s="59">
        <v>42.39</v>
      </c>
      <c r="E1178" s="59">
        <v>100</v>
      </c>
      <c r="F1178" s="59">
        <v>49.94</v>
      </c>
      <c r="G1178" s="59">
        <v>56.51</v>
      </c>
      <c r="H1178" s="59">
        <v>20.34</v>
      </c>
      <c r="I1178" s="58" t="s">
        <v>101</v>
      </c>
      <c r="J1178" s="58"/>
    </row>
    <row r="1179" spans="1:10" x14ac:dyDescent="0.3">
      <c r="A1179" s="58" t="s">
        <v>572</v>
      </c>
      <c r="B1179" s="59">
        <v>2009</v>
      </c>
      <c r="C1179" s="59">
        <v>51.47</v>
      </c>
      <c r="D1179" s="59">
        <v>51.47</v>
      </c>
      <c r="E1179" s="59">
        <v>100</v>
      </c>
      <c r="F1179" s="59">
        <v>69.09</v>
      </c>
      <c r="G1179" s="59">
        <v>62.96</v>
      </c>
      <c r="H1179" s="59">
        <v>20.13</v>
      </c>
      <c r="I1179" s="58" t="s">
        <v>101</v>
      </c>
      <c r="J1179" s="58"/>
    </row>
    <row r="1180" spans="1:10" x14ac:dyDescent="0.3">
      <c r="A1180" s="58" t="s">
        <v>572</v>
      </c>
      <c r="B1180" s="59">
        <v>2010</v>
      </c>
      <c r="C1180" s="59">
        <v>47.49</v>
      </c>
      <c r="D1180" s="59">
        <v>47.49</v>
      </c>
      <c r="E1180" s="59">
        <v>100</v>
      </c>
      <c r="F1180" s="59">
        <v>55.64</v>
      </c>
      <c r="G1180" s="59">
        <v>56.84</v>
      </c>
      <c r="H1180" s="59">
        <v>29.21</v>
      </c>
      <c r="I1180" s="58" t="s">
        <v>101</v>
      </c>
      <c r="J1180" s="58"/>
    </row>
    <row r="1181" spans="1:10" x14ac:dyDescent="0.3">
      <c r="A1181" s="58" t="s">
        <v>572</v>
      </c>
      <c r="B1181" s="59">
        <v>2011</v>
      </c>
      <c r="C1181" s="59">
        <v>42.92</v>
      </c>
      <c r="D1181" s="59">
        <v>42.92</v>
      </c>
      <c r="E1181" s="59">
        <v>100</v>
      </c>
      <c r="F1181" s="59">
        <v>62.88</v>
      </c>
      <c r="G1181" s="59">
        <v>34.97</v>
      </c>
      <c r="H1181" s="59">
        <v>27.1</v>
      </c>
      <c r="I1181" s="58" t="s">
        <v>101</v>
      </c>
      <c r="J1181" s="58"/>
    </row>
    <row r="1182" spans="1:10" x14ac:dyDescent="0.3">
      <c r="A1182" s="58" t="s">
        <v>572</v>
      </c>
      <c r="B1182" s="59">
        <v>2012</v>
      </c>
      <c r="C1182" s="59">
        <v>46.9</v>
      </c>
      <c r="D1182" s="59">
        <v>46.9</v>
      </c>
      <c r="E1182" s="59">
        <v>100</v>
      </c>
      <c r="F1182" s="59">
        <v>65.97</v>
      </c>
      <c r="G1182" s="59">
        <v>46.92</v>
      </c>
      <c r="H1182" s="59">
        <v>24.64</v>
      </c>
      <c r="I1182" s="58" t="s">
        <v>101</v>
      </c>
      <c r="J1182" s="58"/>
    </row>
    <row r="1183" spans="1:10" x14ac:dyDescent="0.3">
      <c r="A1183" s="58" t="s">
        <v>572</v>
      </c>
      <c r="B1183" s="59">
        <v>2013</v>
      </c>
      <c r="C1183" s="59">
        <v>54.69</v>
      </c>
      <c r="D1183" s="59">
        <v>54.69</v>
      </c>
      <c r="E1183" s="59">
        <v>100</v>
      </c>
      <c r="F1183" s="59">
        <v>74.78</v>
      </c>
      <c r="G1183" s="59">
        <v>57.81</v>
      </c>
      <c r="H1183" s="59">
        <v>28.32</v>
      </c>
      <c r="I1183" s="58" t="s">
        <v>101</v>
      </c>
      <c r="J1183" s="58"/>
    </row>
    <row r="1184" spans="1:10" x14ac:dyDescent="0.3">
      <c r="A1184" s="58" t="s">
        <v>572</v>
      </c>
      <c r="B1184" s="59">
        <v>2014</v>
      </c>
      <c r="C1184" s="59">
        <v>54.52</v>
      </c>
      <c r="D1184" s="59">
        <v>54.52</v>
      </c>
      <c r="E1184" s="59">
        <v>100</v>
      </c>
      <c r="F1184" s="59">
        <v>76.87</v>
      </c>
      <c r="G1184" s="59">
        <v>50.57</v>
      </c>
      <c r="H1184" s="59">
        <v>32.159999999999997</v>
      </c>
      <c r="I1184" s="58" t="s">
        <v>101</v>
      </c>
      <c r="J1184" s="58"/>
    </row>
    <row r="1185" spans="1:10" x14ac:dyDescent="0.3">
      <c r="A1185" s="58" t="s">
        <v>572</v>
      </c>
      <c r="B1185" s="59">
        <v>2015</v>
      </c>
      <c r="C1185" s="59">
        <v>57.78</v>
      </c>
      <c r="D1185" s="59">
        <v>57.78</v>
      </c>
      <c r="E1185" s="59">
        <v>100</v>
      </c>
      <c r="F1185" s="59">
        <v>81.81</v>
      </c>
      <c r="G1185" s="59">
        <v>61.96</v>
      </c>
      <c r="H1185" s="59">
        <v>25.83</v>
      </c>
      <c r="I1185" s="58" t="s">
        <v>101</v>
      </c>
      <c r="J1185" s="58"/>
    </row>
    <row r="1186" spans="1:10" x14ac:dyDescent="0.3">
      <c r="A1186" s="58" t="s">
        <v>572</v>
      </c>
      <c r="B1186" s="59">
        <v>2016</v>
      </c>
      <c r="C1186" s="59">
        <v>56.93</v>
      </c>
      <c r="D1186" s="59">
        <v>56.93</v>
      </c>
      <c r="E1186" s="59">
        <v>100</v>
      </c>
      <c r="F1186" s="59">
        <v>81.03</v>
      </c>
      <c r="G1186" s="59">
        <v>61.02</v>
      </c>
      <c r="H1186" s="59">
        <v>24.96</v>
      </c>
      <c r="I1186" s="58" t="s">
        <v>101</v>
      </c>
      <c r="J1186" s="58"/>
    </row>
    <row r="1187" spans="1:10" x14ac:dyDescent="0.3">
      <c r="A1187" s="58" t="s">
        <v>572</v>
      </c>
      <c r="B1187" s="59">
        <v>2017</v>
      </c>
      <c r="C1187" s="59">
        <v>61.52</v>
      </c>
      <c r="D1187" s="59">
        <v>61.52</v>
      </c>
      <c r="E1187" s="59">
        <v>100</v>
      </c>
      <c r="F1187" s="59">
        <v>83.23</v>
      </c>
      <c r="G1187" s="59">
        <v>77.7</v>
      </c>
      <c r="H1187" s="59">
        <v>21.01</v>
      </c>
      <c r="I1187" s="58" t="s">
        <v>101</v>
      </c>
      <c r="J1187" s="58"/>
    </row>
    <row r="1188" spans="1:10" x14ac:dyDescent="0.3">
      <c r="A1188" s="58" t="s">
        <v>572</v>
      </c>
      <c r="B1188" s="59">
        <v>2018</v>
      </c>
      <c r="C1188" s="59">
        <v>64.98</v>
      </c>
      <c r="D1188" s="59">
        <v>64.98</v>
      </c>
      <c r="E1188" s="59">
        <v>100</v>
      </c>
      <c r="F1188" s="59">
        <v>88.68</v>
      </c>
      <c r="G1188" s="59">
        <v>85.31</v>
      </c>
      <c r="H1188" s="59">
        <v>18.260000000000002</v>
      </c>
      <c r="I1188" s="58" t="s">
        <v>101</v>
      </c>
      <c r="J1188" s="58"/>
    </row>
    <row r="1189" spans="1:10" x14ac:dyDescent="0.3">
      <c r="A1189" s="58" t="s">
        <v>572</v>
      </c>
      <c r="B1189" s="59">
        <v>2019</v>
      </c>
      <c r="C1189" s="59">
        <v>57.47</v>
      </c>
      <c r="D1189" s="59">
        <v>57.47</v>
      </c>
      <c r="E1189" s="59">
        <v>100</v>
      </c>
      <c r="F1189" s="59">
        <v>90.17</v>
      </c>
      <c r="G1189" s="59">
        <v>61.57</v>
      </c>
      <c r="H1189" s="59">
        <v>15.46</v>
      </c>
      <c r="I1189" s="58" t="s">
        <v>101</v>
      </c>
      <c r="J1189" s="58"/>
    </row>
    <row r="1190" spans="1:10" x14ac:dyDescent="0.3">
      <c r="A1190" s="58" t="s">
        <v>572</v>
      </c>
      <c r="B1190" s="59">
        <v>2020</v>
      </c>
      <c r="C1190" s="59">
        <v>58.77</v>
      </c>
      <c r="D1190" s="59">
        <v>58.77</v>
      </c>
      <c r="E1190" s="59">
        <v>100</v>
      </c>
      <c r="F1190" s="59">
        <v>86.23</v>
      </c>
      <c r="G1190" s="59">
        <v>65.7</v>
      </c>
      <c r="H1190" s="59">
        <v>20.2</v>
      </c>
      <c r="I1190" s="58" t="s">
        <v>101</v>
      </c>
      <c r="J1190" s="58"/>
    </row>
    <row r="1191" spans="1:10" x14ac:dyDescent="0.3">
      <c r="A1191" s="58" t="s">
        <v>572</v>
      </c>
      <c r="B1191" s="59">
        <v>2021</v>
      </c>
      <c r="C1191" s="59">
        <v>56.62</v>
      </c>
      <c r="D1191" s="59">
        <v>56.62</v>
      </c>
      <c r="E1191" s="59">
        <v>100</v>
      </c>
      <c r="F1191" s="59">
        <v>79.510000000000005</v>
      </c>
      <c r="G1191" s="59">
        <v>65.36</v>
      </c>
      <c r="H1191" s="59">
        <v>21.69</v>
      </c>
      <c r="I1191" s="58" t="s">
        <v>101</v>
      </c>
      <c r="J1191" s="58"/>
    </row>
    <row r="1192" spans="1:10" x14ac:dyDescent="0.3">
      <c r="A1192" s="58" t="s">
        <v>150</v>
      </c>
      <c r="B1192" s="59">
        <v>2008</v>
      </c>
      <c r="C1192" s="59">
        <v>72.42</v>
      </c>
      <c r="D1192" s="59">
        <v>41.77</v>
      </c>
      <c r="E1192" s="59">
        <v>10</v>
      </c>
      <c r="F1192" s="59">
        <v>71.290000000000006</v>
      </c>
      <c r="G1192" s="59">
        <v>75.78</v>
      </c>
      <c r="H1192" s="59">
        <v>69.64</v>
      </c>
      <c r="I1192" s="58" t="s">
        <v>83</v>
      </c>
      <c r="J1192" s="58"/>
    </row>
    <row r="1193" spans="1:10" x14ac:dyDescent="0.3">
      <c r="A1193" s="58" t="s">
        <v>150</v>
      </c>
      <c r="B1193" s="59">
        <v>2009</v>
      </c>
      <c r="C1193" s="59">
        <v>75.72</v>
      </c>
      <c r="D1193" s="59">
        <v>75.72</v>
      </c>
      <c r="E1193" s="59">
        <v>100</v>
      </c>
      <c r="F1193" s="59">
        <v>76.23</v>
      </c>
      <c r="G1193" s="59">
        <v>76.319999999999993</v>
      </c>
      <c r="H1193" s="59">
        <v>73.95</v>
      </c>
      <c r="I1193" s="58" t="s">
        <v>83</v>
      </c>
      <c r="J1193" s="58"/>
    </row>
    <row r="1194" spans="1:10" x14ac:dyDescent="0.3">
      <c r="A1194" s="58" t="s">
        <v>150</v>
      </c>
      <c r="B1194" s="59">
        <v>2010</v>
      </c>
      <c r="C1194" s="59">
        <v>69.08</v>
      </c>
      <c r="D1194" s="59">
        <v>69.08</v>
      </c>
      <c r="E1194" s="59">
        <v>83.33</v>
      </c>
      <c r="F1194" s="59">
        <v>75.040000000000006</v>
      </c>
      <c r="G1194" s="59">
        <v>79.59</v>
      </c>
      <c r="H1194" s="59">
        <v>43.29</v>
      </c>
      <c r="I1194" s="58" t="s">
        <v>83</v>
      </c>
      <c r="J1194" s="58"/>
    </row>
    <row r="1195" spans="1:10" x14ac:dyDescent="0.3">
      <c r="A1195" s="58" t="s">
        <v>150</v>
      </c>
      <c r="B1195" s="59">
        <v>2011</v>
      </c>
      <c r="C1195" s="59">
        <v>69.150000000000006</v>
      </c>
      <c r="D1195" s="59">
        <v>66.400000000000006</v>
      </c>
      <c r="E1195" s="59">
        <v>63.64</v>
      </c>
      <c r="F1195" s="59">
        <v>76.790000000000006</v>
      </c>
      <c r="G1195" s="59">
        <v>78.239999999999995</v>
      </c>
      <c r="H1195" s="59">
        <v>42.39</v>
      </c>
      <c r="I1195" s="58" t="s">
        <v>83</v>
      </c>
      <c r="J1195" s="58"/>
    </row>
    <row r="1196" spans="1:10" x14ac:dyDescent="0.3">
      <c r="A1196" s="58" t="s">
        <v>150</v>
      </c>
      <c r="B1196" s="59">
        <v>2012</v>
      </c>
      <c r="C1196" s="59">
        <v>63.82</v>
      </c>
      <c r="D1196" s="59">
        <v>63.16</v>
      </c>
      <c r="E1196" s="59">
        <v>66.67</v>
      </c>
      <c r="F1196" s="59">
        <v>76.75</v>
      </c>
      <c r="G1196" s="59">
        <v>70.3</v>
      </c>
      <c r="H1196" s="59">
        <v>31.25</v>
      </c>
      <c r="I1196" s="58" t="s">
        <v>83</v>
      </c>
      <c r="J1196" s="58"/>
    </row>
    <row r="1197" spans="1:10" x14ac:dyDescent="0.3">
      <c r="A1197" s="58" t="s">
        <v>150</v>
      </c>
      <c r="B1197" s="59">
        <v>2013</v>
      </c>
      <c r="C1197" s="59">
        <v>68.66</v>
      </c>
      <c r="D1197" s="59">
        <v>68.66</v>
      </c>
      <c r="E1197" s="59">
        <v>100</v>
      </c>
      <c r="F1197" s="59">
        <v>80.61</v>
      </c>
      <c r="G1197" s="59">
        <v>75.36</v>
      </c>
      <c r="H1197" s="59">
        <v>37.53</v>
      </c>
      <c r="I1197" s="58" t="s">
        <v>83</v>
      </c>
      <c r="J1197" s="58"/>
    </row>
    <row r="1198" spans="1:10" x14ac:dyDescent="0.3">
      <c r="A1198" s="58" t="s">
        <v>150</v>
      </c>
      <c r="B1198" s="59">
        <v>2014</v>
      </c>
      <c r="C1198" s="59">
        <v>60.55</v>
      </c>
      <c r="D1198" s="59">
        <v>32.770000000000003</v>
      </c>
      <c r="E1198" s="59">
        <v>5</v>
      </c>
      <c r="F1198" s="59">
        <v>76.040000000000006</v>
      </c>
      <c r="G1198" s="59">
        <v>60.78</v>
      </c>
      <c r="H1198" s="59">
        <v>32.32</v>
      </c>
      <c r="I1198" s="58" t="s">
        <v>83</v>
      </c>
      <c r="J1198" s="58"/>
    </row>
    <row r="1199" spans="1:10" x14ac:dyDescent="0.3">
      <c r="A1199" s="58" t="s">
        <v>150</v>
      </c>
      <c r="B1199" s="59">
        <v>2015</v>
      </c>
      <c r="C1199" s="59">
        <v>66.45</v>
      </c>
      <c r="D1199" s="59">
        <v>66.45</v>
      </c>
      <c r="E1199" s="59">
        <v>92.86</v>
      </c>
      <c r="F1199" s="59">
        <v>76.64</v>
      </c>
      <c r="G1199" s="59">
        <v>72.11</v>
      </c>
      <c r="H1199" s="59">
        <v>40.01</v>
      </c>
      <c r="I1199" s="58" t="s">
        <v>83</v>
      </c>
      <c r="J1199" s="58"/>
    </row>
    <row r="1200" spans="1:10" x14ac:dyDescent="0.3">
      <c r="A1200" s="58" t="s">
        <v>150</v>
      </c>
      <c r="B1200" s="59">
        <v>2016</v>
      </c>
      <c r="C1200" s="59">
        <v>62.06</v>
      </c>
      <c r="D1200" s="59">
        <v>62.06</v>
      </c>
      <c r="E1200" s="59">
        <v>66.67</v>
      </c>
      <c r="F1200" s="59">
        <v>75.239999999999995</v>
      </c>
      <c r="G1200" s="59">
        <v>56.47</v>
      </c>
      <c r="H1200" s="59">
        <v>46.36</v>
      </c>
      <c r="I1200" s="58" t="s">
        <v>83</v>
      </c>
      <c r="J1200" s="58"/>
    </row>
    <row r="1201" spans="1:10" x14ac:dyDescent="0.3">
      <c r="A1201" s="58" t="s">
        <v>150</v>
      </c>
      <c r="B1201" s="59">
        <v>2017</v>
      </c>
      <c r="C1201" s="59">
        <v>60.59</v>
      </c>
      <c r="D1201" s="59">
        <v>60.59</v>
      </c>
      <c r="E1201" s="59">
        <v>100</v>
      </c>
      <c r="F1201" s="59">
        <v>69.16</v>
      </c>
      <c r="G1201" s="59">
        <v>56.29</v>
      </c>
      <c r="H1201" s="59">
        <v>51.32</v>
      </c>
      <c r="I1201" s="58" t="s">
        <v>83</v>
      </c>
      <c r="J1201" s="58"/>
    </row>
    <row r="1202" spans="1:10" x14ac:dyDescent="0.3">
      <c r="A1202" s="58" t="s">
        <v>150</v>
      </c>
      <c r="B1202" s="59">
        <v>2018</v>
      </c>
      <c r="C1202" s="59">
        <v>59.97</v>
      </c>
      <c r="D1202" s="59">
        <v>39.08</v>
      </c>
      <c r="E1202" s="59">
        <v>18.18</v>
      </c>
      <c r="F1202" s="59">
        <v>63.7</v>
      </c>
      <c r="G1202" s="59">
        <v>64.569999999999993</v>
      </c>
      <c r="H1202" s="59">
        <v>46.67</v>
      </c>
      <c r="I1202" s="58" t="s">
        <v>83</v>
      </c>
      <c r="J1202" s="58"/>
    </row>
    <row r="1203" spans="1:10" x14ac:dyDescent="0.3">
      <c r="A1203" s="58" t="s">
        <v>150</v>
      </c>
      <c r="B1203" s="59">
        <v>2019</v>
      </c>
      <c r="C1203" s="59">
        <v>58.95</v>
      </c>
      <c r="D1203" s="59">
        <v>58.95</v>
      </c>
      <c r="E1203" s="59">
        <v>62.5</v>
      </c>
      <c r="F1203" s="59">
        <v>60.33</v>
      </c>
      <c r="G1203" s="59">
        <v>57.1</v>
      </c>
      <c r="H1203" s="59">
        <v>59.12</v>
      </c>
      <c r="I1203" s="58" t="s">
        <v>83</v>
      </c>
      <c r="J1203" s="58"/>
    </row>
    <row r="1204" spans="1:10" x14ac:dyDescent="0.3">
      <c r="A1204" s="58" t="s">
        <v>150</v>
      </c>
      <c r="B1204" s="59">
        <v>2020</v>
      </c>
      <c r="C1204" s="59">
        <v>64.599999999999994</v>
      </c>
      <c r="D1204" s="59">
        <v>49.8</v>
      </c>
      <c r="E1204" s="59">
        <v>35</v>
      </c>
      <c r="F1204" s="59">
        <v>61.21</v>
      </c>
      <c r="G1204" s="59">
        <v>58.84</v>
      </c>
      <c r="H1204" s="59">
        <v>78.930000000000007</v>
      </c>
      <c r="I1204" s="58" t="s">
        <v>83</v>
      </c>
      <c r="J1204" s="58"/>
    </row>
    <row r="1205" spans="1:10" x14ac:dyDescent="0.3">
      <c r="A1205" s="58" t="s">
        <v>150</v>
      </c>
      <c r="B1205" s="59">
        <v>2021</v>
      </c>
      <c r="C1205" s="59">
        <v>67.38</v>
      </c>
      <c r="D1205" s="59">
        <v>67.38</v>
      </c>
      <c r="E1205" s="59">
        <v>100</v>
      </c>
      <c r="F1205" s="59">
        <v>70.98</v>
      </c>
      <c r="G1205" s="59">
        <v>59.54</v>
      </c>
      <c r="H1205" s="59">
        <v>72.13</v>
      </c>
      <c r="I1205" s="58" t="s">
        <v>83</v>
      </c>
      <c r="J1205" s="58"/>
    </row>
    <row r="1206" spans="1:10" x14ac:dyDescent="0.3">
      <c r="A1206" s="58" t="s">
        <v>506</v>
      </c>
      <c r="B1206" s="59">
        <v>2008</v>
      </c>
      <c r="C1206" s="59">
        <v>34.76</v>
      </c>
      <c r="D1206" s="59">
        <v>34.76</v>
      </c>
      <c r="E1206" s="59">
        <v>100</v>
      </c>
      <c r="F1206" s="59">
        <v>44.84</v>
      </c>
      <c r="G1206" s="59">
        <v>34.65</v>
      </c>
      <c r="H1206" s="59">
        <v>17.78</v>
      </c>
      <c r="I1206" s="58" t="s">
        <v>83</v>
      </c>
      <c r="J1206" s="58"/>
    </row>
    <row r="1207" spans="1:10" x14ac:dyDescent="0.3">
      <c r="A1207" s="58" t="s">
        <v>506</v>
      </c>
      <c r="B1207" s="59">
        <v>2009</v>
      </c>
      <c r="C1207" s="59">
        <v>39.619999999999997</v>
      </c>
      <c r="D1207" s="59">
        <v>39.619999999999997</v>
      </c>
      <c r="E1207" s="59">
        <v>100</v>
      </c>
      <c r="F1207" s="59">
        <v>42.11</v>
      </c>
      <c r="G1207" s="59">
        <v>40.54</v>
      </c>
      <c r="H1207" s="59">
        <v>34.17</v>
      </c>
      <c r="I1207" s="58" t="s">
        <v>83</v>
      </c>
      <c r="J1207" s="58"/>
    </row>
    <row r="1208" spans="1:10" x14ac:dyDescent="0.3">
      <c r="A1208" s="58" t="s">
        <v>506</v>
      </c>
      <c r="B1208" s="59">
        <v>2010</v>
      </c>
      <c r="C1208" s="59">
        <v>36.840000000000003</v>
      </c>
      <c r="D1208" s="59">
        <v>36.840000000000003</v>
      </c>
      <c r="E1208" s="59">
        <v>68.52</v>
      </c>
      <c r="F1208" s="59">
        <v>43.77</v>
      </c>
      <c r="G1208" s="59">
        <v>29.85</v>
      </c>
      <c r="H1208" s="59">
        <v>34.17</v>
      </c>
      <c r="I1208" s="58" t="s">
        <v>83</v>
      </c>
      <c r="J1208" s="58"/>
    </row>
    <row r="1209" spans="1:10" x14ac:dyDescent="0.3">
      <c r="A1209" s="58" t="s">
        <v>506</v>
      </c>
      <c r="B1209" s="59">
        <v>2011</v>
      </c>
      <c r="C1209" s="59">
        <v>35.96</v>
      </c>
      <c r="D1209" s="59">
        <v>35.96</v>
      </c>
      <c r="E1209" s="59">
        <v>63.79</v>
      </c>
      <c r="F1209" s="59">
        <v>42.01</v>
      </c>
      <c r="G1209" s="59">
        <v>29</v>
      </c>
      <c r="H1209" s="59">
        <v>34.72</v>
      </c>
      <c r="I1209" s="58" t="s">
        <v>83</v>
      </c>
      <c r="J1209" s="58"/>
    </row>
    <row r="1210" spans="1:10" x14ac:dyDescent="0.3">
      <c r="A1210" s="58" t="s">
        <v>506</v>
      </c>
      <c r="B1210" s="59">
        <v>2012</v>
      </c>
      <c r="C1210" s="59">
        <v>34.78</v>
      </c>
      <c r="D1210" s="59">
        <v>34.78</v>
      </c>
      <c r="E1210" s="59">
        <v>81.48</v>
      </c>
      <c r="F1210" s="59">
        <v>39.36</v>
      </c>
      <c r="G1210" s="59">
        <v>28.85</v>
      </c>
      <c r="H1210" s="59">
        <v>34.72</v>
      </c>
      <c r="I1210" s="58" t="s">
        <v>83</v>
      </c>
      <c r="J1210" s="58"/>
    </row>
    <row r="1211" spans="1:10" x14ac:dyDescent="0.3">
      <c r="A1211" s="58" t="s">
        <v>506</v>
      </c>
      <c r="B1211" s="59">
        <v>2013</v>
      </c>
      <c r="C1211" s="59">
        <v>33.049999999999997</v>
      </c>
      <c r="D1211" s="59">
        <v>33.049999999999997</v>
      </c>
      <c r="E1211" s="59">
        <v>56.25</v>
      </c>
      <c r="F1211" s="59">
        <v>36.01</v>
      </c>
      <c r="G1211" s="59">
        <v>29.62</v>
      </c>
      <c r="H1211" s="59">
        <v>32.5</v>
      </c>
      <c r="I1211" s="58" t="s">
        <v>83</v>
      </c>
      <c r="J1211" s="58"/>
    </row>
    <row r="1212" spans="1:10" x14ac:dyDescent="0.3">
      <c r="A1212" s="58" t="s">
        <v>506</v>
      </c>
      <c r="B1212" s="59">
        <v>2014</v>
      </c>
      <c r="C1212" s="59">
        <v>27.16</v>
      </c>
      <c r="D1212" s="59">
        <v>27.16</v>
      </c>
      <c r="E1212" s="59">
        <v>80.95</v>
      </c>
      <c r="F1212" s="59">
        <v>31.99</v>
      </c>
      <c r="G1212" s="59">
        <v>18.02</v>
      </c>
      <c r="H1212" s="59">
        <v>30.83</v>
      </c>
      <c r="I1212" s="58" t="s">
        <v>83</v>
      </c>
      <c r="J1212" s="58"/>
    </row>
    <row r="1213" spans="1:10" x14ac:dyDescent="0.3">
      <c r="A1213" s="58" t="s">
        <v>506</v>
      </c>
      <c r="B1213" s="59">
        <v>2015</v>
      </c>
      <c r="C1213" s="59">
        <v>44.81</v>
      </c>
      <c r="D1213" s="59">
        <v>44.81</v>
      </c>
      <c r="E1213" s="59">
        <v>100</v>
      </c>
      <c r="F1213" s="59">
        <v>64.489999999999995</v>
      </c>
      <c r="G1213" s="59">
        <v>24.69</v>
      </c>
      <c r="H1213" s="59">
        <v>37.5</v>
      </c>
      <c r="I1213" s="58" t="s">
        <v>83</v>
      </c>
      <c r="J1213" s="58"/>
    </row>
    <row r="1214" spans="1:10" x14ac:dyDescent="0.3">
      <c r="A1214" s="58" t="s">
        <v>506</v>
      </c>
      <c r="B1214" s="59">
        <v>2016</v>
      </c>
      <c r="C1214" s="59">
        <v>48.44</v>
      </c>
      <c r="D1214" s="59">
        <v>48.44</v>
      </c>
      <c r="E1214" s="59">
        <v>100</v>
      </c>
      <c r="F1214" s="59">
        <v>63.57</v>
      </c>
      <c r="G1214" s="59">
        <v>31.04</v>
      </c>
      <c r="H1214" s="59">
        <v>45.33</v>
      </c>
      <c r="I1214" s="58" t="s">
        <v>83</v>
      </c>
      <c r="J1214" s="58"/>
    </row>
    <row r="1215" spans="1:10" x14ac:dyDescent="0.3">
      <c r="A1215" s="58" t="s">
        <v>506</v>
      </c>
      <c r="B1215" s="59">
        <v>2017</v>
      </c>
      <c r="C1215" s="59">
        <v>60.67</v>
      </c>
      <c r="D1215" s="59">
        <v>60.67</v>
      </c>
      <c r="E1215" s="59">
        <v>61.76</v>
      </c>
      <c r="F1215" s="59">
        <v>71.06</v>
      </c>
      <c r="G1215" s="59">
        <v>57.22</v>
      </c>
      <c r="H1215" s="59">
        <v>47.5</v>
      </c>
      <c r="I1215" s="58" t="s">
        <v>83</v>
      </c>
      <c r="J1215" s="58"/>
    </row>
    <row r="1216" spans="1:10" x14ac:dyDescent="0.3">
      <c r="A1216" s="58" t="s">
        <v>506</v>
      </c>
      <c r="B1216" s="59">
        <v>2018</v>
      </c>
      <c r="C1216" s="59">
        <v>63.89</v>
      </c>
      <c r="D1216" s="59">
        <v>63.89</v>
      </c>
      <c r="E1216" s="59">
        <v>78.95</v>
      </c>
      <c r="F1216" s="59">
        <v>72.5</v>
      </c>
      <c r="G1216" s="59">
        <v>71.63</v>
      </c>
      <c r="H1216" s="59">
        <v>39.17</v>
      </c>
      <c r="I1216" s="58" t="s">
        <v>83</v>
      </c>
      <c r="J1216" s="58"/>
    </row>
    <row r="1217" spans="1:10" x14ac:dyDescent="0.3">
      <c r="A1217" s="58" t="s">
        <v>506</v>
      </c>
      <c r="B1217" s="59">
        <v>2019</v>
      </c>
      <c r="C1217" s="59">
        <v>63.39</v>
      </c>
      <c r="D1217" s="59">
        <v>40.520000000000003</v>
      </c>
      <c r="E1217" s="59">
        <v>17.649999999999999</v>
      </c>
      <c r="F1217" s="59">
        <v>78.569999999999993</v>
      </c>
      <c r="G1217" s="59">
        <v>62.18</v>
      </c>
      <c r="H1217" s="59">
        <v>39.17</v>
      </c>
      <c r="I1217" s="58" t="s">
        <v>83</v>
      </c>
      <c r="J1217" s="58"/>
    </row>
    <row r="1218" spans="1:10" x14ac:dyDescent="0.3">
      <c r="A1218" s="58" t="s">
        <v>506</v>
      </c>
      <c r="B1218" s="59">
        <v>2020</v>
      </c>
      <c r="C1218" s="59">
        <v>65.28</v>
      </c>
      <c r="D1218" s="59">
        <v>65.28</v>
      </c>
      <c r="E1218" s="59">
        <v>100</v>
      </c>
      <c r="F1218" s="59">
        <v>76.58</v>
      </c>
      <c r="G1218" s="59">
        <v>68.040000000000006</v>
      </c>
      <c r="H1218" s="59">
        <v>42.5</v>
      </c>
      <c r="I1218" s="58" t="s">
        <v>83</v>
      </c>
      <c r="J1218" s="58"/>
    </row>
    <row r="1219" spans="1:10" x14ac:dyDescent="0.3">
      <c r="A1219" s="58" t="s">
        <v>506</v>
      </c>
      <c r="B1219" s="59">
        <v>2021</v>
      </c>
      <c r="C1219" s="59">
        <v>67.790000000000006</v>
      </c>
      <c r="D1219" s="59">
        <v>67.790000000000006</v>
      </c>
      <c r="E1219" s="59">
        <v>100</v>
      </c>
      <c r="F1219" s="59">
        <v>76.31</v>
      </c>
      <c r="G1219" s="59">
        <v>67.14</v>
      </c>
      <c r="H1219" s="59">
        <v>54.17</v>
      </c>
      <c r="I1219" s="58" t="s">
        <v>83</v>
      </c>
      <c r="J1219" s="58"/>
    </row>
    <row r="1220" spans="1:10" x14ac:dyDescent="0.3">
      <c r="A1220" s="58" t="s">
        <v>691</v>
      </c>
      <c r="B1220" s="59">
        <v>2008</v>
      </c>
      <c r="C1220" s="59">
        <v>50.65</v>
      </c>
      <c r="D1220" s="59">
        <v>50.65</v>
      </c>
      <c r="E1220" s="59">
        <v>100</v>
      </c>
      <c r="F1220" s="59">
        <v>51.1</v>
      </c>
      <c r="G1220" s="59">
        <v>40.869999999999997</v>
      </c>
      <c r="H1220" s="59">
        <v>62.58</v>
      </c>
      <c r="I1220" s="58" t="s">
        <v>83</v>
      </c>
      <c r="J1220" s="58"/>
    </row>
    <row r="1221" spans="1:10" x14ac:dyDescent="0.3">
      <c r="A1221" s="58" t="s">
        <v>691</v>
      </c>
      <c r="B1221" s="59">
        <v>2009</v>
      </c>
      <c r="C1221" s="59">
        <v>51.82</v>
      </c>
      <c r="D1221" s="59">
        <v>49.12</v>
      </c>
      <c r="E1221" s="59">
        <v>50</v>
      </c>
      <c r="F1221" s="59">
        <v>47.97</v>
      </c>
      <c r="G1221" s="59">
        <v>35.19</v>
      </c>
      <c r="H1221" s="59">
        <v>79.97</v>
      </c>
      <c r="I1221" s="58" t="s">
        <v>83</v>
      </c>
      <c r="J1221" s="58"/>
    </row>
    <row r="1222" spans="1:10" x14ac:dyDescent="0.3">
      <c r="A1222" s="58" t="s">
        <v>691</v>
      </c>
      <c r="B1222" s="59">
        <v>2010</v>
      </c>
      <c r="C1222" s="59">
        <v>57.83</v>
      </c>
      <c r="D1222" s="59">
        <v>57.83</v>
      </c>
      <c r="E1222" s="59">
        <v>100</v>
      </c>
      <c r="F1222" s="59">
        <v>54.11</v>
      </c>
      <c r="G1222" s="59">
        <v>46.58</v>
      </c>
      <c r="H1222" s="59">
        <v>78.790000000000006</v>
      </c>
      <c r="I1222" s="58" t="s">
        <v>83</v>
      </c>
      <c r="J1222" s="58"/>
    </row>
    <row r="1223" spans="1:10" x14ac:dyDescent="0.3">
      <c r="A1223" s="58" t="s">
        <v>691</v>
      </c>
      <c r="B1223" s="59">
        <v>2011</v>
      </c>
      <c r="C1223" s="59">
        <v>54.8</v>
      </c>
      <c r="D1223" s="59">
        <v>54.8</v>
      </c>
      <c r="E1223" s="59">
        <v>100</v>
      </c>
      <c r="F1223" s="59">
        <v>50.21</v>
      </c>
      <c r="G1223" s="59">
        <v>55.09</v>
      </c>
      <c r="H1223" s="59">
        <v>62.2</v>
      </c>
      <c r="I1223" s="58" t="s">
        <v>83</v>
      </c>
      <c r="J1223" s="58"/>
    </row>
    <row r="1224" spans="1:10" x14ac:dyDescent="0.3">
      <c r="A1224" s="58" t="s">
        <v>691</v>
      </c>
      <c r="B1224" s="59">
        <v>2012</v>
      </c>
      <c r="C1224" s="59">
        <v>54.32</v>
      </c>
      <c r="D1224" s="59">
        <v>49.38</v>
      </c>
      <c r="E1224" s="59">
        <v>46.3</v>
      </c>
      <c r="F1224" s="59">
        <v>54.13</v>
      </c>
      <c r="G1224" s="59">
        <v>46.3</v>
      </c>
      <c r="H1224" s="59">
        <v>65.06</v>
      </c>
      <c r="I1224" s="58" t="s">
        <v>83</v>
      </c>
      <c r="J1224" s="58"/>
    </row>
    <row r="1225" spans="1:10" x14ac:dyDescent="0.3">
      <c r="A1225" s="58" t="s">
        <v>691</v>
      </c>
      <c r="B1225" s="59">
        <v>2013</v>
      </c>
      <c r="C1225" s="59">
        <v>55.53</v>
      </c>
      <c r="D1225" s="59">
        <v>55.53</v>
      </c>
      <c r="E1225" s="59">
        <v>100</v>
      </c>
      <c r="F1225" s="59">
        <v>54.06</v>
      </c>
      <c r="G1225" s="59">
        <v>52.68</v>
      </c>
      <c r="H1225" s="59">
        <v>61.75</v>
      </c>
      <c r="I1225" s="58" t="s">
        <v>83</v>
      </c>
      <c r="J1225" s="58"/>
    </row>
    <row r="1226" spans="1:10" x14ac:dyDescent="0.3">
      <c r="A1226" s="58" t="s">
        <v>691</v>
      </c>
      <c r="B1226" s="59">
        <v>2014</v>
      </c>
      <c r="C1226" s="59">
        <v>46.11</v>
      </c>
      <c r="D1226" s="59">
        <v>43.3</v>
      </c>
      <c r="E1226" s="59">
        <v>45.24</v>
      </c>
      <c r="F1226" s="59">
        <v>42.33</v>
      </c>
      <c r="G1226" s="59">
        <v>49.2</v>
      </c>
      <c r="H1226" s="59">
        <v>48.54</v>
      </c>
      <c r="I1226" s="58" t="s">
        <v>83</v>
      </c>
      <c r="J1226" s="58"/>
    </row>
    <row r="1227" spans="1:10" x14ac:dyDescent="0.3">
      <c r="A1227" s="58" t="s">
        <v>691</v>
      </c>
      <c r="B1227" s="59">
        <v>2015</v>
      </c>
      <c r="C1227" s="59">
        <v>59.92</v>
      </c>
      <c r="D1227" s="59">
        <v>59.92</v>
      </c>
      <c r="E1227" s="59">
        <v>100</v>
      </c>
      <c r="F1227" s="59">
        <v>58.9</v>
      </c>
      <c r="G1227" s="59">
        <v>49.65</v>
      </c>
      <c r="H1227" s="59">
        <v>75.010000000000005</v>
      </c>
      <c r="I1227" s="58" t="s">
        <v>83</v>
      </c>
      <c r="J1227" s="58"/>
    </row>
    <row r="1228" spans="1:10" x14ac:dyDescent="0.3">
      <c r="A1228" s="58" t="s">
        <v>691</v>
      </c>
      <c r="B1228" s="59">
        <v>2016</v>
      </c>
      <c r="C1228" s="59">
        <v>49.25</v>
      </c>
      <c r="D1228" s="59">
        <v>39.1</v>
      </c>
      <c r="E1228" s="59">
        <v>32.5</v>
      </c>
      <c r="F1228" s="59">
        <v>53.42</v>
      </c>
      <c r="G1228" s="59">
        <v>50.04</v>
      </c>
      <c r="H1228" s="59">
        <v>41.13</v>
      </c>
      <c r="I1228" s="58" t="s">
        <v>83</v>
      </c>
      <c r="J1228" s="58"/>
    </row>
    <row r="1229" spans="1:10" x14ac:dyDescent="0.3">
      <c r="A1229" s="58" t="s">
        <v>691</v>
      </c>
      <c r="B1229" s="59">
        <v>2017</v>
      </c>
      <c r="C1229" s="59">
        <v>53.84</v>
      </c>
      <c r="D1229" s="59">
        <v>53.84</v>
      </c>
      <c r="E1229" s="59">
        <v>100</v>
      </c>
      <c r="F1229" s="59">
        <v>56.95</v>
      </c>
      <c r="G1229" s="59">
        <v>46.57</v>
      </c>
      <c r="H1229" s="59">
        <v>58.02</v>
      </c>
      <c r="I1229" s="58" t="s">
        <v>83</v>
      </c>
      <c r="J1229" s="58"/>
    </row>
    <row r="1230" spans="1:10" x14ac:dyDescent="0.3">
      <c r="A1230" s="58" t="s">
        <v>691</v>
      </c>
      <c r="B1230" s="59">
        <v>2018</v>
      </c>
      <c r="C1230" s="59">
        <v>54.45</v>
      </c>
      <c r="D1230" s="59">
        <v>54.45</v>
      </c>
      <c r="E1230" s="59">
        <v>100</v>
      </c>
      <c r="F1230" s="59">
        <v>44.31</v>
      </c>
      <c r="G1230" s="59">
        <v>51.5</v>
      </c>
      <c r="H1230" s="59">
        <v>75.53</v>
      </c>
      <c r="I1230" s="58" t="s">
        <v>83</v>
      </c>
      <c r="J1230" s="58"/>
    </row>
    <row r="1231" spans="1:10" x14ac:dyDescent="0.3">
      <c r="A1231" s="58" t="s">
        <v>691</v>
      </c>
      <c r="B1231" s="59">
        <v>2019</v>
      </c>
      <c r="C1231" s="59">
        <v>60.26</v>
      </c>
      <c r="D1231" s="59">
        <v>49.25</v>
      </c>
      <c r="E1231" s="59">
        <v>38.24</v>
      </c>
      <c r="F1231" s="59">
        <v>59.31</v>
      </c>
      <c r="G1231" s="59">
        <v>48.02</v>
      </c>
      <c r="H1231" s="59">
        <v>77.81</v>
      </c>
      <c r="I1231" s="58" t="s">
        <v>83</v>
      </c>
      <c r="J1231" s="58"/>
    </row>
    <row r="1232" spans="1:10" x14ac:dyDescent="0.3">
      <c r="A1232" s="58" t="s">
        <v>691</v>
      </c>
      <c r="B1232" s="59">
        <v>2020</v>
      </c>
      <c r="C1232" s="59">
        <v>59.59</v>
      </c>
      <c r="D1232" s="59">
        <v>59.59</v>
      </c>
      <c r="E1232" s="59">
        <v>100</v>
      </c>
      <c r="F1232" s="59">
        <v>57.27</v>
      </c>
      <c r="G1232" s="59">
        <v>52.05</v>
      </c>
      <c r="H1232" s="59">
        <v>73.34</v>
      </c>
      <c r="I1232" s="58" t="s">
        <v>83</v>
      </c>
      <c r="J1232" s="58"/>
    </row>
    <row r="1233" spans="1:10" x14ac:dyDescent="0.3">
      <c r="A1233" s="58" t="s">
        <v>691</v>
      </c>
      <c r="B1233" s="59">
        <v>2021</v>
      </c>
      <c r="C1233" s="59">
        <v>58.89</v>
      </c>
      <c r="D1233" s="59">
        <v>58.89</v>
      </c>
      <c r="E1233" s="59">
        <v>100</v>
      </c>
      <c r="F1233" s="59">
        <v>58.6</v>
      </c>
      <c r="G1233" s="59">
        <v>49.51</v>
      </c>
      <c r="H1233" s="59">
        <v>71.58</v>
      </c>
      <c r="I1233" s="58" t="s">
        <v>83</v>
      </c>
      <c r="J1233" s="58"/>
    </row>
    <row r="1234" spans="1:10" x14ac:dyDescent="0.3">
      <c r="A1234" s="58" t="s">
        <v>692</v>
      </c>
      <c r="B1234" s="59">
        <v>2008</v>
      </c>
      <c r="C1234" s="59">
        <v>67.64</v>
      </c>
      <c r="D1234" s="59">
        <v>67.64</v>
      </c>
      <c r="E1234" s="59">
        <v>80</v>
      </c>
      <c r="F1234" s="59">
        <v>72.05</v>
      </c>
      <c r="G1234" s="59">
        <v>72.11</v>
      </c>
      <c r="H1234" s="59">
        <v>53.28</v>
      </c>
      <c r="I1234" s="58" t="s">
        <v>83</v>
      </c>
      <c r="J1234" s="58"/>
    </row>
    <row r="1235" spans="1:10" x14ac:dyDescent="0.3">
      <c r="A1235" s="58" t="s">
        <v>692</v>
      </c>
      <c r="B1235" s="59">
        <v>2009</v>
      </c>
      <c r="C1235" s="59">
        <v>66.959999999999994</v>
      </c>
      <c r="D1235" s="59">
        <v>66.959999999999994</v>
      </c>
      <c r="E1235" s="59">
        <v>50</v>
      </c>
      <c r="F1235" s="59">
        <v>65.2</v>
      </c>
      <c r="G1235" s="59">
        <v>71.23</v>
      </c>
      <c r="H1235" s="59">
        <v>63.99</v>
      </c>
      <c r="I1235" s="58" t="s">
        <v>83</v>
      </c>
      <c r="J1235" s="58"/>
    </row>
    <row r="1236" spans="1:10" x14ac:dyDescent="0.3">
      <c r="A1236" s="58" t="s">
        <v>692</v>
      </c>
      <c r="B1236" s="59">
        <v>2010</v>
      </c>
      <c r="C1236" s="59">
        <v>60.46</v>
      </c>
      <c r="D1236" s="59">
        <v>60.46</v>
      </c>
      <c r="E1236" s="59">
        <v>83.33</v>
      </c>
      <c r="F1236" s="59">
        <v>57.75</v>
      </c>
      <c r="G1236" s="59">
        <v>74.38</v>
      </c>
      <c r="H1236" s="59">
        <v>45.41</v>
      </c>
      <c r="I1236" s="58" t="s">
        <v>83</v>
      </c>
      <c r="J1236" s="58"/>
    </row>
    <row r="1237" spans="1:10" x14ac:dyDescent="0.3">
      <c r="A1237" s="58" t="s">
        <v>692</v>
      </c>
      <c r="B1237" s="59">
        <v>2011</v>
      </c>
      <c r="C1237" s="59">
        <v>75.290000000000006</v>
      </c>
      <c r="D1237" s="59">
        <v>46.73</v>
      </c>
      <c r="E1237" s="59">
        <v>18.18</v>
      </c>
      <c r="F1237" s="59">
        <v>83.9</v>
      </c>
      <c r="G1237" s="59">
        <v>81.88</v>
      </c>
      <c r="H1237" s="59">
        <v>50.34</v>
      </c>
      <c r="I1237" s="58" t="s">
        <v>83</v>
      </c>
      <c r="J1237" s="58"/>
    </row>
    <row r="1238" spans="1:10" x14ac:dyDescent="0.3">
      <c r="A1238" s="58" t="s">
        <v>692</v>
      </c>
      <c r="B1238" s="59">
        <v>2012</v>
      </c>
      <c r="C1238" s="59">
        <v>81.459999999999994</v>
      </c>
      <c r="D1238" s="59">
        <v>81.459999999999994</v>
      </c>
      <c r="E1238" s="59">
        <v>100</v>
      </c>
      <c r="F1238" s="59">
        <v>90.37</v>
      </c>
      <c r="G1238" s="59">
        <v>71.23</v>
      </c>
      <c r="H1238" s="59">
        <v>80.11</v>
      </c>
      <c r="I1238" s="58" t="s">
        <v>83</v>
      </c>
      <c r="J1238" s="58"/>
    </row>
    <row r="1239" spans="1:10" x14ac:dyDescent="0.3">
      <c r="A1239" s="58" t="s">
        <v>692</v>
      </c>
      <c r="B1239" s="59">
        <v>2013</v>
      </c>
      <c r="C1239" s="59">
        <v>82.04</v>
      </c>
      <c r="D1239" s="59">
        <v>82.04</v>
      </c>
      <c r="E1239" s="59">
        <v>85</v>
      </c>
      <c r="F1239" s="59">
        <v>84.84</v>
      </c>
      <c r="G1239" s="59">
        <v>75.989999999999995</v>
      </c>
      <c r="H1239" s="59">
        <v>85.64</v>
      </c>
      <c r="I1239" s="58" t="s">
        <v>83</v>
      </c>
      <c r="J1239" s="58"/>
    </row>
    <row r="1240" spans="1:10" x14ac:dyDescent="0.3">
      <c r="A1240" s="58" t="s">
        <v>692</v>
      </c>
      <c r="B1240" s="59">
        <v>2014</v>
      </c>
      <c r="C1240" s="59">
        <v>79.53</v>
      </c>
      <c r="D1240" s="59">
        <v>74.760000000000005</v>
      </c>
      <c r="E1240" s="59">
        <v>70</v>
      </c>
      <c r="F1240" s="59">
        <v>81.98</v>
      </c>
      <c r="G1240" s="59">
        <v>74.42</v>
      </c>
      <c r="H1240" s="59">
        <v>82.45</v>
      </c>
      <c r="I1240" s="58" t="s">
        <v>83</v>
      </c>
      <c r="J1240" s="58"/>
    </row>
    <row r="1241" spans="1:10" x14ac:dyDescent="0.3">
      <c r="A1241" s="58" t="s">
        <v>692</v>
      </c>
      <c r="B1241" s="59">
        <v>2015</v>
      </c>
      <c r="C1241" s="59">
        <v>78.349999999999994</v>
      </c>
      <c r="D1241" s="59">
        <v>67.75</v>
      </c>
      <c r="E1241" s="59">
        <v>57.14</v>
      </c>
      <c r="F1241" s="59">
        <v>81.61</v>
      </c>
      <c r="G1241" s="59">
        <v>76.22</v>
      </c>
      <c r="H1241" s="59">
        <v>75.55</v>
      </c>
      <c r="I1241" s="58" t="s">
        <v>83</v>
      </c>
      <c r="J1241" s="58"/>
    </row>
    <row r="1242" spans="1:10" x14ac:dyDescent="0.3">
      <c r="A1242" s="58" t="s">
        <v>692</v>
      </c>
      <c r="B1242" s="59">
        <v>2016</v>
      </c>
      <c r="C1242" s="59">
        <v>77.42</v>
      </c>
      <c r="D1242" s="59">
        <v>66.84</v>
      </c>
      <c r="E1242" s="59">
        <v>50</v>
      </c>
      <c r="F1242" s="59">
        <v>78.31</v>
      </c>
      <c r="G1242" s="59">
        <v>79</v>
      </c>
      <c r="H1242" s="59">
        <v>73.569999999999993</v>
      </c>
      <c r="I1242" s="58" t="s">
        <v>83</v>
      </c>
      <c r="J1242" s="58"/>
    </row>
    <row r="1243" spans="1:10" x14ac:dyDescent="0.3">
      <c r="A1243" s="58" t="s">
        <v>692</v>
      </c>
      <c r="B1243" s="59">
        <v>2017</v>
      </c>
      <c r="C1243" s="59">
        <v>68.349999999999994</v>
      </c>
      <c r="D1243" s="59">
        <v>68.349999999999994</v>
      </c>
      <c r="E1243" s="59">
        <v>72.73</v>
      </c>
      <c r="F1243" s="59">
        <v>63.58</v>
      </c>
      <c r="G1243" s="59">
        <v>71.12</v>
      </c>
      <c r="H1243" s="59">
        <v>72.98</v>
      </c>
      <c r="I1243" s="58" t="s">
        <v>83</v>
      </c>
      <c r="J1243" s="58"/>
    </row>
    <row r="1244" spans="1:10" x14ac:dyDescent="0.3">
      <c r="A1244" s="58" t="s">
        <v>692</v>
      </c>
      <c r="B1244" s="59">
        <v>2018</v>
      </c>
      <c r="C1244" s="59">
        <v>75.59</v>
      </c>
      <c r="D1244" s="59">
        <v>58.25</v>
      </c>
      <c r="E1244" s="59">
        <v>40.909999999999997</v>
      </c>
      <c r="F1244" s="59">
        <v>60.17</v>
      </c>
      <c r="G1244" s="59">
        <v>82.88</v>
      </c>
      <c r="H1244" s="59">
        <v>92.87</v>
      </c>
      <c r="I1244" s="58" t="s">
        <v>83</v>
      </c>
      <c r="J1244" s="58"/>
    </row>
    <row r="1245" spans="1:10" x14ac:dyDescent="0.3">
      <c r="A1245" s="58" t="s">
        <v>692</v>
      </c>
      <c r="B1245" s="59">
        <v>2019</v>
      </c>
      <c r="C1245" s="59">
        <v>75.62</v>
      </c>
      <c r="D1245" s="59">
        <v>75.62</v>
      </c>
      <c r="E1245" s="59">
        <v>95.83</v>
      </c>
      <c r="F1245" s="59">
        <v>66.58</v>
      </c>
      <c r="G1245" s="59">
        <v>83.03</v>
      </c>
      <c r="H1245" s="59">
        <v>81.27</v>
      </c>
      <c r="I1245" s="58" t="s">
        <v>83</v>
      </c>
      <c r="J1245" s="58"/>
    </row>
    <row r="1246" spans="1:10" x14ac:dyDescent="0.3">
      <c r="A1246" s="58" t="s">
        <v>692</v>
      </c>
      <c r="B1246" s="59">
        <v>2020</v>
      </c>
      <c r="C1246" s="59">
        <v>69.89</v>
      </c>
      <c r="D1246" s="59">
        <v>69.89</v>
      </c>
      <c r="E1246" s="59">
        <v>100</v>
      </c>
      <c r="F1246" s="59">
        <v>55.19</v>
      </c>
      <c r="G1246" s="59">
        <v>80.27</v>
      </c>
      <c r="H1246" s="59">
        <v>81.489999999999995</v>
      </c>
      <c r="I1246" s="58" t="s">
        <v>83</v>
      </c>
      <c r="J1246" s="58"/>
    </row>
    <row r="1247" spans="1:10" x14ac:dyDescent="0.3">
      <c r="A1247" s="58" t="s">
        <v>692</v>
      </c>
      <c r="B1247" s="59">
        <v>2021</v>
      </c>
      <c r="C1247" s="59">
        <v>67.73</v>
      </c>
      <c r="D1247" s="59">
        <v>67.73</v>
      </c>
      <c r="E1247" s="59">
        <v>100</v>
      </c>
      <c r="F1247" s="59">
        <v>48.92</v>
      </c>
      <c r="G1247" s="59">
        <v>78.03</v>
      </c>
      <c r="H1247" s="59">
        <v>86.83</v>
      </c>
      <c r="I1247" s="58" t="s">
        <v>83</v>
      </c>
      <c r="J1247" s="58"/>
    </row>
    <row r="1248" spans="1:10" x14ac:dyDescent="0.3">
      <c r="A1248" s="58" t="s">
        <v>447</v>
      </c>
      <c r="B1248" s="59">
        <v>2008</v>
      </c>
      <c r="C1248" s="59">
        <v>52.37</v>
      </c>
      <c r="D1248" s="59">
        <v>52.37</v>
      </c>
      <c r="E1248" s="59">
        <v>50</v>
      </c>
      <c r="F1248" s="59">
        <v>50.28</v>
      </c>
      <c r="G1248" s="59">
        <v>64.459999999999994</v>
      </c>
      <c r="H1248" s="59">
        <v>38.81</v>
      </c>
      <c r="I1248" s="58" t="s">
        <v>83</v>
      </c>
      <c r="J1248" s="58"/>
    </row>
    <row r="1249" spans="1:10" x14ac:dyDescent="0.3">
      <c r="A1249" s="58" t="s">
        <v>447</v>
      </c>
      <c r="B1249" s="59">
        <v>2009</v>
      </c>
      <c r="C1249" s="59">
        <v>61.62</v>
      </c>
      <c r="D1249" s="59">
        <v>61.62</v>
      </c>
      <c r="E1249" s="59">
        <v>81.25</v>
      </c>
      <c r="F1249" s="59">
        <v>54.26</v>
      </c>
      <c r="G1249" s="59">
        <v>68.989999999999995</v>
      </c>
      <c r="H1249" s="59">
        <v>64.28</v>
      </c>
      <c r="I1249" s="58" t="s">
        <v>83</v>
      </c>
      <c r="J1249" s="58"/>
    </row>
    <row r="1250" spans="1:10" x14ac:dyDescent="0.3">
      <c r="A1250" s="58" t="s">
        <v>447</v>
      </c>
      <c r="B1250" s="59">
        <v>2010</v>
      </c>
      <c r="C1250" s="59">
        <v>67.44</v>
      </c>
      <c r="D1250" s="59">
        <v>44.83</v>
      </c>
      <c r="E1250" s="59">
        <v>20.83</v>
      </c>
      <c r="F1250" s="59">
        <v>69.03</v>
      </c>
      <c r="G1250" s="59">
        <v>75.19</v>
      </c>
      <c r="H1250" s="59">
        <v>53.48</v>
      </c>
      <c r="I1250" s="58" t="s">
        <v>83</v>
      </c>
      <c r="J1250" s="58"/>
    </row>
    <row r="1251" spans="1:10" x14ac:dyDescent="0.3">
      <c r="A1251" s="58" t="s">
        <v>447</v>
      </c>
      <c r="B1251" s="59">
        <v>2011</v>
      </c>
      <c r="C1251" s="59">
        <v>66.95</v>
      </c>
      <c r="D1251" s="59">
        <v>65.290000000000006</v>
      </c>
      <c r="E1251" s="59">
        <v>63.64</v>
      </c>
      <c r="F1251" s="59">
        <v>74.13</v>
      </c>
      <c r="G1251" s="59">
        <v>68.760000000000005</v>
      </c>
      <c r="H1251" s="59">
        <v>51.44</v>
      </c>
      <c r="I1251" s="58" t="s">
        <v>83</v>
      </c>
      <c r="J1251" s="58"/>
    </row>
    <row r="1252" spans="1:10" x14ac:dyDescent="0.3">
      <c r="A1252" s="58" t="s">
        <v>447</v>
      </c>
      <c r="B1252" s="59">
        <v>2012</v>
      </c>
      <c r="C1252" s="59">
        <v>70.569999999999993</v>
      </c>
      <c r="D1252" s="59">
        <v>41.53</v>
      </c>
      <c r="E1252" s="59">
        <v>22.22</v>
      </c>
      <c r="F1252" s="59">
        <v>74.13</v>
      </c>
      <c r="G1252" s="59">
        <v>80.59</v>
      </c>
      <c r="H1252" s="59">
        <v>49.78</v>
      </c>
      <c r="I1252" s="58" t="s">
        <v>83</v>
      </c>
      <c r="J1252" s="58"/>
    </row>
    <row r="1253" spans="1:10" x14ac:dyDescent="0.3">
      <c r="A1253" s="58" t="s">
        <v>447</v>
      </c>
      <c r="B1253" s="59">
        <v>2013</v>
      </c>
      <c r="C1253" s="59">
        <v>68.510000000000005</v>
      </c>
      <c r="D1253" s="59">
        <v>64.260000000000005</v>
      </c>
      <c r="E1253" s="59">
        <v>60</v>
      </c>
      <c r="F1253" s="59">
        <v>83.32</v>
      </c>
      <c r="G1253" s="59">
        <v>72.239999999999995</v>
      </c>
      <c r="H1253" s="59">
        <v>36.520000000000003</v>
      </c>
      <c r="I1253" s="58" t="s">
        <v>83</v>
      </c>
      <c r="J1253" s="58"/>
    </row>
    <row r="1254" spans="1:10" x14ac:dyDescent="0.3">
      <c r="A1254" s="58" t="s">
        <v>447</v>
      </c>
      <c r="B1254" s="59">
        <v>2014</v>
      </c>
      <c r="C1254" s="59">
        <v>64.5</v>
      </c>
      <c r="D1254" s="59">
        <v>54.75</v>
      </c>
      <c r="E1254" s="59">
        <v>45</v>
      </c>
      <c r="F1254" s="59">
        <v>73.239999999999995</v>
      </c>
      <c r="G1254" s="59">
        <v>79.95</v>
      </c>
      <c r="H1254" s="59">
        <v>26.63</v>
      </c>
      <c r="I1254" s="58" t="s">
        <v>83</v>
      </c>
      <c r="J1254" s="58"/>
    </row>
    <row r="1255" spans="1:10" x14ac:dyDescent="0.3">
      <c r="A1255" s="58" t="s">
        <v>447</v>
      </c>
      <c r="B1255" s="59">
        <v>2015</v>
      </c>
      <c r="C1255" s="59">
        <v>60.26</v>
      </c>
      <c r="D1255" s="59">
        <v>58.7</v>
      </c>
      <c r="E1255" s="59">
        <v>57.14</v>
      </c>
      <c r="F1255" s="59">
        <v>72.7</v>
      </c>
      <c r="G1255" s="59">
        <v>68.83</v>
      </c>
      <c r="H1255" s="59">
        <v>25.6</v>
      </c>
      <c r="I1255" s="58" t="s">
        <v>83</v>
      </c>
      <c r="J1255" s="58"/>
    </row>
    <row r="1256" spans="1:10" x14ac:dyDescent="0.3">
      <c r="A1256" s="58" t="s">
        <v>447</v>
      </c>
      <c r="B1256" s="59">
        <v>2016</v>
      </c>
      <c r="C1256" s="59">
        <v>70.510000000000005</v>
      </c>
      <c r="D1256" s="59">
        <v>57.13</v>
      </c>
      <c r="E1256" s="59">
        <v>38.89</v>
      </c>
      <c r="F1256" s="59">
        <v>79.08</v>
      </c>
      <c r="G1256" s="59">
        <v>78.819999999999993</v>
      </c>
      <c r="H1256" s="59">
        <v>43.2</v>
      </c>
      <c r="I1256" s="58" t="s">
        <v>83</v>
      </c>
      <c r="J1256" s="58"/>
    </row>
    <row r="1257" spans="1:10" x14ac:dyDescent="0.3">
      <c r="A1257" s="58" t="s">
        <v>447</v>
      </c>
      <c r="B1257" s="59">
        <v>2017</v>
      </c>
      <c r="C1257" s="59">
        <v>72.22</v>
      </c>
      <c r="D1257" s="59">
        <v>42.93</v>
      </c>
      <c r="E1257" s="59">
        <v>13.64</v>
      </c>
      <c r="F1257" s="59">
        <v>81.36</v>
      </c>
      <c r="G1257" s="59">
        <v>82.33</v>
      </c>
      <c r="H1257" s="59">
        <v>41.29</v>
      </c>
      <c r="I1257" s="58" t="s">
        <v>83</v>
      </c>
      <c r="J1257" s="58"/>
    </row>
    <row r="1258" spans="1:10" x14ac:dyDescent="0.3">
      <c r="A1258" s="58" t="s">
        <v>447</v>
      </c>
      <c r="B1258" s="59">
        <v>2018</v>
      </c>
      <c r="C1258" s="59">
        <v>74.489999999999995</v>
      </c>
      <c r="D1258" s="59">
        <v>39.520000000000003</v>
      </c>
      <c r="E1258" s="59">
        <v>4.55</v>
      </c>
      <c r="F1258" s="59">
        <v>80.680000000000007</v>
      </c>
      <c r="G1258" s="59">
        <v>80.2</v>
      </c>
      <c r="H1258" s="59">
        <v>55.18</v>
      </c>
      <c r="I1258" s="58" t="s">
        <v>83</v>
      </c>
      <c r="J1258" s="58"/>
    </row>
    <row r="1259" spans="1:10" x14ac:dyDescent="0.3">
      <c r="A1259" s="58" t="s">
        <v>447</v>
      </c>
      <c r="B1259" s="59">
        <v>2019</v>
      </c>
      <c r="C1259" s="59">
        <v>70.83</v>
      </c>
      <c r="D1259" s="59">
        <v>45.83</v>
      </c>
      <c r="E1259" s="59">
        <v>20.83</v>
      </c>
      <c r="F1259" s="59">
        <v>86.66</v>
      </c>
      <c r="G1259" s="59">
        <v>77.459999999999994</v>
      </c>
      <c r="H1259" s="59">
        <v>32.83</v>
      </c>
      <c r="I1259" s="58" t="s">
        <v>83</v>
      </c>
      <c r="J1259" s="58"/>
    </row>
    <row r="1260" spans="1:10" x14ac:dyDescent="0.3">
      <c r="A1260" s="58" t="s">
        <v>447</v>
      </c>
      <c r="B1260" s="59">
        <v>2020</v>
      </c>
      <c r="C1260" s="59">
        <v>75.19</v>
      </c>
      <c r="D1260" s="59">
        <v>42.59</v>
      </c>
      <c r="E1260" s="59">
        <v>10</v>
      </c>
      <c r="F1260" s="59">
        <v>95.31</v>
      </c>
      <c r="G1260" s="59">
        <v>71.25</v>
      </c>
      <c r="H1260" s="59">
        <v>44.62</v>
      </c>
      <c r="I1260" s="58" t="s">
        <v>83</v>
      </c>
      <c r="J1260" s="58"/>
    </row>
    <row r="1261" spans="1:10" x14ac:dyDescent="0.3">
      <c r="A1261" s="58" t="s">
        <v>447</v>
      </c>
      <c r="B1261" s="59">
        <v>2021</v>
      </c>
      <c r="C1261" s="59">
        <v>68.13</v>
      </c>
      <c r="D1261" s="59">
        <v>38.229999999999997</v>
      </c>
      <c r="E1261" s="59">
        <v>8.33</v>
      </c>
      <c r="F1261" s="59">
        <v>79.94</v>
      </c>
      <c r="G1261" s="59">
        <v>71.88</v>
      </c>
      <c r="H1261" s="59">
        <v>41.51</v>
      </c>
      <c r="I1261" s="58" t="s">
        <v>83</v>
      </c>
      <c r="J1261" s="58"/>
    </row>
    <row r="1262" spans="1:10" x14ac:dyDescent="0.3">
      <c r="A1262" s="58" t="s">
        <v>236</v>
      </c>
      <c r="B1262" s="59">
        <v>2008</v>
      </c>
      <c r="C1262" s="59">
        <v>83.6</v>
      </c>
      <c r="D1262" s="59">
        <v>83.6</v>
      </c>
      <c r="E1262" s="59">
        <v>90</v>
      </c>
      <c r="F1262" s="59">
        <v>83.83</v>
      </c>
      <c r="G1262" s="59">
        <v>81.92</v>
      </c>
      <c r="H1262" s="59">
        <v>85.39</v>
      </c>
      <c r="I1262" s="58" t="s">
        <v>83</v>
      </c>
      <c r="J1262" s="58"/>
    </row>
    <row r="1263" spans="1:10" x14ac:dyDescent="0.3">
      <c r="A1263" s="58" t="s">
        <v>236</v>
      </c>
      <c r="B1263" s="59">
        <v>2009</v>
      </c>
      <c r="C1263" s="59">
        <v>85.21</v>
      </c>
      <c r="D1263" s="59">
        <v>85.21</v>
      </c>
      <c r="E1263" s="59">
        <v>100</v>
      </c>
      <c r="F1263" s="59">
        <v>87.98</v>
      </c>
      <c r="G1263" s="59">
        <v>87.02</v>
      </c>
      <c r="H1263" s="59">
        <v>78.17</v>
      </c>
      <c r="I1263" s="58" t="s">
        <v>83</v>
      </c>
      <c r="J1263" s="58"/>
    </row>
    <row r="1264" spans="1:10" x14ac:dyDescent="0.3">
      <c r="A1264" s="58" t="s">
        <v>236</v>
      </c>
      <c r="B1264" s="59">
        <v>2010</v>
      </c>
      <c r="C1264" s="59">
        <v>82.44</v>
      </c>
      <c r="D1264" s="59">
        <v>82.44</v>
      </c>
      <c r="E1264" s="59">
        <v>100</v>
      </c>
      <c r="F1264" s="59">
        <v>85.2</v>
      </c>
      <c r="G1264" s="59">
        <v>81.349999999999994</v>
      </c>
      <c r="H1264" s="59">
        <v>79.17</v>
      </c>
      <c r="I1264" s="58" t="s">
        <v>83</v>
      </c>
      <c r="J1264" s="58"/>
    </row>
    <row r="1265" spans="1:10" x14ac:dyDescent="0.3">
      <c r="A1265" s="58" t="s">
        <v>236</v>
      </c>
      <c r="B1265" s="59">
        <v>2011</v>
      </c>
      <c r="C1265" s="59">
        <v>80.680000000000007</v>
      </c>
      <c r="D1265" s="59">
        <v>80.680000000000007</v>
      </c>
      <c r="E1265" s="59">
        <v>100</v>
      </c>
      <c r="F1265" s="59">
        <v>80.61</v>
      </c>
      <c r="G1265" s="59">
        <v>84.69</v>
      </c>
      <c r="H1265" s="59">
        <v>75.58</v>
      </c>
      <c r="I1265" s="58" t="s">
        <v>83</v>
      </c>
      <c r="J1265" s="58"/>
    </row>
    <row r="1266" spans="1:10" x14ac:dyDescent="0.3">
      <c r="A1266" s="58" t="s">
        <v>236</v>
      </c>
      <c r="B1266" s="59">
        <v>2012</v>
      </c>
      <c r="C1266" s="59">
        <v>79.47</v>
      </c>
      <c r="D1266" s="59">
        <v>79.47</v>
      </c>
      <c r="E1266" s="59">
        <v>100</v>
      </c>
      <c r="F1266" s="59">
        <v>72.45</v>
      </c>
      <c r="G1266" s="59">
        <v>84.93</v>
      </c>
      <c r="H1266" s="59">
        <v>84.3</v>
      </c>
      <c r="I1266" s="58" t="s">
        <v>83</v>
      </c>
      <c r="J1266" s="58"/>
    </row>
    <row r="1267" spans="1:10" x14ac:dyDescent="0.3">
      <c r="A1267" s="58" t="s">
        <v>236</v>
      </c>
      <c r="B1267" s="59">
        <v>2013</v>
      </c>
      <c r="C1267" s="59">
        <v>78.540000000000006</v>
      </c>
      <c r="D1267" s="59">
        <v>78.540000000000006</v>
      </c>
      <c r="E1267" s="59">
        <v>100</v>
      </c>
      <c r="F1267" s="59">
        <v>71.97</v>
      </c>
      <c r="G1267" s="59">
        <v>86.98</v>
      </c>
      <c r="H1267" s="59">
        <v>78.73</v>
      </c>
      <c r="I1267" s="58" t="s">
        <v>83</v>
      </c>
      <c r="J1267" s="58"/>
    </row>
    <row r="1268" spans="1:10" x14ac:dyDescent="0.3">
      <c r="A1268" s="58" t="s">
        <v>236</v>
      </c>
      <c r="B1268" s="59">
        <v>2014</v>
      </c>
      <c r="C1268" s="59">
        <v>79.47</v>
      </c>
      <c r="D1268" s="59">
        <v>79.47</v>
      </c>
      <c r="E1268" s="59">
        <v>100</v>
      </c>
      <c r="F1268" s="59">
        <v>81.95</v>
      </c>
      <c r="G1268" s="59">
        <v>90</v>
      </c>
      <c r="H1268" s="59">
        <v>61.58</v>
      </c>
      <c r="I1268" s="58" t="s">
        <v>83</v>
      </c>
      <c r="J1268" s="58"/>
    </row>
    <row r="1269" spans="1:10" x14ac:dyDescent="0.3">
      <c r="A1269" s="58" t="s">
        <v>236</v>
      </c>
      <c r="B1269" s="59">
        <v>2015</v>
      </c>
      <c r="C1269" s="59">
        <v>78.040000000000006</v>
      </c>
      <c r="D1269" s="59">
        <v>78.040000000000006</v>
      </c>
      <c r="E1269" s="59">
        <v>100</v>
      </c>
      <c r="F1269" s="59">
        <v>90.01</v>
      </c>
      <c r="G1269" s="59">
        <v>90.48</v>
      </c>
      <c r="H1269" s="59">
        <v>41.52</v>
      </c>
      <c r="I1269" s="58" t="s">
        <v>83</v>
      </c>
      <c r="J1269" s="58"/>
    </row>
    <row r="1270" spans="1:10" x14ac:dyDescent="0.3">
      <c r="A1270" s="58" t="s">
        <v>236</v>
      </c>
      <c r="B1270" s="59">
        <v>2016</v>
      </c>
      <c r="C1270" s="59">
        <v>83.3</v>
      </c>
      <c r="D1270" s="59">
        <v>83.3</v>
      </c>
      <c r="E1270" s="59">
        <v>100</v>
      </c>
      <c r="F1270" s="59">
        <v>87.91</v>
      </c>
      <c r="G1270" s="59">
        <v>91.34</v>
      </c>
      <c r="H1270" s="59">
        <v>65.03</v>
      </c>
      <c r="I1270" s="58" t="s">
        <v>83</v>
      </c>
      <c r="J1270" s="58"/>
    </row>
    <row r="1271" spans="1:10" x14ac:dyDescent="0.3">
      <c r="A1271" s="58" t="s">
        <v>236</v>
      </c>
      <c r="B1271" s="59">
        <v>2017</v>
      </c>
      <c r="C1271" s="59">
        <v>76.84</v>
      </c>
      <c r="D1271" s="59">
        <v>76.84</v>
      </c>
      <c r="E1271" s="59">
        <v>85.29</v>
      </c>
      <c r="F1271" s="59">
        <v>82.62</v>
      </c>
      <c r="G1271" s="59">
        <v>87.72</v>
      </c>
      <c r="H1271" s="59">
        <v>52.85</v>
      </c>
      <c r="I1271" s="58" t="s">
        <v>83</v>
      </c>
      <c r="J1271" s="58"/>
    </row>
    <row r="1272" spans="1:10" x14ac:dyDescent="0.3">
      <c r="A1272" s="58" t="s">
        <v>236</v>
      </c>
      <c r="B1272" s="59">
        <v>2018</v>
      </c>
      <c r="C1272" s="59">
        <v>78.22</v>
      </c>
      <c r="D1272" s="59">
        <v>78.22</v>
      </c>
      <c r="E1272" s="59">
        <v>94.74</v>
      </c>
      <c r="F1272" s="59">
        <v>86.18</v>
      </c>
      <c r="G1272" s="59">
        <v>85.54</v>
      </c>
      <c r="H1272" s="59">
        <v>55.17</v>
      </c>
      <c r="I1272" s="58" t="s">
        <v>83</v>
      </c>
      <c r="J1272" s="58"/>
    </row>
    <row r="1273" spans="1:10" x14ac:dyDescent="0.3">
      <c r="A1273" s="58" t="s">
        <v>236</v>
      </c>
      <c r="B1273" s="59">
        <v>2019</v>
      </c>
      <c r="C1273" s="59">
        <v>78.05</v>
      </c>
      <c r="D1273" s="59">
        <v>78.05</v>
      </c>
      <c r="E1273" s="59">
        <v>91.18</v>
      </c>
      <c r="F1273" s="59">
        <v>83.09</v>
      </c>
      <c r="G1273" s="59">
        <v>94</v>
      </c>
      <c r="H1273" s="59">
        <v>48.73</v>
      </c>
      <c r="I1273" s="58" t="s">
        <v>83</v>
      </c>
      <c r="J1273" s="58"/>
    </row>
    <row r="1274" spans="1:10" x14ac:dyDescent="0.3">
      <c r="A1274" s="58" t="s">
        <v>236</v>
      </c>
      <c r="B1274" s="59">
        <v>2020</v>
      </c>
      <c r="C1274" s="59">
        <v>79.95</v>
      </c>
      <c r="D1274" s="59">
        <v>79.95</v>
      </c>
      <c r="E1274" s="59">
        <v>83.33</v>
      </c>
      <c r="F1274" s="59">
        <v>90.7</v>
      </c>
      <c r="G1274" s="59">
        <v>93.86</v>
      </c>
      <c r="H1274" s="59">
        <v>43.59</v>
      </c>
      <c r="I1274" s="58" t="s">
        <v>83</v>
      </c>
      <c r="J1274" s="58"/>
    </row>
    <row r="1275" spans="1:10" x14ac:dyDescent="0.3">
      <c r="A1275" s="58" t="s">
        <v>236</v>
      </c>
      <c r="B1275" s="59">
        <v>2021</v>
      </c>
      <c r="C1275" s="59">
        <v>87.78</v>
      </c>
      <c r="D1275" s="59">
        <v>60.07</v>
      </c>
      <c r="E1275" s="59">
        <v>32.35</v>
      </c>
      <c r="F1275" s="59">
        <v>94.39</v>
      </c>
      <c r="G1275" s="59">
        <v>92.89</v>
      </c>
      <c r="H1275" s="59">
        <v>69.900000000000006</v>
      </c>
      <c r="I1275" s="58" t="s">
        <v>83</v>
      </c>
      <c r="J1275" s="58"/>
    </row>
    <row r="1276" spans="1:10" x14ac:dyDescent="0.3">
      <c r="A1276" s="58" t="s">
        <v>294</v>
      </c>
      <c r="B1276" s="59">
        <v>2008</v>
      </c>
      <c r="C1276" s="59">
        <v>69.959999999999994</v>
      </c>
      <c r="D1276" s="59">
        <v>69.959999999999994</v>
      </c>
      <c r="E1276" s="59">
        <v>100</v>
      </c>
      <c r="F1276" s="59">
        <v>82.68</v>
      </c>
      <c r="G1276" s="59">
        <v>84.73</v>
      </c>
      <c r="H1276" s="59">
        <v>34.1</v>
      </c>
      <c r="I1276" s="58" t="s">
        <v>83</v>
      </c>
      <c r="J1276" s="58"/>
    </row>
    <row r="1277" spans="1:10" x14ac:dyDescent="0.3">
      <c r="A1277" s="58" t="s">
        <v>294</v>
      </c>
      <c r="B1277" s="59">
        <v>2009</v>
      </c>
      <c r="C1277" s="59">
        <v>64.98</v>
      </c>
      <c r="D1277" s="59">
        <v>64.98</v>
      </c>
      <c r="E1277" s="59">
        <v>100</v>
      </c>
      <c r="F1277" s="59">
        <v>82.22</v>
      </c>
      <c r="G1277" s="59">
        <v>86.67</v>
      </c>
      <c r="H1277" s="59">
        <v>14.02</v>
      </c>
      <c r="I1277" s="58" t="s">
        <v>83</v>
      </c>
      <c r="J1277" s="58"/>
    </row>
    <row r="1278" spans="1:10" x14ac:dyDescent="0.3">
      <c r="A1278" s="58" t="s">
        <v>294</v>
      </c>
      <c r="B1278" s="59">
        <v>2010</v>
      </c>
      <c r="C1278" s="59">
        <v>71.95</v>
      </c>
      <c r="D1278" s="59">
        <v>71.95</v>
      </c>
      <c r="E1278" s="59">
        <v>100</v>
      </c>
      <c r="F1278" s="59">
        <v>75.540000000000006</v>
      </c>
      <c r="G1278" s="59">
        <v>89.4</v>
      </c>
      <c r="H1278" s="59">
        <v>42.95</v>
      </c>
      <c r="I1278" s="58" t="s">
        <v>83</v>
      </c>
      <c r="J1278" s="58"/>
    </row>
    <row r="1279" spans="1:10" x14ac:dyDescent="0.3">
      <c r="A1279" s="58" t="s">
        <v>294</v>
      </c>
      <c r="B1279" s="59">
        <v>2011</v>
      </c>
      <c r="C1279" s="59">
        <v>64.489999999999995</v>
      </c>
      <c r="D1279" s="59">
        <v>64.489999999999995</v>
      </c>
      <c r="E1279" s="59">
        <v>100</v>
      </c>
      <c r="F1279" s="59">
        <v>68.17</v>
      </c>
      <c r="G1279" s="59">
        <v>85.26</v>
      </c>
      <c r="H1279" s="59">
        <v>30.65</v>
      </c>
      <c r="I1279" s="58" t="s">
        <v>83</v>
      </c>
      <c r="J1279" s="58"/>
    </row>
    <row r="1280" spans="1:10" x14ac:dyDescent="0.3">
      <c r="A1280" s="58" t="s">
        <v>294</v>
      </c>
      <c r="B1280" s="59">
        <v>2012</v>
      </c>
      <c r="C1280" s="59">
        <v>73.52</v>
      </c>
      <c r="D1280" s="59">
        <v>73.52</v>
      </c>
      <c r="E1280" s="59">
        <v>100</v>
      </c>
      <c r="F1280" s="59">
        <v>78.41</v>
      </c>
      <c r="G1280" s="59">
        <v>90.4</v>
      </c>
      <c r="H1280" s="59">
        <v>43.82</v>
      </c>
      <c r="I1280" s="58" t="s">
        <v>83</v>
      </c>
      <c r="J1280" s="58"/>
    </row>
    <row r="1281" spans="1:10" x14ac:dyDescent="0.3">
      <c r="A1281" s="58" t="s">
        <v>294</v>
      </c>
      <c r="B1281" s="59">
        <v>2013</v>
      </c>
      <c r="C1281" s="59">
        <v>76.319999999999993</v>
      </c>
      <c r="D1281" s="59">
        <v>76.319999999999993</v>
      </c>
      <c r="E1281" s="59">
        <v>100</v>
      </c>
      <c r="F1281" s="59">
        <v>77.319999999999993</v>
      </c>
      <c r="G1281" s="59">
        <v>83.35</v>
      </c>
      <c r="H1281" s="59">
        <v>65.16</v>
      </c>
      <c r="I1281" s="58" t="s">
        <v>83</v>
      </c>
      <c r="J1281" s="58"/>
    </row>
    <row r="1282" spans="1:10" x14ac:dyDescent="0.3">
      <c r="A1282" s="58" t="s">
        <v>294</v>
      </c>
      <c r="B1282" s="59">
        <v>2014</v>
      </c>
      <c r="C1282" s="59">
        <v>74.41</v>
      </c>
      <c r="D1282" s="59">
        <v>74.41</v>
      </c>
      <c r="E1282" s="59">
        <v>100</v>
      </c>
      <c r="F1282" s="59">
        <v>75.12</v>
      </c>
      <c r="G1282" s="59">
        <v>82.13</v>
      </c>
      <c r="H1282" s="59">
        <v>62.58</v>
      </c>
      <c r="I1282" s="58" t="s">
        <v>83</v>
      </c>
      <c r="J1282" s="58"/>
    </row>
    <row r="1283" spans="1:10" x14ac:dyDescent="0.3">
      <c r="A1283" s="58" t="s">
        <v>294</v>
      </c>
      <c r="B1283" s="59">
        <v>2015</v>
      </c>
      <c r="C1283" s="59">
        <v>79.319999999999993</v>
      </c>
      <c r="D1283" s="59">
        <v>79.319999999999993</v>
      </c>
      <c r="E1283" s="59">
        <v>100</v>
      </c>
      <c r="F1283" s="59">
        <v>78.709999999999994</v>
      </c>
      <c r="G1283" s="59">
        <v>86.01</v>
      </c>
      <c r="H1283" s="59">
        <v>70.53</v>
      </c>
      <c r="I1283" s="58" t="s">
        <v>83</v>
      </c>
      <c r="J1283" s="58"/>
    </row>
    <row r="1284" spans="1:10" x14ac:dyDescent="0.3">
      <c r="A1284" s="58" t="s">
        <v>294</v>
      </c>
      <c r="B1284" s="59">
        <v>2016</v>
      </c>
      <c r="C1284" s="59">
        <v>75.52</v>
      </c>
      <c r="D1284" s="59">
        <v>75.52</v>
      </c>
      <c r="E1284" s="59">
        <v>100</v>
      </c>
      <c r="F1284" s="59">
        <v>74.819999999999993</v>
      </c>
      <c r="G1284" s="59">
        <v>83.13</v>
      </c>
      <c r="H1284" s="59">
        <v>65.5</v>
      </c>
      <c r="I1284" s="58" t="s">
        <v>83</v>
      </c>
      <c r="J1284" s="58"/>
    </row>
    <row r="1285" spans="1:10" x14ac:dyDescent="0.3">
      <c r="A1285" s="58" t="s">
        <v>294</v>
      </c>
      <c r="B1285" s="59">
        <v>2017</v>
      </c>
      <c r="C1285" s="59">
        <v>75.040000000000006</v>
      </c>
      <c r="D1285" s="59">
        <v>56.97</v>
      </c>
      <c r="E1285" s="59">
        <v>38.89</v>
      </c>
      <c r="F1285" s="59">
        <v>78.849999999999994</v>
      </c>
      <c r="G1285" s="59">
        <v>85.02</v>
      </c>
      <c r="H1285" s="59">
        <v>56.41</v>
      </c>
      <c r="I1285" s="58" t="s">
        <v>83</v>
      </c>
      <c r="J1285" s="58"/>
    </row>
    <row r="1286" spans="1:10" x14ac:dyDescent="0.3">
      <c r="A1286" s="58" t="s">
        <v>294</v>
      </c>
      <c r="B1286" s="59">
        <v>2018</v>
      </c>
      <c r="C1286" s="59">
        <v>79.97</v>
      </c>
      <c r="D1286" s="59">
        <v>79.97</v>
      </c>
      <c r="E1286" s="59">
        <v>100</v>
      </c>
      <c r="F1286" s="59">
        <v>83.76</v>
      </c>
      <c r="G1286" s="59">
        <v>88.42</v>
      </c>
      <c r="H1286" s="59">
        <v>63.54</v>
      </c>
      <c r="I1286" s="58" t="s">
        <v>83</v>
      </c>
      <c r="J1286" s="58"/>
    </row>
    <row r="1287" spans="1:10" x14ac:dyDescent="0.3">
      <c r="A1287" s="58" t="s">
        <v>294</v>
      </c>
      <c r="B1287" s="59">
        <v>2019</v>
      </c>
      <c r="C1287" s="59">
        <v>79</v>
      </c>
      <c r="D1287" s="59">
        <v>79</v>
      </c>
      <c r="E1287" s="59">
        <v>100</v>
      </c>
      <c r="F1287" s="59">
        <v>85.01</v>
      </c>
      <c r="G1287" s="59">
        <v>86.94</v>
      </c>
      <c r="H1287" s="59">
        <v>60.7</v>
      </c>
      <c r="I1287" s="58" t="s">
        <v>83</v>
      </c>
      <c r="J1287" s="58"/>
    </row>
    <row r="1288" spans="1:10" x14ac:dyDescent="0.3">
      <c r="A1288" s="58" t="s">
        <v>294</v>
      </c>
      <c r="B1288" s="59">
        <v>2020</v>
      </c>
      <c r="C1288" s="59">
        <v>81.84</v>
      </c>
      <c r="D1288" s="59">
        <v>81.84</v>
      </c>
      <c r="E1288" s="59">
        <v>100</v>
      </c>
      <c r="F1288" s="59">
        <v>83.95</v>
      </c>
      <c r="G1288" s="59">
        <v>87.6</v>
      </c>
      <c r="H1288" s="59">
        <v>71.180000000000007</v>
      </c>
      <c r="I1288" s="58" t="s">
        <v>83</v>
      </c>
      <c r="J1288" s="58"/>
    </row>
    <row r="1289" spans="1:10" x14ac:dyDescent="0.3">
      <c r="A1289" s="58" t="s">
        <v>294</v>
      </c>
      <c r="B1289" s="59">
        <v>2021</v>
      </c>
      <c r="C1289" s="59">
        <v>79.83</v>
      </c>
      <c r="D1289" s="59">
        <v>79.83</v>
      </c>
      <c r="E1289" s="59">
        <v>100</v>
      </c>
      <c r="F1289" s="59">
        <v>82.19</v>
      </c>
      <c r="G1289" s="59">
        <v>84.78</v>
      </c>
      <c r="H1289" s="59">
        <v>70.03</v>
      </c>
      <c r="I1289" s="58" t="s">
        <v>83</v>
      </c>
      <c r="J1289" s="58"/>
    </row>
    <row r="1290" spans="1:10" x14ac:dyDescent="0.3">
      <c r="A1290" s="58" t="s">
        <v>320</v>
      </c>
      <c r="B1290" s="59">
        <v>2008</v>
      </c>
      <c r="C1290" s="59">
        <v>90.88</v>
      </c>
      <c r="D1290" s="59">
        <v>89.76</v>
      </c>
      <c r="E1290" s="59">
        <v>90</v>
      </c>
      <c r="F1290" s="59">
        <v>96.83</v>
      </c>
      <c r="G1290" s="59">
        <v>87.39</v>
      </c>
      <c r="H1290" s="59">
        <v>85.32</v>
      </c>
      <c r="I1290" s="58" t="s">
        <v>83</v>
      </c>
      <c r="J1290" s="58"/>
    </row>
    <row r="1291" spans="1:10" x14ac:dyDescent="0.3">
      <c r="A1291" s="58" t="s">
        <v>320</v>
      </c>
      <c r="B1291" s="59">
        <v>2009</v>
      </c>
      <c r="C1291" s="59">
        <v>93.16</v>
      </c>
      <c r="D1291" s="59">
        <v>93.16</v>
      </c>
      <c r="E1291" s="59">
        <v>100</v>
      </c>
      <c r="F1291" s="59">
        <v>98.2</v>
      </c>
      <c r="G1291" s="59">
        <v>91.49</v>
      </c>
      <c r="H1291" s="59">
        <v>86.78</v>
      </c>
      <c r="I1291" s="58" t="s">
        <v>83</v>
      </c>
      <c r="J1291" s="58"/>
    </row>
    <row r="1292" spans="1:10" x14ac:dyDescent="0.3">
      <c r="A1292" s="58" t="s">
        <v>320</v>
      </c>
      <c r="B1292" s="59">
        <v>2010</v>
      </c>
      <c r="C1292" s="59">
        <v>90.49</v>
      </c>
      <c r="D1292" s="59">
        <v>88.99</v>
      </c>
      <c r="E1292" s="59">
        <v>88.89</v>
      </c>
      <c r="F1292" s="59">
        <v>95.57</v>
      </c>
      <c r="G1292" s="59">
        <v>89.35</v>
      </c>
      <c r="H1292" s="59">
        <v>83.32</v>
      </c>
      <c r="I1292" s="58" t="s">
        <v>83</v>
      </c>
      <c r="J1292" s="58"/>
    </row>
    <row r="1293" spans="1:10" x14ac:dyDescent="0.3">
      <c r="A1293" s="58" t="s">
        <v>320</v>
      </c>
      <c r="B1293" s="59">
        <v>2011</v>
      </c>
      <c r="C1293" s="59">
        <v>82.74</v>
      </c>
      <c r="D1293" s="59">
        <v>81.55</v>
      </c>
      <c r="E1293" s="59">
        <v>84.48</v>
      </c>
      <c r="F1293" s="59">
        <v>81.400000000000006</v>
      </c>
      <c r="G1293" s="59">
        <v>89.15</v>
      </c>
      <c r="H1293" s="59">
        <v>76.69</v>
      </c>
      <c r="I1293" s="58" t="s">
        <v>83</v>
      </c>
      <c r="J1293" s="58"/>
    </row>
    <row r="1294" spans="1:10" x14ac:dyDescent="0.3">
      <c r="A1294" s="58" t="s">
        <v>320</v>
      </c>
      <c r="B1294" s="59">
        <v>2012</v>
      </c>
      <c r="C1294" s="59">
        <v>72.040000000000006</v>
      </c>
      <c r="D1294" s="59">
        <v>49.91</v>
      </c>
      <c r="E1294" s="59">
        <v>31.48</v>
      </c>
      <c r="F1294" s="59">
        <v>64.989999999999995</v>
      </c>
      <c r="G1294" s="59">
        <v>82.69</v>
      </c>
      <c r="H1294" s="59">
        <v>70.19</v>
      </c>
      <c r="I1294" s="58" t="s">
        <v>83</v>
      </c>
      <c r="J1294" s="58"/>
    </row>
    <row r="1295" spans="1:10" x14ac:dyDescent="0.3">
      <c r="A1295" s="58" t="s">
        <v>320</v>
      </c>
      <c r="B1295" s="59">
        <v>2013</v>
      </c>
      <c r="C1295" s="59">
        <v>74.28</v>
      </c>
      <c r="D1295" s="59">
        <v>74.28</v>
      </c>
      <c r="E1295" s="59">
        <v>100</v>
      </c>
      <c r="F1295" s="59">
        <v>65.2</v>
      </c>
      <c r="G1295" s="59">
        <v>88.04</v>
      </c>
      <c r="H1295" s="59">
        <v>71.83</v>
      </c>
      <c r="I1295" s="58" t="s">
        <v>83</v>
      </c>
      <c r="J1295" s="58"/>
    </row>
    <row r="1296" spans="1:10" x14ac:dyDescent="0.3">
      <c r="A1296" s="58" t="s">
        <v>320</v>
      </c>
      <c r="B1296" s="59">
        <v>2014</v>
      </c>
      <c r="C1296" s="59">
        <v>72.12</v>
      </c>
      <c r="D1296" s="59">
        <v>72.12</v>
      </c>
      <c r="E1296" s="59">
        <v>100</v>
      </c>
      <c r="F1296" s="59">
        <v>72.22</v>
      </c>
      <c r="G1296" s="59">
        <v>89.89</v>
      </c>
      <c r="H1296" s="59">
        <v>48.83</v>
      </c>
      <c r="I1296" s="58" t="s">
        <v>83</v>
      </c>
      <c r="J1296" s="58"/>
    </row>
    <row r="1297" spans="1:10" x14ac:dyDescent="0.3">
      <c r="A1297" s="58" t="s">
        <v>320</v>
      </c>
      <c r="B1297" s="59">
        <v>2015</v>
      </c>
      <c r="C1297" s="59">
        <v>74.55</v>
      </c>
      <c r="D1297" s="59">
        <v>74.55</v>
      </c>
      <c r="E1297" s="59">
        <v>100</v>
      </c>
      <c r="F1297" s="59">
        <v>72.27</v>
      </c>
      <c r="G1297" s="59">
        <v>90.57</v>
      </c>
      <c r="H1297" s="59">
        <v>57.6</v>
      </c>
      <c r="I1297" s="58" t="s">
        <v>83</v>
      </c>
      <c r="J1297" s="58"/>
    </row>
    <row r="1298" spans="1:10" x14ac:dyDescent="0.3">
      <c r="A1298" s="58" t="s">
        <v>320</v>
      </c>
      <c r="B1298" s="59">
        <v>2016</v>
      </c>
      <c r="C1298" s="59">
        <v>75.44</v>
      </c>
      <c r="D1298" s="59">
        <v>75.44</v>
      </c>
      <c r="E1298" s="59">
        <v>100</v>
      </c>
      <c r="F1298" s="59">
        <v>74.2</v>
      </c>
      <c r="G1298" s="59">
        <v>93.32</v>
      </c>
      <c r="H1298" s="59">
        <v>54.31</v>
      </c>
      <c r="I1298" s="58" t="s">
        <v>83</v>
      </c>
      <c r="J1298" s="58"/>
    </row>
    <row r="1299" spans="1:10" x14ac:dyDescent="0.3">
      <c r="A1299" s="58" t="s">
        <v>320</v>
      </c>
      <c r="B1299" s="59">
        <v>2017</v>
      </c>
      <c r="C1299" s="59">
        <v>77.099999999999994</v>
      </c>
      <c r="D1299" s="59">
        <v>77.099999999999994</v>
      </c>
      <c r="E1299" s="59">
        <v>100</v>
      </c>
      <c r="F1299" s="59">
        <v>71.3</v>
      </c>
      <c r="G1299" s="59">
        <v>91.5</v>
      </c>
      <c r="H1299" s="59">
        <v>68.25</v>
      </c>
      <c r="I1299" s="58" t="s">
        <v>83</v>
      </c>
      <c r="J1299" s="58"/>
    </row>
    <row r="1300" spans="1:10" x14ac:dyDescent="0.3">
      <c r="A1300" s="58" t="s">
        <v>320</v>
      </c>
      <c r="B1300" s="59">
        <v>2018</v>
      </c>
      <c r="C1300" s="59">
        <v>83.85</v>
      </c>
      <c r="D1300" s="59">
        <v>83.85</v>
      </c>
      <c r="E1300" s="59">
        <v>100</v>
      </c>
      <c r="F1300" s="59">
        <v>85.03</v>
      </c>
      <c r="G1300" s="59">
        <v>89.86</v>
      </c>
      <c r="H1300" s="59">
        <v>74.05</v>
      </c>
      <c r="I1300" s="58" t="s">
        <v>83</v>
      </c>
      <c r="J1300" s="58"/>
    </row>
    <row r="1301" spans="1:10" x14ac:dyDescent="0.3">
      <c r="A1301" s="58" t="s">
        <v>320</v>
      </c>
      <c r="B1301" s="59">
        <v>2019</v>
      </c>
      <c r="C1301" s="59">
        <v>83.36</v>
      </c>
      <c r="D1301" s="59">
        <v>83.36</v>
      </c>
      <c r="E1301" s="59">
        <v>100</v>
      </c>
      <c r="F1301" s="59">
        <v>81.03</v>
      </c>
      <c r="G1301" s="59">
        <v>89.68</v>
      </c>
      <c r="H1301" s="59">
        <v>79.09</v>
      </c>
      <c r="I1301" s="58" t="s">
        <v>83</v>
      </c>
      <c r="J1301" s="58"/>
    </row>
    <row r="1302" spans="1:10" x14ac:dyDescent="0.3">
      <c r="A1302" s="58" t="s">
        <v>320</v>
      </c>
      <c r="B1302" s="59">
        <v>2020</v>
      </c>
      <c r="C1302" s="59">
        <v>86.45</v>
      </c>
      <c r="D1302" s="59">
        <v>64.650000000000006</v>
      </c>
      <c r="E1302" s="59">
        <v>42.86</v>
      </c>
      <c r="F1302" s="59">
        <v>80.98</v>
      </c>
      <c r="G1302" s="59">
        <v>90.87</v>
      </c>
      <c r="H1302" s="59">
        <v>89.99</v>
      </c>
      <c r="I1302" s="58" t="s">
        <v>83</v>
      </c>
      <c r="J1302" s="58"/>
    </row>
    <row r="1303" spans="1:10" x14ac:dyDescent="0.3">
      <c r="A1303" s="58" t="s">
        <v>320</v>
      </c>
      <c r="B1303" s="59">
        <v>2021</v>
      </c>
      <c r="C1303" s="59">
        <v>87.21</v>
      </c>
      <c r="D1303" s="59">
        <v>87.21</v>
      </c>
      <c r="E1303" s="59">
        <v>100</v>
      </c>
      <c r="F1303" s="59">
        <v>82</v>
      </c>
      <c r="G1303" s="59">
        <v>89.42</v>
      </c>
      <c r="H1303" s="59">
        <v>93.18</v>
      </c>
      <c r="I1303" s="58" t="s">
        <v>83</v>
      </c>
      <c r="J1303" s="58"/>
    </row>
    <row r="1304" spans="1:10" x14ac:dyDescent="0.3">
      <c r="A1304" s="58" t="s">
        <v>693</v>
      </c>
      <c r="B1304" s="59">
        <v>2008</v>
      </c>
      <c r="C1304" s="59">
        <v>70.39</v>
      </c>
      <c r="D1304" s="59">
        <v>70.39</v>
      </c>
      <c r="E1304" s="59">
        <v>100</v>
      </c>
      <c r="F1304" s="59">
        <v>71.599999999999994</v>
      </c>
      <c r="G1304" s="59">
        <v>66.87</v>
      </c>
      <c r="H1304" s="59">
        <v>72.900000000000006</v>
      </c>
      <c r="I1304" s="58" t="s">
        <v>83</v>
      </c>
      <c r="J1304" s="58"/>
    </row>
    <row r="1305" spans="1:10" x14ac:dyDescent="0.3">
      <c r="A1305" s="58" t="s">
        <v>693</v>
      </c>
      <c r="B1305" s="59">
        <v>2009</v>
      </c>
      <c r="C1305" s="59">
        <v>84.18</v>
      </c>
      <c r="D1305" s="59">
        <v>84.18</v>
      </c>
      <c r="E1305" s="59">
        <v>100</v>
      </c>
      <c r="F1305" s="59">
        <v>87.7</v>
      </c>
      <c r="G1305" s="59">
        <v>90.68</v>
      </c>
      <c r="H1305" s="59">
        <v>69.75</v>
      </c>
      <c r="I1305" s="58" t="s">
        <v>83</v>
      </c>
      <c r="J1305" s="58"/>
    </row>
    <row r="1306" spans="1:10" x14ac:dyDescent="0.3">
      <c r="A1306" s="58" t="s">
        <v>693</v>
      </c>
      <c r="B1306" s="59">
        <v>2010</v>
      </c>
      <c r="C1306" s="59">
        <v>82.09</v>
      </c>
      <c r="D1306" s="59">
        <v>82.09</v>
      </c>
      <c r="E1306" s="59">
        <v>88.89</v>
      </c>
      <c r="F1306" s="59">
        <v>85.44</v>
      </c>
      <c r="G1306" s="59">
        <v>87.73</v>
      </c>
      <c r="H1306" s="59">
        <v>69.08</v>
      </c>
      <c r="I1306" s="58" t="s">
        <v>83</v>
      </c>
      <c r="J1306" s="58"/>
    </row>
    <row r="1307" spans="1:10" x14ac:dyDescent="0.3">
      <c r="A1307" s="58" t="s">
        <v>693</v>
      </c>
      <c r="B1307" s="59">
        <v>2011</v>
      </c>
      <c r="C1307" s="59">
        <v>84.75</v>
      </c>
      <c r="D1307" s="59">
        <v>82.55</v>
      </c>
      <c r="E1307" s="59">
        <v>84.48</v>
      </c>
      <c r="F1307" s="59">
        <v>97.52</v>
      </c>
      <c r="G1307" s="59">
        <v>82.31</v>
      </c>
      <c r="H1307" s="59">
        <v>66.209999999999994</v>
      </c>
      <c r="I1307" s="58" t="s">
        <v>83</v>
      </c>
      <c r="J1307" s="58"/>
    </row>
    <row r="1308" spans="1:10" x14ac:dyDescent="0.3">
      <c r="A1308" s="58" t="s">
        <v>693</v>
      </c>
      <c r="B1308" s="59">
        <v>2012</v>
      </c>
      <c r="C1308" s="59">
        <v>81.239999999999995</v>
      </c>
      <c r="D1308" s="59">
        <v>81.239999999999995</v>
      </c>
      <c r="E1308" s="59">
        <v>81.48</v>
      </c>
      <c r="F1308" s="59">
        <v>95.97</v>
      </c>
      <c r="G1308" s="59">
        <v>81.290000000000006</v>
      </c>
      <c r="H1308" s="59">
        <v>56.14</v>
      </c>
      <c r="I1308" s="58" t="s">
        <v>83</v>
      </c>
      <c r="J1308" s="58"/>
    </row>
    <row r="1309" spans="1:10" x14ac:dyDescent="0.3">
      <c r="A1309" s="58" t="s">
        <v>693</v>
      </c>
      <c r="B1309" s="59">
        <v>2013</v>
      </c>
      <c r="C1309" s="59">
        <v>85.64</v>
      </c>
      <c r="D1309" s="59">
        <v>85.64</v>
      </c>
      <c r="E1309" s="59">
        <v>100</v>
      </c>
      <c r="F1309" s="59">
        <v>95.15</v>
      </c>
      <c r="G1309" s="59">
        <v>83.73</v>
      </c>
      <c r="H1309" s="59">
        <v>71.97</v>
      </c>
      <c r="I1309" s="58" t="s">
        <v>83</v>
      </c>
      <c r="J1309" s="58"/>
    </row>
    <row r="1310" spans="1:10" x14ac:dyDescent="0.3">
      <c r="A1310" s="58" t="s">
        <v>693</v>
      </c>
      <c r="B1310" s="59">
        <v>2014</v>
      </c>
      <c r="C1310" s="59">
        <v>87.84</v>
      </c>
      <c r="D1310" s="59">
        <v>87.84</v>
      </c>
      <c r="E1310" s="59">
        <v>100</v>
      </c>
      <c r="F1310" s="59">
        <v>96.83</v>
      </c>
      <c r="G1310" s="59">
        <v>84.32</v>
      </c>
      <c r="H1310" s="59">
        <v>77.14</v>
      </c>
      <c r="I1310" s="58" t="s">
        <v>83</v>
      </c>
      <c r="J1310" s="58"/>
    </row>
    <row r="1311" spans="1:10" x14ac:dyDescent="0.3">
      <c r="A1311" s="58" t="s">
        <v>693</v>
      </c>
      <c r="B1311" s="59">
        <v>2015</v>
      </c>
      <c r="C1311" s="59">
        <v>90.01</v>
      </c>
      <c r="D1311" s="59">
        <v>85.01</v>
      </c>
      <c r="E1311" s="59">
        <v>80</v>
      </c>
      <c r="F1311" s="59">
        <v>97.07</v>
      </c>
      <c r="G1311" s="59">
        <v>88.61</v>
      </c>
      <c r="H1311" s="59">
        <v>79.849999999999994</v>
      </c>
      <c r="I1311" s="58" t="s">
        <v>83</v>
      </c>
      <c r="J1311" s="58"/>
    </row>
    <row r="1312" spans="1:10" x14ac:dyDescent="0.3">
      <c r="A1312" s="58" t="s">
        <v>693</v>
      </c>
      <c r="B1312" s="59">
        <v>2016</v>
      </c>
      <c r="C1312" s="59">
        <v>91.03</v>
      </c>
      <c r="D1312" s="59">
        <v>91.03</v>
      </c>
      <c r="E1312" s="59">
        <v>100</v>
      </c>
      <c r="F1312" s="59">
        <v>94.85</v>
      </c>
      <c r="G1312" s="59">
        <v>95.02</v>
      </c>
      <c r="H1312" s="59">
        <v>79.36</v>
      </c>
      <c r="I1312" s="58" t="s">
        <v>83</v>
      </c>
      <c r="J1312" s="58"/>
    </row>
    <row r="1313" spans="1:10" x14ac:dyDescent="0.3">
      <c r="A1313" s="58" t="s">
        <v>693</v>
      </c>
      <c r="B1313" s="59">
        <v>2017</v>
      </c>
      <c r="C1313" s="59">
        <v>89.21</v>
      </c>
      <c r="D1313" s="59">
        <v>66.66</v>
      </c>
      <c r="E1313" s="59">
        <v>44.12</v>
      </c>
      <c r="F1313" s="59">
        <v>91.63</v>
      </c>
      <c r="G1313" s="59">
        <v>92.83</v>
      </c>
      <c r="H1313" s="59">
        <v>80.38</v>
      </c>
      <c r="I1313" s="58" t="s">
        <v>83</v>
      </c>
      <c r="J1313" s="58"/>
    </row>
    <row r="1314" spans="1:10" x14ac:dyDescent="0.3">
      <c r="A1314" s="58" t="s">
        <v>693</v>
      </c>
      <c r="B1314" s="59">
        <v>2018</v>
      </c>
      <c r="C1314" s="59">
        <v>89.69</v>
      </c>
      <c r="D1314" s="59">
        <v>84.32</v>
      </c>
      <c r="E1314" s="59">
        <v>78.95</v>
      </c>
      <c r="F1314" s="59">
        <v>91.28</v>
      </c>
      <c r="G1314" s="59">
        <v>93.02</v>
      </c>
      <c r="H1314" s="59">
        <v>82.63</v>
      </c>
      <c r="I1314" s="58" t="s">
        <v>83</v>
      </c>
      <c r="J1314" s="58"/>
    </row>
    <row r="1315" spans="1:10" x14ac:dyDescent="0.3">
      <c r="A1315" s="58" t="s">
        <v>693</v>
      </c>
      <c r="B1315" s="59">
        <v>2019</v>
      </c>
      <c r="C1315" s="59">
        <v>87.98</v>
      </c>
      <c r="D1315" s="59">
        <v>52.81</v>
      </c>
      <c r="E1315" s="59">
        <v>17.649999999999999</v>
      </c>
      <c r="F1315" s="59">
        <v>89.58</v>
      </c>
      <c r="G1315" s="59">
        <v>93.56</v>
      </c>
      <c r="H1315" s="59">
        <v>78.010000000000005</v>
      </c>
      <c r="I1315" s="58" t="s">
        <v>83</v>
      </c>
      <c r="J1315" s="58"/>
    </row>
    <row r="1316" spans="1:10" x14ac:dyDescent="0.3">
      <c r="A1316" s="58" t="s">
        <v>693</v>
      </c>
      <c r="B1316" s="59">
        <v>2020</v>
      </c>
      <c r="C1316" s="59">
        <v>91.59</v>
      </c>
      <c r="D1316" s="59">
        <v>50.56</v>
      </c>
      <c r="E1316" s="59">
        <v>9.52</v>
      </c>
      <c r="F1316" s="59">
        <v>94.45</v>
      </c>
      <c r="G1316" s="59">
        <v>96.29</v>
      </c>
      <c r="H1316" s="59">
        <v>80.63</v>
      </c>
      <c r="I1316" s="58" t="s">
        <v>83</v>
      </c>
      <c r="J1316" s="58"/>
    </row>
    <row r="1317" spans="1:10" x14ac:dyDescent="0.3">
      <c r="A1317" s="58" t="s">
        <v>693</v>
      </c>
      <c r="B1317" s="59">
        <v>2021</v>
      </c>
      <c r="C1317" s="59">
        <v>91.07</v>
      </c>
      <c r="D1317" s="59">
        <v>80.09</v>
      </c>
      <c r="E1317" s="59">
        <v>69.12</v>
      </c>
      <c r="F1317" s="59">
        <v>95.01</v>
      </c>
      <c r="G1317" s="59">
        <v>94.97</v>
      </c>
      <c r="H1317" s="59">
        <v>79.290000000000006</v>
      </c>
      <c r="I1317" s="58" t="s">
        <v>83</v>
      </c>
      <c r="J1317" s="58"/>
    </row>
    <row r="1318" spans="1:10" x14ac:dyDescent="0.3">
      <c r="A1318" s="58" t="s">
        <v>106</v>
      </c>
      <c r="B1318" s="59">
        <v>2008</v>
      </c>
      <c r="C1318" s="59">
        <v>54.69</v>
      </c>
      <c r="D1318" s="59">
        <v>54.69</v>
      </c>
      <c r="E1318" s="59">
        <v>80</v>
      </c>
      <c r="F1318" s="59">
        <v>75.989999999999995</v>
      </c>
      <c r="G1318" s="59">
        <v>45.72</v>
      </c>
      <c r="H1318" s="59">
        <v>29.2</v>
      </c>
      <c r="I1318" s="58" t="s">
        <v>83</v>
      </c>
      <c r="J1318" s="58"/>
    </row>
    <row r="1319" spans="1:10" x14ac:dyDescent="0.3">
      <c r="A1319" s="58" t="s">
        <v>106</v>
      </c>
      <c r="B1319" s="59">
        <v>2009</v>
      </c>
      <c r="C1319" s="59">
        <v>63.36</v>
      </c>
      <c r="D1319" s="59">
        <v>34.799999999999997</v>
      </c>
      <c r="E1319" s="59">
        <v>6.25</v>
      </c>
      <c r="F1319" s="59">
        <v>73.209999999999994</v>
      </c>
      <c r="G1319" s="59">
        <v>58.75</v>
      </c>
      <c r="H1319" s="59">
        <v>52.22</v>
      </c>
      <c r="I1319" s="58" t="s">
        <v>83</v>
      </c>
      <c r="J1319" s="58"/>
    </row>
    <row r="1320" spans="1:10" x14ac:dyDescent="0.3">
      <c r="A1320" s="58" t="s">
        <v>106</v>
      </c>
      <c r="B1320" s="59">
        <v>2010</v>
      </c>
      <c r="C1320" s="59">
        <v>62.92</v>
      </c>
      <c r="D1320" s="59">
        <v>62.92</v>
      </c>
      <c r="E1320" s="59">
        <v>83.33</v>
      </c>
      <c r="F1320" s="59">
        <v>78.87</v>
      </c>
      <c r="G1320" s="59">
        <v>54.09</v>
      </c>
      <c r="H1320" s="59">
        <v>46.88</v>
      </c>
      <c r="I1320" s="58" t="s">
        <v>83</v>
      </c>
      <c r="J1320" s="58"/>
    </row>
    <row r="1321" spans="1:10" x14ac:dyDescent="0.3">
      <c r="A1321" s="58" t="s">
        <v>106</v>
      </c>
      <c r="B1321" s="59">
        <v>2011</v>
      </c>
      <c r="C1321" s="59">
        <v>58.26</v>
      </c>
      <c r="D1321" s="59">
        <v>58.26</v>
      </c>
      <c r="E1321" s="59">
        <v>86.36</v>
      </c>
      <c r="F1321" s="59">
        <v>68.819999999999993</v>
      </c>
      <c r="G1321" s="59">
        <v>54.01</v>
      </c>
      <c r="H1321" s="59">
        <v>45.35</v>
      </c>
      <c r="I1321" s="58" t="s">
        <v>83</v>
      </c>
      <c r="J1321" s="58"/>
    </row>
    <row r="1322" spans="1:10" x14ac:dyDescent="0.3">
      <c r="A1322" s="58" t="s">
        <v>106</v>
      </c>
      <c r="B1322" s="59">
        <v>2012</v>
      </c>
      <c r="C1322" s="59">
        <v>62.98</v>
      </c>
      <c r="D1322" s="59">
        <v>62.98</v>
      </c>
      <c r="E1322" s="59">
        <v>88.89</v>
      </c>
      <c r="F1322" s="59">
        <v>70.13</v>
      </c>
      <c r="G1322" s="59">
        <v>62.5</v>
      </c>
      <c r="H1322" s="59">
        <v>50.79</v>
      </c>
      <c r="I1322" s="58" t="s">
        <v>83</v>
      </c>
      <c r="J1322" s="58"/>
    </row>
    <row r="1323" spans="1:10" x14ac:dyDescent="0.3">
      <c r="A1323" s="58" t="s">
        <v>106</v>
      </c>
      <c r="B1323" s="59">
        <v>2013</v>
      </c>
      <c r="C1323" s="59">
        <v>63.88</v>
      </c>
      <c r="D1323" s="59">
        <v>63.88</v>
      </c>
      <c r="E1323" s="59">
        <v>100</v>
      </c>
      <c r="F1323" s="59">
        <v>71.19</v>
      </c>
      <c r="G1323" s="59">
        <v>63.63</v>
      </c>
      <c r="H1323" s="59">
        <v>51.08</v>
      </c>
      <c r="I1323" s="58" t="s">
        <v>83</v>
      </c>
      <c r="J1323" s="58"/>
    </row>
    <row r="1324" spans="1:10" x14ac:dyDescent="0.3">
      <c r="A1324" s="58" t="s">
        <v>106</v>
      </c>
      <c r="B1324" s="59">
        <v>2014</v>
      </c>
      <c r="C1324" s="59">
        <v>65.06</v>
      </c>
      <c r="D1324" s="59">
        <v>65.06</v>
      </c>
      <c r="E1324" s="59">
        <v>90</v>
      </c>
      <c r="F1324" s="59">
        <v>72.599999999999994</v>
      </c>
      <c r="G1324" s="59">
        <v>62.22</v>
      </c>
      <c r="H1324" s="59">
        <v>55.54</v>
      </c>
      <c r="I1324" s="58" t="s">
        <v>83</v>
      </c>
      <c r="J1324" s="58"/>
    </row>
    <row r="1325" spans="1:10" x14ac:dyDescent="0.3">
      <c r="A1325" s="58" t="s">
        <v>106</v>
      </c>
      <c r="B1325" s="59">
        <v>2015</v>
      </c>
      <c r="C1325" s="59">
        <v>65.44</v>
      </c>
      <c r="D1325" s="59">
        <v>61.29</v>
      </c>
      <c r="E1325" s="59">
        <v>57.14</v>
      </c>
      <c r="F1325" s="59">
        <v>74.84</v>
      </c>
      <c r="G1325" s="59">
        <v>61.99</v>
      </c>
      <c r="H1325" s="59">
        <v>53.44</v>
      </c>
      <c r="I1325" s="58" t="s">
        <v>83</v>
      </c>
      <c r="J1325" s="58"/>
    </row>
    <row r="1326" spans="1:10" x14ac:dyDescent="0.3">
      <c r="A1326" s="58" t="s">
        <v>106</v>
      </c>
      <c r="B1326" s="59">
        <v>2016</v>
      </c>
      <c r="C1326" s="59">
        <v>63.87</v>
      </c>
      <c r="D1326" s="59">
        <v>63.87</v>
      </c>
      <c r="E1326" s="59">
        <v>66.67</v>
      </c>
      <c r="F1326" s="59">
        <v>78</v>
      </c>
      <c r="G1326" s="59">
        <v>56.71</v>
      </c>
      <c r="H1326" s="59">
        <v>48.69</v>
      </c>
      <c r="I1326" s="58" t="s">
        <v>83</v>
      </c>
      <c r="J1326" s="58"/>
    </row>
    <row r="1327" spans="1:10" x14ac:dyDescent="0.3">
      <c r="A1327" s="58" t="s">
        <v>106</v>
      </c>
      <c r="B1327" s="59">
        <v>2017</v>
      </c>
      <c r="C1327" s="59">
        <v>65.650000000000006</v>
      </c>
      <c r="D1327" s="59">
        <v>65.650000000000006</v>
      </c>
      <c r="E1327" s="59">
        <v>72.73</v>
      </c>
      <c r="F1327" s="59">
        <v>79.180000000000007</v>
      </c>
      <c r="G1327" s="59">
        <v>55.65</v>
      </c>
      <c r="H1327" s="59">
        <v>55.61</v>
      </c>
      <c r="I1327" s="58" t="s">
        <v>83</v>
      </c>
      <c r="J1327" s="58"/>
    </row>
    <row r="1328" spans="1:10" x14ac:dyDescent="0.3">
      <c r="A1328" s="58" t="s">
        <v>106</v>
      </c>
      <c r="B1328" s="59">
        <v>2018</v>
      </c>
      <c r="C1328" s="59">
        <v>78.06</v>
      </c>
      <c r="D1328" s="59">
        <v>54.94</v>
      </c>
      <c r="E1328" s="59">
        <v>31.82</v>
      </c>
      <c r="F1328" s="59">
        <v>80.290000000000006</v>
      </c>
      <c r="G1328" s="59">
        <v>71.47</v>
      </c>
      <c r="H1328" s="59">
        <v>83.5</v>
      </c>
      <c r="I1328" s="58" t="s">
        <v>83</v>
      </c>
      <c r="J1328" s="58"/>
    </row>
    <row r="1329" spans="1:10" x14ac:dyDescent="0.3">
      <c r="A1329" s="58" t="s">
        <v>106</v>
      </c>
      <c r="B1329" s="59">
        <v>2019</v>
      </c>
      <c r="C1329" s="59">
        <v>76.790000000000006</v>
      </c>
      <c r="D1329" s="59">
        <v>44.65</v>
      </c>
      <c r="E1329" s="59">
        <v>12.5</v>
      </c>
      <c r="F1329" s="59">
        <v>79.2</v>
      </c>
      <c r="G1329" s="59">
        <v>78.010000000000005</v>
      </c>
      <c r="H1329" s="59">
        <v>70.709999999999994</v>
      </c>
      <c r="I1329" s="58" t="s">
        <v>83</v>
      </c>
      <c r="J1329" s="58"/>
    </row>
    <row r="1330" spans="1:10" x14ac:dyDescent="0.3">
      <c r="A1330" s="58" t="s">
        <v>106</v>
      </c>
      <c r="B1330" s="59">
        <v>2020</v>
      </c>
      <c r="C1330" s="59">
        <v>73.11</v>
      </c>
      <c r="D1330" s="59">
        <v>54.05</v>
      </c>
      <c r="E1330" s="59">
        <v>35</v>
      </c>
      <c r="F1330" s="59">
        <v>74.739999999999995</v>
      </c>
      <c r="G1330" s="59">
        <v>74.900000000000006</v>
      </c>
      <c r="H1330" s="59">
        <v>67.59</v>
      </c>
      <c r="I1330" s="58" t="s">
        <v>83</v>
      </c>
      <c r="J1330" s="58"/>
    </row>
    <row r="1331" spans="1:10" x14ac:dyDescent="0.3">
      <c r="A1331" s="58" t="s">
        <v>106</v>
      </c>
      <c r="B1331" s="59">
        <v>2021</v>
      </c>
      <c r="C1331" s="59">
        <v>78.61</v>
      </c>
      <c r="D1331" s="59">
        <v>78.61</v>
      </c>
      <c r="E1331" s="59">
        <v>100</v>
      </c>
      <c r="F1331" s="59">
        <v>73.19</v>
      </c>
      <c r="G1331" s="59">
        <v>82.83</v>
      </c>
      <c r="H1331" s="59">
        <v>82.32</v>
      </c>
      <c r="I1331" s="58" t="s">
        <v>83</v>
      </c>
      <c r="J1331" s="58"/>
    </row>
    <row r="1332" spans="1:10" x14ac:dyDescent="0.3">
      <c r="A1332" s="58" t="s">
        <v>298</v>
      </c>
      <c r="B1332" s="59">
        <v>2008</v>
      </c>
      <c r="C1332" s="59">
        <v>62.58</v>
      </c>
      <c r="D1332" s="59">
        <v>62.58</v>
      </c>
      <c r="E1332" s="59">
        <v>100</v>
      </c>
      <c r="F1332" s="59">
        <v>83.1</v>
      </c>
      <c r="G1332" s="59">
        <v>61.74</v>
      </c>
      <c r="H1332" s="59">
        <v>28.79</v>
      </c>
      <c r="I1332" s="58" t="s">
        <v>83</v>
      </c>
      <c r="J1332" s="58"/>
    </row>
    <row r="1333" spans="1:10" x14ac:dyDescent="0.3">
      <c r="A1333" s="58" t="s">
        <v>298</v>
      </c>
      <c r="B1333" s="59">
        <v>2009</v>
      </c>
      <c r="C1333" s="59">
        <v>58.48</v>
      </c>
      <c r="D1333" s="59">
        <v>58.48</v>
      </c>
      <c r="E1333" s="59">
        <v>100</v>
      </c>
      <c r="F1333" s="59">
        <v>79.22</v>
      </c>
      <c r="G1333" s="59">
        <v>58.03</v>
      </c>
      <c r="H1333" s="59">
        <v>23.8</v>
      </c>
      <c r="I1333" s="58" t="s">
        <v>83</v>
      </c>
      <c r="J1333" s="58"/>
    </row>
    <row r="1334" spans="1:10" x14ac:dyDescent="0.3">
      <c r="A1334" s="58" t="s">
        <v>298</v>
      </c>
      <c r="B1334" s="59">
        <v>2010</v>
      </c>
      <c r="C1334" s="59">
        <v>69.790000000000006</v>
      </c>
      <c r="D1334" s="59">
        <v>69.790000000000006</v>
      </c>
      <c r="E1334" s="59">
        <v>100</v>
      </c>
      <c r="F1334" s="59">
        <v>78.27</v>
      </c>
      <c r="G1334" s="59">
        <v>63.05</v>
      </c>
      <c r="H1334" s="59">
        <v>64.150000000000006</v>
      </c>
      <c r="I1334" s="58" t="s">
        <v>83</v>
      </c>
      <c r="J1334" s="58"/>
    </row>
    <row r="1335" spans="1:10" x14ac:dyDescent="0.3">
      <c r="A1335" s="58" t="s">
        <v>298</v>
      </c>
      <c r="B1335" s="59">
        <v>2011</v>
      </c>
      <c r="C1335" s="59">
        <v>65.94</v>
      </c>
      <c r="D1335" s="59">
        <v>65.94</v>
      </c>
      <c r="E1335" s="59">
        <v>100</v>
      </c>
      <c r="F1335" s="59">
        <v>73.260000000000005</v>
      </c>
      <c r="G1335" s="59">
        <v>54.56</v>
      </c>
      <c r="H1335" s="59">
        <v>68.290000000000006</v>
      </c>
      <c r="I1335" s="58" t="s">
        <v>83</v>
      </c>
      <c r="J1335" s="58"/>
    </row>
    <row r="1336" spans="1:10" x14ac:dyDescent="0.3">
      <c r="A1336" s="58" t="s">
        <v>298</v>
      </c>
      <c r="B1336" s="59">
        <v>2012</v>
      </c>
      <c r="C1336" s="59">
        <v>69.89</v>
      </c>
      <c r="D1336" s="59">
        <v>69.89</v>
      </c>
      <c r="E1336" s="59">
        <v>100</v>
      </c>
      <c r="F1336" s="59">
        <v>78.760000000000005</v>
      </c>
      <c r="G1336" s="59">
        <v>55.46</v>
      </c>
      <c r="H1336" s="59">
        <v>73.569999999999993</v>
      </c>
      <c r="I1336" s="58" t="s">
        <v>83</v>
      </c>
      <c r="J1336" s="58"/>
    </row>
    <row r="1337" spans="1:10" x14ac:dyDescent="0.3">
      <c r="A1337" s="58" t="s">
        <v>298</v>
      </c>
      <c r="B1337" s="59">
        <v>2013</v>
      </c>
      <c r="C1337" s="59">
        <v>72.150000000000006</v>
      </c>
      <c r="D1337" s="59">
        <v>72.150000000000006</v>
      </c>
      <c r="E1337" s="59">
        <v>100</v>
      </c>
      <c r="F1337" s="59">
        <v>83.83</v>
      </c>
      <c r="G1337" s="59">
        <v>49.95</v>
      </c>
      <c r="H1337" s="59">
        <v>81.16</v>
      </c>
      <c r="I1337" s="58" t="s">
        <v>83</v>
      </c>
      <c r="J1337" s="58"/>
    </row>
    <row r="1338" spans="1:10" x14ac:dyDescent="0.3">
      <c r="A1338" s="58" t="s">
        <v>298</v>
      </c>
      <c r="B1338" s="59">
        <v>2014</v>
      </c>
      <c r="C1338" s="59">
        <v>79.650000000000006</v>
      </c>
      <c r="D1338" s="59">
        <v>79.650000000000006</v>
      </c>
      <c r="E1338" s="59">
        <v>100</v>
      </c>
      <c r="F1338" s="59">
        <v>87.99</v>
      </c>
      <c r="G1338" s="59">
        <v>60.49</v>
      </c>
      <c r="H1338" s="59">
        <v>90.39</v>
      </c>
      <c r="I1338" s="58" t="s">
        <v>83</v>
      </c>
      <c r="J1338" s="58"/>
    </row>
    <row r="1339" spans="1:10" x14ac:dyDescent="0.3">
      <c r="A1339" s="58" t="s">
        <v>298</v>
      </c>
      <c r="B1339" s="59">
        <v>2015</v>
      </c>
      <c r="C1339" s="59">
        <v>77.58</v>
      </c>
      <c r="D1339" s="59">
        <v>77.58</v>
      </c>
      <c r="E1339" s="59">
        <v>100</v>
      </c>
      <c r="F1339" s="59">
        <v>81.31</v>
      </c>
      <c r="G1339" s="59">
        <v>63.99</v>
      </c>
      <c r="H1339" s="59">
        <v>88.92</v>
      </c>
      <c r="I1339" s="58" t="s">
        <v>83</v>
      </c>
      <c r="J1339" s="58"/>
    </row>
    <row r="1340" spans="1:10" x14ac:dyDescent="0.3">
      <c r="A1340" s="58" t="s">
        <v>298</v>
      </c>
      <c r="B1340" s="59">
        <v>2016</v>
      </c>
      <c r="C1340" s="59">
        <v>72.66</v>
      </c>
      <c r="D1340" s="59">
        <v>72.66</v>
      </c>
      <c r="E1340" s="59">
        <v>100</v>
      </c>
      <c r="F1340" s="59">
        <v>81.349999999999994</v>
      </c>
      <c r="G1340" s="59">
        <v>60.21</v>
      </c>
      <c r="H1340" s="59">
        <v>74.06</v>
      </c>
      <c r="I1340" s="58" t="s">
        <v>83</v>
      </c>
      <c r="J1340" s="58"/>
    </row>
    <row r="1341" spans="1:10" x14ac:dyDescent="0.3">
      <c r="A1341" s="58" t="s">
        <v>298</v>
      </c>
      <c r="B1341" s="59">
        <v>2017</v>
      </c>
      <c r="C1341" s="59">
        <v>72.17</v>
      </c>
      <c r="D1341" s="59">
        <v>72.17</v>
      </c>
      <c r="E1341" s="59">
        <v>100</v>
      </c>
      <c r="F1341" s="59">
        <v>83.33</v>
      </c>
      <c r="G1341" s="59">
        <v>59.25</v>
      </c>
      <c r="H1341" s="59">
        <v>69.98</v>
      </c>
      <c r="I1341" s="58" t="s">
        <v>83</v>
      </c>
      <c r="J1341" s="58"/>
    </row>
    <row r="1342" spans="1:10" x14ac:dyDescent="0.3">
      <c r="A1342" s="58" t="s">
        <v>298</v>
      </c>
      <c r="B1342" s="59">
        <v>2018</v>
      </c>
      <c r="C1342" s="59">
        <v>74.48</v>
      </c>
      <c r="D1342" s="59">
        <v>74.48</v>
      </c>
      <c r="E1342" s="59">
        <v>100</v>
      </c>
      <c r="F1342" s="59">
        <v>87.63</v>
      </c>
      <c r="G1342" s="59">
        <v>52.98</v>
      </c>
      <c r="H1342" s="59">
        <v>80.08</v>
      </c>
      <c r="I1342" s="58" t="s">
        <v>83</v>
      </c>
      <c r="J1342" s="58"/>
    </row>
    <row r="1343" spans="1:10" x14ac:dyDescent="0.3">
      <c r="A1343" s="58" t="s">
        <v>298</v>
      </c>
      <c r="B1343" s="59">
        <v>2019</v>
      </c>
      <c r="C1343" s="59">
        <v>75.47</v>
      </c>
      <c r="D1343" s="59">
        <v>75.47</v>
      </c>
      <c r="E1343" s="59">
        <v>100</v>
      </c>
      <c r="F1343" s="59">
        <v>87.24</v>
      </c>
      <c r="G1343" s="59">
        <v>52.94</v>
      </c>
      <c r="H1343" s="59">
        <v>84.76</v>
      </c>
      <c r="I1343" s="58" t="s">
        <v>83</v>
      </c>
      <c r="J1343" s="58"/>
    </row>
    <row r="1344" spans="1:10" x14ac:dyDescent="0.3">
      <c r="A1344" s="58" t="s">
        <v>298</v>
      </c>
      <c r="B1344" s="59">
        <v>2020</v>
      </c>
      <c r="C1344" s="59">
        <v>79.040000000000006</v>
      </c>
      <c r="D1344" s="59">
        <v>79.040000000000006</v>
      </c>
      <c r="E1344" s="59">
        <v>100</v>
      </c>
      <c r="F1344" s="59">
        <v>90.74</v>
      </c>
      <c r="G1344" s="59">
        <v>54.55</v>
      </c>
      <c r="H1344" s="59">
        <v>90.99</v>
      </c>
      <c r="I1344" s="58" t="s">
        <v>83</v>
      </c>
      <c r="J1344" s="58"/>
    </row>
    <row r="1345" spans="1:10" x14ac:dyDescent="0.3">
      <c r="A1345" s="58" t="s">
        <v>298</v>
      </c>
      <c r="B1345" s="59">
        <v>2021</v>
      </c>
      <c r="C1345" s="59">
        <v>71.48</v>
      </c>
      <c r="D1345" s="59">
        <v>71.48</v>
      </c>
      <c r="E1345" s="59">
        <v>100</v>
      </c>
      <c r="F1345" s="59">
        <v>83.01</v>
      </c>
      <c r="G1345" s="59">
        <v>46.42</v>
      </c>
      <c r="H1345" s="59">
        <v>84.46</v>
      </c>
      <c r="I1345" s="58" t="s">
        <v>83</v>
      </c>
      <c r="J1345" s="58"/>
    </row>
    <row r="1346" spans="1:10" x14ac:dyDescent="0.3">
      <c r="A1346" s="58" t="s">
        <v>287</v>
      </c>
      <c r="B1346" s="59">
        <v>2008</v>
      </c>
      <c r="C1346" s="59">
        <v>61.4</v>
      </c>
      <c r="D1346" s="59">
        <v>61.4</v>
      </c>
      <c r="E1346" s="59">
        <v>100</v>
      </c>
      <c r="F1346" s="59">
        <v>52.71</v>
      </c>
      <c r="G1346" s="59">
        <v>90.73</v>
      </c>
      <c r="H1346" s="59">
        <v>28.86</v>
      </c>
      <c r="I1346" s="58" t="s">
        <v>83</v>
      </c>
      <c r="J1346" s="58"/>
    </row>
    <row r="1347" spans="1:10" x14ac:dyDescent="0.3">
      <c r="A1347" s="58" t="s">
        <v>287</v>
      </c>
      <c r="B1347" s="59">
        <v>2009</v>
      </c>
      <c r="C1347" s="59">
        <v>58.16</v>
      </c>
      <c r="D1347" s="59">
        <v>58.16</v>
      </c>
      <c r="E1347" s="59">
        <v>100</v>
      </c>
      <c r="F1347" s="59">
        <v>57.24</v>
      </c>
      <c r="G1347" s="59">
        <v>86.57</v>
      </c>
      <c r="H1347" s="59">
        <v>15.91</v>
      </c>
      <c r="I1347" s="58" t="s">
        <v>83</v>
      </c>
      <c r="J1347" s="58"/>
    </row>
    <row r="1348" spans="1:10" x14ac:dyDescent="0.3">
      <c r="A1348" s="58" t="s">
        <v>287</v>
      </c>
      <c r="B1348" s="59">
        <v>2010</v>
      </c>
      <c r="C1348" s="59">
        <v>68.319999999999993</v>
      </c>
      <c r="D1348" s="59">
        <v>68.319999999999993</v>
      </c>
      <c r="E1348" s="59">
        <v>100</v>
      </c>
      <c r="F1348" s="59">
        <v>66.34</v>
      </c>
      <c r="G1348" s="59">
        <v>93.33</v>
      </c>
      <c r="H1348" s="59">
        <v>32.82</v>
      </c>
      <c r="I1348" s="58" t="s">
        <v>83</v>
      </c>
      <c r="J1348" s="58"/>
    </row>
    <row r="1349" spans="1:10" x14ac:dyDescent="0.3">
      <c r="A1349" s="58" t="s">
        <v>287</v>
      </c>
      <c r="B1349" s="59">
        <v>2011</v>
      </c>
      <c r="C1349" s="59">
        <v>74.180000000000007</v>
      </c>
      <c r="D1349" s="59">
        <v>74.180000000000007</v>
      </c>
      <c r="E1349" s="59">
        <v>100</v>
      </c>
      <c r="F1349" s="59">
        <v>74.64</v>
      </c>
      <c r="G1349" s="59">
        <v>90.44</v>
      </c>
      <c r="H1349" s="59">
        <v>48.6</v>
      </c>
      <c r="I1349" s="58" t="s">
        <v>83</v>
      </c>
      <c r="J1349" s="58"/>
    </row>
    <row r="1350" spans="1:10" x14ac:dyDescent="0.3">
      <c r="A1350" s="58" t="s">
        <v>287</v>
      </c>
      <c r="B1350" s="59">
        <v>2012</v>
      </c>
      <c r="C1350" s="59">
        <v>76.7</v>
      </c>
      <c r="D1350" s="59">
        <v>76.7</v>
      </c>
      <c r="E1350" s="59">
        <v>100</v>
      </c>
      <c r="F1350" s="59">
        <v>85.02</v>
      </c>
      <c r="G1350" s="59">
        <v>91.44</v>
      </c>
      <c r="H1350" s="59">
        <v>42.19</v>
      </c>
      <c r="I1350" s="58" t="s">
        <v>83</v>
      </c>
      <c r="J1350" s="58"/>
    </row>
    <row r="1351" spans="1:10" x14ac:dyDescent="0.3">
      <c r="A1351" s="58" t="s">
        <v>287</v>
      </c>
      <c r="B1351" s="59">
        <v>2013</v>
      </c>
      <c r="C1351" s="59">
        <v>77.42</v>
      </c>
      <c r="D1351" s="59">
        <v>77.42</v>
      </c>
      <c r="E1351" s="59">
        <v>100</v>
      </c>
      <c r="F1351" s="59">
        <v>87.15</v>
      </c>
      <c r="G1351" s="59">
        <v>92.96</v>
      </c>
      <c r="H1351" s="59">
        <v>39.65</v>
      </c>
      <c r="I1351" s="58" t="s">
        <v>83</v>
      </c>
      <c r="J1351" s="58"/>
    </row>
    <row r="1352" spans="1:10" x14ac:dyDescent="0.3">
      <c r="A1352" s="58" t="s">
        <v>287</v>
      </c>
      <c r="B1352" s="59">
        <v>2014</v>
      </c>
      <c r="C1352" s="59">
        <v>77.84</v>
      </c>
      <c r="D1352" s="59">
        <v>77.84</v>
      </c>
      <c r="E1352" s="59">
        <v>100</v>
      </c>
      <c r="F1352" s="59">
        <v>85.1</v>
      </c>
      <c r="G1352" s="59">
        <v>90.01</v>
      </c>
      <c r="H1352" s="59">
        <v>48.75</v>
      </c>
      <c r="I1352" s="58" t="s">
        <v>83</v>
      </c>
      <c r="J1352" s="58"/>
    </row>
    <row r="1353" spans="1:10" x14ac:dyDescent="0.3">
      <c r="A1353" s="58" t="s">
        <v>287</v>
      </c>
      <c r="B1353" s="59">
        <v>2015</v>
      </c>
      <c r="C1353" s="59">
        <v>78.92</v>
      </c>
      <c r="D1353" s="59">
        <v>78.92</v>
      </c>
      <c r="E1353" s="59">
        <v>100</v>
      </c>
      <c r="F1353" s="59">
        <v>88.59</v>
      </c>
      <c r="G1353" s="59">
        <v>93.22</v>
      </c>
      <c r="H1353" s="59">
        <v>43.14</v>
      </c>
      <c r="I1353" s="58" t="s">
        <v>83</v>
      </c>
      <c r="J1353" s="58"/>
    </row>
    <row r="1354" spans="1:10" x14ac:dyDescent="0.3">
      <c r="A1354" s="58" t="s">
        <v>287</v>
      </c>
      <c r="B1354" s="59">
        <v>2016</v>
      </c>
      <c r="C1354" s="59">
        <v>78.7</v>
      </c>
      <c r="D1354" s="59">
        <v>78.7</v>
      </c>
      <c r="E1354" s="59">
        <v>100</v>
      </c>
      <c r="F1354" s="59">
        <v>95.05</v>
      </c>
      <c r="G1354" s="59">
        <v>91.4</v>
      </c>
      <c r="H1354" s="59">
        <v>35.79</v>
      </c>
      <c r="I1354" s="58" t="s">
        <v>83</v>
      </c>
      <c r="J1354" s="58"/>
    </row>
    <row r="1355" spans="1:10" x14ac:dyDescent="0.3">
      <c r="A1355" s="58" t="s">
        <v>287</v>
      </c>
      <c r="B1355" s="59">
        <v>2017</v>
      </c>
      <c r="C1355" s="59">
        <v>81.31</v>
      </c>
      <c r="D1355" s="59">
        <v>81.31</v>
      </c>
      <c r="E1355" s="59">
        <v>100</v>
      </c>
      <c r="F1355" s="59">
        <v>97.25</v>
      </c>
      <c r="G1355" s="59">
        <v>96.47</v>
      </c>
      <c r="H1355" s="59">
        <v>35.200000000000003</v>
      </c>
      <c r="I1355" s="58" t="s">
        <v>83</v>
      </c>
      <c r="J1355" s="58"/>
    </row>
    <row r="1356" spans="1:10" x14ac:dyDescent="0.3">
      <c r="A1356" s="58" t="s">
        <v>287</v>
      </c>
      <c r="B1356" s="59">
        <v>2018</v>
      </c>
      <c r="C1356" s="59">
        <v>78.930000000000007</v>
      </c>
      <c r="D1356" s="59">
        <v>78.930000000000007</v>
      </c>
      <c r="E1356" s="59">
        <v>100</v>
      </c>
      <c r="F1356" s="59">
        <v>92.87</v>
      </c>
      <c r="G1356" s="59">
        <v>96.5</v>
      </c>
      <c r="H1356" s="59">
        <v>32.01</v>
      </c>
      <c r="I1356" s="58" t="s">
        <v>83</v>
      </c>
      <c r="J1356" s="58"/>
    </row>
    <row r="1357" spans="1:10" x14ac:dyDescent="0.3">
      <c r="A1357" s="58" t="s">
        <v>287</v>
      </c>
      <c r="B1357" s="59">
        <v>2019</v>
      </c>
      <c r="C1357" s="59">
        <v>79.86</v>
      </c>
      <c r="D1357" s="59">
        <v>79.86</v>
      </c>
      <c r="E1357" s="59">
        <v>100</v>
      </c>
      <c r="F1357" s="59">
        <v>92.48</v>
      </c>
      <c r="G1357" s="59">
        <v>96.02</v>
      </c>
      <c r="H1357" s="59">
        <v>36.979999999999997</v>
      </c>
      <c r="I1357" s="58" t="s">
        <v>83</v>
      </c>
      <c r="J1357" s="58"/>
    </row>
    <row r="1358" spans="1:10" x14ac:dyDescent="0.3">
      <c r="A1358" s="58" t="s">
        <v>287</v>
      </c>
      <c r="B1358" s="59">
        <v>2020</v>
      </c>
      <c r="C1358" s="59">
        <v>80.28</v>
      </c>
      <c r="D1358" s="59">
        <v>80.28</v>
      </c>
      <c r="E1358" s="59">
        <v>100</v>
      </c>
      <c r="F1358" s="59">
        <v>93.19</v>
      </c>
      <c r="G1358" s="59">
        <v>92.98</v>
      </c>
      <c r="H1358" s="59">
        <v>42.29</v>
      </c>
      <c r="I1358" s="58" t="s">
        <v>83</v>
      </c>
      <c r="J1358" s="58"/>
    </row>
    <row r="1359" spans="1:10" x14ac:dyDescent="0.3">
      <c r="A1359" s="58" t="s">
        <v>287</v>
      </c>
      <c r="B1359" s="59">
        <v>2021</v>
      </c>
      <c r="C1359" s="59">
        <v>79.150000000000006</v>
      </c>
      <c r="D1359" s="59">
        <v>79.150000000000006</v>
      </c>
      <c r="E1359" s="59">
        <v>100</v>
      </c>
      <c r="F1359" s="59">
        <v>88.03</v>
      </c>
      <c r="G1359" s="59">
        <v>91.92</v>
      </c>
      <c r="H1359" s="59">
        <v>46.83</v>
      </c>
      <c r="I1359" s="58" t="s">
        <v>83</v>
      </c>
      <c r="J1359" s="58"/>
    </row>
    <row r="1360" spans="1:10" x14ac:dyDescent="0.3">
      <c r="A1360" s="58" t="s">
        <v>47</v>
      </c>
      <c r="B1360" s="59">
        <v>2008</v>
      </c>
      <c r="C1360" s="59">
        <v>86.46</v>
      </c>
      <c r="D1360" s="59">
        <v>58</v>
      </c>
      <c r="E1360" s="59">
        <v>38</v>
      </c>
      <c r="F1360" s="59">
        <v>89.31</v>
      </c>
      <c r="G1360" s="59">
        <v>84.39</v>
      </c>
      <c r="H1360" s="59">
        <v>84.32</v>
      </c>
      <c r="I1360" s="58" t="s">
        <v>83</v>
      </c>
      <c r="J1360" s="58"/>
    </row>
    <row r="1361" spans="1:10" x14ac:dyDescent="0.3">
      <c r="A1361" s="58" t="s">
        <v>47</v>
      </c>
      <c r="B1361" s="59">
        <v>2009</v>
      </c>
      <c r="C1361" s="59">
        <v>90.31</v>
      </c>
      <c r="D1361" s="59">
        <v>89.8</v>
      </c>
      <c r="E1361" s="59">
        <v>90.63</v>
      </c>
      <c r="F1361" s="59">
        <v>95.35</v>
      </c>
      <c r="G1361" s="59">
        <v>88.22</v>
      </c>
      <c r="H1361" s="59">
        <v>84.46</v>
      </c>
      <c r="I1361" s="58" t="s">
        <v>83</v>
      </c>
      <c r="J1361" s="58"/>
    </row>
    <row r="1362" spans="1:10" x14ac:dyDescent="0.3">
      <c r="A1362" s="58" t="s">
        <v>47</v>
      </c>
      <c r="B1362" s="59">
        <v>2010</v>
      </c>
      <c r="C1362" s="59">
        <v>83.71</v>
      </c>
      <c r="D1362" s="59">
        <v>60.6</v>
      </c>
      <c r="E1362" s="59">
        <v>44.44</v>
      </c>
      <c r="F1362" s="59">
        <v>93.19</v>
      </c>
      <c r="G1362" s="59">
        <v>86.67</v>
      </c>
      <c r="H1362" s="59">
        <v>63.75</v>
      </c>
      <c r="I1362" s="58" t="s">
        <v>83</v>
      </c>
      <c r="J1362" s="58"/>
    </row>
    <row r="1363" spans="1:10" x14ac:dyDescent="0.3">
      <c r="A1363" s="58" t="s">
        <v>47</v>
      </c>
      <c r="B1363" s="59">
        <v>2011</v>
      </c>
      <c r="C1363" s="59">
        <v>86.89</v>
      </c>
      <c r="D1363" s="59">
        <v>83.62</v>
      </c>
      <c r="E1363" s="59">
        <v>84.48</v>
      </c>
      <c r="F1363" s="59">
        <v>93.81</v>
      </c>
      <c r="G1363" s="59">
        <v>86.02</v>
      </c>
      <c r="H1363" s="59">
        <v>76.260000000000005</v>
      </c>
      <c r="I1363" s="58" t="s">
        <v>83</v>
      </c>
      <c r="J1363" s="58"/>
    </row>
    <row r="1364" spans="1:10" x14ac:dyDescent="0.3">
      <c r="A1364" s="58" t="s">
        <v>47</v>
      </c>
      <c r="B1364" s="59">
        <v>2012</v>
      </c>
      <c r="C1364" s="59">
        <v>83.97</v>
      </c>
      <c r="D1364" s="59">
        <v>83.97</v>
      </c>
      <c r="E1364" s="59">
        <v>100</v>
      </c>
      <c r="F1364" s="59">
        <v>92.95</v>
      </c>
      <c r="G1364" s="59">
        <v>79.760000000000005</v>
      </c>
      <c r="H1364" s="59">
        <v>74.19</v>
      </c>
      <c r="I1364" s="58" t="s">
        <v>83</v>
      </c>
      <c r="J1364" s="58"/>
    </row>
    <row r="1365" spans="1:10" x14ac:dyDescent="0.3">
      <c r="A1365" s="58" t="s">
        <v>47</v>
      </c>
      <c r="B1365" s="59">
        <v>2013</v>
      </c>
      <c r="C1365" s="59">
        <v>84.53</v>
      </c>
      <c r="D1365" s="59">
        <v>70.39</v>
      </c>
      <c r="E1365" s="59">
        <v>56.25</v>
      </c>
      <c r="F1365" s="59">
        <v>93.66</v>
      </c>
      <c r="G1365" s="59">
        <v>83.05</v>
      </c>
      <c r="H1365" s="59">
        <v>70.959999999999994</v>
      </c>
      <c r="I1365" s="58" t="s">
        <v>83</v>
      </c>
      <c r="J1365" s="58"/>
    </row>
    <row r="1366" spans="1:10" x14ac:dyDescent="0.3">
      <c r="A1366" s="58" t="s">
        <v>47</v>
      </c>
      <c r="B1366" s="59">
        <v>2014</v>
      </c>
      <c r="C1366" s="59">
        <v>87.25</v>
      </c>
      <c r="D1366" s="59">
        <v>71</v>
      </c>
      <c r="E1366" s="59">
        <v>59.52</v>
      </c>
      <c r="F1366" s="59">
        <v>89.54</v>
      </c>
      <c r="G1366" s="59">
        <v>88.9</v>
      </c>
      <c r="H1366" s="59">
        <v>81.19</v>
      </c>
      <c r="I1366" s="58" t="s">
        <v>83</v>
      </c>
      <c r="J1366" s="58"/>
    </row>
    <row r="1367" spans="1:10" x14ac:dyDescent="0.3">
      <c r="A1367" s="58" t="s">
        <v>47</v>
      </c>
      <c r="B1367" s="59">
        <v>2015</v>
      </c>
      <c r="C1367" s="59">
        <v>90.19</v>
      </c>
      <c r="D1367" s="59">
        <v>90.19</v>
      </c>
      <c r="E1367" s="59">
        <v>100</v>
      </c>
      <c r="F1367" s="59">
        <v>94.31</v>
      </c>
      <c r="G1367" s="59">
        <v>89.98</v>
      </c>
      <c r="H1367" s="59">
        <v>83.46</v>
      </c>
      <c r="I1367" s="58" t="s">
        <v>83</v>
      </c>
      <c r="J1367" s="58"/>
    </row>
    <row r="1368" spans="1:10" x14ac:dyDescent="0.3">
      <c r="A1368" s="58" t="s">
        <v>47</v>
      </c>
      <c r="B1368" s="59">
        <v>2016</v>
      </c>
      <c r="C1368" s="59">
        <v>84.95</v>
      </c>
      <c r="D1368" s="59">
        <v>60.89</v>
      </c>
      <c r="E1368" s="59">
        <v>40</v>
      </c>
      <c r="F1368" s="59">
        <v>87.81</v>
      </c>
      <c r="G1368" s="59">
        <v>90.72</v>
      </c>
      <c r="H1368" s="59">
        <v>72.569999999999993</v>
      </c>
      <c r="I1368" s="58" t="s">
        <v>83</v>
      </c>
      <c r="J1368" s="58"/>
    </row>
    <row r="1369" spans="1:10" x14ac:dyDescent="0.3">
      <c r="A1369" s="58" t="s">
        <v>47</v>
      </c>
      <c r="B1369" s="59">
        <v>2017</v>
      </c>
      <c r="C1369" s="59">
        <v>89.77</v>
      </c>
      <c r="D1369" s="59">
        <v>87.53</v>
      </c>
      <c r="E1369" s="59">
        <v>85.29</v>
      </c>
      <c r="F1369" s="59">
        <v>94.73</v>
      </c>
      <c r="G1369" s="59">
        <v>92.3</v>
      </c>
      <c r="H1369" s="59">
        <v>78.08</v>
      </c>
      <c r="I1369" s="58" t="s">
        <v>83</v>
      </c>
      <c r="J1369" s="58"/>
    </row>
    <row r="1370" spans="1:10" x14ac:dyDescent="0.3">
      <c r="A1370" s="58" t="s">
        <v>47</v>
      </c>
      <c r="B1370" s="59">
        <v>2018</v>
      </c>
      <c r="C1370" s="59">
        <v>85.58</v>
      </c>
      <c r="D1370" s="59">
        <v>82.26</v>
      </c>
      <c r="E1370" s="59">
        <v>78.95</v>
      </c>
      <c r="F1370" s="59">
        <v>94.31</v>
      </c>
      <c r="G1370" s="59">
        <v>90.04</v>
      </c>
      <c r="H1370" s="59">
        <v>64.95</v>
      </c>
      <c r="I1370" s="58" t="s">
        <v>83</v>
      </c>
      <c r="J1370" s="58"/>
    </row>
    <row r="1371" spans="1:10" x14ac:dyDescent="0.3">
      <c r="A1371" s="58" t="s">
        <v>47</v>
      </c>
      <c r="B1371" s="59">
        <v>2019</v>
      </c>
      <c r="C1371" s="59">
        <v>86.01</v>
      </c>
      <c r="D1371" s="59">
        <v>86.01</v>
      </c>
      <c r="E1371" s="59">
        <v>91.18</v>
      </c>
      <c r="F1371" s="59">
        <v>91.84</v>
      </c>
      <c r="G1371" s="59">
        <v>91.81</v>
      </c>
      <c r="H1371" s="59">
        <v>68.55</v>
      </c>
      <c r="I1371" s="58" t="s">
        <v>83</v>
      </c>
      <c r="J1371" s="58"/>
    </row>
    <row r="1372" spans="1:10" x14ac:dyDescent="0.3">
      <c r="A1372" s="58" t="s">
        <v>47</v>
      </c>
      <c r="B1372" s="59">
        <v>2020</v>
      </c>
      <c r="C1372" s="59">
        <v>84.89</v>
      </c>
      <c r="D1372" s="59">
        <v>63.87</v>
      </c>
      <c r="E1372" s="59">
        <v>42.86</v>
      </c>
      <c r="F1372" s="59">
        <v>95.33</v>
      </c>
      <c r="G1372" s="59">
        <v>91.18</v>
      </c>
      <c r="H1372" s="59">
        <v>58.96</v>
      </c>
      <c r="I1372" s="58" t="s">
        <v>83</v>
      </c>
      <c r="J1372" s="58"/>
    </row>
    <row r="1373" spans="1:10" x14ac:dyDescent="0.3">
      <c r="A1373" s="58" t="s">
        <v>47</v>
      </c>
      <c r="B1373" s="59">
        <v>2021</v>
      </c>
      <c r="C1373" s="59">
        <v>83.73</v>
      </c>
      <c r="D1373" s="59">
        <v>76.42</v>
      </c>
      <c r="E1373" s="59">
        <v>69.12</v>
      </c>
      <c r="F1373" s="59">
        <v>95.17</v>
      </c>
      <c r="G1373" s="59">
        <v>93.94</v>
      </c>
      <c r="H1373" s="59">
        <v>51.02</v>
      </c>
      <c r="I1373" s="58" t="s">
        <v>83</v>
      </c>
      <c r="J1373" s="58"/>
    </row>
    <row r="1374" spans="1:10" x14ac:dyDescent="0.3">
      <c r="A1374" s="58" t="s">
        <v>31</v>
      </c>
      <c r="B1374" s="59">
        <v>2008</v>
      </c>
      <c r="C1374" s="59">
        <v>53.86</v>
      </c>
      <c r="D1374" s="59">
        <v>53.86</v>
      </c>
      <c r="E1374" s="59">
        <v>80</v>
      </c>
      <c r="F1374" s="59">
        <v>41.51</v>
      </c>
      <c r="G1374" s="59">
        <v>54.22</v>
      </c>
      <c r="H1374" s="59">
        <v>75.58</v>
      </c>
      <c r="I1374" s="58" t="s">
        <v>83</v>
      </c>
      <c r="J1374" s="58"/>
    </row>
    <row r="1375" spans="1:10" x14ac:dyDescent="0.3">
      <c r="A1375" s="58" t="s">
        <v>31</v>
      </c>
      <c r="B1375" s="59">
        <v>2009</v>
      </c>
      <c r="C1375" s="59">
        <v>59.47</v>
      </c>
      <c r="D1375" s="59">
        <v>59.47</v>
      </c>
      <c r="E1375" s="59">
        <v>81.25</v>
      </c>
      <c r="F1375" s="59">
        <v>44.33</v>
      </c>
      <c r="G1375" s="59">
        <v>69.3</v>
      </c>
      <c r="H1375" s="59">
        <v>72.63</v>
      </c>
      <c r="I1375" s="58" t="s">
        <v>83</v>
      </c>
      <c r="J1375" s="58"/>
    </row>
    <row r="1376" spans="1:10" x14ac:dyDescent="0.3">
      <c r="A1376" s="58" t="s">
        <v>31</v>
      </c>
      <c r="B1376" s="59">
        <v>2010</v>
      </c>
      <c r="C1376" s="59">
        <v>58.15</v>
      </c>
      <c r="D1376" s="59">
        <v>58.15</v>
      </c>
      <c r="E1376" s="59">
        <v>100</v>
      </c>
      <c r="F1376" s="59">
        <v>34.69</v>
      </c>
      <c r="G1376" s="59">
        <v>73.430000000000007</v>
      </c>
      <c r="H1376" s="59">
        <v>78.45</v>
      </c>
      <c r="I1376" s="58" t="s">
        <v>83</v>
      </c>
      <c r="J1376" s="58"/>
    </row>
    <row r="1377" spans="1:10" x14ac:dyDescent="0.3">
      <c r="A1377" s="58" t="s">
        <v>31</v>
      </c>
      <c r="B1377" s="59">
        <v>2011</v>
      </c>
      <c r="C1377" s="59">
        <v>64.16</v>
      </c>
      <c r="D1377" s="59">
        <v>41.17</v>
      </c>
      <c r="E1377" s="59">
        <v>18.18</v>
      </c>
      <c r="F1377" s="59">
        <v>43.76</v>
      </c>
      <c r="G1377" s="59">
        <v>72.14</v>
      </c>
      <c r="H1377" s="59">
        <v>89.46</v>
      </c>
      <c r="I1377" s="58" t="s">
        <v>83</v>
      </c>
      <c r="J1377" s="58"/>
    </row>
    <row r="1378" spans="1:10" x14ac:dyDescent="0.3">
      <c r="A1378" s="58" t="s">
        <v>31</v>
      </c>
      <c r="B1378" s="59">
        <v>2012</v>
      </c>
      <c r="C1378" s="59">
        <v>72.23</v>
      </c>
      <c r="D1378" s="59">
        <v>72.23</v>
      </c>
      <c r="E1378" s="59">
        <v>100</v>
      </c>
      <c r="F1378" s="59">
        <v>57.16</v>
      </c>
      <c r="G1378" s="59">
        <v>82.22</v>
      </c>
      <c r="H1378" s="59">
        <v>85.03</v>
      </c>
      <c r="I1378" s="58" t="s">
        <v>83</v>
      </c>
      <c r="J1378" s="58"/>
    </row>
    <row r="1379" spans="1:10" x14ac:dyDescent="0.3">
      <c r="A1379" s="58" t="s">
        <v>31</v>
      </c>
      <c r="B1379" s="59">
        <v>2013</v>
      </c>
      <c r="C1379" s="59">
        <v>69.36</v>
      </c>
      <c r="D1379" s="59">
        <v>52.18</v>
      </c>
      <c r="E1379" s="59">
        <v>35</v>
      </c>
      <c r="F1379" s="59">
        <v>49.79</v>
      </c>
      <c r="G1379" s="59">
        <v>83.84</v>
      </c>
      <c r="H1379" s="59">
        <v>83.84</v>
      </c>
      <c r="I1379" s="58" t="s">
        <v>83</v>
      </c>
      <c r="J1379" s="58"/>
    </row>
    <row r="1380" spans="1:10" x14ac:dyDescent="0.3">
      <c r="A1380" s="58" t="s">
        <v>31</v>
      </c>
      <c r="B1380" s="59">
        <v>2014</v>
      </c>
      <c r="C1380" s="59">
        <v>69.569999999999993</v>
      </c>
      <c r="D1380" s="59">
        <v>57.28</v>
      </c>
      <c r="E1380" s="59">
        <v>45</v>
      </c>
      <c r="F1380" s="59">
        <v>55.81</v>
      </c>
      <c r="G1380" s="59">
        <v>77.95</v>
      </c>
      <c r="H1380" s="59">
        <v>82.32</v>
      </c>
      <c r="I1380" s="58" t="s">
        <v>83</v>
      </c>
      <c r="J1380" s="58"/>
    </row>
    <row r="1381" spans="1:10" x14ac:dyDescent="0.3">
      <c r="A1381" s="58" t="s">
        <v>31</v>
      </c>
      <c r="B1381" s="59">
        <v>2015</v>
      </c>
      <c r="C1381" s="59">
        <v>64.02</v>
      </c>
      <c r="D1381" s="59">
        <v>64.02</v>
      </c>
      <c r="E1381" s="59">
        <v>100</v>
      </c>
      <c r="F1381" s="59">
        <v>49.39</v>
      </c>
      <c r="G1381" s="59">
        <v>78.180000000000007</v>
      </c>
      <c r="H1381" s="59">
        <v>70.08</v>
      </c>
      <c r="I1381" s="58" t="s">
        <v>83</v>
      </c>
      <c r="J1381" s="58"/>
    </row>
    <row r="1382" spans="1:10" x14ac:dyDescent="0.3">
      <c r="A1382" s="58" t="s">
        <v>31</v>
      </c>
      <c r="B1382" s="59">
        <v>2016</v>
      </c>
      <c r="C1382" s="59">
        <v>70.61</v>
      </c>
      <c r="D1382" s="59">
        <v>70.61</v>
      </c>
      <c r="E1382" s="59">
        <v>100</v>
      </c>
      <c r="F1382" s="59">
        <v>64.42</v>
      </c>
      <c r="G1382" s="59">
        <v>80.64</v>
      </c>
      <c r="H1382" s="59">
        <v>67.37</v>
      </c>
      <c r="I1382" s="58" t="s">
        <v>83</v>
      </c>
      <c r="J1382" s="58"/>
    </row>
    <row r="1383" spans="1:10" x14ac:dyDescent="0.3">
      <c r="A1383" s="58" t="s">
        <v>31</v>
      </c>
      <c r="B1383" s="59">
        <v>2017</v>
      </c>
      <c r="C1383" s="59">
        <v>60.61</v>
      </c>
      <c r="D1383" s="59">
        <v>60.61</v>
      </c>
      <c r="E1383" s="59">
        <v>100</v>
      </c>
      <c r="F1383" s="59">
        <v>50.12</v>
      </c>
      <c r="G1383" s="59">
        <v>74.88</v>
      </c>
      <c r="H1383" s="59">
        <v>59.05</v>
      </c>
      <c r="I1383" s="58" t="s">
        <v>83</v>
      </c>
      <c r="J1383" s="58"/>
    </row>
    <row r="1384" spans="1:10" x14ac:dyDescent="0.3">
      <c r="A1384" s="58" t="s">
        <v>31</v>
      </c>
      <c r="B1384" s="59">
        <v>2018</v>
      </c>
      <c r="C1384" s="59">
        <v>65.430000000000007</v>
      </c>
      <c r="D1384" s="59">
        <v>65.430000000000007</v>
      </c>
      <c r="E1384" s="59">
        <v>100</v>
      </c>
      <c r="F1384" s="59">
        <v>52.89</v>
      </c>
      <c r="G1384" s="59">
        <v>75.5</v>
      </c>
      <c r="H1384" s="59">
        <v>73.55</v>
      </c>
      <c r="I1384" s="58" t="s">
        <v>83</v>
      </c>
      <c r="J1384" s="58"/>
    </row>
    <row r="1385" spans="1:10" x14ac:dyDescent="0.3">
      <c r="A1385" s="58" t="s">
        <v>31</v>
      </c>
      <c r="B1385" s="59">
        <v>2019</v>
      </c>
      <c r="C1385" s="59">
        <v>66.34</v>
      </c>
      <c r="D1385" s="59">
        <v>66.34</v>
      </c>
      <c r="E1385" s="59">
        <v>100</v>
      </c>
      <c r="F1385" s="59">
        <v>52.37</v>
      </c>
      <c r="G1385" s="59">
        <v>71.66</v>
      </c>
      <c r="H1385" s="59">
        <v>83.86</v>
      </c>
      <c r="I1385" s="58" t="s">
        <v>83</v>
      </c>
      <c r="J1385" s="58"/>
    </row>
    <row r="1386" spans="1:10" x14ac:dyDescent="0.3">
      <c r="A1386" s="58" t="s">
        <v>31</v>
      </c>
      <c r="B1386" s="59">
        <v>2020</v>
      </c>
      <c r="C1386" s="59">
        <v>62.17</v>
      </c>
      <c r="D1386" s="59">
        <v>62.17</v>
      </c>
      <c r="E1386" s="59">
        <v>70</v>
      </c>
      <c r="F1386" s="59">
        <v>41.1</v>
      </c>
      <c r="G1386" s="59">
        <v>73.13</v>
      </c>
      <c r="H1386" s="59">
        <v>84.41</v>
      </c>
      <c r="I1386" s="58" t="s">
        <v>83</v>
      </c>
      <c r="J1386" s="58"/>
    </row>
    <row r="1387" spans="1:10" x14ac:dyDescent="0.3">
      <c r="A1387" s="58" t="s">
        <v>31</v>
      </c>
      <c r="B1387" s="59">
        <v>2021</v>
      </c>
      <c r="C1387" s="59">
        <v>68.67</v>
      </c>
      <c r="D1387" s="59">
        <v>68.67</v>
      </c>
      <c r="E1387" s="59">
        <v>100</v>
      </c>
      <c r="F1387" s="59">
        <v>50.83</v>
      </c>
      <c r="G1387" s="59">
        <v>81.91</v>
      </c>
      <c r="H1387" s="59">
        <v>81.819999999999993</v>
      </c>
      <c r="I1387" s="58" t="s">
        <v>83</v>
      </c>
      <c r="J1387" s="58"/>
    </row>
    <row r="1388" spans="1:10" x14ac:dyDescent="0.3">
      <c r="A1388" s="58" t="s">
        <v>694</v>
      </c>
      <c r="B1388" s="59">
        <v>2008</v>
      </c>
      <c r="C1388" s="59">
        <v>33.67</v>
      </c>
      <c r="D1388" s="59">
        <v>33.67</v>
      </c>
      <c r="E1388" s="59">
        <v>100</v>
      </c>
      <c r="F1388" s="59">
        <v>40.76</v>
      </c>
      <c r="G1388" s="59">
        <v>16.73</v>
      </c>
      <c r="H1388" s="59">
        <v>42.03</v>
      </c>
      <c r="I1388" s="58" t="s">
        <v>83</v>
      </c>
      <c r="J1388" s="58"/>
    </row>
    <row r="1389" spans="1:10" x14ac:dyDescent="0.3">
      <c r="A1389" s="58" t="s">
        <v>694</v>
      </c>
      <c r="B1389" s="59">
        <v>2009</v>
      </c>
      <c r="C1389" s="59">
        <v>33.950000000000003</v>
      </c>
      <c r="D1389" s="59">
        <v>33.950000000000003</v>
      </c>
      <c r="E1389" s="59">
        <v>100</v>
      </c>
      <c r="F1389" s="59">
        <v>49.39</v>
      </c>
      <c r="G1389" s="59">
        <v>22.73</v>
      </c>
      <c r="H1389" s="59">
        <v>21.21</v>
      </c>
      <c r="I1389" s="58" t="s">
        <v>83</v>
      </c>
      <c r="J1389" s="58"/>
    </row>
    <row r="1390" spans="1:10" x14ac:dyDescent="0.3">
      <c r="A1390" s="58" t="s">
        <v>694</v>
      </c>
      <c r="B1390" s="59">
        <v>2010</v>
      </c>
      <c r="C1390" s="59">
        <v>47.05</v>
      </c>
      <c r="D1390" s="59">
        <v>47.05</v>
      </c>
      <c r="E1390" s="59">
        <v>100</v>
      </c>
      <c r="F1390" s="59">
        <v>55.69</v>
      </c>
      <c r="G1390" s="59">
        <v>26.99</v>
      </c>
      <c r="H1390" s="59">
        <v>56.55</v>
      </c>
      <c r="I1390" s="58" t="s">
        <v>83</v>
      </c>
      <c r="J1390" s="58"/>
    </row>
    <row r="1391" spans="1:10" x14ac:dyDescent="0.3">
      <c r="A1391" s="58" t="s">
        <v>694</v>
      </c>
      <c r="B1391" s="59">
        <v>2011</v>
      </c>
      <c r="C1391" s="59">
        <v>42.84</v>
      </c>
      <c r="D1391" s="59">
        <v>42.84</v>
      </c>
      <c r="E1391" s="59">
        <v>100</v>
      </c>
      <c r="F1391" s="59">
        <v>43.82</v>
      </c>
      <c r="G1391" s="59">
        <v>25.43</v>
      </c>
      <c r="H1391" s="59">
        <v>62.14</v>
      </c>
      <c r="I1391" s="58" t="s">
        <v>83</v>
      </c>
      <c r="J1391" s="58"/>
    </row>
    <row r="1392" spans="1:10" x14ac:dyDescent="0.3">
      <c r="A1392" s="58" t="s">
        <v>694</v>
      </c>
      <c r="B1392" s="59">
        <v>2012</v>
      </c>
      <c r="C1392" s="59">
        <v>44</v>
      </c>
      <c r="D1392" s="59">
        <v>44</v>
      </c>
      <c r="E1392" s="59">
        <v>100</v>
      </c>
      <c r="F1392" s="59">
        <v>47.01</v>
      </c>
      <c r="G1392" s="59">
        <v>26.22</v>
      </c>
      <c r="H1392" s="59">
        <v>60.32</v>
      </c>
      <c r="I1392" s="58" t="s">
        <v>83</v>
      </c>
      <c r="J1392" s="58"/>
    </row>
    <row r="1393" spans="1:10" x14ac:dyDescent="0.3">
      <c r="A1393" s="58" t="s">
        <v>694</v>
      </c>
      <c r="B1393" s="59">
        <v>2013</v>
      </c>
      <c r="C1393" s="59">
        <v>50.42</v>
      </c>
      <c r="D1393" s="59">
        <v>50.42</v>
      </c>
      <c r="E1393" s="59">
        <v>100</v>
      </c>
      <c r="F1393" s="59">
        <v>51.34</v>
      </c>
      <c r="G1393" s="59">
        <v>32.49</v>
      </c>
      <c r="H1393" s="59">
        <v>70.48</v>
      </c>
      <c r="I1393" s="58" t="s">
        <v>83</v>
      </c>
      <c r="J1393" s="58"/>
    </row>
    <row r="1394" spans="1:10" x14ac:dyDescent="0.3">
      <c r="A1394" s="58" t="s">
        <v>694</v>
      </c>
      <c r="B1394" s="59">
        <v>2014</v>
      </c>
      <c r="C1394" s="59">
        <v>51.21</v>
      </c>
      <c r="D1394" s="59">
        <v>51.21</v>
      </c>
      <c r="E1394" s="59">
        <v>16.670000000000002</v>
      </c>
      <c r="F1394" s="59">
        <v>56.47</v>
      </c>
      <c r="G1394" s="59">
        <v>34.58</v>
      </c>
      <c r="H1394" s="59">
        <v>62.3</v>
      </c>
      <c r="I1394" s="58" t="s">
        <v>83</v>
      </c>
      <c r="J1394" s="58"/>
    </row>
    <row r="1395" spans="1:10" x14ac:dyDescent="0.3">
      <c r="A1395" s="58" t="s">
        <v>694</v>
      </c>
      <c r="B1395" s="59">
        <v>2015</v>
      </c>
      <c r="C1395" s="59">
        <v>57.28</v>
      </c>
      <c r="D1395" s="59">
        <v>53.64</v>
      </c>
      <c r="E1395" s="59">
        <v>50</v>
      </c>
      <c r="F1395" s="59">
        <v>51.58</v>
      </c>
      <c r="G1395" s="59">
        <v>36.15</v>
      </c>
      <c r="H1395" s="59">
        <v>92.44</v>
      </c>
      <c r="I1395" s="58" t="s">
        <v>83</v>
      </c>
      <c r="J1395" s="58"/>
    </row>
    <row r="1396" spans="1:10" x14ac:dyDescent="0.3">
      <c r="A1396" s="58" t="s">
        <v>694</v>
      </c>
      <c r="B1396" s="59">
        <v>2016</v>
      </c>
      <c r="C1396" s="59">
        <v>59.55</v>
      </c>
      <c r="D1396" s="59">
        <v>59.55</v>
      </c>
      <c r="E1396" s="59">
        <v>100</v>
      </c>
      <c r="F1396" s="59">
        <v>53.02</v>
      </c>
      <c r="G1396" s="59">
        <v>45.35</v>
      </c>
      <c r="H1396" s="59">
        <v>87.76</v>
      </c>
      <c r="I1396" s="58" t="s">
        <v>83</v>
      </c>
      <c r="J1396" s="58"/>
    </row>
    <row r="1397" spans="1:10" x14ac:dyDescent="0.3">
      <c r="A1397" s="58" t="s">
        <v>694</v>
      </c>
      <c r="B1397" s="59">
        <v>2017</v>
      </c>
      <c r="C1397" s="59">
        <v>62</v>
      </c>
      <c r="D1397" s="59">
        <v>62</v>
      </c>
      <c r="E1397" s="59">
        <v>100</v>
      </c>
      <c r="F1397" s="59">
        <v>41.66</v>
      </c>
      <c r="G1397" s="59">
        <v>74.41</v>
      </c>
      <c r="H1397" s="59">
        <v>81.62</v>
      </c>
      <c r="I1397" s="58" t="s">
        <v>83</v>
      </c>
      <c r="J1397" s="58"/>
    </row>
    <row r="1398" spans="1:10" x14ac:dyDescent="0.3">
      <c r="A1398" s="58" t="s">
        <v>694</v>
      </c>
      <c r="B1398" s="59">
        <v>2018</v>
      </c>
      <c r="C1398" s="59">
        <v>61.79</v>
      </c>
      <c r="D1398" s="59">
        <v>61.79</v>
      </c>
      <c r="E1398" s="59">
        <v>100</v>
      </c>
      <c r="F1398" s="59">
        <v>49.09</v>
      </c>
      <c r="G1398" s="59">
        <v>73.91</v>
      </c>
      <c r="H1398" s="59">
        <v>68.77</v>
      </c>
      <c r="I1398" s="58" t="s">
        <v>83</v>
      </c>
      <c r="J1398" s="58"/>
    </row>
    <row r="1399" spans="1:10" x14ac:dyDescent="0.3">
      <c r="A1399" s="58" t="s">
        <v>694</v>
      </c>
      <c r="B1399" s="59">
        <v>2019</v>
      </c>
      <c r="C1399" s="59">
        <v>57.35</v>
      </c>
      <c r="D1399" s="59">
        <v>57.35</v>
      </c>
      <c r="E1399" s="59">
        <v>100</v>
      </c>
      <c r="F1399" s="59">
        <v>54.39</v>
      </c>
      <c r="G1399" s="59">
        <v>71.319999999999993</v>
      </c>
      <c r="H1399" s="59">
        <v>45.55</v>
      </c>
      <c r="I1399" s="58" t="s">
        <v>83</v>
      </c>
      <c r="J1399" s="58"/>
    </row>
    <row r="1400" spans="1:10" x14ac:dyDescent="0.3">
      <c r="A1400" s="58" t="s">
        <v>694</v>
      </c>
      <c r="B1400" s="59">
        <v>2020</v>
      </c>
      <c r="C1400" s="59">
        <v>60.29</v>
      </c>
      <c r="D1400" s="59">
        <v>60.29</v>
      </c>
      <c r="E1400" s="59">
        <v>100</v>
      </c>
      <c r="F1400" s="59">
        <v>50.53</v>
      </c>
      <c r="G1400" s="59">
        <v>65.959999999999994</v>
      </c>
      <c r="H1400" s="59">
        <v>70.040000000000006</v>
      </c>
      <c r="I1400" s="58" t="s">
        <v>83</v>
      </c>
      <c r="J1400" s="58"/>
    </row>
    <row r="1401" spans="1:10" x14ac:dyDescent="0.3">
      <c r="A1401" s="58" t="s">
        <v>694</v>
      </c>
      <c r="B1401" s="59">
        <v>2021</v>
      </c>
      <c r="C1401" s="59">
        <v>71.33</v>
      </c>
      <c r="D1401" s="59">
        <v>71.33</v>
      </c>
      <c r="E1401" s="59">
        <v>100</v>
      </c>
      <c r="F1401" s="59">
        <v>67.33</v>
      </c>
      <c r="G1401" s="59">
        <v>76.48</v>
      </c>
      <c r="H1401" s="59">
        <v>71.930000000000007</v>
      </c>
      <c r="I1401" s="58" t="s">
        <v>83</v>
      </c>
      <c r="J1401" s="58"/>
    </row>
    <row r="1402" spans="1:10" x14ac:dyDescent="0.3">
      <c r="A1402" s="58" t="s">
        <v>327</v>
      </c>
      <c r="B1402" s="59">
        <v>2008</v>
      </c>
      <c r="C1402" s="59">
        <v>83.67</v>
      </c>
      <c r="D1402" s="59">
        <v>47.39</v>
      </c>
      <c r="E1402" s="59">
        <v>10</v>
      </c>
      <c r="F1402" s="59">
        <v>94.77</v>
      </c>
      <c r="G1402" s="59">
        <v>77.09</v>
      </c>
      <c r="H1402" s="59">
        <v>73.11</v>
      </c>
      <c r="I1402" s="58" t="s">
        <v>83</v>
      </c>
      <c r="J1402" s="58"/>
    </row>
    <row r="1403" spans="1:10" x14ac:dyDescent="0.3">
      <c r="A1403" s="58" t="s">
        <v>327</v>
      </c>
      <c r="B1403" s="59">
        <v>2009</v>
      </c>
      <c r="C1403" s="59">
        <v>78.650000000000006</v>
      </c>
      <c r="D1403" s="59">
        <v>61.2</v>
      </c>
      <c r="E1403" s="59">
        <v>50</v>
      </c>
      <c r="F1403" s="59">
        <v>96.34</v>
      </c>
      <c r="G1403" s="59">
        <v>74.89</v>
      </c>
      <c r="H1403" s="59">
        <v>52.21</v>
      </c>
      <c r="I1403" s="58" t="s">
        <v>83</v>
      </c>
      <c r="J1403" s="58"/>
    </row>
    <row r="1404" spans="1:10" x14ac:dyDescent="0.3">
      <c r="A1404" s="58" t="s">
        <v>327</v>
      </c>
      <c r="B1404" s="59">
        <v>2010</v>
      </c>
      <c r="C1404" s="59">
        <v>85.23</v>
      </c>
      <c r="D1404" s="59">
        <v>85.23</v>
      </c>
      <c r="E1404" s="59">
        <v>100</v>
      </c>
      <c r="F1404" s="59">
        <v>94.17</v>
      </c>
      <c r="G1404" s="59">
        <v>81.39</v>
      </c>
      <c r="H1404" s="59">
        <v>74.66</v>
      </c>
      <c r="I1404" s="58" t="s">
        <v>83</v>
      </c>
      <c r="J1404" s="58"/>
    </row>
    <row r="1405" spans="1:10" x14ac:dyDescent="0.3">
      <c r="A1405" s="58" t="s">
        <v>327</v>
      </c>
      <c r="B1405" s="59">
        <v>2011</v>
      </c>
      <c r="C1405" s="59">
        <v>78.209999999999994</v>
      </c>
      <c r="D1405" s="59">
        <v>55.01</v>
      </c>
      <c r="E1405" s="59">
        <v>31.82</v>
      </c>
      <c r="F1405" s="59">
        <v>94.15</v>
      </c>
      <c r="G1405" s="59">
        <v>68.17</v>
      </c>
      <c r="H1405" s="59">
        <v>63.92</v>
      </c>
      <c r="I1405" s="58" t="s">
        <v>83</v>
      </c>
      <c r="J1405" s="58"/>
    </row>
    <row r="1406" spans="1:10" x14ac:dyDescent="0.3">
      <c r="A1406" s="58" t="s">
        <v>327</v>
      </c>
      <c r="B1406" s="59">
        <v>2012</v>
      </c>
      <c r="C1406" s="59">
        <v>74.48</v>
      </c>
      <c r="D1406" s="59">
        <v>68.489999999999995</v>
      </c>
      <c r="E1406" s="59">
        <v>66.67</v>
      </c>
      <c r="F1406" s="59">
        <v>89.64</v>
      </c>
      <c r="G1406" s="59">
        <v>55.72</v>
      </c>
      <c r="H1406" s="59">
        <v>74.08</v>
      </c>
      <c r="I1406" s="58" t="s">
        <v>83</v>
      </c>
      <c r="J1406" s="58"/>
    </row>
    <row r="1407" spans="1:10" x14ac:dyDescent="0.3">
      <c r="A1407" s="58" t="s">
        <v>327</v>
      </c>
      <c r="B1407" s="59">
        <v>2013</v>
      </c>
      <c r="C1407" s="59">
        <v>74.290000000000006</v>
      </c>
      <c r="D1407" s="59">
        <v>74.290000000000006</v>
      </c>
      <c r="E1407" s="59">
        <v>85</v>
      </c>
      <c r="F1407" s="59">
        <v>94.66</v>
      </c>
      <c r="G1407" s="59">
        <v>60.85</v>
      </c>
      <c r="H1407" s="59">
        <v>56.9</v>
      </c>
      <c r="I1407" s="58" t="s">
        <v>83</v>
      </c>
      <c r="J1407" s="58"/>
    </row>
    <row r="1408" spans="1:10" x14ac:dyDescent="0.3">
      <c r="A1408" s="58" t="s">
        <v>327</v>
      </c>
      <c r="B1408" s="59">
        <v>2014</v>
      </c>
      <c r="C1408" s="59">
        <v>72.819999999999993</v>
      </c>
      <c r="D1408" s="59">
        <v>58.91</v>
      </c>
      <c r="E1408" s="59">
        <v>45</v>
      </c>
      <c r="F1408" s="59">
        <v>90.63</v>
      </c>
      <c r="G1408" s="59">
        <v>59.67</v>
      </c>
      <c r="H1408" s="59">
        <v>59.59</v>
      </c>
      <c r="I1408" s="58" t="s">
        <v>83</v>
      </c>
      <c r="J1408" s="58"/>
    </row>
    <row r="1409" spans="1:10" x14ac:dyDescent="0.3">
      <c r="A1409" s="58" t="s">
        <v>327</v>
      </c>
      <c r="B1409" s="59">
        <v>2015</v>
      </c>
      <c r="C1409" s="59">
        <v>70.92</v>
      </c>
      <c r="D1409" s="59">
        <v>42.6</v>
      </c>
      <c r="E1409" s="59">
        <v>14.29</v>
      </c>
      <c r="F1409" s="59">
        <v>89.89</v>
      </c>
      <c r="G1409" s="59">
        <v>65.489999999999995</v>
      </c>
      <c r="H1409" s="59">
        <v>44.54</v>
      </c>
      <c r="I1409" s="58" t="s">
        <v>83</v>
      </c>
      <c r="J1409" s="58"/>
    </row>
    <row r="1410" spans="1:10" x14ac:dyDescent="0.3">
      <c r="A1410" s="58" t="s">
        <v>327</v>
      </c>
      <c r="B1410" s="59">
        <v>2016</v>
      </c>
      <c r="C1410" s="59">
        <v>72.22</v>
      </c>
      <c r="D1410" s="59">
        <v>39.24</v>
      </c>
      <c r="E1410" s="59">
        <v>5.56</v>
      </c>
      <c r="F1410" s="59">
        <v>90.44</v>
      </c>
      <c r="G1410" s="59">
        <v>63.81</v>
      </c>
      <c r="H1410" s="59">
        <v>51.49</v>
      </c>
      <c r="I1410" s="58" t="s">
        <v>83</v>
      </c>
      <c r="J1410" s="58"/>
    </row>
    <row r="1411" spans="1:10" x14ac:dyDescent="0.3">
      <c r="A1411" s="58" t="s">
        <v>327</v>
      </c>
      <c r="B1411" s="59">
        <v>2017</v>
      </c>
      <c r="C1411" s="59">
        <v>70.31</v>
      </c>
      <c r="D1411" s="59">
        <v>70.31</v>
      </c>
      <c r="E1411" s="59">
        <v>72.73</v>
      </c>
      <c r="F1411" s="59">
        <v>84.32</v>
      </c>
      <c r="G1411" s="59">
        <v>71.28</v>
      </c>
      <c r="H1411" s="59">
        <v>43.68</v>
      </c>
      <c r="I1411" s="58" t="s">
        <v>83</v>
      </c>
      <c r="J1411" s="58"/>
    </row>
    <row r="1412" spans="1:10" x14ac:dyDescent="0.3">
      <c r="A1412" s="58" t="s">
        <v>327</v>
      </c>
      <c r="B1412" s="59">
        <v>2018</v>
      </c>
      <c r="C1412" s="59">
        <v>71.64</v>
      </c>
      <c r="D1412" s="59">
        <v>71.64</v>
      </c>
      <c r="E1412" s="59">
        <v>72.73</v>
      </c>
      <c r="F1412" s="59">
        <v>87.87</v>
      </c>
      <c r="G1412" s="59">
        <v>66.28</v>
      </c>
      <c r="H1412" s="59">
        <v>50.1</v>
      </c>
      <c r="I1412" s="58" t="s">
        <v>83</v>
      </c>
      <c r="J1412" s="58"/>
    </row>
    <row r="1413" spans="1:10" x14ac:dyDescent="0.3">
      <c r="A1413" s="58" t="s">
        <v>327</v>
      </c>
      <c r="B1413" s="59">
        <v>2019</v>
      </c>
      <c r="C1413" s="59">
        <v>69.03</v>
      </c>
      <c r="D1413" s="59">
        <v>69.03</v>
      </c>
      <c r="E1413" s="59">
        <v>83.33</v>
      </c>
      <c r="F1413" s="59">
        <v>82.56</v>
      </c>
      <c r="G1413" s="59">
        <v>68.13</v>
      </c>
      <c r="H1413" s="59">
        <v>45.99</v>
      </c>
      <c r="I1413" s="58" t="s">
        <v>83</v>
      </c>
      <c r="J1413" s="58"/>
    </row>
    <row r="1414" spans="1:10" x14ac:dyDescent="0.3">
      <c r="A1414" s="58" t="s">
        <v>327</v>
      </c>
      <c r="B1414" s="59">
        <v>2020</v>
      </c>
      <c r="C1414" s="59">
        <v>67.5</v>
      </c>
      <c r="D1414" s="59">
        <v>67.5</v>
      </c>
      <c r="E1414" s="59">
        <v>70</v>
      </c>
      <c r="F1414" s="59">
        <v>76.47</v>
      </c>
      <c r="G1414" s="59">
        <v>60.18</v>
      </c>
      <c r="H1414" s="59">
        <v>61.84</v>
      </c>
      <c r="I1414" s="58" t="s">
        <v>83</v>
      </c>
      <c r="J1414" s="58"/>
    </row>
    <row r="1415" spans="1:10" x14ac:dyDescent="0.3">
      <c r="A1415" s="58" t="s">
        <v>327</v>
      </c>
      <c r="B1415" s="59">
        <v>2021</v>
      </c>
      <c r="C1415" s="59">
        <v>64.3</v>
      </c>
      <c r="D1415" s="59">
        <v>64.3</v>
      </c>
      <c r="E1415" s="59">
        <v>66.67</v>
      </c>
      <c r="F1415" s="59">
        <v>70.180000000000007</v>
      </c>
      <c r="G1415" s="59">
        <v>57.71</v>
      </c>
      <c r="H1415" s="59">
        <v>63.17</v>
      </c>
      <c r="I1415" s="58" t="s">
        <v>83</v>
      </c>
      <c r="J1415" s="58"/>
    </row>
    <row r="1416" spans="1:10" x14ac:dyDescent="0.3">
      <c r="A1416" s="58" t="s">
        <v>277</v>
      </c>
      <c r="B1416" s="59">
        <v>2008</v>
      </c>
      <c r="C1416" s="59">
        <v>49.13</v>
      </c>
      <c r="D1416" s="59">
        <v>49.13</v>
      </c>
      <c r="E1416" s="59">
        <v>50</v>
      </c>
      <c r="F1416" s="59">
        <v>50.84</v>
      </c>
      <c r="G1416" s="59">
        <v>62.18</v>
      </c>
      <c r="H1416" s="59">
        <v>30.48</v>
      </c>
      <c r="I1416" s="58" t="s">
        <v>83</v>
      </c>
      <c r="J1416" s="58"/>
    </row>
    <row r="1417" spans="1:10" x14ac:dyDescent="0.3">
      <c r="A1417" s="58" t="s">
        <v>277</v>
      </c>
      <c r="B1417" s="59">
        <v>2009</v>
      </c>
      <c r="C1417" s="59">
        <v>62.81</v>
      </c>
      <c r="D1417" s="59">
        <v>48.07</v>
      </c>
      <c r="E1417" s="59">
        <v>33.33</v>
      </c>
      <c r="F1417" s="59">
        <v>50.86</v>
      </c>
      <c r="G1417" s="59">
        <v>76.2</v>
      </c>
      <c r="H1417" s="59">
        <v>66.97</v>
      </c>
      <c r="I1417" s="58" t="s">
        <v>83</v>
      </c>
      <c r="J1417" s="58"/>
    </row>
    <row r="1418" spans="1:10" x14ac:dyDescent="0.3">
      <c r="A1418" s="58" t="s">
        <v>277</v>
      </c>
      <c r="B1418" s="59">
        <v>2010</v>
      </c>
      <c r="C1418" s="59">
        <v>57.44</v>
      </c>
      <c r="D1418" s="59">
        <v>57.44</v>
      </c>
      <c r="E1418" s="59">
        <v>100</v>
      </c>
      <c r="F1418" s="59">
        <v>59.61</v>
      </c>
      <c r="G1418" s="59">
        <v>54.92</v>
      </c>
      <c r="H1418" s="59">
        <v>56.8</v>
      </c>
      <c r="I1418" s="58" t="s">
        <v>83</v>
      </c>
      <c r="J1418" s="58"/>
    </row>
    <row r="1419" spans="1:10" x14ac:dyDescent="0.3">
      <c r="A1419" s="58" t="s">
        <v>277</v>
      </c>
      <c r="B1419" s="59">
        <v>2011</v>
      </c>
      <c r="C1419" s="59">
        <v>57.57</v>
      </c>
      <c r="D1419" s="59">
        <v>57.57</v>
      </c>
      <c r="E1419" s="59">
        <v>100</v>
      </c>
      <c r="F1419" s="59">
        <v>64.040000000000006</v>
      </c>
      <c r="G1419" s="59">
        <v>60.69</v>
      </c>
      <c r="H1419" s="59">
        <v>42.81</v>
      </c>
      <c r="I1419" s="58" t="s">
        <v>83</v>
      </c>
      <c r="J1419" s="58"/>
    </row>
    <row r="1420" spans="1:10" x14ac:dyDescent="0.3">
      <c r="A1420" s="58" t="s">
        <v>277</v>
      </c>
      <c r="B1420" s="59">
        <v>2012</v>
      </c>
      <c r="C1420" s="59">
        <v>53.83</v>
      </c>
      <c r="D1420" s="59">
        <v>53.83</v>
      </c>
      <c r="E1420" s="59">
        <v>100</v>
      </c>
      <c r="F1420" s="59">
        <v>55.5</v>
      </c>
      <c r="G1420" s="59">
        <v>61.05</v>
      </c>
      <c r="H1420" s="59">
        <v>42.3</v>
      </c>
      <c r="I1420" s="58" t="s">
        <v>83</v>
      </c>
      <c r="J1420" s="58"/>
    </row>
    <row r="1421" spans="1:10" x14ac:dyDescent="0.3">
      <c r="A1421" s="58" t="s">
        <v>277</v>
      </c>
      <c r="B1421" s="59">
        <v>2013</v>
      </c>
      <c r="C1421" s="59">
        <v>61.86</v>
      </c>
      <c r="D1421" s="59">
        <v>61.86</v>
      </c>
      <c r="E1421" s="59">
        <v>50</v>
      </c>
      <c r="F1421" s="59">
        <v>56.95</v>
      </c>
      <c r="G1421" s="59">
        <v>80.290000000000006</v>
      </c>
      <c r="H1421" s="59">
        <v>47.97</v>
      </c>
      <c r="I1421" s="58" t="s">
        <v>83</v>
      </c>
      <c r="J1421" s="58"/>
    </row>
    <row r="1422" spans="1:10" x14ac:dyDescent="0.3">
      <c r="A1422" s="58" t="s">
        <v>277</v>
      </c>
      <c r="B1422" s="59">
        <v>2014</v>
      </c>
      <c r="C1422" s="59">
        <v>55.29</v>
      </c>
      <c r="D1422" s="59">
        <v>52.64</v>
      </c>
      <c r="E1422" s="59">
        <v>66.67</v>
      </c>
      <c r="F1422" s="59">
        <v>58.46</v>
      </c>
      <c r="G1422" s="59">
        <v>73.14</v>
      </c>
      <c r="H1422" s="59">
        <v>28.38</v>
      </c>
      <c r="I1422" s="58" t="s">
        <v>83</v>
      </c>
      <c r="J1422" s="58"/>
    </row>
    <row r="1423" spans="1:10" x14ac:dyDescent="0.3">
      <c r="A1423" s="58" t="s">
        <v>277</v>
      </c>
      <c r="B1423" s="59">
        <v>2015</v>
      </c>
      <c r="C1423" s="59">
        <v>53.75</v>
      </c>
      <c r="D1423" s="59">
        <v>53.75</v>
      </c>
      <c r="E1423" s="59">
        <v>100</v>
      </c>
      <c r="F1423" s="59">
        <v>52.14</v>
      </c>
      <c r="G1423" s="59">
        <v>65.83</v>
      </c>
      <c r="H1423" s="59">
        <v>41.93</v>
      </c>
      <c r="I1423" s="58" t="s">
        <v>83</v>
      </c>
      <c r="J1423" s="58"/>
    </row>
    <row r="1424" spans="1:10" x14ac:dyDescent="0.3">
      <c r="A1424" s="58" t="s">
        <v>277</v>
      </c>
      <c r="B1424" s="59">
        <v>2016</v>
      </c>
      <c r="C1424" s="59">
        <v>59.19</v>
      </c>
      <c r="D1424" s="59">
        <v>59.19</v>
      </c>
      <c r="E1424" s="59">
        <v>100</v>
      </c>
      <c r="F1424" s="59">
        <v>53.22</v>
      </c>
      <c r="G1424" s="59">
        <v>73.180000000000007</v>
      </c>
      <c r="H1424" s="59">
        <v>52.45</v>
      </c>
      <c r="I1424" s="58" t="s">
        <v>83</v>
      </c>
      <c r="J1424" s="58"/>
    </row>
    <row r="1425" spans="1:10" x14ac:dyDescent="0.3">
      <c r="A1425" s="58" t="s">
        <v>277</v>
      </c>
      <c r="B1425" s="59">
        <v>2017</v>
      </c>
      <c r="C1425" s="59">
        <v>58.89</v>
      </c>
      <c r="D1425" s="59">
        <v>58.89</v>
      </c>
      <c r="E1425" s="59">
        <v>100</v>
      </c>
      <c r="F1425" s="59">
        <v>41.75</v>
      </c>
      <c r="G1425" s="59">
        <v>76.03</v>
      </c>
      <c r="H1425" s="59">
        <v>67.38</v>
      </c>
      <c r="I1425" s="58" t="s">
        <v>83</v>
      </c>
      <c r="J1425" s="58"/>
    </row>
    <row r="1426" spans="1:10" x14ac:dyDescent="0.3">
      <c r="A1426" s="58" t="s">
        <v>277</v>
      </c>
      <c r="B1426" s="59">
        <v>2018</v>
      </c>
      <c r="C1426" s="59">
        <v>53.34</v>
      </c>
      <c r="D1426" s="59">
        <v>53.34</v>
      </c>
      <c r="E1426" s="59">
        <v>100</v>
      </c>
      <c r="F1426" s="59">
        <v>40.630000000000003</v>
      </c>
      <c r="G1426" s="59">
        <v>74.41</v>
      </c>
      <c r="H1426" s="59">
        <v>49.54</v>
      </c>
      <c r="I1426" s="58" t="s">
        <v>83</v>
      </c>
      <c r="J1426" s="58"/>
    </row>
    <row r="1427" spans="1:10" x14ac:dyDescent="0.3">
      <c r="A1427" s="58" t="s">
        <v>277</v>
      </c>
      <c r="B1427" s="59">
        <v>2019</v>
      </c>
      <c r="C1427" s="59">
        <v>58.23</v>
      </c>
      <c r="D1427" s="59">
        <v>58.23</v>
      </c>
      <c r="E1427" s="59">
        <v>100</v>
      </c>
      <c r="F1427" s="59">
        <v>53.51</v>
      </c>
      <c r="G1427" s="59">
        <v>77.33</v>
      </c>
      <c r="H1427" s="59">
        <v>43.24</v>
      </c>
      <c r="I1427" s="58" t="s">
        <v>83</v>
      </c>
      <c r="J1427" s="58"/>
    </row>
    <row r="1428" spans="1:10" x14ac:dyDescent="0.3">
      <c r="A1428" s="58" t="s">
        <v>277</v>
      </c>
      <c r="B1428" s="59">
        <v>2020</v>
      </c>
      <c r="C1428" s="59">
        <v>70.37</v>
      </c>
      <c r="D1428" s="59">
        <v>70.37</v>
      </c>
      <c r="E1428" s="59">
        <v>100</v>
      </c>
      <c r="F1428" s="59">
        <v>61.81</v>
      </c>
      <c r="G1428" s="59">
        <v>78.09</v>
      </c>
      <c r="H1428" s="59">
        <v>75.63</v>
      </c>
      <c r="I1428" s="58" t="s">
        <v>83</v>
      </c>
      <c r="J1428" s="58"/>
    </row>
    <row r="1429" spans="1:10" x14ac:dyDescent="0.3">
      <c r="A1429" s="58" t="s">
        <v>277</v>
      </c>
      <c r="B1429" s="59">
        <v>2021</v>
      </c>
      <c r="C1429" s="59">
        <v>73.33</v>
      </c>
      <c r="D1429" s="59">
        <v>73.33</v>
      </c>
      <c r="E1429" s="59">
        <v>100</v>
      </c>
      <c r="F1429" s="59">
        <v>64.599999999999994</v>
      </c>
      <c r="G1429" s="59">
        <v>82.38</v>
      </c>
      <c r="H1429" s="59">
        <v>77.260000000000005</v>
      </c>
      <c r="I1429" s="58" t="s">
        <v>83</v>
      </c>
      <c r="J1429" s="58"/>
    </row>
    <row r="1430" spans="1:10" x14ac:dyDescent="0.3">
      <c r="A1430" s="58" t="s">
        <v>183</v>
      </c>
      <c r="B1430" s="59">
        <v>2008</v>
      </c>
      <c r="C1430" s="59">
        <v>73.58</v>
      </c>
      <c r="D1430" s="59">
        <v>73.58</v>
      </c>
      <c r="E1430" s="59">
        <v>100</v>
      </c>
      <c r="F1430" s="59">
        <v>82.78</v>
      </c>
      <c r="G1430" s="59">
        <v>61.35</v>
      </c>
      <c r="H1430" s="59">
        <v>80.239999999999995</v>
      </c>
      <c r="I1430" s="58" t="s">
        <v>83</v>
      </c>
      <c r="J1430" s="58"/>
    </row>
    <row r="1431" spans="1:10" x14ac:dyDescent="0.3">
      <c r="A1431" s="58" t="s">
        <v>183</v>
      </c>
      <c r="B1431" s="59">
        <v>2009</v>
      </c>
      <c r="C1431" s="59">
        <v>72.31</v>
      </c>
      <c r="D1431" s="59">
        <v>72.31</v>
      </c>
      <c r="E1431" s="59">
        <v>100</v>
      </c>
      <c r="F1431" s="59">
        <v>82.17</v>
      </c>
      <c r="G1431" s="59">
        <v>86.1</v>
      </c>
      <c r="H1431" s="59">
        <v>41.2</v>
      </c>
      <c r="I1431" s="58" t="s">
        <v>83</v>
      </c>
      <c r="J1431" s="58"/>
    </row>
    <row r="1432" spans="1:10" x14ac:dyDescent="0.3">
      <c r="A1432" s="58" t="s">
        <v>183</v>
      </c>
      <c r="B1432" s="59">
        <v>2010</v>
      </c>
      <c r="C1432" s="59">
        <v>80.430000000000007</v>
      </c>
      <c r="D1432" s="59">
        <v>80.430000000000007</v>
      </c>
      <c r="E1432" s="59">
        <v>89.13</v>
      </c>
      <c r="F1432" s="59">
        <v>81.040000000000006</v>
      </c>
      <c r="G1432" s="59">
        <v>83.62</v>
      </c>
      <c r="H1432" s="59">
        <v>75.180000000000007</v>
      </c>
      <c r="I1432" s="58" t="s">
        <v>83</v>
      </c>
      <c r="J1432" s="58"/>
    </row>
    <row r="1433" spans="1:10" x14ac:dyDescent="0.3">
      <c r="A1433" s="58" t="s">
        <v>183</v>
      </c>
      <c r="B1433" s="59">
        <v>2011</v>
      </c>
      <c r="C1433" s="59">
        <v>83.39</v>
      </c>
      <c r="D1433" s="59">
        <v>82.76</v>
      </c>
      <c r="E1433" s="59">
        <v>86.67</v>
      </c>
      <c r="F1433" s="59">
        <v>80.92</v>
      </c>
      <c r="G1433" s="59">
        <v>88.6</v>
      </c>
      <c r="H1433" s="59">
        <v>78.84</v>
      </c>
      <c r="I1433" s="58" t="s">
        <v>83</v>
      </c>
      <c r="J1433" s="58"/>
    </row>
    <row r="1434" spans="1:10" x14ac:dyDescent="0.3">
      <c r="A1434" s="58" t="s">
        <v>183</v>
      </c>
      <c r="B1434" s="59">
        <v>2012</v>
      </c>
      <c r="C1434" s="59">
        <v>81.73</v>
      </c>
      <c r="D1434" s="59">
        <v>81.73</v>
      </c>
      <c r="E1434" s="59">
        <v>100</v>
      </c>
      <c r="F1434" s="59">
        <v>81.17</v>
      </c>
      <c r="G1434" s="59">
        <v>87.33</v>
      </c>
      <c r="H1434" s="59">
        <v>74.430000000000007</v>
      </c>
      <c r="I1434" s="58" t="s">
        <v>83</v>
      </c>
      <c r="J1434" s="58"/>
    </row>
    <row r="1435" spans="1:10" x14ac:dyDescent="0.3">
      <c r="A1435" s="58" t="s">
        <v>183</v>
      </c>
      <c r="B1435" s="59">
        <v>2013</v>
      </c>
      <c r="C1435" s="59">
        <v>80.14</v>
      </c>
      <c r="D1435" s="59">
        <v>80.14</v>
      </c>
      <c r="E1435" s="59">
        <v>100</v>
      </c>
      <c r="F1435" s="59">
        <v>79.97</v>
      </c>
      <c r="G1435" s="59">
        <v>84.29</v>
      </c>
      <c r="H1435" s="59">
        <v>74.44</v>
      </c>
      <c r="I1435" s="58" t="s">
        <v>83</v>
      </c>
      <c r="J1435" s="58"/>
    </row>
    <row r="1436" spans="1:10" x14ac:dyDescent="0.3">
      <c r="A1436" s="58" t="s">
        <v>183</v>
      </c>
      <c r="B1436" s="59">
        <v>2014</v>
      </c>
      <c r="C1436" s="59">
        <v>80.19</v>
      </c>
      <c r="D1436" s="59">
        <v>80.19</v>
      </c>
      <c r="E1436" s="59">
        <v>100</v>
      </c>
      <c r="F1436" s="59">
        <v>81.98</v>
      </c>
      <c r="G1436" s="59">
        <v>85.46</v>
      </c>
      <c r="H1436" s="59">
        <v>70.62</v>
      </c>
      <c r="I1436" s="58" t="s">
        <v>83</v>
      </c>
      <c r="J1436" s="58"/>
    </row>
    <row r="1437" spans="1:10" x14ac:dyDescent="0.3">
      <c r="A1437" s="58" t="s">
        <v>183</v>
      </c>
      <c r="B1437" s="59">
        <v>2015</v>
      </c>
      <c r="C1437" s="59">
        <v>79.06</v>
      </c>
      <c r="D1437" s="59">
        <v>79.06</v>
      </c>
      <c r="E1437" s="59">
        <v>100</v>
      </c>
      <c r="F1437" s="59">
        <v>82.25</v>
      </c>
      <c r="G1437" s="59">
        <v>83.31</v>
      </c>
      <c r="H1437" s="59">
        <v>69.290000000000006</v>
      </c>
      <c r="I1437" s="58" t="s">
        <v>83</v>
      </c>
      <c r="J1437" s="58"/>
    </row>
    <row r="1438" spans="1:10" x14ac:dyDescent="0.3">
      <c r="A1438" s="58" t="s">
        <v>183</v>
      </c>
      <c r="B1438" s="59">
        <v>2016</v>
      </c>
      <c r="C1438" s="59">
        <v>81.5</v>
      </c>
      <c r="D1438" s="59">
        <v>81.5</v>
      </c>
      <c r="E1438" s="59">
        <v>100</v>
      </c>
      <c r="F1438" s="59">
        <v>82.27</v>
      </c>
      <c r="G1438" s="59">
        <v>85.6</v>
      </c>
      <c r="H1438" s="59">
        <v>74.78</v>
      </c>
      <c r="I1438" s="58" t="s">
        <v>83</v>
      </c>
      <c r="J1438" s="58"/>
    </row>
    <row r="1439" spans="1:10" x14ac:dyDescent="0.3">
      <c r="A1439" s="58" t="s">
        <v>183</v>
      </c>
      <c r="B1439" s="59">
        <v>2017</v>
      </c>
      <c r="C1439" s="59">
        <v>85.21</v>
      </c>
      <c r="D1439" s="59">
        <v>85.21</v>
      </c>
      <c r="E1439" s="59">
        <v>100</v>
      </c>
      <c r="F1439" s="59">
        <v>83.23</v>
      </c>
      <c r="G1439" s="59">
        <v>86.77</v>
      </c>
      <c r="H1439" s="59">
        <v>85.28</v>
      </c>
      <c r="I1439" s="58" t="s">
        <v>83</v>
      </c>
      <c r="J1439" s="58"/>
    </row>
    <row r="1440" spans="1:10" x14ac:dyDescent="0.3">
      <c r="A1440" s="58" t="s">
        <v>183</v>
      </c>
      <c r="B1440" s="59">
        <v>2018</v>
      </c>
      <c r="C1440" s="59">
        <v>90.87</v>
      </c>
      <c r="D1440" s="59">
        <v>90.87</v>
      </c>
      <c r="E1440" s="59">
        <v>100</v>
      </c>
      <c r="F1440" s="59">
        <v>89.16</v>
      </c>
      <c r="G1440" s="59">
        <v>92.77</v>
      </c>
      <c r="H1440" s="59">
        <v>90.16</v>
      </c>
      <c r="I1440" s="58" t="s">
        <v>83</v>
      </c>
      <c r="J1440" s="58"/>
    </row>
    <row r="1441" spans="1:10" x14ac:dyDescent="0.3">
      <c r="A1441" s="58" t="s">
        <v>183</v>
      </c>
      <c r="B1441" s="59">
        <v>2019</v>
      </c>
      <c r="C1441" s="59">
        <v>85.64</v>
      </c>
      <c r="D1441" s="59">
        <v>85.64</v>
      </c>
      <c r="E1441" s="59">
        <v>100</v>
      </c>
      <c r="F1441" s="59">
        <v>87.11</v>
      </c>
      <c r="G1441" s="59">
        <v>91.44</v>
      </c>
      <c r="H1441" s="59">
        <v>75.69</v>
      </c>
      <c r="I1441" s="58" t="s">
        <v>83</v>
      </c>
      <c r="J1441" s="58"/>
    </row>
    <row r="1442" spans="1:10" x14ac:dyDescent="0.3">
      <c r="A1442" s="58" t="s">
        <v>183</v>
      </c>
      <c r="B1442" s="59">
        <v>2020</v>
      </c>
      <c r="C1442" s="59">
        <v>91.36</v>
      </c>
      <c r="D1442" s="59">
        <v>91.36</v>
      </c>
      <c r="E1442" s="59">
        <v>100</v>
      </c>
      <c r="F1442" s="59">
        <v>89.66</v>
      </c>
      <c r="G1442" s="59">
        <v>90.87</v>
      </c>
      <c r="H1442" s="59">
        <v>94.05</v>
      </c>
      <c r="I1442" s="58" t="s">
        <v>83</v>
      </c>
      <c r="J1442" s="58"/>
    </row>
    <row r="1443" spans="1:10" x14ac:dyDescent="0.3">
      <c r="A1443" s="58" t="s">
        <v>183</v>
      </c>
      <c r="B1443" s="59">
        <v>2021</v>
      </c>
      <c r="C1443" s="59">
        <v>91.85</v>
      </c>
      <c r="D1443" s="59">
        <v>91.85</v>
      </c>
      <c r="E1443" s="59">
        <v>100</v>
      </c>
      <c r="F1443" s="59">
        <v>96.21</v>
      </c>
      <c r="G1443" s="59">
        <v>88.72</v>
      </c>
      <c r="H1443" s="59">
        <v>91.22</v>
      </c>
      <c r="I1443" s="58" t="s">
        <v>83</v>
      </c>
      <c r="J1443" s="58"/>
    </row>
    <row r="1444" spans="1:10" x14ac:dyDescent="0.3">
      <c r="A1444" s="58" t="s">
        <v>695</v>
      </c>
      <c r="B1444" s="59">
        <v>2008</v>
      </c>
      <c r="C1444" s="59">
        <v>69.62</v>
      </c>
      <c r="D1444" s="59">
        <v>69.62</v>
      </c>
      <c r="E1444" s="59">
        <v>100</v>
      </c>
      <c r="F1444" s="59">
        <v>84.31</v>
      </c>
      <c r="G1444" s="59">
        <v>41.47</v>
      </c>
      <c r="H1444" s="59">
        <v>81.22</v>
      </c>
      <c r="I1444" s="58" t="s">
        <v>83</v>
      </c>
      <c r="J1444" s="58"/>
    </row>
    <row r="1445" spans="1:10" x14ac:dyDescent="0.3">
      <c r="A1445" s="58" t="s">
        <v>695</v>
      </c>
      <c r="B1445" s="59">
        <v>2009</v>
      </c>
      <c r="C1445" s="59">
        <v>66.86</v>
      </c>
      <c r="D1445" s="59">
        <v>66.86</v>
      </c>
      <c r="E1445" s="59">
        <v>100</v>
      </c>
      <c r="F1445" s="59">
        <v>79.14</v>
      </c>
      <c r="G1445" s="59">
        <v>53.14</v>
      </c>
      <c r="H1445" s="59">
        <v>63.81</v>
      </c>
      <c r="I1445" s="58" t="s">
        <v>83</v>
      </c>
      <c r="J1445" s="58"/>
    </row>
    <row r="1446" spans="1:10" x14ac:dyDescent="0.3">
      <c r="A1446" s="58" t="s">
        <v>695</v>
      </c>
      <c r="B1446" s="59">
        <v>2010</v>
      </c>
      <c r="C1446" s="59">
        <v>69.31</v>
      </c>
      <c r="D1446" s="59">
        <v>69.31</v>
      </c>
      <c r="E1446" s="59">
        <v>100</v>
      </c>
      <c r="F1446" s="59">
        <v>79.27</v>
      </c>
      <c r="G1446" s="59">
        <v>65.77</v>
      </c>
      <c r="H1446" s="59">
        <v>56.98</v>
      </c>
      <c r="I1446" s="58" t="s">
        <v>83</v>
      </c>
      <c r="J1446" s="58"/>
    </row>
    <row r="1447" spans="1:10" x14ac:dyDescent="0.3">
      <c r="A1447" s="58" t="s">
        <v>695</v>
      </c>
      <c r="B1447" s="59">
        <v>2011</v>
      </c>
      <c r="C1447" s="59">
        <v>64.75</v>
      </c>
      <c r="D1447" s="59">
        <v>64.75</v>
      </c>
      <c r="E1447" s="59">
        <v>36.21</v>
      </c>
      <c r="F1447" s="59">
        <v>64.05</v>
      </c>
      <c r="G1447" s="59">
        <v>72.69</v>
      </c>
      <c r="H1447" s="59">
        <v>55.61</v>
      </c>
      <c r="I1447" s="58" t="s">
        <v>83</v>
      </c>
      <c r="J1447" s="58"/>
    </row>
    <row r="1448" spans="1:10" x14ac:dyDescent="0.3">
      <c r="A1448" s="58" t="s">
        <v>695</v>
      </c>
      <c r="B1448" s="59">
        <v>2012</v>
      </c>
      <c r="C1448" s="59">
        <v>60.85</v>
      </c>
      <c r="D1448" s="59">
        <v>60.85</v>
      </c>
      <c r="E1448" s="59">
        <v>100</v>
      </c>
      <c r="F1448" s="59">
        <v>52.93</v>
      </c>
      <c r="G1448" s="59">
        <v>65.989999999999995</v>
      </c>
      <c r="H1448" s="59">
        <v>67.63</v>
      </c>
      <c r="I1448" s="58" t="s">
        <v>83</v>
      </c>
      <c r="J1448" s="58"/>
    </row>
    <row r="1449" spans="1:10" x14ac:dyDescent="0.3">
      <c r="A1449" s="58" t="s">
        <v>695</v>
      </c>
      <c r="B1449" s="59">
        <v>2013</v>
      </c>
      <c r="C1449" s="59">
        <v>57.83</v>
      </c>
      <c r="D1449" s="59">
        <v>57.83</v>
      </c>
      <c r="E1449" s="59">
        <v>85.42</v>
      </c>
      <c r="F1449" s="59">
        <v>49.2</v>
      </c>
      <c r="G1449" s="59">
        <v>52.2</v>
      </c>
      <c r="H1449" s="59">
        <v>79.819999999999993</v>
      </c>
      <c r="I1449" s="58" t="s">
        <v>83</v>
      </c>
      <c r="J1449" s="58"/>
    </row>
    <row r="1450" spans="1:10" x14ac:dyDescent="0.3">
      <c r="A1450" s="58" t="s">
        <v>695</v>
      </c>
      <c r="B1450" s="59">
        <v>2014</v>
      </c>
      <c r="C1450" s="59">
        <v>60.97</v>
      </c>
      <c r="D1450" s="59">
        <v>36.44</v>
      </c>
      <c r="E1450" s="59">
        <v>11.9</v>
      </c>
      <c r="F1450" s="59">
        <v>55.11</v>
      </c>
      <c r="G1450" s="59">
        <v>49.54</v>
      </c>
      <c r="H1450" s="59">
        <v>85.79</v>
      </c>
      <c r="I1450" s="58" t="s">
        <v>83</v>
      </c>
      <c r="J1450" s="58"/>
    </row>
    <row r="1451" spans="1:10" x14ac:dyDescent="0.3">
      <c r="A1451" s="58" t="s">
        <v>695</v>
      </c>
      <c r="B1451" s="59">
        <v>2015</v>
      </c>
      <c r="C1451" s="59">
        <v>64.41</v>
      </c>
      <c r="D1451" s="59">
        <v>57.2</v>
      </c>
      <c r="E1451" s="59">
        <v>50</v>
      </c>
      <c r="F1451" s="59">
        <v>64.069999999999993</v>
      </c>
      <c r="G1451" s="59">
        <v>62.08</v>
      </c>
      <c r="H1451" s="59">
        <v>68.010000000000005</v>
      </c>
      <c r="I1451" s="58" t="s">
        <v>83</v>
      </c>
      <c r="J1451" s="58"/>
    </row>
    <row r="1452" spans="1:10" x14ac:dyDescent="0.3">
      <c r="A1452" s="58" t="s">
        <v>695</v>
      </c>
      <c r="B1452" s="59">
        <v>2016</v>
      </c>
      <c r="C1452" s="59">
        <v>65.64</v>
      </c>
      <c r="D1452" s="59">
        <v>65.64</v>
      </c>
      <c r="E1452" s="59">
        <v>70</v>
      </c>
      <c r="F1452" s="59">
        <v>59.13</v>
      </c>
      <c r="G1452" s="59">
        <v>60.23</v>
      </c>
      <c r="H1452" s="59">
        <v>83.75</v>
      </c>
      <c r="I1452" s="58" t="s">
        <v>83</v>
      </c>
      <c r="J1452" s="58"/>
    </row>
    <row r="1453" spans="1:10" x14ac:dyDescent="0.3">
      <c r="A1453" s="58" t="s">
        <v>695</v>
      </c>
      <c r="B1453" s="59">
        <v>2017</v>
      </c>
      <c r="C1453" s="59">
        <v>60.21</v>
      </c>
      <c r="D1453" s="59">
        <v>52.16</v>
      </c>
      <c r="E1453" s="59">
        <v>44.12</v>
      </c>
      <c r="F1453" s="59">
        <v>55.42</v>
      </c>
      <c r="G1453" s="59">
        <v>66.48</v>
      </c>
      <c r="H1453" s="59">
        <v>60.21</v>
      </c>
      <c r="I1453" s="58" t="s">
        <v>83</v>
      </c>
      <c r="J1453" s="58"/>
    </row>
    <row r="1454" spans="1:10" x14ac:dyDescent="0.3">
      <c r="A1454" s="58" t="s">
        <v>695</v>
      </c>
      <c r="B1454" s="59">
        <v>2018</v>
      </c>
      <c r="C1454" s="59">
        <v>62.48</v>
      </c>
      <c r="D1454" s="59">
        <v>62.48</v>
      </c>
      <c r="E1454" s="59">
        <v>78.95</v>
      </c>
      <c r="F1454" s="59">
        <v>67.739999999999995</v>
      </c>
      <c r="G1454" s="59">
        <v>61.33</v>
      </c>
      <c r="H1454" s="59">
        <v>55.05</v>
      </c>
      <c r="I1454" s="58" t="s">
        <v>83</v>
      </c>
      <c r="J1454" s="58"/>
    </row>
    <row r="1455" spans="1:10" x14ac:dyDescent="0.3">
      <c r="A1455" s="58" t="s">
        <v>695</v>
      </c>
      <c r="B1455" s="59">
        <v>2019</v>
      </c>
      <c r="C1455" s="59">
        <v>60.73</v>
      </c>
      <c r="D1455" s="59">
        <v>43.6</v>
      </c>
      <c r="E1455" s="59">
        <v>26.47</v>
      </c>
      <c r="F1455" s="59">
        <v>62.76</v>
      </c>
      <c r="G1455" s="59">
        <v>68.099999999999994</v>
      </c>
      <c r="H1455" s="59">
        <v>47.7</v>
      </c>
      <c r="I1455" s="58" t="s">
        <v>83</v>
      </c>
      <c r="J1455" s="58"/>
    </row>
    <row r="1456" spans="1:10" x14ac:dyDescent="0.3">
      <c r="A1456" s="58" t="s">
        <v>695</v>
      </c>
      <c r="B1456" s="59">
        <v>2020</v>
      </c>
      <c r="C1456" s="59">
        <v>74.040000000000006</v>
      </c>
      <c r="D1456" s="59">
        <v>58.45</v>
      </c>
      <c r="E1456" s="59">
        <v>42.86</v>
      </c>
      <c r="F1456" s="59">
        <v>76.39</v>
      </c>
      <c r="G1456" s="59">
        <v>73.77</v>
      </c>
      <c r="H1456" s="59">
        <v>70.38</v>
      </c>
      <c r="I1456" s="58" t="s">
        <v>83</v>
      </c>
      <c r="J1456" s="58"/>
    </row>
    <row r="1457" spans="1:10" x14ac:dyDescent="0.3">
      <c r="A1457" s="58" t="s">
        <v>695</v>
      </c>
      <c r="B1457" s="59">
        <v>2021</v>
      </c>
      <c r="C1457" s="59">
        <v>82.48</v>
      </c>
      <c r="D1457" s="59">
        <v>82.48</v>
      </c>
      <c r="E1457" s="59">
        <v>100</v>
      </c>
      <c r="F1457" s="59">
        <v>90.62</v>
      </c>
      <c r="G1457" s="59">
        <v>90.17</v>
      </c>
      <c r="H1457" s="59">
        <v>58.65</v>
      </c>
      <c r="I1457" s="58" t="s">
        <v>83</v>
      </c>
      <c r="J1457" s="58"/>
    </row>
    <row r="1458" spans="1:10" x14ac:dyDescent="0.3">
      <c r="A1458" s="58" t="s">
        <v>331</v>
      </c>
      <c r="B1458" s="59">
        <v>2008</v>
      </c>
      <c r="C1458" s="59">
        <v>55.96</v>
      </c>
      <c r="D1458" s="59">
        <v>55.96</v>
      </c>
      <c r="E1458" s="59">
        <v>100</v>
      </c>
      <c r="F1458" s="59">
        <v>52.75</v>
      </c>
      <c r="G1458" s="59">
        <v>33.479999999999997</v>
      </c>
      <c r="H1458" s="59">
        <v>86.93</v>
      </c>
      <c r="I1458" s="58" t="s">
        <v>83</v>
      </c>
      <c r="J1458" s="58"/>
    </row>
    <row r="1459" spans="1:10" x14ac:dyDescent="0.3">
      <c r="A1459" s="58" t="s">
        <v>331</v>
      </c>
      <c r="B1459" s="59">
        <v>2009</v>
      </c>
      <c r="C1459" s="59">
        <v>43.06</v>
      </c>
      <c r="D1459" s="59">
        <v>43.06</v>
      </c>
      <c r="E1459" s="59">
        <v>100</v>
      </c>
      <c r="F1459" s="59">
        <v>54.36</v>
      </c>
      <c r="G1459" s="59">
        <v>33.22</v>
      </c>
      <c r="H1459" s="59">
        <v>47.73</v>
      </c>
      <c r="I1459" s="58" t="s">
        <v>83</v>
      </c>
      <c r="J1459" s="58"/>
    </row>
    <row r="1460" spans="1:10" x14ac:dyDescent="0.3">
      <c r="A1460" s="58" t="s">
        <v>331</v>
      </c>
      <c r="B1460" s="59">
        <v>2010</v>
      </c>
      <c r="C1460" s="59">
        <v>63.33</v>
      </c>
      <c r="D1460" s="59">
        <v>55.7</v>
      </c>
      <c r="E1460" s="59">
        <v>59.68</v>
      </c>
      <c r="F1460" s="59">
        <v>64.09</v>
      </c>
      <c r="G1460" s="59">
        <v>74.98</v>
      </c>
      <c r="H1460" s="59">
        <v>48.24</v>
      </c>
      <c r="I1460" s="58" t="s">
        <v>83</v>
      </c>
      <c r="J1460" s="58"/>
    </row>
    <row r="1461" spans="1:10" x14ac:dyDescent="0.3">
      <c r="A1461" s="58" t="s">
        <v>331</v>
      </c>
      <c r="B1461" s="59">
        <v>2011</v>
      </c>
      <c r="C1461" s="59">
        <v>65.790000000000006</v>
      </c>
      <c r="D1461" s="59">
        <v>65.790000000000006</v>
      </c>
      <c r="E1461" s="59">
        <v>70.45</v>
      </c>
      <c r="F1461" s="59">
        <v>63.38</v>
      </c>
      <c r="G1461" s="59">
        <v>68.069999999999993</v>
      </c>
      <c r="H1461" s="59">
        <v>64.849999999999994</v>
      </c>
      <c r="I1461" s="58" t="s">
        <v>83</v>
      </c>
      <c r="J1461" s="58"/>
    </row>
    <row r="1462" spans="1:10" x14ac:dyDescent="0.3">
      <c r="A1462" s="58" t="s">
        <v>331</v>
      </c>
      <c r="B1462" s="59">
        <v>2012</v>
      </c>
      <c r="C1462" s="59">
        <v>63.83</v>
      </c>
      <c r="D1462" s="59">
        <v>55.66</v>
      </c>
      <c r="E1462" s="59">
        <v>47.37</v>
      </c>
      <c r="F1462" s="59">
        <v>82.91</v>
      </c>
      <c r="G1462" s="59">
        <v>63.91</v>
      </c>
      <c r="H1462" s="59">
        <v>50.36</v>
      </c>
      <c r="I1462" s="58" t="s">
        <v>83</v>
      </c>
      <c r="J1462" s="58"/>
    </row>
    <row r="1463" spans="1:10" x14ac:dyDescent="0.3">
      <c r="A1463" s="58" t="s">
        <v>331</v>
      </c>
      <c r="B1463" s="59">
        <v>2013</v>
      </c>
      <c r="C1463" s="59">
        <v>65.290000000000006</v>
      </c>
      <c r="D1463" s="59">
        <v>65.290000000000006</v>
      </c>
      <c r="E1463" s="59">
        <v>100</v>
      </c>
      <c r="F1463" s="59">
        <v>78.790000000000006</v>
      </c>
      <c r="G1463" s="59">
        <v>61.98</v>
      </c>
      <c r="H1463" s="59">
        <v>60.11</v>
      </c>
      <c r="I1463" s="58" t="s">
        <v>83</v>
      </c>
      <c r="J1463" s="58"/>
    </row>
    <row r="1464" spans="1:10" x14ac:dyDescent="0.3">
      <c r="A1464" s="58" t="s">
        <v>331</v>
      </c>
      <c r="B1464" s="59">
        <v>2014</v>
      </c>
      <c r="C1464" s="59">
        <v>58.67</v>
      </c>
      <c r="D1464" s="59">
        <v>58.67</v>
      </c>
      <c r="E1464" s="59">
        <v>100</v>
      </c>
      <c r="F1464" s="59">
        <v>82.73</v>
      </c>
      <c r="G1464" s="59">
        <v>57.19</v>
      </c>
      <c r="H1464" s="59">
        <v>43.75</v>
      </c>
      <c r="I1464" s="58" t="s">
        <v>83</v>
      </c>
      <c r="J1464" s="58"/>
    </row>
    <row r="1465" spans="1:10" x14ac:dyDescent="0.3">
      <c r="A1465" s="58" t="s">
        <v>331</v>
      </c>
      <c r="B1465" s="59">
        <v>2015</v>
      </c>
      <c r="C1465" s="59">
        <v>65.25</v>
      </c>
      <c r="D1465" s="59">
        <v>65.25</v>
      </c>
      <c r="E1465" s="59">
        <v>100</v>
      </c>
      <c r="F1465" s="59">
        <v>83.76</v>
      </c>
      <c r="G1465" s="59">
        <v>61.8</v>
      </c>
      <c r="H1465" s="59">
        <v>56.74</v>
      </c>
      <c r="I1465" s="58" t="s">
        <v>83</v>
      </c>
      <c r="J1465" s="58"/>
    </row>
    <row r="1466" spans="1:10" x14ac:dyDescent="0.3">
      <c r="A1466" s="58" t="s">
        <v>331</v>
      </c>
      <c r="B1466" s="59">
        <v>2016</v>
      </c>
      <c r="C1466" s="59">
        <v>62.19</v>
      </c>
      <c r="D1466" s="59">
        <v>62.19</v>
      </c>
      <c r="E1466" s="59">
        <v>100</v>
      </c>
      <c r="F1466" s="59">
        <v>87.74</v>
      </c>
      <c r="G1466" s="59">
        <v>66.66</v>
      </c>
      <c r="H1466" s="59">
        <v>38.590000000000003</v>
      </c>
      <c r="I1466" s="58" t="s">
        <v>83</v>
      </c>
      <c r="J1466" s="58"/>
    </row>
    <row r="1467" spans="1:10" x14ac:dyDescent="0.3">
      <c r="A1467" s="58" t="s">
        <v>331</v>
      </c>
      <c r="B1467" s="59">
        <v>2017</v>
      </c>
      <c r="C1467" s="59">
        <v>62.76</v>
      </c>
      <c r="D1467" s="59">
        <v>62.76</v>
      </c>
      <c r="E1467" s="59">
        <v>100</v>
      </c>
      <c r="F1467" s="59">
        <v>88.73</v>
      </c>
      <c r="G1467" s="59">
        <v>64.44</v>
      </c>
      <c r="H1467" s="59">
        <v>42.46</v>
      </c>
      <c r="I1467" s="58" t="s">
        <v>83</v>
      </c>
      <c r="J1467" s="58"/>
    </row>
    <row r="1468" spans="1:10" x14ac:dyDescent="0.3">
      <c r="A1468" s="58" t="s">
        <v>331</v>
      </c>
      <c r="B1468" s="59">
        <v>2018</v>
      </c>
      <c r="C1468" s="59">
        <v>73.680000000000007</v>
      </c>
      <c r="D1468" s="59">
        <v>73.680000000000007</v>
      </c>
      <c r="E1468" s="59">
        <v>100</v>
      </c>
      <c r="F1468" s="59">
        <v>86.92</v>
      </c>
      <c r="G1468" s="59">
        <v>69.650000000000006</v>
      </c>
      <c r="H1468" s="59">
        <v>69.56</v>
      </c>
      <c r="I1468" s="58" t="s">
        <v>83</v>
      </c>
      <c r="J1468" s="58"/>
    </row>
    <row r="1469" spans="1:10" x14ac:dyDescent="0.3">
      <c r="A1469" s="58" t="s">
        <v>331</v>
      </c>
      <c r="B1469" s="59">
        <v>2019</v>
      </c>
      <c r="C1469" s="59">
        <v>74.75</v>
      </c>
      <c r="D1469" s="59">
        <v>74.75</v>
      </c>
      <c r="E1469" s="59">
        <v>100</v>
      </c>
      <c r="F1469" s="59">
        <v>88.84</v>
      </c>
      <c r="G1469" s="59">
        <v>82.36</v>
      </c>
      <c r="H1469" s="59">
        <v>55.17</v>
      </c>
      <c r="I1469" s="58" t="s">
        <v>83</v>
      </c>
      <c r="J1469" s="58"/>
    </row>
    <row r="1470" spans="1:10" x14ac:dyDescent="0.3">
      <c r="A1470" s="58" t="s">
        <v>331</v>
      </c>
      <c r="B1470" s="59">
        <v>2020</v>
      </c>
      <c r="C1470" s="59">
        <v>78.599999999999994</v>
      </c>
      <c r="D1470" s="59">
        <v>78.599999999999994</v>
      </c>
      <c r="E1470" s="59">
        <v>95.31</v>
      </c>
      <c r="F1470" s="59">
        <v>87.33</v>
      </c>
      <c r="G1470" s="59">
        <v>81.88</v>
      </c>
      <c r="H1470" s="59">
        <v>68.28</v>
      </c>
      <c r="I1470" s="58" t="s">
        <v>83</v>
      </c>
      <c r="J1470" s="58"/>
    </row>
    <row r="1471" spans="1:10" x14ac:dyDescent="0.3">
      <c r="A1471" s="58" t="s">
        <v>331</v>
      </c>
      <c r="B1471" s="59">
        <v>2021</v>
      </c>
      <c r="C1471" s="59"/>
      <c r="D1471" s="59"/>
      <c r="E1471" s="59"/>
      <c r="F1471" s="59"/>
      <c r="G1471" s="59"/>
      <c r="H1471" s="59"/>
      <c r="I1471" s="58" t="s">
        <v>83</v>
      </c>
      <c r="J1471" s="58"/>
    </row>
    <row r="1472" spans="1:10" x14ac:dyDescent="0.3">
      <c r="A1472" s="58" t="s">
        <v>696</v>
      </c>
      <c r="B1472" s="59">
        <v>2008</v>
      </c>
      <c r="C1472" s="59">
        <v>64.739999999999995</v>
      </c>
      <c r="D1472" s="59">
        <v>64.739999999999995</v>
      </c>
      <c r="E1472" s="59">
        <v>100</v>
      </c>
      <c r="F1472" s="59">
        <v>58.16</v>
      </c>
      <c r="G1472" s="59">
        <v>83.48</v>
      </c>
      <c r="H1472" s="59">
        <v>51.57</v>
      </c>
      <c r="I1472" s="58" t="s">
        <v>83</v>
      </c>
      <c r="J1472" s="58"/>
    </row>
    <row r="1473" spans="1:10" x14ac:dyDescent="0.3">
      <c r="A1473" s="58" t="s">
        <v>696</v>
      </c>
      <c r="B1473" s="59">
        <v>2009</v>
      </c>
      <c r="C1473" s="59">
        <v>74.22</v>
      </c>
      <c r="D1473" s="59">
        <v>74.22</v>
      </c>
      <c r="E1473" s="59">
        <v>100</v>
      </c>
      <c r="F1473" s="59">
        <v>75.010000000000005</v>
      </c>
      <c r="G1473" s="59">
        <v>85.65</v>
      </c>
      <c r="H1473" s="59">
        <v>58.02</v>
      </c>
      <c r="I1473" s="58" t="s">
        <v>83</v>
      </c>
      <c r="J1473" s="58"/>
    </row>
    <row r="1474" spans="1:10" x14ac:dyDescent="0.3">
      <c r="A1474" s="58" t="s">
        <v>696</v>
      </c>
      <c r="B1474" s="59">
        <v>2010</v>
      </c>
      <c r="C1474" s="59">
        <v>69.22</v>
      </c>
      <c r="D1474" s="59">
        <v>69.22</v>
      </c>
      <c r="E1474" s="59">
        <v>100</v>
      </c>
      <c r="F1474" s="59">
        <v>70.56</v>
      </c>
      <c r="G1474" s="59">
        <v>81.37</v>
      </c>
      <c r="H1474" s="59">
        <v>51.16</v>
      </c>
      <c r="I1474" s="58" t="s">
        <v>83</v>
      </c>
      <c r="J1474" s="58"/>
    </row>
    <row r="1475" spans="1:10" x14ac:dyDescent="0.3">
      <c r="A1475" s="58" t="s">
        <v>696</v>
      </c>
      <c r="B1475" s="59">
        <v>2011</v>
      </c>
      <c r="C1475" s="59">
        <v>67.56</v>
      </c>
      <c r="D1475" s="59">
        <v>67.56</v>
      </c>
      <c r="E1475" s="59">
        <v>100</v>
      </c>
      <c r="F1475" s="59">
        <v>74.34</v>
      </c>
      <c r="G1475" s="59">
        <v>73.930000000000007</v>
      </c>
      <c r="H1475" s="59">
        <v>47.76</v>
      </c>
      <c r="I1475" s="58" t="s">
        <v>83</v>
      </c>
      <c r="J1475" s="58"/>
    </row>
    <row r="1476" spans="1:10" x14ac:dyDescent="0.3">
      <c r="A1476" s="58" t="s">
        <v>696</v>
      </c>
      <c r="B1476" s="59">
        <v>2012</v>
      </c>
      <c r="C1476" s="59">
        <v>62.88</v>
      </c>
      <c r="D1476" s="59">
        <v>62.88</v>
      </c>
      <c r="E1476" s="59">
        <v>100</v>
      </c>
      <c r="F1476" s="59">
        <v>67.790000000000006</v>
      </c>
      <c r="G1476" s="59">
        <v>72.459999999999994</v>
      </c>
      <c r="H1476" s="59">
        <v>42.1</v>
      </c>
      <c r="I1476" s="58" t="s">
        <v>83</v>
      </c>
      <c r="J1476" s="58"/>
    </row>
    <row r="1477" spans="1:10" x14ac:dyDescent="0.3">
      <c r="A1477" s="58" t="s">
        <v>696</v>
      </c>
      <c r="B1477" s="59">
        <v>2013</v>
      </c>
      <c r="C1477" s="59">
        <v>61.62</v>
      </c>
      <c r="D1477" s="59">
        <v>61.62</v>
      </c>
      <c r="E1477" s="59">
        <v>100</v>
      </c>
      <c r="F1477" s="59">
        <v>69.150000000000006</v>
      </c>
      <c r="G1477" s="59">
        <v>72</v>
      </c>
      <c r="H1477" s="59">
        <v>35.33</v>
      </c>
      <c r="I1477" s="58" t="s">
        <v>83</v>
      </c>
      <c r="J1477" s="58"/>
    </row>
    <row r="1478" spans="1:10" x14ac:dyDescent="0.3">
      <c r="A1478" s="58" t="s">
        <v>696</v>
      </c>
      <c r="B1478" s="59">
        <v>2014</v>
      </c>
      <c r="C1478" s="59">
        <v>69.510000000000005</v>
      </c>
      <c r="D1478" s="59">
        <v>69.510000000000005</v>
      </c>
      <c r="E1478" s="59">
        <v>100</v>
      </c>
      <c r="F1478" s="59">
        <v>65.86</v>
      </c>
      <c r="G1478" s="59">
        <v>79.58</v>
      </c>
      <c r="H1478" s="59">
        <v>62.63</v>
      </c>
      <c r="I1478" s="58" t="s">
        <v>83</v>
      </c>
      <c r="J1478" s="58"/>
    </row>
    <row r="1479" spans="1:10" x14ac:dyDescent="0.3">
      <c r="A1479" s="58" t="s">
        <v>696</v>
      </c>
      <c r="B1479" s="59">
        <v>2015</v>
      </c>
      <c r="C1479" s="59">
        <v>70.42</v>
      </c>
      <c r="D1479" s="59">
        <v>70.42</v>
      </c>
      <c r="E1479" s="59">
        <v>100</v>
      </c>
      <c r="F1479" s="59">
        <v>70.48</v>
      </c>
      <c r="G1479" s="59">
        <v>74.290000000000006</v>
      </c>
      <c r="H1479" s="59">
        <v>65.28</v>
      </c>
      <c r="I1479" s="58" t="s">
        <v>83</v>
      </c>
      <c r="J1479" s="58"/>
    </row>
    <row r="1480" spans="1:10" x14ac:dyDescent="0.3">
      <c r="A1480" s="58" t="s">
        <v>696</v>
      </c>
      <c r="B1480" s="59">
        <v>2016</v>
      </c>
      <c r="C1480" s="59">
        <v>69.599999999999994</v>
      </c>
      <c r="D1480" s="59">
        <v>69.599999999999994</v>
      </c>
      <c r="E1480" s="59">
        <v>100</v>
      </c>
      <c r="F1480" s="59">
        <v>68.489999999999995</v>
      </c>
      <c r="G1480" s="59">
        <v>79.89</v>
      </c>
      <c r="H1480" s="59">
        <v>58.12</v>
      </c>
      <c r="I1480" s="58" t="s">
        <v>83</v>
      </c>
      <c r="J1480" s="58"/>
    </row>
    <row r="1481" spans="1:10" x14ac:dyDescent="0.3">
      <c r="A1481" s="58" t="s">
        <v>696</v>
      </c>
      <c r="B1481" s="59">
        <v>2017</v>
      </c>
      <c r="C1481" s="59">
        <v>68.28</v>
      </c>
      <c r="D1481" s="59">
        <v>68.28</v>
      </c>
      <c r="E1481" s="59">
        <v>100</v>
      </c>
      <c r="F1481" s="59">
        <v>63.21</v>
      </c>
      <c r="G1481" s="59">
        <v>80.900000000000006</v>
      </c>
      <c r="H1481" s="59">
        <v>60.49</v>
      </c>
      <c r="I1481" s="58" t="s">
        <v>83</v>
      </c>
      <c r="J1481" s="58"/>
    </row>
    <row r="1482" spans="1:10" x14ac:dyDescent="0.3">
      <c r="A1482" s="58" t="s">
        <v>696</v>
      </c>
      <c r="B1482" s="59">
        <v>2018</v>
      </c>
      <c r="C1482" s="59">
        <v>71.11</v>
      </c>
      <c r="D1482" s="59">
        <v>71.11</v>
      </c>
      <c r="E1482" s="59">
        <v>100</v>
      </c>
      <c r="F1482" s="59">
        <v>61.21</v>
      </c>
      <c r="G1482" s="59">
        <v>78.849999999999994</v>
      </c>
      <c r="H1482" s="59">
        <v>77.88</v>
      </c>
      <c r="I1482" s="58" t="s">
        <v>83</v>
      </c>
      <c r="J1482" s="58"/>
    </row>
    <row r="1483" spans="1:10" x14ac:dyDescent="0.3">
      <c r="A1483" s="58" t="s">
        <v>696</v>
      </c>
      <c r="B1483" s="59">
        <v>2019</v>
      </c>
      <c r="C1483" s="59">
        <v>77.19</v>
      </c>
      <c r="D1483" s="59">
        <v>77.19</v>
      </c>
      <c r="E1483" s="59">
        <v>100</v>
      </c>
      <c r="F1483" s="59">
        <v>70.13</v>
      </c>
      <c r="G1483" s="59">
        <v>87.3</v>
      </c>
      <c r="H1483" s="59">
        <v>76.040000000000006</v>
      </c>
      <c r="I1483" s="58" t="s">
        <v>83</v>
      </c>
      <c r="J1483" s="58"/>
    </row>
    <row r="1484" spans="1:10" x14ac:dyDescent="0.3">
      <c r="A1484" s="58" t="s">
        <v>696</v>
      </c>
      <c r="B1484" s="59">
        <v>2020</v>
      </c>
      <c r="C1484" s="59">
        <v>78.11</v>
      </c>
      <c r="D1484" s="59">
        <v>78.11</v>
      </c>
      <c r="E1484" s="59">
        <v>100</v>
      </c>
      <c r="F1484" s="59">
        <v>66.06</v>
      </c>
      <c r="G1484" s="59">
        <v>87.67</v>
      </c>
      <c r="H1484" s="59">
        <v>86.15</v>
      </c>
      <c r="I1484" s="58" t="s">
        <v>83</v>
      </c>
      <c r="J1484" s="58"/>
    </row>
    <row r="1485" spans="1:10" x14ac:dyDescent="0.3">
      <c r="A1485" s="58" t="s">
        <v>696</v>
      </c>
      <c r="B1485" s="59">
        <v>2021</v>
      </c>
      <c r="C1485" s="59">
        <v>82.08</v>
      </c>
      <c r="D1485" s="59">
        <v>82.08</v>
      </c>
      <c r="E1485" s="59">
        <v>100</v>
      </c>
      <c r="F1485" s="59">
        <v>73.040000000000006</v>
      </c>
      <c r="G1485" s="59">
        <v>90.34</v>
      </c>
      <c r="H1485" s="59">
        <v>86.71</v>
      </c>
      <c r="I1485" s="58" t="s">
        <v>83</v>
      </c>
      <c r="J1485" s="58"/>
    </row>
    <row r="1486" spans="1:10" x14ac:dyDescent="0.3">
      <c r="A1486" s="58" t="s">
        <v>697</v>
      </c>
      <c r="B1486" s="59">
        <v>2008</v>
      </c>
      <c r="C1486" s="59">
        <v>50.96</v>
      </c>
      <c r="D1486" s="59">
        <v>50.96</v>
      </c>
      <c r="E1486" s="59">
        <v>100</v>
      </c>
      <c r="F1486" s="59">
        <v>30.67</v>
      </c>
      <c r="G1486" s="59">
        <v>64.2</v>
      </c>
      <c r="H1486" s="59">
        <v>69.48</v>
      </c>
      <c r="I1486" s="58" t="s">
        <v>83</v>
      </c>
      <c r="J1486" s="58"/>
    </row>
    <row r="1487" spans="1:10" x14ac:dyDescent="0.3">
      <c r="A1487" s="58" t="s">
        <v>697</v>
      </c>
      <c r="B1487" s="59">
        <v>2009</v>
      </c>
      <c r="C1487" s="59">
        <v>67.34</v>
      </c>
      <c r="D1487" s="59">
        <v>50.34</v>
      </c>
      <c r="E1487" s="59">
        <v>33.33</v>
      </c>
      <c r="F1487" s="59">
        <v>67.52</v>
      </c>
      <c r="G1487" s="59">
        <v>62.2</v>
      </c>
      <c r="H1487" s="59">
        <v>73.23</v>
      </c>
      <c r="I1487" s="58" t="s">
        <v>83</v>
      </c>
      <c r="J1487" s="58"/>
    </row>
    <row r="1488" spans="1:10" x14ac:dyDescent="0.3">
      <c r="A1488" s="58" t="s">
        <v>697</v>
      </c>
      <c r="B1488" s="59">
        <v>2010</v>
      </c>
      <c r="C1488" s="59">
        <v>62.96</v>
      </c>
      <c r="D1488" s="59">
        <v>62.96</v>
      </c>
      <c r="E1488" s="59">
        <v>100</v>
      </c>
      <c r="F1488" s="59">
        <v>62.16</v>
      </c>
      <c r="G1488" s="59">
        <v>62.73</v>
      </c>
      <c r="H1488" s="59">
        <v>64.59</v>
      </c>
      <c r="I1488" s="58" t="s">
        <v>83</v>
      </c>
      <c r="J1488" s="58"/>
    </row>
    <row r="1489" spans="1:10" x14ac:dyDescent="0.3">
      <c r="A1489" s="58" t="s">
        <v>697</v>
      </c>
      <c r="B1489" s="59">
        <v>2011</v>
      </c>
      <c r="C1489" s="59">
        <v>56.05</v>
      </c>
      <c r="D1489" s="59">
        <v>56.05</v>
      </c>
      <c r="E1489" s="59">
        <v>100</v>
      </c>
      <c r="F1489" s="59">
        <v>61.15</v>
      </c>
      <c r="G1489" s="59">
        <v>62.73</v>
      </c>
      <c r="H1489" s="59">
        <v>39.340000000000003</v>
      </c>
      <c r="I1489" s="58" t="s">
        <v>83</v>
      </c>
      <c r="J1489" s="58"/>
    </row>
    <row r="1490" spans="1:10" x14ac:dyDescent="0.3">
      <c r="A1490" s="58" t="s">
        <v>697</v>
      </c>
      <c r="B1490" s="59">
        <v>2012</v>
      </c>
      <c r="C1490" s="59">
        <v>67.459999999999994</v>
      </c>
      <c r="D1490" s="59">
        <v>67.459999999999994</v>
      </c>
      <c r="E1490" s="59">
        <v>100</v>
      </c>
      <c r="F1490" s="59">
        <v>81.72</v>
      </c>
      <c r="G1490" s="59">
        <v>62.17</v>
      </c>
      <c r="H1490" s="59">
        <v>49.6</v>
      </c>
      <c r="I1490" s="58" t="s">
        <v>83</v>
      </c>
      <c r="J1490" s="58"/>
    </row>
    <row r="1491" spans="1:10" x14ac:dyDescent="0.3">
      <c r="A1491" s="58" t="s">
        <v>697</v>
      </c>
      <c r="B1491" s="59">
        <v>2013</v>
      </c>
      <c r="C1491" s="59">
        <v>68.69</v>
      </c>
      <c r="D1491" s="59">
        <v>68.69</v>
      </c>
      <c r="E1491" s="59">
        <v>100</v>
      </c>
      <c r="F1491" s="59">
        <v>83.02</v>
      </c>
      <c r="G1491" s="59">
        <v>60.4</v>
      </c>
      <c r="H1491" s="59">
        <v>54.33</v>
      </c>
      <c r="I1491" s="58" t="s">
        <v>83</v>
      </c>
      <c r="J1491" s="58"/>
    </row>
    <row r="1492" spans="1:10" x14ac:dyDescent="0.3">
      <c r="A1492" s="58" t="s">
        <v>697</v>
      </c>
      <c r="B1492" s="59">
        <v>2014</v>
      </c>
      <c r="C1492" s="59">
        <v>72.36</v>
      </c>
      <c r="D1492" s="59">
        <v>72.36</v>
      </c>
      <c r="E1492" s="59">
        <v>100</v>
      </c>
      <c r="F1492" s="59">
        <v>87.28</v>
      </c>
      <c r="G1492" s="59">
        <v>66.48</v>
      </c>
      <c r="H1492" s="59">
        <v>54.1</v>
      </c>
      <c r="I1492" s="58" t="s">
        <v>83</v>
      </c>
      <c r="J1492" s="58"/>
    </row>
    <row r="1493" spans="1:10" x14ac:dyDescent="0.3">
      <c r="A1493" s="58" t="s">
        <v>697</v>
      </c>
      <c r="B1493" s="59">
        <v>2015</v>
      </c>
      <c r="C1493" s="59">
        <v>68.69</v>
      </c>
      <c r="D1493" s="59">
        <v>68.69</v>
      </c>
      <c r="E1493" s="59">
        <v>100</v>
      </c>
      <c r="F1493" s="59">
        <v>84.77</v>
      </c>
      <c r="G1493" s="59">
        <v>62.36</v>
      </c>
      <c r="H1493" s="59">
        <v>49</v>
      </c>
      <c r="I1493" s="58" t="s">
        <v>83</v>
      </c>
      <c r="J1493" s="58"/>
    </row>
    <row r="1494" spans="1:10" x14ac:dyDescent="0.3">
      <c r="A1494" s="58" t="s">
        <v>697</v>
      </c>
      <c r="B1494" s="59">
        <v>2016</v>
      </c>
      <c r="C1494" s="59">
        <v>65.989999999999995</v>
      </c>
      <c r="D1494" s="59">
        <v>65.989999999999995</v>
      </c>
      <c r="E1494" s="59">
        <v>100</v>
      </c>
      <c r="F1494" s="59">
        <v>80.459999999999994</v>
      </c>
      <c r="G1494" s="59">
        <v>66.87</v>
      </c>
      <c r="H1494" s="59">
        <v>40.35</v>
      </c>
      <c r="I1494" s="58" t="s">
        <v>83</v>
      </c>
      <c r="J1494" s="58"/>
    </row>
    <row r="1495" spans="1:10" x14ac:dyDescent="0.3">
      <c r="A1495" s="58" t="s">
        <v>697</v>
      </c>
      <c r="B1495" s="59">
        <v>2017</v>
      </c>
      <c r="C1495" s="59">
        <v>76.8</v>
      </c>
      <c r="D1495" s="59">
        <v>76.8</v>
      </c>
      <c r="E1495" s="59">
        <v>100</v>
      </c>
      <c r="F1495" s="59">
        <v>89.03</v>
      </c>
      <c r="G1495" s="59">
        <v>86.49</v>
      </c>
      <c r="H1495" s="59">
        <v>44.3</v>
      </c>
      <c r="I1495" s="58" t="s">
        <v>83</v>
      </c>
      <c r="J1495" s="58"/>
    </row>
    <row r="1496" spans="1:10" x14ac:dyDescent="0.3">
      <c r="A1496" s="58" t="s">
        <v>697</v>
      </c>
      <c r="B1496" s="59">
        <v>2018</v>
      </c>
      <c r="C1496" s="59">
        <v>71.67</v>
      </c>
      <c r="D1496" s="59">
        <v>60.84</v>
      </c>
      <c r="E1496" s="59">
        <v>50</v>
      </c>
      <c r="F1496" s="59">
        <v>80.53</v>
      </c>
      <c r="G1496" s="59">
        <v>80.72</v>
      </c>
      <c r="H1496" s="59">
        <v>45.71</v>
      </c>
      <c r="I1496" s="58" t="s">
        <v>83</v>
      </c>
      <c r="J1496" s="58"/>
    </row>
    <row r="1497" spans="1:10" x14ac:dyDescent="0.3">
      <c r="A1497" s="58" t="s">
        <v>697</v>
      </c>
      <c r="B1497" s="59">
        <v>2019</v>
      </c>
      <c r="C1497" s="59">
        <v>72.81</v>
      </c>
      <c r="D1497" s="59">
        <v>72.81</v>
      </c>
      <c r="E1497" s="59">
        <v>100</v>
      </c>
      <c r="F1497" s="59">
        <v>84.89</v>
      </c>
      <c r="G1497" s="59">
        <v>76.45</v>
      </c>
      <c r="H1497" s="59">
        <v>47.88</v>
      </c>
      <c r="I1497" s="58" t="s">
        <v>83</v>
      </c>
      <c r="J1497" s="58"/>
    </row>
    <row r="1498" spans="1:10" x14ac:dyDescent="0.3">
      <c r="A1498" s="58" t="s">
        <v>697</v>
      </c>
      <c r="B1498" s="59">
        <v>2020</v>
      </c>
      <c r="C1498" s="59">
        <v>72.36</v>
      </c>
      <c r="D1498" s="59">
        <v>72.36</v>
      </c>
      <c r="E1498" s="59">
        <v>100</v>
      </c>
      <c r="F1498" s="59">
        <v>85.37</v>
      </c>
      <c r="G1498" s="59">
        <v>71.84</v>
      </c>
      <c r="H1498" s="59">
        <v>50.88</v>
      </c>
      <c r="I1498" s="58" t="s">
        <v>83</v>
      </c>
      <c r="J1498" s="58"/>
    </row>
    <row r="1499" spans="1:10" x14ac:dyDescent="0.3">
      <c r="A1499" s="58" t="s">
        <v>697</v>
      </c>
      <c r="B1499" s="59">
        <v>2021</v>
      </c>
      <c r="C1499" s="59">
        <v>72.599999999999994</v>
      </c>
      <c r="D1499" s="59">
        <v>72.599999999999994</v>
      </c>
      <c r="E1499" s="59">
        <v>100</v>
      </c>
      <c r="F1499" s="59">
        <v>83.18</v>
      </c>
      <c r="G1499" s="59">
        <v>68.42</v>
      </c>
      <c r="H1499" s="59">
        <v>59.67</v>
      </c>
      <c r="I1499" s="58" t="s">
        <v>83</v>
      </c>
      <c r="J1499" s="58"/>
    </row>
    <row r="1500" spans="1:10" x14ac:dyDescent="0.3">
      <c r="A1500" s="58" t="s">
        <v>698</v>
      </c>
      <c r="B1500" s="59">
        <v>2008</v>
      </c>
      <c r="C1500" s="59">
        <v>72.59</v>
      </c>
      <c r="D1500" s="59">
        <v>72.59</v>
      </c>
      <c r="E1500" s="59">
        <v>100</v>
      </c>
      <c r="F1500" s="59">
        <v>85.85</v>
      </c>
      <c r="G1500" s="59">
        <v>65.55</v>
      </c>
      <c r="H1500" s="59">
        <v>58.83</v>
      </c>
      <c r="I1500" s="58" t="s">
        <v>83</v>
      </c>
      <c r="J1500" s="58"/>
    </row>
    <row r="1501" spans="1:10" x14ac:dyDescent="0.3">
      <c r="A1501" s="58" t="s">
        <v>698</v>
      </c>
      <c r="B1501" s="59">
        <v>2009</v>
      </c>
      <c r="C1501" s="59">
        <v>81.489999999999995</v>
      </c>
      <c r="D1501" s="59">
        <v>81.489999999999995</v>
      </c>
      <c r="E1501" s="59">
        <v>83.33</v>
      </c>
      <c r="F1501" s="59">
        <v>89.83</v>
      </c>
      <c r="G1501" s="59">
        <v>78.28</v>
      </c>
      <c r="H1501" s="59">
        <v>71.099999999999994</v>
      </c>
      <c r="I1501" s="58" t="s">
        <v>83</v>
      </c>
      <c r="J1501" s="58"/>
    </row>
    <row r="1502" spans="1:10" x14ac:dyDescent="0.3">
      <c r="A1502" s="58" t="s">
        <v>698</v>
      </c>
      <c r="B1502" s="59">
        <v>2010</v>
      </c>
      <c r="C1502" s="59">
        <v>76.61</v>
      </c>
      <c r="D1502" s="59">
        <v>75.8</v>
      </c>
      <c r="E1502" s="59">
        <v>20.83</v>
      </c>
      <c r="F1502" s="59">
        <v>83.73</v>
      </c>
      <c r="G1502" s="59">
        <v>77.69</v>
      </c>
      <c r="H1502" s="59">
        <v>62.22</v>
      </c>
      <c r="I1502" s="58" t="s">
        <v>83</v>
      </c>
      <c r="J1502" s="58"/>
    </row>
    <row r="1503" spans="1:10" x14ac:dyDescent="0.3">
      <c r="A1503" s="58" t="s">
        <v>698</v>
      </c>
      <c r="B1503" s="59">
        <v>2011</v>
      </c>
      <c r="C1503" s="59">
        <v>82.59</v>
      </c>
      <c r="D1503" s="59">
        <v>66.290000000000006</v>
      </c>
      <c r="E1503" s="59">
        <v>50</v>
      </c>
      <c r="F1503" s="59">
        <v>95.16</v>
      </c>
      <c r="G1503" s="59">
        <v>76.989999999999995</v>
      </c>
      <c r="H1503" s="59">
        <v>67.98</v>
      </c>
      <c r="I1503" s="58" t="s">
        <v>83</v>
      </c>
      <c r="J1503" s="58"/>
    </row>
    <row r="1504" spans="1:10" x14ac:dyDescent="0.3">
      <c r="A1504" s="58" t="s">
        <v>698</v>
      </c>
      <c r="B1504" s="59">
        <v>2012</v>
      </c>
      <c r="C1504" s="59">
        <v>77.67</v>
      </c>
      <c r="D1504" s="59">
        <v>51.34</v>
      </c>
      <c r="E1504" s="59">
        <v>5.56</v>
      </c>
      <c r="F1504" s="59">
        <v>94.99</v>
      </c>
      <c r="G1504" s="59">
        <v>77.84</v>
      </c>
      <c r="H1504" s="59">
        <v>46.27</v>
      </c>
      <c r="I1504" s="58" t="s">
        <v>83</v>
      </c>
      <c r="J1504" s="58"/>
    </row>
    <row r="1505" spans="1:10" x14ac:dyDescent="0.3">
      <c r="A1505" s="58" t="s">
        <v>698</v>
      </c>
      <c r="B1505" s="59">
        <v>2013</v>
      </c>
      <c r="C1505" s="59">
        <v>78.900000000000006</v>
      </c>
      <c r="D1505" s="59">
        <v>78.900000000000006</v>
      </c>
      <c r="E1505" s="59">
        <v>100</v>
      </c>
      <c r="F1505" s="59">
        <v>95.31</v>
      </c>
      <c r="G1505" s="59">
        <v>81.209999999999994</v>
      </c>
      <c r="H1505" s="59">
        <v>46.06</v>
      </c>
      <c r="I1505" s="58" t="s">
        <v>83</v>
      </c>
      <c r="J1505" s="58"/>
    </row>
    <row r="1506" spans="1:10" x14ac:dyDescent="0.3">
      <c r="A1506" s="58" t="s">
        <v>698</v>
      </c>
      <c r="B1506" s="59">
        <v>2014</v>
      </c>
      <c r="C1506" s="59">
        <v>71.75</v>
      </c>
      <c r="D1506" s="59">
        <v>48.38</v>
      </c>
      <c r="E1506" s="59">
        <v>25</v>
      </c>
      <c r="F1506" s="59">
        <v>79.19</v>
      </c>
      <c r="G1506" s="59">
        <v>90.27</v>
      </c>
      <c r="H1506" s="59">
        <v>31.82</v>
      </c>
      <c r="I1506" s="58" t="s">
        <v>83</v>
      </c>
      <c r="J1506" s="58"/>
    </row>
    <row r="1507" spans="1:10" x14ac:dyDescent="0.3">
      <c r="A1507" s="58" t="s">
        <v>698</v>
      </c>
      <c r="B1507" s="59">
        <v>2015</v>
      </c>
      <c r="C1507" s="59">
        <v>71.569999999999993</v>
      </c>
      <c r="D1507" s="59">
        <v>71.569999999999993</v>
      </c>
      <c r="E1507" s="59">
        <v>100</v>
      </c>
      <c r="F1507" s="59">
        <v>78.7</v>
      </c>
      <c r="G1507" s="59">
        <v>92.35</v>
      </c>
      <c r="H1507" s="59">
        <v>28.97</v>
      </c>
      <c r="I1507" s="58" t="s">
        <v>83</v>
      </c>
      <c r="J1507" s="58"/>
    </row>
    <row r="1508" spans="1:10" x14ac:dyDescent="0.3">
      <c r="A1508" s="58" t="s">
        <v>698</v>
      </c>
      <c r="B1508" s="59">
        <v>2016</v>
      </c>
      <c r="C1508" s="59">
        <v>69.8</v>
      </c>
      <c r="D1508" s="59">
        <v>50.53</v>
      </c>
      <c r="E1508" s="59">
        <v>27.78</v>
      </c>
      <c r="F1508" s="59">
        <v>78.45</v>
      </c>
      <c r="G1508" s="59">
        <v>88.47</v>
      </c>
      <c r="H1508" s="59">
        <v>27.49</v>
      </c>
      <c r="I1508" s="58" t="s">
        <v>83</v>
      </c>
      <c r="J1508" s="58"/>
    </row>
    <row r="1509" spans="1:10" x14ac:dyDescent="0.3">
      <c r="A1509" s="58" t="s">
        <v>698</v>
      </c>
      <c r="B1509" s="59">
        <v>2017</v>
      </c>
      <c r="C1509" s="59">
        <v>73.47</v>
      </c>
      <c r="D1509" s="59">
        <v>73.47</v>
      </c>
      <c r="E1509" s="59">
        <v>100</v>
      </c>
      <c r="F1509" s="59">
        <v>82.53</v>
      </c>
      <c r="G1509" s="59">
        <v>91.29</v>
      </c>
      <c r="H1509" s="59">
        <v>31.62</v>
      </c>
      <c r="I1509" s="58" t="s">
        <v>83</v>
      </c>
      <c r="J1509" s="58"/>
    </row>
    <row r="1510" spans="1:10" x14ac:dyDescent="0.3">
      <c r="A1510" s="58" t="s">
        <v>698</v>
      </c>
      <c r="B1510" s="59">
        <v>2018</v>
      </c>
      <c r="C1510" s="59">
        <v>68.650000000000006</v>
      </c>
      <c r="D1510" s="59">
        <v>68.650000000000006</v>
      </c>
      <c r="E1510" s="59">
        <v>72.73</v>
      </c>
      <c r="F1510" s="59">
        <v>74.73</v>
      </c>
      <c r="G1510" s="59">
        <v>73.83</v>
      </c>
      <c r="H1510" s="59">
        <v>50.26</v>
      </c>
      <c r="I1510" s="58" t="s">
        <v>83</v>
      </c>
      <c r="J1510" s="58"/>
    </row>
    <row r="1511" spans="1:10" x14ac:dyDescent="0.3">
      <c r="A1511" s="58" t="s">
        <v>698</v>
      </c>
      <c r="B1511" s="59">
        <v>2019</v>
      </c>
      <c r="C1511" s="59">
        <v>74.16</v>
      </c>
      <c r="D1511" s="59">
        <v>74.16</v>
      </c>
      <c r="E1511" s="59">
        <v>100</v>
      </c>
      <c r="F1511" s="59">
        <v>80.180000000000007</v>
      </c>
      <c r="G1511" s="59">
        <v>81.02</v>
      </c>
      <c r="H1511" s="59">
        <v>53.49</v>
      </c>
      <c r="I1511" s="58" t="s">
        <v>83</v>
      </c>
      <c r="J1511" s="58"/>
    </row>
    <row r="1512" spans="1:10" x14ac:dyDescent="0.3">
      <c r="A1512" s="58" t="s">
        <v>698</v>
      </c>
      <c r="B1512" s="59">
        <v>2020</v>
      </c>
      <c r="C1512" s="59">
        <v>72.959999999999994</v>
      </c>
      <c r="D1512" s="59">
        <v>41.48</v>
      </c>
      <c r="E1512" s="59">
        <v>10</v>
      </c>
      <c r="F1512" s="59">
        <v>81.62</v>
      </c>
      <c r="G1512" s="59">
        <v>74.38</v>
      </c>
      <c r="H1512" s="59">
        <v>55.37</v>
      </c>
      <c r="I1512" s="58" t="s">
        <v>83</v>
      </c>
      <c r="J1512" s="58"/>
    </row>
    <row r="1513" spans="1:10" x14ac:dyDescent="0.3">
      <c r="A1513" s="58" t="s">
        <v>698</v>
      </c>
      <c r="B1513" s="59">
        <v>2021</v>
      </c>
      <c r="C1513" s="59">
        <v>70.55</v>
      </c>
      <c r="D1513" s="59">
        <v>47.77</v>
      </c>
      <c r="E1513" s="59">
        <v>25</v>
      </c>
      <c r="F1513" s="59">
        <v>82.38</v>
      </c>
      <c r="G1513" s="59">
        <v>70.06</v>
      </c>
      <c r="H1513" s="59">
        <v>49.96</v>
      </c>
      <c r="I1513" s="58" t="s">
        <v>83</v>
      </c>
      <c r="J1513" s="58"/>
    </row>
  </sheetData>
  <autoFilter ref="A1:H323" xr:uid="{F8066B35-97B1-48BF-838B-D989E7921A8D}"/>
  <mergeCells count="2">
    <mergeCell ref="K3:Q3"/>
    <mergeCell ref="T3:V3"/>
  </mergeCells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A19730-ACA5-4FF2-ABBA-562D2DA58353}">
  <dimension ref="A1:J1513"/>
  <sheetViews>
    <sheetView zoomScale="70" zoomScaleNormal="70" workbookViewId="0"/>
  </sheetViews>
  <sheetFormatPr defaultRowHeight="14.4" x14ac:dyDescent="0.3"/>
  <cols>
    <col min="1" max="10" width="13.33203125" customWidth="1"/>
  </cols>
  <sheetData>
    <row r="1" spans="1:10" x14ac:dyDescent="0.3">
      <c r="A1" s="55" t="s">
        <v>630</v>
      </c>
      <c r="B1" s="55" t="s">
        <v>733</v>
      </c>
      <c r="C1" s="63" t="s">
        <v>671</v>
      </c>
      <c r="D1" s="55" t="s">
        <v>738</v>
      </c>
      <c r="E1" s="55" t="s">
        <v>739</v>
      </c>
      <c r="F1" s="63" t="s">
        <v>672</v>
      </c>
      <c r="G1" s="55" t="s">
        <v>734</v>
      </c>
      <c r="H1" s="55" t="s">
        <v>735</v>
      </c>
      <c r="I1" s="55" t="s">
        <v>736</v>
      </c>
      <c r="J1" s="55" t="s">
        <v>737</v>
      </c>
    </row>
    <row r="2" spans="1:10" x14ac:dyDescent="0.3">
      <c r="A2" t="s">
        <v>67</v>
      </c>
      <c r="B2" s="10">
        <v>2008</v>
      </c>
      <c r="C2" s="10">
        <v>83.65</v>
      </c>
      <c r="D2">
        <v>1</v>
      </c>
      <c r="E2">
        <v>1</v>
      </c>
      <c r="F2" s="10">
        <v>23.42</v>
      </c>
      <c r="I2">
        <v>0</v>
      </c>
    </row>
    <row r="3" spans="1:10" x14ac:dyDescent="0.3">
      <c r="A3" t="s">
        <v>67</v>
      </c>
      <c r="B3" s="10">
        <v>2009</v>
      </c>
      <c r="C3" s="10">
        <v>81.150000000000006</v>
      </c>
      <c r="D3">
        <v>1</v>
      </c>
      <c r="E3">
        <v>1</v>
      </c>
      <c r="F3" s="10">
        <v>95.45</v>
      </c>
      <c r="G3">
        <v>59.09</v>
      </c>
      <c r="I3">
        <v>0</v>
      </c>
      <c r="J3">
        <v>10</v>
      </c>
    </row>
    <row r="4" spans="1:10" x14ac:dyDescent="0.3">
      <c r="A4" t="s">
        <v>67</v>
      </c>
      <c r="B4" s="10">
        <v>2010</v>
      </c>
      <c r="C4" s="10">
        <v>82.24</v>
      </c>
      <c r="D4">
        <v>1</v>
      </c>
      <c r="E4">
        <v>1</v>
      </c>
      <c r="F4" s="10">
        <v>91.88</v>
      </c>
      <c r="G4">
        <v>42.86</v>
      </c>
      <c r="I4">
        <v>0</v>
      </c>
      <c r="J4">
        <v>10</v>
      </c>
    </row>
    <row r="5" spans="1:10" x14ac:dyDescent="0.3">
      <c r="A5" t="s">
        <v>67</v>
      </c>
      <c r="B5" s="10">
        <v>2011</v>
      </c>
      <c r="C5" s="10">
        <v>93.29</v>
      </c>
      <c r="D5">
        <v>1</v>
      </c>
      <c r="E5">
        <v>1</v>
      </c>
      <c r="F5" s="10">
        <v>88.95</v>
      </c>
      <c r="G5">
        <v>40</v>
      </c>
      <c r="H5">
        <v>1</v>
      </c>
      <c r="I5">
        <v>0</v>
      </c>
      <c r="J5">
        <v>10</v>
      </c>
    </row>
    <row r="6" spans="1:10" x14ac:dyDescent="0.3">
      <c r="A6" t="s">
        <v>67</v>
      </c>
      <c r="B6" s="10">
        <v>2012</v>
      </c>
      <c r="C6" s="10">
        <v>88.82</v>
      </c>
      <c r="D6">
        <v>1</v>
      </c>
      <c r="E6">
        <v>1</v>
      </c>
      <c r="F6" s="10">
        <v>94.71</v>
      </c>
      <c r="G6">
        <v>36.36</v>
      </c>
      <c r="H6">
        <v>1</v>
      </c>
      <c r="I6">
        <v>10</v>
      </c>
      <c r="J6">
        <v>10</v>
      </c>
    </row>
    <row r="7" spans="1:10" x14ac:dyDescent="0.3">
      <c r="A7" t="s">
        <v>67</v>
      </c>
      <c r="B7" s="10">
        <v>2013</v>
      </c>
      <c r="C7" s="10">
        <v>88.82</v>
      </c>
      <c r="D7">
        <v>1</v>
      </c>
      <c r="E7">
        <v>1</v>
      </c>
      <c r="F7" s="10">
        <v>92.26</v>
      </c>
      <c r="G7">
        <v>36.36</v>
      </c>
      <c r="H7">
        <v>1</v>
      </c>
      <c r="I7">
        <v>10</v>
      </c>
      <c r="J7">
        <v>10</v>
      </c>
    </row>
    <row r="8" spans="1:10" x14ac:dyDescent="0.3">
      <c r="A8" t="s">
        <v>67</v>
      </c>
      <c r="B8" s="10">
        <v>2014</v>
      </c>
      <c r="C8" s="10">
        <v>87.65</v>
      </c>
      <c r="D8">
        <v>1</v>
      </c>
      <c r="E8">
        <v>1</v>
      </c>
      <c r="F8" s="10">
        <v>83.33</v>
      </c>
      <c r="G8">
        <v>77.27</v>
      </c>
      <c r="H8">
        <v>1</v>
      </c>
      <c r="I8">
        <v>10</v>
      </c>
      <c r="J8">
        <v>10</v>
      </c>
    </row>
    <row r="9" spans="1:10" x14ac:dyDescent="0.3">
      <c r="A9" t="s">
        <v>67</v>
      </c>
      <c r="B9" s="10">
        <v>2015</v>
      </c>
      <c r="C9" s="10">
        <v>90.31</v>
      </c>
      <c r="D9">
        <v>1</v>
      </c>
      <c r="E9">
        <v>1</v>
      </c>
      <c r="F9" s="10">
        <v>79.67</v>
      </c>
      <c r="G9">
        <v>86.36</v>
      </c>
      <c r="H9">
        <v>1</v>
      </c>
      <c r="I9">
        <v>9.09</v>
      </c>
      <c r="J9">
        <v>5</v>
      </c>
    </row>
    <row r="10" spans="1:10" x14ac:dyDescent="0.3">
      <c r="A10" t="s">
        <v>67</v>
      </c>
      <c r="B10" s="10">
        <v>2016</v>
      </c>
      <c r="C10" s="10">
        <v>91.58</v>
      </c>
      <c r="D10">
        <v>1</v>
      </c>
      <c r="E10">
        <v>1</v>
      </c>
      <c r="F10" s="10">
        <v>93.09</v>
      </c>
      <c r="G10">
        <v>90</v>
      </c>
      <c r="H10">
        <v>1</v>
      </c>
      <c r="I10">
        <v>11.11</v>
      </c>
      <c r="J10">
        <v>5</v>
      </c>
    </row>
    <row r="11" spans="1:10" x14ac:dyDescent="0.3">
      <c r="A11" t="s">
        <v>67</v>
      </c>
      <c r="B11" s="10">
        <v>2017</v>
      </c>
      <c r="C11" s="10">
        <v>92.61</v>
      </c>
      <c r="D11">
        <v>1</v>
      </c>
      <c r="E11">
        <v>1</v>
      </c>
      <c r="F11" s="10">
        <v>87.17</v>
      </c>
      <c r="G11">
        <v>95.24</v>
      </c>
      <c r="H11">
        <v>1</v>
      </c>
      <c r="I11">
        <v>11.11</v>
      </c>
      <c r="J11">
        <v>5</v>
      </c>
    </row>
    <row r="12" spans="1:10" x14ac:dyDescent="0.3">
      <c r="A12" t="s">
        <v>67</v>
      </c>
      <c r="B12" s="10">
        <v>2018</v>
      </c>
      <c r="C12" s="10">
        <v>90.15</v>
      </c>
      <c r="D12">
        <v>1</v>
      </c>
      <c r="E12">
        <v>1</v>
      </c>
      <c r="F12" s="10">
        <v>88.73</v>
      </c>
      <c r="G12">
        <v>100</v>
      </c>
      <c r="H12">
        <v>1</v>
      </c>
      <c r="I12">
        <v>11.11</v>
      </c>
    </row>
    <row r="13" spans="1:10" x14ac:dyDescent="0.3">
      <c r="A13" t="s">
        <v>67</v>
      </c>
      <c r="B13" s="10">
        <v>2019</v>
      </c>
      <c r="C13" s="10">
        <v>90.51</v>
      </c>
      <c r="D13">
        <v>1</v>
      </c>
      <c r="E13">
        <v>1</v>
      </c>
      <c r="F13" s="10">
        <v>98.73</v>
      </c>
      <c r="G13">
        <v>100</v>
      </c>
      <c r="H13">
        <v>1</v>
      </c>
      <c r="I13">
        <v>14.29</v>
      </c>
      <c r="J13">
        <v>5</v>
      </c>
    </row>
    <row r="14" spans="1:10" x14ac:dyDescent="0.3">
      <c r="A14" t="s">
        <v>67</v>
      </c>
      <c r="B14" s="10">
        <v>2020</v>
      </c>
      <c r="C14" s="10">
        <v>87.7</v>
      </c>
      <c r="D14">
        <v>1</v>
      </c>
      <c r="E14">
        <v>1</v>
      </c>
      <c r="F14" s="10">
        <v>93.71</v>
      </c>
      <c r="G14">
        <v>100</v>
      </c>
      <c r="H14">
        <v>1</v>
      </c>
      <c r="I14">
        <v>12.5</v>
      </c>
      <c r="J14">
        <v>4.76</v>
      </c>
    </row>
    <row r="15" spans="1:10" x14ac:dyDescent="0.3">
      <c r="A15" t="s">
        <v>67</v>
      </c>
      <c r="B15" s="10">
        <v>2021</v>
      </c>
      <c r="C15" s="10">
        <v>81.84</v>
      </c>
      <c r="D15">
        <v>1</v>
      </c>
      <c r="E15">
        <v>1</v>
      </c>
      <c r="F15" s="10">
        <v>90.93</v>
      </c>
      <c r="G15">
        <v>100</v>
      </c>
      <c r="H15">
        <v>1</v>
      </c>
      <c r="I15">
        <v>12.5</v>
      </c>
      <c r="J15">
        <v>4.76</v>
      </c>
    </row>
    <row r="16" spans="1:10" x14ac:dyDescent="0.3">
      <c r="A16" t="s">
        <v>115</v>
      </c>
      <c r="B16" s="10">
        <v>2008</v>
      </c>
      <c r="C16" s="10">
        <v>60.58</v>
      </c>
      <c r="D16">
        <v>0</v>
      </c>
      <c r="E16">
        <v>0</v>
      </c>
      <c r="F16" s="10">
        <v>8.23</v>
      </c>
    </row>
    <row r="17" spans="1:10" x14ac:dyDescent="0.3">
      <c r="A17" t="s">
        <v>115</v>
      </c>
      <c r="B17" s="10">
        <v>2009</v>
      </c>
      <c r="C17" s="10">
        <v>86.89</v>
      </c>
      <c r="D17">
        <v>1</v>
      </c>
      <c r="E17">
        <v>1</v>
      </c>
      <c r="F17" s="10">
        <v>33.119999999999997</v>
      </c>
      <c r="I17">
        <v>0</v>
      </c>
    </row>
    <row r="18" spans="1:10" x14ac:dyDescent="0.3">
      <c r="A18" t="s">
        <v>115</v>
      </c>
      <c r="B18" s="10">
        <v>2010</v>
      </c>
      <c r="C18" s="10">
        <v>86.84</v>
      </c>
      <c r="D18">
        <v>1</v>
      </c>
      <c r="E18">
        <v>1</v>
      </c>
      <c r="F18" s="10">
        <v>21.88</v>
      </c>
      <c r="G18">
        <v>18.18</v>
      </c>
      <c r="I18">
        <v>0</v>
      </c>
      <c r="J18">
        <v>10</v>
      </c>
    </row>
    <row r="19" spans="1:10" x14ac:dyDescent="0.3">
      <c r="A19" t="s">
        <v>115</v>
      </c>
      <c r="B19" s="10">
        <v>2011</v>
      </c>
      <c r="C19" s="10">
        <v>84.76</v>
      </c>
      <c r="D19">
        <v>1</v>
      </c>
      <c r="E19">
        <v>1</v>
      </c>
      <c r="F19" s="10">
        <v>61.05</v>
      </c>
      <c r="G19">
        <v>20</v>
      </c>
      <c r="H19">
        <v>1</v>
      </c>
      <c r="I19">
        <v>0</v>
      </c>
      <c r="J19">
        <v>10</v>
      </c>
    </row>
    <row r="20" spans="1:10" x14ac:dyDescent="0.3">
      <c r="A20" t="s">
        <v>115</v>
      </c>
      <c r="B20" s="10">
        <v>2012</v>
      </c>
      <c r="C20" s="10">
        <v>82.94</v>
      </c>
      <c r="D20">
        <v>1</v>
      </c>
      <c r="E20">
        <v>1</v>
      </c>
      <c r="F20" s="10">
        <v>61.76</v>
      </c>
      <c r="G20">
        <v>20</v>
      </c>
      <c r="H20">
        <v>1</v>
      </c>
      <c r="I20">
        <v>12.5</v>
      </c>
      <c r="J20">
        <v>10</v>
      </c>
    </row>
    <row r="21" spans="1:10" x14ac:dyDescent="0.3">
      <c r="A21" t="s">
        <v>115</v>
      </c>
      <c r="B21" s="10">
        <v>2013</v>
      </c>
      <c r="C21" s="10">
        <v>83.53</v>
      </c>
      <c r="D21">
        <v>1</v>
      </c>
      <c r="E21">
        <v>1</v>
      </c>
      <c r="F21" s="10">
        <v>79.17</v>
      </c>
      <c r="G21">
        <v>22.73</v>
      </c>
      <c r="H21">
        <v>1</v>
      </c>
      <c r="I21">
        <v>11.11</v>
      </c>
      <c r="J21">
        <v>10</v>
      </c>
    </row>
    <row r="22" spans="1:10" x14ac:dyDescent="0.3">
      <c r="A22" t="s">
        <v>115</v>
      </c>
      <c r="B22" s="10">
        <v>2014</v>
      </c>
      <c r="C22" s="10">
        <v>82.94</v>
      </c>
      <c r="D22">
        <v>1</v>
      </c>
      <c r="E22">
        <v>1</v>
      </c>
      <c r="F22" s="10">
        <v>86.78</v>
      </c>
      <c r="G22">
        <v>25</v>
      </c>
      <c r="H22">
        <v>1</v>
      </c>
      <c r="I22">
        <v>11.11</v>
      </c>
      <c r="J22">
        <v>10</v>
      </c>
    </row>
    <row r="23" spans="1:10" x14ac:dyDescent="0.3">
      <c r="A23" t="s">
        <v>115</v>
      </c>
      <c r="B23" s="10">
        <v>2015</v>
      </c>
      <c r="C23" s="10">
        <v>85.71</v>
      </c>
      <c r="D23">
        <v>1</v>
      </c>
      <c r="E23">
        <v>1</v>
      </c>
      <c r="F23" s="10">
        <v>91.76</v>
      </c>
      <c r="G23">
        <v>28.57</v>
      </c>
      <c r="H23">
        <v>1</v>
      </c>
      <c r="I23">
        <v>11.11</v>
      </c>
      <c r="J23">
        <v>10</v>
      </c>
    </row>
    <row r="24" spans="1:10" x14ac:dyDescent="0.3">
      <c r="A24" t="s">
        <v>115</v>
      </c>
      <c r="B24" s="10">
        <v>2016</v>
      </c>
      <c r="C24" s="10">
        <v>87.13</v>
      </c>
      <c r="D24">
        <v>1</v>
      </c>
      <c r="E24">
        <v>1</v>
      </c>
      <c r="F24" s="10">
        <v>89.89</v>
      </c>
      <c r="G24">
        <v>30</v>
      </c>
      <c r="H24">
        <v>1</v>
      </c>
      <c r="I24">
        <v>11.11</v>
      </c>
      <c r="J24">
        <v>10</v>
      </c>
    </row>
    <row r="25" spans="1:10" x14ac:dyDescent="0.3">
      <c r="A25" t="s">
        <v>115</v>
      </c>
      <c r="B25" s="10">
        <v>2017</v>
      </c>
      <c r="C25" s="10">
        <v>65.22</v>
      </c>
      <c r="D25">
        <v>1</v>
      </c>
      <c r="E25">
        <v>1</v>
      </c>
      <c r="F25" s="10">
        <v>96.9</v>
      </c>
      <c r="G25">
        <v>30</v>
      </c>
      <c r="H25">
        <v>1</v>
      </c>
      <c r="I25">
        <v>12.5</v>
      </c>
      <c r="J25">
        <v>10</v>
      </c>
    </row>
    <row r="26" spans="1:10" x14ac:dyDescent="0.3">
      <c r="A26" t="s">
        <v>115</v>
      </c>
      <c r="B26" s="10">
        <v>2018</v>
      </c>
      <c r="C26" s="10">
        <v>69.34</v>
      </c>
      <c r="D26">
        <v>1</v>
      </c>
      <c r="E26">
        <v>1</v>
      </c>
      <c r="F26" s="10">
        <v>74.28</v>
      </c>
      <c r="G26">
        <v>27.27</v>
      </c>
      <c r="H26">
        <v>1</v>
      </c>
      <c r="I26">
        <v>14.29</v>
      </c>
      <c r="J26">
        <v>10</v>
      </c>
    </row>
    <row r="27" spans="1:10" x14ac:dyDescent="0.3">
      <c r="A27" t="s">
        <v>115</v>
      </c>
      <c r="B27" s="10">
        <v>2019</v>
      </c>
      <c r="C27" s="10">
        <v>73.099999999999994</v>
      </c>
      <c r="D27">
        <v>1</v>
      </c>
      <c r="E27">
        <v>0</v>
      </c>
      <c r="F27" s="10">
        <v>78.930000000000007</v>
      </c>
      <c r="G27">
        <v>25</v>
      </c>
      <c r="H27">
        <v>1</v>
      </c>
      <c r="I27">
        <v>11.11</v>
      </c>
      <c r="J27">
        <v>10</v>
      </c>
    </row>
    <row r="28" spans="1:10" x14ac:dyDescent="0.3">
      <c r="A28" t="s">
        <v>115</v>
      </c>
      <c r="B28" s="10">
        <v>2020</v>
      </c>
      <c r="C28" s="10">
        <v>74.59</v>
      </c>
      <c r="D28">
        <v>1</v>
      </c>
      <c r="E28">
        <v>0</v>
      </c>
      <c r="F28" s="10">
        <v>80.040000000000006</v>
      </c>
      <c r="G28">
        <v>25</v>
      </c>
      <c r="H28">
        <v>1</v>
      </c>
      <c r="I28">
        <v>12.5</v>
      </c>
      <c r="J28">
        <v>10</v>
      </c>
    </row>
    <row r="29" spans="1:10" x14ac:dyDescent="0.3">
      <c r="A29" t="s">
        <v>115</v>
      </c>
      <c r="B29" s="10">
        <v>2021</v>
      </c>
      <c r="C29" s="10">
        <v>74.13</v>
      </c>
      <c r="D29">
        <v>1</v>
      </c>
      <c r="E29">
        <v>0</v>
      </c>
      <c r="F29" s="10">
        <v>75.62</v>
      </c>
      <c r="G29">
        <v>33.33</v>
      </c>
      <c r="H29">
        <v>1</v>
      </c>
      <c r="I29">
        <v>28.57</v>
      </c>
      <c r="J29">
        <v>10</v>
      </c>
    </row>
    <row r="30" spans="1:10" x14ac:dyDescent="0.3">
      <c r="A30" t="s">
        <v>636</v>
      </c>
      <c r="B30" s="10">
        <v>2008</v>
      </c>
      <c r="C30" s="10">
        <v>0</v>
      </c>
      <c r="F30" s="10">
        <v>0</v>
      </c>
    </row>
    <row r="31" spans="1:10" x14ac:dyDescent="0.3">
      <c r="A31" t="s">
        <v>636</v>
      </c>
      <c r="B31" s="10">
        <v>2009</v>
      </c>
      <c r="C31" s="10">
        <v>0</v>
      </c>
      <c r="F31" s="10">
        <v>0</v>
      </c>
    </row>
    <row r="32" spans="1:10" x14ac:dyDescent="0.3">
      <c r="A32" t="s">
        <v>636</v>
      </c>
      <c r="B32" s="10">
        <v>2010</v>
      </c>
      <c r="C32" s="10">
        <v>61.84</v>
      </c>
      <c r="D32">
        <v>0</v>
      </c>
      <c r="E32">
        <v>1</v>
      </c>
      <c r="F32" s="10">
        <v>79.03</v>
      </c>
      <c r="G32">
        <v>46.15</v>
      </c>
      <c r="H32">
        <v>1</v>
      </c>
      <c r="I32">
        <v>0</v>
      </c>
      <c r="J32">
        <v>23.08</v>
      </c>
    </row>
    <row r="33" spans="1:10" x14ac:dyDescent="0.3">
      <c r="A33" t="s">
        <v>636</v>
      </c>
      <c r="B33" s="10">
        <v>2011</v>
      </c>
      <c r="C33" s="10">
        <v>63.41</v>
      </c>
      <c r="D33">
        <v>0</v>
      </c>
      <c r="E33">
        <v>1</v>
      </c>
      <c r="F33" s="10">
        <v>68.28</v>
      </c>
      <c r="G33">
        <v>50</v>
      </c>
      <c r="H33">
        <v>1</v>
      </c>
      <c r="I33">
        <v>5</v>
      </c>
      <c r="J33">
        <v>23.08</v>
      </c>
    </row>
    <row r="34" spans="1:10" x14ac:dyDescent="0.3">
      <c r="A34" t="s">
        <v>636</v>
      </c>
      <c r="B34" s="10">
        <v>2012</v>
      </c>
      <c r="C34" s="10">
        <v>57.65</v>
      </c>
      <c r="D34">
        <v>1</v>
      </c>
      <c r="E34">
        <v>1</v>
      </c>
      <c r="F34" s="10">
        <v>69.349999999999994</v>
      </c>
      <c r="G34">
        <v>46.67</v>
      </c>
      <c r="H34">
        <v>1</v>
      </c>
      <c r="I34">
        <v>5</v>
      </c>
      <c r="J34">
        <v>28.57</v>
      </c>
    </row>
    <row r="35" spans="1:10" x14ac:dyDescent="0.3">
      <c r="A35" t="s">
        <v>636</v>
      </c>
      <c r="B35" s="10">
        <v>2013</v>
      </c>
      <c r="C35" s="10">
        <v>37.06</v>
      </c>
      <c r="D35">
        <v>1</v>
      </c>
      <c r="E35">
        <v>1</v>
      </c>
      <c r="F35" s="10">
        <v>70.430000000000007</v>
      </c>
      <c r="G35">
        <v>50</v>
      </c>
      <c r="H35">
        <v>1</v>
      </c>
      <c r="I35">
        <v>9.52</v>
      </c>
      <c r="J35">
        <v>28.57</v>
      </c>
    </row>
    <row r="36" spans="1:10" x14ac:dyDescent="0.3">
      <c r="A36" t="s">
        <v>636</v>
      </c>
      <c r="B36" s="10">
        <v>2014</v>
      </c>
      <c r="C36" s="10">
        <v>34.119999999999997</v>
      </c>
      <c r="D36">
        <v>1</v>
      </c>
      <c r="E36">
        <v>1</v>
      </c>
      <c r="F36" s="10">
        <v>47.89</v>
      </c>
      <c r="G36">
        <v>50</v>
      </c>
      <c r="H36">
        <v>1</v>
      </c>
      <c r="I36">
        <v>10.53</v>
      </c>
      <c r="J36">
        <v>42.86</v>
      </c>
    </row>
    <row r="37" spans="1:10" x14ac:dyDescent="0.3">
      <c r="A37" t="s">
        <v>636</v>
      </c>
      <c r="B37" s="10">
        <v>2015</v>
      </c>
      <c r="C37" s="10">
        <v>34.69</v>
      </c>
      <c r="D37">
        <v>1</v>
      </c>
      <c r="E37">
        <v>1</v>
      </c>
      <c r="F37" s="10">
        <v>41.75</v>
      </c>
      <c r="G37">
        <v>57.14</v>
      </c>
      <c r="H37">
        <v>1</v>
      </c>
      <c r="I37">
        <v>10.53</v>
      </c>
      <c r="J37">
        <v>42.86</v>
      </c>
    </row>
    <row r="38" spans="1:10" x14ac:dyDescent="0.3">
      <c r="A38" t="s">
        <v>636</v>
      </c>
      <c r="B38" s="10">
        <v>2016</v>
      </c>
      <c r="C38" s="10">
        <v>32.18</v>
      </c>
      <c r="D38">
        <v>1</v>
      </c>
      <c r="E38">
        <v>1</v>
      </c>
      <c r="F38" s="10">
        <v>63.4</v>
      </c>
      <c r="G38">
        <v>52.94</v>
      </c>
      <c r="H38">
        <v>1</v>
      </c>
      <c r="I38">
        <v>11.76</v>
      </c>
      <c r="J38">
        <v>37.5</v>
      </c>
    </row>
    <row r="39" spans="1:10" x14ac:dyDescent="0.3">
      <c r="A39" t="s">
        <v>636</v>
      </c>
      <c r="B39" s="10">
        <v>2017</v>
      </c>
      <c r="C39" s="10">
        <v>36.520000000000003</v>
      </c>
      <c r="D39">
        <v>1</v>
      </c>
      <c r="E39">
        <v>1</v>
      </c>
      <c r="F39" s="10">
        <v>36.57</v>
      </c>
      <c r="G39">
        <v>57.14</v>
      </c>
      <c r="H39">
        <v>1</v>
      </c>
      <c r="I39">
        <v>13.33</v>
      </c>
      <c r="J39">
        <v>35.29</v>
      </c>
    </row>
    <row r="40" spans="1:10" x14ac:dyDescent="0.3">
      <c r="A40" t="s">
        <v>636</v>
      </c>
      <c r="B40" s="10">
        <v>2018</v>
      </c>
      <c r="C40" s="10">
        <v>69.34</v>
      </c>
      <c r="D40">
        <v>1</v>
      </c>
      <c r="E40">
        <v>1</v>
      </c>
      <c r="F40" s="10">
        <v>72.22</v>
      </c>
      <c r="G40">
        <v>50</v>
      </c>
      <c r="H40">
        <v>1</v>
      </c>
      <c r="I40">
        <v>13.33</v>
      </c>
      <c r="J40">
        <v>33.33</v>
      </c>
    </row>
    <row r="41" spans="1:10" x14ac:dyDescent="0.3">
      <c r="A41" t="s">
        <v>636</v>
      </c>
      <c r="B41" s="10">
        <v>2019</v>
      </c>
      <c r="C41" s="10">
        <v>73.099999999999994</v>
      </c>
      <c r="D41">
        <v>1</v>
      </c>
      <c r="E41">
        <v>1</v>
      </c>
      <c r="F41" s="10">
        <v>85.31</v>
      </c>
      <c r="G41">
        <v>61.11</v>
      </c>
      <c r="H41">
        <v>1</v>
      </c>
      <c r="I41">
        <v>15.79</v>
      </c>
      <c r="J41">
        <v>33.33</v>
      </c>
    </row>
    <row r="42" spans="1:10" x14ac:dyDescent="0.3">
      <c r="A42" t="s">
        <v>636</v>
      </c>
      <c r="B42" s="10">
        <v>2020</v>
      </c>
      <c r="C42" s="10">
        <v>74.59</v>
      </c>
      <c r="D42">
        <v>1</v>
      </c>
      <c r="E42">
        <v>1</v>
      </c>
      <c r="F42" s="10">
        <v>83.97</v>
      </c>
      <c r="G42">
        <v>53.33</v>
      </c>
      <c r="H42">
        <v>1</v>
      </c>
      <c r="I42">
        <v>15.79</v>
      </c>
      <c r="J42">
        <v>33.33</v>
      </c>
    </row>
    <row r="43" spans="1:10" x14ac:dyDescent="0.3">
      <c r="A43" t="s">
        <v>636</v>
      </c>
      <c r="B43" s="10">
        <v>2021</v>
      </c>
      <c r="C43" s="10">
        <v>74.13</v>
      </c>
      <c r="D43">
        <v>1</v>
      </c>
      <c r="E43">
        <v>1</v>
      </c>
      <c r="F43" s="10">
        <v>76.52</v>
      </c>
      <c r="G43">
        <v>56.25</v>
      </c>
      <c r="H43">
        <v>1</v>
      </c>
      <c r="I43">
        <v>16.670000000000002</v>
      </c>
      <c r="J43">
        <v>33.33</v>
      </c>
    </row>
    <row r="44" spans="1:10" x14ac:dyDescent="0.3">
      <c r="A44" t="s">
        <v>139</v>
      </c>
      <c r="B44" s="10">
        <v>2008</v>
      </c>
      <c r="C44" s="10">
        <v>42.31</v>
      </c>
      <c r="D44">
        <v>1</v>
      </c>
      <c r="E44">
        <v>1</v>
      </c>
      <c r="F44" s="10">
        <v>75.569999999999993</v>
      </c>
      <c r="G44">
        <v>53.33</v>
      </c>
      <c r="I44">
        <v>0</v>
      </c>
      <c r="J44">
        <v>33.33</v>
      </c>
    </row>
    <row r="45" spans="1:10" x14ac:dyDescent="0.3">
      <c r="A45" t="s">
        <v>139</v>
      </c>
      <c r="B45" s="10">
        <v>2009</v>
      </c>
      <c r="C45" s="10">
        <v>42.62</v>
      </c>
      <c r="D45">
        <v>1</v>
      </c>
      <c r="E45">
        <v>1</v>
      </c>
      <c r="F45" s="10">
        <v>81.459999999999994</v>
      </c>
      <c r="I45">
        <v>0</v>
      </c>
      <c r="J45">
        <v>40</v>
      </c>
    </row>
    <row r="46" spans="1:10" x14ac:dyDescent="0.3">
      <c r="A46" t="s">
        <v>139</v>
      </c>
      <c r="B46" s="10">
        <v>2010</v>
      </c>
      <c r="C46" s="10">
        <v>46.05</v>
      </c>
      <c r="D46">
        <v>1</v>
      </c>
      <c r="E46">
        <v>1</v>
      </c>
      <c r="F46" s="10">
        <v>95.16</v>
      </c>
      <c r="G46">
        <v>53.33</v>
      </c>
      <c r="I46">
        <v>0</v>
      </c>
      <c r="J46">
        <v>33.33</v>
      </c>
    </row>
    <row r="47" spans="1:10" x14ac:dyDescent="0.3">
      <c r="A47" t="s">
        <v>139</v>
      </c>
      <c r="B47" s="10">
        <v>2011</v>
      </c>
      <c r="C47" s="10">
        <v>47.56</v>
      </c>
      <c r="D47">
        <v>1</v>
      </c>
      <c r="E47">
        <v>1</v>
      </c>
      <c r="F47" s="10">
        <v>83.33</v>
      </c>
      <c r="G47">
        <v>53.33</v>
      </c>
      <c r="H47">
        <v>1</v>
      </c>
      <c r="I47">
        <v>3.7</v>
      </c>
      <c r="J47">
        <v>40</v>
      </c>
    </row>
    <row r="48" spans="1:10" x14ac:dyDescent="0.3">
      <c r="A48" t="s">
        <v>139</v>
      </c>
      <c r="B48" s="10">
        <v>2012</v>
      </c>
      <c r="C48" s="10">
        <v>45.88</v>
      </c>
      <c r="D48">
        <v>1</v>
      </c>
      <c r="E48">
        <v>1</v>
      </c>
      <c r="F48" s="10">
        <v>82.26</v>
      </c>
      <c r="G48">
        <v>58.82</v>
      </c>
      <c r="H48">
        <v>1</v>
      </c>
      <c r="I48">
        <v>4.3499999999999996</v>
      </c>
      <c r="J48">
        <v>66.67</v>
      </c>
    </row>
    <row r="49" spans="1:10" x14ac:dyDescent="0.3">
      <c r="A49" t="s">
        <v>139</v>
      </c>
      <c r="B49" s="10">
        <v>2013</v>
      </c>
      <c r="C49" s="10">
        <v>45.29</v>
      </c>
      <c r="D49">
        <v>1</v>
      </c>
      <c r="E49">
        <v>1</v>
      </c>
      <c r="F49" s="10">
        <v>79.03</v>
      </c>
      <c r="G49">
        <v>44.44</v>
      </c>
      <c r="H49">
        <v>1</v>
      </c>
      <c r="I49">
        <v>4.3499999999999996</v>
      </c>
      <c r="J49">
        <v>66.67</v>
      </c>
    </row>
    <row r="50" spans="1:10" x14ac:dyDescent="0.3">
      <c r="A50" t="s">
        <v>139</v>
      </c>
      <c r="B50" s="10">
        <v>2014</v>
      </c>
      <c r="C50" s="10">
        <v>43.53</v>
      </c>
      <c r="D50">
        <v>1</v>
      </c>
      <c r="E50">
        <v>1</v>
      </c>
      <c r="F50" s="10">
        <v>88.95</v>
      </c>
      <c r="G50">
        <v>60</v>
      </c>
      <c r="H50">
        <v>1</v>
      </c>
      <c r="I50">
        <v>4.55</v>
      </c>
      <c r="J50">
        <v>100</v>
      </c>
    </row>
    <row r="51" spans="1:10" x14ac:dyDescent="0.3">
      <c r="A51" t="s">
        <v>139</v>
      </c>
      <c r="B51" s="10">
        <v>2015</v>
      </c>
      <c r="C51" s="10">
        <v>45.92</v>
      </c>
      <c r="D51">
        <v>1</v>
      </c>
      <c r="E51">
        <v>1</v>
      </c>
      <c r="F51" s="10">
        <v>87.11</v>
      </c>
      <c r="G51">
        <v>54.55</v>
      </c>
      <c r="H51">
        <v>1</v>
      </c>
      <c r="I51">
        <v>4.76</v>
      </c>
      <c r="J51">
        <v>100</v>
      </c>
    </row>
    <row r="52" spans="1:10" x14ac:dyDescent="0.3">
      <c r="A52" t="s">
        <v>139</v>
      </c>
      <c r="B52" s="10">
        <v>2016</v>
      </c>
      <c r="C52" s="10">
        <v>44.55</v>
      </c>
      <c r="D52">
        <v>1</v>
      </c>
      <c r="E52">
        <v>1</v>
      </c>
      <c r="F52" s="10">
        <v>94.33</v>
      </c>
      <c r="G52">
        <v>54.55</v>
      </c>
      <c r="H52">
        <v>1</v>
      </c>
      <c r="I52">
        <v>4.55</v>
      </c>
      <c r="J52">
        <v>100</v>
      </c>
    </row>
    <row r="53" spans="1:10" x14ac:dyDescent="0.3">
      <c r="A53" t="s">
        <v>139</v>
      </c>
      <c r="B53" s="10">
        <v>2017</v>
      </c>
      <c r="C53" s="10">
        <v>49.13</v>
      </c>
      <c r="D53">
        <v>1</v>
      </c>
      <c r="E53">
        <v>1</v>
      </c>
      <c r="F53" s="10">
        <v>93.98</v>
      </c>
      <c r="G53">
        <v>58.33</v>
      </c>
      <c r="H53">
        <v>1</v>
      </c>
      <c r="I53">
        <v>8.33</v>
      </c>
      <c r="J53">
        <v>100</v>
      </c>
    </row>
    <row r="54" spans="1:10" x14ac:dyDescent="0.3">
      <c r="A54" t="s">
        <v>139</v>
      </c>
      <c r="B54" s="10">
        <v>2018</v>
      </c>
      <c r="C54" s="10">
        <v>53.28</v>
      </c>
      <c r="D54">
        <v>1</v>
      </c>
      <c r="E54">
        <v>1</v>
      </c>
      <c r="F54" s="10">
        <v>87.25</v>
      </c>
      <c r="G54">
        <v>61.54</v>
      </c>
      <c r="H54">
        <v>1</v>
      </c>
      <c r="I54">
        <v>9.52</v>
      </c>
      <c r="J54">
        <v>100</v>
      </c>
    </row>
    <row r="55" spans="1:10" x14ac:dyDescent="0.3">
      <c r="A55" t="s">
        <v>139</v>
      </c>
      <c r="B55" s="10">
        <v>2019</v>
      </c>
      <c r="C55" s="10">
        <v>73.099999999999994</v>
      </c>
      <c r="D55">
        <v>1</v>
      </c>
      <c r="E55">
        <v>1</v>
      </c>
      <c r="F55" s="10">
        <v>88.44</v>
      </c>
      <c r="G55">
        <v>66.67</v>
      </c>
      <c r="H55">
        <v>1</v>
      </c>
      <c r="I55">
        <v>5</v>
      </c>
      <c r="J55">
        <v>100</v>
      </c>
    </row>
    <row r="56" spans="1:10" x14ac:dyDescent="0.3">
      <c r="A56" t="s">
        <v>139</v>
      </c>
      <c r="B56" s="10">
        <v>2020</v>
      </c>
      <c r="C56" s="10">
        <v>74.59</v>
      </c>
      <c r="D56">
        <v>1</v>
      </c>
      <c r="E56">
        <v>1</v>
      </c>
      <c r="F56" s="10">
        <v>80.709999999999994</v>
      </c>
      <c r="G56">
        <v>63.64</v>
      </c>
      <c r="H56">
        <v>1</v>
      </c>
      <c r="I56">
        <v>0</v>
      </c>
      <c r="J56">
        <v>100</v>
      </c>
    </row>
    <row r="57" spans="1:10" x14ac:dyDescent="0.3">
      <c r="A57" t="s">
        <v>139</v>
      </c>
      <c r="B57" s="10">
        <v>2021</v>
      </c>
      <c r="C57" s="10">
        <v>74.13</v>
      </c>
      <c r="D57">
        <v>1</v>
      </c>
      <c r="E57">
        <v>1</v>
      </c>
      <c r="F57" s="10">
        <v>92.17</v>
      </c>
      <c r="G57">
        <v>65</v>
      </c>
      <c r="H57">
        <v>1</v>
      </c>
      <c r="I57">
        <v>0</v>
      </c>
      <c r="J57">
        <v>100</v>
      </c>
    </row>
    <row r="58" spans="1:10" x14ac:dyDescent="0.3">
      <c r="A58" t="s">
        <v>368</v>
      </c>
      <c r="B58" s="10">
        <v>2008</v>
      </c>
      <c r="C58" s="10">
        <v>42.31</v>
      </c>
      <c r="D58">
        <v>1</v>
      </c>
      <c r="E58">
        <v>1</v>
      </c>
      <c r="F58" s="10">
        <v>13.46</v>
      </c>
      <c r="G58">
        <v>100</v>
      </c>
      <c r="I58">
        <v>0</v>
      </c>
      <c r="J58">
        <v>12.5</v>
      </c>
    </row>
    <row r="59" spans="1:10" x14ac:dyDescent="0.3">
      <c r="A59" t="s">
        <v>368</v>
      </c>
      <c r="B59" s="10">
        <v>2009</v>
      </c>
      <c r="C59" s="10">
        <v>42.62</v>
      </c>
      <c r="D59">
        <v>1</v>
      </c>
      <c r="E59">
        <v>1</v>
      </c>
      <c r="F59" s="10">
        <v>1.85</v>
      </c>
      <c r="G59">
        <v>100</v>
      </c>
      <c r="I59">
        <v>10</v>
      </c>
      <c r="J59">
        <v>12.5</v>
      </c>
    </row>
    <row r="60" spans="1:10" x14ac:dyDescent="0.3">
      <c r="A60" t="s">
        <v>368</v>
      </c>
      <c r="B60" s="10">
        <v>2010</v>
      </c>
      <c r="C60" s="10">
        <v>46.05</v>
      </c>
      <c r="D60">
        <v>1</v>
      </c>
      <c r="E60">
        <v>1</v>
      </c>
      <c r="F60" s="10">
        <v>5.36</v>
      </c>
      <c r="G60">
        <v>100</v>
      </c>
      <c r="I60">
        <v>5.88</v>
      </c>
      <c r="J60">
        <v>12.5</v>
      </c>
    </row>
    <row r="61" spans="1:10" x14ac:dyDescent="0.3">
      <c r="A61" t="s">
        <v>368</v>
      </c>
      <c r="B61" s="10">
        <v>2011</v>
      </c>
      <c r="C61" s="10">
        <v>47.56</v>
      </c>
      <c r="D61">
        <v>1</v>
      </c>
      <c r="E61">
        <v>1</v>
      </c>
      <c r="F61" s="10">
        <v>1.79</v>
      </c>
      <c r="G61">
        <v>100</v>
      </c>
      <c r="H61">
        <v>1</v>
      </c>
      <c r="I61">
        <v>6.67</v>
      </c>
      <c r="J61">
        <v>12.5</v>
      </c>
    </row>
    <row r="62" spans="1:10" x14ac:dyDescent="0.3">
      <c r="A62" t="s">
        <v>368</v>
      </c>
      <c r="B62" s="10">
        <v>2012</v>
      </c>
      <c r="C62" s="10">
        <v>45.88</v>
      </c>
      <c r="D62">
        <v>1</v>
      </c>
      <c r="E62">
        <v>1</v>
      </c>
      <c r="F62" s="10">
        <v>1.79</v>
      </c>
      <c r="G62">
        <v>100</v>
      </c>
      <c r="H62">
        <v>1</v>
      </c>
      <c r="I62">
        <v>6.67</v>
      </c>
      <c r="J62">
        <v>12.5</v>
      </c>
    </row>
    <row r="63" spans="1:10" x14ac:dyDescent="0.3">
      <c r="A63" t="s">
        <v>368</v>
      </c>
      <c r="B63" s="10">
        <v>2013</v>
      </c>
      <c r="C63" s="10">
        <v>45.29</v>
      </c>
      <c r="D63">
        <v>1</v>
      </c>
      <c r="E63">
        <v>1</v>
      </c>
      <c r="F63" s="10">
        <v>5.17</v>
      </c>
      <c r="G63">
        <v>91.67</v>
      </c>
      <c r="H63">
        <v>1</v>
      </c>
      <c r="I63">
        <v>6.67</v>
      </c>
      <c r="J63">
        <v>12.5</v>
      </c>
    </row>
    <row r="64" spans="1:10" x14ac:dyDescent="0.3">
      <c r="A64" t="s">
        <v>368</v>
      </c>
      <c r="B64" s="10">
        <v>2014</v>
      </c>
      <c r="C64" s="10">
        <v>43.53</v>
      </c>
      <c r="D64">
        <v>1</v>
      </c>
      <c r="E64">
        <v>1</v>
      </c>
      <c r="F64" s="10">
        <v>24.07</v>
      </c>
      <c r="G64">
        <v>66.67</v>
      </c>
      <c r="H64">
        <v>1</v>
      </c>
      <c r="I64">
        <v>13.33</v>
      </c>
      <c r="J64">
        <v>12.5</v>
      </c>
    </row>
    <row r="65" spans="1:10" x14ac:dyDescent="0.3">
      <c r="A65" t="s">
        <v>368</v>
      </c>
      <c r="B65" s="10">
        <v>2015</v>
      </c>
      <c r="C65" s="10">
        <v>45.92</v>
      </c>
      <c r="D65">
        <v>1</v>
      </c>
      <c r="E65">
        <v>1</v>
      </c>
      <c r="F65" s="10">
        <v>17.309999999999999</v>
      </c>
      <c r="G65">
        <v>70</v>
      </c>
      <c r="H65">
        <v>1</v>
      </c>
      <c r="I65">
        <v>15.38</v>
      </c>
      <c r="J65">
        <v>33.33</v>
      </c>
    </row>
    <row r="66" spans="1:10" x14ac:dyDescent="0.3">
      <c r="A66" t="s">
        <v>368</v>
      </c>
      <c r="B66" s="10">
        <v>2016</v>
      </c>
      <c r="C66" s="10">
        <v>44.55</v>
      </c>
      <c r="D66">
        <v>1</v>
      </c>
      <c r="E66">
        <v>1</v>
      </c>
      <c r="F66" s="10">
        <v>28.85</v>
      </c>
      <c r="G66">
        <v>66.67</v>
      </c>
      <c r="H66">
        <v>1</v>
      </c>
      <c r="I66">
        <v>15.38</v>
      </c>
      <c r="J66">
        <v>33.33</v>
      </c>
    </row>
    <row r="67" spans="1:10" x14ac:dyDescent="0.3">
      <c r="A67" t="s">
        <v>368</v>
      </c>
      <c r="B67" s="10">
        <v>2017</v>
      </c>
      <c r="C67" s="10">
        <v>49.13</v>
      </c>
      <c r="D67">
        <v>1</v>
      </c>
      <c r="E67">
        <v>1</v>
      </c>
      <c r="F67" s="10">
        <v>8.33</v>
      </c>
      <c r="G67">
        <v>66.67</v>
      </c>
      <c r="H67">
        <v>1</v>
      </c>
      <c r="I67">
        <v>25</v>
      </c>
      <c r="J67">
        <v>33.33</v>
      </c>
    </row>
    <row r="68" spans="1:10" x14ac:dyDescent="0.3">
      <c r="A68" t="s">
        <v>368</v>
      </c>
      <c r="B68" s="10">
        <v>2018</v>
      </c>
      <c r="C68" s="10">
        <v>82.85</v>
      </c>
      <c r="D68">
        <v>1</v>
      </c>
      <c r="E68">
        <v>1</v>
      </c>
      <c r="F68" s="10">
        <v>8.75</v>
      </c>
      <c r="G68">
        <v>70</v>
      </c>
      <c r="H68">
        <v>1</v>
      </c>
      <c r="I68">
        <v>14.29</v>
      </c>
      <c r="J68">
        <v>22.22</v>
      </c>
    </row>
    <row r="69" spans="1:10" x14ac:dyDescent="0.3">
      <c r="A69" t="s">
        <v>368</v>
      </c>
      <c r="B69" s="10">
        <v>2019</v>
      </c>
      <c r="C69" s="10">
        <v>50</v>
      </c>
      <c r="D69">
        <v>1</v>
      </c>
      <c r="E69">
        <v>1</v>
      </c>
      <c r="F69" s="10">
        <v>54.08</v>
      </c>
      <c r="G69">
        <v>77.78</v>
      </c>
      <c r="H69">
        <v>1</v>
      </c>
      <c r="I69">
        <v>20</v>
      </c>
      <c r="J69">
        <v>22.22</v>
      </c>
    </row>
    <row r="70" spans="1:10" x14ac:dyDescent="0.3">
      <c r="A70" t="s">
        <v>368</v>
      </c>
      <c r="B70" s="10">
        <v>2020</v>
      </c>
      <c r="C70" s="10">
        <v>53.55</v>
      </c>
      <c r="D70">
        <v>1</v>
      </c>
      <c r="E70">
        <v>1</v>
      </c>
      <c r="F70" s="10">
        <v>61.31</v>
      </c>
      <c r="G70">
        <v>69.23</v>
      </c>
      <c r="H70">
        <v>1</v>
      </c>
      <c r="I70">
        <v>20</v>
      </c>
      <c r="J70">
        <v>18.18</v>
      </c>
    </row>
    <row r="71" spans="1:10" x14ac:dyDescent="0.3">
      <c r="A71" t="s">
        <v>368</v>
      </c>
      <c r="B71" s="10">
        <v>2021</v>
      </c>
      <c r="C71" s="10">
        <v>52.49</v>
      </c>
      <c r="D71">
        <v>1</v>
      </c>
      <c r="E71">
        <v>1</v>
      </c>
      <c r="F71" s="10">
        <v>52.41</v>
      </c>
      <c r="G71">
        <v>75</v>
      </c>
      <c r="H71">
        <v>1</v>
      </c>
      <c r="I71">
        <v>41.67</v>
      </c>
      <c r="J71">
        <v>20</v>
      </c>
    </row>
    <row r="72" spans="1:10" x14ac:dyDescent="0.3">
      <c r="A72" t="s">
        <v>260</v>
      </c>
      <c r="B72" s="10">
        <v>2008</v>
      </c>
      <c r="C72" s="10">
        <v>93.27</v>
      </c>
      <c r="D72">
        <v>0</v>
      </c>
      <c r="E72">
        <v>0</v>
      </c>
      <c r="F72" s="10">
        <v>86.93</v>
      </c>
      <c r="G72">
        <v>75</v>
      </c>
      <c r="I72">
        <v>21.43</v>
      </c>
    </row>
    <row r="73" spans="1:10" x14ac:dyDescent="0.3">
      <c r="A73" t="s">
        <v>260</v>
      </c>
      <c r="B73" s="10">
        <v>2009</v>
      </c>
      <c r="C73" s="10">
        <v>92.62</v>
      </c>
      <c r="D73">
        <v>1</v>
      </c>
      <c r="E73">
        <v>1</v>
      </c>
      <c r="F73" s="10">
        <v>92.7</v>
      </c>
      <c r="G73">
        <v>75</v>
      </c>
      <c r="I73">
        <v>12.5</v>
      </c>
    </row>
    <row r="74" spans="1:10" x14ac:dyDescent="0.3">
      <c r="A74" t="s">
        <v>260</v>
      </c>
      <c r="B74" s="10">
        <v>2010</v>
      </c>
      <c r="C74" s="10">
        <v>98.03</v>
      </c>
      <c r="D74">
        <v>1</v>
      </c>
      <c r="E74">
        <v>1</v>
      </c>
      <c r="F74" s="10">
        <v>85.48</v>
      </c>
      <c r="G74">
        <v>71.430000000000007</v>
      </c>
      <c r="I74">
        <v>13.33</v>
      </c>
    </row>
    <row r="75" spans="1:10" x14ac:dyDescent="0.3">
      <c r="A75" t="s">
        <v>260</v>
      </c>
      <c r="B75" s="10">
        <v>2011</v>
      </c>
      <c r="C75" s="10">
        <v>99.39</v>
      </c>
      <c r="D75">
        <v>1</v>
      </c>
      <c r="E75">
        <v>1</v>
      </c>
      <c r="F75" s="10">
        <v>91.94</v>
      </c>
      <c r="G75">
        <v>87.5</v>
      </c>
      <c r="H75">
        <v>0</v>
      </c>
      <c r="I75">
        <v>13.33</v>
      </c>
    </row>
    <row r="76" spans="1:10" x14ac:dyDescent="0.3">
      <c r="A76" t="s">
        <v>260</v>
      </c>
      <c r="B76" s="10">
        <v>2012</v>
      </c>
      <c r="C76" s="10">
        <v>98.24</v>
      </c>
      <c r="D76">
        <v>1</v>
      </c>
      <c r="E76">
        <v>1</v>
      </c>
      <c r="F76" s="10">
        <v>85.48</v>
      </c>
      <c r="G76">
        <v>71.430000000000007</v>
      </c>
      <c r="H76">
        <v>0</v>
      </c>
      <c r="I76">
        <v>7.14</v>
      </c>
    </row>
    <row r="77" spans="1:10" x14ac:dyDescent="0.3">
      <c r="A77" t="s">
        <v>260</v>
      </c>
      <c r="B77" s="10">
        <v>2013</v>
      </c>
      <c r="C77" s="10">
        <v>99.41</v>
      </c>
      <c r="D77">
        <v>1</v>
      </c>
      <c r="E77">
        <v>1</v>
      </c>
      <c r="F77" s="10">
        <v>75.81</v>
      </c>
      <c r="G77">
        <v>85.71</v>
      </c>
      <c r="H77">
        <v>0</v>
      </c>
      <c r="I77">
        <v>7.69</v>
      </c>
    </row>
    <row r="78" spans="1:10" x14ac:dyDescent="0.3">
      <c r="A78" t="s">
        <v>260</v>
      </c>
      <c r="B78" s="10">
        <v>2014</v>
      </c>
      <c r="C78" s="10">
        <v>99.41</v>
      </c>
      <c r="D78">
        <v>1</v>
      </c>
      <c r="E78">
        <v>1</v>
      </c>
      <c r="F78" s="10">
        <v>87.89</v>
      </c>
      <c r="G78">
        <v>87.5</v>
      </c>
      <c r="H78">
        <v>0</v>
      </c>
      <c r="I78">
        <v>6.67</v>
      </c>
    </row>
    <row r="79" spans="1:10" x14ac:dyDescent="0.3">
      <c r="A79" t="s">
        <v>260</v>
      </c>
      <c r="B79" s="10">
        <v>2015</v>
      </c>
      <c r="C79" s="10">
        <v>98.47</v>
      </c>
      <c r="D79">
        <v>1</v>
      </c>
      <c r="E79">
        <v>1</v>
      </c>
      <c r="F79" s="10">
        <v>56.19</v>
      </c>
      <c r="G79">
        <v>87.5</v>
      </c>
      <c r="H79">
        <v>0</v>
      </c>
      <c r="I79">
        <v>8.33</v>
      </c>
    </row>
    <row r="80" spans="1:10" x14ac:dyDescent="0.3">
      <c r="A80" t="s">
        <v>260</v>
      </c>
      <c r="B80" s="10">
        <v>2016</v>
      </c>
      <c r="C80" s="10">
        <v>99.5</v>
      </c>
      <c r="D80">
        <v>1</v>
      </c>
      <c r="E80">
        <v>1</v>
      </c>
      <c r="F80" s="10">
        <v>60.31</v>
      </c>
      <c r="G80">
        <v>100</v>
      </c>
      <c r="H80">
        <v>0</v>
      </c>
      <c r="I80">
        <v>21.43</v>
      </c>
    </row>
    <row r="81" spans="1:9" x14ac:dyDescent="0.3">
      <c r="A81" t="s">
        <v>260</v>
      </c>
      <c r="B81" s="10">
        <v>2017</v>
      </c>
      <c r="C81" s="10">
        <v>98.7</v>
      </c>
      <c r="D81">
        <v>1</v>
      </c>
      <c r="E81">
        <v>1</v>
      </c>
      <c r="F81" s="10">
        <v>49.54</v>
      </c>
      <c r="G81">
        <v>100</v>
      </c>
      <c r="H81">
        <v>0</v>
      </c>
      <c r="I81">
        <v>25</v>
      </c>
    </row>
    <row r="82" spans="1:9" x14ac:dyDescent="0.3">
      <c r="A82" t="s">
        <v>260</v>
      </c>
      <c r="B82" s="10">
        <v>2018</v>
      </c>
      <c r="C82" s="10">
        <v>98.91</v>
      </c>
      <c r="D82">
        <v>1</v>
      </c>
      <c r="E82">
        <v>1</v>
      </c>
      <c r="F82" s="10">
        <v>48.69</v>
      </c>
      <c r="G82">
        <v>100</v>
      </c>
      <c r="H82">
        <v>0</v>
      </c>
      <c r="I82">
        <v>29.41</v>
      </c>
    </row>
    <row r="83" spans="1:9" x14ac:dyDescent="0.3">
      <c r="A83" t="s">
        <v>260</v>
      </c>
      <c r="B83" s="10">
        <v>2019</v>
      </c>
      <c r="C83" s="10">
        <v>99.05</v>
      </c>
      <c r="D83">
        <v>1</v>
      </c>
      <c r="E83">
        <v>1</v>
      </c>
      <c r="F83" s="10">
        <v>35.31</v>
      </c>
      <c r="G83">
        <v>100</v>
      </c>
      <c r="H83">
        <v>0</v>
      </c>
      <c r="I83">
        <v>28.57</v>
      </c>
    </row>
    <row r="84" spans="1:9" x14ac:dyDescent="0.3">
      <c r="A84" t="s">
        <v>260</v>
      </c>
      <c r="B84" s="10">
        <v>2020</v>
      </c>
      <c r="C84" s="10">
        <v>0</v>
      </c>
      <c r="D84">
        <v>1</v>
      </c>
      <c r="E84">
        <v>1</v>
      </c>
      <c r="F84" s="10">
        <v>0</v>
      </c>
      <c r="G84">
        <v>100</v>
      </c>
      <c r="H84">
        <v>0</v>
      </c>
      <c r="I84">
        <v>21.43</v>
      </c>
    </row>
    <row r="85" spans="1:9" x14ac:dyDescent="0.3">
      <c r="A85" t="s">
        <v>260</v>
      </c>
      <c r="B85" s="10">
        <v>2021</v>
      </c>
      <c r="C85" s="10">
        <v>0</v>
      </c>
      <c r="D85">
        <v>1</v>
      </c>
      <c r="E85">
        <v>1</v>
      </c>
      <c r="F85" s="10">
        <v>0</v>
      </c>
      <c r="G85">
        <v>100</v>
      </c>
      <c r="H85">
        <v>0</v>
      </c>
      <c r="I85">
        <v>30</v>
      </c>
    </row>
    <row r="86" spans="1:9" x14ac:dyDescent="0.3">
      <c r="A86" t="s">
        <v>638</v>
      </c>
      <c r="B86" s="10">
        <v>2008</v>
      </c>
      <c r="C86" s="10">
        <v>60.58</v>
      </c>
      <c r="F86" s="10">
        <v>1.9</v>
      </c>
    </row>
    <row r="87" spans="1:9" x14ac:dyDescent="0.3">
      <c r="A87" t="s">
        <v>638</v>
      </c>
      <c r="B87" s="10">
        <v>2009</v>
      </c>
      <c r="C87" s="10">
        <v>61.48</v>
      </c>
      <c r="F87" s="10">
        <v>0.65</v>
      </c>
    </row>
    <row r="88" spans="1:9" x14ac:dyDescent="0.3">
      <c r="A88" t="s">
        <v>638</v>
      </c>
      <c r="B88" s="10">
        <v>2010</v>
      </c>
      <c r="C88" s="10">
        <v>67.760000000000005</v>
      </c>
      <c r="F88" s="10">
        <v>3.13</v>
      </c>
    </row>
    <row r="89" spans="1:9" x14ac:dyDescent="0.3">
      <c r="A89" t="s">
        <v>638</v>
      </c>
      <c r="B89" s="10">
        <v>2011</v>
      </c>
      <c r="C89" s="10">
        <v>55.49</v>
      </c>
      <c r="F89" s="10">
        <v>4.07</v>
      </c>
    </row>
    <row r="90" spans="1:9" x14ac:dyDescent="0.3">
      <c r="A90" t="s">
        <v>638</v>
      </c>
      <c r="B90" s="10">
        <v>2012</v>
      </c>
      <c r="C90" s="10">
        <v>37.06</v>
      </c>
      <c r="F90" s="10">
        <v>17.059999999999999</v>
      </c>
    </row>
    <row r="91" spans="1:9" x14ac:dyDescent="0.3">
      <c r="A91" t="s">
        <v>638</v>
      </c>
      <c r="B91" s="10">
        <v>2013</v>
      </c>
      <c r="C91" s="10">
        <v>37.06</v>
      </c>
      <c r="F91" s="10">
        <v>6.55</v>
      </c>
    </row>
    <row r="92" spans="1:9" x14ac:dyDescent="0.3">
      <c r="A92" t="s">
        <v>638</v>
      </c>
      <c r="B92" s="10">
        <v>2014</v>
      </c>
      <c r="C92" s="10">
        <v>34.119999999999997</v>
      </c>
      <c r="F92" s="10">
        <v>8.6199999999999992</v>
      </c>
    </row>
    <row r="93" spans="1:9" x14ac:dyDescent="0.3">
      <c r="A93" t="s">
        <v>638</v>
      </c>
      <c r="B93" s="10">
        <v>2015</v>
      </c>
      <c r="C93" s="10">
        <v>0</v>
      </c>
      <c r="F93" s="10">
        <v>10.44</v>
      </c>
    </row>
    <row r="94" spans="1:9" x14ac:dyDescent="0.3">
      <c r="A94" t="s">
        <v>638</v>
      </c>
      <c r="B94" s="10">
        <v>2016</v>
      </c>
      <c r="C94" s="10">
        <v>0</v>
      </c>
      <c r="F94" s="10">
        <v>11.17</v>
      </c>
    </row>
    <row r="95" spans="1:9" x14ac:dyDescent="0.3">
      <c r="A95" t="s">
        <v>638</v>
      </c>
      <c r="B95" s="10">
        <v>2017</v>
      </c>
      <c r="C95" s="10">
        <v>0</v>
      </c>
      <c r="D95">
        <v>0</v>
      </c>
      <c r="E95">
        <v>0</v>
      </c>
      <c r="F95" s="10">
        <v>30.53</v>
      </c>
      <c r="G95">
        <v>50</v>
      </c>
      <c r="H95">
        <v>1</v>
      </c>
      <c r="I95">
        <v>14.29</v>
      </c>
    </row>
    <row r="96" spans="1:9" x14ac:dyDescent="0.3">
      <c r="A96" t="s">
        <v>638</v>
      </c>
      <c r="B96" s="10">
        <v>2018</v>
      </c>
      <c r="C96" s="10">
        <v>0</v>
      </c>
      <c r="D96">
        <v>0</v>
      </c>
      <c r="E96">
        <v>0</v>
      </c>
      <c r="F96" s="10">
        <v>51.73</v>
      </c>
      <c r="G96">
        <v>54.55</v>
      </c>
      <c r="H96">
        <v>1</v>
      </c>
      <c r="I96">
        <v>14.29</v>
      </c>
    </row>
    <row r="97" spans="1:10" x14ac:dyDescent="0.3">
      <c r="A97" t="s">
        <v>638</v>
      </c>
      <c r="B97" s="10">
        <v>2019</v>
      </c>
      <c r="C97" s="10">
        <v>0</v>
      </c>
      <c r="D97">
        <v>0</v>
      </c>
      <c r="E97">
        <v>0</v>
      </c>
      <c r="F97" s="10">
        <v>43.4</v>
      </c>
      <c r="G97">
        <v>50</v>
      </c>
      <c r="H97">
        <v>1</v>
      </c>
      <c r="I97">
        <v>14.29</v>
      </c>
    </row>
    <row r="98" spans="1:10" x14ac:dyDescent="0.3">
      <c r="A98" t="s">
        <v>638</v>
      </c>
      <c r="B98" s="10">
        <v>2020</v>
      </c>
      <c r="C98" s="10">
        <v>0</v>
      </c>
      <c r="D98">
        <v>0</v>
      </c>
      <c r="E98">
        <v>0</v>
      </c>
      <c r="F98" s="10">
        <v>48.02</v>
      </c>
      <c r="G98">
        <v>38.46</v>
      </c>
      <c r="H98">
        <v>1</v>
      </c>
      <c r="I98">
        <v>16.670000000000002</v>
      </c>
    </row>
    <row r="99" spans="1:10" x14ac:dyDescent="0.3">
      <c r="A99" t="s">
        <v>638</v>
      </c>
      <c r="B99" s="10">
        <v>2021</v>
      </c>
      <c r="C99" s="10">
        <v>0</v>
      </c>
      <c r="D99">
        <v>0</v>
      </c>
      <c r="E99">
        <v>0</v>
      </c>
      <c r="F99" s="10">
        <v>49.29</v>
      </c>
      <c r="G99">
        <v>40</v>
      </c>
      <c r="H99">
        <v>1</v>
      </c>
      <c r="I99">
        <v>16.670000000000002</v>
      </c>
    </row>
    <row r="100" spans="1:10" x14ac:dyDescent="0.3">
      <c r="A100" t="s">
        <v>680</v>
      </c>
      <c r="B100" s="10">
        <v>2008</v>
      </c>
      <c r="C100" s="10">
        <v>91.35</v>
      </c>
      <c r="D100">
        <v>1</v>
      </c>
      <c r="E100">
        <v>1</v>
      </c>
      <c r="F100" s="10">
        <v>68.75</v>
      </c>
      <c r="I100">
        <v>0</v>
      </c>
    </row>
    <row r="101" spans="1:10" x14ac:dyDescent="0.3">
      <c r="A101" t="s">
        <v>680</v>
      </c>
      <c r="B101" s="10">
        <v>2009</v>
      </c>
      <c r="C101" s="10">
        <v>95.9</v>
      </c>
      <c r="D101">
        <v>1</v>
      </c>
      <c r="E101">
        <v>1</v>
      </c>
      <c r="F101" s="10">
        <v>28.65</v>
      </c>
      <c r="I101">
        <v>0</v>
      </c>
    </row>
    <row r="102" spans="1:10" x14ac:dyDescent="0.3">
      <c r="A102" t="s">
        <v>680</v>
      </c>
      <c r="B102" s="10">
        <v>2010</v>
      </c>
      <c r="C102" s="10">
        <v>95.39</v>
      </c>
      <c r="D102">
        <v>1</v>
      </c>
      <c r="E102">
        <v>1</v>
      </c>
      <c r="F102" s="10">
        <v>54.3</v>
      </c>
      <c r="G102">
        <v>7.69</v>
      </c>
      <c r="I102">
        <v>0</v>
      </c>
      <c r="J102">
        <v>15.38</v>
      </c>
    </row>
    <row r="103" spans="1:10" x14ac:dyDescent="0.3">
      <c r="A103" t="s">
        <v>680</v>
      </c>
      <c r="B103" s="10">
        <v>2011</v>
      </c>
      <c r="C103" s="10">
        <v>89.63</v>
      </c>
      <c r="D103">
        <v>1</v>
      </c>
      <c r="E103">
        <v>0</v>
      </c>
      <c r="F103" s="10">
        <v>70.430000000000007</v>
      </c>
      <c r="G103">
        <v>7.14</v>
      </c>
      <c r="H103">
        <v>1</v>
      </c>
      <c r="I103">
        <v>0</v>
      </c>
      <c r="J103">
        <v>14.29</v>
      </c>
    </row>
    <row r="104" spans="1:10" x14ac:dyDescent="0.3">
      <c r="A104" t="s">
        <v>680</v>
      </c>
      <c r="B104" s="10">
        <v>2012</v>
      </c>
      <c r="C104" s="10">
        <v>87.65</v>
      </c>
      <c r="D104">
        <v>1</v>
      </c>
      <c r="E104">
        <v>0</v>
      </c>
      <c r="F104" s="10">
        <v>54.3</v>
      </c>
      <c r="G104">
        <v>7.69</v>
      </c>
      <c r="H104">
        <v>1</v>
      </c>
      <c r="I104">
        <v>0</v>
      </c>
      <c r="J104">
        <v>15.38</v>
      </c>
    </row>
    <row r="105" spans="1:10" x14ac:dyDescent="0.3">
      <c r="A105" t="s">
        <v>680</v>
      </c>
      <c r="B105" s="10">
        <v>2013</v>
      </c>
      <c r="C105" s="10">
        <v>90</v>
      </c>
      <c r="D105">
        <v>1</v>
      </c>
      <c r="E105">
        <v>0</v>
      </c>
      <c r="F105" s="10">
        <v>43.55</v>
      </c>
      <c r="G105">
        <v>7.69</v>
      </c>
      <c r="H105">
        <v>1</v>
      </c>
      <c r="I105">
        <v>0</v>
      </c>
      <c r="J105">
        <v>15.38</v>
      </c>
    </row>
    <row r="106" spans="1:10" x14ac:dyDescent="0.3">
      <c r="A106" t="s">
        <v>680</v>
      </c>
      <c r="B106" s="10">
        <v>2014</v>
      </c>
      <c r="C106" s="10">
        <v>95.88</v>
      </c>
      <c r="D106">
        <v>0</v>
      </c>
      <c r="E106">
        <v>0</v>
      </c>
      <c r="F106" s="10">
        <v>63.68</v>
      </c>
      <c r="G106">
        <v>7.69</v>
      </c>
      <c r="H106">
        <v>1</v>
      </c>
      <c r="I106">
        <v>0</v>
      </c>
      <c r="J106">
        <v>23.08</v>
      </c>
    </row>
    <row r="107" spans="1:10" x14ac:dyDescent="0.3">
      <c r="A107" t="s">
        <v>680</v>
      </c>
      <c r="B107" s="10">
        <v>2015</v>
      </c>
      <c r="C107" s="10">
        <v>91.33</v>
      </c>
      <c r="D107">
        <v>0</v>
      </c>
      <c r="E107">
        <v>0</v>
      </c>
      <c r="F107" s="10">
        <v>76.8</v>
      </c>
      <c r="G107">
        <v>7.69</v>
      </c>
      <c r="H107">
        <v>1</v>
      </c>
      <c r="I107">
        <v>0</v>
      </c>
      <c r="J107">
        <v>16.670000000000002</v>
      </c>
    </row>
    <row r="108" spans="1:10" x14ac:dyDescent="0.3">
      <c r="A108" t="s">
        <v>680</v>
      </c>
      <c r="B108" s="10">
        <v>2016</v>
      </c>
      <c r="C108" s="10">
        <v>95.54</v>
      </c>
      <c r="D108">
        <v>0</v>
      </c>
      <c r="E108">
        <v>0</v>
      </c>
      <c r="F108" s="10">
        <v>72.680000000000007</v>
      </c>
      <c r="G108">
        <v>8.33</v>
      </c>
      <c r="H108">
        <v>1</v>
      </c>
      <c r="I108">
        <v>0</v>
      </c>
      <c r="J108">
        <v>16.670000000000002</v>
      </c>
    </row>
    <row r="109" spans="1:10" x14ac:dyDescent="0.3">
      <c r="A109" t="s">
        <v>680</v>
      </c>
      <c r="B109" s="10">
        <v>2017</v>
      </c>
      <c r="C109" s="10">
        <v>95.22</v>
      </c>
      <c r="D109">
        <v>0</v>
      </c>
      <c r="E109">
        <v>0</v>
      </c>
      <c r="F109" s="10">
        <v>69.91</v>
      </c>
      <c r="G109">
        <v>8.33</v>
      </c>
      <c r="H109">
        <v>1</v>
      </c>
      <c r="I109">
        <v>0</v>
      </c>
      <c r="J109">
        <v>20</v>
      </c>
    </row>
    <row r="110" spans="1:10" x14ac:dyDescent="0.3">
      <c r="A110" t="s">
        <v>680</v>
      </c>
      <c r="B110" s="10">
        <v>2018</v>
      </c>
      <c r="C110" s="10">
        <v>95.99</v>
      </c>
      <c r="D110">
        <v>0</v>
      </c>
      <c r="E110">
        <v>0</v>
      </c>
      <c r="F110" s="10">
        <v>54.58</v>
      </c>
      <c r="G110">
        <v>10</v>
      </c>
      <c r="H110">
        <v>1</v>
      </c>
      <c r="I110">
        <v>0</v>
      </c>
      <c r="J110">
        <v>55.56</v>
      </c>
    </row>
    <row r="111" spans="1:10" x14ac:dyDescent="0.3">
      <c r="A111" t="s">
        <v>680</v>
      </c>
      <c r="B111" s="10">
        <v>2019</v>
      </c>
      <c r="C111" s="10">
        <v>95.25</v>
      </c>
      <c r="D111">
        <v>0</v>
      </c>
      <c r="E111">
        <v>0</v>
      </c>
      <c r="F111" s="10">
        <v>64.06</v>
      </c>
      <c r="G111">
        <v>10</v>
      </c>
      <c r="H111">
        <v>1</v>
      </c>
      <c r="I111">
        <v>0</v>
      </c>
      <c r="J111">
        <v>60</v>
      </c>
    </row>
    <row r="112" spans="1:10" x14ac:dyDescent="0.3">
      <c r="A112" t="s">
        <v>680</v>
      </c>
      <c r="B112" s="10">
        <v>2020</v>
      </c>
      <c r="C112" s="10">
        <v>88.8</v>
      </c>
      <c r="D112">
        <v>0</v>
      </c>
      <c r="E112">
        <v>0</v>
      </c>
      <c r="F112" s="10">
        <v>67.12</v>
      </c>
      <c r="G112">
        <v>10</v>
      </c>
      <c r="H112">
        <v>1</v>
      </c>
      <c r="I112">
        <v>0</v>
      </c>
      <c r="J112">
        <v>60</v>
      </c>
    </row>
    <row r="113" spans="1:10" x14ac:dyDescent="0.3">
      <c r="A113" t="s">
        <v>680</v>
      </c>
      <c r="B113" s="10">
        <v>2021</v>
      </c>
      <c r="C113" s="10">
        <v>90.8</v>
      </c>
      <c r="D113">
        <v>0</v>
      </c>
      <c r="E113">
        <v>0</v>
      </c>
      <c r="F113" s="10">
        <v>79.040000000000006</v>
      </c>
      <c r="G113">
        <v>30</v>
      </c>
      <c r="H113">
        <v>1</v>
      </c>
      <c r="I113">
        <v>0</v>
      </c>
      <c r="J113">
        <v>60</v>
      </c>
    </row>
    <row r="114" spans="1:10" x14ac:dyDescent="0.3">
      <c r="A114" t="s">
        <v>461</v>
      </c>
      <c r="B114" s="10">
        <v>2008</v>
      </c>
      <c r="C114" s="10">
        <v>12.5</v>
      </c>
      <c r="D114">
        <v>1</v>
      </c>
      <c r="E114">
        <v>1</v>
      </c>
      <c r="F114" s="10">
        <v>6.96</v>
      </c>
      <c r="I114">
        <v>12.5</v>
      </c>
    </row>
    <row r="115" spans="1:10" x14ac:dyDescent="0.3">
      <c r="A115" t="s">
        <v>461</v>
      </c>
      <c r="B115" s="10">
        <v>2009</v>
      </c>
      <c r="C115" s="10">
        <v>12.3</v>
      </c>
      <c r="D115">
        <v>1</v>
      </c>
      <c r="E115">
        <v>1</v>
      </c>
      <c r="F115" s="10">
        <v>13.64</v>
      </c>
      <c r="G115">
        <v>38.1</v>
      </c>
      <c r="I115">
        <v>4</v>
      </c>
    </row>
    <row r="116" spans="1:10" x14ac:dyDescent="0.3">
      <c r="A116" t="s">
        <v>461</v>
      </c>
      <c r="B116" s="10">
        <v>2010</v>
      </c>
      <c r="C116" s="10">
        <v>34.869999999999997</v>
      </c>
      <c r="D116">
        <v>1</v>
      </c>
      <c r="E116">
        <v>1</v>
      </c>
      <c r="F116" s="10">
        <v>54.38</v>
      </c>
      <c r="G116">
        <v>50</v>
      </c>
      <c r="I116">
        <v>10.81</v>
      </c>
      <c r="J116">
        <v>15.79</v>
      </c>
    </row>
    <row r="117" spans="1:10" x14ac:dyDescent="0.3">
      <c r="A117" t="s">
        <v>461</v>
      </c>
      <c r="B117" s="10">
        <v>2011</v>
      </c>
      <c r="C117" s="10">
        <v>32.32</v>
      </c>
      <c r="D117">
        <v>1</v>
      </c>
      <c r="E117">
        <v>1</v>
      </c>
      <c r="F117" s="10">
        <v>56.4</v>
      </c>
      <c r="G117">
        <v>50</v>
      </c>
      <c r="H117">
        <v>1</v>
      </c>
      <c r="I117">
        <v>12.12</v>
      </c>
      <c r="J117">
        <v>15.79</v>
      </c>
    </row>
    <row r="118" spans="1:10" x14ac:dyDescent="0.3">
      <c r="A118" t="s">
        <v>461</v>
      </c>
      <c r="B118" s="10">
        <v>2012</v>
      </c>
      <c r="C118" s="10">
        <v>28.82</v>
      </c>
      <c r="D118">
        <v>1</v>
      </c>
      <c r="E118">
        <v>1</v>
      </c>
      <c r="F118" s="10">
        <v>48.82</v>
      </c>
      <c r="G118">
        <v>43.48</v>
      </c>
      <c r="H118">
        <v>1</v>
      </c>
      <c r="I118">
        <v>10.53</v>
      </c>
      <c r="J118">
        <v>15.79</v>
      </c>
    </row>
    <row r="119" spans="1:10" x14ac:dyDescent="0.3">
      <c r="A119" t="s">
        <v>461</v>
      </c>
      <c r="B119" s="10">
        <v>2013</v>
      </c>
      <c r="C119" s="10">
        <v>27.65</v>
      </c>
      <c r="D119">
        <v>1</v>
      </c>
      <c r="E119">
        <v>1</v>
      </c>
      <c r="F119" s="10">
        <v>45.83</v>
      </c>
      <c r="G119">
        <v>47.62</v>
      </c>
      <c r="H119">
        <v>1</v>
      </c>
      <c r="I119">
        <v>10.34</v>
      </c>
      <c r="J119">
        <v>15.79</v>
      </c>
    </row>
    <row r="120" spans="1:10" x14ac:dyDescent="0.3">
      <c r="A120" t="s">
        <v>461</v>
      </c>
      <c r="B120" s="10">
        <v>2014</v>
      </c>
      <c r="C120" s="10">
        <v>26.47</v>
      </c>
      <c r="D120">
        <v>1</v>
      </c>
      <c r="E120">
        <v>1</v>
      </c>
      <c r="F120" s="10">
        <v>39.659999999999997</v>
      </c>
      <c r="G120">
        <v>52.38</v>
      </c>
      <c r="H120">
        <v>1</v>
      </c>
      <c r="I120">
        <v>11.76</v>
      </c>
      <c r="J120">
        <v>15</v>
      </c>
    </row>
    <row r="121" spans="1:10" x14ac:dyDescent="0.3">
      <c r="A121" t="s">
        <v>461</v>
      </c>
      <c r="B121" s="10">
        <v>2015</v>
      </c>
      <c r="C121" s="10">
        <v>28.06</v>
      </c>
      <c r="D121">
        <v>1</v>
      </c>
      <c r="E121">
        <v>1</v>
      </c>
      <c r="F121" s="10">
        <v>35.71</v>
      </c>
      <c r="G121">
        <v>54.55</v>
      </c>
      <c r="H121">
        <v>1</v>
      </c>
      <c r="I121">
        <v>13.16</v>
      </c>
      <c r="J121">
        <v>21.05</v>
      </c>
    </row>
    <row r="122" spans="1:10" x14ac:dyDescent="0.3">
      <c r="A122" t="s">
        <v>461</v>
      </c>
      <c r="B122" s="10">
        <v>2016</v>
      </c>
      <c r="C122" s="10">
        <v>35.53</v>
      </c>
      <c r="D122">
        <v>1</v>
      </c>
      <c r="E122">
        <v>1</v>
      </c>
      <c r="F122" s="10">
        <v>26.06</v>
      </c>
      <c r="G122">
        <v>50</v>
      </c>
      <c r="H122">
        <v>1</v>
      </c>
      <c r="I122">
        <v>14.29</v>
      </c>
      <c r="J122">
        <v>21.05</v>
      </c>
    </row>
    <row r="123" spans="1:10" x14ac:dyDescent="0.3">
      <c r="A123" t="s">
        <v>461</v>
      </c>
      <c r="B123" s="10">
        <v>2017</v>
      </c>
      <c r="C123" s="10">
        <v>40.909999999999997</v>
      </c>
      <c r="D123">
        <v>1</v>
      </c>
      <c r="E123">
        <v>1</v>
      </c>
      <c r="F123" s="10">
        <v>6.64</v>
      </c>
      <c r="G123">
        <v>56.52</v>
      </c>
      <c r="H123">
        <v>1</v>
      </c>
      <c r="I123">
        <v>13.51</v>
      </c>
      <c r="J123">
        <v>21.05</v>
      </c>
    </row>
    <row r="124" spans="1:10" x14ac:dyDescent="0.3">
      <c r="A124" t="s">
        <v>461</v>
      </c>
      <c r="B124" s="10">
        <v>2018</v>
      </c>
      <c r="C124" s="10">
        <v>36.96</v>
      </c>
      <c r="D124">
        <v>1</v>
      </c>
      <c r="E124">
        <v>1</v>
      </c>
      <c r="F124" s="10">
        <v>32.659999999999997</v>
      </c>
      <c r="G124">
        <v>54.55</v>
      </c>
      <c r="H124">
        <v>1</v>
      </c>
      <c r="I124">
        <v>11.43</v>
      </c>
      <c r="J124">
        <v>21.05</v>
      </c>
    </row>
    <row r="125" spans="1:10" x14ac:dyDescent="0.3">
      <c r="A125" t="s">
        <v>461</v>
      </c>
      <c r="B125" s="10">
        <v>2019</v>
      </c>
      <c r="C125" s="10">
        <v>87.25</v>
      </c>
      <c r="D125">
        <v>1</v>
      </c>
      <c r="E125">
        <v>1</v>
      </c>
      <c r="F125" s="10">
        <v>80.459999999999994</v>
      </c>
      <c r="G125">
        <v>52.38</v>
      </c>
      <c r="H125">
        <v>1</v>
      </c>
      <c r="I125">
        <v>11.43</v>
      </c>
      <c r="J125">
        <v>22.22</v>
      </c>
    </row>
    <row r="126" spans="1:10" x14ac:dyDescent="0.3">
      <c r="A126" t="s">
        <v>461</v>
      </c>
      <c r="B126" s="10">
        <v>2020</v>
      </c>
      <c r="C126" s="10">
        <v>84.69</v>
      </c>
      <c r="D126">
        <v>1</v>
      </c>
      <c r="E126">
        <v>1</v>
      </c>
      <c r="F126" s="10">
        <v>84.71</v>
      </c>
      <c r="G126">
        <v>47.37</v>
      </c>
      <c r="H126">
        <v>1</v>
      </c>
      <c r="I126">
        <v>11.76</v>
      </c>
      <c r="J126">
        <v>25</v>
      </c>
    </row>
    <row r="127" spans="1:10" x14ac:dyDescent="0.3">
      <c r="A127" t="s">
        <v>461</v>
      </c>
      <c r="B127" s="10">
        <v>2021</v>
      </c>
      <c r="C127" s="10">
        <v>83.65</v>
      </c>
      <c r="D127">
        <v>1</v>
      </c>
      <c r="E127">
        <v>1</v>
      </c>
      <c r="F127" s="10">
        <v>67.790000000000006</v>
      </c>
      <c r="G127">
        <v>52.63</v>
      </c>
      <c r="H127">
        <v>1</v>
      </c>
      <c r="I127">
        <v>16.670000000000002</v>
      </c>
      <c r="J127">
        <v>23.53</v>
      </c>
    </row>
    <row r="128" spans="1:10" x14ac:dyDescent="0.3">
      <c r="A128" t="s">
        <v>637</v>
      </c>
      <c r="B128" s="10">
        <v>2008</v>
      </c>
      <c r="C128" s="10">
        <v>89.42</v>
      </c>
      <c r="D128">
        <v>0</v>
      </c>
      <c r="E128">
        <v>0</v>
      </c>
      <c r="F128" s="10">
        <v>63.51</v>
      </c>
      <c r="I128">
        <v>0</v>
      </c>
    </row>
    <row r="129" spans="1:10" x14ac:dyDescent="0.3">
      <c r="A129" t="s">
        <v>637</v>
      </c>
      <c r="B129" s="10">
        <v>2009</v>
      </c>
      <c r="C129" s="10">
        <v>89.34</v>
      </c>
      <c r="D129">
        <v>0</v>
      </c>
      <c r="E129">
        <v>0</v>
      </c>
      <c r="F129" s="10">
        <v>80.260000000000005</v>
      </c>
      <c r="I129">
        <v>0</v>
      </c>
      <c r="J129">
        <v>6.25</v>
      </c>
    </row>
    <row r="130" spans="1:10" x14ac:dyDescent="0.3">
      <c r="A130" t="s">
        <v>637</v>
      </c>
      <c r="B130" s="10">
        <v>2010</v>
      </c>
      <c r="C130" s="10">
        <v>90.13</v>
      </c>
      <c r="D130">
        <v>0</v>
      </c>
      <c r="E130">
        <v>0</v>
      </c>
      <c r="F130" s="10">
        <v>65.48</v>
      </c>
      <c r="G130">
        <v>10.53</v>
      </c>
      <c r="I130">
        <v>0</v>
      </c>
      <c r="J130">
        <v>12.5</v>
      </c>
    </row>
    <row r="131" spans="1:10" x14ac:dyDescent="0.3">
      <c r="A131" t="s">
        <v>637</v>
      </c>
      <c r="B131" s="10">
        <v>2011</v>
      </c>
      <c r="C131" s="10">
        <v>96.95</v>
      </c>
      <c r="D131">
        <v>0</v>
      </c>
      <c r="E131">
        <v>0</v>
      </c>
      <c r="F131" s="10">
        <v>70.930000000000007</v>
      </c>
      <c r="G131">
        <v>12.5</v>
      </c>
      <c r="H131">
        <v>1</v>
      </c>
      <c r="I131">
        <v>0</v>
      </c>
      <c r="J131">
        <v>12.5</v>
      </c>
    </row>
    <row r="132" spans="1:10" x14ac:dyDescent="0.3">
      <c r="A132" t="s">
        <v>637</v>
      </c>
      <c r="B132" s="10">
        <v>2012</v>
      </c>
      <c r="C132" s="10">
        <v>97.06</v>
      </c>
      <c r="D132">
        <v>0</v>
      </c>
      <c r="E132">
        <v>0</v>
      </c>
      <c r="F132" s="10">
        <v>66.3</v>
      </c>
      <c r="G132">
        <v>15.79</v>
      </c>
      <c r="H132">
        <v>1</v>
      </c>
      <c r="I132">
        <v>0</v>
      </c>
      <c r="J132">
        <v>12.5</v>
      </c>
    </row>
    <row r="133" spans="1:10" x14ac:dyDescent="0.3">
      <c r="A133" t="s">
        <v>637</v>
      </c>
      <c r="B133" s="10">
        <v>2013</v>
      </c>
      <c r="C133" s="10">
        <v>97.06</v>
      </c>
      <c r="D133">
        <v>0</v>
      </c>
      <c r="E133">
        <v>0</v>
      </c>
      <c r="F133" s="10">
        <v>94.44</v>
      </c>
      <c r="G133">
        <v>18.75</v>
      </c>
      <c r="H133">
        <v>1</v>
      </c>
      <c r="I133">
        <v>0</v>
      </c>
    </row>
    <row r="134" spans="1:10" x14ac:dyDescent="0.3">
      <c r="A134" t="s">
        <v>637</v>
      </c>
      <c r="B134" s="10">
        <v>2014</v>
      </c>
      <c r="C134" s="10">
        <v>98.24</v>
      </c>
      <c r="D134">
        <v>0</v>
      </c>
      <c r="E134">
        <v>0</v>
      </c>
      <c r="F134" s="10">
        <v>76.67</v>
      </c>
      <c r="G134">
        <v>15.79</v>
      </c>
      <c r="H134">
        <v>1</v>
      </c>
      <c r="I134">
        <v>0</v>
      </c>
      <c r="J134">
        <v>12.5</v>
      </c>
    </row>
    <row r="135" spans="1:10" x14ac:dyDescent="0.3">
      <c r="A135" t="s">
        <v>637</v>
      </c>
      <c r="B135" s="10">
        <v>2015</v>
      </c>
      <c r="C135" s="10">
        <v>99.49</v>
      </c>
      <c r="D135">
        <v>1</v>
      </c>
      <c r="E135">
        <v>0</v>
      </c>
      <c r="F135" s="10">
        <v>71.88</v>
      </c>
      <c r="G135">
        <v>17.649999999999999</v>
      </c>
      <c r="H135">
        <v>1</v>
      </c>
      <c r="I135">
        <v>0</v>
      </c>
      <c r="J135">
        <v>12.5</v>
      </c>
    </row>
    <row r="136" spans="1:10" x14ac:dyDescent="0.3">
      <c r="A136" t="s">
        <v>637</v>
      </c>
      <c r="B136" s="10">
        <v>2016</v>
      </c>
      <c r="C136" s="10">
        <v>98.51</v>
      </c>
      <c r="D136">
        <v>1</v>
      </c>
      <c r="E136">
        <v>0</v>
      </c>
      <c r="F136" s="10">
        <v>57.84</v>
      </c>
      <c r="G136">
        <v>15.79</v>
      </c>
      <c r="H136">
        <v>1</v>
      </c>
      <c r="I136">
        <v>0</v>
      </c>
    </row>
    <row r="137" spans="1:10" x14ac:dyDescent="0.3">
      <c r="A137" t="s">
        <v>637</v>
      </c>
      <c r="B137" s="10">
        <v>2017</v>
      </c>
      <c r="C137" s="10">
        <v>99.57</v>
      </c>
      <c r="D137">
        <v>1</v>
      </c>
      <c r="E137">
        <v>0</v>
      </c>
      <c r="F137" s="10">
        <v>89.42</v>
      </c>
      <c r="G137">
        <v>21.05</v>
      </c>
      <c r="H137">
        <v>1</v>
      </c>
      <c r="I137">
        <v>0</v>
      </c>
    </row>
    <row r="138" spans="1:10" x14ac:dyDescent="0.3">
      <c r="A138" t="s">
        <v>637</v>
      </c>
      <c r="B138" s="10">
        <v>2018</v>
      </c>
      <c r="C138" s="10">
        <v>99.64</v>
      </c>
      <c r="D138">
        <v>1</v>
      </c>
      <c r="E138">
        <v>0</v>
      </c>
      <c r="F138" s="10">
        <v>84.67</v>
      </c>
      <c r="G138">
        <v>25</v>
      </c>
      <c r="H138">
        <v>1</v>
      </c>
      <c r="I138">
        <v>16.670000000000002</v>
      </c>
    </row>
    <row r="139" spans="1:10" x14ac:dyDescent="0.3">
      <c r="A139" t="s">
        <v>637</v>
      </c>
      <c r="B139" s="10">
        <v>2019</v>
      </c>
      <c r="C139" s="10">
        <v>99.68</v>
      </c>
      <c r="D139">
        <v>1</v>
      </c>
      <c r="E139">
        <v>0</v>
      </c>
      <c r="F139" s="10">
        <v>71.709999999999994</v>
      </c>
      <c r="G139">
        <v>25</v>
      </c>
      <c r="H139">
        <v>1</v>
      </c>
      <c r="I139">
        <v>0</v>
      </c>
    </row>
    <row r="140" spans="1:10" x14ac:dyDescent="0.3">
      <c r="A140" t="s">
        <v>637</v>
      </c>
      <c r="B140" s="10">
        <v>2020</v>
      </c>
      <c r="C140" s="10">
        <v>99.73</v>
      </c>
      <c r="D140">
        <v>1</v>
      </c>
      <c r="E140">
        <v>0</v>
      </c>
      <c r="F140" s="10">
        <v>74.680000000000007</v>
      </c>
      <c r="G140">
        <v>21.05</v>
      </c>
      <c r="H140">
        <v>1</v>
      </c>
      <c r="I140">
        <v>0</v>
      </c>
    </row>
    <row r="141" spans="1:10" x14ac:dyDescent="0.3">
      <c r="A141" t="s">
        <v>637</v>
      </c>
      <c r="B141" s="10">
        <v>2021</v>
      </c>
      <c r="C141" s="10">
        <v>97.76</v>
      </c>
      <c r="D141">
        <v>1</v>
      </c>
      <c r="E141">
        <v>0</v>
      </c>
      <c r="F141" s="10">
        <v>70.25</v>
      </c>
      <c r="G141">
        <v>21.05</v>
      </c>
      <c r="H141">
        <v>1</v>
      </c>
      <c r="I141">
        <v>0</v>
      </c>
    </row>
    <row r="142" spans="1:10" x14ac:dyDescent="0.3">
      <c r="A142" t="s">
        <v>186</v>
      </c>
      <c r="B142" s="10">
        <v>2008</v>
      </c>
      <c r="C142" s="10">
        <v>28.85</v>
      </c>
      <c r="D142">
        <v>1</v>
      </c>
      <c r="E142">
        <v>1</v>
      </c>
      <c r="F142" s="10">
        <v>77.84</v>
      </c>
      <c r="G142">
        <v>75</v>
      </c>
      <c r="I142">
        <v>9.09</v>
      </c>
    </row>
    <row r="143" spans="1:10" x14ac:dyDescent="0.3">
      <c r="A143" t="s">
        <v>186</v>
      </c>
      <c r="B143" s="10">
        <v>2009</v>
      </c>
      <c r="C143" s="10">
        <v>61.48</v>
      </c>
      <c r="D143">
        <v>1</v>
      </c>
      <c r="E143">
        <v>1</v>
      </c>
      <c r="F143" s="10">
        <v>44.38</v>
      </c>
      <c r="G143">
        <v>57.14</v>
      </c>
      <c r="I143">
        <v>4.17</v>
      </c>
    </row>
    <row r="144" spans="1:10" x14ac:dyDescent="0.3">
      <c r="A144" t="s">
        <v>186</v>
      </c>
      <c r="B144" s="10">
        <v>2010</v>
      </c>
      <c r="C144" s="10">
        <v>61.84</v>
      </c>
      <c r="D144">
        <v>1</v>
      </c>
      <c r="E144">
        <v>1</v>
      </c>
      <c r="F144" s="10">
        <v>48.92</v>
      </c>
      <c r="G144">
        <v>61.54</v>
      </c>
      <c r="I144">
        <v>10</v>
      </c>
      <c r="J144">
        <v>8.33</v>
      </c>
    </row>
    <row r="145" spans="1:10" x14ac:dyDescent="0.3">
      <c r="A145" t="s">
        <v>186</v>
      </c>
      <c r="B145" s="10">
        <v>2011</v>
      </c>
      <c r="C145" s="10">
        <v>63.41</v>
      </c>
      <c r="D145">
        <v>1</v>
      </c>
      <c r="E145">
        <v>1</v>
      </c>
      <c r="F145" s="10">
        <v>82.26</v>
      </c>
      <c r="G145">
        <v>71.430000000000007</v>
      </c>
      <c r="H145">
        <v>1</v>
      </c>
      <c r="I145">
        <v>12.5</v>
      </c>
      <c r="J145">
        <v>15.38</v>
      </c>
    </row>
    <row r="146" spans="1:10" x14ac:dyDescent="0.3">
      <c r="A146" t="s">
        <v>186</v>
      </c>
      <c r="B146" s="10">
        <v>2012</v>
      </c>
      <c r="C146" s="10">
        <v>57.65</v>
      </c>
      <c r="D146">
        <v>1</v>
      </c>
      <c r="E146">
        <v>1</v>
      </c>
      <c r="F146" s="10">
        <v>80.11</v>
      </c>
      <c r="G146">
        <v>75</v>
      </c>
      <c r="H146">
        <v>1</v>
      </c>
      <c r="I146">
        <v>12.82</v>
      </c>
      <c r="J146">
        <v>16.670000000000002</v>
      </c>
    </row>
    <row r="147" spans="1:10" x14ac:dyDescent="0.3">
      <c r="A147" t="s">
        <v>186</v>
      </c>
      <c r="B147" s="10">
        <v>2013</v>
      </c>
      <c r="C147" s="10">
        <v>57.65</v>
      </c>
      <c r="D147">
        <v>1</v>
      </c>
      <c r="E147">
        <v>1</v>
      </c>
      <c r="F147" s="10">
        <v>82.26</v>
      </c>
      <c r="G147">
        <v>71.430000000000007</v>
      </c>
      <c r="H147">
        <v>1</v>
      </c>
      <c r="I147">
        <v>12.82</v>
      </c>
      <c r="J147">
        <v>21.43</v>
      </c>
    </row>
    <row r="148" spans="1:10" x14ac:dyDescent="0.3">
      <c r="A148" t="s">
        <v>186</v>
      </c>
      <c r="B148" s="10">
        <v>2014</v>
      </c>
      <c r="C148" s="10">
        <v>58.24</v>
      </c>
      <c r="D148">
        <v>1</v>
      </c>
      <c r="E148">
        <v>1</v>
      </c>
      <c r="F148" s="10">
        <v>93.16</v>
      </c>
      <c r="G148">
        <v>92.31</v>
      </c>
      <c r="H148">
        <v>1</v>
      </c>
      <c r="I148">
        <v>13.16</v>
      </c>
      <c r="J148">
        <v>25</v>
      </c>
    </row>
    <row r="149" spans="1:10" x14ac:dyDescent="0.3">
      <c r="A149" t="s">
        <v>186</v>
      </c>
      <c r="B149" s="10">
        <v>2015</v>
      </c>
      <c r="C149" s="10">
        <v>60.2</v>
      </c>
      <c r="D149">
        <v>1</v>
      </c>
      <c r="E149">
        <v>1</v>
      </c>
      <c r="F149" s="10">
        <v>92.27</v>
      </c>
      <c r="G149">
        <v>92.31</v>
      </c>
      <c r="H149">
        <v>1</v>
      </c>
      <c r="I149">
        <v>11.11</v>
      </c>
      <c r="J149">
        <v>30.77</v>
      </c>
    </row>
    <row r="150" spans="1:10" x14ac:dyDescent="0.3">
      <c r="A150" t="s">
        <v>186</v>
      </c>
      <c r="B150" s="10">
        <v>2016</v>
      </c>
      <c r="C150" s="10">
        <v>60.4</v>
      </c>
      <c r="D150">
        <v>1</v>
      </c>
      <c r="E150">
        <v>1</v>
      </c>
      <c r="F150" s="10">
        <v>87.11</v>
      </c>
      <c r="G150">
        <v>93.33</v>
      </c>
      <c r="H150">
        <v>1</v>
      </c>
      <c r="I150">
        <v>11.76</v>
      </c>
      <c r="J150">
        <v>21.43</v>
      </c>
    </row>
    <row r="151" spans="1:10" x14ac:dyDescent="0.3">
      <c r="A151" t="s">
        <v>186</v>
      </c>
      <c r="B151" s="10">
        <v>2017</v>
      </c>
      <c r="C151" s="10">
        <v>65.22</v>
      </c>
      <c r="D151">
        <v>1</v>
      </c>
      <c r="E151">
        <v>1</v>
      </c>
      <c r="F151" s="10">
        <v>72.69</v>
      </c>
      <c r="G151">
        <v>87.5</v>
      </c>
      <c r="H151">
        <v>1</v>
      </c>
      <c r="I151">
        <v>12.5</v>
      </c>
      <c r="J151">
        <v>15.38</v>
      </c>
    </row>
    <row r="152" spans="1:10" x14ac:dyDescent="0.3">
      <c r="A152" t="s">
        <v>186</v>
      </c>
      <c r="B152" s="10">
        <v>2018</v>
      </c>
      <c r="C152" s="10">
        <v>69.34</v>
      </c>
      <c r="D152">
        <v>1</v>
      </c>
      <c r="E152">
        <v>1</v>
      </c>
      <c r="F152" s="10">
        <v>85.95</v>
      </c>
      <c r="G152">
        <v>85.71</v>
      </c>
      <c r="H152">
        <v>1</v>
      </c>
      <c r="I152">
        <v>10.71</v>
      </c>
      <c r="J152">
        <v>15.38</v>
      </c>
    </row>
    <row r="153" spans="1:10" x14ac:dyDescent="0.3">
      <c r="A153" t="s">
        <v>186</v>
      </c>
      <c r="B153" s="10">
        <v>2019</v>
      </c>
      <c r="C153" s="10">
        <v>73.099999999999994</v>
      </c>
      <c r="D153">
        <v>1</v>
      </c>
      <c r="E153">
        <v>1</v>
      </c>
      <c r="F153" s="10">
        <v>79.69</v>
      </c>
      <c r="G153">
        <v>83.33</v>
      </c>
      <c r="H153">
        <v>1</v>
      </c>
      <c r="I153">
        <v>11.11</v>
      </c>
      <c r="J153">
        <v>13.33</v>
      </c>
    </row>
    <row r="154" spans="1:10" x14ac:dyDescent="0.3">
      <c r="A154" t="s">
        <v>186</v>
      </c>
      <c r="B154" s="10">
        <v>2020</v>
      </c>
      <c r="C154" s="10">
        <v>74.59</v>
      </c>
      <c r="D154">
        <v>1</v>
      </c>
      <c r="E154">
        <v>1</v>
      </c>
      <c r="F154" s="10">
        <v>84.51</v>
      </c>
      <c r="G154">
        <v>73.33</v>
      </c>
      <c r="H154">
        <v>1</v>
      </c>
      <c r="I154">
        <v>11.11</v>
      </c>
      <c r="J154">
        <v>21.43</v>
      </c>
    </row>
    <row r="155" spans="1:10" x14ac:dyDescent="0.3">
      <c r="A155" t="s">
        <v>186</v>
      </c>
      <c r="B155" s="10">
        <v>2021</v>
      </c>
      <c r="C155" s="10">
        <v>74.13</v>
      </c>
      <c r="D155">
        <v>1</v>
      </c>
      <c r="E155">
        <v>1</v>
      </c>
      <c r="F155" s="10">
        <v>71.459999999999994</v>
      </c>
      <c r="G155">
        <v>68.75</v>
      </c>
      <c r="H155">
        <v>1</v>
      </c>
      <c r="I155">
        <v>13.04</v>
      </c>
      <c r="J155">
        <v>21.43</v>
      </c>
    </row>
    <row r="156" spans="1:10" x14ac:dyDescent="0.3">
      <c r="A156" t="s">
        <v>639</v>
      </c>
      <c r="B156" s="10">
        <v>2008</v>
      </c>
      <c r="C156" s="10">
        <v>85.58</v>
      </c>
      <c r="D156">
        <v>1</v>
      </c>
      <c r="E156">
        <v>1</v>
      </c>
      <c r="F156" s="10">
        <v>53.8</v>
      </c>
      <c r="I156">
        <v>0</v>
      </c>
    </row>
    <row r="157" spans="1:10" x14ac:dyDescent="0.3">
      <c r="A157" t="s">
        <v>639</v>
      </c>
      <c r="B157" s="10">
        <v>2009</v>
      </c>
      <c r="C157" s="10">
        <v>84.43</v>
      </c>
      <c r="D157">
        <v>1</v>
      </c>
      <c r="E157">
        <v>1</v>
      </c>
      <c r="F157" s="10">
        <v>56.49</v>
      </c>
      <c r="G157">
        <v>0</v>
      </c>
      <c r="I157">
        <v>0</v>
      </c>
      <c r="J157">
        <v>9.09</v>
      </c>
    </row>
    <row r="158" spans="1:10" x14ac:dyDescent="0.3">
      <c r="A158" t="s">
        <v>639</v>
      </c>
      <c r="B158" s="10">
        <v>2010</v>
      </c>
      <c r="C158" s="10">
        <v>61.84</v>
      </c>
      <c r="D158">
        <v>1</v>
      </c>
      <c r="E158">
        <v>1</v>
      </c>
      <c r="F158" s="10">
        <v>50.63</v>
      </c>
      <c r="G158">
        <v>3.85</v>
      </c>
      <c r="I158">
        <v>0</v>
      </c>
      <c r="J158">
        <v>13.64</v>
      </c>
    </row>
    <row r="159" spans="1:10" x14ac:dyDescent="0.3">
      <c r="A159" t="s">
        <v>639</v>
      </c>
      <c r="B159" s="10">
        <v>2011</v>
      </c>
      <c r="C159" s="10">
        <v>73.78</v>
      </c>
      <c r="D159">
        <v>1</v>
      </c>
      <c r="E159">
        <v>1</v>
      </c>
      <c r="F159" s="10">
        <v>51.74</v>
      </c>
      <c r="G159">
        <v>8.33</v>
      </c>
      <c r="I159">
        <v>0</v>
      </c>
      <c r="J159">
        <v>18.18</v>
      </c>
    </row>
    <row r="160" spans="1:10" x14ac:dyDescent="0.3">
      <c r="A160" t="s">
        <v>639</v>
      </c>
      <c r="B160" s="10">
        <v>2012</v>
      </c>
      <c r="C160" s="10">
        <v>77.06</v>
      </c>
      <c r="D160">
        <v>1</v>
      </c>
      <c r="E160">
        <v>1</v>
      </c>
      <c r="F160" s="10">
        <v>73.53</v>
      </c>
      <c r="G160">
        <v>8.33</v>
      </c>
      <c r="H160">
        <v>1</v>
      </c>
      <c r="I160">
        <v>0</v>
      </c>
      <c r="J160">
        <v>20</v>
      </c>
    </row>
    <row r="161" spans="1:10" x14ac:dyDescent="0.3">
      <c r="A161" t="s">
        <v>639</v>
      </c>
      <c r="B161" s="10">
        <v>2013</v>
      </c>
      <c r="C161" s="10">
        <v>79.41</v>
      </c>
      <c r="D161">
        <v>1</v>
      </c>
      <c r="E161">
        <v>1</v>
      </c>
      <c r="F161" s="10">
        <v>68.45</v>
      </c>
      <c r="G161">
        <v>16</v>
      </c>
      <c r="H161">
        <v>1</v>
      </c>
      <c r="I161">
        <v>0</v>
      </c>
      <c r="J161">
        <v>19.05</v>
      </c>
    </row>
    <row r="162" spans="1:10" x14ac:dyDescent="0.3">
      <c r="A162" t="s">
        <v>639</v>
      </c>
      <c r="B162" s="10">
        <v>2014</v>
      </c>
      <c r="C162" s="10">
        <v>94.71</v>
      </c>
      <c r="D162">
        <v>1</v>
      </c>
      <c r="E162">
        <v>1</v>
      </c>
      <c r="F162" s="10">
        <v>77.59</v>
      </c>
      <c r="G162">
        <v>19.05</v>
      </c>
      <c r="H162">
        <v>1</v>
      </c>
      <c r="I162">
        <v>0</v>
      </c>
      <c r="J162">
        <v>23.81</v>
      </c>
    </row>
    <row r="163" spans="1:10" x14ac:dyDescent="0.3">
      <c r="A163" t="s">
        <v>639</v>
      </c>
      <c r="B163" s="10">
        <v>2015</v>
      </c>
      <c r="C163" s="10">
        <v>81.12</v>
      </c>
      <c r="D163">
        <v>1</v>
      </c>
      <c r="E163">
        <v>1</v>
      </c>
      <c r="F163" s="10">
        <v>69.78</v>
      </c>
      <c r="G163">
        <v>17.86</v>
      </c>
      <c r="H163">
        <v>1</v>
      </c>
      <c r="I163">
        <v>0</v>
      </c>
      <c r="J163">
        <v>28.57</v>
      </c>
    </row>
    <row r="164" spans="1:10" x14ac:dyDescent="0.3">
      <c r="A164" t="s">
        <v>639</v>
      </c>
      <c r="B164" s="10">
        <v>2016</v>
      </c>
      <c r="C164" s="10">
        <v>84.65</v>
      </c>
      <c r="D164">
        <v>1</v>
      </c>
      <c r="E164">
        <v>1</v>
      </c>
      <c r="F164" s="10">
        <v>65.430000000000007</v>
      </c>
      <c r="G164">
        <v>26.09</v>
      </c>
      <c r="H164">
        <v>1</v>
      </c>
      <c r="I164">
        <v>10</v>
      </c>
      <c r="J164">
        <v>33.33</v>
      </c>
    </row>
    <row r="165" spans="1:10" x14ac:dyDescent="0.3">
      <c r="A165" t="s">
        <v>639</v>
      </c>
      <c r="B165" s="10">
        <v>2017</v>
      </c>
      <c r="C165" s="10">
        <v>82.17</v>
      </c>
      <c r="D165">
        <v>1</v>
      </c>
      <c r="E165">
        <v>1</v>
      </c>
      <c r="F165" s="10">
        <v>57.96</v>
      </c>
      <c r="G165">
        <v>28</v>
      </c>
      <c r="H165">
        <v>1</v>
      </c>
      <c r="I165">
        <v>8.33</v>
      </c>
      <c r="J165">
        <v>35</v>
      </c>
    </row>
    <row r="166" spans="1:10" x14ac:dyDescent="0.3">
      <c r="A166" t="s">
        <v>639</v>
      </c>
      <c r="B166" s="10">
        <v>2018</v>
      </c>
      <c r="C166" s="10">
        <v>88.69</v>
      </c>
      <c r="D166">
        <v>1</v>
      </c>
      <c r="E166">
        <v>1</v>
      </c>
      <c r="F166" s="10">
        <v>58.67</v>
      </c>
      <c r="G166">
        <v>28.57</v>
      </c>
      <c r="H166">
        <v>1</v>
      </c>
      <c r="I166">
        <v>12.5</v>
      </c>
      <c r="J166">
        <v>35</v>
      </c>
    </row>
    <row r="167" spans="1:10" x14ac:dyDescent="0.3">
      <c r="A167" t="s">
        <v>639</v>
      </c>
      <c r="B167" s="10">
        <v>2019</v>
      </c>
      <c r="C167" s="10">
        <v>90.51</v>
      </c>
      <c r="D167">
        <v>1</v>
      </c>
      <c r="E167">
        <v>1</v>
      </c>
      <c r="F167" s="10">
        <v>72.34</v>
      </c>
      <c r="G167">
        <v>22.73</v>
      </c>
      <c r="H167">
        <v>1</v>
      </c>
      <c r="I167">
        <v>12.5</v>
      </c>
      <c r="J167">
        <v>35</v>
      </c>
    </row>
    <row r="168" spans="1:10" x14ac:dyDescent="0.3">
      <c r="A168" t="s">
        <v>639</v>
      </c>
      <c r="B168" s="10">
        <v>2020</v>
      </c>
      <c r="C168" s="10">
        <v>91.53</v>
      </c>
      <c r="D168">
        <v>1</v>
      </c>
      <c r="E168">
        <v>1</v>
      </c>
      <c r="F168" s="10">
        <v>76.08</v>
      </c>
      <c r="G168">
        <v>23.81</v>
      </c>
      <c r="H168">
        <v>1</v>
      </c>
      <c r="I168">
        <v>16.670000000000002</v>
      </c>
      <c r="J168">
        <v>30</v>
      </c>
    </row>
    <row r="169" spans="1:10" x14ac:dyDescent="0.3">
      <c r="A169" t="s">
        <v>639</v>
      </c>
      <c r="B169" s="10">
        <v>2021</v>
      </c>
      <c r="C169" s="10">
        <v>93.28</v>
      </c>
      <c r="D169">
        <v>1</v>
      </c>
      <c r="E169">
        <v>1</v>
      </c>
      <c r="F169" s="10">
        <v>43.95</v>
      </c>
      <c r="G169">
        <v>21.74</v>
      </c>
      <c r="H169">
        <v>1</v>
      </c>
      <c r="I169">
        <v>25</v>
      </c>
      <c r="J169">
        <v>30</v>
      </c>
    </row>
    <row r="170" spans="1:10" x14ac:dyDescent="0.3">
      <c r="A170" t="s">
        <v>678</v>
      </c>
      <c r="B170" s="10">
        <v>2008</v>
      </c>
      <c r="C170" s="10">
        <v>52</v>
      </c>
      <c r="F170" s="10">
        <v>99.43</v>
      </c>
    </row>
    <row r="171" spans="1:10" x14ac:dyDescent="0.3">
      <c r="A171" t="s">
        <v>678</v>
      </c>
      <c r="B171" s="10">
        <v>2009</v>
      </c>
      <c r="C171" s="10">
        <v>73.209999999999994</v>
      </c>
      <c r="F171" s="10">
        <v>91.57</v>
      </c>
    </row>
    <row r="172" spans="1:10" x14ac:dyDescent="0.3">
      <c r="A172" t="s">
        <v>678</v>
      </c>
      <c r="B172" s="10">
        <v>2010</v>
      </c>
      <c r="C172" s="10">
        <v>79.5</v>
      </c>
      <c r="F172" s="10">
        <v>99.46</v>
      </c>
    </row>
    <row r="173" spans="1:10" x14ac:dyDescent="0.3">
      <c r="A173" t="s">
        <v>678</v>
      </c>
      <c r="B173" s="10">
        <v>2011</v>
      </c>
      <c r="C173" s="10">
        <v>62.5</v>
      </c>
      <c r="F173" s="10">
        <v>99.46</v>
      </c>
    </row>
    <row r="174" spans="1:10" x14ac:dyDescent="0.3">
      <c r="A174" t="s">
        <v>678</v>
      </c>
      <c r="B174" s="10">
        <v>2012</v>
      </c>
      <c r="C174" s="10">
        <v>59.81</v>
      </c>
      <c r="F174" s="10">
        <v>99.46</v>
      </c>
    </row>
    <row r="175" spans="1:10" x14ac:dyDescent="0.3">
      <c r="A175" t="s">
        <v>678</v>
      </c>
      <c r="B175" s="10">
        <v>2013</v>
      </c>
      <c r="C175" s="10">
        <v>56.31</v>
      </c>
      <c r="F175" s="10">
        <v>99.46</v>
      </c>
    </row>
    <row r="176" spans="1:10" x14ac:dyDescent="0.3">
      <c r="A176" t="s">
        <v>678</v>
      </c>
      <c r="B176" s="10">
        <v>2014</v>
      </c>
      <c r="C176" s="10">
        <v>57.66</v>
      </c>
      <c r="F176" s="10">
        <v>97.37</v>
      </c>
    </row>
    <row r="177" spans="1:10" x14ac:dyDescent="0.3">
      <c r="A177" t="s">
        <v>678</v>
      </c>
      <c r="B177" s="10">
        <v>2015</v>
      </c>
      <c r="C177" s="10">
        <v>25.21</v>
      </c>
      <c r="F177" s="10">
        <v>95.36</v>
      </c>
    </row>
    <row r="178" spans="1:10" x14ac:dyDescent="0.3">
      <c r="A178" t="s">
        <v>678</v>
      </c>
      <c r="B178" s="10">
        <v>2016</v>
      </c>
      <c r="C178" s="10">
        <v>26.74</v>
      </c>
      <c r="F178" s="10">
        <v>93.3</v>
      </c>
    </row>
    <row r="179" spans="1:10" x14ac:dyDescent="0.3">
      <c r="A179" t="s">
        <v>678</v>
      </c>
      <c r="B179" s="10">
        <v>2017</v>
      </c>
      <c r="C179" s="10">
        <v>26.32</v>
      </c>
      <c r="F179" s="10">
        <v>98.61</v>
      </c>
    </row>
    <row r="180" spans="1:10" x14ac:dyDescent="0.3">
      <c r="A180" t="s">
        <v>678</v>
      </c>
      <c r="B180" s="10">
        <v>2018</v>
      </c>
      <c r="C180" s="10">
        <v>26.77</v>
      </c>
      <c r="F180" s="10">
        <v>97.06</v>
      </c>
    </row>
    <row r="181" spans="1:10" x14ac:dyDescent="0.3">
      <c r="A181" t="s">
        <v>678</v>
      </c>
      <c r="B181" s="10">
        <v>2019</v>
      </c>
      <c r="C181" s="10">
        <v>27.15</v>
      </c>
      <c r="F181" s="10">
        <v>98.44</v>
      </c>
    </row>
    <row r="182" spans="1:10" x14ac:dyDescent="0.3">
      <c r="A182" t="s">
        <v>678</v>
      </c>
      <c r="B182" s="10">
        <v>2020</v>
      </c>
      <c r="C182" s="10">
        <v>28.37</v>
      </c>
      <c r="F182" s="10">
        <v>98.1</v>
      </c>
    </row>
    <row r="183" spans="1:10" x14ac:dyDescent="0.3">
      <c r="A183" t="s">
        <v>678</v>
      </c>
      <c r="B183" s="10">
        <v>2021</v>
      </c>
      <c r="C183" s="10">
        <v>27.78</v>
      </c>
      <c r="F183" s="10">
        <v>99.24</v>
      </c>
    </row>
    <row r="184" spans="1:10" x14ac:dyDescent="0.3">
      <c r="A184" t="s">
        <v>155</v>
      </c>
      <c r="B184" s="10">
        <v>2008</v>
      </c>
      <c r="C184" s="10">
        <v>52</v>
      </c>
      <c r="D184">
        <v>1</v>
      </c>
      <c r="E184">
        <v>1</v>
      </c>
      <c r="F184" s="10">
        <v>85.14</v>
      </c>
      <c r="I184">
        <v>0</v>
      </c>
      <c r="J184">
        <v>55.56</v>
      </c>
    </row>
    <row r="185" spans="1:10" x14ac:dyDescent="0.3">
      <c r="A185" t="s">
        <v>155</v>
      </c>
      <c r="B185" s="10">
        <v>2009</v>
      </c>
      <c r="C185" s="10">
        <v>54.76</v>
      </c>
      <c r="D185">
        <v>1</v>
      </c>
      <c r="E185">
        <v>1</v>
      </c>
      <c r="F185" s="10">
        <v>77.63</v>
      </c>
      <c r="G185">
        <v>100</v>
      </c>
      <c r="I185">
        <v>0</v>
      </c>
      <c r="J185">
        <v>62.5</v>
      </c>
    </row>
    <row r="186" spans="1:10" x14ac:dyDescent="0.3">
      <c r="A186" t="s">
        <v>155</v>
      </c>
      <c r="B186" s="10">
        <v>2010</v>
      </c>
      <c r="C186" s="10">
        <v>59</v>
      </c>
      <c r="D186">
        <v>1</v>
      </c>
      <c r="E186">
        <v>1</v>
      </c>
      <c r="F186" s="10">
        <v>84.52</v>
      </c>
      <c r="G186">
        <v>100</v>
      </c>
      <c r="I186">
        <v>12.5</v>
      </c>
      <c r="J186">
        <v>62.5</v>
      </c>
    </row>
    <row r="187" spans="1:10" x14ac:dyDescent="0.3">
      <c r="A187" t="s">
        <v>155</v>
      </c>
      <c r="B187" s="10">
        <v>2011</v>
      </c>
      <c r="C187" s="10">
        <v>21.63</v>
      </c>
      <c r="D187">
        <v>1</v>
      </c>
      <c r="E187">
        <v>1</v>
      </c>
      <c r="F187" s="10">
        <v>94.19</v>
      </c>
      <c r="G187">
        <v>100</v>
      </c>
      <c r="H187">
        <v>1</v>
      </c>
      <c r="I187">
        <v>10</v>
      </c>
      <c r="J187">
        <v>62.5</v>
      </c>
    </row>
    <row r="188" spans="1:10" x14ac:dyDescent="0.3">
      <c r="A188" t="s">
        <v>155</v>
      </c>
      <c r="B188" s="10">
        <v>2012</v>
      </c>
      <c r="C188" s="10">
        <v>21.03</v>
      </c>
      <c r="D188">
        <v>1</v>
      </c>
      <c r="E188">
        <v>1</v>
      </c>
      <c r="F188" s="10">
        <v>94.57</v>
      </c>
      <c r="G188">
        <v>100</v>
      </c>
      <c r="H188">
        <v>1</v>
      </c>
      <c r="I188">
        <v>11.11</v>
      </c>
      <c r="J188">
        <v>55.56</v>
      </c>
    </row>
    <row r="189" spans="1:10" x14ac:dyDescent="0.3">
      <c r="A189" t="s">
        <v>155</v>
      </c>
      <c r="B189" s="10">
        <v>2013</v>
      </c>
      <c r="C189" s="10">
        <v>21.62</v>
      </c>
      <c r="D189">
        <v>1</v>
      </c>
      <c r="E189">
        <v>1</v>
      </c>
      <c r="F189" s="10">
        <v>85.56</v>
      </c>
      <c r="G189">
        <v>100</v>
      </c>
      <c r="H189">
        <v>1</v>
      </c>
      <c r="I189">
        <v>0</v>
      </c>
      <c r="J189">
        <v>55.56</v>
      </c>
    </row>
    <row r="190" spans="1:10" x14ac:dyDescent="0.3">
      <c r="A190" t="s">
        <v>155</v>
      </c>
      <c r="B190" s="10">
        <v>2014</v>
      </c>
      <c r="C190" s="10">
        <v>21.17</v>
      </c>
      <c r="D190">
        <v>1</v>
      </c>
      <c r="E190">
        <v>1</v>
      </c>
      <c r="F190" s="10">
        <v>56.67</v>
      </c>
      <c r="G190">
        <v>70</v>
      </c>
      <c r="H190">
        <v>1</v>
      </c>
      <c r="I190">
        <v>12.5</v>
      </c>
      <c r="J190">
        <v>71.430000000000007</v>
      </c>
    </row>
    <row r="191" spans="1:10" x14ac:dyDescent="0.3">
      <c r="A191" t="s">
        <v>155</v>
      </c>
      <c r="B191" s="10">
        <v>2015</v>
      </c>
      <c r="C191" s="10">
        <v>25.21</v>
      </c>
      <c r="D191">
        <v>1</v>
      </c>
      <c r="E191">
        <v>1</v>
      </c>
      <c r="F191" s="10">
        <v>78.13</v>
      </c>
      <c r="G191">
        <v>75</v>
      </c>
      <c r="H191">
        <v>1</v>
      </c>
      <c r="I191">
        <v>12.5</v>
      </c>
      <c r="J191">
        <v>57.14</v>
      </c>
    </row>
    <row r="192" spans="1:10" x14ac:dyDescent="0.3">
      <c r="A192" t="s">
        <v>155</v>
      </c>
      <c r="B192" s="10">
        <v>2016</v>
      </c>
      <c r="C192" s="10">
        <v>26.74</v>
      </c>
      <c r="D192">
        <v>1</v>
      </c>
      <c r="E192">
        <v>1</v>
      </c>
      <c r="F192" s="10">
        <v>83.33</v>
      </c>
      <c r="G192">
        <v>100</v>
      </c>
      <c r="H192">
        <v>1</v>
      </c>
      <c r="I192">
        <v>12.5</v>
      </c>
      <c r="J192">
        <v>62.5</v>
      </c>
    </row>
    <row r="193" spans="1:10" x14ac:dyDescent="0.3">
      <c r="A193" t="s">
        <v>155</v>
      </c>
      <c r="B193" s="10">
        <v>2017</v>
      </c>
      <c r="C193" s="10">
        <v>26.32</v>
      </c>
      <c r="D193">
        <v>1</v>
      </c>
      <c r="E193">
        <v>1</v>
      </c>
      <c r="F193" s="10">
        <v>64.42</v>
      </c>
      <c r="G193">
        <v>100</v>
      </c>
      <c r="H193">
        <v>1</v>
      </c>
      <c r="I193">
        <v>14.29</v>
      </c>
      <c r="J193">
        <v>60</v>
      </c>
    </row>
    <row r="194" spans="1:10" x14ac:dyDescent="0.3">
      <c r="A194" t="s">
        <v>155</v>
      </c>
      <c r="B194" s="10">
        <v>2018</v>
      </c>
      <c r="C194" s="10">
        <v>83.55</v>
      </c>
      <c r="D194">
        <v>1</v>
      </c>
      <c r="E194">
        <v>1</v>
      </c>
      <c r="F194" s="10">
        <v>60.67</v>
      </c>
      <c r="G194">
        <v>100</v>
      </c>
      <c r="H194">
        <v>1</v>
      </c>
      <c r="I194">
        <v>25</v>
      </c>
      <c r="J194">
        <v>62.5</v>
      </c>
    </row>
    <row r="195" spans="1:10" x14ac:dyDescent="0.3">
      <c r="A195" t="s">
        <v>155</v>
      </c>
      <c r="B195" s="10">
        <v>2019</v>
      </c>
      <c r="C195" s="10">
        <v>27.15</v>
      </c>
      <c r="D195">
        <v>1</v>
      </c>
      <c r="E195">
        <v>1</v>
      </c>
      <c r="F195" s="10">
        <v>51.97</v>
      </c>
      <c r="G195">
        <v>100</v>
      </c>
      <c r="H195">
        <v>1</v>
      </c>
      <c r="I195">
        <v>14.29</v>
      </c>
      <c r="J195">
        <v>55.56</v>
      </c>
    </row>
    <row r="196" spans="1:10" x14ac:dyDescent="0.3">
      <c r="A196" t="s">
        <v>155</v>
      </c>
      <c r="B196" s="10">
        <v>2020</v>
      </c>
      <c r="C196" s="10">
        <v>28.37</v>
      </c>
      <c r="D196">
        <v>1</v>
      </c>
      <c r="E196">
        <v>1</v>
      </c>
      <c r="F196" s="10">
        <v>64.290000000000006</v>
      </c>
      <c r="G196">
        <v>100</v>
      </c>
      <c r="H196">
        <v>1</v>
      </c>
      <c r="I196">
        <v>33.33</v>
      </c>
      <c r="J196">
        <v>62.5</v>
      </c>
    </row>
    <row r="197" spans="1:10" x14ac:dyDescent="0.3">
      <c r="A197" t="s">
        <v>155</v>
      </c>
      <c r="B197" s="10">
        <v>2021</v>
      </c>
      <c r="C197" s="10">
        <v>27.78</v>
      </c>
      <c r="D197">
        <v>1</v>
      </c>
      <c r="E197">
        <v>1</v>
      </c>
      <c r="F197" s="10">
        <v>79.11</v>
      </c>
      <c r="G197">
        <v>100</v>
      </c>
      <c r="H197">
        <v>1</v>
      </c>
      <c r="I197">
        <v>33.33</v>
      </c>
      <c r="J197">
        <v>66.67</v>
      </c>
    </row>
    <row r="198" spans="1:10" x14ac:dyDescent="0.3">
      <c r="A198" t="s">
        <v>356</v>
      </c>
      <c r="B198" s="10">
        <v>2008</v>
      </c>
      <c r="C198" s="10">
        <v>52</v>
      </c>
      <c r="D198">
        <v>0</v>
      </c>
      <c r="E198">
        <v>1</v>
      </c>
      <c r="F198" s="10">
        <v>57.39</v>
      </c>
      <c r="G198">
        <v>75</v>
      </c>
      <c r="I198">
        <v>0</v>
      </c>
    </row>
    <row r="199" spans="1:10" x14ac:dyDescent="0.3">
      <c r="A199" t="s">
        <v>356</v>
      </c>
      <c r="B199" s="10">
        <v>2009</v>
      </c>
      <c r="C199" s="10">
        <v>54.76</v>
      </c>
      <c r="D199">
        <v>0</v>
      </c>
      <c r="E199">
        <v>1</v>
      </c>
      <c r="F199" s="10">
        <v>62.36</v>
      </c>
      <c r="G199">
        <v>80</v>
      </c>
      <c r="I199">
        <v>0</v>
      </c>
    </row>
    <row r="200" spans="1:10" x14ac:dyDescent="0.3">
      <c r="A200" t="s">
        <v>356</v>
      </c>
      <c r="B200" s="10">
        <v>2010</v>
      </c>
      <c r="C200" s="10">
        <v>20</v>
      </c>
      <c r="D200">
        <v>0</v>
      </c>
      <c r="E200">
        <v>1</v>
      </c>
      <c r="F200" s="10">
        <v>46.77</v>
      </c>
      <c r="G200">
        <v>81.819999999999993</v>
      </c>
      <c r="I200">
        <v>0</v>
      </c>
    </row>
    <row r="201" spans="1:10" x14ac:dyDescent="0.3">
      <c r="A201" t="s">
        <v>356</v>
      </c>
      <c r="B201" s="10">
        <v>2011</v>
      </c>
      <c r="C201" s="10">
        <v>21.63</v>
      </c>
      <c r="D201">
        <v>0</v>
      </c>
      <c r="E201">
        <v>1</v>
      </c>
      <c r="F201" s="10">
        <v>39.25</v>
      </c>
      <c r="G201">
        <v>81.819999999999993</v>
      </c>
      <c r="H201">
        <v>1</v>
      </c>
      <c r="I201">
        <v>0</v>
      </c>
    </row>
    <row r="202" spans="1:10" x14ac:dyDescent="0.3">
      <c r="A202" t="s">
        <v>356</v>
      </c>
      <c r="B202" s="10">
        <v>2012</v>
      </c>
      <c r="C202" s="10">
        <v>88.79</v>
      </c>
      <c r="D202">
        <v>1</v>
      </c>
      <c r="E202">
        <v>1</v>
      </c>
      <c r="F202" s="10">
        <v>43.55</v>
      </c>
      <c r="G202">
        <v>83.33</v>
      </c>
      <c r="H202">
        <v>1</v>
      </c>
      <c r="I202">
        <v>0</v>
      </c>
    </row>
    <row r="203" spans="1:10" x14ac:dyDescent="0.3">
      <c r="A203" t="s">
        <v>356</v>
      </c>
      <c r="B203" s="10">
        <v>2013</v>
      </c>
      <c r="C203" s="10">
        <v>90.09</v>
      </c>
      <c r="D203">
        <v>1</v>
      </c>
      <c r="E203">
        <v>1</v>
      </c>
      <c r="F203" s="10">
        <v>52.15</v>
      </c>
      <c r="G203">
        <v>81.819999999999993</v>
      </c>
      <c r="H203">
        <v>1</v>
      </c>
      <c r="I203">
        <v>0</v>
      </c>
    </row>
    <row r="204" spans="1:10" x14ac:dyDescent="0.3">
      <c r="A204" t="s">
        <v>356</v>
      </c>
      <c r="B204" s="10">
        <v>2014</v>
      </c>
      <c r="C204" s="10">
        <v>88.29</v>
      </c>
      <c r="D204">
        <v>1</v>
      </c>
      <c r="E204">
        <v>1</v>
      </c>
      <c r="F204" s="10">
        <v>79.47</v>
      </c>
      <c r="G204">
        <v>75</v>
      </c>
      <c r="H204">
        <v>1</v>
      </c>
      <c r="I204">
        <v>0</v>
      </c>
      <c r="J204">
        <v>91.67</v>
      </c>
    </row>
    <row r="205" spans="1:10" x14ac:dyDescent="0.3">
      <c r="A205" t="s">
        <v>356</v>
      </c>
      <c r="B205" s="10">
        <v>2015</v>
      </c>
      <c r="C205" s="10">
        <v>90.5</v>
      </c>
      <c r="D205">
        <v>1</v>
      </c>
      <c r="E205">
        <v>1</v>
      </c>
      <c r="F205" s="10">
        <v>89.18</v>
      </c>
      <c r="G205">
        <v>76.92</v>
      </c>
      <c r="H205">
        <v>1</v>
      </c>
      <c r="I205">
        <v>0</v>
      </c>
    </row>
    <row r="206" spans="1:10" x14ac:dyDescent="0.3">
      <c r="A206" t="s">
        <v>356</v>
      </c>
      <c r="B206" s="10">
        <v>2016</v>
      </c>
      <c r="C206" s="10">
        <v>91.47</v>
      </c>
      <c r="D206">
        <v>1</v>
      </c>
      <c r="E206">
        <v>1</v>
      </c>
      <c r="F206" s="10">
        <v>65.459999999999994</v>
      </c>
      <c r="G206">
        <v>71.430000000000007</v>
      </c>
      <c r="H206">
        <v>1</v>
      </c>
      <c r="I206">
        <v>0</v>
      </c>
    </row>
    <row r="207" spans="1:10" x14ac:dyDescent="0.3">
      <c r="A207" t="s">
        <v>356</v>
      </c>
      <c r="B207" s="10">
        <v>2017</v>
      </c>
      <c r="C207" s="10">
        <v>92.11</v>
      </c>
      <c r="D207">
        <v>1</v>
      </c>
      <c r="E207">
        <v>1</v>
      </c>
      <c r="F207" s="10">
        <v>65.28</v>
      </c>
      <c r="G207">
        <v>71.430000000000007</v>
      </c>
      <c r="H207">
        <v>1</v>
      </c>
      <c r="I207">
        <v>0</v>
      </c>
    </row>
    <row r="208" spans="1:10" x14ac:dyDescent="0.3">
      <c r="A208" t="s">
        <v>356</v>
      </c>
      <c r="B208" s="10">
        <v>2018</v>
      </c>
      <c r="C208" s="10">
        <v>92.58</v>
      </c>
      <c r="D208">
        <v>1</v>
      </c>
      <c r="E208">
        <v>1</v>
      </c>
      <c r="F208" s="10">
        <v>59.8</v>
      </c>
      <c r="G208">
        <v>66.67</v>
      </c>
      <c r="H208">
        <v>1</v>
      </c>
      <c r="I208">
        <v>12.5</v>
      </c>
    </row>
    <row r="209" spans="1:10" x14ac:dyDescent="0.3">
      <c r="A209" t="s">
        <v>356</v>
      </c>
      <c r="B209" s="10">
        <v>2019</v>
      </c>
      <c r="C209" s="10">
        <v>93.82</v>
      </c>
      <c r="D209">
        <v>1</v>
      </c>
      <c r="E209">
        <v>1</v>
      </c>
      <c r="F209" s="10">
        <v>41.56</v>
      </c>
      <c r="G209">
        <v>50</v>
      </c>
      <c r="H209">
        <v>1</v>
      </c>
      <c r="I209">
        <v>12.5</v>
      </c>
      <c r="J209">
        <v>7.69</v>
      </c>
    </row>
    <row r="210" spans="1:10" x14ac:dyDescent="0.3">
      <c r="A210" t="s">
        <v>356</v>
      </c>
      <c r="B210" s="10">
        <v>2020</v>
      </c>
      <c r="C210" s="10">
        <v>94.65</v>
      </c>
      <c r="D210">
        <v>1</v>
      </c>
      <c r="E210">
        <v>1</v>
      </c>
      <c r="F210" s="10">
        <v>31.79</v>
      </c>
      <c r="G210">
        <v>50</v>
      </c>
      <c r="H210">
        <v>1</v>
      </c>
      <c r="I210">
        <v>10</v>
      </c>
      <c r="J210">
        <v>7.14</v>
      </c>
    </row>
    <row r="211" spans="1:10" x14ac:dyDescent="0.3">
      <c r="A211" t="s">
        <v>356</v>
      </c>
      <c r="B211" s="10">
        <v>2021</v>
      </c>
      <c r="C211" s="10">
        <v>95.88</v>
      </c>
      <c r="D211">
        <v>1</v>
      </c>
      <c r="E211">
        <v>1</v>
      </c>
      <c r="F211" s="10">
        <v>19.95</v>
      </c>
      <c r="G211">
        <v>55.56</v>
      </c>
      <c r="H211">
        <v>1</v>
      </c>
      <c r="I211">
        <v>10</v>
      </c>
      <c r="J211">
        <v>7.14</v>
      </c>
    </row>
    <row r="212" spans="1:10" x14ac:dyDescent="0.3">
      <c r="A212" t="s">
        <v>21</v>
      </c>
      <c r="B212" s="10">
        <v>2008</v>
      </c>
      <c r="C212" s="10">
        <v>99.33</v>
      </c>
      <c r="D212">
        <v>0</v>
      </c>
      <c r="E212">
        <v>1</v>
      </c>
      <c r="F212" s="10">
        <v>82.91</v>
      </c>
      <c r="I212">
        <v>0</v>
      </c>
      <c r="J212">
        <v>16.670000000000002</v>
      </c>
    </row>
    <row r="213" spans="1:10" x14ac:dyDescent="0.3">
      <c r="A213" t="s">
        <v>21</v>
      </c>
      <c r="B213" s="10">
        <v>2009</v>
      </c>
      <c r="C213" s="10">
        <v>93.45</v>
      </c>
      <c r="D213">
        <v>0</v>
      </c>
      <c r="E213">
        <v>1</v>
      </c>
      <c r="F213" s="10">
        <v>81.17</v>
      </c>
      <c r="I213">
        <v>0</v>
      </c>
      <c r="J213">
        <v>25</v>
      </c>
    </row>
    <row r="214" spans="1:10" x14ac:dyDescent="0.3">
      <c r="A214" t="s">
        <v>21</v>
      </c>
      <c r="B214" s="10">
        <v>2010</v>
      </c>
      <c r="C214" s="10">
        <v>96.5</v>
      </c>
      <c r="D214">
        <v>1</v>
      </c>
      <c r="E214">
        <v>1</v>
      </c>
      <c r="F214" s="10">
        <v>84.38</v>
      </c>
      <c r="G214">
        <v>42.86</v>
      </c>
      <c r="I214">
        <v>0</v>
      </c>
      <c r="J214">
        <v>23.08</v>
      </c>
    </row>
    <row r="215" spans="1:10" x14ac:dyDescent="0.3">
      <c r="A215" t="s">
        <v>21</v>
      </c>
      <c r="B215" s="10">
        <v>2011</v>
      </c>
      <c r="C215" s="10">
        <v>99.52</v>
      </c>
      <c r="D215">
        <v>1</v>
      </c>
      <c r="E215">
        <v>1</v>
      </c>
      <c r="F215" s="10">
        <v>84.3</v>
      </c>
      <c r="G215">
        <v>46.15</v>
      </c>
      <c r="H215">
        <v>1</v>
      </c>
      <c r="I215">
        <v>11.11</v>
      </c>
    </row>
    <row r="216" spans="1:10" x14ac:dyDescent="0.3">
      <c r="A216" t="s">
        <v>21</v>
      </c>
      <c r="B216" s="10">
        <v>2012</v>
      </c>
      <c r="C216" s="10">
        <v>98.6</v>
      </c>
      <c r="D216">
        <v>0</v>
      </c>
      <c r="E216">
        <v>1</v>
      </c>
      <c r="F216" s="10">
        <v>74.709999999999994</v>
      </c>
      <c r="G216">
        <v>92.31</v>
      </c>
      <c r="H216">
        <v>1</v>
      </c>
      <c r="I216">
        <v>11.11</v>
      </c>
    </row>
    <row r="217" spans="1:10" x14ac:dyDescent="0.3">
      <c r="A217" t="s">
        <v>21</v>
      </c>
      <c r="B217" s="10">
        <v>2013</v>
      </c>
      <c r="C217" s="10">
        <v>98.65</v>
      </c>
      <c r="D217">
        <v>0</v>
      </c>
      <c r="E217">
        <v>1</v>
      </c>
      <c r="F217" s="10">
        <v>74.400000000000006</v>
      </c>
      <c r="G217">
        <v>100</v>
      </c>
      <c r="H217">
        <v>1</v>
      </c>
      <c r="I217">
        <v>11.11</v>
      </c>
    </row>
    <row r="218" spans="1:10" x14ac:dyDescent="0.3">
      <c r="A218" t="s">
        <v>21</v>
      </c>
      <c r="B218" s="10">
        <v>2014</v>
      </c>
      <c r="C218" s="10">
        <v>98.65</v>
      </c>
      <c r="D218">
        <v>0</v>
      </c>
      <c r="E218">
        <v>1</v>
      </c>
      <c r="F218" s="10">
        <v>84.48</v>
      </c>
      <c r="G218">
        <v>93.75</v>
      </c>
      <c r="H218">
        <v>1</v>
      </c>
      <c r="I218">
        <v>10</v>
      </c>
      <c r="J218">
        <v>8.33</v>
      </c>
    </row>
    <row r="219" spans="1:10" x14ac:dyDescent="0.3">
      <c r="A219" t="s">
        <v>21</v>
      </c>
      <c r="B219" s="10">
        <v>2015</v>
      </c>
      <c r="C219" s="10">
        <v>99.59</v>
      </c>
      <c r="D219">
        <v>0</v>
      </c>
      <c r="E219">
        <v>0</v>
      </c>
      <c r="F219" s="10">
        <v>95.05</v>
      </c>
      <c r="G219">
        <v>100</v>
      </c>
      <c r="H219">
        <v>1</v>
      </c>
      <c r="I219">
        <v>12.5</v>
      </c>
      <c r="J219">
        <v>8.33</v>
      </c>
    </row>
    <row r="220" spans="1:10" x14ac:dyDescent="0.3">
      <c r="A220" t="s">
        <v>21</v>
      </c>
      <c r="B220" s="10">
        <v>2016</v>
      </c>
      <c r="C220" s="10">
        <v>99.61</v>
      </c>
      <c r="D220">
        <v>0</v>
      </c>
      <c r="E220">
        <v>0</v>
      </c>
      <c r="F220" s="10">
        <v>83.51</v>
      </c>
      <c r="G220">
        <v>100</v>
      </c>
      <c r="H220">
        <v>1</v>
      </c>
      <c r="I220">
        <v>12.5</v>
      </c>
      <c r="J220">
        <v>8.33</v>
      </c>
    </row>
    <row r="221" spans="1:10" x14ac:dyDescent="0.3">
      <c r="A221" t="s">
        <v>21</v>
      </c>
      <c r="B221" s="10">
        <v>2017</v>
      </c>
      <c r="C221" s="10">
        <v>99.62</v>
      </c>
      <c r="D221">
        <v>0</v>
      </c>
      <c r="E221">
        <v>0</v>
      </c>
      <c r="F221" s="10">
        <v>84.51</v>
      </c>
      <c r="G221">
        <v>100</v>
      </c>
      <c r="H221">
        <v>1</v>
      </c>
      <c r="I221">
        <v>12.5</v>
      </c>
      <c r="J221">
        <v>8.33</v>
      </c>
    </row>
    <row r="222" spans="1:10" x14ac:dyDescent="0.3">
      <c r="A222" t="s">
        <v>21</v>
      </c>
      <c r="B222" s="10">
        <v>2018</v>
      </c>
      <c r="C222" s="10">
        <v>99.68</v>
      </c>
      <c r="D222">
        <v>0</v>
      </c>
      <c r="E222">
        <v>0</v>
      </c>
      <c r="F222" s="10">
        <v>89.88</v>
      </c>
      <c r="G222">
        <v>92.86</v>
      </c>
      <c r="H222">
        <v>1</v>
      </c>
      <c r="I222">
        <v>12.5</v>
      </c>
      <c r="J222">
        <v>8.33</v>
      </c>
    </row>
    <row r="223" spans="1:10" x14ac:dyDescent="0.3">
      <c r="A223" t="s">
        <v>21</v>
      </c>
      <c r="B223" s="10">
        <v>2019</v>
      </c>
      <c r="C223" s="10">
        <v>99.73</v>
      </c>
      <c r="D223">
        <v>0</v>
      </c>
      <c r="E223">
        <v>0</v>
      </c>
      <c r="F223" s="10">
        <v>94.16</v>
      </c>
      <c r="G223">
        <v>85.71</v>
      </c>
      <c r="H223">
        <v>1</v>
      </c>
      <c r="I223">
        <v>12.5</v>
      </c>
      <c r="J223">
        <v>8.33</v>
      </c>
    </row>
    <row r="224" spans="1:10" x14ac:dyDescent="0.3">
      <c r="A224" t="s">
        <v>21</v>
      </c>
      <c r="B224" s="10">
        <v>2020</v>
      </c>
      <c r="C224" s="10">
        <v>99.77</v>
      </c>
      <c r="D224">
        <v>0</v>
      </c>
      <c r="E224">
        <v>0</v>
      </c>
      <c r="F224" s="10">
        <v>92.63</v>
      </c>
      <c r="G224">
        <v>92.86</v>
      </c>
      <c r="H224">
        <v>1</v>
      </c>
      <c r="I224">
        <v>14.29</v>
      </c>
      <c r="J224">
        <v>16.670000000000002</v>
      </c>
    </row>
    <row r="225" spans="1:10" x14ac:dyDescent="0.3">
      <c r="A225" t="s">
        <v>21</v>
      </c>
      <c r="B225" s="10">
        <v>2021</v>
      </c>
      <c r="C225" s="10">
        <v>99.79</v>
      </c>
      <c r="D225">
        <v>0</v>
      </c>
      <c r="E225">
        <v>0</v>
      </c>
      <c r="F225" s="10">
        <v>99.11</v>
      </c>
      <c r="G225">
        <v>75</v>
      </c>
      <c r="H225">
        <v>1</v>
      </c>
      <c r="I225">
        <v>33.33</v>
      </c>
      <c r="J225">
        <v>16.670000000000002</v>
      </c>
    </row>
    <row r="226" spans="1:10" x14ac:dyDescent="0.3">
      <c r="A226" t="s">
        <v>12</v>
      </c>
      <c r="B226" s="10">
        <v>2008</v>
      </c>
      <c r="C226" s="10">
        <v>87.5</v>
      </c>
      <c r="D226">
        <v>1</v>
      </c>
      <c r="E226">
        <v>1</v>
      </c>
      <c r="F226" s="10">
        <v>51.27</v>
      </c>
      <c r="I226">
        <v>0</v>
      </c>
      <c r="J226">
        <v>5</v>
      </c>
    </row>
    <row r="227" spans="1:10" x14ac:dyDescent="0.3">
      <c r="A227" t="s">
        <v>12</v>
      </c>
      <c r="B227" s="10">
        <v>2009</v>
      </c>
      <c r="C227" s="10">
        <v>78.95</v>
      </c>
      <c r="D227">
        <v>1</v>
      </c>
      <c r="E227">
        <v>1</v>
      </c>
      <c r="F227" s="10">
        <v>39.61</v>
      </c>
      <c r="I227">
        <v>0</v>
      </c>
    </row>
    <row r="228" spans="1:10" x14ac:dyDescent="0.3">
      <c r="A228" t="s">
        <v>12</v>
      </c>
      <c r="B228" s="10">
        <v>2010</v>
      </c>
      <c r="C228" s="10">
        <v>83.33</v>
      </c>
      <c r="D228">
        <v>1</v>
      </c>
      <c r="E228">
        <v>1</v>
      </c>
      <c r="F228" s="10">
        <v>49.38</v>
      </c>
      <c r="G228">
        <v>18.18</v>
      </c>
      <c r="I228">
        <v>14.29</v>
      </c>
    </row>
    <row r="229" spans="1:10" x14ac:dyDescent="0.3">
      <c r="A229" t="s">
        <v>12</v>
      </c>
      <c r="B229" s="10">
        <v>2011</v>
      </c>
      <c r="C229" s="10">
        <v>80.95</v>
      </c>
      <c r="D229">
        <v>1</v>
      </c>
      <c r="E229">
        <v>1</v>
      </c>
      <c r="F229" s="10">
        <v>52.91</v>
      </c>
      <c r="G229">
        <v>19.05</v>
      </c>
      <c r="H229">
        <v>1</v>
      </c>
      <c r="I229">
        <v>14.29</v>
      </c>
    </row>
    <row r="230" spans="1:10" x14ac:dyDescent="0.3">
      <c r="A230" t="s">
        <v>12</v>
      </c>
      <c r="B230" s="10">
        <v>2012</v>
      </c>
      <c r="C230" s="10">
        <v>78</v>
      </c>
      <c r="D230">
        <v>1</v>
      </c>
      <c r="E230">
        <v>1</v>
      </c>
      <c r="F230" s="10">
        <v>38.24</v>
      </c>
      <c r="G230">
        <v>17.86</v>
      </c>
      <c r="H230">
        <v>1</v>
      </c>
      <c r="I230">
        <v>12.5</v>
      </c>
      <c r="J230">
        <v>4.76</v>
      </c>
    </row>
    <row r="231" spans="1:10" x14ac:dyDescent="0.3">
      <c r="A231" t="s">
        <v>12</v>
      </c>
      <c r="B231" s="10">
        <v>2013</v>
      </c>
      <c r="C231" s="10">
        <v>73.91</v>
      </c>
      <c r="D231">
        <v>1</v>
      </c>
      <c r="E231">
        <v>1</v>
      </c>
      <c r="F231" s="10">
        <v>39.880000000000003</v>
      </c>
      <c r="G231">
        <v>61.9</v>
      </c>
      <c r="H231">
        <v>1</v>
      </c>
      <c r="I231">
        <v>12.5</v>
      </c>
      <c r="J231">
        <v>4.76</v>
      </c>
    </row>
    <row r="232" spans="1:10" x14ac:dyDescent="0.3">
      <c r="A232" t="s">
        <v>12</v>
      </c>
      <c r="B232" s="10">
        <v>2014</v>
      </c>
      <c r="C232" s="10">
        <v>71.05</v>
      </c>
      <c r="D232">
        <v>1</v>
      </c>
      <c r="E232">
        <v>1</v>
      </c>
      <c r="F232" s="10">
        <v>33.909999999999997</v>
      </c>
      <c r="G232">
        <v>65.22</v>
      </c>
      <c r="H232">
        <v>1</v>
      </c>
      <c r="I232">
        <v>11.11</v>
      </c>
      <c r="J232">
        <v>5</v>
      </c>
    </row>
    <row r="233" spans="1:10" x14ac:dyDescent="0.3">
      <c r="A233" t="s">
        <v>12</v>
      </c>
      <c r="B233" s="10">
        <v>2015</v>
      </c>
      <c r="C233" s="10">
        <v>72.22</v>
      </c>
      <c r="D233">
        <v>1</v>
      </c>
      <c r="E233">
        <v>1</v>
      </c>
      <c r="F233" s="10">
        <v>40.11</v>
      </c>
      <c r="G233">
        <v>81.819999999999993</v>
      </c>
      <c r="H233">
        <v>1</v>
      </c>
      <c r="I233">
        <v>12.5</v>
      </c>
      <c r="J233">
        <v>5</v>
      </c>
    </row>
    <row r="234" spans="1:10" x14ac:dyDescent="0.3">
      <c r="A234" t="s">
        <v>12</v>
      </c>
      <c r="B234" s="10">
        <v>2016</v>
      </c>
      <c r="C234" s="10">
        <v>70</v>
      </c>
      <c r="D234">
        <v>1</v>
      </c>
      <c r="E234">
        <v>1</v>
      </c>
      <c r="F234" s="10">
        <v>77.13</v>
      </c>
      <c r="G234">
        <v>90.91</v>
      </c>
      <c r="H234">
        <v>1</v>
      </c>
      <c r="I234">
        <v>25</v>
      </c>
      <c r="J234">
        <v>10</v>
      </c>
    </row>
    <row r="235" spans="1:10" x14ac:dyDescent="0.3">
      <c r="A235" t="s">
        <v>12</v>
      </c>
      <c r="B235" s="10">
        <v>2017</v>
      </c>
      <c r="C235" s="10">
        <v>68.180000000000007</v>
      </c>
      <c r="D235">
        <v>1</v>
      </c>
      <c r="E235">
        <v>1</v>
      </c>
      <c r="F235" s="10">
        <v>72.12</v>
      </c>
      <c r="G235">
        <v>100</v>
      </c>
      <c r="H235">
        <v>1</v>
      </c>
      <c r="I235">
        <v>25</v>
      </c>
      <c r="J235">
        <v>15</v>
      </c>
    </row>
    <row r="236" spans="1:10" x14ac:dyDescent="0.3">
      <c r="A236" t="s">
        <v>12</v>
      </c>
      <c r="B236" s="10">
        <v>2018</v>
      </c>
      <c r="C236" s="10">
        <v>61.11</v>
      </c>
      <c r="D236">
        <v>1</v>
      </c>
      <c r="E236">
        <v>1</v>
      </c>
      <c r="F236" s="10">
        <v>81.790000000000006</v>
      </c>
      <c r="G236">
        <v>100</v>
      </c>
      <c r="H236">
        <v>1</v>
      </c>
      <c r="I236">
        <v>12.5</v>
      </c>
      <c r="J236">
        <v>15</v>
      </c>
    </row>
    <row r="237" spans="1:10" x14ac:dyDescent="0.3">
      <c r="A237" t="s">
        <v>12</v>
      </c>
      <c r="B237" s="10">
        <v>2019</v>
      </c>
      <c r="C237" s="10">
        <v>61.29</v>
      </c>
      <c r="D237">
        <v>1</v>
      </c>
      <c r="E237">
        <v>1</v>
      </c>
      <c r="F237" s="10">
        <v>75.38</v>
      </c>
      <c r="G237">
        <v>100</v>
      </c>
      <c r="H237">
        <v>1</v>
      </c>
      <c r="I237">
        <v>12.5</v>
      </c>
      <c r="J237">
        <v>20</v>
      </c>
    </row>
    <row r="238" spans="1:10" x14ac:dyDescent="0.3">
      <c r="A238" t="s">
        <v>12</v>
      </c>
      <c r="B238" s="10">
        <v>2020</v>
      </c>
      <c r="C238" s="10">
        <v>64.290000000000006</v>
      </c>
      <c r="D238">
        <v>1</v>
      </c>
      <c r="E238">
        <v>0</v>
      </c>
      <c r="F238" s="10">
        <v>83.99</v>
      </c>
      <c r="G238">
        <v>90.91</v>
      </c>
      <c r="H238">
        <v>1</v>
      </c>
      <c r="I238">
        <v>16.670000000000002</v>
      </c>
      <c r="J238">
        <v>20</v>
      </c>
    </row>
    <row r="239" spans="1:10" x14ac:dyDescent="0.3">
      <c r="A239" t="s">
        <v>12</v>
      </c>
      <c r="B239" s="10">
        <v>2021</v>
      </c>
      <c r="C239" s="10">
        <v>61.22</v>
      </c>
      <c r="D239">
        <v>1</v>
      </c>
      <c r="E239">
        <v>0</v>
      </c>
      <c r="F239" s="10">
        <v>83.1</v>
      </c>
      <c r="G239">
        <v>90.91</v>
      </c>
      <c r="H239">
        <v>1</v>
      </c>
      <c r="I239">
        <v>16.670000000000002</v>
      </c>
      <c r="J239">
        <v>15</v>
      </c>
    </row>
    <row r="240" spans="1:10" x14ac:dyDescent="0.3">
      <c r="A240" t="s">
        <v>254</v>
      </c>
      <c r="B240" s="10">
        <v>2008</v>
      </c>
      <c r="C240" s="10">
        <v>0</v>
      </c>
      <c r="F240" s="10">
        <v>0</v>
      </c>
    </row>
    <row r="241" spans="1:10" x14ac:dyDescent="0.3">
      <c r="A241" t="s">
        <v>254</v>
      </c>
      <c r="B241" s="10">
        <v>2009</v>
      </c>
      <c r="C241" s="10">
        <v>0</v>
      </c>
      <c r="F241" s="10">
        <v>0</v>
      </c>
    </row>
    <row r="242" spans="1:10" x14ac:dyDescent="0.3">
      <c r="A242" t="s">
        <v>254</v>
      </c>
      <c r="B242" s="10">
        <v>2010</v>
      </c>
      <c r="C242" s="10">
        <v>0</v>
      </c>
      <c r="D242">
        <v>1</v>
      </c>
      <c r="E242">
        <v>1</v>
      </c>
      <c r="F242" s="10">
        <v>34.380000000000003</v>
      </c>
      <c r="G242">
        <v>100</v>
      </c>
      <c r="H242">
        <v>1</v>
      </c>
      <c r="I242">
        <v>0</v>
      </c>
    </row>
    <row r="243" spans="1:10" x14ac:dyDescent="0.3">
      <c r="A243" t="s">
        <v>254</v>
      </c>
      <c r="B243" s="10">
        <v>2011</v>
      </c>
      <c r="C243" s="10">
        <v>0</v>
      </c>
      <c r="D243">
        <v>1</v>
      </c>
      <c r="E243">
        <v>1</v>
      </c>
      <c r="F243" s="10">
        <v>13.37</v>
      </c>
      <c r="G243">
        <v>100</v>
      </c>
      <c r="H243">
        <v>1</v>
      </c>
      <c r="I243">
        <v>0</v>
      </c>
    </row>
    <row r="244" spans="1:10" x14ac:dyDescent="0.3">
      <c r="A244" t="s">
        <v>254</v>
      </c>
      <c r="B244" s="10">
        <v>2012</v>
      </c>
      <c r="C244" s="10">
        <v>21.03</v>
      </c>
      <c r="D244">
        <v>1</v>
      </c>
      <c r="E244">
        <v>1</v>
      </c>
      <c r="F244" s="10">
        <v>39.409999999999997</v>
      </c>
      <c r="G244">
        <v>100</v>
      </c>
      <c r="H244">
        <v>1</v>
      </c>
      <c r="I244">
        <v>0</v>
      </c>
    </row>
    <row r="245" spans="1:10" x14ac:dyDescent="0.3">
      <c r="A245" t="s">
        <v>254</v>
      </c>
      <c r="B245" s="10">
        <v>2013</v>
      </c>
      <c r="C245" s="10">
        <v>21.62</v>
      </c>
      <c r="D245">
        <v>1</v>
      </c>
      <c r="E245">
        <v>1</v>
      </c>
      <c r="F245" s="10">
        <v>52.98</v>
      </c>
      <c r="G245">
        <v>100</v>
      </c>
      <c r="H245">
        <v>1</v>
      </c>
      <c r="I245">
        <v>0</v>
      </c>
    </row>
    <row r="246" spans="1:10" x14ac:dyDescent="0.3">
      <c r="A246" t="s">
        <v>254</v>
      </c>
      <c r="B246" s="10">
        <v>2014</v>
      </c>
      <c r="C246" s="10">
        <v>21.17</v>
      </c>
      <c r="D246">
        <v>1</v>
      </c>
      <c r="E246">
        <v>1</v>
      </c>
      <c r="F246" s="10">
        <v>46.55</v>
      </c>
      <c r="G246">
        <v>100</v>
      </c>
      <c r="H246">
        <v>1</v>
      </c>
      <c r="I246">
        <v>0</v>
      </c>
    </row>
    <row r="247" spans="1:10" x14ac:dyDescent="0.3">
      <c r="A247" t="s">
        <v>254</v>
      </c>
      <c r="B247" s="10">
        <v>2015</v>
      </c>
      <c r="C247" s="10">
        <v>25.21</v>
      </c>
      <c r="D247">
        <v>1</v>
      </c>
      <c r="E247">
        <v>1</v>
      </c>
      <c r="F247" s="10">
        <v>54.4</v>
      </c>
      <c r="G247">
        <v>100</v>
      </c>
      <c r="H247">
        <v>1</v>
      </c>
      <c r="I247">
        <v>0</v>
      </c>
    </row>
    <row r="248" spans="1:10" x14ac:dyDescent="0.3">
      <c r="A248" t="s">
        <v>254</v>
      </c>
      <c r="B248" s="10">
        <v>2016</v>
      </c>
      <c r="C248" s="10">
        <v>26.74</v>
      </c>
      <c r="D248">
        <v>1</v>
      </c>
      <c r="E248">
        <v>1</v>
      </c>
      <c r="F248" s="10">
        <v>75</v>
      </c>
      <c r="G248">
        <v>100</v>
      </c>
      <c r="H248">
        <v>1</v>
      </c>
      <c r="I248">
        <v>0</v>
      </c>
    </row>
    <row r="249" spans="1:10" x14ac:dyDescent="0.3">
      <c r="A249" t="s">
        <v>254</v>
      </c>
      <c r="B249" s="10">
        <v>2017</v>
      </c>
      <c r="C249" s="10">
        <v>26.32</v>
      </c>
      <c r="D249">
        <v>1</v>
      </c>
      <c r="E249">
        <v>1</v>
      </c>
      <c r="F249" s="10">
        <v>58.85</v>
      </c>
      <c r="G249">
        <v>100</v>
      </c>
      <c r="H249">
        <v>1</v>
      </c>
      <c r="I249">
        <v>0</v>
      </c>
      <c r="J249">
        <v>16.670000000000002</v>
      </c>
    </row>
    <row r="250" spans="1:10" x14ac:dyDescent="0.3">
      <c r="A250" t="s">
        <v>254</v>
      </c>
      <c r="B250" s="10">
        <v>2018</v>
      </c>
      <c r="C250" s="10">
        <v>26.77</v>
      </c>
      <c r="D250">
        <v>1</v>
      </c>
      <c r="E250">
        <v>1</v>
      </c>
      <c r="F250" s="10">
        <v>80.64</v>
      </c>
      <c r="G250">
        <v>100</v>
      </c>
      <c r="H250">
        <v>1</v>
      </c>
      <c r="I250">
        <v>0</v>
      </c>
      <c r="J250">
        <v>16.670000000000002</v>
      </c>
    </row>
    <row r="251" spans="1:10" x14ac:dyDescent="0.3">
      <c r="A251" t="s">
        <v>254</v>
      </c>
      <c r="B251" s="10">
        <v>2019</v>
      </c>
      <c r="C251" s="10">
        <v>27.15</v>
      </c>
      <c r="D251">
        <v>1</v>
      </c>
      <c r="E251">
        <v>1</v>
      </c>
      <c r="F251" s="10">
        <v>76.400000000000006</v>
      </c>
      <c r="G251">
        <v>100</v>
      </c>
      <c r="H251">
        <v>1</v>
      </c>
      <c r="I251">
        <v>0</v>
      </c>
      <c r="J251">
        <v>16.670000000000002</v>
      </c>
    </row>
    <row r="252" spans="1:10" x14ac:dyDescent="0.3">
      <c r="A252" t="s">
        <v>254</v>
      </c>
      <c r="B252" s="10">
        <v>2020</v>
      </c>
      <c r="C252" s="10">
        <v>28.37</v>
      </c>
      <c r="D252">
        <v>1</v>
      </c>
      <c r="E252">
        <v>1</v>
      </c>
      <c r="F252" s="10">
        <v>71.760000000000005</v>
      </c>
      <c r="G252">
        <v>100</v>
      </c>
      <c r="H252">
        <v>1</v>
      </c>
      <c r="I252">
        <v>0</v>
      </c>
    </row>
    <row r="253" spans="1:10" x14ac:dyDescent="0.3">
      <c r="A253" t="s">
        <v>254</v>
      </c>
      <c r="B253" s="10">
        <v>2021</v>
      </c>
      <c r="C253" s="10">
        <v>27.78</v>
      </c>
      <c r="D253">
        <v>1</v>
      </c>
      <c r="E253">
        <v>1</v>
      </c>
      <c r="F253" s="10">
        <v>79.180000000000007</v>
      </c>
      <c r="G253">
        <v>100</v>
      </c>
      <c r="H253">
        <v>1</v>
      </c>
      <c r="I253">
        <v>0</v>
      </c>
    </row>
    <row r="254" spans="1:10" x14ac:dyDescent="0.3">
      <c r="A254" t="s">
        <v>641</v>
      </c>
      <c r="B254" s="10">
        <v>2008</v>
      </c>
      <c r="C254" s="10">
        <v>62</v>
      </c>
      <c r="D254">
        <v>1</v>
      </c>
      <c r="E254">
        <v>1</v>
      </c>
      <c r="F254" s="10">
        <v>55.97</v>
      </c>
      <c r="I254">
        <v>0</v>
      </c>
      <c r="J254">
        <v>37.5</v>
      </c>
    </row>
    <row r="255" spans="1:10" x14ac:dyDescent="0.3">
      <c r="A255" t="s">
        <v>641</v>
      </c>
      <c r="B255" s="10">
        <v>2009</v>
      </c>
      <c r="C255" s="10">
        <v>65.48</v>
      </c>
      <c r="D255">
        <v>1</v>
      </c>
      <c r="E255">
        <v>1</v>
      </c>
      <c r="F255" s="10">
        <v>18.239999999999998</v>
      </c>
      <c r="I255">
        <v>0</v>
      </c>
      <c r="J255">
        <v>37.5</v>
      </c>
    </row>
    <row r="256" spans="1:10" x14ac:dyDescent="0.3">
      <c r="A256" t="s">
        <v>641</v>
      </c>
      <c r="B256" s="10">
        <v>2010</v>
      </c>
      <c r="C256" s="10">
        <v>70.5</v>
      </c>
      <c r="D256">
        <v>1</v>
      </c>
      <c r="E256">
        <v>1</v>
      </c>
      <c r="F256" s="10">
        <v>48.7</v>
      </c>
      <c r="G256">
        <v>25</v>
      </c>
      <c r="I256">
        <v>0</v>
      </c>
      <c r="J256">
        <v>25</v>
      </c>
    </row>
    <row r="257" spans="1:10" x14ac:dyDescent="0.3">
      <c r="A257" t="s">
        <v>641</v>
      </c>
      <c r="B257" s="10">
        <v>2011</v>
      </c>
      <c r="C257" s="10">
        <v>78.849999999999994</v>
      </c>
      <c r="D257">
        <v>1</v>
      </c>
      <c r="E257">
        <v>1</v>
      </c>
      <c r="F257" s="10">
        <v>64.19</v>
      </c>
      <c r="G257">
        <v>30</v>
      </c>
      <c r="H257">
        <v>1</v>
      </c>
      <c r="I257">
        <v>0</v>
      </c>
      <c r="J257">
        <v>40</v>
      </c>
    </row>
    <row r="258" spans="1:10" x14ac:dyDescent="0.3">
      <c r="A258" t="s">
        <v>641</v>
      </c>
      <c r="B258" s="10">
        <v>2012</v>
      </c>
      <c r="C258" s="10">
        <v>21.03</v>
      </c>
      <c r="D258">
        <v>1</v>
      </c>
      <c r="E258">
        <v>1</v>
      </c>
      <c r="F258" s="10">
        <v>55.77</v>
      </c>
      <c r="G258">
        <v>45.45</v>
      </c>
      <c r="H258">
        <v>1</v>
      </c>
      <c r="I258">
        <v>0</v>
      </c>
      <c r="J258">
        <v>55.56</v>
      </c>
    </row>
    <row r="259" spans="1:10" x14ac:dyDescent="0.3">
      <c r="A259" t="s">
        <v>641</v>
      </c>
      <c r="B259" s="10">
        <v>2013</v>
      </c>
      <c r="C259" s="10">
        <v>21.62</v>
      </c>
      <c r="D259">
        <v>0</v>
      </c>
      <c r="E259">
        <v>1</v>
      </c>
      <c r="F259" s="10">
        <v>64.38</v>
      </c>
      <c r="G259">
        <v>55.56</v>
      </c>
      <c r="H259">
        <v>1</v>
      </c>
      <c r="I259">
        <v>0</v>
      </c>
      <c r="J259">
        <v>55.56</v>
      </c>
    </row>
    <row r="260" spans="1:10" x14ac:dyDescent="0.3">
      <c r="A260" t="s">
        <v>641</v>
      </c>
      <c r="B260" s="10">
        <v>2014</v>
      </c>
      <c r="C260" s="10">
        <v>21.17</v>
      </c>
      <c r="D260">
        <v>0</v>
      </c>
      <c r="E260">
        <v>1</v>
      </c>
      <c r="F260" s="10">
        <v>51.92</v>
      </c>
      <c r="G260">
        <v>55.56</v>
      </c>
      <c r="H260">
        <v>1</v>
      </c>
      <c r="I260">
        <v>0</v>
      </c>
      <c r="J260">
        <v>55.56</v>
      </c>
    </row>
    <row r="261" spans="1:10" x14ac:dyDescent="0.3">
      <c r="A261" t="s">
        <v>641</v>
      </c>
      <c r="B261" s="10">
        <v>2015</v>
      </c>
      <c r="C261" s="10">
        <v>25.21</v>
      </c>
      <c r="D261">
        <v>0</v>
      </c>
      <c r="E261">
        <v>1</v>
      </c>
      <c r="F261" s="10">
        <v>48.7</v>
      </c>
      <c r="G261">
        <v>60</v>
      </c>
      <c r="H261">
        <v>1</v>
      </c>
      <c r="I261">
        <v>0</v>
      </c>
      <c r="J261">
        <v>62.5</v>
      </c>
    </row>
    <row r="262" spans="1:10" x14ac:dyDescent="0.3">
      <c r="A262" t="s">
        <v>641</v>
      </c>
      <c r="B262" s="10">
        <v>2016</v>
      </c>
      <c r="C262" s="10">
        <v>26.74</v>
      </c>
      <c r="D262">
        <v>0</v>
      </c>
      <c r="E262">
        <v>1</v>
      </c>
      <c r="F262" s="10">
        <v>75.66</v>
      </c>
      <c r="G262">
        <v>81.819999999999993</v>
      </c>
      <c r="H262">
        <v>1</v>
      </c>
      <c r="I262">
        <v>25</v>
      </c>
      <c r="J262">
        <v>70</v>
      </c>
    </row>
    <row r="263" spans="1:10" x14ac:dyDescent="0.3">
      <c r="A263" t="s">
        <v>641</v>
      </c>
      <c r="B263" s="10">
        <v>2017</v>
      </c>
      <c r="C263" s="10">
        <v>26.32</v>
      </c>
      <c r="D263">
        <v>1</v>
      </c>
      <c r="E263">
        <v>1</v>
      </c>
      <c r="F263" s="10">
        <v>75.290000000000006</v>
      </c>
      <c r="G263">
        <v>90</v>
      </c>
      <c r="H263">
        <v>1</v>
      </c>
      <c r="I263">
        <v>25</v>
      </c>
      <c r="J263">
        <v>70</v>
      </c>
    </row>
    <row r="264" spans="1:10" x14ac:dyDescent="0.3">
      <c r="A264" t="s">
        <v>641</v>
      </c>
      <c r="B264" s="10">
        <v>2018</v>
      </c>
      <c r="C264" s="10">
        <v>26.77</v>
      </c>
      <c r="D264">
        <v>1</v>
      </c>
      <c r="E264">
        <v>1</v>
      </c>
      <c r="F264" s="10">
        <v>81.39</v>
      </c>
      <c r="G264">
        <v>92.86</v>
      </c>
      <c r="H264">
        <v>1</v>
      </c>
      <c r="I264">
        <v>0</v>
      </c>
      <c r="J264">
        <v>83.33</v>
      </c>
    </row>
    <row r="265" spans="1:10" x14ac:dyDescent="0.3">
      <c r="A265" t="s">
        <v>641</v>
      </c>
      <c r="B265" s="10">
        <v>2019</v>
      </c>
      <c r="C265" s="10">
        <v>27.15</v>
      </c>
      <c r="D265">
        <v>1</v>
      </c>
      <c r="E265">
        <v>1</v>
      </c>
      <c r="F265" s="10">
        <v>84.49</v>
      </c>
      <c r="G265">
        <v>91.67</v>
      </c>
      <c r="H265">
        <v>1</v>
      </c>
      <c r="I265">
        <v>0</v>
      </c>
      <c r="J265">
        <v>83.33</v>
      </c>
    </row>
    <row r="266" spans="1:10" x14ac:dyDescent="0.3">
      <c r="A266" t="s">
        <v>641</v>
      </c>
      <c r="B266" s="10">
        <v>2020</v>
      </c>
      <c r="C266" s="10">
        <v>28.37</v>
      </c>
      <c r="D266">
        <v>1</v>
      </c>
      <c r="E266">
        <v>1</v>
      </c>
      <c r="F266" s="10">
        <v>85.27</v>
      </c>
      <c r="G266">
        <v>92.86</v>
      </c>
      <c r="H266">
        <v>1</v>
      </c>
      <c r="I266">
        <v>0</v>
      </c>
      <c r="J266">
        <v>83.33</v>
      </c>
    </row>
    <row r="267" spans="1:10" x14ac:dyDescent="0.3">
      <c r="A267" t="s">
        <v>641</v>
      </c>
      <c r="B267" s="10">
        <v>2021</v>
      </c>
      <c r="C267" s="10">
        <v>27.78</v>
      </c>
      <c r="D267">
        <v>1</v>
      </c>
      <c r="E267">
        <v>1</v>
      </c>
      <c r="F267" s="10">
        <v>84.67</v>
      </c>
      <c r="G267">
        <v>91.67</v>
      </c>
      <c r="H267">
        <v>1</v>
      </c>
      <c r="I267">
        <v>0</v>
      </c>
      <c r="J267">
        <v>81.819999999999993</v>
      </c>
    </row>
    <row r="268" spans="1:10" x14ac:dyDescent="0.3">
      <c r="A268" t="s">
        <v>681</v>
      </c>
      <c r="B268" s="10">
        <v>2008</v>
      </c>
      <c r="C268" s="10">
        <v>62</v>
      </c>
      <c r="D268">
        <v>1</v>
      </c>
      <c r="E268">
        <v>0</v>
      </c>
      <c r="F268" s="10">
        <v>28.11</v>
      </c>
      <c r="G268">
        <v>66.67</v>
      </c>
      <c r="I268">
        <v>0</v>
      </c>
    </row>
    <row r="269" spans="1:10" x14ac:dyDescent="0.3">
      <c r="A269" t="s">
        <v>681</v>
      </c>
      <c r="B269" s="10">
        <v>2009</v>
      </c>
      <c r="C269" s="10">
        <v>65.48</v>
      </c>
      <c r="D269">
        <v>1</v>
      </c>
      <c r="E269">
        <v>1</v>
      </c>
      <c r="F269" s="10">
        <v>33.18</v>
      </c>
      <c r="G269">
        <v>57.14</v>
      </c>
      <c r="I269">
        <v>14.29</v>
      </c>
    </row>
    <row r="270" spans="1:10" x14ac:dyDescent="0.3">
      <c r="A270" t="s">
        <v>681</v>
      </c>
      <c r="B270" s="10">
        <v>2010</v>
      </c>
      <c r="C270" s="10">
        <v>70.5</v>
      </c>
      <c r="D270">
        <v>1</v>
      </c>
      <c r="E270">
        <v>1</v>
      </c>
      <c r="F270" s="10">
        <v>69.05</v>
      </c>
      <c r="G270">
        <v>50</v>
      </c>
      <c r="I270">
        <v>12.5</v>
      </c>
    </row>
    <row r="271" spans="1:10" x14ac:dyDescent="0.3">
      <c r="A271" t="s">
        <v>681</v>
      </c>
      <c r="B271" s="10">
        <v>2011</v>
      </c>
      <c r="C271" s="10">
        <v>78.849999999999994</v>
      </c>
      <c r="D271">
        <v>1</v>
      </c>
      <c r="E271">
        <v>1</v>
      </c>
      <c r="F271" s="10">
        <v>66</v>
      </c>
      <c r="G271">
        <v>55.56</v>
      </c>
      <c r="H271">
        <v>1</v>
      </c>
      <c r="I271">
        <v>12.5</v>
      </c>
    </row>
    <row r="272" spans="1:10" x14ac:dyDescent="0.3">
      <c r="A272" t="s">
        <v>681</v>
      </c>
      <c r="B272" s="10">
        <v>2012</v>
      </c>
      <c r="C272" s="10">
        <v>77.569999999999993</v>
      </c>
      <c r="D272">
        <v>1</v>
      </c>
      <c r="E272">
        <v>1</v>
      </c>
      <c r="F272" s="10">
        <v>9.25</v>
      </c>
      <c r="G272">
        <v>50</v>
      </c>
      <c r="H272">
        <v>1</v>
      </c>
      <c r="I272">
        <v>12.5</v>
      </c>
    </row>
    <row r="273" spans="1:10" x14ac:dyDescent="0.3">
      <c r="A273" t="s">
        <v>681</v>
      </c>
      <c r="B273" s="10">
        <v>2013</v>
      </c>
      <c r="C273" s="10">
        <v>75.680000000000007</v>
      </c>
      <c r="D273">
        <v>1</v>
      </c>
      <c r="E273">
        <v>1</v>
      </c>
      <c r="F273" s="10">
        <v>8.5399999999999991</v>
      </c>
      <c r="G273">
        <v>50</v>
      </c>
      <c r="H273">
        <v>1</v>
      </c>
      <c r="I273">
        <v>12.5</v>
      </c>
    </row>
    <row r="274" spans="1:10" x14ac:dyDescent="0.3">
      <c r="A274" t="s">
        <v>681</v>
      </c>
      <c r="B274" s="10">
        <v>2014</v>
      </c>
      <c r="C274" s="10">
        <v>76.58</v>
      </c>
      <c r="D274">
        <v>1</v>
      </c>
      <c r="E274">
        <v>1</v>
      </c>
      <c r="F274" s="10">
        <v>29.38</v>
      </c>
      <c r="G274">
        <v>55.56</v>
      </c>
      <c r="H274">
        <v>1</v>
      </c>
      <c r="I274">
        <v>12.5</v>
      </c>
    </row>
    <row r="275" spans="1:10" x14ac:dyDescent="0.3">
      <c r="A275" t="s">
        <v>681</v>
      </c>
      <c r="B275" s="10">
        <v>2015</v>
      </c>
      <c r="C275" s="10">
        <v>79.75</v>
      </c>
      <c r="D275">
        <v>1</v>
      </c>
      <c r="E275">
        <v>1</v>
      </c>
      <c r="F275" s="10">
        <v>21.23</v>
      </c>
      <c r="G275">
        <v>40</v>
      </c>
      <c r="H275">
        <v>1</v>
      </c>
      <c r="I275">
        <v>12.5</v>
      </c>
    </row>
    <row r="276" spans="1:10" x14ac:dyDescent="0.3">
      <c r="A276" t="s">
        <v>681</v>
      </c>
      <c r="B276" s="10">
        <v>2016</v>
      </c>
      <c r="C276" s="10">
        <v>79.459999999999994</v>
      </c>
      <c r="D276">
        <v>1</v>
      </c>
      <c r="E276">
        <v>1</v>
      </c>
      <c r="F276" s="10">
        <v>22.85</v>
      </c>
      <c r="G276">
        <v>50</v>
      </c>
      <c r="H276">
        <v>1</v>
      </c>
      <c r="I276">
        <v>12.5</v>
      </c>
    </row>
    <row r="277" spans="1:10" x14ac:dyDescent="0.3">
      <c r="A277" t="s">
        <v>681</v>
      </c>
      <c r="B277" s="10">
        <v>2017</v>
      </c>
      <c r="C277" s="10">
        <v>81.58</v>
      </c>
      <c r="D277">
        <v>1</v>
      </c>
      <c r="E277">
        <v>1</v>
      </c>
      <c r="F277" s="10">
        <v>31.42</v>
      </c>
      <c r="G277">
        <v>50</v>
      </c>
      <c r="H277">
        <v>1</v>
      </c>
      <c r="I277">
        <v>12.5</v>
      </c>
    </row>
    <row r="278" spans="1:10" x14ac:dyDescent="0.3">
      <c r="A278" t="s">
        <v>681</v>
      </c>
      <c r="B278" s="10">
        <v>2018</v>
      </c>
      <c r="C278" s="10">
        <v>26.77</v>
      </c>
      <c r="D278">
        <v>1</v>
      </c>
      <c r="E278">
        <v>1</v>
      </c>
      <c r="F278" s="10">
        <v>57.82</v>
      </c>
      <c r="G278">
        <v>60</v>
      </c>
      <c r="H278">
        <v>1</v>
      </c>
      <c r="I278">
        <v>14.29</v>
      </c>
      <c r="J278">
        <v>11.11</v>
      </c>
    </row>
    <row r="279" spans="1:10" x14ac:dyDescent="0.3">
      <c r="A279" t="s">
        <v>681</v>
      </c>
      <c r="B279" s="10">
        <v>2019</v>
      </c>
      <c r="C279" s="10">
        <v>93.82</v>
      </c>
      <c r="D279">
        <v>1</v>
      </c>
      <c r="E279">
        <v>1</v>
      </c>
      <c r="F279" s="10">
        <v>73.31</v>
      </c>
      <c r="G279">
        <v>55.56</v>
      </c>
      <c r="H279">
        <v>1</v>
      </c>
      <c r="I279">
        <v>22.22</v>
      </c>
      <c r="J279">
        <v>12.5</v>
      </c>
    </row>
    <row r="280" spans="1:10" x14ac:dyDescent="0.3">
      <c r="A280" t="s">
        <v>681</v>
      </c>
      <c r="B280" s="10">
        <v>2020</v>
      </c>
      <c r="C280" s="10">
        <v>94.65</v>
      </c>
      <c r="D280">
        <v>1</v>
      </c>
      <c r="E280">
        <v>1</v>
      </c>
      <c r="F280" s="10">
        <v>64.13</v>
      </c>
      <c r="G280">
        <v>55.56</v>
      </c>
      <c r="H280">
        <v>1</v>
      </c>
      <c r="I280">
        <v>20</v>
      </c>
      <c r="J280">
        <v>12.5</v>
      </c>
    </row>
    <row r="281" spans="1:10" x14ac:dyDescent="0.3">
      <c r="A281" t="s">
        <v>681</v>
      </c>
      <c r="B281" s="10">
        <v>2021</v>
      </c>
      <c r="C281" s="10">
        <v>95.88</v>
      </c>
      <c r="D281">
        <v>1</v>
      </c>
      <c r="E281">
        <v>1</v>
      </c>
      <c r="F281" s="10">
        <v>69.42</v>
      </c>
      <c r="G281">
        <v>66.67</v>
      </c>
      <c r="H281">
        <v>1</v>
      </c>
      <c r="I281">
        <v>20</v>
      </c>
      <c r="J281">
        <v>11.11</v>
      </c>
    </row>
    <row r="282" spans="1:10" x14ac:dyDescent="0.3">
      <c r="A282" t="s">
        <v>644</v>
      </c>
      <c r="B282" s="10">
        <v>2008</v>
      </c>
      <c r="C282" s="10">
        <v>44.67</v>
      </c>
      <c r="F282" s="10">
        <v>71.62</v>
      </c>
    </row>
    <row r="283" spans="1:10" x14ac:dyDescent="0.3">
      <c r="A283" t="s">
        <v>644</v>
      </c>
      <c r="B283" s="10">
        <v>2009</v>
      </c>
      <c r="C283" s="10">
        <v>48.21</v>
      </c>
      <c r="F283" s="10">
        <v>69.739999999999995</v>
      </c>
    </row>
    <row r="284" spans="1:10" x14ac:dyDescent="0.3">
      <c r="A284" t="s">
        <v>644</v>
      </c>
      <c r="B284" s="10">
        <v>2010</v>
      </c>
      <c r="C284" s="10">
        <v>50.5</v>
      </c>
      <c r="F284" s="10">
        <v>72.62</v>
      </c>
    </row>
    <row r="285" spans="1:10" x14ac:dyDescent="0.3">
      <c r="A285" t="s">
        <v>644</v>
      </c>
      <c r="B285" s="10">
        <v>2011</v>
      </c>
      <c r="C285" s="10">
        <v>49.52</v>
      </c>
      <c r="D285">
        <v>0</v>
      </c>
      <c r="E285">
        <v>1</v>
      </c>
      <c r="F285" s="10">
        <v>43.02</v>
      </c>
      <c r="G285">
        <v>71.430000000000007</v>
      </c>
      <c r="H285">
        <v>1</v>
      </c>
      <c r="I285">
        <v>0</v>
      </c>
      <c r="J285">
        <v>14.29</v>
      </c>
    </row>
    <row r="286" spans="1:10" x14ac:dyDescent="0.3">
      <c r="A286" t="s">
        <v>644</v>
      </c>
      <c r="B286" s="10">
        <v>2012</v>
      </c>
      <c r="C286" s="10">
        <v>46.26</v>
      </c>
      <c r="D286">
        <v>0</v>
      </c>
      <c r="E286">
        <v>1</v>
      </c>
      <c r="F286" s="10">
        <v>59.78</v>
      </c>
      <c r="G286">
        <v>71.430000000000007</v>
      </c>
      <c r="H286">
        <v>1</v>
      </c>
      <c r="I286">
        <v>0</v>
      </c>
      <c r="J286">
        <v>14.29</v>
      </c>
    </row>
    <row r="287" spans="1:10" x14ac:dyDescent="0.3">
      <c r="A287" t="s">
        <v>644</v>
      </c>
      <c r="B287" s="10">
        <v>2013</v>
      </c>
      <c r="C287" s="10">
        <v>45.5</v>
      </c>
      <c r="D287">
        <v>0</v>
      </c>
      <c r="E287">
        <v>1</v>
      </c>
      <c r="F287" s="10">
        <v>63.33</v>
      </c>
      <c r="G287">
        <v>75</v>
      </c>
      <c r="H287">
        <v>1</v>
      </c>
      <c r="I287">
        <v>10</v>
      </c>
      <c r="J287">
        <v>33.33</v>
      </c>
    </row>
    <row r="288" spans="1:10" x14ac:dyDescent="0.3">
      <c r="A288" t="s">
        <v>644</v>
      </c>
      <c r="B288" s="10">
        <v>2014</v>
      </c>
      <c r="C288" s="10">
        <v>45.5</v>
      </c>
      <c r="D288">
        <v>0</v>
      </c>
      <c r="E288">
        <v>0</v>
      </c>
      <c r="F288" s="10">
        <v>90</v>
      </c>
      <c r="G288">
        <v>77.78</v>
      </c>
      <c r="H288">
        <v>1</v>
      </c>
      <c r="I288">
        <v>0</v>
      </c>
      <c r="J288">
        <v>28.57</v>
      </c>
    </row>
    <row r="289" spans="1:10" x14ac:dyDescent="0.3">
      <c r="A289" t="s">
        <v>644</v>
      </c>
      <c r="B289" s="10">
        <v>2015</v>
      </c>
      <c r="C289" s="10">
        <v>75</v>
      </c>
      <c r="D289">
        <v>0</v>
      </c>
      <c r="E289">
        <v>0</v>
      </c>
      <c r="F289" s="10">
        <v>90.63</v>
      </c>
      <c r="G289">
        <v>71.430000000000007</v>
      </c>
      <c r="H289">
        <v>1</v>
      </c>
      <c r="I289">
        <v>0</v>
      </c>
      <c r="J289">
        <v>28.57</v>
      </c>
    </row>
    <row r="290" spans="1:10" x14ac:dyDescent="0.3">
      <c r="A290" t="s">
        <v>644</v>
      </c>
      <c r="B290" s="10">
        <v>2016</v>
      </c>
      <c r="C290" s="10">
        <v>72.67</v>
      </c>
      <c r="D290">
        <v>0</v>
      </c>
      <c r="E290">
        <v>0</v>
      </c>
      <c r="F290" s="10">
        <v>77.45</v>
      </c>
      <c r="G290">
        <v>55.56</v>
      </c>
      <c r="H290">
        <v>1</v>
      </c>
      <c r="I290">
        <v>0</v>
      </c>
      <c r="J290">
        <v>14.29</v>
      </c>
    </row>
    <row r="291" spans="1:10" x14ac:dyDescent="0.3">
      <c r="A291" t="s">
        <v>644</v>
      </c>
      <c r="B291" s="10">
        <v>2017</v>
      </c>
      <c r="C291" s="10">
        <v>40.32</v>
      </c>
      <c r="D291">
        <v>0</v>
      </c>
      <c r="E291">
        <v>0</v>
      </c>
      <c r="F291" s="10">
        <v>93.27</v>
      </c>
      <c r="G291">
        <v>77.78</v>
      </c>
      <c r="H291">
        <v>1</v>
      </c>
      <c r="I291">
        <v>10</v>
      </c>
      <c r="J291">
        <v>25</v>
      </c>
    </row>
    <row r="292" spans="1:10" x14ac:dyDescent="0.3">
      <c r="A292" t="s">
        <v>644</v>
      </c>
      <c r="B292" s="10">
        <v>2018</v>
      </c>
      <c r="C292" s="10">
        <v>36.36</v>
      </c>
      <c r="D292">
        <v>1</v>
      </c>
      <c r="E292">
        <v>0</v>
      </c>
      <c r="F292" s="10">
        <v>98</v>
      </c>
      <c r="G292">
        <v>75</v>
      </c>
      <c r="H292">
        <v>1</v>
      </c>
      <c r="I292">
        <v>15.38</v>
      </c>
      <c r="J292">
        <v>25</v>
      </c>
    </row>
    <row r="293" spans="1:10" x14ac:dyDescent="0.3">
      <c r="A293" t="s">
        <v>644</v>
      </c>
      <c r="B293" s="10">
        <v>2019</v>
      </c>
      <c r="C293" s="10">
        <v>38.57</v>
      </c>
      <c r="D293">
        <v>1</v>
      </c>
      <c r="E293">
        <v>0</v>
      </c>
      <c r="F293" s="10">
        <v>99.34</v>
      </c>
      <c r="G293">
        <v>75</v>
      </c>
      <c r="H293">
        <v>1</v>
      </c>
      <c r="I293">
        <v>23.08</v>
      </c>
      <c r="J293">
        <v>25</v>
      </c>
    </row>
    <row r="294" spans="1:10" x14ac:dyDescent="0.3">
      <c r="A294" t="s">
        <v>644</v>
      </c>
      <c r="B294" s="10">
        <v>2020</v>
      </c>
      <c r="C294" s="10">
        <v>38.46</v>
      </c>
      <c r="D294">
        <v>1</v>
      </c>
      <c r="E294">
        <v>1</v>
      </c>
      <c r="F294" s="10">
        <v>92.86</v>
      </c>
      <c r="G294">
        <v>80</v>
      </c>
      <c r="H294">
        <v>1</v>
      </c>
      <c r="I294">
        <v>15.38</v>
      </c>
      <c r="J294">
        <v>37.5</v>
      </c>
    </row>
    <row r="295" spans="1:10" x14ac:dyDescent="0.3">
      <c r="A295" t="s">
        <v>644</v>
      </c>
      <c r="B295" s="10">
        <v>2021</v>
      </c>
      <c r="C295" s="10">
        <v>39.020000000000003</v>
      </c>
      <c r="D295">
        <v>1</v>
      </c>
      <c r="E295">
        <v>1</v>
      </c>
      <c r="F295" s="10">
        <v>89.24</v>
      </c>
      <c r="G295">
        <v>75</v>
      </c>
      <c r="H295">
        <v>1</v>
      </c>
      <c r="I295">
        <v>16.670000000000002</v>
      </c>
      <c r="J295">
        <v>42.86</v>
      </c>
    </row>
    <row r="296" spans="1:10" x14ac:dyDescent="0.3">
      <c r="A296" t="s">
        <v>622</v>
      </c>
      <c r="B296" s="10">
        <v>2008</v>
      </c>
      <c r="C296" s="10">
        <v>0</v>
      </c>
      <c r="D296">
        <v>1</v>
      </c>
      <c r="E296">
        <v>0</v>
      </c>
      <c r="F296" s="10">
        <v>0</v>
      </c>
      <c r="G296">
        <v>33.33</v>
      </c>
      <c r="I296">
        <v>33.33</v>
      </c>
      <c r="J296">
        <v>40</v>
      </c>
    </row>
    <row r="297" spans="1:10" x14ac:dyDescent="0.3">
      <c r="A297" t="s">
        <v>622</v>
      </c>
      <c r="B297" s="10">
        <v>2009</v>
      </c>
      <c r="C297" s="10">
        <v>0</v>
      </c>
      <c r="D297">
        <v>1</v>
      </c>
      <c r="E297">
        <v>0</v>
      </c>
      <c r="F297" s="10">
        <v>0</v>
      </c>
      <c r="G297">
        <v>40</v>
      </c>
      <c r="I297">
        <v>25</v>
      </c>
      <c r="J297">
        <v>25</v>
      </c>
    </row>
    <row r="298" spans="1:10" x14ac:dyDescent="0.3">
      <c r="A298" t="s">
        <v>622</v>
      </c>
      <c r="B298" s="10">
        <v>2010</v>
      </c>
      <c r="C298" s="10">
        <v>0</v>
      </c>
      <c r="D298">
        <v>1</v>
      </c>
      <c r="E298">
        <v>0</v>
      </c>
      <c r="F298" s="10">
        <v>0</v>
      </c>
      <c r="G298">
        <v>50</v>
      </c>
      <c r="I298">
        <v>25</v>
      </c>
      <c r="J298">
        <v>25</v>
      </c>
    </row>
    <row r="299" spans="1:10" x14ac:dyDescent="0.3">
      <c r="A299" t="s">
        <v>622</v>
      </c>
      <c r="B299" s="10">
        <v>2011</v>
      </c>
      <c r="C299" s="10">
        <v>0</v>
      </c>
      <c r="D299">
        <v>1</v>
      </c>
      <c r="E299">
        <v>0</v>
      </c>
      <c r="F299" s="10">
        <v>72.150000000000006</v>
      </c>
      <c r="G299">
        <v>75</v>
      </c>
      <c r="I299">
        <v>25</v>
      </c>
      <c r="J299">
        <v>25</v>
      </c>
    </row>
    <row r="300" spans="1:10" x14ac:dyDescent="0.3">
      <c r="A300" t="s">
        <v>622</v>
      </c>
      <c r="B300" s="10">
        <v>2012</v>
      </c>
      <c r="C300" s="10">
        <v>0</v>
      </c>
      <c r="D300">
        <v>1</v>
      </c>
      <c r="E300">
        <v>0</v>
      </c>
      <c r="F300" s="10">
        <v>60.97</v>
      </c>
      <c r="G300">
        <v>50</v>
      </c>
      <c r="I300">
        <v>25</v>
      </c>
      <c r="J300">
        <v>25</v>
      </c>
    </row>
    <row r="301" spans="1:10" x14ac:dyDescent="0.3">
      <c r="A301" t="s">
        <v>622</v>
      </c>
      <c r="B301" s="10">
        <v>2013</v>
      </c>
      <c r="C301" s="10">
        <v>0</v>
      </c>
      <c r="D301">
        <v>1</v>
      </c>
      <c r="E301">
        <v>0</v>
      </c>
      <c r="F301" s="10">
        <v>67.86</v>
      </c>
      <c r="G301">
        <v>33.33</v>
      </c>
      <c r="I301">
        <v>33.33</v>
      </c>
    </row>
    <row r="302" spans="1:10" x14ac:dyDescent="0.3">
      <c r="A302" t="s">
        <v>622</v>
      </c>
      <c r="B302" s="10">
        <v>2014</v>
      </c>
      <c r="C302" s="10">
        <v>0</v>
      </c>
      <c r="D302">
        <v>1</v>
      </c>
      <c r="E302">
        <v>0</v>
      </c>
      <c r="F302" s="10">
        <v>58.31</v>
      </c>
      <c r="G302">
        <v>60</v>
      </c>
      <c r="I302">
        <v>25</v>
      </c>
      <c r="J302">
        <v>25</v>
      </c>
    </row>
    <row r="303" spans="1:10" x14ac:dyDescent="0.3">
      <c r="A303" t="s">
        <v>622</v>
      </c>
      <c r="B303" s="10">
        <v>2015</v>
      </c>
      <c r="C303" s="10">
        <v>0</v>
      </c>
      <c r="D303">
        <v>1</v>
      </c>
      <c r="E303">
        <v>0</v>
      </c>
      <c r="F303" s="10">
        <v>72.489999999999995</v>
      </c>
      <c r="G303">
        <v>50</v>
      </c>
      <c r="I303">
        <v>25</v>
      </c>
      <c r="J303">
        <v>25</v>
      </c>
    </row>
    <row r="304" spans="1:10" x14ac:dyDescent="0.3">
      <c r="A304" t="s">
        <v>622</v>
      </c>
      <c r="B304" s="10">
        <v>2016</v>
      </c>
      <c r="C304" s="10">
        <v>0</v>
      </c>
      <c r="D304">
        <v>1</v>
      </c>
      <c r="E304">
        <v>0</v>
      </c>
      <c r="F304" s="10">
        <v>44.82</v>
      </c>
      <c r="G304">
        <v>50</v>
      </c>
      <c r="I304">
        <v>20</v>
      </c>
      <c r="J304">
        <v>25</v>
      </c>
    </row>
    <row r="305" spans="1:10" x14ac:dyDescent="0.3">
      <c r="A305" t="s">
        <v>622</v>
      </c>
      <c r="B305" s="10">
        <v>2017</v>
      </c>
      <c r="C305" s="10">
        <v>0</v>
      </c>
      <c r="D305">
        <v>1</v>
      </c>
      <c r="E305">
        <v>1</v>
      </c>
      <c r="F305" s="10">
        <v>97.68</v>
      </c>
      <c r="G305">
        <v>50</v>
      </c>
      <c r="I305">
        <v>20</v>
      </c>
      <c r="J305">
        <v>25</v>
      </c>
    </row>
    <row r="306" spans="1:10" x14ac:dyDescent="0.3">
      <c r="A306" t="s">
        <v>622</v>
      </c>
      <c r="B306" s="10">
        <v>2018</v>
      </c>
      <c r="C306" s="10">
        <v>0</v>
      </c>
      <c r="D306">
        <v>1</v>
      </c>
      <c r="E306">
        <v>1</v>
      </c>
      <c r="F306" s="10">
        <v>95.26</v>
      </c>
      <c r="G306">
        <v>40</v>
      </c>
      <c r="I306">
        <v>14.29</v>
      </c>
      <c r="J306">
        <v>20</v>
      </c>
    </row>
    <row r="307" spans="1:10" x14ac:dyDescent="0.3">
      <c r="A307" t="s">
        <v>622</v>
      </c>
      <c r="B307" s="10">
        <v>2019</v>
      </c>
      <c r="C307" s="10">
        <v>0</v>
      </c>
      <c r="D307">
        <v>1</v>
      </c>
      <c r="E307">
        <v>1</v>
      </c>
      <c r="F307" s="10">
        <v>97.4</v>
      </c>
      <c r="G307">
        <v>40</v>
      </c>
      <c r="I307">
        <v>25</v>
      </c>
      <c r="J307">
        <v>20</v>
      </c>
    </row>
    <row r="308" spans="1:10" x14ac:dyDescent="0.3">
      <c r="A308" t="s">
        <v>622</v>
      </c>
      <c r="B308" s="10">
        <v>2020</v>
      </c>
      <c r="C308" s="10">
        <v>0</v>
      </c>
      <c r="D308">
        <v>1</v>
      </c>
      <c r="E308">
        <v>1</v>
      </c>
      <c r="F308" s="10">
        <v>94.7</v>
      </c>
      <c r="G308">
        <v>80</v>
      </c>
      <c r="I308">
        <v>25</v>
      </c>
    </row>
    <row r="309" spans="1:10" x14ac:dyDescent="0.3">
      <c r="A309" t="s">
        <v>622</v>
      </c>
      <c r="B309" s="10">
        <v>2021</v>
      </c>
      <c r="C309" s="10">
        <v>0</v>
      </c>
      <c r="D309">
        <v>1</v>
      </c>
      <c r="E309">
        <v>1</v>
      </c>
      <c r="F309" s="10">
        <v>97.05</v>
      </c>
      <c r="G309">
        <v>80</v>
      </c>
      <c r="I309">
        <v>25</v>
      </c>
      <c r="J309">
        <v>25</v>
      </c>
    </row>
    <row r="310" spans="1:10" x14ac:dyDescent="0.3">
      <c r="A310" t="s">
        <v>642</v>
      </c>
      <c r="B310" s="10">
        <v>2008</v>
      </c>
      <c r="C310" s="10">
        <v>0</v>
      </c>
      <c r="F310" s="10">
        <v>72.39</v>
      </c>
    </row>
    <row r="311" spans="1:10" x14ac:dyDescent="0.3">
      <c r="A311" t="s">
        <v>642</v>
      </c>
      <c r="B311" s="10">
        <v>2009</v>
      </c>
      <c r="C311" s="10">
        <v>0</v>
      </c>
      <c r="F311" s="10">
        <v>62.84</v>
      </c>
    </row>
    <row r="312" spans="1:10" x14ac:dyDescent="0.3">
      <c r="A312" t="s">
        <v>642</v>
      </c>
      <c r="B312" s="10">
        <v>2010</v>
      </c>
      <c r="C312" s="10">
        <v>43</v>
      </c>
      <c r="D312">
        <v>1</v>
      </c>
      <c r="E312">
        <v>0</v>
      </c>
      <c r="F312" s="10">
        <v>42.21</v>
      </c>
      <c r="I312">
        <v>0</v>
      </c>
    </row>
    <row r="313" spans="1:10" x14ac:dyDescent="0.3">
      <c r="A313" t="s">
        <v>642</v>
      </c>
      <c r="B313" s="10">
        <v>2011</v>
      </c>
      <c r="C313" s="10">
        <v>46.63</v>
      </c>
      <c r="D313">
        <v>1</v>
      </c>
      <c r="E313">
        <v>0</v>
      </c>
      <c r="F313" s="10">
        <v>39.86</v>
      </c>
      <c r="G313">
        <v>50</v>
      </c>
      <c r="H313">
        <v>0</v>
      </c>
      <c r="I313">
        <v>0</v>
      </c>
    </row>
    <row r="314" spans="1:10" x14ac:dyDescent="0.3">
      <c r="A314" t="s">
        <v>642</v>
      </c>
      <c r="B314" s="10">
        <v>2012</v>
      </c>
      <c r="C314" s="10">
        <v>59.81</v>
      </c>
      <c r="D314">
        <v>1</v>
      </c>
      <c r="E314">
        <v>0</v>
      </c>
      <c r="F314" s="10">
        <v>32.69</v>
      </c>
      <c r="G314">
        <v>33.33</v>
      </c>
      <c r="H314">
        <v>0</v>
      </c>
      <c r="I314">
        <v>0</v>
      </c>
    </row>
    <row r="315" spans="1:10" x14ac:dyDescent="0.3">
      <c r="A315" t="s">
        <v>642</v>
      </c>
      <c r="B315" s="10">
        <v>2013</v>
      </c>
      <c r="C315" s="10">
        <v>56.31</v>
      </c>
      <c r="D315">
        <v>1</v>
      </c>
      <c r="E315">
        <v>0</v>
      </c>
      <c r="F315" s="10">
        <v>40.630000000000003</v>
      </c>
      <c r="G315">
        <v>33.33</v>
      </c>
      <c r="H315">
        <v>0</v>
      </c>
      <c r="I315">
        <v>0</v>
      </c>
    </row>
    <row r="316" spans="1:10" x14ac:dyDescent="0.3">
      <c r="A316" t="s">
        <v>642</v>
      </c>
      <c r="B316" s="10">
        <v>2014</v>
      </c>
      <c r="C316" s="10">
        <v>57.66</v>
      </c>
      <c r="D316">
        <v>1</v>
      </c>
      <c r="E316">
        <v>0</v>
      </c>
      <c r="F316" s="10">
        <v>32.69</v>
      </c>
      <c r="G316">
        <v>66.67</v>
      </c>
      <c r="H316">
        <v>0</v>
      </c>
      <c r="I316">
        <v>0</v>
      </c>
    </row>
    <row r="317" spans="1:10" x14ac:dyDescent="0.3">
      <c r="A317" t="s">
        <v>642</v>
      </c>
      <c r="B317" s="10">
        <v>2015</v>
      </c>
      <c r="C317" s="10">
        <v>63.22</v>
      </c>
      <c r="D317">
        <v>1</v>
      </c>
      <c r="E317">
        <v>0</v>
      </c>
      <c r="F317" s="10">
        <v>26.62</v>
      </c>
      <c r="G317">
        <v>71.430000000000007</v>
      </c>
      <c r="H317">
        <v>0</v>
      </c>
      <c r="I317">
        <v>0</v>
      </c>
    </row>
    <row r="318" spans="1:10" x14ac:dyDescent="0.3">
      <c r="A318" t="s">
        <v>642</v>
      </c>
      <c r="B318" s="10">
        <v>2016</v>
      </c>
      <c r="C318" s="10">
        <v>65.89</v>
      </c>
      <c r="D318">
        <v>1</v>
      </c>
      <c r="E318">
        <v>0</v>
      </c>
      <c r="F318" s="10">
        <v>32.24</v>
      </c>
      <c r="G318">
        <v>83.33</v>
      </c>
      <c r="H318">
        <v>0</v>
      </c>
      <c r="I318">
        <v>20</v>
      </c>
    </row>
    <row r="319" spans="1:10" x14ac:dyDescent="0.3">
      <c r="A319" t="s">
        <v>642</v>
      </c>
      <c r="B319" s="10">
        <v>2017</v>
      </c>
      <c r="C319" s="10">
        <v>66.17</v>
      </c>
      <c r="D319">
        <v>1</v>
      </c>
      <c r="E319">
        <v>0</v>
      </c>
      <c r="F319" s="10">
        <v>25.86</v>
      </c>
      <c r="G319">
        <v>71.430000000000007</v>
      </c>
      <c r="H319">
        <v>0</v>
      </c>
      <c r="I319">
        <v>20</v>
      </c>
    </row>
    <row r="320" spans="1:10" x14ac:dyDescent="0.3">
      <c r="A320" t="s">
        <v>642</v>
      </c>
      <c r="B320" s="10">
        <v>2018</v>
      </c>
      <c r="C320" s="10">
        <v>69.680000000000007</v>
      </c>
      <c r="D320">
        <v>1</v>
      </c>
      <c r="E320">
        <v>0</v>
      </c>
      <c r="F320" s="10">
        <v>6.93</v>
      </c>
      <c r="G320">
        <v>83.33</v>
      </c>
      <c r="H320">
        <v>0</v>
      </c>
      <c r="I320">
        <v>20</v>
      </c>
    </row>
    <row r="321" spans="1:10" x14ac:dyDescent="0.3">
      <c r="A321" t="s">
        <v>642</v>
      </c>
      <c r="B321" s="10">
        <v>2019</v>
      </c>
      <c r="C321" s="10">
        <v>69.62</v>
      </c>
      <c r="D321">
        <v>1</v>
      </c>
      <c r="E321">
        <v>0</v>
      </c>
      <c r="F321" s="10">
        <v>21.2</v>
      </c>
      <c r="G321">
        <v>62.5</v>
      </c>
      <c r="H321">
        <v>0</v>
      </c>
      <c r="I321">
        <v>20</v>
      </c>
    </row>
    <row r="322" spans="1:10" x14ac:dyDescent="0.3">
      <c r="A322" t="s">
        <v>642</v>
      </c>
      <c r="B322" s="10">
        <v>2020</v>
      </c>
      <c r="C322" s="10">
        <v>70.930000000000007</v>
      </c>
      <c r="D322">
        <v>1</v>
      </c>
      <c r="E322">
        <v>0</v>
      </c>
      <c r="F322" s="10">
        <v>14.73</v>
      </c>
      <c r="G322">
        <v>50</v>
      </c>
      <c r="H322">
        <v>0</v>
      </c>
      <c r="I322">
        <v>20</v>
      </c>
    </row>
    <row r="323" spans="1:10" x14ac:dyDescent="0.3">
      <c r="A323" t="s">
        <v>642</v>
      </c>
      <c r="B323" s="10">
        <v>2021</v>
      </c>
      <c r="C323" s="10">
        <v>70.78</v>
      </c>
      <c r="D323">
        <v>1</v>
      </c>
      <c r="E323">
        <v>1</v>
      </c>
      <c r="F323" s="10">
        <v>44.1</v>
      </c>
      <c r="G323">
        <v>33.33</v>
      </c>
      <c r="H323">
        <v>1</v>
      </c>
      <c r="I323">
        <v>20</v>
      </c>
    </row>
    <row r="324" spans="1:10" x14ac:dyDescent="0.3">
      <c r="A324" t="s">
        <v>643</v>
      </c>
      <c r="B324" s="10">
        <v>2008</v>
      </c>
      <c r="C324" s="10">
        <v>0</v>
      </c>
      <c r="D324">
        <v>1</v>
      </c>
      <c r="E324">
        <v>1</v>
      </c>
      <c r="F324" s="10">
        <v>0</v>
      </c>
      <c r="I324">
        <v>0</v>
      </c>
      <c r="J324">
        <v>57.14</v>
      </c>
    </row>
    <row r="325" spans="1:10" x14ac:dyDescent="0.3">
      <c r="A325" t="s">
        <v>643</v>
      </c>
      <c r="B325" s="10">
        <v>2009</v>
      </c>
      <c r="C325" s="10">
        <v>0</v>
      </c>
      <c r="D325">
        <v>1</v>
      </c>
      <c r="E325">
        <v>1</v>
      </c>
      <c r="F325" s="10">
        <v>0</v>
      </c>
      <c r="I325">
        <v>0</v>
      </c>
      <c r="J325">
        <v>42.86</v>
      </c>
    </row>
    <row r="326" spans="1:10" x14ac:dyDescent="0.3">
      <c r="A326" t="s">
        <v>643</v>
      </c>
      <c r="B326" s="10">
        <v>2010</v>
      </c>
      <c r="C326" s="10">
        <v>0</v>
      </c>
      <c r="D326">
        <v>1</v>
      </c>
      <c r="E326">
        <v>1</v>
      </c>
      <c r="F326" s="10">
        <v>29.38</v>
      </c>
      <c r="G326">
        <v>75</v>
      </c>
      <c r="I326">
        <v>0</v>
      </c>
      <c r="J326">
        <v>28.57</v>
      </c>
    </row>
    <row r="327" spans="1:10" x14ac:dyDescent="0.3">
      <c r="A327" t="s">
        <v>643</v>
      </c>
      <c r="B327" s="10">
        <v>2011</v>
      </c>
      <c r="C327" s="10">
        <v>0</v>
      </c>
      <c r="D327">
        <v>1</v>
      </c>
      <c r="E327">
        <v>1</v>
      </c>
      <c r="F327" s="10">
        <v>31.98</v>
      </c>
      <c r="G327">
        <v>62.5</v>
      </c>
      <c r="H327">
        <v>1</v>
      </c>
      <c r="I327">
        <v>0</v>
      </c>
      <c r="J327">
        <v>37.5</v>
      </c>
    </row>
    <row r="328" spans="1:10" x14ac:dyDescent="0.3">
      <c r="A328" t="s">
        <v>643</v>
      </c>
      <c r="B328" s="10">
        <v>2012</v>
      </c>
      <c r="C328" s="10">
        <v>21.03</v>
      </c>
      <c r="D328">
        <v>1</v>
      </c>
      <c r="E328">
        <v>1</v>
      </c>
      <c r="F328" s="10">
        <v>34.71</v>
      </c>
      <c r="G328">
        <v>62.5</v>
      </c>
      <c r="H328">
        <v>1</v>
      </c>
      <c r="I328">
        <v>0</v>
      </c>
      <c r="J328">
        <v>28.57</v>
      </c>
    </row>
    <row r="329" spans="1:10" x14ac:dyDescent="0.3">
      <c r="A329" t="s">
        <v>643</v>
      </c>
      <c r="B329" s="10">
        <v>2013</v>
      </c>
      <c r="C329" s="10">
        <v>21.62</v>
      </c>
      <c r="D329">
        <v>1</v>
      </c>
      <c r="E329">
        <v>1</v>
      </c>
      <c r="F329" s="10">
        <v>22.02</v>
      </c>
      <c r="G329">
        <v>57.14</v>
      </c>
      <c r="H329">
        <v>1</v>
      </c>
      <c r="I329">
        <v>0</v>
      </c>
      <c r="J329">
        <v>28.57</v>
      </c>
    </row>
    <row r="330" spans="1:10" x14ac:dyDescent="0.3">
      <c r="A330" t="s">
        <v>643</v>
      </c>
      <c r="B330" s="10">
        <v>2014</v>
      </c>
      <c r="C330" s="10">
        <v>21.17</v>
      </c>
      <c r="D330">
        <v>1</v>
      </c>
      <c r="E330">
        <v>1</v>
      </c>
      <c r="F330" s="10">
        <v>9.77</v>
      </c>
      <c r="G330">
        <v>44.44</v>
      </c>
      <c r="H330">
        <v>1</v>
      </c>
      <c r="I330">
        <v>0</v>
      </c>
      <c r="J330">
        <v>25</v>
      </c>
    </row>
    <row r="331" spans="1:10" x14ac:dyDescent="0.3">
      <c r="A331" t="s">
        <v>643</v>
      </c>
      <c r="B331" s="10">
        <v>2015</v>
      </c>
      <c r="C331" s="10">
        <v>25.21</v>
      </c>
      <c r="D331">
        <v>1</v>
      </c>
      <c r="E331">
        <v>1</v>
      </c>
      <c r="F331" s="10">
        <v>22.53</v>
      </c>
      <c r="G331">
        <v>50</v>
      </c>
      <c r="H331">
        <v>1</v>
      </c>
      <c r="I331">
        <v>0</v>
      </c>
      <c r="J331">
        <v>22.22</v>
      </c>
    </row>
    <row r="332" spans="1:10" x14ac:dyDescent="0.3">
      <c r="A332" t="s">
        <v>643</v>
      </c>
      <c r="B332" s="10">
        <v>2016</v>
      </c>
      <c r="C332" s="10">
        <v>26.74</v>
      </c>
      <c r="D332">
        <v>1</v>
      </c>
      <c r="E332">
        <v>1</v>
      </c>
      <c r="F332" s="10">
        <v>64.36</v>
      </c>
      <c r="G332">
        <v>60</v>
      </c>
      <c r="H332">
        <v>1</v>
      </c>
      <c r="I332">
        <v>12.5</v>
      </c>
      <c r="J332">
        <v>25</v>
      </c>
    </row>
    <row r="333" spans="1:10" x14ac:dyDescent="0.3">
      <c r="A333" t="s">
        <v>643</v>
      </c>
      <c r="B333" s="10">
        <v>2017</v>
      </c>
      <c r="C333" s="10">
        <v>26.32</v>
      </c>
      <c r="D333">
        <v>1</v>
      </c>
      <c r="E333">
        <v>1</v>
      </c>
      <c r="F333" s="10">
        <v>86.28</v>
      </c>
      <c r="G333">
        <v>75</v>
      </c>
      <c r="H333">
        <v>1</v>
      </c>
      <c r="I333">
        <v>12.5</v>
      </c>
      <c r="J333">
        <v>28.57</v>
      </c>
    </row>
    <row r="334" spans="1:10" x14ac:dyDescent="0.3">
      <c r="A334" t="s">
        <v>643</v>
      </c>
      <c r="B334" s="10">
        <v>2018</v>
      </c>
      <c r="C334" s="10">
        <v>26.77</v>
      </c>
      <c r="D334">
        <v>1</v>
      </c>
      <c r="E334">
        <v>1</v>
      </c>
      <c r="F334" s="10">
        <v>73.12</v>
      </c>
      <c r="G334">
        <v>85.71</v>
      </c>
      <c r="H334">
        <v>1</v>
      </c>
      <c r="I334">
        <v>14.29</v>
      </c>
      <c r="J334">
        <v>28.57</v>
      </c>
    </row>
    <row r="335" spans="1:10" x14ac:dyDescent="0.3">
      <c r="A335" t="s">
        <v>643</v>
      </c>
      <c r="B335" s="10">
        <v>2019</v>
      </c>
      <c r="C335" s="10">
        <v>27.15</v>
      </c>
      <c r="D335">
        <v>1</v>
      </c>
      <c r="E335">
        <v>1</v>
      </c>
      <c r="F335" s="10">
        <v>72.84</v>
      </c>
      <c r="G335">
        <v>85.71</v>
      </c>
      <c r="H335">
        <v>1</v>
      </c>
      <c r="I335">
        <v>14.29</v>
      </c>
      <c r="J335">
        <v>28.57</v>
      </c>
    </row>
    <row r="336" spans="1:10" x14ac:dyDescent="0.3">
      <c r="A336" t="s">
        <v>643</v>
      </c>
      <c r="B336" s="10">
        <v>2020</v>
      </c>
      <c r="C336" s="10">
        <v>28.37</v>
      </c>
      <c r="D336">
        <v>1</v>
      </c>
      <c r="E336">
        <v>1</v>
      </c>
      <c r="F336" s="10">
        <v>70.319999999999993</v>
      </c>
      <c r="G336">
        <v>88.89</v>
      </c>
      <c r="H336">
        <v>1</v>
      </c>
      <c r="I336">
        <v>14.29</v>
      </c>
      <c r="J336">
        <v>33.33</v>
      </c>
    </row>
    <row r="337" spans="1:10" x14ac:dyDescent="0.3">
      <c r="A337" t="s">
        <v>643</v>
      </c>
      <c r="B337" s="10">
        <v>2021</v>
      </c>
      <c r="C337" s="10">
        <v>27.78</v>
      </c>
      <c r="D337">
        <v>1</v>
      </c>
      <c r="E337">
        <v>1</v>
      </c>
      <c r="F337" s="10">
        <v>71</v>
      </c>
      <c r="G337">
        <v>88.89</v>
      </c>
      <c r="H337">
        <v>1</v>
      </c>
      <c r="I337">
        <v>14.29</v>
      </c>
      <c r="J337">
        <v>37.5</v>
      </c>
    </row>
    <row r="338" spans="1:10" x14ac:dyDescent="0.3">
      <c r="A338" t="s">
        <v>162</v>
      </c>
      <c r="B338" s="10">
        <v>2008</v>
      </c>
      <c r="C338" s="10">
        <v>74</v>
      </c>
      <c r="D338">
        <v>1</v>
      </c>
      <c r="E338">
        <v>1</v>
      </c>
      <c r="F338" s="10">
        <v>48.51</v>
      </c>
      <c r="G338">
        <v>53.85</v>
      </c>
      <c r="I338">
        <v>0</v>
      </c>
    </row>
    <row r="339" spans="1:10" x14ac:dyDescent="0.3">
      <c r="A339" t="s">
        <v>162</v>
      </c>
      <c r="B339" s="10">
        <v>2009</v>
      </c>
      <c r="C339" s="10">
        <v>16.07</v>
      </c>
      <c r="D339">
        <v>1</v>
      </c>
      <c r="E339">
        <v>1</v>
      </c>
      <c r="F339" s="10">
        <v>43.92</v>
      </c>
      <c r="G339">
        <v>45.45</v>
      </c>
      <c r="I339">
        <v>0</v>
      </c>
      <c r="J339">
        <v>9.09</v>
      </c>
    </row>
    <row r="340" spans="1:10" x14ac:dyDescent="0.3">
      <c r="A340" t="s">
        <v>162</v>
      </c>
      <c r="B340" s="10">
        <v>2010</v>
      </c>
      <c r="C340" s="10">
        <v>20</v>
      </c>
      <c r="D340">
        <v>1</v>
      </c>
      <c r="E340">
        <v>1</v>
      </c>
      <c r="F340" s="10">
        <v>74.680000000000007</v>
      </c>
      <c r="G340">
        <v>46.15</v>
      </c>
      <c r="I340">
        <v>0</v>
      </c>
      <c r="J340">
        <v>10</v>
      </c>
    </row>
    <row r="341" spans="1:10" x14ac:dyDescent="0.3">
      <c r="A341" t="s">
        <v>162</v>
      </c>
      <c r="B341" s="10">
        <v>2011</v>
      </c>
      <c r="C341" s="10">
        <v>21.63</v>
      </c>
      <c r="D341">
        <v>1</v>
      </c>
      <c r="E341">
        <v>1</v>
      </c>
      <c r="F341" s="10">
        <v>89.86</v>
      </c>
      <c r="G341">
        <v>66.67</v>
      </c>
      <c r="H341">
        <v>1</v>
      </c>
      <c r="I341">
        <v>0</v>
      </c>
      <c r="J341">
        <v>8.33</v>
      </c>
    </row>
    <row r="342" spans="1:10" x14ac:dyDescent="0.3">
      <c r="A342" t="s">
        <v>162</v>
      </c>
      <c r="B342" s="10">
        <v>2012</v>
      </c>
      <c r="C342" s="10">
        <v>21.03</v>
      </c>
      <c r="D342">
        <v>1</v>
      </c>
      <c r="E342">
        <v>1</v>
      </c>
      <c r="F342" s="10">
        <v>68.59</v>
      </c>
      <c r="G342">
        <v>50</v>
      </c>
      <c r="H342">
        <v>1</v>
      </c>
      <c r="I342">
        <v>0</v>
      </c>
      <c r="J342">
        <v>11.11</v>
      </c>
    </row>
    <row r="343" spans="1:10" x14ac:dyDescent="0.3">
      <c r="A343" t="s">
        <v>162</v>
      </c>
      <c r="B343" s="10">
        <v>2013</v>
      </c>
      <c r="C343" s="10">
        <v>21.62</v>
      </c>
      <c r="D343">
        <v>1</v>
      </c>
      <c r="E343">
        <v>1</v>
      </c>
      <c r="F343" s="10">
        <v>76.88</v>
      </c>
      <c r="G343">
        <v>60</v>
      </c>
      <c r="H343">
        <v>0</v>
      </c>
      <c r="I343">
        <v>0</v>
      </c>
      <c r="J343">
        <v>11.11</v>
      </c>
    </row>
    <row r="344" spans="1:10" x14ac:dyDescent="0.3">
      <c r="A344" t="s">
        <v>162</v>
      </c>
      <c r="B344" s="10">
        <v>2014</v>
      </c>
      <c r="C344" s="10">
        <v>21.17</v>
      </c>
      <c r="D344">
        <v>1</v>
      </c>
      <c r="E344">
        <v>1</v>
      </c>
      <c r="F344" s="10">
        <v>60.9</v>
      </c>
      <c r="G344">
        <v>45.45</v>
      </c>
      <c r="H344">
        <v>1</v>
      </c>
      <c r="I344">
        <v>0</v>
      </c>
      <c r="J344">
        <v>20</v>
      </c>
    </row>
    <row r="345" spans="1:10" x14ac:dyDescent="0.3">
      <c r="A345" t="s">
        <v>162</v>
      </c>
      <c r="B345" s="10">
        <v>2015</v>
      </c>
      <c r="C345" s="10">
        <v>25.21</v>
      </c>
      <c r="D345">
        <v>1</v>
      </c>
      <c r="E345">
        <v>1</v>
      </c>
      <c r="F345" s="10">
        <v>92.86</v>
      </c>
      <c r="G345">
        <v>50</v>
      </c>
      <c r="H345">
        <v>1</v>
      </c>
      <c r="I345">
        <v>0</v>
      </c>
      <c r="J345">
        <v>10</v>
      </c>
    </row>
    <row r="346" spans="1:10" x14ac:dyDescent="0.3">
      <c r="A346" t="s">
        <v>162</v>
      </c>
      <c r="B346" s="10">
        <v>2016</v>
      </c>
      <c r="C346" s="10">
        <v>26.74</v>
      </c>
      <c r="D346">
        <v>1</v>
      </c>
      <c r="E346">
        <v>1</v>
      </c>
      <c r="F346" s="10">
        <v>86.18</v>
      </c>
      <c r="G346">
        <v>50</v>
      </c>
      <c r="H346">
        <v>1</v>
      </c>
      <c r="I346">
        <v>0</v>
      </c>
      <c r="J346">
        <v>10</v>
      </c>
    </row>
    <row r="347" spans="1:10" x14ac:dyDescent="0.3">
      <c r="A347" t="s">
        <v>162</v>
      </c>
      <c r="B347" s="10">
        <v>2017</v>
      </c>
      <c r="C347" s="10">
        <v>26.32</v>
      </c>
      <c r="D347">
        <v>1</v>
      </c>
      <c r="E347">
        <v>1</v>
      </c>
      <c r="F347" s="10">
        <v>76.44</v>
      </c>
      <c r="G347">
        <v>54.55</v>
      </c>
      <c r="H347">
        <v>1</v>
      </c>
      <c r="I347">
        <v>14.29</v>
      </c>
      <c r="J347">
        <v>11.11</v>
      </c>
    </row>
    <row r="348" spans="1:10" x14ac:dyDescent="0.3">
      <c r="A348" t="s">
        <v>162</v>
      </c>
      <c r="B348" s="10">
        <v>2018</v>
      </c>
      <c r="C348" s="10">
        <v>26.77</v>
      </c>
      <c r="D348">
        <v>1</v>
      </c>
      <c r="E348">
        <v>1</v>
      </c>
      <c r="F348" s="10">
        <v>91.61</v>
      </c>
      <c r="G348">
        <v>60</v>
      </c>
      <c r="H348">
        <v>1</v>
      </c>
      <c r="I348">
        <v>12.5</v>
      </c>
      <c r="J348">
        <v>22.22</v>
      </c>
    </row>
    <row r="349" spans="1:10" x14ac:dyDescent="0.3">
      <c r="A349" t="s">
        <v>162</v>
      </c>
      <c r="B349" s="10">
        <v>2019</v>
      </c>
      <c r="C349" s="10">
        <v>27.15</v>
      </c>
      <c r="D349">
        <v>1</v>
      </c>
      <c r="E349">
        <v>1</v>
      </c>
      <c r="F349" s="10">
        <v>94.62</v>
      </c>
      <c r="G349">
        <v>60</v>
      </c>
      <c r="H349">
        <v>1</v>
      </c>
      <c r="I349">
        <v>50</v>
      </c>
      <c r="J349">
        <v>22.22</v>
      </c>
    </row>
    <row r="350" spans="1:10" x14ac:dyDescent="0.3">
      <c r="A350" t="s">
        <v>162</v>
      </c>
      <c r="B350" s="10">
        <v>2020</v>
      </c>
      <c r="C350" s="10">
        <v>28.37</v>
      </c>
      <c r="D350">
        <v>1</v>
      </c>
      <c r="E350">
        <v>1</v>
      </c>
      <c r="F350" s="10">
        <v>96.38</v>
      </c>
      <c r="G350">
        <v>63.64</v>
      </c>
      <c r="H350">
        <v>1</v>
      </c>
      <c r="I350">
        <v>22.22</v>
      </c>
      <c r="J350">
        <v>20</v>
      </c>
    </row>
    <row r="351" spans="1:10" x14ac:dyDescent="0.3">
      <c r="A351" t="s">
        <v>162</v>
      </c>
      <c r="B351" s="10">
        <v>2021</v>
      </c>
      <c r="C351" s="10">
        <v>27.78</v>
      </c>
      <c r="D351">
        <v>1</v>
      </c>
      <c r="E351">
        <v>1</v>
      </c>
      <c r="F351" s="10">
        <v>95.99</v>
      </c>
      <c r="G351">
        <v>77.78</v>
      </c>
      <c r="H351">
        <v>1</v>
      </c>
      <c r="I351">
        <v>44.44</v>
      </c>
      <c r="J351">
        <v>28.57</v>
      </c>
    </row>
    <row r="352" spans="1:10" x14ac:dyDescent="0.3">
      <c r="A352" t="s">
        <v>274</v>
      </c>
      <c r="B352" s="10">
        <v>2008</v>
      </c>
      <c r="C352" s="10">
        <v>14.67</v>
      </c>
      <c r="D352">
        <v>1</v>
      </c>
      <c r="E352">
        <v>0</v>
      </c>
      <c r="F352" s="10">
        <v>17.68</v>
      </c>
      <c r="I352">
        <v>0</v>
      </c>
    </row>
    <row r="353" spans="1:10" x14ac:dyDescent="0.3">
      <c r="A353" t="s">
        <v>274</v>
      </c>
      <c r="B353" s="10">
        <v>2009</v>
      </c>
      <c r="C353" s="10">
        <v>16.07</v>
      </c>
      <c r="D353">
        <v>1</v>
      </c>
      <c r="E353">
        <v>0</v>
      </c>
      <c r="F353" s="10">
        <v>76.260000000000005</v>
      </c>
      <c r="G353">
        <v>31.58</v>
      </c>
      <c r="I353">
        <v>0</v>
      </c>
      <c r="J353">
        <v>12.5</v>
      </c>
    </row>
    <row r="354" spans="1:10" x14ac:dyDescent="0.3">
      <c r="A354" t="s">
        <v>274</v>
      </c>
      <c r="B354" s="10">
        <v>2010</v>
      </c>
      <c r="C354" s="10">
        <v>20</v>
      </c>
      <c r="D354">
        <v>1</v>
      </c>
      <c r="E354">
        <v>1</v>
      </c>
      <c r="F354" s="10">
        <v>59.52</v>
      </c>
      <c r="G354">
        <v>29.41</v>
      </c>
      <c r="I354">
        <v>0</v>
      </c>
      <c r="J354">
        <v>5.88</v>
      </c>
    </row>
    <row r="355" spans="1:10" x14ac:dyDescent="0.3">
      <c r="A355" t="s">
        <v>274</v>
      </c>
      <c r="B355" s="10">
        <v>2011</v>
      </c>
      <c r="C355" s="10">
        <v>21.63</v>
      </c>
      <c r="D355">
        <v>1</v>
      </c>
      <c r="E355">
        <v>1</v>
      </c>
      <c r="F355" s="10">
        <v>30.31</v>
      </c>
      <c r="G355">
        <v>11.76</v>
      </c>
      <c r="H355">
        <v>1</v>
      </c>
      <c r="I355">
        <v>0</v>
      </c>
      <c r="J355">
        <v>5.88</v>
      </c>
    </row>
    <row r="356" spans="1:10" x14ac:dyDescent="0.3">
      <c r="A356" t="s">
        <v>274</v>
      </c>
      <c r="B356" s="10">
        <v>2012</v>
      </c>
      <c r="C356" s="10">
        <v>21.03</v>
      </c>
      <c r="D356">
        <v>1</v>
      </c>
      <c r="E356">
        <v>1</v>
      </c>
      <c r="F356" s="10">
        <v>31.82</v>
      </c>
      <c r="G356">
        <v>11.11</v>
      </c>
      <c r="H356">
        <v>1</v>
      </c>
      <c r="I356">
        <v>0</v>
      </c>
      <c r="J356">
        <v>5.56</v>
      </c>
    </row>
    <row r="357" spans="1:10" x14ac:dyDescent="0.3">
      <c r="A357" t="s">
        <v>274</v>
      </c>
      <c r="B357" s="10">
        <v>2013</v>
      </c>
      <c r="C357" s="10">
        <v>21.62</v>
      </c>
      <c r="D357">
        <v>1</v>
      </c>
      <c r="E357">
        <v>1</v>
      </c>
      <c r="F357" s="10">
        <v>11.96</v>
      </c>
      <c r="G357">
        <v>26.32</v>
      </c>
      <c r="H357">
        <v>1</v>
      </c>
      <c r="I357">
        <v>0</v>
      </c>
      <c r="J357">
        <v>12.5</v>
      </c>
    </row>
    <row r="358" spans="1:10" x14ac:dyDescent="0.3">
      <c r="A358" t="s">
        <v>274</v>
      </c>
      <c r="B358" s="10">
        <v>2014</v>
      </c>
      <c r="C358" s="10">
        <v>21.17</v>
      </c>
      <c r="D358">
        <v>1</v>
      </c>
      <c r="E358">
        <v>1</v>
      </c>
      <c r="F358" s="10">
        <v>7.85</v>
      </c>
      <c r="G358">
        <v>11.11</v>
      </c>
      <c r="H358">
        <v>1</v>
      </c>
      <c r="I358">
        <v>0</v>
      </c>
      <c r="J358">
        <v>11.76</v>
      </c>
    </row>
    <row r="359" spans="1:10" x14ac:dyDescent="0.3">
      <c r="A359" t="s">
        <v>274</v>
      </c>
      <c r="B359" s="10">
        <v>2015</v>
      </c>
      <c r="C359" s="10">
        <v>25.21</v>
      </c>
      <c r="D359">
        <v>0</v>
      </c>
      <c r="E359">
        <v>1</v>
      </c>
      <c r="F359" s="10">
        <v>81.03</v>
      </c>
      <c r="G359">
        <v>15.79</v>
      </c>
      <c r="H359">
        <v>1</v>
      </c>
      <c r="I359">
        <v>0</v>
      </c>
      <c r="J359">
        <v>11.76</v>
      </c>
    </row>
    <row r="360" spans="1:10" x14ac:dyDescent="0.3">
      <c r="A360" t="s">
        <v>274</v>
      </c>
      <c r="B360" s="10">
        <v>2016</v>
      </c>
      <c r="C360" s="10">
        <v>26.74</v>
      </c>
      <c r="D360">
        <v>0</v>
      </c>
      <c r="E360">
        <v>1</v>
      </c>
      <c r="F360" s="10">
        <v>61.74</v>
      </c>
      <c r="G360">
        <v>16.670000000000002</v>
      </c>
      <c r="H360">
        <v>1</v>
      </c>
      <c r="I360">
        <v>0</v>
      </c>
      <c r="J360">
        <v>11.76</v>
      </c>
    </row>
    <row r="361" spans="1:10" x14ac:dyDescent="0.3">
      <c r="A361" t="s">
        <v>274</v>
      </c>
      <c r="B361" s="10">
        <v>2017</v>
      </c>
      <c r="C361" s="10">
        <v>26.32</v>
      </c>
      <c r="D361">
        <v>0</v>
      </c>
      <c r="E361">
        <v>1</v>
      </c>
      <c r="F361" s="10">
        <v>66.87</v>
      </c>
      <c r="G361">
        <v>25</v>
      </c>
      <c r="H361">
        <v>1</v>
      </c>
      <c r="I361">
        <v>0</v>
      </c>
      <c r="J361">
        <v>10.53</v>
      </c>
    </row>
    <row r="362" spans="1:10" x14ac:dyDescent="0.3">
      <c r="A362" t="s">
        <v>274</v>
      </c>
      <c r="B362" s="10">
        <v>2018</v>
      </c>
      <c r="C362" s="10">
        <v>26.77</v>
      </c>
      <c r="D362">
        <v>1</v>
      </c>
      <c r="E362">
        <v>1</v>
      </c>
      <c r="F362" s="10">
        <v>56.28</v>
      </c>
      <c r="G362">
        <v>32</v>
      </c>
      <c r="H362">
        <v>1</v>
      </c>
      <c r="I362">
        <v>0</v>
      </c>
      <c r="J362">
        <v>10.53</v>
      </c>
    </row>
    <row r="363" spans="1:10" x14ac:dyDescent="0.3">
      <c r="A363" t="s">
        <v>274</v>
      </c>
      <c r="B363" s="10">
        <v>2019</v>
      </c>
      <c r="C363" s="10">
        <v>27.15</v>
      </c>
      <c r="D363">
        <v>1</v>
      </c>
      <c r="E363">
        <v>1</v>
      </c>
      <c r="F363" s="10">
        <v>52.31</v>
      </c>
      <c r="G363">
        <v>36.840000000000003</v>
      </c>
      <c r="H363">
        <v>1</v>
      </c>
      <c r="I363">
        <v>0</v>
      </c>
      <c r="J363">
        <v>10.53</v>
      </c>
    </row>
    <row r="364" spans="1:10" x14ac:dyDescent="0.3">
      <c r="A364" t="s">
        <v>274</v>
      </c>
      <c r="B364" s="10">
        <v>2020</v>
      </c>
      <c r="C364" s="10">
        <v>28.37</v>
      </c>
      <c r="D364">
        <v>1</v>
      </c>
      <c r="E364">
        <v>1</v>
      </c>
      <c r="F364" s="10">
        <v>96.85</v>
      </c>
      <c r="G364">
        <v>38.1</v>
      </c>
      <c r="H364">
        <v>1</v>
      </c>
      <c r="I364">
        <v>0</v>
      </c>
      <c r="J364">
        <v>5.26</v>
      </c>
    </row>
    <row r="365" spans="1:10" x14ac:dyDescent="0.3">
      <c r="A365" t="s">
        <v>274</v>
      </c>
      <c r="B365" s="10">
        <v>2021</v>
      </c>
      <c r="C365" s="10">
        <v>27.78</v>
      </c>
      <c r="D365">
        <v>1</v>
      </c>
      <c r="E365">
        <v>1</v>
      </c>
      <c r="F365" s="10">
        <v>93.31</v>
      </c>
      <c r="G365">
        <v>36.36</v>
      </c>
      <c r="H365">
        <v>1</v>
      </c>
      <c r="I365">
        <v>0</v>
      </c>
    </row>
    <row r="366" spans="1:10" x14ac:dyDescent="0.3">
      <c r="A366" t="s">
        <v>374</v>
      </c>
      <c r="B366" s="10">
        <v>2008</v>
      </c>
      <c r="C366" s="10">
        <v>0</v>
      </c>
      <c r="D366">
        <v>1</v>
      </c>
      <c r="E366">
        <v>1</v>
      </c>
      <c r="F366" s="10">
        <v>37.340000000000003</v>
      </c>
      <c r="G366">
        <v>100</v>
      </c>
      <c r="I366">
        <v>0</v>
      </c>
      <c r="J366">
        <v>28.57</v>
      </c>
    </row>
    <row r="367" spans="1:10" x14ac:dyDescent="0.3">
      <c r="A367" t="s">
        <v>374</v>
      </c>
      <c r="B367" s="10">
        <v>2009</v>
      </c>
      <c r="C367" s="10">
        <v>0</v>
      </c>
      <c r="D367">
        <v>1</v>
      </c>
      <c r="E367">
        <v>1</v>
      </c>
      <c r="F367" s="10">
        <v>29.22</v>
      </c>
      <c r="G367">
        <v>100</v>
      </c>
      <c r="I367">
        <v>0</v>
      </c>
      <c r="J367">
        <v>28.57</v>
      </c>
    </row>
    <row r="368" spans="1:10" x14ac:dyDescent="0.3">
      <c r="A368" t="s">
        <v>374</v>
      </c>
      <c r="B368" s="10">
        <v>2010</v>
      </c>
      <c r="C368" s="10">
        <v>0</v>
      </c>
      <c r="D368">
        <v>1</v>
      </c>
      <c r="E368">
        <v>1</v>
      </c>
      <c r="F368" s="10">
        <v>40.630000000000003</v>
      </c>
      <c r="G368">
        <v>100</v>
      </c>
      <c r="I368">
        <v>0</v>
      </c>
      <c r="J368">
        <v>33.33</v>
      </c>
    </row>
    <row r="369" spans="1:10" x14ac:dyDescent="0.3">
      <c r="A369" t="s">
        <v>374</v>
      </c>
      <c r="B369" s="10">
        <v>2011</v>
      </c>
      <c r="C369" s="10">
        <v>0</v>
      </c>
      <c r="D369">
        <v>1</v>
      </c>
      <c r="E369">
        <v>1</v>
      </c>
      <c r="F369" s="10">
        <v>9.8800000000000008</v>
      </c>
      <c r="G369">
        <v>100</v>
      </c>
      <c r="I369">
        <v>0</v>
      </c>
      <c r="J369">
        <v>33.33</v>
      </c>
    </row>
    <row r="370" spans="1:10" x14ac:dyDescent="0.3">
      <c r="A370" t="s">
        <v>374</v>
      </c>
      <c r="B370" s="10">
        <v>2012</v>
      </c>
      <c r="C370" s="10">
        <v>21.03</v>
      </c>
      <c r="D370">
        <v>1</v>
      </c>
      <c r="E370">
        <v>1</v>
      </c>
      <c r="F370" s="10">
        <v>7.65</v>
      </c>
      <c r="G370">
        <v>100</v>
      </c>
      <c r="I370">
        <v>0</v>
      </c>
      <c r="J370">
        <v>50</v>
      </c>
    </row>
    <row r="371" spans="1:10" x14ac:dyDescent="0.3">
      <c r="A371" t="s">
        <v>374</v>
      </c>
      <c r="B371" s="10">
        <v>2013</v>
      </c>
      <c r="C371" s="10">
        <v>21.62</v>
      </c>
      <c r="D371">
        <v>1</v>
      </c>
      <c r="E371">
        <v>1</v>
      </c>
      <c r="F371" s="10">
        <v>17.260000000000002</v>
      </c>
      <c r="G371">
        <v>100</v>
      </c>
      <c r="H371">
        <v>1</v>
      </c>
      <c r="I371">
        <v>0</v>
      </c>
      <c r="J371">
        <v>42.86</v>
      </c>
    </row>
    <row r="372" spans="1:10" x14ac:dyDescent="0.3">
      <c r="A372" t="s">
        <v>374</v>
      </c>
      <c r="B372" s="10">
        <v>2014</v>
      </c>
      <c r="C372" s="10">
        <v>21.17</v>
      </c>
      <c r="D372">
        <v>1</v>
      </c>
      <c r="E372">
        <v>1</v>
      </c>
      <c r="F372" s="10">
        <v>24.71</v>
      </c>
      <c r="G372">
        <v>100</v>
      </c>
      <c r="H372">
        <v>1</v>
      </c>
      <c r="I372">
        <v>20</v>
      </c>
      <c r="J372">
        <v>42.86</v>
      </c>
    </row>
    <row r="373" spans="1:10" x14ac:dyDescent="0.3">
      <c r="A373" t="s">
        <v>374</v>
      </c>
      <c r="B373" s="10">
        <v>2015</v>
      </c>
      <c r="C373" s="10">
        <v>25.21</v>
      </c>
      <c r="D373">
        <v>1</v>
      </c>
      <c r="E373">
        <v>1</v>
      </c>
      <c r="F373" s="10">
        <v>20.329999999999998</v>
      </c>
      <c r="G373">
        <v>100</v>
      </c>
      <c r="H373">
        <v>1</v>
      </c>
      <c r="I373">
        <v>25</v>
      </c>
      <c r="J373">
        <v>42.86</v>
      </c>
    </row>
    <row r="374" spans="1:10" x14ac:dyDescent="0.3">
      <c r="A374" t="s">
        <v>374</v>
      </c>
      <c r="B374" s="10">
        <v>2016</v>
      </c>
      <c r="C374" s="10">
        <v>26.74</v>
      </c>
      <c r="D374">
        <v>1</v>
      </c>
      <c r="E374">
        <v>1</v>
      </c>
      <c r="F374" s="10">
        <v>21.81</v>
      </c>
      <c r="G374">
        <v>100</v>
      </c>
      <c r="H374">
        <v>1</v>
      </c>
      <c r="I374">
        <v>25</v>
      </c>
      <c r="J374">
        <v>57.14</v>
      </c>
    </row>
    <row r="375" spans="1:10" x14ac:dyDescent="0.3">
      <c r="A375" t="s">
        <v>374</v>
      </c>
      <c r="B375" s="10">
        <v>2017</v>
      </c>
      <c r="C375" s="10">
        <v>26.32</v>
      </c>
      <c r="D375">
        <v>1</v>
      </c>
      <c r="E375">
        <v>1</v>
      </c>
      <c r="F375" s="10">
        <v>20.8</v>
      </c>
      <c r="G375">
        <v>100</v>
      </c>
      <c r="H375">
        <v>1</v>
      </c>
      <c r="I375">
        <v>33.33</v>
      </c>
      <c r="J375">
        <v>50</v>
      </c>
    </row>
    <row r="376" spans="1:10" x14ac:dyDescent="0.3">
      <c r="A376" t="s">
        <v>374</v>
      </c>
      <c r="B376" s="10">
        <v>2018</v>
      </c>
      <c r="C376" s="10">
        <v>26.77</v>
      </c>
      <c r="D376">
        <v>1</v>
      </c>
      <c r="E376">
        <v>1</v>
      </c>
      <c r="F376" s="10">
        <v>22.83</v>
      </c>
      <c r="G376">
        <v>100</v>
      </c>
      <c r="H376">
        <v>1</v>
      </c>
      <c r="I376">
        <v>33.33</v>
      </c>
      <c r="J376">
        <v>57.14</v>
      </c>
    </row>
    <row r="377" spans="1:10" x14ac:dyDescent="0.3">
      <c r="A377" t="s">
        <v>374</v>
      </c>
      <c r="B377" s="10">
        <v>2019</v>
      </c>
      <c r="C377" s="10">
        <v>27.15</v>
      </c>
      <c r="D377">
        <v>1</v>
      </c>
      <c r="E377">
        <v>1</v>
      </c>
      <c r="F377" s="10">
        <v>37.31</v>
      </c>
      <c r="G377">
        <v>100</v>
      </c>
      <c r="H377">
        <v>1</v>
      </c>
      <c r="I377">
        <v>33.33</v>
      </c>
      <c r="J377">
        <v>62.5</v>
      </c>
    </row>
    <row r="378" spans="1:10" x14ac:dyDescent="0.3">
      <c r="A378" t="s">
        <v>374</v>
      </c>
      <c r="B378" s="10">
        <v>2020</v>
      </c>
      <c r="C378" s="10">
        <v>28.37</v>
      </c>
      <c r="D378">
        <v>1</v>
      </c>
      <c r="E378">
        <v>1</v>
      </c>
      <c r="F378" s="10">
        <v>41.19</v>
      </c>
      <c r="G378">
        <v>100</v>
      </c>
      <c r="H378">
        <v>1</v>
      </c>
      <c r="I378">
        <v>50</v>
      </c>
      <c r="J378">
        <v>62.5</v>
      </c>
    </row>
    <row r="379" spans="1:10" x14ac:dyDescent="0.3">
      <c r="A379" t="s">
        <v>374</v>
      </c>
      <c r="B379" s="10">
        <v>2021</v>
      </c>
      <c r="C379" s="10">
        <v>27.78</v>
      </c>
      <c r="D379">
        <v>1</v>
      </c>
      <c r="E379">
        <v>1</v>
      </c>
      <c r="F379" s="10">
        <v>22.95</v>
      </c>
      <c r="G379">
        <v>100</v>
      </c>
      <c r="H379">
        <v>1</v>
      </c>
      <c r="I379">
        <v>50</v>
      </c>
      <c r="J379">
        <v>62.5</v>
      </c>
    </row>
    <row r="380" spans="1:10" x14ac:dyDescent="0.3">
      <c r="A380" t="s">
        <v>389</v>
      </c>
      <c r="B380" s="10">
        <v>2008</v>
      </c>
      <c r="C380" s="10">
        <v>97.33</v>
      </c>
      <c r="D380">
        <v>1</v>
      </c>
      <c r="E380">
        <v>1</v>
      </c>
      <c r="F380" s="10">
        <v>46.2</v>
      </c>
      <c r="I380">
        <v>0</v>
      </c>
      <c r="J380">
        <v>6.25</v>
      </c>
    </row>
    <row r="381" spans="1:10" x14ac:dyDescent="0.3">
      <c r="A381" t="s">
        <v>389</v>
      </c>
      <c r="B381" s="10">
        <v>2009</v>
      </c>
      <c r="C381" s="10">
        <v>97.62</v>
      </c>
      <c r="D381">
        <v>1</v>
      </c>
      <c r="E381">
        <v>1</v>
      </c>
      <c r="F381" s="10">
        <v>73.38</v>
      </c>
      <c r="I381">
        <v>0</v>
      </c>
      <c r="J381">
        <v>6.25</v>
      </c>
    </row>
    <row r="382" spans="1:10" x14ac:dyDescent="0.3">
      <c r="A382" t="s">
        <v>389</v>
      </c>
      <c r="B382" s="10">
        <v>2010</v>
      </c>
      <c r="C382" s="10">
        <v>70.5</v>
      </c>
      <c r="D382">
        <v>1</v>
      </c>
      <c r="E382">
        <v>1</v>
      </c>
      <c r="F382" s="10">
        <v>98.13</v>
      </c>
      <c r="G382">
        <v>50</v>
      </c>
      <c r="I382">
        <v>0</v>
      </c>
      <c r="J382">
        <v>7.69</v>
      </c>
    </row>
    <row r="383" spans="1:10" x14ac:dyDescent="0.3">
      <c r="A383" t="s">
        <v>389</v>
      </c>
      <c r="B383" s="10">
        <v>2011</v>
      </c>
      <c r="C383" s="10">
        <v>78.849999999999994</v>
      </c>
      <c r="D383">
        <v>1</v>
      </c>
      <c r="E383">
        <v>1</v>
      </c>
      <c r="F383" s="10">
        <v>94.77</v>
      </c>
      <c r="G383">
        <v>42.86</v>
      </c>
      <c r="H383">
        <v>1</v>
      </c>
      <c r="I383">
        <v>0</v>
      </c>
      <c r="J383">
        <v>7.69</v>
      </c>
    </row>
    <row r="384" spans="1:10" x14ac:dyDescent="0.3">
      <c r="A384" t="s">
        <v>389</v>
      </c>
      <c r="B384" s="10">
        <v>2012</v>
      </c>
      <c r="C384" s="10">
        <v>59.81</v>
      </c>
      <c r="D384">
        <v>1</v>
      </c>
      <c r="E384">
        <v>1</v>
      </c>
      <c r="F384" s="10">
        <v>79.41</v>
      </c>
      <c r="G384">
        <v>46.15</v>
      </c>
      <c r="H384">
        <v>1</v>
      </c>
      <c r="I384">
        <v>0</v>
      </c>
      <c r="J384">
        <v>7.69</v>
      </c>
    </row>
    <row r="385" spans="1:10" x14ac:dyDescent="0.3">
      <c r="A385" t="s">
        <v>389</v>
      </c>
      <c r="B385" s="10">
        <v>2013</v>
      </c>
      <c r="C385" s="10">
        <v>56.31</v>
      </c>
      <c r="D385">
        <v>1</v>
      </c>
      <c r="E385">
        <v>1</v>
      </c>
      <c r="F385" s="10">
        <v>82.74</v>
      </c>
      <c r="G385">
        <v>50</v>
      </c>
      <c r="H385">
        <v>1</v>
      </c>
      <c r="I385">
        <v>0</v>
      </c>
      <c r="J385">
        <v>7.69</v>
      </c>
    </row>
    <row r="386" spans="1:10" x14ac:dyDescent="0.3">
      <c r="A386" t="s">
        <v>389</v>
      </c>
      <c r="B386" s="10">
        <v>2014</v>
      </c>
      <c r="C386" s="10">
        <v>57.66</v>
      </c>
      <c r="D386">
        <v>1</v>
      </c>
      <c r="E386">
        <v>1</v>
      </c>
      <c r="F386" s="10">
        <v>76.44</v>
      </c>
      <c r="G386">
        <v>21.43</v>
      </c>
      <c r="H386">
        <v>1</v>
      </c>
      <c r="I386">
        <v>0</v>
      </c>
      <c r="J386">
        <v>7.69</v>
      </c>
    </row>
    <row r="387" spans="1:10" x14ac:dyDescent="0.3">
      <c r="A387" t="s">
        <v>389</v>
      </c>
      <c r="B387" s="10">
        <v>2015</v>
      </c>
      <c r="C387" s="10">
        <v>63.22</v>
      </c>
      <c r="D387">
        <v>1</v>
      </c>
      <c r="E387">
        <v>1</v>
      </c>
      <c r="F387" s="10">
        <v>86.26</v>
      </c>
      <c r="G387">
        <v>41.18</v>
      </c>
      <c r="H387">
        <v>1</v>
      </c>
      <c r="I387">
        <v>0</v>
      </c>
      <c r="J387">
        <v>8.33</v>
      </c>
    </row>
    <row r="388" spans="1:10" x14ac:dyDescent="0.3">
      <c r="A388" t="s">
        <v>389</v>
      </c>
      <c r="B388" s="10">
        <v>2016</v>
      </c>
      <c r="C388" s="10">
        <v>65.89</v>
      </c>
      <c r="D388">
        <v>1</v>
      </c>
      <c r="E388">
        <v>1</v>
      </c>
      <c r="F388" s="10">
        <v>67.55</v>
      </c>
      <c r="G388">
        <v>57.14</v>
      </c>
      <c r="H388">
        <v>1</v>
      </c>
      <c r="I388">
        <v>0</v>
      </c>
      <c r="J388">
        <v>8.33</v>
      </c>
    </row>
    <row r="389" spans="1:10" x14ac:dyDescent="0.3">
      <c r="A389" t="s">
        <v>389</v>
      </c>
      <c r="B389" s="10">
        <v>2017</v>
      </c>
      <c r="C389" s="10">
        <v>66.17</v>
      </c>
      <c r="D389">
        <v>1</v>
      </c>
      <c r="E389">
        <v>1</v>
      </c>
      <c r="F389" s="10">
        <v>60.62</v>
      </c>
      <c r="G389">
        <v>66.67</v>
      </c>
      <c r="H389">
        <v>1</v>
      </c>
      <c r="I389">
        <v>0</v>
      </c>
      <c r="J389">
        <v>8.33</v>
      </c>
    </row>
    <row r="390" spans="1:10" x14ac:dyDescent="0.3">
      <c r="A390" t="s">
        <v>389</v>
      </c>
      <c r="B390" s="10">
        <v>2018</v>
      </c>
      <c r="C390" s="10">
        <v>69.680000000000007</v>
      </c>
      <c r="D390">
        <v>1</v>
      </c>
      <c r="E390">
        <v>1</v>
      </c>
      <c r="F390" s="10">
        <v>85.84</v>
      </c>
      <c r="G390">
        <v>76.92</v>
      </c>
      <c r="H390">
        <v>1</v>
      </c>
      <c r="I390">
        <v>0</v>
      </c>
      <c r="J390">
        <v>8.33</v>
      </c>
    </row>
    <row r="391" spans="1:10" x14ac:dyDescent="0.3">
      <c r="A391" t="s">
        <v>389</v>
      </c>
      <c r="B391" s="10">
        <v>2019</v>
      </c>
      <c r="C391" s="10">
        <v>69.62</v>
      </c>
      <c r="D391">
        <v>1</v>
      </c>
      <c r="E391">
        <v>1</v>
      </c>
      <c r="F391" s="10">
        <v>93.65</v>
      </c>
      <c r="G391">
        <v>91.67</v>
      </c>
      <c r="H391">
        <v>1</v>
      </c>
      <c r="I391">
        <v>0</v>
      </c>
      <c r="J391">
        <v>8.33</v>
      </c>
    </row>
    <row r="392" spans="1:10" x14ac:dyDescent="0.3">
      <c r="A392" t="s">
        <v>389</v>
      </c>
      <c r="B392" s="10">
        <v>2020</v>
      </c>
      <c r="C392" s="10">
        <v>70.930000000000007</v>
      </c>
      <c r="D392">
        <v>1</v>
      </c>
      <c r="E392">
        <v>1</v>
      </c>
      <c r="F392" s="10">
        <v>96.94</v>
      </c>
      <c r="G392">
        <v>78.569999999999993</v>
      </c>
      <c r="H392">
        <v>1</v>
      </c>
      <c r="I392">
        <v>20</v>
      </c>
      <c r="J392">
        <v>16.670000000000002</v>
      </c>
    </row>
    <row r="393" spans="1:10" x14ac:dyDescent="0.3">
      <c r="A393" t="s">
        <v>389</v>
      </c>
      <c r="B393" s="10">
        <v>2021</v>
      </c>
      <c r="C393" s="10">
        <v>70.78</v>
      </c>
      <c r="D393">
        <v>1</v>
      </c>
      <c r="E393">
        <v>1</v>
      </c>
      <c r="F393" s="10">
        <v>95.91</v>
      </c>
      <c r="G393">
        <v>69.23</v>
      </c>
      <c r="H393">
        <v>1</v>
      </c>
      <c r="I393">
        <v>20</v>
      </c>
      <c r="J393">
        <v>16.670000000000002</v>
      </c>
    </row>
    <row r="394" spans="1:10" x14ac:dyDescent="0.3">
      <c r="A394" t="s">
        <v>282</v>
      </c>
      <c r="B394" s="10">
        <v>2008</v>
      </c>
      <c r="C394" s="10">
        <v>81.33</v>
      </c>
      <c r="D394">
        <v>0</v>
      </c>
      <c r="E394">
        <v>0</v>
      </c>
      <c r="F394" s="10">
        <v>82.69</v>
      </c>
      <c r="G394">
        <v>75</v>
      </c>
      <c r="I394">
        <v>0</v>
      </c>
      <c r="J394">
        <v>43.75</v>
      </c>
    </row>
    <row r="395" spans="1:10" x14ac:dyDescent="0.3">
      <c r="A395" t="s">
        <v>282</v>
      </c>
      <c r="B395" s="10">
        <v>2009</v>
      </c>
      <c r="C395" s="10">
        <v>75.599999999999994</v>
      </c>
      <c r="D395">
        <v>0</v>
      </c>
      <c r="E395">
        <v>0</v>
      </c>
      <c r="F395" s="10">
        <v>46.3</v>
      </c>
      <c r="G395">
        <v>77.78</v>
      </c>
      <c r="I395">
        <v>0</v>
      </c>
      <c r="J395">
        <v>40</v>
      </c>
    </row>
    <row r="396" spans="1:10" x14ac:dyDescent="0.3">
      <c r="A396" t="s">
        <v>282</v>
      </c>
      <c r="B396" s="10">
        <v>2010</v>
      </c>
      <c r="C396" s="10">
        <v>51.5</v>
      </c>
      <c r="D396">
        <v>1</v>
      </c>
      <c r="E396">
        <v>0</v>
      </c>
      <c r="F396" s="10">
        <v>55.36</v>
      </c>
      <c r="G396">
        <v>52.94</v>
      </c>
      <c r="I396">
        <v>0</v>
      </c>
      <c r="J396">
        <v>37.5</v>
      </c>
    </row>
    <row r="397" spans="1:10" x14ac:dyDescent="0.3">
      <c r="A397" t="s">
        <v>282</v>
      </c>
      <c r="B397" s="10">
        <v>2011</v>
      </c>
      <c r="C397" s="10">
        <v>21.63</v>
      </c>
      <c r="D397">
        <v>1</v>
      </c>
      <c r="E397">
        <v>0</v>
      </c>
      <c r="F397" s="10">
        <v>40.380000000000003</v>
      </c>
      <c r="G397">
        <v>56.25</v>
      </c>
      <c r="H397">
        <v>1</v>
      </c>
      <c r="I397">
        <v>0</v>
      </c>
      <c r="J397">
        <v>37.5</v>
      </c>
    </row>
    <row r="398" spans="1:10" x14ac:dyDescent="0.3">
      <c r="A398" t="s">
        <v>282</v>
      </c>
      <c r="B398" s="10">
        <v>2012</v>
      </c>
      <c r="C398" s="10">
        <v>94.86</v>
      </c>
      <c r="D398">
        <v>1</v>
      </c>
      <c r="E398">
        <v>1</v>
      </c>
      <c r="F398" s="10">
        <v>64.81</v>
      </c>
      <c r="G398">
        <v>52.94</v>
      </c>
      <c r="H398">
        <v>1</v>
      </c>
      <c r="I398">
        <v>8.33</v>
      </c>
      <c r="J398">
        <v>46.67</v>
      </c>
    </row>
    <row r="399" spans="1:10" x14ac:dyDescent="0.3">
      <c r="A399" t="s">
        <v>282</v>
      </c>
      <c r="B399" s="10">
        <v>2013</v>
      </c>
      <c r="C399" s="10">
        <v>95.95</v>
      </c>
      <c r="D399">
        <v>1</v>
      </c>
      <c r="E399">
        <v>1</v>
      </c>
      <c r="F399" s="10">
        <v>87.04</v>
      </c>
      <c r="G399">
        <v>64.709999999999994</v>
      </c>
      <c r="H399">
        <v>1</v>
      </c>
      <c r="I399">
        <v>20</v>
      </c>
      <c r="J399">
        <v>43.75</v>
      </c>
    </row>
    <row r="400" spans="1:10" x14ac:dyDescent="0.3">
      <c r="A400" t="s">
        <v>282</v>
      </c>
      <c r="B400" s="10">
        <v>2014</v>
      </c>
      <c r="C400" s="10">
        <v>94.14</v>
      </c>
      <c r="D400">
        <v>1</v>
      </c>
      <c r="E400">
        <v>1</v>
      </c>
      <c r="F400" s="10">
        <v>73.209999999999994</v>
      </c>
      <c r="G400">
        <v>66.67</v>
      </c>
      <c r="H400">
        <v>1</v>
      </c>
      <c r="I400">
        <v>9.09</v>
      </c>
      <c r="J400">
        <v>46.67</v>
      </c>
    </row>
    <row r="401" spans="1:10" x14ac:dyDescent="0.3">
      <c r="A401" t="s">
        <v>282</v>
      </c>
      <c r="B401" s="10">
        <v>2015</v>
      </c>
      <c r="C401" s="10">
        <v>71.489999999999995</v>
      </c>
      <c r="D401">
        <v>1</v>
      </c>
      <c r="E401">
        <v>1</v>
      </c>
      <c r="F401" s="10">
        <v>83.93</v>
      </c>
      <c r="G401">
        <v>62.5</v>
      </c>
      <c r="H401">
        <v>1</v>
      </c>
      <c r="I401">
        <v>9.09</v>
      </c>
      <c r="J401">
        <v>53.33</v>
      </c>
    </row>
    <row r="402" spans="1:10" x14ac:dyDescent="0.3">
      <c r="A402" t="s">
        <v>282</v>
      </c>
      <c r="B402" s="10">
        <v>2016</v>
      </c>
      <c r="C402" s="10">
        <v>26.74</v>
      </c>
      <c r="D402">
        <v>1</v>
      </c>
      <c r="E402">
        <v>1</v>
      </c>
      <c r="F402" s="10">
        <v>76.790000000000006</v>
      </c>
      <c r="G402">
        <v>66.67</v>
      </c>
      <c r="H402">
        <v>1</v>
      </c>
      <c r="I402">
        <v>10</v>
      </c>
      <c r="J402">
        <v>53.33</v>
      </c>
    </row>
    <row r="403" spans="1:10" x14ac:dyDescent="0.3">
      <c r="A403" t="s">
        <v>282</v>
      </c>
      <c r="B403" s="10">
        <v>2017</v>
      </c>
      <c r="C403" s="10">
        <v>26.32</v>
      </c>
      <c r="D403">
        <v>1</v>
      </c>
      <c r="E403">
        <v>1</v>
      </c>
      <c r="F403" s="10">
        <v>24.19</v>
      </c>
      <c r="G403">
        <v>68.75</v>
      </c>
      <c r="H403">
        <v>1</v>
      </c>
      <c r="I403">
        <v>18.18</v>
      </c>
      <c r="J403">
        <v>56.25</v>
      </c>
    </row>
    <row r="404" spans="1:10" x14ac:dyDescent="0.3">
      <c r="A404" t="s">
        <v>282</v>
      </c>
      <c r="B404" s="10">
        <v>2018</v>
      </c>
      <c r="C404" s="10">
        <v>97.74</v>
      </c>
      <c r="D404">
        <v>1</v>
      </c>
      <c r="E404">
        <v>1</v>
      </c>
      <c r="F404" s="10">
        <v>45.92</v>
      </c>
      <c r="G404">
        <v>72.22</v>
      </c>
      <c r="H404">
        <v>1</v>
      </c>
      <c r="I404">
        <v>16.670000000000002</v>
      </c>
      <c r="J404">
        <v>56.25</v>
      </c>
    </row>
    <row r="405" spans="1:10" x14ac:dyDescent="0.3">
      <c r="A405" t="s">
        <v>282</v>
      </c>
      <c r="B405" s="10">
        <v>2019</v>
      </c>
      <c r="C405" s="10">
        <v>98.12</v>
      </c>
      <c r="D405">
        <v>1</v>
      </c>
      <c r="E405">
        <v>1</v>
      </c>
      <c r="F405" s="10">
        <v>72.64</v>
      </c>
      <c r="G405">
        <v>70.59</v>
      </c>
      <c r="H405">
        <v>1</v>
      </c>
      <c r="I405">
        <v>18.18</v>
      </c>
      <c r="J405">
        <v>53.33</v>
      </c>
    </row>
    <row r="406" spans="1:10" x14ac:dyDescent="0.3">
      <c r="A406" t="s">
        <v>282</v>
      </c>
      <c r="B406" s="10">
        <v>2020</v>
      </c>
      <c r="C406" s="10">
        <v>94.65</v>
      </c>
      <c r="D406">
        <v>1</v>
      </c>
      <c r="E406">
        <v>1</v>
      </c>
      <c r="F406" s="10">
        <v>85.58</v>
      </c>
      <c r="G406">
        <v>68.75</v>
      </c>
      <c r="H406">
        <v>1</v>
      </c>
      <c r="I406">
        <v>12.5</v>
      </c>
      <c r="J406">
        <v>53.33</v>
      </c>
    </row>
    <row r="407" spans="1:10" x14ac:dyDescent="0.3">
      <c r="A407" t="s">
        <v>282</v>
      </c>
      <c r="B407" s="10">
        <v>2021</v>
      </c>
      <c r="C407" s="10">
        <v>95.88</v>
      </c>
      <c r="D407">
        <v>1</v>
      </c>
      <c r="E407">
        <v>1</v>
      </c>
      <c r="F407" s="10">
        <v>97.32</v>
      </c>
      <c r="G407">
        <v>70.59</v>
      </c>
      <c r="H407">
        <v>1</v>
      </c>
      <c r="I407">
        <v>12.5</v>
      </c>
      <c r="J407">
        <v>50</v>
      </c>
    </row>
    <row r="408" spans="1:10" x14ac:dyDescent="0.3">
      <c r="A408" t="s">
        <v>263</v>
      </c>
      <c r="B408" s="10">
        <v>2008</v>
      </c>
      <c r="C408" s="10">
        <v>14.67</v>
      </c>
      <c r="D408">
        <v>0</v>
      </c>
      <c r="E408">
        <v>0</v>
      </c>
      <c r="F408" s="10">
        <v>91.77</v>
      </c>
      <c r="I408">
        <v>0</v>
      </c>
    </row>
    <row r="409" spans="1:10" x14ac:dyDescent="0.3">
      <c r="A409" t="s">
        <v>263</v>
      </c>
      <c r="B409" s="10">
        <v>2009</v>
      </c>
      <c r="C409" s="10">
        <v>16.07</v>
      </c>
      <c r="D409">
        <v>0</v>
      </c>
      <c r="E409">
        <v>0</v>
      </c>
      <c r="F409" s="10">
        <v>46.1</v>
      </c>
      <c r="I409">
        <v>0</v>
      </c>
    </row>
    <row r="410" spans="1:10" x14ac:dyDescent="0.3">
      <c r="A410" t="s">
        <v>263</v>
      </c>
      <c r="B410" s="10">
        <v>2010</v>
      </c>
      <c r="C410" s="10">
        <v>20</v>
      </c>
      <c r="D410">
        <v>0</v>
      </c>
      <c r="E410">
        <v>1</v>
      </c>
      <c r="F410" s="10">
        <v>76.88</v>
      </c>
      <c r="G410">
        <v>16.670000000000002</v>
      </c>
      <c r="I410">
        <v>0</v>
      </c>
      <c r="J410">
        <v>16.670000000000002</v>
      </c>
    </row>
    <row r="411" spans="1:10" x14ac:dyDescent="0.3">
      <c r="A411" t="s">
        <v>263</v>
      </c>
      <c r="B411" s="10">
        <v>2011</v>
      </c>
      <c r="C411" s="10">
        <v>21.63</v>
      </c>
      <c r="D411">
        <v>0</v>
      </c>
      <c r="E411">
        <v>1</v>
      </c>
      <c r="F411" s="10">
        <v>75</v>
      </c>
      <c r="G411">
        <v>25</v>
      </c>
      <c r="H411">
        <v>1</v>
      </c>
      <c r="I411">
        <v>0</v>
      </c>
    </row>
    <row r="412" spans="1:10" x14ac:dyDescent="0.3">
      <c r="A412" t="s">
        <v>263</v>
      </c>
      <c r="B412" s="10">
        <v>2012</v>
      </c>
      <c r="C412" s="10">
        <v>21.03</v>
      </c>
      <c r="D412">
        <v>1</v>
      </c>
      <c r="E412">
        <v>1</v>
      </c>
      <c r="F412" s="10">
        <v>68.819999999999993</v>
      </c>
      <c r="G412">
        <v>35.71</v>
      </c>
      <c r="H412">
        <v>1</v>
      </c>
      <c r="I412">
        <v>0</v>
      </c>
    </row>
    <row r="413" spans="1:10" x14ac:dyDescent="0.3">
      <c r="A413" t="s">
        <v>263</v>
      </c>
      <c r="B413" s="10">
        <v>2013</v>
      </c>
      <c r="C413" s="10">
        <v>21.62</v>
      </c>
      <c r="D413">
        <v>1</v>
      </c>
      <c r="E413">
        <v>1</v>
      </c>
      <c r="F413" s="10">
        <v>69.64</v>
      </c>
      <c r="G413">
        <v>35.71</v>
      </c>
      <c r="H413">
        <v>1</v>
      </c>
      <c r="I413">
        <v>0</v>
      </c>
    </row>
    <row r="414" spans="1:10" x14ac:dyDescent="0.3">
      <c r="A414" t="s">
        <v>263</v>
      </c>
      <c r="B414" s="10">
        <v>2014</v>
      </c>
      <c r="C414" s="10">
        <v>21.17</v>
      </c>
      <c r="D414">
        <v>1</v>
      </c>
      <c r="E414">
        <v>1</v>
      </c>
      <c r="F414" s="10">
        <v>58.05</v>
      </c>
      <c r="G414">
        <v>46.15</v>
      </c>
      <c r="H414">
        <v>1</v>
      </c>
      <c r="I414">
        <v>0</v>
      </c>
    </row>
    <row r="415" spans="1:10" x14ac:dyDescent="0.3">
      <c r="A415" t="s">
        <v>263</v>
      </c>
      <c r="B415" s="10">
        <v>2015</v>
      </c>
      <c r="C415" s="10">
        <v>0</v>
      </c>
      <c r="D415">
        <v>1</v>
      </c>
      <c r="E415">
        <v>1</v>
      </c>
      <c r="F415" s="10">
        <v>70.88</v>
      </c>
      <c r="G415">
        <v>50</v>
      </c>
      <c r="H415">
        <v>1</v>
      </c>
      <c r="I415">
        <v>0</v>
      </c>
    </row>
    <row r="416" spans="1:10" x14ac:dyDescent="0.3">
      <c r="A416" t="s">
        <v>263</v>
      </c>
      <c r="B416" s="10">
        <v>2016</v>
      </c>
      <c r="C416" s="10">
        <v>0</v>
      </c>
      <c r="D416">
        <v>1</v>
      </c>
      <c r="E416">
        <v>1</v>
      </c>
      <c r="F416" s="10">
        <v>62.23</v>
      </c>
      <c r="G416">
        <v>47.06</v>
      </c>
      <c r="H416">
        <v>1</v>
      </c>
      <c r="I416">
        <v>0</v>
      </c>
    </row>
    <row r="417" spans="1:10" x14ac:dyDescent="0.3">
      <c r="A417" t="s">
        <v>263</v>
      </c>
      <c r="B417" s="10">
        <v>2017</v>
      </c>
      <c r="C417" s="10">
        <v>0</v>
      </c>
      <c r="D417">
        <v>1</v>
      </c>
      <c r="E417">
        <v>1</v>
      </c>
      <c r="F417" s="10">
        <v>61.5</v>
      </c>
      <c r="G417">
        <v>61.54</v>
      </c>
      <c r="H417">
        <v>1</v>
      </c>
      <c r="I417">
        <v>0</v>
      </c>
    </row>
    <row r="418" spans="1:10" x14ac:dyDescent="0.3">
      <c r="A418" t="s">
        <v>263</v>
      </c>
      <c r="B418" s="10">
        <v>2018</v>
      </c>
      <c r="C418" s="10">
        <v>0</v>
      </c>
      <c r="D418">
        <v>1</v>
      </c>
      <c r="E418">
        <v>0</v>
      </c>
      <c r="F418" s="10">
        <v>82.37</v>
      </c>
      <c r="G418">
        <v>60</v>
      </c>
      <c r="H418">
        <v>1</v>
      </c>
      <c r="I418">
        <v>0</v>
      </c>
    </row>
    <row r="419" spans="1:10" x14ac:dyDescent="0.3">
      <c r="A419" t="s">
        <v>263</v>
      </c>
      <c r="B419" s="10">
        <v>2019</v>
      </c>
      <c r="C419" s="10">
        <v>0</v>
      </c>
      <c r="D419">
        <v>1</v>
      </c>
      <c r="E419">
        <v>0</v>
      </c>
      <c r="F419" s="10">
        <v>74.87</v>
      </c>
      <c r="G419">
        <v>61.54</v>
      </c>
      <c r="H419">
        <v>1</v>
      </c>
      <c r="I419">
        <v>0</v>
      </c>
    </row>
    <row r="420" spans="1:10" x14ac:dyDescent="0.3">
      <c r="A420" t="s">
        <v>263</v>
      </c>
      <c r="B420" s="10">
        <v>2020</v>
      </c>
      <c r="C420" s="10">
        <v>0</v>
      </c>
      <c r="D420">
        <v>1</v>
      </c>
      <c r="E420">
        <v>0</v>
      </c>
      <c r="F420" s="10">
        <v>84.35</v>
      </c>
      <c r="G420">
        <v>60</v>
      </c>
      <c r="H420">
        <v>1</v>
      </c>
      <c r="I420">
        <v>0</v>
      </c>
    </row>
    <row r="421" spans="1:10" x14ac:dyDescent="0.3">
      <c r="A421" t="s">
        <v>263</v>
      </c>
      <c r="B421" s="10">
        <v>2021</v>
      </c>
      <c r="C421" s="10">
        <v>27.78</v>
      </c>
      <c r="D421">
        <v>1</v>
      </c>
      <c r="E421">
        <v>0</v>
      </c>
      <c r="F421" s="10">
        <v>89.15</v>
      </c>
      <c r="G421">
        <v>57.14</v>
      </c>
      <c r="H421">
        <v>1</v>
      </c>
      <c r="I421">
        <v>0</v>
      </c>
    </row>
    <row r="422" spans="1:10" x14ac:dyDescent="0.3">
      <c r="A422" t="s">
        <v>377</v>
      </c>
      <c r="B422" s="10">
        <v>2008</v>
      </c>
      <c r="C422" s="10">
        <v>28</v>
      </c>
      <c r="D422">
        <v>1</v>
      </c>
      <c r="E422">
        <v>0</v>
      </c>
      <c r="F422" s="10">
        <v>98.08</v>
      </c>
      <c r="G422">
        <v>72.73</v>
      </c>
      <c r="I422">
        <v>8.6999999999999993</v>
      </c>
    </row>
    <row r="423" spans="1:10" x14ac:dyDescent="0.3">
      <c r="A423" t="s">
        <v>377</v>
      </c>
      <c r="B423" s="10">
        <v>2009</v>
      </c>
      <c r="C423" s="10">
        <v>80.95</v>
      </c>
      <c r="D423">
        <v>1</v>
      </c>
      <c r="E423">
        <v>1</v>
      </c>
      <c r="F423" s="10">
        <v>87.04</v>
      </c>
      <c r="G423">
        <v>60</v>
      </c>
      <c r="I423">
        <v>14.29</v>
      </c>
    </row>
    <row r="424" spans="1:10" x14ac:dyDescent="0.3">
      <c r="A424" t="s">
        <v>377</v>
      </c>
      <c r="B424" s="10">
        <v>2010</v>
      </c>
      <c r="C424" s="10">
        <v>85.5</v>
      </c>
      <c r="D424">
        <v>1</v>
      </c>
      <c r="E424">
        <v>1</v>
      </c>
      <c r="F424" s="10">
        <v>48.21</v>
      </c>
      <c r="G424">
        <v>25</v>
      </c>
      <c r="I424">
        <v>5.41</v>
      </c>
      <c r="J424">
        <v>16.670000000000002</v>
      </c>
    </row>
    <row r="425" spans="1:10" x14ac:dyDescent="0.3">
      <c r="A425" t="s">
        <v>377</v>
      </c>
      <c r="B425" s="10">
        <v>2011</v>
      </c>
      <c r="C425" s="10">
        <v>90.38</v>
      </c>
      <c r="D425">
        <v>1</v>
      </c>
      <c r="E425">
        <v>1</v>
      </c>
      <c r="F425" s="10">
        <v>51.92</v>
      </c>
      <c r="G425">
        <v>30.77</v>
      </c>
      <c r="H425">
        <v>1</v>
      </c>
      <c r="I425">
        <v>2.7</v>
      </c>
      <c r="J425">
        <v>25</v>
      </c>
    </row>
    <row r="426" spans="1:10" x14ac:dyDescent="0.3">
      <c r="A426" t="s">
        <v>377</v>
      </c>
      <c r="B426" s="10">
        <v>2012</v>
      </c>
      <c r="C426" s="10">
        <v>88.79</v>
      </c>
      <c r="D426">
        <v>1</v>
      </c>
      <c r="E426">
        <v>1</v>
      </c>
      <c r="F426" s="10">
        <v>38.89</v>
      </c>
      <c r="G426">
        <v>30.77</v>
      </c>
      <c r="H426">
        <v>1</v>
      </c>
      <c r="I426">
        <v>8.93</v>
      </c>
      <c r="J426">
        <v>25</v>
      </c>
    </row>
    <row r="427" spans="1:10" x14ac:dyDescent="0.3">
      <c r="A427" t="s">
        <v>377</v>
      </c>
      <c r="B427" s="10">
        <v>2013</v>
      </c>
      <c r="C427" s="10">
        <v>90.09</v>
      </c>
      <c r="D427">
        <v>1</v>
      </c>
      <c r="E427">
        <v>1</v>
      </c>
      <c r="F427" s="10">
        <v>53.7</v>
      </c>
      <c r="G427">
        <v>33.33</v>
      </c>
      <c r="H427">
        <v>1</v>
      </c>
      <c r="I427">
        <v>8.1999999999999993</v>
      </c>
    </row>
    <row r="428" spans="1:10" x14ac:dyDescent="0.3">
      <c r="A428" t="s">
        <v>377</v>
      </c>
      <c r="B428" s="10">
        <v>2014</v>
      </c>
      <c r="C428" s="10">
        <v>57.66</v>
      </c>
      <c r="D428">
        <v>1</v>
      </c>
      <c r="E428">
        <v>1</v>
      </c>
      <c r="F428" s="10">
        <v>80.36</v>
      </c>
      <c r="G428">
        <v>33.33</v>
      </c>
      <c r="H428">
        <v>1</v>
      </c>
      <c r="I428">
        <v>8.4700000000000006</v>
      </c>
      <c r="J428">
        <v>50</v>
      </c>
    </row>
    <row r="429" spans="1:10" x14ac:dyDescent="0.3">
      <c r="A429" t="s">
        <v>377</v>
      </c>
      <c r="B429" s="10">
        <v>2015</v>
      </c>
      <c r="C429" s="10">
        <v>90.5</v>
      </c>
      <c r="D429">
        <v>1</v>
      </c>
      <c r="E429">
        <v>1</v>
      </c>
      <c r="F429" s="10">
        <v>58.93</v>
      </c>
      <c r="G429">
        <v>38.46</v>
      </c>
      <c r="H429">
        <v>1</v>
      </c>
      <c r="I429">
        <v>9.09</v>
      </c>
      <c r="J429">
        <v>40</v>
      </c>
    </row>
    <row r="430" spans="1:10" x14ac:dyDescent="0.3">
      <c r="A430" t="s">
        <v>377</v>
      </c>
      <c r="B430" s="10">
        <v>2016</v>
      </c>
      <c r="C430" s="10">
        <v>91.47</v>
      </c>
      <c r="D430">
        <v>1</v>
      </c>
      <c r="E430">
        <v>1</v>
      </c>
      <c r="F430" s="10">
        <v>51.79</v>
      </c>
      <c r="G430">
        <v>50</v>
      </c>
      <c r="H430">
        <v>1</v>
      </c>
      <c r="I430">
        <v>14.29</v>
      </c>
      <c r="J430">
        <v>41.67</v>
      </c>
    </row>
    <row r="431" spans="1:10" x14ac:dyDescent="0.3">
      <c r="A431" t="s">
        <v>377</v>
      </c>
      <c r="B431" s="10">
        <v>2017</v>
      </c>
      <c r="C431" s="10">
        <v>92.11</v>
      </c>
      <c r="D431">
        <v>1</v>
      </c>
      <c r="E431">
        <v>1</v>
      </c>
      <c r="F431" s="10">
        <v>27.42</v>
      </c>
      <c r="G431">
        <v>50</v>
      </c>
      <c r="H431">
        <v>1</v>
      </c>
      <c r="I431">
        <v>11.11</v>
      </c>
      <c r="J431">
        <v>45.45</v>
      </c>
    </row>
    <row r="432" spans="1:10" x14ac:dyDescent="0.3">
      <c r="A432" t="s">
        <v>377</v>
      </c>
      <c r="B432" s="10">
        <v>2018</v>
      </c>
      <c r="C432" s="10">
        <v>92.58</v>
      </c>
      <c r="D432">
        <v>1</v>
      </c>
      <c r="E432">
        <v>1</v>
      </c>
      <c r="F432" s="10">
        <v>58.16</v>
      </c>
      <c r="G432">
        <v>58.33</v>
      </c>
      <c r="H432">
        <v>1</v>
      </c>
      <c r="I432">
        <v>13.33</v>
      </c>
      <c r="J432">
        <v>45.45</v>
      </c>
    </row>
    <row r="433" spans="1:10" x14ac:dyDescent="0.3">
      <c r="A433" t="s">
        <v>377</v>
      </c>
      <c r="B433" s="10">
        <v>2019</v>
      </c>
      <c r="C433" s="10">
        <v>93.82</v>
      </c>
      <c r="D433">
        <v>1</v>
      </c>
      <c r="E433">
        <v>1</v>
      </c>
      <c r="F433" s="10">
        <v>36.79</v>
      </c>
      <c r="G433">
        <v>50</v>
      </c>
      <c r="H433">
        <v>1</v>
      </c>
      <c r="I433">
        <v>13.33</v>
      </c>
      <c r="J433">
        <v>36.36</v>
      </c>
    </row>
    <row r="434" spans="1:10" x14ac:dyDescent="0.3">
      <c r="A434" t="s">
        <v>377</v>
      </c>
      <c r="B434" s="10">
        <v>2020</v>
      </c>
      <c r="C434" s="10">
        <v>94.65</v>
      </c>
      <c r="D434">
        <v>1</v>
      </c>
      <c r="E434">
        <v>1</v>
      </c>
      <c r="F434" s="10">
        <v>37.5</v>
      </c>
      <c r="G434">
        <v>50</v>
      </c>
      <c r="H434">
        <v>1</v>
      </c>
      <c r="I434">
        <v>14.89</v>
      </c>
      <c r="J434">
        <v>50</v>
      </c>
    </row>
    <row r="435" spans="1:10" x14ac:dyDescent="0.3">
      <c r="A435" t="s">
        <v>377</v>
      </c>
      <c r="B435" s="10">
        <v>2021</v>
      </c>
      <c r="C435" s="10">
        <v>70.78</v>
      </c>
      <c r="D435">
        <v>1</v>
      </c>
      <c r="E435">
        <v>1</v>
      </c>
      <c r="F435" s="10">
        <v>52.68</v>
      </c>
      <c r="G435">
        <v>63.64</v>
      </c>
      <c r="H435">
        <v>1</v>
      </c>
      <c r="I435">
        <v>14.29</v>
      </c>
      <c r="J435">
        <v>50</v>
      </c>
    </row>
    <row r="436" spans="1:10" x14ac:dyDescent="0.3">
      <c r="A436" t="s">
        <v>590</v>
      </c>
      <c r="B436" s="10">
        <v>2008</v>
      </c>
      <c r="C436" s="10">
        <v>14.67</v>
      </c>
      <c r="D436">
        <v>1</v>
      </c>
      <c r="E436">
        <v>1</v>
      </c>
      <c r="F436" s="10">
        <v>81.31</v>
      </c>
      <c r="G436">
        <v>60</v>
      </c>
      <c r="I436">
        <v>0</v>
      </c>
    </row>
    <row r="437" spans="1:10" x14ac:dyDescent="0.3">
      <c r="A437" t="s">
        <v>590</v>
      </c>
      <c r="B437" s="10">
        <v>2009</v>
      </c>
      <c r="C437" s="10">
        <v>16.07</v>
      </c>
      <c r="D437">
        <v>1</v>
      </c>
      <c r="E437">
        <v>1</v>
      </c>
      <c r="F437" s="10">
        <v>51.73</v>
      </c>
      <c r="G437">
        <v>55.56</v>
      </c>
      <c r="I437">
        <v>0</v>
      </c>
      <c r="J437">
        <v>12.5</v>
      </c>
    </row>
    <row r="438" spans="1:10" x14ac:dyDescent="0.3">
      <c r="A438" t="s">
        <v>590</v>
      </c>
      <c r="B438" s="10">
        <v>2010</v>
      </c>
      <c r="C438" s="10">
        <v>20</v>
      </c>
      <c r="D438">
        <v>1</v>
      </c>
      <c r="E438">
        <v>1</v>
      </c>
      <c r="F438" s="10">
        <v>81.75</v>
      </c>
      <c r="G438">
        <v>57.14</v>
      </c>
      <c r="I438">
        <v>0</v>
      </c>
      <c r="J438">
        <v>33.33</v>
      </c>
    </row>
    <row r="439" spans="1:10" x14ac:dyDescent="0.3">
      <c r="A439" t="s">
        <v>590</v>
      </c>
      <c r="B439" s="10">
        <v>2011</v>
      </c>
      <c r="C439" s="10">
        <v>21.63</v>
      </c>
      <c r="D439">
        <v>1</v>
      </c>
      <c r="E439">
        <v>1</v>
      </c>
      <c r="F439" s="10">
        <v>70.62</v>
      </c>
      <c r="G439">
        <v>62.5</v>
      </c>
      <c r="H439">
        <v>1</v>
      </c>
      <c r="I439">
        <v>0</v>
      </c>
      <c r="J439">
        <v>28.57</v>
      </c>
    </row>
    <row r="440" spans="1:10" x14ac:dyDescent="0.3">
      <c r="A440" t="s">
        <v>590</v>
      </c>
      <c r="B440" s="10">
        <v>2012</v>
      </c>
      <c r="C440" s="10">
        <v>21.03</v>
      </c>
      <c r="D440">
        <v>1</v>
      </c>
      <c r="E440">
        <v>1</v>
      </c>
      <c r="F440" s="10">
        <v>65.989999999999995</v>
      </c>
      <c r="G440">
        <v>62.5</v>
      </c>
      <c r="H440">
        <v>1</v>
      </c>
      <c r="I440">
        <v>33.33</v>
      </c>
      <c r="J440">
        <v>28.57</v>
      </c>
    </row>
    <row r="441" spans="1:10" x14ac:dyDescent="0.3">
      <c r="A441" t="s">
        <v>590</v>
      </c>
      <c r="B441" s="10">
        <v>2013</v>
      </c>
      <c r="C441" s="10">
        <v>21.62</v>
      </c>
      <c r="D441">
        <v>1</v>
      </c>
      <c r="E441">
        <v>1</v>
      </c>
      <c r="F441" s="10">
        <v>81.52</v>
      </c>
      <c r="G441">
        <v>62.5</v>
      </c>
      <c r="H441">
        <v>1</v>
      </c>
      <c r="I441">
        <v>25</v>
      </c>
      <c r="J441">
        <v>25</v>
      </c>
    </row>
    <row r="442" spans="1:10" x14ac:dyDescent="0.3">
      <c r="A442" t="s">
        <v>590</v>
      </c>
      <c r="B442" s="10">
        <v>2014</v>
      </c>
      <c r="C442" s="10">
        <v>21.17</v>
      </c>
      <c r="D442">
        <v>1</v>
      </c>
      <c r="E442">
        <v>1</v>
      </c>
      <c r="F442" s="10">
        <v>87.54</v>
      </c>
      <c r="G442">
        <v>55.56</v>
      </c>
      <c r="H442">
        <v>1</v>
      </c>
      <c r="I442">
        <v>50</v>
      </c>
      <c r="J442">
        <v>25</v>
      </c>
    </row>
    <row r="443" spans="1:10" x14ac:dyDescent="0.3">
      <c r="A443" t="s">
        <v>590</v>
      </c>
      <c r="B443" s="10">
        <v>2015</v>
      </c>
      <c r="C443" s="10">
        <v>25.21</v>
      </c>
      <c r="D443">
        <v>1</v>
      </c>
      <c r="E443">
        <v>1</v>
      </c>
      <c r="F443" s="10">
        <v>92.59</v>
      </c>
      <c r="G443">
        <v>60</v>
      </c>
      <c r="H443">
        <v>1</v>
      </c>
      <c r="I443">
        <v>20</v>
      </c>
      <c r="J443">
        <v>20</v>
      </c>
    </row>
    <row r="444" spans="1:10" x14ac:dyDescent="0.3">
      <c r="A444" t="s">
        <v>590</v>
      </c>
      <c r="B444" s="10">
        <v>2016</v>
      </c>
      <c r="C444" s="10">
        <v>26.74</v>
      </c>
      <c r="D444">
        <v>1</v>
      </c>
      <c r="E444">
        <v>1</v>
      </c>
      <c r="F444" s="10">
        <v>98.36</v>
      </c>
      <c r="G444">
        <v>55.56</v>
      </c>
      <c r="H444">
        <v>1</v>
      </c>
      <c r="I444">
        <v>25</v>
      </c>
      <c r="J444">
        <v>22.22</v>
      </c>
    </row>
    <row r="445" spans="1:10" x14ac:dyDescent="0.3">
      <c r="A445" t="s">
        <v>590</v>
      </c>
      <c r="B445" s="10">
        <v>2017</v>
      </c>
      <c r="C445" s="10">
        <v>26.32</v>
      </c>
      <c r="D445">
        <v>1</v>
      </c>
      <c r="E445">
        <v>1</v>
      </c>
      <c r="F445" s="10">
        <v>92.24</v>
      </c>
      <c r="G445">
        <v>55.56</v>
      </c>
      <c r="H445">
        <v>1</v>
      </c>
      <c r="I445">
        <v>25</v>
      </c>
      <c r="J445">
        <v>22.22</v>
      </c>
    </row>
    <row r="446" spans="1:10" x14ac:dyDescent="0.3">
      <c r="A446" t="s">
        <v>590</v>
      </c>
      <c r="B446" s="10">
        <v>2018</v>
      </c>
      <c r="C446" s="10">
        <v>26.92</v>
      </c>
      <c r="D446">
        <v>1</v>
      </c>
      <c r="E446">
        <v>1</v>
      </c>
      <c r="F446" s="10">
        <v>52.05</v>
      </c>
      <c r="G446">
        <v>57.14</v>
      </c>
      <c r="H446">
        <v>1</v>
      </c>
      <c r="I446">
        <v>0</v>
      </c>
      <c r="J446">
        <v>20</v>
      </c>
    </row>
    <row r="447" spans="1:10" x14ac:dyDescent="0.3">
      <c r="A447" t="s">
        <v>590</v>
      </c>
      <c r="B447" s="10">
        <v>2019</v>
      </c>
      <c r="C447" s="10">
        <v>27.27</v>
      </c>
      <c r="D447">
        <v>1</v>
      </c>
      <c r="E447">
        <v>1</v>
      </c>
      <c r="F447" s="10">
        <v>92.96</v>
      </c>
      <c r="G447">
        <v>60</v>
      </c>
      <c r="H447">
        <v>1</v>
      </c>
      <c r="I447">
        <v>0</v>
      </c>
      <c r="J447">
        <v>20</v>
      </c>
    </row>
    <row r="448" spans="1:10" x14ac:dyDescent="0.3">
      <c r="A448" t="s">
        <v>590</v>
      </c>
      <c r="B448" s="10">
        <v>2020</v>
      </c>
      <c r="C448" s="10">
        <v>28.57</v>
      </c>
      <c r="D448">
        <v>1</v>
      </c>
      <c r="E448">
        <v>1</v>
      </c>
      <c r="F448" s="10">
        <v>86.49</v>
      </c>
      <c r="G448">
        <v>70</v>
      </c>
      <c r="H448">
        <v>1</v>
      </c>
      <c r="I448">
        <v>0</v>
      </c>
      <c r="J448">
        <v>22.22</v>
      </c>
    </row>
    <row r="449" spans="1:10" x14ac:dyDescent="0.3">
      <c r="A449" t="s">
        <v>590</v>
      </c>
      <c r="B449" s="10">
        <v>2021</v>
      </c>
      <c r="C449" s="10">
        <v>27.87</v>
      </c>
      <c r="D449">
        <v>1</v>
      </c>
      <c r="E449">
        <v>1</v>
      </c>
      <c r="F449" s="10">
        <v>81.78</v>
      </c>
      <c r="G449">
        <v>66.67</v>
      </c>
      <c r="H449">
        <v>1</v>
      </c>
      <c r="I449">
        <v>0</v>
      </c>
      <c r="J449">
        <v>22.22</v>
      </c>
    </row>
    <row r="450" spans="1:10" x14ac:dyDescent="0.3">
      <c r="A450" t="s">
        <v>682</v>
      </c>
      <c r="B450" s="10">
        <v>2008</v>
      </c>
      <c r="C450" s="10">
        <v>52</v>
      </c>
      <c r="D450">
        <v>1</v>
      </c>
      <c r="E450">
        <v>1</v>
      </c>
      <c r="F450" s="10">
        <v>58.33</v>
      </c>
      <c r="G450">
        <v>55.56</v>
      </c>
      <c r="I450">
        <v>22.22</v>
      </c>
      <c r="J450">
        <v>28.57</v>
      </c>
    </row>
    <row r="451" spans="1:10" x14ac:dyDescent="0.3">
      <c r="A451" t="s">
        <v>682</v>
      </c>
      <c r="B451" s="10">
        <v>2009</v>
      </c>
      <c r="C451" s="10">
        <v>16.07</v>
      </c>
      <c r="D451">
        <v>1</v>
      </c>
      <c r="E451">
        <v>1</v>
      </c>
      <c r="F451" s="10">
        <v>91.18</v>
      </c>
      <c r="G451">
        <v>55.56</v>
      </c>
      <c r="I451">
        <v>12.5</v>
      </c>
      <c r="J451">
        <v>25</v>
      </c>
    </row>
    <row r="452" spans="1:10" x14ac:dyDescent="0.3">
      <c r="A452" t="s">
        <v>682</v>
      </c>
      <c r="B452" s="10">
        <v>2010</v>
      </c>
      <c r="C452" s="10">
        <v>20</v>
      </c>
      <c r="D452">
        <v>1</v>
      </c>
      <c r="E452">
        <v>1</v>
      </c>
      <c r="F452" s="10">
        <v>52.78</v>
      </c>
      <c r="G452">
        <v>50</v>
      </c>
      <c r="I452">
        <v>14.29</v>
      </c>
    </row>
    <row r="453" spans="1:10" x14ac:dyDescent="0.3">
      <c r="A453" t="s">
        <v>682</v>
      </c>
      <c r="B453" s="10">
        <v>2011</v>
      </c>
      <c r="C453" s="10">
        <v>21.63</v>
      </c>
      <c r="D453">
        <v>1</v>
      </c>
      <c r="E453">
        <v>1</v>
      </c>
      <c r="F453" s="10">
        <v>80.56</v>
      </c>
      <c r="G453">
        <v>50</v>
      </c>
      <c r="H453">
        <v>1</v>
      </c>
      <c r="I453">
        <v>20</v>
      </c>
    </row>
    <row r="454" spans="1:10" x14ac:dyDescent="0.3">
      <c r="A454" t="s">
        <v>682</v>
      </c>
      <c r="B454" s="10">
        <v>2012</v>
      </c>
      <c r="C454" s="10">
        <v>21.03</v>
      </c>
      <c r="D454">
        <v>1</v>
      </c>
      <c r="E454">
        <v>1</v>
      </c>
      <c r="F454" s="10">
        <v>75</v>
      </c>
      <c r="G454">
        <v>54.55</v>
      </c>
      <c r="H454">
        <v>1</v>
      </c>
      <c r="I454">
        <v>10</v>
      </c>
      <c r="J454">
        <v>14.29</v>
      </c>
    </row>
    <row r="455" spans="1:10" x14ac:dyDescent="0.3">
      <c r="A455" t="s">
        <v>682</v>
      </c>
      <c r="B455" s="10">
        <v>2013</v>
      </c>
      <c r="C455" s="10">
        <v>21.62</v>
      </c>
      <c r="D455">
        <v>1</v>
      </c>
      <c r="E455">
        <v>1</v>
      </c>
      <c r="F455" s="10">
        <v>63.89</v>
      </c>
      <c r="G455">
        <v>62.5</v>
      </c>
      <c r="H455">
        <v>1</v>
      </c>
      <c r="I455">
        <v>10</v>
      </c>
      <c r="J455">
        <v>12.5</v>
      </c>
    </row>
    <row r="456" spans="1:10" x14ac:dyDescent="0.3">
      <c r="A456" t="s">
        <v>682</v>
      </c>
      <c r="B456" s="10">
        <v>2014</v>
      </c>
      <c r="C456" s="10">
        <v>21.17</v>
      </c>
      <c r="D456">
        <v>1</v>
      </c>
      <c r="E456">
        <v>1</v>
      </c>
      <c r="F456" s="10">
        <v>65.790000000000006</v>
      </c>
      <c r="G456">
        <v>63.64</v>
      </c>
      <c r="H456">
        <v>1</v>
      </c>
      <c r="I456">
        <v>27.27</v>
      </c>
    </row>
    <row r="457" spans="1:10" x14ac:dyDescent="0.3">
      <c r="A457" t="s">
        <v>682</v>
      </c>
      <c r="B457" s="10">
        <v>2015</v>
      </c>
      <c r="C457" s="10">
        <v>25.21</v>
      </c>
      <c r="D457">
        <v>1</v>
      </c>
      <c r="E457">
        <v>1</v>
      </c>
      <c r="F457" s="10">
        <v>67.5</v>
      </c>
      <c r="G457">
        <v>88.89</v>
      </c>
      <c r="H457">
        <v>1</v>
      </c>
      <c r="I457">
        <v>25</v>
      </c>
    </row>
    <row r="458" spans="1:10" x14ac:dyDescent="0.3">
      <c r="A458" t="s">
        <v>682</v>
      </c>
      <c r="B458" s="10">
        <v>2016</v>
      </c>
      <c r="C458" s="10">
        <v>26.74</v>
      </c>
      <c r="D458">
        <v>1</v>
      </c>
      <c r="E458">
        <v>1</v>
      </c>
      <c r="F458" s="10">
        <v>67.5</v>
      </c>
      <c r="G458">
        <v>88.89</v>
      </c>
      <c r="H458">
        <v>1</v>
      </c>
      <c r="I458">
        <v>28.57</v>
      </c>
    </row>
    <row r="459" spans="1:10" x14ac:dyDescent="0.3">
      <c r="A459" t="s">
        <v>682</v>
      </c>
      <c r="B459" s="10">
        <v>2017</v>
      </c>
      <c r="C459" s="10">
        <v>66.17</v>
      </c>
      <c r="D459">
        <v>1</v>
      </c>
      <c r="E459">
        <v>1</v>
      </c>
      <c r="F459" s="10">
        <v>80.430000000000007</v>
      </c>
      <c r="G459">
        <v>100</v>
      </c>
      <c r="H459">
        <v>1</v>
      </c>
      <c r="I459">
        <v>28.57</v>
      </c>
    </row>
    <row r="460" spans="1:10" x14ac:dyDescent="0.3">
      <c r="A460" t="s">
        <v>682</v>
      </c>
      <c r="B460" s="10">
        <v>2018</v>
      </c>
      <c r="C460" s="10">
        <v>69.680000000000007</v>
      </c>
      <c r="D460">
        <v>1</v>
      </c>
      <c r="E460">
        <v>1</v>
      </c>
      <c r="F460" s="10">
        <v>82.41</v>
      </c>
      <c r="G460">
        <v>100</v>
      </c>
      <c r="H460">
        <v>1</v>
      </c>
      <c r="I460">
        <v>30.77</v>
      </c>
    </row>
    <row r="461" spans="1:10" x14ac:dyDescent="0.3">
      <c r="A461" t="s">
        <v>682</v>
      </c>
      <c r="B461" s="10">
        <v>2019</v>
      </c>
      <c r="C461" s="10">
        <v>69.62</v>
      </c>
      <c r="D461">
        <v>1</v>
      </c>
      <c r="E461">
        <v>1</v>
      </c>
      <c r="F461" s="10">
        <v>53.17</v>
      </c>
      <c r="G461">
        <v>61.54</v>
      </c>
      <c r="H461">
        <v>1</v>
      </c>
      <c r="I461">
        <v>27.27</v>
      </c>
    </row>
    <row r="462" spans="1:10" x14ac:dyDescent="0.3">
      <c r="A462" t="s">
        <v>682</v>
      </c>
      <c r="B462" s="10">
        <v>2020</v>
      </c>
      <c r="C462" s="10">
        <v>70.930000000000007</v>
      </c>
      <c r="D462">
        <v>1</v>
      </c>
      <c r="E462">
        <v>1</v>
      </c>
      <c r="F462" s="10">
        <v>82.39</v>
      </c>
      <c r="G462">
        <v>42.86</v>
      </c>
      <c r="H462">
        <v>1</v>
      </c>
      <c r="I462">
        <v>41.67</v>
      </c>
    </row>
    <row r="463" spans="1:10" x14ac:dyDescent="0.3">
      <c r="A463" t="s">
        <v>682</v>
      </c>
      <c r="B463" s="10">
        <v>2021</v>
      </c>
      <c r="C463" s="10">
        <v>70.78</v>
      </c>
      <c r="D463">
        <v>1</v>
      </c>
      <c r="E463">
        <v>1</v>
      </c>
      <c r="F463" s="10">
        <v>82.94</v>
      </c>
      <c r="G463">
        <v>36.36</v>
      </c>
      <c r="H463">
        <v>1</v>
      </c>
      <c r="I463">
        <v>54.55</v>
      </c>
    </row>
    <row r="464" spans="1:10" x14ac:dyDescent="0.3">
      <c r="A464" t="s">
        <v>646</v>
      </c>
      <c r="B464" s="10">
        <v>2008</v>
      </c>
      <c r="C464" s="10">
        <v>47.67</v>
      </c>
      <c r="D464">
        <v>0</v>
      </c>
      <c r="E464">
        <v>1</v>
      </c>
      <c r="F464" s="10">
        <v>15.96</v>
      </c>
      <c r="G464">
        <v>25</v>
      </c>
      <c r="I464">
        <v>0</v>
      </c>
      <c r="J464">
        <v>5.26</v>
      </c>
    </row>
    <row r="465" spans="1:10" x14ac:dyDescent="0.3">
      <c r="A465" t="s">
        <v>646</v>
      </c>
      <c r="B465" s="10">
        <v>2009</v>
      </c>
      <c r="C465" s="10">
        <v>54.55</v>
      </c>
      <c r="D465">
        <v>0</v>
      </c>
      <c r="E465">
        <v>1</v>
      </c>
      <c r="F465" s="10">
        <v>7.61</v>
      </c>
      <c r="G465">
        <v>26.32</v>
      </c>
      <c r="I465">
        <v>0</v>
      </c>
      <c r="J465">
        <v>5.56</v>
      </c>
    </row>
    <row r="466" spans="1:10" x14ac:dyDescent="0.3">
      <c r="A466" t="s">
        <v>646</v>
      </c>
      <c r="B466" s="10">
        <v>2010</v>
      </c>
      <c r="C466" s="10">
        <v>40</v>
      </c>
      <c r="D466">
        <v>0</v>
      </c>
      <c r="E466">
        <v>1</v>
      </c>
      <c r="F466" s="10">
        <v>26.6</v>
      </c>
      <c r="G466">
        <v>26.32</v>
      </c>
      <c r="I466">
        <v>3.13</v>
      </c>
      <c r="J466">
        <v>5.26</v>
      </c>
    </row>
    <row r="467" spans="1:10" x14ac:dyDescent="0.3">
      <c r="A467" t="s">
        <v>646</v>
      </c>
      <c r="B467" s="10">
        <v>2011</v>
      </c>
      <c r="C467" s="10">
        <v>81.36</v>
      </c>
      <c r="D467">
        <v>1</v>
      </c>
      <c r="E467">
        <v>1</v>
      </c>
      <c r="F467" s="10">
        <v>32.979999999999997</v>
      </c>
      <c r="G467">
        <v>26.32</v>
      </c>
      <c r="H467">
        <v>1</v>
      </c>
      <c r="I467">
        <v>3.33</v>
      </c>
      <c r="J467">
        <v>5.88</v>
      </c>
    </row>
    <row r="468" spans="1:10" x14ac:dyDescent="0.3">
      <c r="A468" t="s">
        <v>646</v>
      </c>
      <c r="B468" s="10">
        <v>2012</v>
      </c>
      <c r="C468" s="10">
        <v>73.33</v>
      </c>
      <c r="D468">
        <v>1</v>
      </c>
      <c r="E468">
        <v>1</v>
      </c>
      <c r="F468" s="10">
        <v>18.89</v>
      </c>
      <c r="G468">
        <v>23.53</v>
      </c>
      <c r="H468">
        <v>1</v>
      </c>
      <c r="I468">
        <v>3.51</v>
      </c>
      <c r="J468">
        <v>5.88</v>
      </c>
    </row>
    <row r="469" spans="1:10" x14ac:dyDescent="0.3">
      <c r="A469" t="s">
        <v>646</v>
      </c>
      <c r="B469" s="10">
        <v>2013</v>
      </c>
      <c r="C469" s="10">
        <v>75</v>
      </c>
      <c r="D469">
        <v>1</v>
      </c>
      <c r="E469">
        <v>1</v>
      </c>
      <c r="F469" s="10">
        <v>9.7799999999999994</v>
      </c>
      <c r="G469">
        <v>23.53</v>
      </c>
      <c r="H469">
        <v>1</v>
      </c>
      <c r="I469">
        <v>4.6900000000000004</v>
      </c>
      <c r="J469">
        <v>5.88</v>
      </c>
    </row>
    <row r="470" spans="1:10" x14ac:dyDescent="0.3">
      <c r="A470" t="s">
        <v>646</v>
      </c>
      <c r="B470" s="10">
        <v>2014</v>
      </c>
      <c r="C470" s="10">
        <v>73.33</v>
      </c>
      <c r="D470">
        <v>1</v>
      </c>
      <c r="E470">
        <v>1</v>
      </c>
      <c r="F470" s="10">
        <v>9.3800000000000008</v>
      </c>
      <c r="G470">
        <v>31.58</v>
      </c>
      <c r="H470">
        <v>1</v>
      </c>
      <c r="I470">
        <v>5</v>
      </c>
      <c r="J470">
        <v>5.88</v>
      </c>
    </row>
    <row r="471" spans="1:10" x14ac:dyDescent="0.3">
      <c r="A471" t="s">
        <v>646</v>
      </c>
      <c r="B471" s="10">
        <v>2015</v>
      </c>
      <c r="C471" s="10">
        <v>76.540000000000006</v>
      </c>
      <c r="D471">
        <v>1</v>
      </c>
      <c r="E471">
        <v>1</v>
      </c>
      <c r="F471" s="10">
        <v>21</v>
      </c>
      <c r="G471">
        <v>42.11</v>
      </c>
      <c r="H471">
        <v>1</v>
      </c>
      <c r="I471">
        <v>4.84</v>
      </c>
      <c r="J471">
        <v>5.56</v>
      </c>
    </row>
    <row r="472" spans="1:10" x14ac:dyDescent="0.3">
      <c r="A472" t="s">
        <v>646</v>
      </c>
      <c r="B472" s="10">
        <v>2016</v>
      </c>
      <c r="C472" s="10">
        <v>76.739999999999995</v>
      </c>
      <c r="D472">
        <v>1</v>
      </c>
      <c r="E472">
        <v>1</v>
      </c>
      <c r="F472" s="10">
        <v>5</v>
      </c>
      <c r="G472">
        <v>27.27</v>
      </c>
      <c r="H472">
        <v>1</v>
      </c>
      <c r="I472">
        <v>5.45</v>
      </c>
      <c r="J472">
        <v>5.88</v>
      </c>
    </row>
    <row r="473" spans="1:10" x14ac:dyDescent="0.3">
      <c r="A473" t="s">
        <v>646</v>
      </c>
      <c r="B473" s="10">
        <v>2017</v>
      </c>
      <c r="C473" s="10">
        <v>79.569999999999993</v>
      </c>
      <c r="D473">
        <v>1</v>
      </c>
      <c r="E473">
        <v>1</v>
      </c>
      <c r="F473" s="10">
        <v>6.6</v>
      </c>
      <c r="G473">
        <v>27.78</v>
      </c>
      <c r="H473">
        <v>1</v>
      </c>
      <c r="I473">
        <v>6.56</v>
      </c>
      <c r="J473">
        <v>5.56</v>
      </c>
    </row>
    <row r="474" spans="1:10" x14ac:dyDescent="0.3">
      <c r="A474" t="s">
        <v>646</v>
      </c>
      <c r="B474" s="10">
        <v>2018</v>
      </c>
      <c r="C474" s="10">
        <v>81.53</v>
      </c>
      <c r="D474">
        <v>1</v>
      </c>
      <c r="E474">
        <v>1</v>
      </c>
      <c r="F474" s="10">
        <v>11.04</v>
      </c>
      <c r="G474">
        <v>27.78</v>
      </c>
      <c r="H474">
        <v>1</v>
      </c>
      <c r="I474">
        <v>6.06</v>
      </c>
      <c r="J474">
        <v>5.56</v>
      </c>
    </row>
    <row r="475" spans="1:10" x14ac:dyDescent="0.3">
      <c r="A475" t="s">
        <v>646</v>
      </c>
      <c r="B475" s="10">
        <v>2019</v>
      </c>
      <c r="C475" s="10">
        <v>80.83</v>
      </c>
      <c r="D475">
        <v>1</v>
      </c>
      <c r="E475">
        <v>1</v>
      </c>
      <c r="F475" s="10">
        <v>9.3800000000000008</v>
      </c>
      <c r="G475">
        <v>27.78</v>
      </c>
      <c r="H475">
        <v>1</v>
      </c>
      <c r="I475">
        <v>7.58</v>
      </c>
      <c r="J475">
        <v>5.88</v>
      </c>
    </row>
    <row r="476" spans="1:10" x14ac:dyDescent="0.3">
      <c r="A476" t="s">
        <v>646</v>
      </c>
      <c r="B476" s="10">
        <v>2020</v>
      </c>
      <c r="C476" s="10">
        <v>79.56</v>
      </c>
      <c r="D476">
        <v>1</v>
      </c>
      <c r="E476">
        <v>1</v>
      </c>
      <c r="F476" s="10">
        <v>15.82</v>
      </c>
      <c r="G476">
        <v>29.41</v>
      </c>
      <c r="H476">
        <v>1</v>
      </c>
      <c r="I476">
        <v>7.69</v>
      </c>
      <c r="J476">
        <v>6.25</v>
      </c>
    </row>
    <row r="477" spans="1:10" x14ac:dyDescent="0.3">
      <c r="A477" t="s">
        <v>646</v>
      </c>
      <c r="B477" s="10">
        <v>2021</v>
      </c>
      <c r="C477" s="10">
        <v>80.13</v>
      </c>
      <c r="D477">
        <v>1</v>
      </c>
      <c r="E477">
        <v>1</v>
      </c>
      <c r="F477" s="10">
        <v>4.43</v>
      </c>
      <c r="G477">
        <v>31.25</v>
      </c>
      <c r="H477">
        <v>1</v>
      </c>
      <c r="I477">
        <v>9.3000000000000007</v>
      </c>
      <c r="J477">
        <v>6.67</v>
      </c>
    </row>
    <row r="478" spans="1:10" x14ac:dyDescent="0.3">
      <c r="A478" t="s">
        <v>647</v>
      </c>
      <c r="B478" s="10">
        <v>2008</v>
      </c>
      <c r="C478" s="10">
        <v>98.84</v>
      </c>
      <c r="D478">
        <v>1</v>
      </c>
      <c r="E478">
        <v>1</v>
      </c>
      <c r="F478" s="10">
        <v>32.83</v>
      </c>
      <c r="G478">
        <v>66.67</v>
      </c>
      <c r="I478">
        <v>0</v>
      </c>
    </row>
    <row r="479" spans="1:10" x14ac:dyDescent="0.3">
      <c r="A479" t="s">
        <v>647</v>
      </c>
      <c r="B479" s="10">
        <v>2009</v>
      </c>
      <c r="C479" s="10">
        <v>97.27</v>
      </c>
      <c r="D479">
        <v>1</v>
      </c>
      <c r="E479">
        <v>1</v>
      </c>
      <c r="F479" s="10">
        <v>66.19</v>
      </c>
      <c r="G479">
        <v>58.33</v>
      </c>
      <c r="I479">
        <v>0</v>
      </c>
    </row>
    <row r="480" spans="1:10" x14ac:dyDescent="0.3">
      <c r="A480" t="s">
        <v>647</v>
      </c>
      <c r="B480" s="10">
        <v>2010</v>
      </c>
      <c r="C480" s="10">
        <v>98.33</v>
      </c>
      <c r="D480">
        <v>1</v>
      </c>
      <c r="E480">
        <v>1</v>
      </c>
      <c r="F480" s="10">
        <v>31.59</v>
      </c>
      <c r="G480">
        <v>61.54</v>
      </c>
      <c r="I480">
        <v>0</v>
      </c>
    </row>
    <row r="481" spans="1:10" x14ac:dyDescent="0.3">
      <c r="A481" t="s">
        <v>647</v>
      </c>
      <c r="B481" s="10">
        <v>2011</v>
      </c>
      <c r="C481" s="10">
        <v>81.36</v>
      </c>
      <c r="D481">
        <v>1</v>
      </c>
      <c r="E481">
        <v>1</v>
      </c>
      <c r="F481" s="10">
        <v>46.62</v>
      </c>
      <c r="G481">
        <v>58.33</v>
      </c>
      <c r="H481">
        <v>1</v>
      </c>
      <c r="I481">
        <v>0</v>
      </c>
    </row>
    <row r="482" spans="1:10" x14ac:dyDescent="0.3">
      <c r="A482" t="s">
        <v>647</v>
      </c>
      <c r="B482" s="10">
        <v>2012</v>
      </c>
      <c r="C482" s="10">
        <v>73.33</v>
      </c>
      <c r="D482">
        <v>1</v>
      </c>
      <c r="E482">
        <v>1</v>
      </c>
      <c r="F482" s="10">
        <v>58.46</v>
      </c>
      <c r="G482">
        <v>61.54</v>
      </c>
      <c r="H482">
        <v>1</v>
      </c>
      <c r="I482">
        <v>0</v>
      </c>
      <c r="J482">
        <v>8.33</v>
      </c>
    </row>
    <row r="483" spans="1:10" x14ac:dyDescent="0.3">
      <c r="A483" t="s">
        <v>647</v>
      </c>
      <c r="B483" s="10">
        <v>2013</v>
      </c>
      <c r="C483" s="10">
        <v>75</v>
      </c>
      <c r="D483">
        <v>1</v>
      </c>
      <c r="E483">
        <v>1</v>
      </c>
      <c r="F483" s="10">
        <v>57.92</v>
      </c>
      <c r="G483">
        <v>69.23</v>
      </c>
      <c r="H483">
        <v>1</v>
      </c>
      <c r="I483">
        <v>0</v>
      </c>
      <c r="J483">
        <v>10</v>
      </c>
    </row>
    <row r="484" spans="1:10" x14ac:dyDescent="0.3">
      <c r="A484" t="s">
        <v>647</v>
      </c>
      <c r="B484" s="10">
        <v>2014</v>
      </c>
      <c r="C484" s="10">
        <v>49.33</v>
      </c>
      <c r="D484">
        <v>0</v>
      </c>
      <c r="E484">
        <v>1</v>
      </c>
      <c r="F484" s="10">
        <v>65.38</v>
      </c>
      <c r="G484">
        <v>70</v>
      </c>
      <c r="H484">
        <v>1</v>
      </c>
      <c r="I484">
        <v>0</v>
      </c>
      <c r="J484">
        <v>14.29</v>
      </c>
    </row>
    <row r="485" spans="1:10" x14ac:dyDescent="0.3">
      <c r="A485" t="s">
        <v>647</v>
      </c>
      <c r="B485" s="10">
        <v>2015</v>
      </c>
      <c r="C485" s="10">
        <v>76.540000000000006</v>
      </c>
      <c r="D485">
        <v>1</v>
      </c>
      <c r="E485">
        <v>1</v>
      </c>
      <c r="F485" s="10">
        <v>47.11</v>
      </c>
      <c r="G485">
        <v>50</v>
      </c>
      <c r="H485">
        <v>1</v>
      </c>
      <c r="I485">
        <v>0</v>
      </c>
      <c r="J485">
        <v>22.22</v>
      </c>
    </row>
    <row r="486" spans="1:10" x14ac:dyDescent="0.3">
      <c r="A486" t="s">
        <v>647</v>
      </c>
      <c r="B486" s="10">
        <v>2016</v>
      </c>
      <c r="C486" s="10">
        <v>76.739999999999995</v>
      </c>
      <c r="D486">
        <v>1</v>
      </c>
      <c r="E486">
        <v>1</v>
      </c>
      <c r="F486" s="10">
        <v>85.98</v>
      </c>
      <c r="G486">
        <v>62.5</v>
      </c>
      <c r="H486">
        <v>1</v>
      </c>
      <c r="I486">
        <v>0</v>
      </c>
      <c r="J486">
        <v>28.57</v>
      </c>
    </row>
    <row r="487" spans="1:10" x14ac:dyDescent="0.3">
      <c r="A487" t="s">
        <v>647</v>
      </c>
      <c r="B487" s="10">
        <v>2017</v>
      </c>
      <c r="C487" s="10">
        <v>79.569999999999993</v>
      </c>
      <c r="D487">
        <v>1</v>
      </c>
      <c r="E487">
        <v>1</v>
      </c>
      <c r="F487" s="10">
        <v>61.49</v>
      </c>
      <c r="G487">
        <v>66.67</v>
      </c>
      <c r="H487">
        <v>1</v>
      </c>
      <c r="I487">
        <v>0</v>
      </c>
      <c r="J487">
        <v>25</v>
      </c>
    </row>
    <row r="488" spans="1:10" x14ac:dyDescent="0.3">
      <c r="A488" t="s">
        <v>647</v>
      </c>
      <c r="B488" s="10">
        <v>2018</v>
      </c>
      <c r="C488" s="10">
        <v>81.53</v>
      </c>
      <c r="D488">
        <v>1</v>
      </c>
      <c r="E488">
        <v>1</v>
      </c>
      <c r="F488" s="10">
        <v>70.81</v>
      </c>
      <c r="G488">
        <v>66.67</v>
      </c>
      <c r="H488">
        <v>1</v>
      </c>
      <c r="I488">
        <v>0</v>
      </c>
      <c r="J488">
        <v>22.22</v>
      </c>
    </row>
    <row r="489" spans="1:10" x14ac:dyDescent="0.3">
      <c r="A489" t="s">
        <v>647</v>
      </c>
      <c r="B489" s="10">
        <v>2019</v>
      </c>
      <c r="C489" s="10">
        <v>80.83</v>
      </c>
      <c r="D489">
        <v>1</v>
      </c>
      <c r="E489">
        <v>1</v>
      </c>
      <c r="F489" s="10">
        <v>67.34</v>
      </c>
      <c r="G489">
        <v>66.67</v>
      </c>
      <c r="H489">
        <v>1</v>
      </c>
      <c r="I489">
        <v>0</v>
      </c>
      <c r="J489">
        <v>25</v>
      </c>
    </row>
    <row r="490" spans="1:10" x14ac:dyDescent="0.3">
      <c r="A490" t="s">
        <v>647</v>
      </c>
      <c r="B490" s="10">
        <v>2020</v>
      </c>
      <c r="C490" s="10">
        <v>79.56</v>
      </c>
      <c r="D490">
        <v>1</v>
      </c>
      <c r="E490">
        <v>1</v>
      </c>
      <c r="F490" s="10">
        <v>77.650000000000006</v>
      </c>
      <c r="G490">
        <v>62.5</v>
      </c>
      <c r="H490">
        <v>1</v>
      </c>
      <c r="I490">
        <v>33.33</v>
      </c>
      <c r="J490">
        <v>25</v>
      </c>
    </row>
    <row r="491" spans="1:10" x14ac:dyDescent="0.3">
      <c r="A491" t="s">
        <v>647</v>
      </c>
      <c r="B491" s="10">
        <v>2021</v>
      </c>
      <c r="C491" s="10">
        <v>80.13</v>
      </c>
      <c r="D491">
        <v>1</v>
      </c>
      <c r="E491">
        <v>1</v>
      </c>
      <c r="F491" s="10">
        <v>66.69</v>
      </c>
      <c r="G491">
        <v>55.56</v>
      </c>
      <c r="H491">
        <v>1</v>
      </c>
      <c r="I491">
        <v>33.33</v>
      </c>
      <c r="J491">
        <v>12.5</v>
      </c>
    </row>
    <row r="492" spans="1:10" x14ac:dyDescent="0.3">
      <c r="A492" t="s">
        <v>483</v>
      </c>
      <c r="B492" s="10">
        <v>2008</v>
      </c>
      <c r="C492" s="10">
        <v>0</v>
      </c>
      <c r="D492">
        <v>1</v>
      </c>
      <c r="E492">
        <v>0</v>
      </c>
      <c r="F492" s="10">
        <v>12.16</v>
      </c>
      <c r="G492">
        <v>80</v>
      </c>
      <c r="I492">
        <v>0</v>
      </c>
    </row>
    <row r="493" spans="1:10" x14ac:dyDescent="0.3">
      <c r="A493" t="s">
        <v>483</v>
      </c>
      <c r="B493" s="10">
        <v>2009</v>
      </c>
      <c r="C493" s="10">
        <v>0</v>
      </c>
      <c r="D493">
        <v>1</v>
      </c>
      <c r="E493">
        <v>0</v>
      </c>
      <c r="F493" s="10">
        <v>27.63</v>
      </c>
      <c r="G493">
        <v>85.71</v>
      </c>
      <c r="I493">
        <v>20</v>
      </c>
    </row>
    <row r="494" spans="1:10" x14ac:dyDescent="0.3">
      <c r="A494" t="s">
        <v>483</v>
      </c>
      <c r="B494" s="10">
        <v>2010</v>
      </c>
      <c r="C494" s="10">
        <v>0</v>
      </c>
      <c r="D494">
        <v>1</v>
      </c>
      <c r="E494">
        <v>1</v>
      </c>
      <c r="F494" s="10">
        <v>15.48</v>
      </c>
      <c r="G494">
        <v>83.33</v>
      </c>
      <c r="I494">
        <v>4.3499999999999996</v>
      </c>
    </row>
    <row r="495" spans="1:10" x14ac:dyDescent="0.3">
      <c r="A495" t="s">
        <v>483</v>
      </c>
      <c r="B495" s="10">
        <v>2011</v>
      </c>
      <c r="C495" s="10">
        <v>0</v>
      </c>
      <c r="D495">
        <v>1</v>
      </c>
      <c r="E495">
        <v>1</v>
      </c>
      <c r="F495" s="10">
        <v>12.79</v>
      </c>
      <c r="G495">
        <v>75</v>
      </c>
      <c r="H495">
        <v>1</v>
      </c>
      <c r="I495">
        <v>4.55</v>
      </c>
    </row>
    <row r="496" spans="1:10" x14ac:dyDescent="0.3">
      <c r="A496" t="s">
        <v>483</v>
      </c>
      <c r="B496" s="10">
        <v>2012</v>
      </c>
      <c r="C496" s="10">
        <v>26.67</v>
      </c>
      <c r="D496">
        <v>1</v>
      </c>
      <c r="E496">
        <v>1</v>
      </c>
      <c r="F496" s="10">
        <v>14.13</v>
      </c>
      <c r="G496">
        <v>83.33</v>
      </c>
      <c r="H496">
        <v>1</v>
      </c>
      <c r="I496">
        <v>4.3499999999999996</v>
      </c>
    </row>
    <row r="497" spans="1:9" x14ac:dyDescent="0.3">
      <c r="A497" t="s">
        <v>483</v>
      </c>
      <c r="B497" s="10">
        <v>2013</v>
      </c>
      <c r="C497" s="10">
        <v>28.85</v>
      </c>
      <c r="D497">
        <v>1</v>
      </c>
      <c r="E497">
        <v>1</v>
      </c>
      <c r="F497" s="10">
        <v>25.56</v>
      </c>
      <c r="G497">
        <v>83.33</v>
      </c>
      <c r="H497">
        <v>1</v>
      </c>
      <c r="I497">
        <v>0</v>
      </c>
    </row>
    <row r="498" spans="1:9" x14ac:dyDescent="0.3">
      <c r="A498" t="s">
        <v>483</v>
      </c>
      <c r="B498" s="10">
        <v>2014</v>
      </c>
      <c r="C498" s="10">
        <v>42.67</v>
      </c>
      <c r="D498">
        <v>1</v>
      </c>
      <c r="E498">
        <v>1</v>
      </c>
      <c r="F498" s="10">
        <v>18.89</v>
      </c>
      <c r="G498">
        <v>83.33</v>
      </c>
      <c r="H498">
        <v>1</v>
      </c>
      <c r="I498">
        <v>0</v>
      </c>
    </row>
    <row r="499" spans="1:9" x14ac:dyDescent="0.3">
      <c r="A499" t="s">
        <v>483</v>
      </c>
      <c r="B499" s="10">
        <v>2015</v>
      </c>
      <c r="C499" s="10">
        <v>36.42</v>
      </c>
      <c r="D499">
        <v>1</v>
      </c>
      <c r="E499">
        <v>1</v>
      </c>
      <c r="F499" s="10">
        <v>28.13</v>
      </c>
      <c r="G499">
        <v>85.71</v>
      </c>
      <c r="H499">
        <v>1</v>
      </c>
      <c r="I499">
        <v>4.3499999999999996</v>
      </c>
    </row>
    <row r="500" spans="1:9" x14ac:dyDescent="0.3">
      <c r="A500" t="s">
        <v>483</v>
      </c>
      <c r="B500" s="10">
        <v>2016</v>
      </c>
      <c r="C500" s="10">
        <v>34.299999999999997</v>
      </c>
      <c r="D500">
        <v>1</v>
      </c>
      <c r="E500">
        <v>1</v>
      </c>
      <c r="F500" s="10">
        <v>20.59</v>
      </c>
      <c r="G500">
        <v>85.71</v>
      </c>
      <c r="H500">
        <v>1</v>
      </c>
      <c r="I500">
        <v>4.55</v>
      </c>
    </row>
    <row r="501" spans="1:9" x14ac:dyDescent="0.3">
      <c r="A501" t="s">
        <v>483</v>
      </c>
      <c r="B501" s="10">
        <v>2017</v>
      </c>
      <c r="C501" s="10">
        <v>46.24</v>
      </c>
      <c r="D501">
        <v>1</v>
      </c>
      <c r="E501">
        <v>1</v>
      </c>
      <c r="F501" s="10">
        <v>35.58</v>
      </c>
      <c r="G501">
        <v>85.71</v>
      </c>
      <c r="H501">
        <v>1</v>
      </c>
      <c r="I501">
        <v>4.76</v>
      </c>
    </row>
    <row r="502" spans="1:9" x14ac:dyDescent="0.3">
      <c r="A502" t="s">
        <v>483</v>
      </c>
      <c r="B502" s="10">
        <v>2018</v>
      </c>
      <c r="C502" s="10">
        <v>7.21</v>
      </c>
      <c r="D502">
        <v>1</v>
      </c>
      <c r="E502">
        <v>1</v>
      </c>
      <c r="F502" s="10">
        <v>28.67</v>
      </c>
      <c r="G502">
        <v>85.71</v>
      </c>
      <c r="H502">
        <v>1</v>
      </c>
      <c r="I502">
        <v>4.76</v>
      </c>
    </row>
    <row r="503" spans="1:9" x14ac:dyDescent="0.3">
      <c r="A503" t="s">
        <v>483</v>
      </c>
      <c r="B503" s="10">
        <v>2019</v>
      </c>
      <c r="C503" s="10">
        <v>7.08</v>
      </c>
      <c r="D503">
        <v>1</v>
      </c>
      <c r="E503">
        <v>1</v>
      </c>
      <c r="F503" s="10">
        <v>37.5</v>
      </c>
      <c r="G503">
        <v>87.5</v>
      </c>
      <c r="H503">
        <v>1</v>
      </c>
      <c r="I503">
        <v>4.76</v>
      </c>
    </row>
    <row r="504" spans="1:9" x14ac:dyDescent="0.3">
      <c r="A504" t="s">
        <v>483</v>
      </c>
      <c r="B504" s="10">
        <v>2020</v>
      </c>
      <c r="C504" s="10">
        <v>6.57</v>
      </c>
      <c r="D504">
        <v>1</v>
      </c>
      <c r="E504">
        <v>1</v>
      </c>
      <c r="F504" s="10">
        <v>12.34</v>
      </c>
      <c r="G504">
        <v>87.5</v>
      </c>
      <c r="H504">
        <v>1</v>
      </c>
      <c r="I504">
        <v>5.56</v>
      </c>
    </row>
    <row r="505" spans="1:9" x14ac:dyDescent="0.3">
      <c r="A505" t="s">
        <v>483</v>
      </c>
      <c r="B505" s="10">
        <v>2021</v>
      </c>
      <c r="C505" s="10">
        <v>5.13</v>
      </c>
      <c r="D505">
        <v>1</v>
      </c>
      <c r="E505">
        <v>1</v>
      </c>
      <c r="F505" s="10">
        <v>15.82</v>
      </c>
      <c r="G505">
        <v>83.33</v>
      </c>
      <c r="H505">
        <v>1</v>
      </c>
      <c r="I505">
        <v>5.56</v>
      </c>
    </row>
    <row r="506" spans="1:9" x14ac:dyDescent="0.3">
      <c r="A506" t="s">
        <v>200</v>
      </c>
      <c r="B506" s="10">
        <v>2008</v>
      </c>
      <c r="C506" s="10">
        <v>29.07</v>
      </c>
      <c r="D506">
        <v>0</v>
      </c>
      <c r="E506">
        <v>1</v>
      </c>
      <c r="F506" s="10">
        <v>26.7</v>
      </c>
      <c r="G506">
        <v>32</v>
      </c>
      <c r="I506">
        <v>0</v>
      </c>
    </row>
    <row r="507" spans="1:9" x14ac:dyDescent="0.3">
      <c r="A507" t="s">
        <v>200</v>
      </c>
      <c r="B507" s="10">
        <v>2009</v>
      </c>
      <c r="C507" s="10">
        <v>91.82</v>
      </c>
      <c r="D507">
        <v>1</v>
      </c>
      <c r="E507">
        <v>1</v>
      </c>
      <c r="F507" s="10">
        <v>11.8</v>
      </c>
      <c r="G507">
        <v>38.89</v>
      </c>
      <c r="I507">
        <v>0</v>
      </c>
    </row>
    <row r="508" spans="1:9" x14ac:dyDescent="0.3">
      <c r="A508" t="s">
        <v>200</v>
      </c>
      <c r="B508" s="10">
        <v>2010</v>
      </c>
      <c r="C508" s="10">
        <v>92.5</v>
      </c>
      <c r="D508">
        <v>1</v>
      </c>
      <c r="E508">
        <v>1</v>
      </c>
      <c r="F508" s="10">
        <v>9.14</v>
      </c>
      <c r="G508">
        <v>36.36</v>
      </c>
      <c r="I508">
        <v>0</v>
      </c>
    </row>
    <row r="509" spans="1:9" x14ac:dyDescent="0.3">
      <c r="A509" t="s">
        <v>200</v>
      </c>
      <c r="B509" s="10">
        <v>2011</v>
      </c>
      <c r="C509" s="10">
        <v>0.85</v>
      </c>
      <c r="D509">
        <v>1</v>
      </c>
      <c r="E509">
        <v>1</v>
      </c>
      <c r="F509" s="10">
        <v>19.89</v>
      </c>
      <c r="G509">
        <v>36.840000000000003</v>
      </c>
      <c r="H509">
        <v>1</v>
      </c>
      <c r="I509">
        <v>0</v>
      </c>
    </row>
    <row r="510" spans="1:9" x14ac:dyDescent="0.3">
      <c r="A510" t="s">
        <v>200</v>
      </c>
      <c r="B510" s="10">
        <v>2012</v>
      </c>
      <c r="C510" s="10">
        <v>2</v>
      </c>
      <c r="D510">
        <v>1</v>
      </c>
      <c r="E510">
        <v>1</v>
      </c>
      <c r="F510" s="10">
        <v>13.44</v>
      </c>
      <c r="G510">
        <v>40</v>
      </c>
      <c r="H510">
        <v>1</v>
      </c>
      <c r="I510">
        <v>0</v>
      </c>
    </row>
    <row r="511" spans="1:9" x14ac:dyDescent="0.3">
      <c r="A511" t="s">
        <v>200</v>
      </c>
      <c r="B511" s="10">
        <v>2013</v>
      </c>
      <c r="C511" s="10">
        <v>3.21</v>
      </c>
      <c r="D511">
        <v>1</v>
      </c>
      <c r="E511">
        <v>1</v>
      </c>
      <c r="F511" s="10">
        <v>5.91</v>
      </c>
      <c r="G511">
        <v>38.1</v>
      </c>
      <c r="H511">
        <v>1</v>
      </c>
      <c r="I511">
        <v>0</v>
      </c>
    </row>
    <row r="512" spans="1:9" x14ac:dyDescent="0.3">
      <c r="A512" t="s">
        <v>200</v>
      </c>
      <c r="B512" s="10">
        <v>2014</v>
      </c>
      <c r="C512" s="10">
        <v>4.67</v>
      </c>
      <c r="D512">
        <v>1</v>
      </c>
      <c r="E512">
        <v>1</v>
      </c>
      <c r="F512" s="10">
        <v>21.58</v>
      </c>
      <c r="G512">
        <v>30</v>
      </c>
      <c r="H512">
        <v>1</v>
      </c>
      <c r="I512">
        <v>0</v>
      </c>
    </row>
    <row r="513" spans="1:10" x14ac:dyDescent="0.3">
      <c r="A513" t="s">
        <v>200</v>
      </c>
      <c r="B513" s="10">
        <v>2015</v>
      </c>
      <c r="C513" s="10">
        <v>28.4</v>
      </c>
      <c r="D513">
        <v>1</v>
      </c>
      <c r="E513">
        <v>1</v>
      </c>
      <c r="F513" s="10">
        <v>11.86</v>
      </c>
      <c r="G513">
        <v>30</v>
      </c>
      <c r="H513">
        <v>1</v>
      </c>
      <c r="I513">
        <v>0</v>
      </c>
    </row>
    <row r="514" spans="1:10" x14ac:dyDescent="0.3">
      <c r="A514" t="s">
        <v>200</v>
      </c>
      <c r="B514" s="10">
        <v>2016</v>
      </c>
      <c r="C514" s="10">
        <v>26.16</v>
      </c>
      <c r="D514">
        <v>1</v>
      </c>
      <c r="E514">
        <v>1</v>
      </c>
      <c r="F514" s="10">
        <v>14.95</v>
      </c>
      <c r="G514">
        <v>33.33</v>
      </c>
      <c r="H514">
        <v>1</v>
      </c>
      <c r="I514">
        <v>0</v>
      </c>
    </row>
    <row r="515" spans="1:10" x14ac:dyDescent="0.3">
      <c r="A515" t="s">
        <v>200</v>
      </c>
      <c r="B515" s="10">
        <v>2017</v>
      </c>
      <c r="C515" s="10">
        <v>37.1</v>
      </c>
      <c r="D515">
        <v>1</v>
      </c>
      <c r="E515">
        <v>1</v>
      </c>
      <c r="F515" s="10">
        <v>21.76</v>
      </c>
      <c r="G515">
        <v>29.41</v>
      </c>
      <c r="H515">
        <v>1</v>
      </c>
      <c r="I515">
        <v>0</v>
      </c>
    </row>
    <row r="516" spans="1:10" x14ac:dyDescent="0.3">
      <c r="A516" t="s">
        <v>200</v>
      </c>
      <c r="B516" s="10">
        <v>2018</v>
      </c>
      <c r="C516" s="10">
        <v>27.93</v>
      </c>
      <c r="D516">
        <v>1</v>
      </c>
      <c r="E516">
        <v>1</v>
      </c>
      <c r="F516" s="10">
        <v>36.270000000000003</v>
      </c>
      <c r="G516">
        <v>29.41</v>
      </c>
      <c r="H516">
        <v>1</v>
      </c>
      <c r="I516">
        <v>0</v>
      </c>
    </row>
    <row r="517" spans="1:10" x14ac:dyDescent="0.3">
      <c r="A517" t="s">
        <v>200</v>
      </c>
      <c r="B517" s="10">
        <v>2019</v>
      </c>
      <c r="C517" s="10">
        <v>36.25</v>
      </c>
      <c r="D517">
        <v>1</v>
      </c>
      <c r="E517">
        <v>1</v>
      </c>
      <c r="F517" s="10">
        <v>26.56</v>
      </c>
      <c r="G517">
        <v>29.41</v>
      </c>
      <c r="H517">
        <v>1</v>
      </c>
      <c r="I517">
        <v>0</v>
      </c>
    </row>
    <row r="518" spans="1:10" x14ac:dyDescent="0.3">
      <c r="A518" t="s">
        <v>200</v>
      </c>
      <c r="B518" s="10">
        <v>2020</v>
      </c>
      <c r="C518" s="10">
        <v>36.86</v>
      </c>
      <c r="D518">
        <v>1</v>
      </c>
      <c r="E518">
        <v>1</v>
      </c>
      <c r="F518" s="10">
        <v>63.86</v>
      </c>
      <c r="G518">
        <v>38.89</v>
      </c>
      <c r="H518">
        <v>1</v>
      </c>
      <c r="I518">
        <v>0</v>
      </c>
    </row>
    <row r="519" spans="1:10" x14ac:dyDescent="0.3">
      <c r="A519" t="s">
        <v>200</v>
      </c>
      <c r="B519" s="10">
        <v>2021</v>
      </c>
      <c r="C519" s="10">
        <v>36.86</v>
      </c>
      <c r="D519">
        <v>1</v>
      </c>
      <c r="E519">
        <v>1</v>
      </c>
      <c r="F519" s="10">
        <v>39.14</v>
      </c>
      <c r="G519">
        <v>43.75</v>
      </c>
      <c r="H519">
        <v>1</v>
      </c>
      <c r="I519">
        <v>0</v>
      </c>
    </row>
    <row r="520" spans="1:10" x14ac:dyDescent="0.3">
      <c r="A520" t="s">
        <v>648</v>
      </c>
      <c r="B520" s="10">
        <v>2008</v>
      </c>
      <c r="C520" s="10">
        <v>78.569999999999993</v>
      </c>
      <c r="D520">
        <v>1</v>
      </c>
      <c r="E520">
        <v>1</v>
      </c>
      <c r="F520" s="10">
        <v>66.180000000000007</v>
      </c>
      <c r="G520">
        <v>69.23</v>
      </c>
      <c r="I520">
        <v>0</v>
      </c>
      <c r="J520">
        <v>27.27</v>
      </c>
    </row>
    <row r="521" spans="1:10" x14ac:dyDescent="0.3">
      <c r="A521" t="s">
        <v>648</v>
      </c>
      <c r="B521" s="10">
        <v>2009</v>
      </c>
      <c r="C521" s="10">
        <v>73.33</v>
      </c>
      <c r="D521">
        <v>1</v>
      </c>
      <c r="E521">
        <v>1</v>
      </c>
      <c r="F521" s="10">
        <v>80.3</v>
      </c>
      <c r="G521">
        <v>71.430000000000007</v>
      </c>
      <c r="I521">
        <v>5.88</v>
      </c>
      <c r="J521">
        <v>28.57</v>
      </c>
    </row>
    <row r="522" spans="1:10" x14ac:dyDescent="0.3">
      <c r="A522" t="s">
        <v>648</v>
      </c>
      <c r="B522" s="10">
        <v>2010</v>
      </c>
      <c r="C522" s="10">
        <v>67.5</v>
      </c>
      <c r="D522">
        <v>1</v>
      </c>
      <c r="E522">
        <v>1</v>
      </c>
      <c r="F522" s="10">
        <v>98.57</v>
      </c>
      <c r="G522">
        <v>66.67</v>
      </c>
      <c r="I522">
        <v>14.29</v>
      </c>
      <c r="J522">
        <v>23.08</v>
      </c>
    </row>
    <row r="523" spans="1:10" x14ac:dyDescent="0.3">
      <c r="A523" t="s">
        <v>648</v>
      </c>
      <c r="B523" s="10">
        <v>2011</v>
      </c>
      <c r="C523" s="10">
        <v>72</v>
      </c>
      <c r="D523">
        <v>1</v>
      </c>
      <c r="E523">
        <v>1</v>
      </c>
      <c r="F523" s="10">
        <v>98.57</v>
      </c>
      <c r="G523">
        <v>71.430000000000007</v>
      </c>
      <c r="H523">
        <v>1</v>
      </c>
      <c r="I523">
        <v>8.33</v>
      </c>
      <c r="J523">
        <v>30.77</v>
      </c>
    </row>
    <row r="524" spans="1:10" x14ac:dyDescent="0.3">
      <c r="A524" t="s">
        <v>648</v>
      </c>
      <c r="B524" s="10">
        <v>2012</v>
      </c>
      <c r="C524" s="10">
        <v>62</v>
      </c>
      <c r="D524">
        <v>1</v>
      </c>
      <c r="E524">
        <v>1</v>
      </c>
      <c r="F524" s="10">
        <v>95.83</v>
      </c>
      <c r="G524">
        <v>69.23</v>
      </c>
      <c r="H524">
        <v>1</v>
      </c>
      <c r="I524">
        <v>8.33</v>
      </c>
      <c r="J524">
        <v>33.33</v>
      </c>
    </row>
    <row r="525" spans="1:10" x14ac:dyDescent="0.3">
      <c r="A525" t="s">
        <v>648</v>
      </c>
      <c r="B525" s="10">
        <v>2013</v>
      </c>
      <c r="C525" s="10">
        <v>61.54</v>
      </c>
      <c r="D525">
        <v>1</v>
      </c>
      <c r="E525">
        <v>1</v>
      </c>
      <c r="F525" s="10">
        <v>98.61</v>
      </c>
      <c r="G525">
        <v>69.23</v>
      </c>
      <c r="H525">
        <v>1</v>
      </c>
      <c r="I525">
        <v>11.11</v>
      </c>
      <c r="J525">
        <v>41.67</v>
      </c>
    </row>
    <row r="526" spans="1:10" x14ac:dyDescent="0.3">
      <c r="A526" t="s">
        <v>648</v>
      </c>
      <c r="B526" s="10">
        <v>2014</v>
      </c>
      <c r="C526" s="10">
        <v>59.62</v>
      </c>
      <c r="D526">
        <v>1</v>
      </c>
      <c r="E526">
        <v>1</v>
      </c>
      <c r="F526" s="10">
        <v>98.72</v>
      </c>
      <c r="G526">
        <v>76.92</v>
      </c>
      <c r="H526">
        <v>1</v>
      </c>
      <c r="I526">
        <v>12.5</v>
      </c>
      <c r="J526">
        <v>50</v>
      </c>
    </row>
    <row r="527" spans="1:10" x14ac:dyDescent="0.3">
      <c r="A527" t="s">
        <v>648</v>
      </c>
      <c r="B527" s="10">
        <v>2015</v>
      </c>
      <c r="C527" s="10">
        <v>56</v>
      </c>
      <c r="D527">
        <v>1</v>
      </c>
      <c r="E527">
        <v>1</v>
      </c>
      <c r="F527" s="10">
        <v>96.43</v>
      </c>
      <c r="G527">
        <v>80</v>
      </c>
      <c r="H527">
        <v>1</v>
      </c>
      <c r="I527">
        <v>12.5</v>
      </c>
      <c r="J527">
        <v>61.54</v>
      </c>
    </row>
    <row r="528" spans="1:10" x14ac:dyDescent="0.3">
      <c r="A528" t="s">
        <v>648</v>
      </c>
      <c r="B528" s="10">
        <v>2016</v>
      </c>
      <c r="C528" s="10">
        <v>55.56</v>
      </c>
      <c r="D528">
        <v>1</v>
      </c>
      <c r="E528">
        <v>1</v>
      </c>
      <c r="F528" s="10">
        <v>98.81</v>
      </c>
      <c r="G528">
        <v>73.33</v>
      </c>
      <c r="H528">
        <v>1</v>
      </c>
      <c r="I528">
        <v>16.670000000000002</v>
      </c>
      <c r="J528">
        <v>45.45</v>
      </c>
    </row>
    <row r="529" spans="1:10" x14ac:dyDescent="0.3">
      <c r="A529" t="s">
        <v>648</v>
      </c>
      <c r="B529" s="10">
        <v>2017</v>
      </c>
      <c r="C529" s="10">
        <v>59.38</v>
      </c>
      <c r="D529">
        <v>1</v>
      </c>
      <c r="E529">
        <v>1</v>
      </c>
      <c r="F529" s="10">
        <v>98.72</v>
      </c>
      <c r="G529">
        <v>75</v>
      </c>
      <c r="H529">
        <v>1</v>
      </c>
      <c r="I529">
        <v>0</v>
      </c>
      <c r="J529">
        <v>50</v>
      </c>
    </row>
    <row r="530" spans="1:10" x14ac:dyDescent="0.3">
      <c r="A530" t="s">
        <v>648</v>
      </c>
      <c r="B530" s="10">
        <v>2018</v>
      </c>
      <c r="C530" s="10">
        <v>62.5</v>
      </c>
      <c r="D530">
        <v>1</v>
      </c>
      <c r="E530">
        <v>1</v>
      </c>
      <c r="F530" s="10">
        <v>90.63</v>
      </c>
      <c r="G530">
        <v>84.62</v>
      </c>
      <c r="H530">
        <v>1</v>
      </c>
      <c r="I530">
        <v>0</v>
      </c>
      <c r="J530">
        <v>46.15</v>
      </c>
    </row>
    <row r="531" spans="1:10" x14ac:dyDescent="0.3">
      <c r="A531" t="s">
        <v>648</v>
      </c>
      <c r="B531" s="10">
        <v>2019</v>
      </c>
      <c r="C531" s="10">
        <v>61.96</v>
      </c>
      <c r="D531">
        <v>1</v>
      </c>
      <c r="E531">
        <v>1</v>
      </c>
      <c r="F531" s="10">
        <v>92.86</v>
      </c>
      <c r="G531">
        <v>86.67</v>
      </c>
      <c r="H531">
        <v>1</v>
      </c>
      <c r="I531">
        <v>12.5</v>
      </c>
      <c r="J531">
        <v>38.46</v>
      </c>
    </row>
    <row r="532" spans="1:10" x14ac:dyDescent="0.3">
      <c r="A532" t="s">
        <v>648</v>
      </c>
      <c r="B532" s="10">
        <v>2020</v>
      </c>
      <c r="C532" s="10">
        <v>96.23</v>
      </c>
      <c r="D532">
        <v>1</v>
      </c>
      <c r="E532">
        <v>1</v>
      </c>
      <c r="F532" s="10">
        <v>91.18</v>
      </c>
      <c r="G532">
        <v>85.71</v>
      </c>
      <c r="H532">
        <v>1</v>
      </c>
      <c r="I532">
        <v>20</v>
      </c>
      <c r="J532">
        <v>50</v>
      </c>
    </row>
    <row r="533" spans="1:10" x14ac:dyDescent="0.3">
      <c r="A533" t="s">
        <v>648</v>
      </c>
      <c r="B533" s="10">
        <v>2021</v>
      </c>
      <c r="C533" s="10">
        <v>96.49</v>
      </c>
      <c r="D533">
        <v>1</v>
      </c>
      <c r="E533">
        <v>1</v>
      </c>
      <c r="F533" s="10">
        <v>85.29</v>
      </c>
      <c r="G533">
        <v>80</v>
      </c>
      <c r="H533">
        <v>1</v>
      </c>
      <c r="I533">
        <v>18.18</v>
      </c>
      <c r="J533">
        <v>41.67</v>
      </c>
    </row>
    <row r="534" spans="1:10" x14ac:dyDescent="0.3">
      <c r="A534" t="s">
        <v>321</v>
      </c>
      <c r="B534" s="10">
        <v>2008</v>
      </c>
      <c r="C534" s="10">
        <v>50</v>
      </c>
      <c r="D534">
        <v>1</v>
      </c>
      <c r="E534">
        <v>1</v>
      </c>
      <c r="F534" s="10">
        <v>63.07</v>
      </c>
      <c r="G534">
        <v>10</v>
      </c>
      <c r="I534">
        <v>0</v>
      </c>
    </row>
    <row r="535" spans="1:10" x14ac:dyDescent="0.3">
      <c r="A535" t="s">
        <v>321</v>
      </c>
      <c r="B535" s="10">
        <v>2009</v>
      </c>
      <c r="C535" s="10">
        <v>31.82</v>
      </c>
      <c r="D535">
        <v>1</v>
      </c>
      <c r="E535">
        <v>1</v>
      </c>
      <c r="F535" s="10">
        <v>37.64</v>
      </c>
      <c r="G535">
        <v>30</v>
      </c>
      <c r="I535">
        <v>0</v>
      </c>
    </row>
    <row r="536" spans="1:10" x14ac:dyDescent="0.3">
      <c r="A536" t="s">
        <v>321</v>
      </c>
      <c r="B536" s="10">
        <v>2010</v>
      </c>
      <c r="C536" s="10">
        <v>87.5</v>
      </c>
      <c r="D536">
        <v>1</v>
      </c>
      <c r="E536">
        <v>1</v>
      </c>
      <c r="F536" s="10">
        <v>42.47</v>
      </c>
      <c r="G536">
        <v>38.46</v>
      </c>
      <c r="I536">
        <v>0</v>
      </c>
      <c r="J536">
        <v>9.09</v>
      </c>
    </row>
    <row r="537" spans="1:10" x14ac:dyDescent="0.3">
      <c r="A537" t="s">
        <v>321</v>
      </c>
      <c r="B537" s="10">
        <v>2011</v>
      </c>
      <c r="C537" s="10">
        <v>83.9</v>
      </c>
      <c r="D537">
        <v>1</v>
      </c>
      <c r="E537">
        <v>1</v>
      </c>
      <c r="F537" s="10">
        <v>16.670000000000002</v>
      </c>
      <c r="G537">
        <v>33.33</v>
      </c>
      <c r="H537">
        <v>1</v>
      </c>
      <c r="I537">
        <v>0</v>
      </c>
      <c r="J537">
        <v>11.11</v>
      </c>
    </row>
    <row r="538" spans="1:10" x14ac:dyDescent="0.3">
      <c r="A538" t="s">
        <v>321</v>
      </c>
      <c r="B538" s="10">
        <v>2012</v>
      </c>
      <c r="C538" s="10">
        <v>96.67</v>
      </c>
      <c r="D538">
        <v>1</v>
      </c>
      <c r="E538">
        <v>1</v>
      </c>
      <c r="F538" s="10">
        <v>17.739999999999998</v>
      </c>
      <c r="G538">
        <v>38.46</v>
      </c>
      <c r="H538">
        <v>1</v>
      </c>
      <c r="I538">
        <v>0</v>
      </c>
      <c r="J538">
        <v>7.69</v>
      </c>
    </row>
    <row r="539" spans="1:10" x14ac:dyDescent="0.3">
      <c r="A539" t="s">
        <v>321</v>
      </c>
      <c r="B539" s="10">
        <v>2013</v>
      </c>
      <c r="C539" s="10">
        <v>96.79</v>
      </c>
      <c r="D539">
        <v>1</v>
      </c>
      <c r="E539">
        <v>1</v>
      </c>
      <c r="F539" s="10">
        <v>19.89</v>
      </c>
      <c r="G539">
        <v>38.46</v>
      </c>
      <c r="H539">
        <v>1</v>
      </c>
      <c r="I539">
        <v>0</v>
      </c>
      <c r="J539">
        <v>7.69</v>
      </c>
    </row>
    <row r="540" spans="1:10" x14ac:dyDescent="0.3">
      <c r="A540" t="s">
        <v>321</v>
      </c>
      <c r="B540" s="10">
        <v>2014</v>
      </c>
      <c r="C540" s="10">
        <v>96.67</v>
      </c>
      <c r="D540">
        <v>1</v>
      </c>
      <c r="E540">
        <v>1</v>
      </c>
      <c r="F540" s="10">
        <v>15.26</v>
      </c>
      <c r="G540">
        <v>38.46</v>
      </c>
      <c r="H540">
        <v>1</v>
      </c>
      <c r="I540">
        <v>0</v>
      </c>
      <c r="J540">
        <v>15.38</v>
      </c>
    </row>
    <row r="541" spans="1:10" x14ac:dyDescent="0.3">
      <c r="A541" t="s">
        <v>321</v>
      </c>
      <c r="B541" s="10">
        <v>2015</v>
      </c>
      <c r="C541" s="10">
        <v>96.91</v>
      </c>
      <c r="D541">
        <v>1</v>
      </c>
      <c r="E541">
        <v>1</v>
      </c>
      <c r="F541" s="10">
        <v>13.92</v>
      </c>
      <c r="G541">
        <v>38.46</v>
      </c>
      <c r="H541">
        <v>1</v>
      </c>
      <c r="I541">
        <v>0</v>
      </c>
      <c r="J541">
        <v>8.33</v>
      </c>
    </row>
    <row r="542" spans="1:10" x14ac:dyDescent="0.3">
      <c r="A542" t="s">
        <v>321</v>
      </c>
      <c r="B542" s="10">
        <v>2016</v>
      </c>
      <c r="C542" s="10">
        <v>97.09</v>
      </c>
      <c r="D542">
        <v>1</v>
      </c>
      <c r="E542">
        <v>1</v>
      </c>
      <c r="F542" s="10">
        <v>15.98</v>
      </c>
      <c r="G542">
        <v>61.54</v>
      </c>
      <c r="H542">
        <v>1</v>
      </c>
      <c r="I542">
        <v>0</v>
      </c>
      <c r="J542">
        <v>9.09</v>
      </c>
    </row>
    <row r="543" spans="1:10" x14ac:dyDescent="0.3">
      <c r="A543" t="s">
        <v>321</v>
      </c>
      <c r="B543" s="10">
        <v>2017</v>
      </c>
      <c r="C543" s="10">
        <v>97.31</v>
      </c>
      <c r="D543">
        <v>1</v>
      </c>
      <c r="E543">
        <v>1</v>
      </c>
      <c r="F543" s="10">
        <v>29.17</v>
      </c>
      <c r="G543">
        <v>63.64</v>
      </c>
      <c r="H543">
        <v>1</v>
      </c>
      <c r="I543">
        <v>0</v>
      </c>
      <c r="J543">
        <v>10</v>
      </c>
    </row>
    <row r="544" spans="1:10" x14ac:dyDescent="0.3">
      <c r="A544" t="s">
        <v>321</v>
      </c>
      <c r="B544" s="10">
        <v>2018</v>
      </c>
      <c r="C544" s="10">
        <v>97.75</v>
      </c>
      <c r="D544">
        <v>1</v>
      </c>
      <c r="E544">
        <v>1</v>
      </c>
      <c r="F544" s="10">
        <v>63.07</v>
      </c>
      <c r="G544">
        <v>54.55</v>
      </c>
      <c r="H544">
        <v>1</v>
      </c>
      <c r="I544">
        <v>0</v>
      </c>
      <c r="J544">
        <v>9.09</v>
      </c>
    </row>
    <row r="545" spans="1:10" x14ac:dyDescent="0.3">
      <c r="A545" t="s">
        <v>321</v>
      </c>
      <c r="B545" s="10">
        <v>2019</v>
      </c>
      <c r="C545" s="10">
        <v>97.92</v>
      </c>
      <c r="D545">
        <v>1</v>
      </c>
      <c r="E545">
        <v>1</v>
      </c>
      <c r="F545" s="10">
        <v>47.19</v>
      </c>
      <c r="G545">
        <v>54.55</v>
      </c>
      <c r="H545">
        <v>1</v>
      </c>
      <c r="I545">
        <v>0</v>
      </c>
      <c r="J545">
        <v>9.09</v>
      </c>
    </row>
    <row r="546" spans="1:10" x14ac:dyDescent="0.3">
      <c r="A546" t="s">
        <v>321</v>
      </c>
      <c r="B546" s="10">
        <v>2020</v>
      </c>
      <c r="C546" s="10">
        <v>98.18</v>
      </c>
      <c r="D546">
        <v>1</v>
      </c>
      <c r="E546">
        <v>1</v>
      </c>
      <c r="F546" s="10">
        <v>78.53</v>
      </c>
      <c r="G546">
        <v>50</v>
      </c>
      <c r="H546">
        <v>1</v>
      </c>
      <c r="I546">
        <v>0</v>
      </c>
      <c r="J546">
        <v>10</v>
      </c>
    </row>
    <row r="547" spans="1:10" x14ac:dyDescent="0.3">
      <c r="A547" t="s">
        <v>321</v>
      </c>
      <c r="B547" s="10">
        <v>2021</v>
      </c>
      <c r="C547" s="10">
        <v>98.08</v>
      </c>
      <c r="D547">
        <v>1</v>
      </c>
      <c r="E547">
        <v>1</v>
      </c>
      <c r="F547" s="10">
        <v>68.94</v>
      </c>
      <c r="G547">
        <v>50</v>
      </c>
      <c r="H547">
        <v>1</v>
      </c>
      <c r="I547">
        <v>14.29</v>
      </c>
      <c r="J547">
        <v>8.33</v>
      </c>
    </row>
    <row r="548" spans="1:10" x14ac:dyDescent="0.3">
      <c r="A548" t="s">
        <v>220</v>
      </c>
      <c r="B548" s="10">
        <v>2008</v>
      </c>
      <c r="C548" s="10">
        <v>0</v>
      </c>
      <c r="D548">
        <v>1</v>
      </c>
      <c r="E548">
        <v>0</v>
      </c>
      <c r="F548" s="10">
        <v>41.49</v>
      </c>
      <c r="I548">
        <v>0</v>
      </c>
    </row>
    <row r="549" spans="1:10" x14ac:dyDescent="0.3">
      <c r="A549" t="s">
        <v>220</v>
      </c>
      <c r="B549" s="10">
        <v>2009</v>
      </c>
      <c r="C549" s="10">
        <v>0</v>
      </c>
      <c r="D549">
        <v>1</v>
      </c>
      <c r="E549">
        <v>1</v>
      </c>
      <c r="F549" s="10">
        <v>83.7</v>
      </c>
      <c r="G549">
        <v>50</v>
      </c>
      <c r="I549">
        <v>0</v>
      </c>
    </row>
    <row r="550" spans="1:10" x14ac:dyDescent="0.3">
      <c r="A550" t="s">
        <v>220</v>
      </c>
      <c r="B550" s="10">
        <v>2010</v>
      </c>
      <c r="C550" s="10">
        <v>0</v>
      </c>
      <c r="D550">
        <v>1</v>
      </c>
      <c r="E550">
        <v>1</v>
      </c>
      <c r="F550" s="10">
        <v>60.64</v>
      </c>
      <c r="G550">
        <v>53.85</v>
      </c>
      <c r="I550">
        <v>0</v>
      </c>
    </row>
    <row r="551" spans="1:10" x14ac:dyDescent="0.3">
      <c r="A551" t="s">
        <v>220</v>
      </c>
      <c r="B551" s="10">
        <v>2011</v>
      </c>
      <c r="C551" s="10">
        <v>0</v>
      </c>
      <c r="D551">
        <v>1</v>
      </c>
      <c r="E551">
        <v>1</v>
      </c>
      <c r="F551" s="10">
        <v>58.51</v>
      </c>
      <c r="G551">
        <v>50</v>
      </c>
      <c r="H551">
        <v>1</v>
      </c>
      <c r="I551">
        <v>6.67</v>
      </c>
    </row>
    <row r="552" spans="1:10" x14ac:dyDescent="0.3">
      <c r="A552" t="s">
        <v>220</v>
      </c>
      <c r="B552" s="10">
        <v>2012</v>
      </c>
      <c r="C552" s="10">
        <v>14.67</v>
      </c>
      <c r="D552">
        <v>1</v>
      </c>
      <c r="E552">
        <v>1</v>
      </c>
      <c r="F552" s="10">
        <v>63.33</v>
      </c>
      <c r="G552">
        <v>50</v>
      </c>
      <c r="H552">
        <v>1</v>
      </c>
      <c r="I552">
        <v>6.67</v>
      </c>
    </row>
    <row r="553" spans="1:10" x14ac:dyDescent="0.3">
      <c r="A553" t="s">
        <v>220</v>
      </c>
      <c r="B553" s="10">
        <v>2013</v>
      </c>
      <c r="C553" s="10">
        <v>14.1</v>
      </c>
      <c r="D553">
        <v>1</v>
      </c>
      <c r="E553">
        <v>1</v>
      </c>
      <c r="F553" s="10">
        <v>72.83</v>
      </c>
      <c r="G553">
        <v>50</v>
      </c>
      <c r="H553">
        <v>1</v>
      </c>
      <c r="I553">
        <v>6.67</v>
      </c>
    </row>
    <row r="554" spans="1:10" x14ac:dyDescent="0.3">
      <c r="A554" t="s">
        <v>220</v>
      </c>
      <c r="B554" s="10">
        <v>2014</v>
      </c>
      <c r="C554" s="10">
        <v>24</v>
      </c>
      <c r="D554">
        <v>1</v>
      </c>
      <c r="E554">
        <v>1</v>
      </c>
      <c r="F554" s="10">
        <v>42.71</v>
      </c>
      <c r="G554">
        <v>53.85</v>
      </c>
      <c r="H554">
        <v>1</v>
      </c>
      <c r="I554">
        <v>6.25</v>
      </c>
      <c r="J554">
        <v>8.33</v>
      </c>
    </row>
    <row r="555" spans="1:10" x14ac:dyDescent="0.3">
      <c r="A555" t="s">
        <v>220</v>
      </c>
      <c r="B555" s="10">
        <v>2015</v>
      </c>
      <c r="C555" s="10">
        <v>28.4</v>
      </c>
      <c r="D555">
        <v>1</v>
      </c>
      <c r="E555">
        <v>1</v>
      </c>
      <c r="F555" s="10">
        <v>57</v>
      </c>
      <c r="G555">
        <v>53.85</v>
      </c>
      <c r="H555">
        <v>1</v>
      </c>
      <c r="I555">
        <v>12.5</v>
      </c>
      <c r="J555">
        <v>8.33</v>
      </c>
    </row>
    <row r="556" spans="1:10" x14ac:dyDescent="0.3">
      <c r="A556" t="s">
        <v>220</v>
      </c>
      <c r="B556" s="10">
        <v>2016</v>
      </c>
      <c r="C556" s="10">
        <v>26.16</v>
      </c>
      <c r="D556">
        <v>1</v>
      </c>
      <c r="E556">
        <v>1</v>
      </c>
      <c r="F556" s="10">
        <v>49</v>
      </c>
      <c r="G556">
        <v>46.15</v>
      </c>
      <c r="H556">
        <v>1</v>
      </c>
      <c r="I556">
        <v>12.5</v>
      </c>
      <c r="J556">
        <v>9.09</v>
      </c>
    </row>
    <row r="557" spans="1:10" x14ac:dyDescent="0.3">
      <c r="A557" t="s">
        <v>220</v>
      </c>
      <c r="B557" s="10">
        <v>2017</v>
      </c>
      <c r="C557" s="10">
        <v>37.1</v>
      </c>
      <c r="D557">
        <v>1</v>
      </c>
      <c r="E557">
        <v>1</v>
      </c>
      <c r="F557" s="10">
        <v>70.75</v>
      </c>
      <c r="G557">
        <v>41.67</v>
      </c>
      <c r="H557">
        <v>1</v>
      </c>
      <c r="I557">
        <v>12.5</v>
      </c>
      <c r="J557">
        <v>16.670000000000002</v>
      </c>
    </row>
    <row r="558" spans="1:10" x14ac:dyDescent="0.3">
      <c r="A558" t="s">
        <v>220</v>
      </c>
      <c r="B558" s="10">
        <v>2018</v>
      </c>
      <c r="C558" s="10">
        <v>27.93</v>
      </c>
      <c r="D558">
        <v>1</v>
      </c>
      <c r="E558">
        <v>1</v>
      </c>
      <c r="F558" s="10">
        <v>68.180000000000007</v>
      </c>
      <c r="G558">
        <v>46.15</v>
      </c>
      <c r="H558">
        <v>1</v>
      </c>
      <c r="I558">
        <v>11.76</v>
      </c>
      <c r="J558">
        <v>25</v>
      </c>
    </row>
    <row r="559" spans="1:10" x14ac:dyDescent="0.3">
      <c r="A559" t="s">
        <v>220</v>
      </c>
      <c r="B559" s="10">
        <v>2019</v>
      </c>
      <c r="C559" s="10">
        <v>36.25</v>
      </c>
      <c r="D559">
        <v>1</v>
      </c>
      <c r="E559">
        <v>1</v>
      </c>
      <c r="F559" s="10">
        <v>39.380000000000003</v>
      </c>
      <c r="G559">
        <v>53.33</v>
      </c>
      <c r="H559">
        <v>1</v>
      </c>
      <c r="I559">
        <v>6.67</v>
      </c>
      <c r="J559">
        <v>25</v>
      </c>
    </row>
    <row r="560" spans="1:10" x14ac:dyDescent="0.3">
      <c r="A560" t="s">
        <v>220</v>
      </c>
      <c r="B560" s="10">
        <v>2020</v>
      </c>
      <c r="C560" s="10">
        <v>36.86</v>
      </c>
      <c r="D560">
        <v>1</v>
      </c>
      <c r="E560">
        <v>1</v>
      </c>
      <c r="F560" s="10">
        <v>95.57</v>
      </c>
      <c r="G560">
        <v>66.67</v>
      </c>
      <c r="H560">
        <v>1</v>
      </c>
      <c r="I560">
        <v>10</v>
      </c>
      <c r="J560">
        <v>25</v>
      </c>
    </row>
    <row r="561" spans="1:10" x14ac:dyDescent="0.3">
      <c r="A561" t="s">
        <v>220</v>
      </c>
      <c r="B561" s="10">
        <v>2021</v>
      </c>
      <c r="C561" s="10">
        <v>75.64</v>
      </c>
      <c r="D561">
        <v>1</v>
      </c>
      <c r="E561">
        <v>1</v>
      </c>
      <c r="F561" s="10">
        <v>77.849999999999994</v>
      </c>
      <c r="G561">
        <v>57.14</v>
      </c>
      <c r="H561">
        <v>1</v>
      </c>
      <c r="I561">
        <v>9.09</v>
      </c>
    </row>
    <row r="562" spans="1:10" x14ac:dyDescent="0.3">
      <c r="A562" t="s">
        <v>649</v>
      </c>
      <c r="B562" s="10">
        <v>2008</v>
      </c>
      <c r="C562" s="10">
        <v>0</v>
      </c>
      <c r="D562">
        <v>0</v>
      </c>
      <c r="E562">
        <v>0</v>
      </c>
      <c r="F562" s="10">
        <v>54.35</v>
      </c>
      <c r="G562">
        <v>60</v>
      </c>
      <c r="I562">
        <v>0</v>
      </c>
    </row>
    <row r="563" spans="1:10" x14ac:dyDescent="0.3">
      <c r="A563" t="s">
        <v>649</v>
      </c>
      <c r="B563" s="10">
        <v>2009</v>
      </c>
      <c r="C563" s="10">
        <v>50</v>
      </c>
      <c r="D563">
        <v>0</v>
      </c>
      <c r="E563">
        <v>0</v>
      </c>
      <c r="F563" s="10">
        <v>36.96</v>
      </c>
      <c r="G563">
        <v>63.64</v>
      </c>
      <c r="I563">
        <v>0</v>
      </c>
    </row>
    <row r="564" spans="1:10" x14ac:dyDescent="0.3">
      <c r="A564" t="s">
        <v>649</v>
      </c>
      <c r="B564" s="10">
        <v>2010</v>
      </c>
      <c r="C564" s="10">
        <v>50</v>
      </c>
      <c r="D564">
        <v>1</v>
      </c>
      <c r="E564">
        <v>0</v>
      </c>
      <c r="F564" s="10">
        <v>82</v>
      </c>
      <c r="G564">
        <v>50</v>
      </c>
      <c r="I564">
        <v>15.38</v>
      </c>
      <c r="J564">
        <v>100</v>
      </c>
    </row>
    <row r="565" spans="1:10" x14ac:dyDescent="0.3">
      <c r="A565" t="s">
        <v>649</v>
      </c>
      <c r="B565" s="10">
        <v>2011</v>
      </c>
      <c r="C565" s="10">
        <v>50</v>
      </c>
      <c r="D565">
        <v>1</v>
      </c>
      <c r="E565">
        <v>0</v>
      </c>
      <c r="F565" s="10">
        <v>90</v>
      </c>
      <c r="G565">
        <v>54.55</v>
      </c>
      <c r="H565">
        <v>1</v>
      </c>
      <c r="I565">
        <v>15.38</v>
      </c>
      <c r="J565">
        <v>100</v>
      </c>
    </row>
    <row r="566" spans="1:10" x14ac:dyDescent="0.3">
      <c r="A566" t="s">
        <v>649</v>
      </c>
      <c r="B566" s="10">
        <v>2012</v>
      </c>
      <c r="C566" s="10">
        <v>51.22</v>
      </c>
      <c r="D566">
        <v>1</v>
      </c>
      <c r="E566">
        <v>0</v>
      </c>
      <c r="F566" s="10">
        <v>98</v>
      </c>
      <c r="G566">
        <v>63.64</v>
      </c>
      <c r="H566">
        <v>1</v>
      </c>
      <c r="I566">
        <v>14.29</v>
      </c>
      <c r="J566">
        <v>33.33</v>
      </c>
    </row>
    <row r="567" spans="1:10" x14ac:dyDescent="0.3">
      <c r="A567" t="s">
        <v>649</v>
      </c>
      <c r="B567" s="10">
        <v>2013</v>
      </c>
      <c r="C567" s="10">
        <v>51.25</v>
      </c>
      <c r="D567">
        <v>1</v>
      </c>
      <c r="E567">
        <v>0</v>
      </c>
      <c r="F567" s="10">
        <v>94</v>
      </c>
      <c r="G567">
        <v>54.55</v>
      </c>
      <c r="H567">
        <v>1</v>
      </c>
      <c r="I567">
        <v>20</v>
      </c>
      <c r="J567">
        <v>100</v>
      </c>
    </row>
    <row r="568" spans="1:10" x14ac:dyDescent="0.3">
      <c r="A568" t="s">
        <v>649</v>
      </c>
      <c r="B568" s="10">
        <v>2014</v>
      </c>
      <c r="C568" s="10">
        <v>50</v>
      </c>
      <c r="D568">
        <v>1</v>
      </c>
      <c r="E568">
        <v>0</v>
      </c>
      <c r="F568" s="10">
        <v>86.54</v>
      </c>
      <c r="G568">
        <v>55.56</v>
      </c>
      <c r="H568">
        <v>1</v>
      </c>
      <c r="I568">
        <v>16.670000000000002</v>
      </c>
      <c r="J568">
        <v>33.33</v>
      </c>
    </row>
    <row r="569" spans="1:10" x14ac:dyDescent="0.3">
      <c r="A569" t="s">
        <v>649</v>
      </c>
      <c r="B569" s="10">
        <v>2015</v>
      </c>
      <c r="C569" s="10">
        <v>50</v>
      </c>
      <c r="D569">
        <v>1</v>
      </c>
      <c r="E569">
        <v>0</v>
      </c>
      <c r="F569" s="10">
        <v>83.33</v>
      </c>
      <c r="G569">
        <v>55.56</v>
      </c>
      <c r="H569">
        <v>1</v>
      </c>
      <c r="I569">
        <v>16.670000000000002</v>
      </c>
      <c r="J569">
        <v>33.33</v>
      </c>
    </row>
    <row r="570" spans="1:10" x14ac:dyDescent="0.3">
      <c r="A570" t="s">
        <v>649</v>
      </c>
      <c r="B570" s="10">
        <v>2016</v>
      </c>
      <c r="C570" s="10">
        <v>50</v>
      </c>
      <c r="D570">
        <v>1</v>
      </c>
      <c r="E570">
        <v>0</v>
      </c>
      <c r="F570" s="10">
        <v>91.38</v>
      </c>
      <c r="G570">
        <v>63.64</v>
      </c>
      <c r="H570">
        <v>1</v>
      </c>
      <c r="I570">
        <v>17.649999999999999</v>
      </c>
      <c r="J570">
        <v>100</v>
      </c>
    </row>
    <row r="571" spans="1:10" x14ac:dyDescent="0.3">
      <c r="A571" t="s">
        <v>649</v>
      </c>
      <c r="B571" s="10">
        <v>2017</v>
      </c>
      <c r="C571" s="10">
        <v>50</v>
      </c>
      <c r="D571">
        <v>1</v>
      </c>
      <c r="E571">
        <v>0</v>
      </c>
      <c r="F571" s="10">
        <v>88.71</v>
      </c>
      <c r="G571">
        <v>58.33</v>
      </c>
      <c r="H571">
        <v>1</v>
      </c>
      <c r="I571">
        <v>18.75</v>
      </c>
      <c r="J571">
        <v>100</v>
      </c>
    </row>
    <row r="572" spans="1:10" x14ac:dyDescent="0.3">
      <c r="A572" t="s">
        <v>649</v>
      </c>
      <c r="B572" s="10">
        <v>2018</v>
      </c>
      <c r="C572" s="10">
        <v>50</v>
      </c>
      <c r="D572">
        <v>1</v>
      </c>
      <c r="E572">
        <v>1</v>
      </c>
      <c r="F572" s="10">
        <v>86.9</v>
      </c>
      <c r="G572">
        <v>66.67</v>
      </c>
      <c r="H572">
        <v>1</v>
      </c>
      <c r="I572">
        <v>12.5</v>
      </c>
      <c r="J572">
        <v>100</v>
      </c>
    </row>
    <row r="573" spans="1:10" x14ac:dyDescent="0.3">
      <c r="A573" t="s">
        <v>649</v>
      </c>
      <c r="B573" s="10">
        <v>2019</v>
      </c>
      <c r="C573" s="10">
        <v>50</v>
      </c>
      <c r="D573">
        <v>1</v>
      </c>
      <c r="E573">
        <v>1</v>
      </c>
      <c r="F573" s="10">
        <v>71.569999999999993</v>
      </c>
      <c r="G573">
        <v>54.55</v>
      </c>
      <c r="H573">
        <v>1</v>
      </c>
      <c r="I573">
        <v>22.22</v>
      </c>
    </row>
    <row r="574" spans="1:10" x14ac:dyDescent="0.3">
      <c r="A574" t="s">
        <v>649</v>
      </c>
      <c r="B574" s="10">
        <v>2020</v>
      </c>
      <c r="C574" s="10">
        <v>50</v>
      </c>
      <c r="D574">
        <v>1</v>
      </c>
      <c r="E574">
        <v>1</v>
      </c>
      <c r="F574" s="10">
        <v>52.27</v>
      </c>
      <c r="G574">
        <v>44.44</v>
      </c>
      <c r="H574">
        <v>1</v>
      </c>
      <c r="I574">
        <v>22.22</v>
      </c>
    </row>
    <row r="575" spans="1:10" x14ac:dyDescent="0.3">
      <c r="A575" t="s">
        <v>649</v>
      </c>
      <c r="B575" s="10">
        <v>2021</v>
      </c>
      <c r="C575" s="10">
        <v>50</v>
      </c>
      <c r="D575">
        <v>1</v>
      </c>
      <c r="E575">
        <v>1</v>
      </c>
      <c r="F575" s="10">
        <v>36.96</v>
      </c>
      <c r="G575">
        <v>44.44</v>
      </c>
      <c r="H575">
        <v>1</v>
      </c>
      <c r="I575">
        <v>22.22</v>
      </c>
    </row>
    <row r="576" spans="1:10" x14ac:dyDescent="0.3">
      <c r="A576" t="s">
        <v>176</v>
      </c>
      <c r="B576" s="10">
        <v>2008</v>
      </c>
      <c r="C576" s="10">
        <v>84.72</v>
      </c>
      <c r="D576">
        <v>1</v>
      </c>
      <c r="E576">
        <v>1</v>
      </c>
      <c r="F576" s="10">
        <v>29.1</v>
      </c>
      <c r="I576">
        <v>0</v>
      </c>
      <c r="J576">
        <v>50</v>
      </c>
    </row>
    <row r="577" spans="1:10" x14ac:dyDescent="0.3">
      <c r="A577" t="s">
        <v>176</v>
      </c>
      <c r="B577" s="10">
        <v>2009</v>
      </c>
      <c r="C577" s="10">
        <v>91.25</v>
      </c>
      <c r="D577">
        <v>1</v>
      </c>
      <c r="E577">
        <v>1</v>
      </c>
      <c r="F577" s="10">
        <v>30.41</v>
      </c>
      <c r="G577">
        <v>87.5</v>
      </c>
      <c r="I577">
        <v>0</v>
      </c>
      <c r="J577">
        <v>28.57</v>
      </c>
    </row>
    <row r="578" spans="1:10" x14ac:dyDescent="0.3">
      <c r="A578" t="s">
        <v>176</v>
      </c>
      <c r="B578" s="10">
        <v>2010</v>
      </c>
      <c r="C578" s="10">
        <v>89.53</v>
      </c>
      <c r="D578">
        <v>1</v>
      </c>
      <c r="E578">
        <v>1</v>
      </c>
      <c r="F578" s="10">
        <v>22.73</v>
      </c>
      <c r="G578">
        <v>85.71</v>
      </c>
      <c r="I578">
        <v>0</v>
      </c>
      <c r="J578">
        <v>28.57</v>
      </c>
    </row>
    <row r="579" spans="1:10" x14ac:dyDescent="0.3">
      <c r="A579" t="s">
        <v>176</v>
      </c>
      <c r="B579" s="10">
        <v>2011</v>
      </c>
      <c r="C579" s="10">
        <v>94.19</v>
      </c>
      <c r="D579">
        <v>1</v>
      </c>
      <c r="E579">
        <v>1</v>
      </c>
      <c r="F579" s="10">
        <v>20.95</v>
      </c>
      <c r="G579">
        <v>75</v>
      </c>
      <c r="H579">
        <v>1</v>
      </c>
      <c r="I579">
        <v>0</v>
      </c>
      <c r="J579">
        <v>16.670000000000002</v>
      </c>
    </row>
    <row r="580" spans="1:10" x14ac:dyDescent="0.3">
      <c r="A580" t="s">
        <v>176</v>
      </c>
      <c r="B580" s="10">
        <v>2012</v>
      </c>
      <c r="C580" s="10">
        <v>92.22</v>
      </c>
      <c r="D580">
        <v>1</v>
      </c>
      <c r="E580">
        <v>1</v>
      </c>
      <c r="F580" s="10">
        <v>28.85</v>
      </c>
      <c r="G580">
        <v>62.5</v>
      </c>
      <c r="H580">
        <v>1</v>
      </c>
      <c r="I580">
        <v>0</v>
      </c>
      <c r="J580">
        <v>50</v>
      </c>
    </row>
    <row r="581" spans="1:10" x14ac:dyDescent="0.3">
      <c r="A581" t="s">
        <v>176</v>
      </c>
      <c r="B581" s="10">
        <v>2013</v>
      </c>
      <c r="C581" s="10">
        <v>88.64</v>
      </c>
      <c r="D581">
        <v>1</v>
      </c>
      <c r="E581">
        <v>1</v>
      </c>
      <c r="F581" s="10">
        <v>25.63</v>
      </c>
      <c r="G581">
        <v>85.71</v>
      </c>
      <c r="H581">
        <v>1</v>
      </c>
      <c r="I581">
        <v>0</v>
      </c>
      <c r="J581">
        <v>60</v>
      </c>
    </row>
    <row r="582" spans="1:10" x14ac:dyDescent="0.3">
      <c r="A582" t="s">
        <v>176</v>
      </c>
      <c r="B582" s="10">
        <v>2014</v>
      </c>
      <c r="C582" s="10">
        <v>89.53</v>
      </c>
      <c r="D582">
        <v>1</v>
      </c>
      <c r="E582">
        <v>1</v>
      </c>
      <c r="F582" s="10">
        <v>31.41</v>
      </c>
      <c r="G582">
        <v>83.33</v>
      </c>
      <c r="H582">
        <v>1</v>
      </c>
      <c r="I582">
        <v>0</v>
      </c>
      <c r="J582">
        <v>40</v>
      </c>
    </row>
    <row r="583" spans="1:10" x14ac:dyDescent="0.3">
      <c r="A583" t="s">
        <v>176</v>
      </c>
      <c r="B583" s="10">
        <v>2015</v>
      </c>
      <c r="C583" s="10">
        <v>93.86</v>
      </c>
      <c r="D583">
        <v>1</v>
      </c>
      <c r="E583">
        <v>1</v>
      </c>
      <c r="F583" s="10">
        <v>52.6</v>
      </c>
      <c r="G583">
        <v>100</v>
      </c>
      <c r="H583">
        <v>1</v>
      </c>
      <c r="I583">
        <v>0</v>
      </c>
      <c r="J583">
        <v>33.33</v>
      </c>
    </row>
    <row r="584" spans="1:10" x14ac:dyDescent="0.3">
      <c r="A584" t="s">
        <v>176</v>
      </c>
      <c r="B584" s="10">
        <v>2016</v>
      </c>
      <c r="C584" s="10">
        <v>96.71</v>
      </c>
      <c r="D584">
        <v>1</v>
      </c>
      <c r="E584">
        <v>1</v>
      </c>
      <c r="F584" s="10">
        <v>58.55</v>
      </c>
      <c r="G584">
        <v>100</v>
      </c>
      <c r="H584">
        <v>1</v>
      </c>
      <c r="I584">
        <v>0</v>
      </c>
      <c r="J584">
        <v>50</v>
      </c>
    </row>
    <row r="585" spans="1:10" x14ac:dyDescent="0.3">
      <c r="A585" t="s">
        <v>176</v>
      </c>
      <c r="B585" s="10">
        <v>2017</v>
      </c>
      <c r="C585" s="10">
        <v>96.75</v>
      </c>
      <c r="D585">
        <v>1</v>
      </c>
      <c r="E585">
        <v>1</v>
      </c>
      <c r="F585" s="10">
        <v>52.3</v>
      </c>
      <c r="G585">
        <v>100</v>
      </c>
      <c r="H585">
        <v>1</v>
      </c>
      <c r="I585">
        <v>0</v>
      </c>
      <c r="J585">
        <v>33.33</v>
      </c>
    </row>
    <row r="586" spans="1:10" x14ac:dyDescent="0.3">
      <c r="A586" t="s">
        <v>176</v>
      </c>
      <c r="B586" s="10">
        <v>2018</v>
      </c>
      <c r="C586" s="10">
        <v>96.55</v>
      </c>
      <c r="D586">
        <v>1</v>
      </c>
      <c r="E586">
        <v>1</v>
      </c>
      <c r="F586" s="10">
        <v>73.36</v>
      </c>
      <c r="G586">
        <v>100</v>
      </c>
      <c r="H586">
        <v>1</v>
      </c>
      <c r="I586">
        <v>0</v>
      </c>
      <c r="J586">
        <v>33.33</v>
      </c>
    </row>
    <row r="587" spans="1:10" x14ac:dyDescent="0.3">
      <c r="A587" t="s">
        <v>176</v>
      </c>
      <c r="B587" s="10">
        <v>2019</v>
      </c>
      <c r="C587" s="10">
        <v>94.85</v>
      </c>
      <c r="D587">
        <v>1</v>
      </c>
      <c r="E587">
        <v>1</v>
      </c>
      <c r="F587" s="10">
        <v>76.900000000000006</v>
      </c>
      <c r="G587">
        <v>100</v>
      </c>
      <c r="H587">
        <v>1</v>
      </c>
      <c r="I587">
        <v>0</v>
      </c>
      <c r="J587">
        <v>20</v>
      </c>
    </row>
    <row r="588" spans="1:10" x14ac:dyDescent="0.3">
      <c r="A588" t="s">
        <v>176</v>
      </c>
      <c r="B588" s="10">
        <v>2020</v>
      </c>
      <c r="C588" s="10">
        <v>94.5</v>
      </c>
      <c r="D588">
        <v>1</v>
      </c>
      <c r="E588">
        <v>1</v>
      </c>
      <c r="F588" s="10">
        <v>78.02</v>
      </c>
      <c r="G588">
        <v>100</v>
      </c>
      <c r="H588">
        <v>1</v>
      </c>
      <c r="I588">
        <v>0</v>
      </c>
      <c r="J588">
        <v>16.670000000000002</v>
      </c>
    </row>
    <row r="589" spans="1:10" x14ac:dyDescent="0.3">
      <c r="A589" t="s">
        <v>176</v>
      </c>
      <c r="B589" s="10">
        <v>2021</v>
      </c>
      <c r="C589" s="10">
        <v>91.8</v>
      </c>
      <c r="D589">
        <v>1</v>
      </c>
      <c r="E589">
        <v>1</v>
      </c>
      <c r="F589" s="10">
        <v>70.52</v>
      </c>
      <c r="G589">
        <v>100</v>
      </c>
      <c r="H589">
        <v>1</v>
      </c>
      <c r="I589">
        <v>0</v>
      </c>
    </row>
    <row r="590" spans="1:10" x14ac:dyDescent="0.3">
      <c r="A590" t="s">
        <v>650</v>
      </c>
      <c r="B590" s="10">
        <v>2008</v>
      </c>
      <c r="C590" s="10">
        <v>42.86</v>
      </c>
      <c r="D590">
        <v>1</v>
      </c>
      <c r="E590">
        <v>1</v>
      </c>
      <c r="F590" s="10">
        <v>67.72</v>
      </c>
      <c r="I590">
        <v>0</v>
      </c>
    </row>
    <row r="591" spans="1:10" x14ac:dyDescent="0.3">
      <c r="A591" t="s">
        <v>650</v>
      </c>
      <c r="B591" s="10">
        <v>2009</v>
      </c>
      <c r="C591" s="10">
        <v>40</v>
      </c>
      <c r="D591">
        <v>1</v>
      </c>
      <c r="E591">
        <v>1</v>
      </c>
      <c r="F591" s="10">
        <v>75.97</v>
      </c>
      <c r="G591">
        <v>6.25</v>
      </c>
      <c r="I591">
        <v>0</v>
      </c>
    </row>
    <row r="592" spans="1:10" x14ac:dyDescent="0.3">
      <c r="A592" t="s">
        <v>650</v>
      </c>
      <c r="B592" s="10">
        <v>2010</v>
      </c>
      <c r="C592" s="10">
        <v>0</v>
      </c>
      <c r="D592">
        <v>1</v>
      </c>
      <c r="E592">
        <v>1</v>
      </c>
      <c r="F592" s="10">
        <v>88.13</v>
      </c>
      <c r="G592">
        <v>8.33</v>
      </c>
      <c r="I592">
        <v>0</v>
      </c>
    </row>
    <row r="593" spans="1:10" x14ac:dyDescent="0.3">
      <c r="A593" t="s">
        <v>650</v>
      </c>
      <c r="B593" s="10">
        <v>2011</v>
      </c>
      <c r="C593" s="10">
        <v>0</v>
      </c>
      <c r="D593">
        <v>1</v>
      </c>
      <c r="E593">
        <v>1</v>
      </c>
      <c r="F593" s="10">
        <v>87.79</v>
      </c>
      <c r="G593">
        <v>8.33</v>
      </c>
      <c r="H593">
        <v>1</v>
      </c>
      <c r="I593">
        <v>0</v>
      </c>
    </row>
    <row r="594" spans="1:10" x14ac:dyDescent="0.3">
      <c r="A594" t="s">
        <v>650</v>
      </c>
      <c r="B594" s="10">
        <v>2012</v>
      </c>
      <c r="C594" s="10">
        <v>62</v>
      </c>
      <c r="D594">
        <v>1</v>
      </c>
      <c r="E594">
        <v>1</v>
      </c>
      <c r="F594" s="10">
        <v>91.18</v>
      </c>
      <c r="G594">
        <v>61.54</v>
      </c>
      <c r="H594">
        <v>1</v>
      </c>
      <c r="I594">
        <v>0</v>
      </c>
    </row>
    <row r="595" spans="1:10" x14ac:dyDescent="0.3">
      <c r="A595" t="s">
        <v>650</v>
      </c>
      <c r="B595" s="10">
        <v>2013</v>
      </c>
      <c r="C595" s="10">
        <v>61.54</v>
      </c>
      <c r="D595">
        <v>1</v>
      </c>
      <c r="E595">
        <v>1</v>
      </c>
      <c r="F595" s="10">
        <v>88.69</v>
      </c>
      <c r="G595">
        <v>61.54</v>
      </c>
      <c r="H595">
        <v>1</v>
      </c>
      <c r="I595">
        <v>0</v>
      </c>
    </row>
    <row r="596" spans="1:10" x14ac:dyDescent="0.3">
      <c r="A596" t="s">
        <v>650</v>
      </c>
      <c r="B596" s="10">
        <v>2014</v>
      </c>
      <c r="C596" s="10">
        <v>59.62</v>
      </c>
      <c r="D596">
        <v>1</v>
      </c>
      <c r="E596">
        <v>1</v>
      </c>
      <c r="F596" s="10">
        <v>82.18</v>
      </c>
      <c r="G596">
        <v>71.430000000000007</v>
      </c>
      <c r="H596">
        <v>1</v>
      </c>
      <c r="I596">
        <v>0</v>
      </c>
    </row>
    <row r="597" spans="1:10" x14ac:dyDescent="0.3">
      <c r="A597" t="s">
        <v>650</v>
      </c>
      <c r="B597" s="10">
        <v>2015</v>
      </c>
      <c r="C597" s="10">
        <v>56</v>
      </c>
      <c r="D597">
        <v>1</v>
      </c>
      <c r="E597">
        <v>1</v>
      </c>
      <c r="F597" s="10">
        <v>90.66</v>
      </c>
      <c r="G597">
        <v>83.33</v>
      </c>
      <c r="H597">
        <v>1</v>
      </c>
      <c r="I597">
        <v>0</v>
      </c>
    </row>
    <row r="598" spans="1:10" x14ac:dyDescent="0.3">
      <c r="A598" t="s">
        <v>650</v>
      </c>
      <c r="B598" s="10">
        <v>2016</v>
      </c>
      <c r="C598" s="10">
        <v>55.56</v>
      </c>
      <c r="D598">
        <v>1</v>
      </c>
      <c r="E598">
        <v>1</v>
      </c>
      <c r="F598" s="10">
        <v>94.15</v>
      </c>
      <c r="G598">
        <v>84.62</v>
      </c>
      <c r="H598">
        <v>1</v>
      </c>
      <c r="I598">
        <v>0</v>
      </c>
    </row>
    <row r="599" spans="1:10" x14ac:dyDescent="0.3">
      <c r="A599" t="s">
        <v>650</v>
      </c>
      <c r="B599" s="10">
        <v>2017</v>
      </c>
      <c r="C599" s="10">
        <v>59.38</v>
      </c>
      <c r="D599">
        <v>1</v>
      </c>
      <c r="E599">
        <v>0</v>
      </c>
      <c r="F599" s="10">
        <v>97.79</v>
      </c>
      <c r="G599">
        <v>92.31</v>
      </c>
      <c r="H599">
        <v>1</v>
      </c>
      <c r="I599">
        <v>0</v>
      </c>
    </row>
    <row r="600" spans="1:10" x14ac:dyDescent="0.3">
      <c r="A600" t="s">
        <v>650</v>
      </c>
      <c r="B600" s="10">
        <v>2018</v>
      </c>
      <c r="C600" s="10">
        <v>62.5</v>
      </c>
      <c r="D600">
        <v>1</v>
      </c>
      <c r="E600">
        <v>0</v>
      </c>
      <c r="F600" s="10">
        <v>93.35</v>
      </c>
      <c r="G600">
        <v>92.86</v>
      </c>
      <c r="H600">
        <v>1</v>
      </c>
      <c r="I600">
        <v>0</v>
      </c>
    </row>
    <row r="601" spans="1:10" x14ac:dyDescent="0.3">
      <c r="A601" t="s">
        <v>650</v>
      </c>
      <c r="B601" s="10">
        <v>2019</v>
      </c>
      <c r="C601" s="10">
        <v>61.96</v>
      </c>
      <c r="D601">
        <v>1</v>
      </c>
      <c r="E601">
        <v>0</v>
      </c>
      <c r="F601" s="10">
        <v>86.04</v>
      </c>
      <c r="G601">
        <v>70.59</v>
      </c>
      <c r="H601">
        <v>1</v>
      </c>
      <c r="I601">
        <v>0</v>
      </c>
    </row>
    <row r="602" spans="1:10" x14ac:dyDescent="0.3">
      <c r="A602" t="s">
        <v>650</v>
      </c>
      <c r="B602" s="10">
        <v>2020</v>
      </c>
      <c r="C602" s="10">
        <v>62.26</v>
      </c>
      <c r="D602">
        <v>1</v>
      </c>
      <c r="E602">
        <v>1</v>
      </c>
      <c r="F602" s="10">
        <v>87.59</v>
      </c>
      <c r="G602">
        <v>69.23</v>
      </c>
      <c r="H602">
        <v>1</v>
      </c>
      <c r="I602">
        <v>0</v>
      </c>
    </row>
    <row r="603" spans="1:10" x14ac:dyDescent="0.3">
      <c r="A603" t="s">
        <v>650</v>
      </c>
      <c r="B603" s="10">
        <v>2021</v>
      </c>
      <c r="C603" s="10">
        <v>59.65</v>
      </c>
      <c r="D603">
        <v>1</v>
      </c>
      <c r="E603">
        <v>1</v>
      </c>
      <c r="F603" s="10">
        <v>93.42</v>
      </c>
      <c r="G603">
        <v>69.23</v>
      </c>
      <c r="H603">
        <v>1</v>
      </c>
      <c r="I603">
        <v>11.11</v>
      </c>
    </row>
    <row r="604" spans="1:10" x14ac:dyDescent="0.3">
      <c r="A604" t="s">
        <v>651</v>
      </c>
      <c r="B604" s="10">
        <v>2008</v>
      </c>
      <c r="C604" s="10">
        <v>95.83</v>
      </c>
      <c r="D604">
        <v>1</v>
      </c>
      <c r="E604">
        <v>1</v>
      </c>
      <c r="F604" s="10">
        <v>42.65</v>
      </c>
      <c r="G604">
        <v>35.71</v>
      </c>
      <c r="I604">
        <v>0</v>
      </c>
    </row>
    <row r="605" spans="1:10" x14ac:dyDescent="0.3">
      <c r="A605" t="s">
        <v>651</v>
      </c>
      <c r="B605" s="10">
        <v>2009</v>
      </c>
      <c r="C605" s="10">
        <v>96.25</v>
      </c>
      <c r="D605">
        <v>1</v>
      </c>
      <c r="E605">
        <v>1</v>
      </c>
      <c r="F605" s="10">
        <v>98.48</v>
      </c>
      <c r="G605">
        <v>40</v>
      </c>
      <c r="I605">
        <v>0</v>
      </c>
      <c r="J605">
        <v>16.670000000000002</v>
      </c>
    </row>
    <row r="606" spans="1:10" x14ac:dyDescent="0.3">
      <c r="A606" t="s">
        <v>651</v>
      </c>
      <c r="B606" s="10">
        <v>2010</v>
      </c>
      <c r="C606" s="10">
        <v>96.51</v>
      </c>
      <c r="D606">
        <v>1</v>
      </c>
      <c r="E606">
        <v>1</v>
      </c>
      <c r="F606" s="10">
        <v>95.71</v>
      </c>
      <c r="G606">
        <v>41.67</v>
      </c>
      <c r="I606">
        <v>0</v>
      </c>
      <c r="J606">
        <v>18.18</v>
      </c>
    </row>
    <row r="607" spans="1:10" x14ac:dyDescent="0.3">
      <c r="A607" t="s">
        <v>651</v>
      </c>
      <c r="B607" s="10">
        <v>2011</v>
      </c>
      <c r="C607" s="10">
        <v>89.53</v>
      </c>
      <c r="D607">
        <v>1</v>
      </c>
      <c r="E607">
        <v>1</v>
      </c>
      <c r="F607" s="10">
        <v>72.86</v>
      </c>
      <c r="G607">
        <v>41.67</v>
      </c>
      <c r="H607">
        <v>1</v>
      </c>
      <c r="I607">
        <v>0</v>
      </c>
      <c r="J607">
        <v>20</v>
      </c>
    </row>
    <row r="608" spans="1:10" x14ac:dyDescent="0.3">
      <c r="A608" t="s">
        <v>651</v>
      </c>
      <c r="B608" s="10">
        <v>2012</v>
      </c>
      <c r="C608" s="10">
        <v>87.78</v>
      </c>
      <c r="D608">
        <v>1</v>
      </c>
      <c r="E608">
        <v>1</v>
      </c>
      <c r="F608" s="10">
        <v>90.28</v>
      </c>
      <c r="G608">
        <v>54.55</v>
      </c>
      <c r="H608">
        <v>1</v>
      </c>
      <c r="I608">
        <v>0</v>
      </c>
      <c r="J608">
        <v>20</v>
      </c>
    </row>
    <row r="609" spans="1:10" x14ac:dyDescent="0.3">
      <c r="A609" t="s">
        <v>651</v>
      </c>
      <c r="B609" s="10">
        <v>2013</v>
      </c>
      <c r="C609" s="10">
        <v>88.64</v>
      </c>
      <c r="D609">
        <v>1</v>
      </c>
      <c r="E609">
        <v>1</v>
      </c>
      <c r="F609" s="10">
        <v>81.94</v>
      </c>
      <c r="G609">
        <v>50</v>
      </c>
      <c r="H609">
        <v>1</v>
      </c>
      <c r="I609">
        <v>0</v>
      </c>
      <c r="J609">
        <v>18.18</v>
      </c>
    </row>
    <row r="610" spans="1:10" x14ac:dyDescent="0.3">
      <c r="A610" t="s">
        <v>651</v>
      </c>
      <c r="B610" s="10">
        <v>2014</v>
      </c>
      <c r="C610" s="10">
        <v>82.56</v>
      </c>
      <c r="D610">
        <v>0</v>
      </c>
      <c r="E610">
        <v>0</v>
      </c>
      <c r="F610" s="10">
        <v>88.46</v>
      </c>
      <c r="G610">
        <v>53.85</v>
      </c>
      <c r="H610">
        <v>1</v>
      </c>
      <c r="I610">
        <v>0</v>
      </c>
      <c r="J610">
        <v>18.18</v>
      </c>
    </row>
    <row r="611" spans="1:10" x14ac:dyDescent="0.3">
      <c r="A611" t="s">
        <v>651</v>
      </c>
      <c r="B611" s="10">
        <v>2015</v>
      </c>
      <c r="C611" s="10">
        <v>85.09</v>
      </c>
      <c r="D611">
        <v>0</v>
      </c>
      <c r="E611">
        <v>0</v>
      </c>
      <c r="F611" s="10">
        <v>86.9</v>
      </c>
      <c r="G611">
        <v>50</v>
      </c>
      <c r="H611">
        <v>1</v>
      </c>
      <c r="I611">
        <v>0</v>
      </c>
      <c r="J611">
        <v>27.27</v>
      </c>
    </row>
    <row r="612" spans="1:10" x14ac:dyDescent="0.3">
      <c r="A612" t="s">
        <v>651</v>
      </c>
      <c r="B612" s="10">
        <v>2016</v>
      </c>
      <c r="C612" s="10">
        <v>90.13</v>
      </c>
      <c r="D612">
        <v>0</v>
      </c>
      <c r="E612">
        <v>0</v>
      </c>
      <c r="F612" s="10">
        <v>53.57</v>
      </c>
      <c r="G612">
        <v>45.45</v>
      </c>
      <c r="H612">
        <v>1</v>
      </c>
      <c r="I612">
        <v>0</v>
      </c>
      <c r="J612">
        <v>27.27</v>
      </c>
    </row>
    <row r="613" spans="1:10" x14ac:dyDescent="0.3">
      <c r="A613" t="s">
        <v>651</v>
      </c>
      <c r="B613" s="10">
        <v>2017</v>
      </c>
      <c r="C613" s="10">
        <v>91.56</v>
      </c>
      <c r="D613">
        <v>0</v>
      </c>
      <c r="E613">
        <v>0</v>
      </c>
      <c r="F613" s="10">
        <v>73.08</v>
      </c>
      <c r="G613">
        <v>45.45</v>
      </c>
      <c r="H613">
        <v>1</v>
      </c>
      <c r="I613">
        <v>0</v>
      </c>
      <c r="J613">
        <v>27.27</v>
      </c>
    </row>
    <row r="614" spans="1:10" x14ac:dyDescent="0.3">
      <c r="A614" t="s">
        <v>651</v>
      </c>
      <c r="B614" s="10">
        <v>2018</v>
      </c>
      <c r="C614" s="10">
        <v>91.95</v>
      </c>
      <c r="D614">
        <v>0</v>
      </c>
      <c r="E614">
        <v>0</v>
      </c>
      <c r="F614" s="10">
        <v>82.29</v>
      </c>
      <c r="G614">
        <v>50</v>
      </c>
      <c r="H614">
        <v>1</v>
      </c>
      <c r="I614">
        <v>0</v>
      </c>
      <c r="J614">
        <v>33.33</v>
      </c>
    </row>
    <row r="615" spans="1:10" x14ac:dyDescent="0.3">
      <c r="A615" t="s">
        <v>651</v>
      </c>
      <c r="B615" s="10">
        <v>2019</v>
      </c>
      <c r="C615" s="10">
        <v>99.48</v>
      </c>
      <c r="D615">
        <v>1</v>
      </c>
      <c r="E615">
        <v>0</v>
      </c>
      <c r="F615" s="10">
        <v>66.33</v>
      </c>
      <c r="G615">
        <v>53.85</v>
      </c>
      <c r="H615">
        <v>1</v>
      </c>
      <c r="I615">
        <v>0</v>
      </c>
      <c r="J615">
        <v>33.33</v>
      </c>
    </row>
    <row r="616" spans="1:10" x14ac:dyDescent="0.3">
      <c r="A616" t="s">
        <v>651</v>
      </c>
      <c r="B616" s="10">
        <v>2020</v>
      </c>
      <c r="C616" s="10">
        <v>99.54</v>
      </c>
      <c r="D616">
        <v>1</v>
      </c>
      <c r="E616">
        <v>0</v>
      </c>
      <c r="F616" s="10">
        <v>77.45</v>
      </c>
      <c r="G616">
        <v>50</v>
      </c>
      <c r="H616">
        <v>1</v>
      </c>
      <c r="I616">
        <v>0</v>
      </c>
      <c r="J616">
        <v>33.33</v>
      </c>
    </row>
    <row r="617" spans="1:10" x14ac:dyDescent="0.3">
      <c r="A617" t="s">
        <v>651</v>
      </c>
      <c r="B617" s="10">
        <v>2021</v>
      </c>
      <c r="C617" s="10">
        <v>98.77</v>
      </c>
      <c r="D617">
        <v>1</v>
      </c>
      <c r="E617">
        <v>0</v>
      </c>
      <c r="F617" s="10">
        <v>67.650000000000006</v>
      </c>
      <c r="G617">
        <v>53.85</v>
      </c>
      <c r="H617">
        <v>1</v>
      </c>
      <c r="I617">
        <v>0</v>
      </c>
      <c r="J617">
        <v>18.18</v>
      </c>
    </row>
    <row r="618" spans="1:10" x14ac:dyDescent="0.3">
      <c r="A618" t="s">
        <v>498</v>
      </c>
      <c r="B618" s="10">
        <v>2008</v>
      </c>
      <c r="C618" s="10" t="s">
        <v>679</v>
      </c>
      <c r="F618" s="10" t="s">
        <v>679</v>
      </c>
    </row>
    <row r="619" spans="1:10" x14ac:dyDescent="0.3">
      <c r="A619" t="s">
        <v>498</v>
      </c>
      <c r="B619" s="10">
        <v>2009</v>
      </c>
      <c r="C619" s="10" t="s">
        <v>679</v>
      </c>
      <c r="F619" s="10" t="s">
        <v>679</v>
      </c>
    </row>
    <row r="620" spans="1:10" x14ac:dyDescent="0.3">
      <c r="A620" t="s">
        <v>498</v>
      </c>
      <c r="B620" s="10">
        <v>2010</v>
      </c>
      <c r="C620" s="10">
        <v>29.17</v>
      </c>
      <c r="D620">
        <v>1</v>
      </c>
      <c r="E620">
        <v>1</v>
      </c>
      <c r="F620" s="10">
        <v>26.04</v>
      </c>
      <c r="G620">
        <v>63.64</v>
      </c>
      <c r="I620">
        <v>20</v>
      </c>
      <c r="J620">
        <v>10</v>
      </c>
    </row>
    <row r="621" spans="1:10" x14ac:dyDescent="0.3">
      <c r="A621" t="s">
        <v>498</v>
      </c>
      <c r="B621" s="10">
        <v>2011</v>
      </c>
      <c r="C621" s="10">
        <v>32.200000000000003</v>
      </c>
      <c r="D621">
        <v>1</v>
      </c>
      <c r="E621">
        <v>1</v>
      </c>
      <c r="F621" s="10">
        <v>5.21</v>
      </c>
      <c r="G621">
        <v>50</v>
      </c>
      <c r="I621">
        <v>14.29</v>
      </c>
      <c r="J621">
        <v>9.09</v>
      </c>
    </row>
    <row r="622" spans="1:10" x14ac:dyDescent="0.3">
      <c r="A622" t="s">
        <v>498</v>
      </c>
      <c r="B622" s="10">
        <v>2012</v>
      </c>
      <c r="C622" s="10">
        <v>87.33</v>
      </c>
      <c r="D622">
        <v>1</v>
      </c>
      <c r="E622">
        <v>1</v>
      </c>
      <c r="F622" s="10">
        <v>13.27</v>
      </c>
      <c r="G622">
        <v>61.54</v>
      </c>
      <c r="I622">
        <v>21.43</v>
      </c>
      <c r="J622">
        <v>8.33</v>
      </c>
    </row>
    <row r="623" spans="1:10" x14ac:dyDescent="0.3">
      <c r="A623" t="s">
        <v>498</v>
      </c>
      <c r="B623" s="10">
        <v>2013</v>
      </c>
      <c r="C623" s="10">
        <v>89.1</v>
      </c>
      <c r="D623">
        <v>1</v>
      </c>
      <c r="E623">
        <v>0</v>
      </c>
      <c r="F623" s="10">
        <v>17</v>
      </c>
      <c r="G623">
        <v>41.67</v>
      </c>
      <c r="I623">
        <v>26.67</v>
      </c>
      <c r="J623">
        <v>8.33</v>
      </c>
    </row>
    <row r="624" spans="1:10" x14ac:dyDescent="0.3">
      <c r="A624" t="s">
        <v>498</v>
      </c>
      <c r="B624" s="10">
        <v>2014</v>
      </c>
      <c r="C624" s="10">
        <v>90.67</v>
      </c>
      <c r="D624">
        <v>1</v>
      </c>
      <c r="E624">
        <v>0</v>
      </c>
      <c r="F624" s="10">
        <v>33.020000000000003</v>
      </c>
      <c r="G624">
        <v>50</v>
      </c>
      <c r="I624">
        <v>26.67</v>
      </c>
      <c r="J624">
        <v>8.33</v>
      </c>
    </row>
    <row r="625" spans="1:10" x14ac:dyDescent="0.3">
      <c r="A625" t="s">
        <v>498</v>
      </c>
      <c r="B625" s="10">
        <v>2015</v>
      </c>
      <c r="C625" s="10">
        <v>53.09</v>
      </c>
      <c r="D625">
        <v>0</v>
      </c>
      <c r="E625">
        <v>0</v>
      </c>
      <c r="F625" s="10">
        <v>36.72</v>
      </c>
      <c r="G625">
        <v>50</v>
      </c>
      <c r="I625">
        <v>23.53</v>
      </c>
      <c r="J625">
        <v>8.33</v>
      </c>
    </row>
    <row r="626" spans="1:10" x14ac:dyDescent="0.3">
      <c r="A626" t="s">
        <v>498</v>
      </c>
      <c r="B626" s="10">
        <v>2016</v>
      </c>
      <c r="C626" s="10">
        <v>50.58</v>
      </c>
      <c r="D626">
        <v>0</v>
      </c>
      <c r="E626">
        <v>0</v>
      </c>
      <c r="F626" s="10">
        <v>38.06</v>
      </c>
      <c r="G626">
        <v>50</v>
      </c>
      <c r="I626">
        <v>15.38</v>
      </c>
      <c r="J626">
        <v>9.09</v>
      </c>
    </row>
    <row r="627" spans="1:10" x14ac:dyDescent="0.3">
      <c r="A627" t="s">
        <v>498</v>
      </c>
      <c r="B627" s="10">
        <v>2017</v>
      </c>
      <c r="C627" s="10">
        <v>52.69</v>
      </c>
      <c r="D627">
        <v>0</v>
      </c>
      <c r="E627">
        <v>0</v>
      </c>
      <c r="F627" s="10">
        <v>21.83</v>
      </c>
      <c r="G627">
        <v>53.33</v>
      </c>
      <c r="I627">
        <v>27.27</v>
      </c>
      <c r="J627">
        <v>7.69</v>
      </c>
    </row>
    <row r="628" spans="1:10" x14ac:dyDescent="0.3">
      <c r="A628" t="s">
        <v>498</v>
      </c>
      <c r="B628" s="10">
        <v>2018</v>
      </c>
      <c r="C628" s="10">
        <v>58.11</v>
      </c>
      <c r="D628">
        <v>0</v>
      </c>
      <c r="E628">
        <v>0</v>
      </c>
      <c r="F628" s="10">
        <v>41.6</v>
      </c>
      <c r="G628">
        <v>46.67</v>
      </c>
      <c r="I628">
        <v>41.67</v>
      </c>
      <c r="J628">
        <v>7.14</v>
      </c>
    </row>
    <row r="629" spans="1:10" x14ac:dyDescent="0.3">
      <c r="A629" t="s">
        <v>498</v>
      </c>
      <c r="B629" s="10">
        <v>2019</v>
      </c>
      <c r="C629" s="10">
        <v>85.42</v>
      </c>
      <c r="D629">
        <v>0</v>
      </c>
      <c r="E629">
        <v>1</v>
      </c>
      <c r="F629" s="10">
        <v>55.22</v>
      </c>
      <c r="G629">
        <v>57.14</v>
      </c>
      <c r="H629">
        <v>1</v>
      </c>
      <c r="I629">
        <v>38.46</v>
      </c>
      <c r="J629">
        <v>7.69</v>
      </c>
    </row>
    <row r="630" spans="1:10" x14ac:dyDescent="0.3">
      <c r="A630" t="s">
        <v>498</v>
      </c>
      <c r="B630" s="10">
        <v>2020</v>
      </c>
      <c r="C630" s="10">
        <v>84.31</v>
      </c>
      <c r="D630">
        <v>0</v>
      </c>
      <c r="E630">
        <v>1</v>
      </c>
      <c r="F630" s="10">
        <v>60.63</v>
      </c>
      <c r="G630">
        <v>42.86</v>
      </c>
      <c r="H630">
        <v>1</v>
      </c>
      <c r="I630">
        <v>54.55</v>
      </c>
      <c r="J630">
        <v>9.09</v>
      </c>
    </row>
    <row r="631" spans="1:10" x14ac:dyDescent="0.3">
      <c r="A631" t="s">
        <v>498</v>
      </c>
      <c r="B631" s="10">
        <v>2021</v>
      </c>
      <c r="C631" s="10">
        <v>84.29</v>
      </c>
      <c r="D631">
        <v>0</v>
      </c>
      <c r="E631">
        <v>1</v>
      </c>
      <c r="F631" s="10">
        <v>71.959999999999994</v>
      </c>
      <c r="G631">
        <v>45.45</v>
      </c>
      <c r="H631">
        <v>1</v>
      </c>
      <c r="I631">
        <v>54.55</v>
      </c>
      <c r="J631">
        <v>9.09</v>
      </c>
    </row>
    <row r="632" spans="1:10" x14ac:dyDescent="0.3">
      <c r="A632" t="s">
        <v>123</v>
      </c>
      <c r="B632" s="10">
        <v>2008</v>
      </c>
      <c r="C632" s="10">
        <v>98.61</v>
      </c>
      <c r="D632">
        <v>1</v>
      </c>
      <c r="E632">
        <v>1</v>
      </c>
      <c r="F632" s="10">
        <v>69.89</v>
      </c>
      <c r="G632">
        <v>41.18</v>
      </c>
      <c r="I632">
        <v>6.67</v>
      </c>
      <c r="J632">
        <v>31.25</v>
      </c>
    </row>
    <row r="633" spans="1:10" x14ac:dyDescent="0.3">
      <c r="A633" t="s">
        <v>123</v>
      </c>
      <c r="B633" s="10">
        <v>2009</v>
      </c>
      <c r="C633" s="10">
        <v>98.75</v>
      </c>
      <c r="D633">
        <v>1</v>
      </c>
      <c r="E633">
        <v>1</v>
      </c>
      <c r="F633" s="10">
        <v>72.47</v>
      </c>
      <c r="G633">
        <v>38.89</v>
      </c>
      <c r="I633">
        <v>6.67</v>
      </c>
      <c r="J633">
        <v>18.75</v>
      </c>
    </row>
    <row r="634" spans="1:10" x14ac:dyDescent="0.3">
      <c r="A634" t="s">
        <v>123</v>
      </c>
      <c r="B634" s="10">
        <v>2010</v>
      </c>
      <c r="C634" s="10">
        <v>98.84</v>
      </c>
      <c r="D634">
        <v>1</v>
      </c>
      <c r="E634">
        <v>1</v>
      </c>
      <c r="F634" s="10">
        <v>37.1</v>
      </c>
      <c r="G634">
        <v>43.75</v>
      </c>
      <c r="I634">
        <v>8</v>
      </c>
      <c r="J634">
        <v>14.29</v>
      </c>
    </row>
    <row r="635" spans="1:10" x14ac:dyDescent="0.3">
      <c r="A635" t="s">
        <v>123</v>
      </c>
      <c r="B635" s="10">
        <v>2011</v>
      </c>
      <c r="C635" s="10">
        <v>98.84</v>
      </c>
      <c r="D635">
        <v>1</v>
      </c>
      <c r="E635">
        <v>1</v>
      </c>
      <c r="F635" s="10">
        <v>57.53</v>
      </c>
      <c r="G635">
        <v>44.44</v>
      </c>
      <c r="H635">
        <v>1</v>
      </c>
      <c r="I635">
        <v>6.98</v>
      </c>
      <c r="J635">
        <v>6.25</v>
      </c>
    </row>
    <row r="636" spans="1:10" x14ac:dyDescent="0.3">
      <c r="A636" t="s">
        <v>123</v>
      </c>
      <c r="B636" s="10">
        <v>2012</v>
      </c>
      <c r="C636" s="10">
        <v>98.89</v>
      </c>
      <c r="D636">
        <v>1</v>
      </c>
      <c r="E636">
        <v>1</v>
      </c>
      <c r="F636" s="10">
        <v>45.7</v>
      </c>
      <c r="G636">
        <v>47.06</v>
      </c>
      <c r="H636">
        <v>1</v>
      </c>
      <c r="I636">
        <v>7.14</v>
      </c>
      <c r="J636">
        <v>6.25</v>
      </c>
    </row>
    <row r="637" spans="1:10" x14ac:dyDescent="0.3">
      <c r="A637" t="s">
        <v>123</v>
      </c>
      <c r="B637" s="10">
        <v>2013</v>
      </c>
      <c r="C637" s="10">
        <v>98.86</v>
      </c>
      <c r="D637">
        <v>1</v>
      </c>
      <c r="E637">
        <v>1</v>
      </c>
      <c r="F637" s="10">
        <v>47.85</v>
      </c>
      <c r="G637">
        <v>52.63</v>
      </c>
      <c r="H637">
        <v>1</v>
      </c>
      <c r="I637">
        <v>7.14</v>
      </c>
      <c r="J637">
        <v>12.5</v>
      </c>
    </row>
    <row r="638" spans="1:10" x14ac:dyDescent="0.3">
      <c r="A638" t="s">
        <v>123</v>
      </c>
      <c r="B638" s="10">
        <v>2014</v>
      </c>
      <c r="C638" s="10">
        <v>98.84</v>
      </c>
      <c r="D638">
        <v>1</v>
      </c>
      <c r="E638">
        <v>1</v>
      </c>
      <c r="F638" s="10">
        <v>75.260000000000005</v>
      </c>
      <c r="G638">
        <v>55.56</v>
      </c>
      <c r="H638">
        <v>1</v>
      </c>
      <c r="I638">
        <v>8.33</v>
      </c>
      <c r="J638">
        <v>88.89</v>
      </c>
    </row>
    <row r="639" spans="1:10" x14ac:dyDescent="0.3">
      <c r="A639" t="s">
        <v>123</v>
      </c>
      <c r="B639" s="10">
        <v>2015</v>
      </c>
      <c r="C639" s="10">
        <v>99.12</v>
      </c>
      <c r="D639">
        <v>1</v>
      </c>
      <c r="E639">
        <v>1</v>
      </c>
      <c r="F639" s="10">
        <v>84.02</v>
      </c>
      <c r="G639">
        <v>55.56</v>
      </c>
      <c r="H639">
        <v>1</v>
      </c>
      <c r="I639">
        <v>8.33</v>
      </c>
      <c r="J639">
        <v>11.76</v>
      </c>
    </row>
    <row r="640" spans="1:10" x14ac:dyDescent="0.3">
      <c r="A640" t="s">
        <v>123</v>
      </c>
      <c r="B640" s="10">
        <v>2016</v>
      </c>
      <c r="C640" s="10">
        <v>99.34</v>
      </c>
      <c r="D640">
        <v>1</v>
      </c>
      <c r="E640">
        <v>1</v>
      </c>
      <c r="F640" s="10">
        <v>73.709999999999994</v>
      </c>
      <c r="G640">
        <v>58.82</v>
      </c>
      <c r="H640">
        <v>1</v>
      </c>
      <c r="I640">
        <v>6.67</v>
      </c>
      <c r="J640">
        <v>12.5</v>
      </c>
    </row>
    <row r="641" spans="1:10" x14ac:dyDescent="0.3">
      <c r="A641" t="s">
        <v>123</v>
      </c>
      <c r="B641" s="10">
        <v>2017</v>
      </c>
      <c r="C641" s="10">
        <v>98.05</v>
      </c>
      <c r="D641">
        <v>1</v>
      </c>
      <c r="E641">
        <v>1</v>
      </c>
      <c r="F641" s="10">
        <v>81.02</v>
      </c>
      <c r="G641">
        <v>58.82</v>
      </c>
      <c r="H641">
        <v>1</v>
      </c>
      <c r="I641">
        <v>9.68</v>
      </c>
      <c r="J641">
        <v>21.43</v>
      </c>
    </row>
    <row r="642" spans="1:10" x14ac:dyDescent="0.3">
      <c r="A642" t="s">
        <v>123</v>
      </c>
      <c r="B642" s="10">
        <v>2018</v>
      </c>
      <c r="C642" s="10">
        <v>98.28</v>
      </c>
      <c r="D642">
        <v>1</v>
      </c>
      <c r="E642">
        <v>1</v>
      </c>
      <c r="F642" s="10">
        <v>81.37</v>
      </c>
      <c r="G642">
        <v>50</v>
      </c>
      <c r="H642">
        <v>1</v>
      </c>
      <c r="I642">
        <v>17.649999999999999</v>
      </c>
      <c r="J642">
        <v>21.43</v>
      </c>
    </row>
    <row r="643" spans="1:10" x14ac:dyDescent="0.3">
      <c r="A643" t="s">
        <v>123</v>
      </c>
      <c r="B643" s="10">
        <v>2019</v>
      </c>
      <c r="C643" s="10">
        <v>97.42</v>
      </c>
      <c r="D643">
        <v>1</v>
      </c>
      <c r="E643">
        <v>1</v>
      </c>
      <c r="F643" s="10">
        <v>79.06</v>
      </c>
      <c r="G643">
        <v>57.14</v>
      </c>
      <c r="H643">
        <v>1</v>
      </c>
      <c r="I643">
        <v>18.75</v>
      </c>
      <c r="J643">
        <v>21.43</v>
      </c>
    </row>
    <row r="644" spans="1:10" x14ac:dyDescent="0.3">
      <c r="A644" t="s">
        <v>123</v>
      </c>
      <c r="B644" s="10">
        <v>2020</v>
      </c>
      <c r="C644" s="10">
        <v>97.71</v>
      </c>
      <c r="D644">
        <v>1</v>
      </c>
      <c r="E644">
        <v>1</v>
      </c>
      <c r="F644" s="10">
        <v>74.73</v>
      </c>
      <c r="G644">
        <v>56.25</v>
      </c>
      <c r="H644">
        <v>1</v>
      </c>
      <c r="I644">
        <v>22.22</v>
      </c>
      <c r="J644">
        <v>21.43</v>
      </c>
    </row>
    <row r="645" spans="1:10" x14ac:dyDescent="0.3">
      <c r="A645" t="s">
        <v>123</v>
      </c>
      <c r="B645" s="10">
        <v>2021</v>
      </c>
      <c r="C645" s="10">
        <v>97.95</v>
      </c>
      <c r="D645">
        <v>1</v>
      </c>
      <c r="E645">
        <v>1</v>
      </c>
      <c r="F645" s="10">
        <v>79.55</v>
      </c>
      <c r="G645">
        <v>62.5</v>
      </c>
      <c r="H645">
        <v>1</v>
      </c>
      <c r="I645">
        <v>35.29</v>
      </c>
      <c r="J645">
        <v>21.43</v>
      </c>
    </row>
    <row r="646" spans="1:10" x14ac:dyDescent="0.3">
      <c r="A646" t="s">
        <v>259</v>
      </c>
      <c r="B646" s="10">
        <v>2008</v>
      </c>
      <c r="C646" s="10">
        <v>28</v>
      </c>
      <c r="D646">
        <v>0</v>
      </c>
      <c r="E646">
        <v>1</v>
      </c>
      <c r="F646" s="10">
        <v>17.16</v>
      </c>
      <c r="I646">
        <v>0</v>
      </c>
    </row>
    <row r="647" spans="1:10" x14ac:dyDescent="0.3">
      <c r="A647" t="s">
        <v>259</v>
      </c>
      <c r="B647" s="10">
        <v>2009</v>
      </c>
      <c r="C647" s="10">
        <v>33.33</v>
      </c>
      <c r="D647">
        <v>0</v>
      </c>
      <c r="E647">
        <v>1</v>
      </c>
      <c r="F647" s="10">
        <v>7.43</v>
      </c>
      <c r="I647">
        <v>0</v>
      </c>
    </row>
    <row r="648" spans="1:10" x14ac:dyDescent="0.3">
      <c r="A648" t="s">
        <v>259</v>
      </c>
      <c r="B648" s="10">
        <v>2010</v>
      </c>
      <c r="C648" s="10">
        <v>43</v>
      </c>
      <c r="D648">
        <v>0</v>
      </c>
      <c r="E648">
        <v>1</v>
      </c>
      <c r="F648" s="10">
        <v>26.62</v>
      </c>
      <c r="G648">
        <v>0</v>
      </c>
      <c r="I648">
        <v>0</v>
      </c>
    </row>
    <row r="649" spans="1:10" x14ac:dyDescent="0.3">
      <c r="A649" t="s">
        <v>259</v>
      </c>
      <c r="B649" s="10">
        <v>2011</v>
      </c>
      <c r="C649" s="10">
        <v>46.63</v>
      </c>
      <c r="D649">
        <v>0</v>
      </c>
      <c r="E649">
        <v>1</v>
      </c>
      <c r="F649" s="10">
        <v>31.76</v>
      </c>
      <c r="G649">
        <v>100</v>
      </c>
      <c r="H649">
        <v>1</v>
      </c>
      <c r="I649">
        <v>0</v>
      </c>
    </row>
    <row r="650" spans="1:10" x14ac:dyDescent="0.3">
      <c r="A650" t="s">
        <v>259</v>
      </c>
      <c r="B650" s="10">
        <v>2012</v>
      </c>
      <c r="C650" s="10">
        <v>88.79</v>
      </c>
      <c r="D650">
        <v>0</v>
      </c>
      <c r="E650">
        <v>1</v>
      </c>
      <c r="F650" s="10">
        <v>60.9</v>
      </c>
      <c r="G650">
        <v>0</v>
      </c>
      <c r="H650">
        <v>1</v>
      </c>
      <c r="I650">
        <v>0</v>
      </c>
      <c r="J650">
        <v>11.11</v>
      </c>
    </row>
    <row r="651" spans="1:10" x14ac:dyDescent="0.3">
      <c r="A651" t="s">
        <v>259</v>
      </c>
      <c r="B651" s="10">
        <v>2013</v>
      </c>
      <c r="C651" s="10">
        <v>90.09</v>
      </c>
      <c r="D651">
        <v>0</v>
      </c>
      <c r="E651">
        <v>1</v>
      </c>
      <c r="F651" s="10">
        <v>51.88</v>
      </c>
      <c r="G651">
        <v>0</v>
      </c>
      <c r="H651">
        <v>1</v>
      </c>
      <c r="I651">
        <v>0</v>
      </c>
      <c r="J651">
        <v>12.5</v>
      </c>
    </row>
    <row r="652" spans="1:10" x14ac:dyDescent="0.3">
      <c r="A652" t="s">
        <v>259</v>
      </c>
      <c r="B652" s="10">
        <v>2014</v>
      </c>
      <c r="C652" s="10">
        <v>88.29</v>
      </c>
      <c r="D652">
        <v>0</v>
      </c>
      <c r="E652">
        <v>1</v>
      </c>
      <c r="F652" s="10">
        <v>54.49</v>
      </c>
      <c r="G652">
        <v>0</v>
      </c>
      <c r="H652">
        <v>1</v>
      </c>
      <c r="I652">
        <v>0</v>
      </c>
      <c r="J652">
        <v>22.22</v>
      </c>
    </row>
    <row r="653" spans="1:10" x14ac:dyDescent="0.3">
      <c r="A653" t="s">
        <v>259</v>
      </c>
      <c r="B653" s="10">
        <v>2015</v>
      </c>
      <c r="C653" s="10">
        <v>90.5</v>
      </c>
      <c r="D653">
        <v>0</v>
      </c>
      <c r="E653">
        <v>1</v>
      </c>
      <c r="F653" s="10">
        <v>34.42</v>
      </c>
      <c r="G653">
        <v>0</v>
      </c>
      <c r="H653">
        <v>1</v>
      </c>
      <c r="I653">
        <v>0</v>
      </c>
      <c r="J653">
        <v>22.22</v>
      </c>
    </row>
    <row r="654" spans="1:10" x14ac:dyDescent="0.3">
      <c r="A654" t="s">
        <v>259</v>
      </c>
      <c r="B654" s="10">
        <v>2016</v>
      </c>
      <c r="C654" s="10">
        <v>91.47</v>
      </c>
      <c r="D654">
        <v>0</v>
      </c>
      <c r="E654">
        <v>0</v>
      </c>
      <c r="F654" s="10">
        <v>34.869999999999997</v>
      </c>
      <c r="G654">
        <v>0</v>
      </c>
      <c r="H654">
        <v>1</v>
      </c>
      <c r="I654">
        <v>9.09</v>
      </c>
      <c r="J654">
        <v>22.22</v>
      </c>
    </row>
    <row r="655" spans="1:10" x14ac:dyDescent="0.3">
      <c r="A655" t="s">
        <v>259</v>
      </c>
      <c r="B655" s="10">
        <v>2017</v>
      </c>
      <c r="C655" s="10">
        <v>92.11</v>
      </c>
      <c r="D655">
        <v>0</v>
      </c>
      <c r="E655">
        <v>0</v>
      </c>
      <c r="F655" s="10">
        <v>51.15</v>
      </c>
      <c r="G655">
        <v>0</v>
      </c>
      <c r="H655">
        <v>1</v>
      </c>
      <c r="I655">
        <v>10</v>
      </c>
      <c r="J655">
        <v>22.22</v>
      </c>
    </row>
    <row r="656" spans="1:10" x14ac:dyDescent="0.3">
      <c r="A656" t="s">
        <v>259</v>
      </c>
      <c r="B656" s="10">
        <v>2018</v>
      </c>
      <c r="C656" s="10">
        <v>92.58</v>
      </c>
      <c r="D656">
        <v>0</v>
      </c>
      <c r="E656">
        <v>0</v>
      </c>
      <c r="F656" s="10">
        <v>52.92</v>
      </c>
      <c r="G656">
        <v>0</v>
      </c>
      <c r="H656">
        <v>1</v>
      </c>
      <c r="I656">
        <v>11.11</v>
      </c>
      <c r="J656">
        <v>28.57</v>
      </c>
    </row>
    <row r="657" spans="1:10" x14ac:dyDescent="0.3">
      <c r="A657" t="s">
        <v>259</v>
      </c>
      <c r="B657" s="10">
        <v>2019</v>
      </c>
      <c r="C657" s="10">
        <v>93.82</v>
      </c>
      <c r="D657">
        <v>1</v>
      </c>
      <c r="E657">
        <v>1</v>
      </c>
      <c r="F657" s="10">
        <v>58.54</v>
      </c>
      <c r="G657">
        <v>0</v>
      </c>
      <c r="H657">
        <v>1</v>
      </c>
      <c r="I657">
        <v>10</v>
      </c>
      <c r="J657">
        <v>37.5</v>
      </c>
    </row>
    <row r="658" spans="1:10" x14ac:dyDescent="0.3">
      <c r="A658" t="s">
        <v>259</v>
      </c>
      <c r="B658" s="10">
        <v>2020</v>
      </c>
      <c r="C658" s="10">
        <v>94.65</v>
      </c>
      <c r="D658">
        <v>1</v>
      </c>
      <c r="E658">
        <v>1</v>
      </c>
      <c r="F658" s="10">
        <v>75.599999999999994</v>
      </c>
      <c r="G658">
        <v>0</v>
      </c>
      <c r="H658">
        <v>1</v>
      </c>
      <c r="I658">
        <v>10</v>
      </c>
      <c r="J658">
        <v>37.5</v>
      </c>
    </row>
    <row r="659" spans="1:10" x14ac:dyDescent="0.3">
      <c r="A659" t="s">
        <v>259</v>
      </c>
      <c r="B659" s="10">
        <v>2021</v>
      </c>
      <c r="C659" s="10">
        <v>95.88</v>
      </c>
      <c r="D659">
        <v>1</v>
      </c>
      <c r="E659">
        <v>1</v>
      </c>
      <c r="F659" s="10">
        <v>65.8</v>
      </c>
      <c r="G659">
        <v>0</v>
      </c>
      <c r="H659">
        <v>1</v>
      </c>
      <c r="I659">
        <v>20</v>
      </c>
      <c r="J659">
        <v>25</v>
      </c>
    </row>
    <row r="660" spans="1:10" x14ac:dyDescent="0.3">
      <c r="A660" t="s">
        <v>257</v>
      </c>
      <c r="B660" s="10">
        <v>2008</v>
      </c>
      <c r="C660" s="10">
        <v>96.51</v>
      </c>
      <c r="D660">
        <v>1</v>
      </c>
      <c r="E660">
        <v>1</v>
      </c>
      <c r="F660" s="10">
        <v>43.62</v>
      </c>
      <c r="I660">
        <v>13.33</v>
      </c>
      <c r="J660">
        <v>21.43</v>
      </c>
    </row>
    <row r="661" spans="1:10" x14ac:dyDescent="0.3">
      <c r="A661" t="s">
        <v>257</v>
      </c>
      <c r="B661" s="10">
        <v>2009</v>
      </c>
      <c r="C661" s="10">
        <v>97.27</v>
      </c>
      <c r="D661">
        <v>1</v>
      </c>
      <c r="E661">
        <v>1</v>
      </c>
      <c r="F661" s="10">
        <v>28.72</v>
      </c>
      <c r="I661">
        <v>25</v>
      </c>
      <c r="J661">
        <v>21.43</v>
      </c>
    </row>
    <row r="662" spans="1:10" x14ac:dyDescent="0.3">
      <c r="A662" t="s">
        <v>257</v>
      </c>
      <c r="B662" s="10">
        <v>2010</v>
      </c>
      <c r="C662" s="10">
        <v>29.17</v>
      </c>
      <c r="D662">
        <v>1</v>
      </c>
      <c r="E662">
        <v>1</v>
      </c>
      <c r="F662" s="10">
        <v>21.88</v>
      </c>
      <c r="G662">
        <v>50</v>
      </c>
      <c r="I662">
        <v>12.12</v>
      </c>
      <c r="J662">
        <v>20</v>
      </c>
    </row>
    <row r="663" spans="1:10" x14ac:dyDescent="0.3">
      <c r="A663" t="s">
        <v>257</v>
      </c>
      <c r="B663" s="10">
        <v>2011</v>
      </c>
      <c r="C663" s="10">
        <v>28.81</v>
      </c>
      <c r="D663">
        <v>1</v>
      </c>
      <c r="E663">
        <v>1</v>
      </c>
      <c r="F663" s="10">
        <v>3.13</v>
      </c>
      <c r="G663">
        <v>47.06</v>
      </c>
      <c r="H663">
        <v>1</v>
      </c>
      <c r="I663">
        <v>18.18</v>
      </c>
      <c r="J663">
        <v>20</v>
      </c>
    </row>
    <row r="664" spans="1:10" x14ac:dyDescent="0.3">
      <c r="A664" t="s">
        <v>257</v>
      </c>
      <c r="B664" s="10">
        <v>2012</v>
      </c>
      <c r="C664" s="10">
        <v>34.67</v>
      </c>
      <c r="D664">
        <v>1</v>
      </c>
      <c r="E664">
        <v>1</v>
      </c>
      <c r="F664" s="10">
        <v>7.14</v>
      </c>
      <c r="G664">
        <v>43.75</v>
      </c>
      <c r="H664">
        <v>1</v>
      </c>
      <c r="I664">
        <v>17.5</v>
      </c>
      <c r="J664">
        <v>20</v>
      </c>
    </row>
    <row r="665" spans="1:10" x14ac:dyDescent="0.3">
      <c r="A665" t="s">
        <v>257</v>
      </c>
      <c r="B665" s="10">
        <v>2013</v>
      </c>
      <c r="C665" s="10">
        <v>37.18</v>
      </c>
      <c r="D665">
        <v>1</v>
      </c>
      <c r="E665">
        <v>1</v>
      </c>
      <c r="F665" s="10">
        <v>13</v>
      </c>
      <c r="G665">
        <v>56.25</v>
      </c>
      <c r="H665">
        <v>1</v>
      </c>
      <c r="I665">
        <v>15.38</v>
      </c>
      <c r="J665">
        <v>18.75</v>
      </c>
    </row>
    <row r="666" spans="1:10" x14ac:dyDescent="0.3">
      <c r="A666" t="s">
        <v>257</v>
      </c>
      <c r="B666" s="10">
        <v>2014</v>
      </c>
      <c r="C666" s="10">
        <v>14</v>
      </c>
      <c r="D666">
        <v>1</v>
      </c>
      <c r="E666">
        <v>1</v>
      </c>
      <c r="F666" s="10">
        <v>12.26</v>
      </c>
      <c r="G666">
        <v>36.840000000000003</v>
      </c>
      <c r="H666">
        <v>1</v>
      </c>
      <c r="I666">
        <v>18.18</v>
      </c>
      <c r="J666">
        <v>26.67</v>
      </c>
    </row>
    <row r="667" spans="1:10" x14ac:dyDescent="0.3">
      <c r="A667" t="s">
        <v>257</v>
      </c>
      <c r="B667" s="10">
        <v>2015</v>
      </c>
      <c r="C667" s="10">
        <v>16.05</v>
      </c>
      <c r="D667">
        <v>1</v>
      </c>
      <c r="E667">
        <v>1</v>
      </c>
      <c r="F667" s="10">
        <v>7.03</v>
      </c>
      <c r="G667">
        <v>35.29</v>
      </c>
      <c r="H667">
        <v>1</v>
      </c>
      <c r="I667">
        <v>20</v>
      </c>
      <c r="J667">
        <v>23.08</v>
      </c>
    </row>
    <row r="668" spans="1:10" x14ac:dyDescent="0.3">
      <c r="A668" t="s">
        <v>257</v>
      </c>
      <c r="B668" s="10">
        <v>2016</v>
      </c>
      <c r="C668" s="10">
        <v>13.95</v>
      </c>
      <c r="D668">
        <v>1</v>
      </c>
      <c r="E668">
        <v>1</v>
      </c>
      <c r="F668" s="10">
        <v>2.2400000000000002</v>
      </c>
      <c r="G668">
        <v>33.33</v>
      </c>
      <c r="H668">
        <v>1</v>
      </c>
      <c r="I668">
        <v>22.5</v>
      </c>
      <c r="J668">
        <v>15.38</v>
      </c>
    </row>
    <row r="669" spans="1:10" x14ac:dyDescent="0.3">
      <c r="A669" t="s">
        <v>257</v>
      </c>
      <c r="B669" s="10">
        <v>2017</v>
      </c>
      <c r="C669" s="10">
        <v>16.670000000000002</v>
      </c>
      <c r="D669">
        <v>1</v>
      </c>
      <c r="E669">
        <v>1</v>
      </c>
      <c r="F669" s="10">
        <v>16.2</v>
      </c>
      <c r="G669">
        <v>35.71</v>
      </c>
      <c r="H669">
        <v>1</v>
      </c>
      <c r="I669">
        <v>25.64</v>
      </c>
      <c r="J669">
        <v>21.43</v>
      </c>
    </row>
    <row r="670" spans="1:10" x14ac:dyDescent="0.3">
      <c r="A670" t="s">
        <v>257</v>
      </c>
      <c r="B670" s="10">
        <v>2018</v>
      </c>
      <c r="C670" s="10">
        <v>18.47</v>
      </c>
      <c r="D670">
        <v>1</v>
      </c>
      <c r="E670">
        <v>1</v>
      </c>
      <c r="F670" s="10">
        <v>87.4</v>
      </c>
      <c r="G670">
        <v>33.33</v>
      </c>
      <c r="H670">
        <v>1</v>
      </c>
      <c r="I670">
        <v>31.03</v>
      </c>
      <c r="J670">
        <v>16.670000000000002</v>
      </c>
    </row>
    <row r="671" spans="1:10" x14ac:dyDescent="0.3">
      <c r="A671" t="s">
        <v>257</v>
      </c>
      <c r="B671" s="10">
        <v>2019</v>
      </c>
      <c r="C671" s="10">
        <v>17.079999999999998</v>
      </c>
      <c r="D671">
        <v>1</v>
      </c>
      <c r="E671">
        <v>1</v>
      </c>
      <c r="F671" s="10">
        <v>82.14</v>
      </c>
      <c r="G671">
        <v>38.46</v>
      </c>
      <c r="H671">
        <v>1</v>
      </c>
      <c r="I671">
        <v>30</v>
      </c>
      <c r="J671">
        <v>16.670000000000002</v>
      </c>
    </row>
    <row r="672" spans="1:10" x14ac:dyDescent="0.3">
      <c r="A672" t="s">
        <v>257</v>
      </c>
      <c r="B672" s="10">
        <v>2020</v>
      </c>
      <c r="C672" s="10">
        <v>16.059999999999999</v>
      </c>
      <c r="D672">
        <v>1</v>
      </c>
      <c r="E672">
        <v>1</v>
      </c>
      <c r="F672" s="10">
        <v>97.46</v>
      </c>
      <c r="G672">
        <v>46.15</v>
      </c>
      <c r="H672">
        <v>1</v>
      </c>
      <c r="I672">
        <v>32.14</v>
      </c>
      <c r="J672">
        <v>20</v>
      </c>
    </row>
    <row r="673" spans="1:10" x14ac:dyDescent="0.3">
      <c r="A673" t="s">
        <v>257</v>
      </c>
      <c r="B673" s="10">
        <v>2021</v>
      </c>
      <c r="C673" s="10">
        <v>13.46</v>
      </c>
      <c r="D673">
        <v>1</v>
      </c>
      <c r="E673">
        <v>1</v>
      </c>
      <c r="F673" s="10">
        <v>95.1</v>
      </c>
      <c r="G673">
        <v>50</v>
      </c>
      <c r="H673">
        <v>1</v>
      </c>
      <c r="I673">
        <v>32.14</v>
      </c>
      <c r="J673">
        <v>11.11</v>
      </c>
    </row>
    <row r="674" spans="1:10" x14ac:dyDescent="0.3">
      <c r="A674" t="s">
        <v>42</v>
      </c>
      <c r="B674" s="10">
        <v>2008</v>
      </c>
      <c r="C674" s="10">
        <v>24.42</v>
      </c>
      <c r="D674">
        <v>1</v>
      </c>
      <c r="E674">
        <v>1</v>
      </c>
      <c r="F674" s="10">
        <v>25.57</v>
      </c>
      <c r="G674">
        <v>50</v>
      </c>
      <c r="I674">
        <v>0</v>
      </c>
    </row>
    <row r="675" spans="1:10" x14ac:dyDescent="0.3">
      <c r="A675" t="s">
        <v>42</v>
      </c>
      <c r="B675" s="10">
        <v>2009</v>
      </c>
      <c r="C675" s="10">
        <v>93.64</v>
      </c>
      <c r="D675">
        <v>1</v>
      </c>
      <c r="E675">
        <v>1</v>
      </c>
      <c r="F675" s="10">
        <v>24.16</v>
      </c>
      <c r="G675">
        <v>57.14</v>
      </c>
      <c r="I675">
        <v>0</v>
      </c>
      <c r="J675">
        <v>7.69</v>
      </c>
    </row>
    <row r="676" spans="1:10" x14ac:dyDescent="0.3">
      <c r="A676" t="s">
        <v>42</v>
      </c>
      <c r="B676" s="10">
        <v>2010</v>
      </c>
      <c r="C676" s="10">
        <v>95.83</v>
      </c>
      <c r="D676">
        <v>1</v>
      </c>
      <c r="E676">
        <v>1</v>
      </c>
      <c r="F676" s="10">
        <v>76.88</v>
      </c>
      <c r="G676">
        <v>71.430000000000007</v>
      </c>
      <c r="H676">
        <v>1</v>
      </c>
      <c r="I676">
        <v>1.85</v>
      </c>
      <c r="J676">
        <v>14.29</v>
      </c>
    </row>
    <row r="677" spans="1:10" x14ac:dyDescent="0.3">
      <c r="A677" t="s">
        <v>42</v>
      </c>
      <c r="B677" s="10">
        <v>2011</v>
      </c>
      <c r="C677" s="10">
        <v>90.68</v>
      </c>
      <c r="D677">
        <v>1</v>
      </c>
      <c r="E677">
        <v>1</v>
      </c>
      <c r="F677" s="10">
        <v>74.73</v>
      </c>
      <c r="G677">
        <v>68.75</v>
      </c>
      <c r="H677">
        <v>1</v>
      </c>
      <c r="I677">
        <v>1.92</v>
      </c>
      <c r="J677">
        <v>14.29</v>
      </c>
    </row>
    <row r="678" spans="1:10" x14ac:dyDescent="0.3">
      <c r="A678" t="s">
        <v>42</v>
      </c>
      <c r="B678" s="10">
        <v>2012</v>
      </c>
      <c r="C678" s="10">
        <v>90</v>
      </c>
      <c r="D678">
        <v>1</v>
      </c>
      <c r="E678">
        <v>1</v>
      </c>
      <c r="F678" s="10">
        <v>71.510000000000005</v>
      </c>
      <c r="G678">
        <v>73.33</v>
      </c>
      <c r="H678">
        <v>1</v>
      </c>
      <c r="I678">
        <v>2.13</v>
      </c>
      <c r="J678">
        <v>15.38</v>
      </c>
    </row>
    <row r="679" spans="1:10" x14ac:dyDescent="0.3">
      <c r="A679" t="s">
        <v>42</v>
      </c>
      <c r="B679" s="10">
        <v>2013</v>
      </c>
      <c r="C679" s="10">
        <v>98.08</v>
      </c>
      <c r="D679">
        <v>1</v>
      </c>
      <c r="E679">
        <v>1</v>
      </c>
      <c r="F679" s="10">
        <v>80.11</v>
      </c>
      <c r="G679">
        <v>75</v>
      </c>
      <c r="H679">
        <v>1</v>
      </c>
      <c r="I679">
        <v>0</v>
      </c>
      <c r="J679">
        <v>21.43</v>
      </c>
    </row>
    <row r="680" spans="1:10" x14ac:dyDescent="0.3">
      <c r="A680" t="s">
        <v>42</v>
      </c>
      <c r="B680" s="10">
        <v>2014</v>
      </c>
      <c r="C680" s="10">
        <v>90.67</v>
      </c>
      <c r="D680">
        <v>1</v>
      </c>
      <c r="E680">
        <v>1</v>
      </c>
      <c r="F680" s="10">
        <v>85.79</v>
      </c>
      <c r="G680">
        <v>64.709999999999994</v>
      </c>
      <c r="H680">
        <v>1</v>
      </c>
      <c r="I680">
        <v>2.56</v>
      </c>
      <c r="J680">
        <v>33.33</v>
      </c>
    </row>
    <row r="681" spans="1:10" x14ac:dyDescent="0.3">
      <c r="A681" t="s">
        <v>42</v>
      </c>
      <c r="B681" s="10">
        <v>2015</v>
      </c>
      <c r="C681" s="10">
        <v>90.74</v>
      </c>
      <c r="D681">
        <v>1</v>
      </c>
      <c r="E681">
        <v>1</v>
      </c>
      <c r="F681" s="10">
        <v>81.96</v>
      </c>
      <c r="G681">
        <v>58.82</v>
      </c>
      <c r="H681">
        <v>1</v>
      </c>
      <c r="I681">
        <v>2.7</v>
      </c>
      <c r="J681">
        <v>33.33</v>
      </c>
    </row>
    <row r="682" spans="1:10" x14ac:dyDescent="0.3">
      <c r="A682" t="s">
        <v>42</v>
      </c>
      <c r="B682" s="10">
        <v>2016</v>
      </c>
      <c r="C682" s="10">
        <v>90.12</v>
      </c>
      <c r="D682">
        <v>1</v>
      </c>
      <c r="E682">
        <v>1</v>
      </c>
      <c r="F682" s="10">
        <v>84.02</v>
      </c>
      <c r="G682">
        <v>60</v>
      </c>
      <c r="H682">
        <v>1</v>
      </c>
      <c r="I682">
        <v>2.7</v>
      </c>
      <c r="J682">
        <v>33.33</v>
      </c>
    </row>
    <row r="683" spans="1:10" x14ac:dyDescent="0.3">
      <c r="A683" t="s">
        <v>42</v>
      </c>
      <c r="B683" s="10">
        <v>2017</v>
      </c>
      <c r="C683" s="10">
        <v>91.94</v>
      </c>
      <c r="D683">
        <v>1</v>
      </c>
      <c r="E683">
        <v>1</v>
      </c>
      <c r="F683" s="10">
        <v>84.72</v>
      </c>
      <c r="G683">
        <v>60</v>
      </c>
      <c r="H683">
        <v>1</v>
      </c>
      <c r="I683">
        <v>2.78</v>
      </c>
      <c r="J683">
        <v>33.33</v>
      </c>
    </row>
    <row r="684" spans="1:10" x14ac:dyDescent="0.3">
      <c r="A684" t="s">
        <v>42</v>
      </c>
      <c r="B684" s="10">
        <v>2018</v>
      </c>
      <c r="C684" s="10">
        <v>93.24</v>
      </c>
      <c r="D684">
        <v>1</v>
      </c>
      <c r="E684">
        <v>1</v>
      </c>
      <c r="F684" s="10">
        <v>83.33</v>
      </c>
      <c r="G684">
        <v>70.59</v>
      </c>
      <c r="H684">
        <v>1</v>
      </c>
      <c r="I684">
        <v>3.13</v>
      </c>
      <c r="J684">
        <v>33.33</v>
      </c>
    </row>
    <row r="685" spans="1:10" x14ac:dyDescent="0.3">
      <c r="A685" t="s">
        <v>42</v>
      </c>
      <c r="B685" s="10">
        <v>2019</v>
      </c>
      <c r="C685" s="10">
        <v>93.75</v>
      </c>
      <c r="D685">
        <v>1</v>
      </c>
      <c r="E685">
        <v>1</v>
      </c>
      <c r="F685" s="10">
        <v>86.56</v>
      </c>
      <c r="G685">
        <v>64.709999999999994</v>
      </c>
      <c r="H685">
        <v>1</v>
      </c>
      <c r="I685">
        <v>3.13</v>
      </c>
      <c r="J685">
        <v>31.25</v>
      </c>
    </row>
    <row r="686" spans="1:10" x14ac:dyDescent="0.3">
      <c r="A686" t="s">
        <v>42</v>
      </c>
      <c r="B686" s="10">
        <v>2020</v>
      </c>
      <c r="C686" s="10">
        <v>93.8</v>
      </c>
      <c r="D686">
        <v>1</v>
      </c>
      <c r="E686">
        <v>1</v>
      </c>
      <c r="F686" s="10">
        <v>82.88</v>
      </c>
      <c r="G686">
        <v>58.82</v>
      </c>
      <c r="H686">
        <v>1</v>
      </c>
      <c r="I686">
        <v>10.34</v>
      </c>
      <c r="J686">
        <v>31.25</v>
      </c>
    </row>
    <row r="687" spans="1:10" x14ac:dyDescent="0.3">
      <c r="A687" t="s">
        <v>42</v>
      </c>
      <c r="B687" s="10">
        <v>2021</v>
      </c>
      <c r="C687" s="10">
        <v>91.99</v>
      </c>
      <c r="D687">
        <v>1</v>
      </c>
      <c r="E687">
        <v>1</v>
      </c>
      <c r="F687" s="10">
        <v>81.569999999999993</v>
      </c>
      <c r="G687">
        <v>56.25</v>
      </c>
      <c r="H687">
        <v>1</v>
      </c>
      <c r="I687">
        <v>17.239999999999998</v>
      </c>
      <c r="J687">
        <v>26.67</v>
      </c>
    </row>
    <row r="688" spans="1:10" x14ac:dyDescent="0.3">
      <c r="A688" t="s">
        <v>10</v>
      </c>
      <c r="B688" s="10">
        <v>2008</v>
      </c>
      <c r="C688" s="10">
        <v>46.97</v>
      </c>
      <c r="D688">
        <v>1</v>
      </c>
      <c r="E688">
        <v>1</v>
      </c>
      <c r="F688" s="10">
        <v>99.83</v>
      </c>
      <c r="I688">
        <v>20</v>
      </c>
      <c r="J688">
        <v>14.29</v>
      </c>
    </row>
    <row r="689" spans="1:10" x14ac:dyDescent="0.3">
      <c r="A689" t="s">
        <v>10</v>
      </c>
      <c r="B689" s="10">
        <v>2009</v>
      </c>
      <c r="C689" s="10">
        <v>44.44</v>
      </c>
      <c r="D689">
        <v>1</v>
      </c>
      <c r="E689">
        <v>1</v>
      </c>
      <c r="F689" s="10">
        <v>94.81</v>
      </c>
      <c r="G689">
        <v>68.75</v>
      </c>
      <c r="I689">
        <v>11.11</v>
      </c>
    </row>
    <row r="690" spans="1:10" x14ac:dyDescent="0.3">
      <c r="A690" t="s">
        <v>10</v>
      </c>
      <c r="B690" s="10">
        <v>2010</v>
      </c>
      <c r="C690" s="10">
        <v>51.16</v>
      </c>
      <c r="D690">
        <v>1</v>
      </c>
      <c r="E690">
        <v>1</v>
      </c>
      <c r="F690" s="10">
        <v>99.52</v>
      </c>
      <c r="G690">
        <v>63.16</v>
      </c>
      <c r="I690">
        <v>7.69</v>
      </c>
      <c r="J690">
        <v>42.86</v>
      </c>
    </row>
    <row r="691" spans="1:10" x14ac:dyDescent="0.3">
      <c r="A691" t="s">
        <v>10</v>
      </c>
      <c r="B691" s="10">
        <v>2011</v>
      </c>
      <c r="C691" s="10">
        <v>50</v>
      </c>
      <c r="D691">
        <v>1</v>
      </c>
      <c r="E691">
        <v>1</v>
      </c>
      <c r="F691" s="10">
        <v>96.46</v>
      </c>
      <c r="G691">
        <v>80</v>
      </c>
      <c r="H691">
        <v>1</v>
      </c>
      <c r="I691">
        <v>0</v>
      </c>
      <c r="J691">
        <v>46.15</v>
      </c>
    </row>
    <row r="692" spans="1:10" x14ac:dyDescent="0.3">
      <c r="A692" t="s">
        <v>10</v>
      </c>
      <c r="B692" s="10">
        <v>2012</v>
      </c>
      <c r="C692" s="10">
        <v>56.36</v>
      </c>
      <c r="D692">
        <v>1</v>
      </c>
      <c r="E692">
        <v>1</v>
      </c>
      <c r="F692" s="10">
        <v>92.63</v>
      </c>
      <c r="G692">
        <v>75</v>
      </c>
      <c r="H692">
        <v>1</v>
      </c>
      <c r="I692">
        <v>0</v>
      </c>
      <c r="J692">
        <v>40</v>
      </c>
    </row>
    <row r="693" spans="1:10" x14ac:dyDescent="0.3">
      <c r="A693" t="s">
        <v>10</v>
      </c>
      <c r="B693" s="10">
        <v>2013</v>
      </c>
      <c r="C693" s="10">
        <v>53.7</v>
      </c>
      <c r="D693">
        <v>1</v>
      </c>
      <c r="E693">
        <v>1</v>
      </c>
      <c r="F693" s="10">
        <v>96.12</v>
      </c>
      <c r="G693">
        <v>73.33</v>
      </c>
      <c r="H693">
        <v>1</v>
      </c>
      <c r="I693">
        <v>8.33</v>
      </c>
      <c r="J693">
        <v>42.86</v>
      </c>
    </row>
    <row r="694" spans="1:10" x14ac:dyDescent="0.3">
      <c r="A694" t="s">
        <v>10</v>
      </c>
      <c r="B694" s="10">
        <v>2014</v>
      </c>
      <c r="C694" s="10">
        <v>54.08</v>
      </c>
      <c r="D694">
        <v>1</v>
      </c>
      <c r="E694">
        <v>1</v>
      </c>
      <c r="F694" s="10">
        <v>97.38</v>
      </c>
      <c r="G694">
        <v>73.33</v>
      </c>
      <c r="H694">
        <v>1</v>
      </c>
      <c r="I694">
        <v>7.69</v>
      </c>
      <c r="J694">
        <v>53.33</v>
      </c>
    </row>
    <row r="695" spans="1:10" x14ac:dyDescent="0.3">
      <c r="A695" t="s">
        <v>10</v>
      </c>
      <c r="B695" s="10">
        <v>2015</v>
      </c>
      <c r="C695" s="10">
        <v>54.17</v>
      </c>
      <c r="D695">
        <v>1</v>
      </c>
      <c r="E695">
        <v>1</v>
      </c>
      <c r="F695" s="10">
        <v>86.81</v>
      </c>
      <c r="G695">
        <v>81.25</v>
      </c>
      <c r="H695">
        <v>1</v>
      </c>
      <c r="I695">
        <v>8.33</v>
      </c>
      <c r="J695">
        <v>53.33</v>
      </c>
    </row>
    <row r="696" spans="1:10" x14ac:dyDescent="0.3">
      <c r="A696" t="s">
        <v>10</v>
      </c>
      <c r="B696" s="10">
        <v>2016</v>
      </c>
      <c r="C696" s="10">
        <v>58.16</v>
      </c>
      <c r="D696">
        <v>1</v>
      </c>
      <c r="E696">
        <v>1</v>
      </c>
      <c r="F696" s="10">
        <v>87.5</v>
      </c>
      <c r="G696">
        <v>81.25</v>
      </c>
      <c r="H696">
        <v>1</v>
      </c>
      <c r="I696">
        <v>0</v>
      </c>
      <c r="J696">
        <v>42.86</v>
      </c>
    </row>
    <row r="697" spans="1:10" x14ac:dyDescent="0.3">
      <c r="A697" t="s">
        <v>10</v>
      </c>
      <c r="B697" s="10">
        <v>2017</v>
      </c>
      <c r="C697" s="10">
        <v>79.17</v>
      </c>
      <c r="D697">
        <v>1</v>
      </c>
      <c r="E697">
        <v>1</v>
      </c>
      <c r="F697" s="10">
        <v>91.32</v>
      </c>
      <c r="G697">
        <v>80</v>
      </c>
      <c r="H697">
        <v>1</v>
      </c>
      <c r="I697">
        <v>0</v>
      </c>
      <c r="J697">
        <v>46.15</v>
      </c>
    </row>
    <row r="698" spans="1:10" x14ac:dyDescent="0.3">
      <c r="A698" t="s">
        <v>10</v>
      </c>
      <c r="B698" s="10">
        <v>2018</v>
      </c>
      <c r="C698" s="10">
        <v>81.900000000000006</v>
      </c>
      <c r="D698">
        <v>1</v>
      </c>
      <c r="E698">
        <v>1</v>
      </c>
      <c r="F698" s="10">
        <v>97.47</v>
      </c>
      <c r="G698">
        <v>75</v>
      </c>
      <c r="H698">
        <v>1</v>
      </c>
      <c r="I698">
        <v>15.38</v>
      </c>
      <c r="J698">
        <v>53.33</v>
      </c>
    </row>
    <row r="699" spans="1:10" x14ac:dyDescent="0.3">
      <c r="A699" t="s">
        <v>10</v>
      </c>
      <c r="B699" s="10">
        <v>2019</v>
      </c>
      <c r="C699" s="10">
        <v>80.150000000000006</v>
      </c>
      <c r="D699">
        <v>1</v>
      </c>
      <c r="E699">
        <v>1</v>
      </c>
      <c r="F699" s="10">
        <v>99.52</v>
      </c>
      <c r="G699">
        <v>85.71</v>
      </c>
      <c r="H699">
        <v>1</v>
      </c>
      <c r="I699">
        <v>14.29</v>
      </c>
      <c r="J699">
        <v>41.67</v>
      </c>
    </row>
    <row r="700" spans="1:10" x14ac:dyDescent="0.3">
      <c r="A700" t="s">
        <v>10</v>
      </c>
      <c r="B700" s="10">
        <v>2020</v>
      </c>
      <c r="C700" s="10">
        <v>79.88</v>
      </c>
      <c r="D700">
        <v>1</v>
      </c>
      <c r="E700">
        <v>1</v>
      </c>
      <c r="F700" s="10">
        <v>99.62</v>
      </c>
      <c r="G700">
        <v>73.33</v>
      </c>
      <c r="H700">
        <v>1</v>
      </c>
      <c r="I700">
        <v>28.57</v>
      </c>
      <c r="J700">
        <v>54.55</v>
      </c>
    </row>
    <row r="701" spans="1:10" x14ac:dyDescent="0.3">
      <c r="A701" t="s">
        <v>10</v>
      </c>
      <c r="B701" s="10">
        <v>2021</v>
      </c>
      <c r="C701" s="10">
        <v>78.98</v>
      </c>
      <c r="D701">
        <v>1</v>
      </c>
      <c r="E701">
        <v>1</v>
      </c>
      <c r="F701" s="10">
        <v>99.78</v>
      </c>
      <c r="G701">
        <v>84.62</v>
      </c>
      <c r="H701">
        <v>1</v>
      </c>
      <c r="I701">
        <v>40</v>
      </c>
      <c r="J701">
        <v>80</v>
      </c>
    </row>
    <row r="702" spans="1:10" x14ac:dyDescent="0.3">
      <c r="A702" t="s">
        <v>46</v>
      </c>
      <c r="B702" s="10">
        <v>2008</v>
      </c>
      <c r="C702" s="10">
        <v>78.790000000000006</v>
      </c>
      <c r="D702">
        <v>1</v>
      </c>
      <c r="E702">
        <v>1</v>
      </c>
      <c r="F702" s="10">
        <v>88.54</v>
      </c>
      <c r="I702">
        <v>15.38</v>
      </c>
    </row>
    <row r="703" spans="1:10" x14ac:dyDescent="0.3">
      <c r="A703" t="s">
        <v>46</v>
      </c>
      <c r="B703" s="10">
        <v>2009</v>
      </c>
      <c r="C703" s="10">
        <v>75</v>
      </c>
      <c r="D703">
        <v>1</v>
      </c>
      <c r="E703">
        <v>1</v>
      </c>
      <c r="F703" s="10">
        <v>96.74</v>
      </c>
      <c r="G703">
        <v>77.78</v>
      </c>
      <c r="I703">
        <v>16.670000000000002</v>
      </c>
    </row>
    <row r="704" spans="1:10" x14ac:dyDescent="0.3">
      <c r="A704" t="s">
        <v>46</v>
      </c>
      <c r="B704" s="10">
        <v>2010</v>
      </c>
      <c r="C704" s="10">
        <v>77.91</v>
      </c>
      <c r="D704">
        <v>1</v>
      </c>
      <c r="E704">
        <v>1</v>
      </c>
      <c r="F704" s="10">
        <v>86.17</v>
      </c>
      <c r="G704">
        <v>77.78</v>
      </c>
      <c r="I704">
        <v>10.53</v>
      </c>
    </row>
    <row r="705" spans="1:10" x14ac:dyDescent="0.3">
      <c r="A705" t="s">
        <v>46</v>
      </c>
      <c r="B705" s="10">
        <v>2011</v>
      </c>
      <c r="C705" s="10">
        <v>78.569999999999993</v>
      </c>
      <c r="D705">
        <v>1</v>
      </c>
      <c r="E705">
        <v>1</v>
      </c>
      <c r="F705" s="10">
        <v>98.96</v>
      </c>
      <c r="G705">
        <v>85.71</v>
      </c>
      <c r="H705">
        <v>1</v>
      </c>
      <c r="I705">
        <v>10.53</v>
      </c>
    </row>
    <row r="706" spans="1:10" x14ac:dyDescent="0.3">
      <c r="A706" t="s">
        <v>46</v>
      </c>
      <c r="B706" s="10">
        <v>2012</v>
      </c>
      <c r="C706" s="10">
        <v>26.36</v>
      </c>
      <c r="D706">
        <v>1</v>
      </c>
      <c r="E706">
        <v>1</v>
      </c>
      <c r="F706" s="10">
        <v>90.43</v>
      </c>
      <c r="G706">
        <v>77.78</v>
      </c>
      <c r="H706">
        <v>1</v>
      </c>
      <c r="I706">
        <v>0</v>
      </c>
    </row>
    <row r="707" spans="1:10" x14ac:dyDescent="0.3">
      <c r="A707" t="s">
        <v>46</v>
      </c>
      <c r="B707" s="10">
        <v>2013</v>
      </c>
      <c r="C707" s="10">
        <v>25</v>
      </c>
      <c r="D707">
        <v>1</v>
      </c>
      <c r="E707">
        <v>1</v>
      </c>
      <c r="F707" s="10">
        <v>98.91</v>
      </c>
      <c r="G707">
        <v>77.78</v>
      </c>
      <c r="H707">
        <v>1</v>
      </c>
      <c r="I707">
        <v>0</v>
      </c>
    </row>
    <row r="708" spans="1:10" x14ac:dyDescent="0.3">
      <c r="A708" t="s">
        <v>46</v>
      </c>
      <c r="B708" s="10">
        <v>2014</v>
      </c>
      <c r="C708" s="10">
        <v>25.51</v>
      </c>
      <c r="D708">
        <v>1</v>
      </c>
      <c r="E708">
        <v>1</v>
      </c>
      <c r="F708" s="10">
        <v>98.91</v>
      </c>
      <c r="G708">
        <v>82.35</v>
      </c>
      <c r="H708">
        <v>1</v>
      </c>
      <c r="I708">
        <v>12</v>
      </c>
      <c r="J708">
        <v>10</v>
      </c>
    </row>
    <row r="709" spans="1:10" x14ac:dyDescent="0.3">
      <c r="A709" t="s">
        <v>46</v>
      </c>
      <c r="B709" s="10">
        <v>2015</v>
      </c>
      <c r="C709" s="10">
        <v>25</v>
      </c>
      <c r="D709">
        <v>1</v>
      </c>
      <c r="E709">
        <v>1</v>
      </c>
      <c r="F709" s="10">
        <v>96.88</v>
      </c>
      <c r="G709">
        <v>80</v>
      </c>
      <c r="H709">
        <v>1</v>
      </c>
      <c r="I709">
        <v>11.54</v>
      </c>
      <c r="J709">
        <v>11.11</v>
      </c>
    </row>
    <row r="710" spans="1:10" x14ac:dyDescent="0.3">
      <c r="A710" t="s">
        <v>46</v>
      </c>
      <c r="B710" s="10">
        <v>2016</v>
      </c>
      <c r="C710" s="10">
        <v>27.55</v>
      </c>
      <c r="D710">
        <v>1</v>
      </c>
      <c r="E710">
        <v>1</v>
      </c>
      <c r="F710" s="10">
        <v>92.71</v>
      </c>
      <c r="G710">
        <v>77.78</v>
      </c>
      <c r="H710">
        <v>1</v>
      </c>
      <c r="I710">
        <v>0</v>
      </c>
      <c r="J710">
        <v>11.11</v>
      </c>
    </row>
    <row r="711" spans="1:10" x14ac:dyDescent="0.3">
      <c r="A711" t="s">
        <v>46</v>
      </c>
      <c r="B711" s="10">
        <v>2017</v>
      </c>
      <c r="C711" s="10">
        <v>28.13</v>
      </c>
      <c r="D711">
        <v>1</v>
      </c>
      <c r="E711">
        <v>1</v>
      </c>
      <c r="F711" s="10">
        <v>94.26</v>
      </c>
      <c r="G711">
        <v>80</v>
      </c>
      <c r="H711">
        <v>1</v>
      </c>
      <c r="I711">
        <v>0</v>
      </c>
      <c r="J711">
        <v>11.11</v>
      </c>
    </row>
    <row r="712" spans="1:10" x14ac:dyDescent="0.3">
      <c r="A712" t="s">
        <v>46</v>
      </c>
      <c r="B712" s="10">
        <v>2018</v>
      </c>
      <c r="C712" s="10">
        <v>31.03</v>
      </c>
      <c r="D712">
        <v>1</v>
      </c>
      <c r="E712">
        <v>1</v>
      </c>
      <c r="F712" s="10">
        <v>95.71</v>
      </c>
      <c r="G712">
        <v>77.78</v>
      </c>
      <c r="H712">
        <v>1</v>
      </c>
      <c r="I712">
        <v>0</v>
      </c>
      <c r="J712">
        <v>11.11</v>
      </c>
    </row>
    <row r="713" spans="1:10" x14ac:dyDescent="0.3">
      <c r="A713" t="s">
        <v>46</v>
      </c>
      <c r="B713" s="10">
        <v>2019</v>
      </c>
      <c r="C713" s="10">
        <v>30.15</v>
      </c>
      <c r="D713">
        <v>1</v>
      </c>
      <c r="E713">
        <v>1</v>
      </c>
      <c r="F713" s="10">
        <v>84.86</v>
      </c>
      <c r="G713">
        <v>77.78</v>
      </c>
      <c r="H713">
        <v>1</v>
      </c>
      <c r="I713">
        <v>0</v>
      </c>
      <c r="J713">
        <v>11.11</v>
      </c>
    </row>
    <row r="714" spans="1:10" x14ac:dyDescent="0.3">
      <c r="A714" t="s">
        <v>46</v>
      </c>
      <c r="B714" s="10">
        <v>2020</v>
      </c>
      <c r="C714" s="10">
        <v>29.27</v>
      </c>
      <c r="D714">
        <v>1</v>
      </c>
      <c r="E714">
        <v>1</v>
      </c>
      <c r="F714" s="10">
        <v>94.6</v>
      </c>
      <c r="G714">
        <v>86.67</v>
      </c>
      <c r="H714">
        <v>1</v>
      </c>
      <c r="I714">
        <v>14.29</v>
      </c>
      <c r="J714">
        <v>11.11</v>
      </c>
    </row>
    <row r="715" spans="1:10" x14ac:dyDescent="0.3">
      <c r="A715" t="s">
        <v>46</v>
      </c>
      <c r="B715" s="10">
        <v>2021</v>
      </c>
      <c r="C715" s="10">
        <v>28.98</v>
      </c>
      <c r="D715">
        <v>1</v>
      </c>
      <c r="E715">
        <v>1</v>
      </c>
      <c r="F715" s="10">
        <v>98.26</v>
      </c>
      <c r="G715">
        <v>88.89</v>
      </c>
      <c r="H715">
        <v>1</v>
      </c>
      <c r="I715">
        <v>23.08</v>
      </c>
      <c r="J715">
        <v>11.11</v>
      </c>
    </row>
    <row r="716" spans="1:10" x14ac:dyDescent="0.3">
      <c r="A716" t="s">
        <v>346</v>
      </c>
      <c r="B716" s="10">
        <v>2008</v>
      </c>
      <c r="C716" s="10">
        <v>78.790000000000006</v>
      </c>
      <c r="D716">
        <v>0</v>
      </c>
      <c r="E716">
        <v>1</v>
      </c>
      <c r="F716" s="10">
        <v>4.17</v>
      </c>
      <c r="G716">
        <v>20</v>
      </c>
      <c r="I716">
        <v>0</v>
      </c>
    </row>
    <row r="717" spans="1:10" x14ac:dyDescent="0.3">
      <c r="A717" t="s">
        <v>346</v>
      </c>
      <c r="B717" s="10">
        <v>2009</v>
      </c>
      <c r="C717" s="10">
        <v>75</v>
      </c>
      <c r="D717">
        <v>1</v>
      </c>
      <c r="E717">
        <v>1</v>
      </c>
      <c r="F717" s="10">
        <v>4.17</v>
      </c>
      <c r="G717">
        <v>25</v>
      </c>
      <c r="I717">
        <v>0</v>
      </c>
      <c r="J717">
        <v>4.76</v>
      </c>
    </row>
    <row r="718" spans="1:10" x14ac:dyDescent="0.3">
      <c r="A718" t="s">
        <v>346</v>
      </c>
      <c r="B718" s="10">
        <v>2010</v>
      </c>
      <c r="C718" s="10">
        <v>77.91</v>
      </c>
      <c r="D718">
        <v>1</v>
      </c>
      <c r="E718">
        <v>1</v>
      </c>
      <c r="F718" s="10">
        <v>12.5</v>
      </c>
      <c r="G718">
        <v>10</v>
      </c>
      <c r="I718">
        <v>0</v>
      </c>
    </row>
    <row r="719" spans="1:10" x14ac:dyDescent="0.3">
      <c r="A719" t="s">
        <v>346</v>
      </c>
      <c r="B719" s="10">
        <v>2011</v>
      </c>
      <c r="C719" s="10">
        <v>78.569999999999993</v>
      </c>
      <c r="D719">
        <v>1</v>
      </c>
      <c r="E719">
        <v>1</v>
      </c>
      <c r="F719" s="10">
        <v>12.5</v>
      </c>
      <c r="G719">
        <v>11.11</v>
      </c>
      <c r="H719">
        <v>1</v>
      </c>
      <c r="I719">
        <v>0</v>
      </c>
    </row>
    <row r="720" spans="1:10" x14ac:dyDescent="0.3">
      <c r="A720" t="s">
        <v>346</v>
      </c>
      <c r="B720" s="10">
        <v>2012</v>
      </c>
      <c r="C720" s="10">
        <v>80.91</v>
      </c>
      <c r="D720">
        <v>1</v>
      </c>
      <c r="E720">
        <v>1</v>
      </c>
      <c r="F720" s="10">
        <v>4.55</v>
      </c>
      <c r="G720">
        <v>20</v>
      </c>
      <c r="H720">
        <v>1</v>
      </c>
      <c r="I720">
        <v>0</v>
      </c>
      <c r="J720">
        <v>9.52</v>
      </c>
    </row>
    <row r="721" spans="1:10" x14ac:dyDescent="0.3">
      <c r="A721" t="s">
        <v>346</v>
      </c>
      <c r="B721" s="10">
        <v>2013</v>
      </c>
      <c r="C721" s="10">
        <v>79.63</v>
      </c>
      <c r="D721">
        <v>1</v>
      </c>
      <c r="E721">
        <v>1</v>
      </c>
      <c r="F721" s="10">
        <v>4.55</v>
      </c>
      <c r="G721">
        <v>33.33</v>
      </c>
      <c r="H721">
        <v>1</v>
      </c>
      <c r="I721">
        <v>0</v>
      </c>
    </row>
    <row r="722" spans="1:10" x14ac:dyDescent="0.3">
      <c r="A722" t="s">
        <v>346</v>
      </c>
      <c r="B722" s="10">
        <v>2014</v>
      </c>
      <c r="C722" s="10">
        <v>25.51</v>
      </c>
      <c r="D722">
        <v>1</v>
      </c>
      <c r="E722">
        <v>1</v>
      </c>
      <c r="F722" s="10">
        <v>13.64</v>
      </c>
      <c r="G722">
        <v>31.82</v>
      </c>
      <c r="H722">
        <v>1</v>
      </c>
      <c r="I722">
        <v>0</v>
      </c>
      <c r="J722">
        <v>10.53</v>
      </c>
    </row>
    <row r="723" spans="1:10" x14ac:dyDescent="0.3">
      <c r="A723" t="s">
        <v>346</v>
      </c>
      <c r="B723" s="10">
        <v>2015</v>
      </c>
      <c r="C723" s="10">
        <v>25</v>
      </c>
      <c r="D723">
        <v>1</v>
      </c>
      <c r="E723">
        <v>1</v>
      </c>
      <c r="F723" s="10">
        <v>5</v>
      </c>
      <c r="G723">
        <v>27.27</v>
      </c>
      <c r="H723">
        <v>1</v>
      </c>
      <c r="I723">
        <v>11.11</v>
      </c>
      <c r="J723">
        <v>10.53</v>
      </c>
    </row>
    <row r="724" spans="1:10" x14ac:dyDescent="0.3">
      <c r="A724" t="s">
        <v>346</v>
      </c>
      <c r="B724" s="10">
        <v>2016</v>
      </c>
      <c r="C724" s="10">
        <v>27.55</v>
      </c>
      <c r="D724">
        <v>1</v>
      </c>
      <c r="E724">
        <v>1</v>
      </c>
      <c r="F724" s="10">
        <v>22.73</v>
      </c>
      <c r="G724">
        <v>25</v>
      </c>
      <c r="H724">
        <v>1</v>
      </c>
      <c r="I724">
        <v>11.11</v>
      </c>
      <c r="J724">
        <v>10.53</v>
      </c>
    </row>
    <row r="725" spans="1:10" x14ac:dyDescent="0.3">
      <c r="A725" t="s">
        <v>346</v>
      </c>
      <c r="B725" s="10">
        <v>2017</v>
      </c>
      <c r="C725" s="10">
        <v>28.13</v>
      </c>
      <c r="D725">
        <v>1</v>
      </c>
      <c r="E725">
        <v>1</v>
      </c>
      <c r="F725" s="10">
        <v>29.17</v>
      </c>
      <c r="G725">
        <v>26.32</v>
      </c>
      <c r="H725">
        <v>1</v>
      </c>
      <c r="I725">
        <v>0</v>
      </c>
      <c r="J725">
        <v>10.53</v>
      </c>
    </row>
    <row r="726" spans="1:10" x14ac:dyDescent="0.3">
      <c r="A726" t="s">
        <v>346</v>
      </c>
      <c r="B726" s="10">
        <v>2018</v>
      </c>
      <c r="C726" s="10">
        <v>31.03</v>
      </c>
      <c r="D726">
        <v>1</v>
      </c>
      <c r="E726">
        <v>1</v>
      </c>
      <c r="F726" s="10">
        <v>50</v>
      </c>
      <c r="G726">
        <v>26.32</v>
      </c>
      <c r="H726">
        <v>1</v>
      </c>
      <c r="I726">
        <v>0</v>
      </c>
      <c r="J726">
        <v>10.53</v>
      </c>
    </row>
    <row r="727" spans="1:10" x14ac:dyDescent="0.3">
      <c r="A727" t="s">
        <v>346</v>
      </c>
      <c r="B727" s="10">
        <v>2019</v>
      </c>
      <c r="C727" s="10">
        <v>30.15</v>
      </c>
      <c r="D727">
        <v>1</v>
      </c>
      <c r="E727">
        <v>1</v>
      </c>
      <c r="F727" s="10">
        <v>43.33</v>
      </c>
      <c r="G727">
        <v>32</v>
      </c>
      <c r="H727">
        <v>1</v>
      </c>
      <c r="I727">
        <v>28.57</v>
      </c>
      <c r="J727">
        <v>15.79</v>
      </c>
    </row>
    <row r="728" spans="1:10" x14ac:dyDescent="0.3">
      <c r="A728" t="s">
        <v>346</v>
      </c>
      <c r="B728" s="10">
        <v>2020</v>
      </c>
      <c r="C728" s="10">
        <v>29.27</v>
      </c>
      <c r="D728">
        <v>1</v>
      </c>
      <c r="E728">
        <v>1</v>
      </c>
      <c r="F728" s="10">
        <v>16.670000000000002</v>
      </c>
      <c r="G728">
        <v>26.32</v>
      </c>
      <c r="H728">
        <v>1</v>
      </c>
      <c r="I728">
        <v>28.57</v>
      </c>
      <c r="J728">
        <v>15.79</v>
      </c>
    </row>
    <row r="729" spans="1:10" x14ac:dyDescent="0.3">
      <c r="A729" t="s">
        <v>346</v>
      </c>
      <c r="B729" s="10">
        <v>2021</v>
      </c>
      <c r="C729" s="10">
        <v>28.98</v>
      </c>
      <c r="D729">
        <v>1</v>
      </c>
      <c r="E729">
        <v>1</v>
      </c>
      <c r="F729" s="10">
        <v>23.33</v>
      </c>
      <c r="G729">
        <v>27.27</v>
      </c>
      <c r="H729">
        <v>1</v>
      </c>
      <c r="I729">
        <v>20</v>
      </c>
      <c r="J729">
        <v>16.670000000000002</v>
      </c>
    </row>
    <row r="730" spans="1:10" x14ac:dyDescent="0.3">
      <c r="A730" t="s">
        <v>391</v>
      </c>
      <c r="B730" s="10">
        <v>2008</v>
      </c>
      <c r="C730" s="10">
        <v>18.18</v>
      </c>
      <c r="D730">
        <v>1</v>
      </c>
      <c r="E730">
        <v>1</v>
      </c>
      <c r="F730" s="10">
        <v>59.62</v>
      </c>
      <c r="G730">
        <v>41.67</v>
      </c>
      <c r="I730">
        <v>0</v>
      </c>
    </row>
    <row r="731" spans="1:10" x14ac:dyDescent="0.3">
      <c r="A731" t="s">
        <v>391</v>
      </c>
      <c r="B731" s="10">
        <v>2009</v>
      </c>
      <c r="C731" s="10">
        <v>19.440000000000001</v>
      </c>
      <c r="D731">
        <v>1</v>
      </c>
      <c r="E731">
        <v>1</v>
      </c>
      <c r="F731" s="10">
        <v>20.37</v>
      </c>
      <c r="G731">
        <v>36.36</v>
      </c>
      <c r="I731">
        <v>0</v>
      </c>
    </row>
    <row r="732" spans="1:10" x14ac:dyDescent="0.3">
      <c r="A732" t="s">
        <v>391</v>
      </c>
      <c r="B732" s="10">
        <v>2010</v>
      </c>
      <c r="C732" s="10">
        <v>23.26</v>
      </c>
      <c r="D732">
        <v>1</v>
      </c>
      <c r="E732">
        <v>1</v>
      </c>
      <c r="F732" s="10">
        <v>80.36</v>
      </c>
      <c r="G732">
        <v>50</v>
      </c>
      <c r="I732">
        <v>10</v>
      </c>
      <c r="J732">
        <v>7.69</v>
      </c>
    </row>
    <row r="733" spans="1:10" x14ac:dyDescent="0.3">
      <c r="A733" t="s">
        <v>391</v>
      </c>
      <c r="B733" s="10">
        <v>2011</v>
      </c>
      <c r="C733" s="10">
        <v>78.569999999999993</v>
      </c>
      <c r="D733">
        <v>1</v>
      </c>
      <c r="E733">
        <v>1</v>
      </c>
      <c r="F733" s="10">
        <v>94.64</v>
      </c>
      <c r="G733">
        <v>43.75</v>
      </c>
      <c r="H733">
        <v>1</v>
      </c>
      <c r="I733">
        <v>8.33</v>
      </c>
      <c r="J733">
        <v>7.69</v>
      </c>
    </row>
    <row r="734" spans="1:10" x14ac:dyDescent="0.3">
      <c r="A734" t="s">
        <v>391</v>
      </c>
      <c r="B734" s="10">
        <v>2012</v>
      </c>
      <c r="C734" s="10">
        <v>26.36</v>
      </c>
      <c r="D734">
        <v>1</v>
      </c>
      <c r="E734">
        <v>1</v>
      </c>
      <c r="F734" s="10">
        <v>73.209999999999994</v>
      </c>
      <c r="G734">
        <v>50</v>
      </c>
      <c r="H734">
        <v>1</v>
      </c>
      <c r="I734">
        <v>0</v>
      </c>
      <c r="J734">
        <v>7.69</v>
      </c>
    </row>
    <row r="735" spans="1:10" x14ac:dyDescent="0.3">
      <c r="A735" t="s">
        <v>391</v>
      </c>
      <c r="B735" s="10">
        <v>2013</v>
      </c>
      <c r="C735" s="10">
        <v>25</v>
      </c>
      <c r="D735">
        <v>1</v>
      </c>
      <c r="E735">
        <v>1</v>
      </c>
      <c r="F735" s="10">
        <v>87.93</v>
      </c>
      <c r="G735">
        <v>53.85</v>
      </c>
      <c r="H735">
        <v>1</v>
      </c>
      <c r="I735">
        <v>0</v>
      </c>
      <c r="J735">
        <v>7.69</v>
      </c>
    </row>
    <row r="736" spans="1:10" x14ac:dyDescent="0.3">
      <c r="A736" t="s">
        <v>391</v>
      </c>
      <c r="B736" s="10">
        <v>2014</v>
      </c>
      <c r="C736" s="10">
        <v>25.51</v>
      </c>
      <c r="D736">
        <v>1</v>
      </c>
      <c r="E736">
        <v>1</v>
      </c>
      <c r="F736" s="10">
        <v>87.04</v>
      </c>
      <c r="G736">
        <v>53.85</v>
      </c>
      <c r="H736">
        <v>1</v>
      </c>
      <c r="I736">
        <v>0</v>
      </c>
    </row>
    <row r="737" spans="1:10" x14ac:dyDescent="0.3">
      <c r="A737" t="s">
        <v>391</v>
      </c>
      <c r="B737" s="10">
        <v>2015</v>
      </c>
      <c r="C737" s="10">
        <v>25</v>
      </c>
      <c r="D737">
        <v>1</v>
      </c>
      <c r="E737">
        <v>1</v>
      </c>
      <c r="F737" s="10">
        <v>59.62</v>
      </c>
      <c r="G737">
        <v>60</v>
      </c>
      <c r="H737">
        <v>1</v>
      </c>
      <c r="I737">
        <v>0</v>
      </c>
    </row>
    <row r="738" spans="1:10" x14ac:dyDescent="0.3">
      <c r="A738" t="s">
        <v>391</v>
      </c>
      <c r="B738" s="10">
        <v>2016</v>
      </c>
      <c r="C738" s="10">
        <v>27.55</v>
      </c>
      <c r="D738">
        <v>1</v>
      </c>
      <c r="E738">
        <v>1</v>
      </c>
      <c r="F738" s="10">
        <v>98.08</v>
      </c>
      <c r="G738">
        <v>40</v>
      </c>
      <c r="H738">
        <v>1</v>
      </c>
      <c r="I738">
        <v>0</v>
      </c>
      <c r="J738">
        <v>15.79</v>
      </c>
    </row>
    <row r="739" spans="1:10" x14ac:dyDescent="0.3">
      <c r="A739" t="s">
        <v>391</v>
      </c>
      <c r="B739" s="10">
        <v>2017</v>
      </c>
      <c r="C739" s="10">
        <v>28.13</v>
      </c>
      <c r="D739">
        <v>1</v>
      </c>
      <c r="E739">
        <v>1</v>
      </c>
      <c r="F739" s="10">
        <v>68.33</v>
      </c>
      <c r="G739">
        <v>47.83</v>
      </c>
      <c r="H739">
        <v>1</v>
      </c>
      <c r="I739">
        <v>5.56</v>
      </c>
    </row>
    <row r="740" spans="1:10" x14ac:dyDescent="0.3">
      <c r="A740" t="s">
        <v>391</v>
      </c>
      <c r="B740" s="10">
        <v>2018</v>
      </c>
      <c r="C740" s="10">
        <v>31.03</v>
      </c>
      <c r="D740">
        <v>1</v>
      </c>
      <c r="E740">
        <v>1</v>
      </c>
      <c r="F740" s="10">
        <v>88.75</v>
      </c>
      <c r="G740">
        <v>40</v>
      </c>
      <c r="H740">
        <v>1</v>
      </c>
      <c r="I740">
        <v>10</v>
      </c>
      <c r="J740">
        <v>40</v>
      </c>
    </row>
    <row r="741" spans="1:10" x14ac:dyDescent="0.3">
      <c r="A741" t="s">
        <v>391</v>
      </c>
      <c r="B741" s="10">
        <v>2019</v>
      </c>
      <c r="C741" s="10">
        <v>30.15</v>
      </c>
      <c r="D741">
        <v>1</v>
      </c>
      <c r="E741">
        <v>1</v>
      </c>
      <c r="F741" s="10">
        <v>86.73</v>
      </c>
      <c r="G741">
        <v>41.18</v>
      </c>
      <c r="H741">
        <v>1</v>
      </c>
      <c r="I741">
        <v>0</v>
      </c>
    </row>
    <row r="742" spans="1:10" x14ac:dyDescent="0.3">
      <c r="A742" t="s">
        <v>391</v>
      </c>
      <c r="B742" s="10">
        <v>2020</v>
      </c>
      <c r="C742" s="10">
        <v>29.27</v>
      </c>
      <c r="D742">
        <v>1</v>
      </c>
      <c r="E742">
        <v>1</v>
      </c>
      <c r="F742" s="10">
        <v>81.55</v>
      </c>
      <c r="G742">
        <v>31.58</v>
      </c>
      <c r="H742">
        <v>1</v>
      </c>
      <c r="I742">
        <v>0</v>
      </c>
    </row>
    <row r="743" spans="1:10" x14ac:dyDescent="0.3">
      <c r="A743" t="s">
        <v>391</v>
      </c>
      <c r="B743" s="10">
        <v>2021</v>
      </c>
      <c r="C743" s="10">
        <v>28.98</v>
      </c>
      <c r="D743">
        <v>1</v>
      </c>
      <c r="E743">
        <v>1</v>
      </c>
      <c r="F743" s="10">
        <v>96.99</v>
      </c>
      <c r="G743">
        <v>40</v>
      </c>
      <c r="H743">
        <v>1</v>
      </c>
      <c r="I743">
        <v>8.33</v>
      </c>
      <c r="J743">
        <v>80</v>
      </c>
    </row>
    <row r="744" spans="1:10" x14ac:dyDescent="0.3">
      <c r="A744" t="s">
        <v>401</v>
      </c>
      <c r="B744" s="10">
        <v>2008</v>
      </c>
      <c r="C744" s="10">
        <v>0</v>
      </c>
      <c r="D744">
        <v>0</v>
      </c>
      <c r="E744">
        <v>1</v>
      </c>
      <c r="F744" s="10">
        <v>81.58</v>
      </c>
      <c r="I744">
        <v>10</v>
      </c>
    </row>
    <row r="745" spans="1:10" x14ac:dyDescent="0.3">
      <c r="A745" t="s">
        <v>401</v>
      </c>
      <c r="B745" s="10">
        <v>2009</v>
      </c>
      <c r="C745" s="10">
        <v>19.440000000000001</v>
      </c>
      <c r="D745">
        <v>1</v>
      </c>
      <c r="E745">
        <v>1</v>
      </c>
      <c r="F745" s="10">
        <v>69.44</v>
      </c>
      <c r="I745">
        <v>10</v>
      </c>
    </row>
    <row r="746" spans="1:10" x14ac:dyDescent="0.3">
      <c r="A746" t="s">
        <v>401</v>
      </c>
      <c r="B746" s="10">
        <v>2010</v>
      </c>
      <c r="C746" s="10">
        <v>23.26</v>
      </c>
      <c r="D746">
        <v>1</v>
      </c>
      <c r="E746">
        <v>1</v>
      </c>
      <c r="F746" s="10">
        <v>96.88</v>
      </c>
      <c r="G746">
        <v>50</v>
      </c>
      <c r="I746">
        <v>9.09</v>
      </c>
      <c r="J746">
        <v>40</v>
      </c>
    </row>
    <row r="747" spans="1:10" x14ac:dyDescent="0.3">
      <c r="A747" t="s">
        <v>401</v>
      </c>
      <c r="B747" s="10">
        <v>2011</v>
      </c>
      <c r="C747" s="10">
        <v>22.45</v>
      </c>
      <c r="D747">
        <v>1</v>
      </c>
      <c r="E747">
        <v>1</v>
      </c>
      <c r="F747" s="10">
        <v>96.88</v>
      </c>
      <c r="G747">
        <v>100</v>
      </c>
      <c r="H747">
        <v>1</v>
      </c>
      <c r="I747">
        <v>8.33</v>
      </c>
      <c r="J747">
        <v>87.5</v>
      </c>
    </row>
    <row r="748" spans="1:10" x14ac:dyDescent="0.3">
      <c r="A748" t="s">
        <v>401</v>
      </c>
      <c r="B748" s="10">
        <v>2012</v>
      </c>
      <c r="C748" s="10">
        <v>26.36</v>
      </c>
      <c r="D748">
        <v>1</v>
      </c>
      <c r="E748">
        <v>1</v>
      </c>
      <c r="F748" s="10">
        <v>96.67</v>
      </c>
      <c r="G748">
        <v>100</v>
      </c>
      <c r="H748">
        <v>1</v>
      </c>
      <c r="I748">
        <v>9.09</v>
      </c>
      <c r="J748">
        <v>85.71</v>
      </c>
    </row>
    <row r="749" spans="1:10" x14ac:dyDescent="0.3">
      <c r="A749" t="s">
        <v>401</v>
      </c>
      <c r="B749" s="10">
        <v>2013</v>
      </c>
      <c r="C749" s="10">
        <v>25</v>
      </c>
      <c r="D749">
        <v>1</v>
      </c>
      <c r="E749">
        <v>1</v>
      </c>
      <c r="F749" s="10">
        <v>96.43</v>
      </c>
      <c r="G749">
        <v>100</v>
      </c>
      <c r="H749">
        <v>1</v>
      </c>
      <c r="I749">
        <v>9.09</v>
      </c>
      <c r="J749">
        <v>57.14</v>
      </c>
    </row>
    <row r="750" spans="1:10" x14ac:dyDescent="0.3">
      <c r="A750" t="s">
        <v>401</v>
      </c>
      <c r="B750" s="10">
        <v>2014</v>
      </c>
      <c r="C750" s="10">
        <v>0</v>
      </c>
      <c r="D750">
        <v>1</v>
      </c>
      <c r="E750">
        <v>1</v>
      </c>
      <c r="F750" s="10">
        <v>90</v>
      </c>
      <c r="G750">
        <v>100</v>
      </c>
      <c r="H750">
        <v>1</v>
      </c>
      <c r="I750">
        <v>23.08</v>
      </c>
      <c r="J750">
        <v>14.29</v>
      </c>
    </row>
    <row r="751" spans="1:10" x14ac:dyDescent="0.3">
      <c r="A751" t="s">
        <v>401</v>
      </c>
      <c r="B751" s="10">
        <v>2015</v>
      </c>
      <c r="C751" s="10">
        <v>0</v>
      </c>
      <c r="D751">
        <v>1</v>
      </c>
      <c r="E751">
        <v>1</v>
      </c>
      <c r="F751" s="10">
        <v>76.67</v>
      </c>
      <c r="G751">
        <v>100</v>
      </c>
      <c r="H751">
        <v>1</v>
      </c>
      <c r="I751">
        <v>23.08</v>
      </c>
      <c r="J751">
        <v>28.57</v>
      </c>
    </row>
    <row r="752" spans="1:10" x14ac:dyDescent="0.3">
      <c r="A752" t="s">
        <v>401</v>
      </c>
      <c r="B752" s="10">
        <v>2016</v>
      </c>
      <c r="C752" s="10">
        <v>0</v>
      </c>
      <c r="D752">
        <v>1</v>
      </c>
      <c r="E752">
        <v>1</v>
      </c>
      <c r="F752" s="10">
        <v>96.88</v>
      </c>
      <c r="G752">
        <v>100</v>
      </c>
      <c r="H752">
        <v>1</v>
      </c>
      <c r="I752">
        <v>23.08</v>
      </c>
      <c r="J752">
        <v>57.14</v>
      </c>
    </row>
    <row r="753" spans="1:10" x14ac:dyDescent="0.3">
      <c r="A753" t="s">
        <v>401</v>
      </c>
      <c r="B753" s="10">
        <v>2017</v>
      </c>
      <c r="C753" s="10">
        <v>0</v>
      </c>
      <c r="D753">
        <v>1</v>
      </c>
      <c r="E753">
        <v>1</v>
      </c>
      <c r="F753" s="10">
        <v>97.37</v>
      </c>
      <c r="G753">
        <v>100</v>
      </c>
      <c r="H753">
        <v>1</v>
      </c>
      <c r="I753">
        <v>15.38</v>
      </c>
      <c r="J753">
        <v>14.29</v>
      </c>
    </row>
    <row r="754" spans="1:10" x14ac:dyDescent="0.3">
      <c r="A754" t="s">
        <v>401</v>
      </c>
      <c r="B754" s="10">
        <v>2018</v>
      </c>
      <c r="C754" s="10">
        <v>0</v>
      </c>
      <c r="D754">
        <v>1</v>
      </c>
      <c r="E754">
        <v>1</v>
      </c>
      <c r="F754" s="10">
        <v>98.39</v>
      </c>
      <c r="G754">
        <v>100</v>
      </c>
      <c r="H754">
        <v>1</v>
      </c>
      <c r="I754">
        <v>27.27</v>
      </c>
      <c r="J754">
        <v>50</v>
      </c>
    </row>
    <row r="755" spans="1:10" x14ac:dyDescent="0.3">
      <c r="A755" t="s">
        <v>401</v>
      </c>
      <c r="B755" s="10">
        <v>2019</v>
      </c>
      <c r="C755" s="10">
        <v>0</v>
      </c>
      <c r="D755">
        <v>1</v>
      </c>
      <c r="E755">
        <v>1</v>
      </c>
      <c r="F755" s="10">
        <v>98.53</v>
      </c>
      <c r="G755">
        <v>100</v>
      </c>
      <c r="H755">
        <v>1</v>
      </c>
      <c r="I755">
        <v>18.18</v>
      </c>
      <c r="J755">
        <v>37.5</v>
      </c>
    </row>
    <row r="756" spans="1:10" x14ac:dyDescent="0.3">
      <c r="A756" t="s">
        <v>401</v>
      </c>
      <c r="B756" s="10">
        <v>2020</v>
      </c>
      <c r="C756" s="10">
        <v>29.27</v>
      </c>
      <c r="D756">
        <v>1</v>
      </c>
      <c r="E756">
        <v>1</v>
      </c>
      <c r="F756" s="10">
        <v>98.61</v>
      </c>
      <c r="G756">
        <v>100</v>
      </c>
      <c r="H756">
        <v>1</v>
      </c>
      <c r="I756">
        <v>21.43</v>
      </c>
    </row>
    <row r="757" spans="1:10" x14ac:dyDescent="0.3">
      <c r="A757" t="s">
        <v>401</v>
      </c>
      <c r="B757" s="10">
        <v>2021</v>
      </c>
      <c r="C757" s="10">
        <v>28.98</v>
      </c>
      <c r="D757">
        <v>1</v>
      </c>
      <c r="E757">
        <v>1</v>
      </c>
      <c r="F757" s="10">
        <v>93.06</v>
      </c>
      <c r="G757">
        <v>100</v>
      </c>
      <c r="H757">
        <v>1</v>
      </c>
      <c r="I757">
        <v>25</v>
      </c>
      <c r="J757">
        <v>12.5</v>
      </c>
    </row>
    <row r="758" spans="1:10" x14ac:dyDescent="0.3">
      <c r="A758" t="s">
        <v>453</v>
      </c>
      <c r="B758" s="10">
        <v>2008</v>
      </c>
      <c r="C758" s="10">
        <v>0</v>
      </c>
      <c r="D758">
        <v>1</v>
      </c>
      <c r="E758">
        <v>1</v>
      </c>
      <c r="F758" s="10">
        <v>31.25</v>
      </c>
      <c r="G758">
        <v>70.59</v>
      </c>
      <c r="I758">
        <v>0</v>
      </c>
    </row>
    <row r="759" spans="1:10" x14ac:dyDescent="0.3">
      <c r="A759" t="s">
        <v>453</v>
      </c>
      <c r="B759" s="10">
        <v>2009</v>
      </c>
      <c r="C759" s="10">
        <v>0</v>
      </c>
      <c r="D759">
        <v>1</v>
      </c>
      <c r="E759">
        <v>1</v>
      </c>
      <c r="F759" s="10">
        <v>61.11</v>
      </c>
      <c r="G759">
        <v>62.5</v>
      </c>
      <c r="I759">
        <v>0</v>
      </c>
    </row>
    <row r="760" spans="1:10" x14ac:dyDescent="0.3">
      <c r="A760" t="s">
        <v>453</v>
      </c>
      <c r="B760" s="10">
        <v>2010</v>
      </c>
      <c r="C760" s="10">
        <v>59.38</v>
      </c>
      <c r="D760">
        <v>1</v>
      </c>
      <c r="E760">
        <v>1</v>
      </c>
      <c r="F760" s="10">
        <v>45</v>
      </c>
      <c r="G760">
        <v>66.67</v>
      </c>
      <c r="I760">
        <v>0</v>
      </c>
      <c r="J760">
        <v>18.75</v>
      </c>
    </row>
    <row r="761" spans="1:10" x14ac:dyDescent="0.3">
      <c r="A761" t="s">
        <v>453</v>
      </c>
      <c r="B761" s="10">
        <v>2011</v>
      </c>
      <c r="C761" s="10">
        <v>58.7</v>
      </c>
      <c r="D761">
        <v>1</v>
      </c>
      <c r="E761">
        <v>1</v>
      </c>
      <c r="F761" s="10">
        <v>40.909999999999997</v>
      </c>
      <c r="G761">
        <v>50</v>
      </c>
      <c r="H761">
        <v>1</v>
      </c>
      <c r="I761">
        <v>0</v>
      </c>
      <c r="J761">
        <v>12.5</v>
      </c>
    </row>
    <row r="762" spans="1:10" x14ac:dyDescent="0.3">
      <c r="A762" t="s">
        <v>453</v>
      </c>
      <c r="B762" s="10">
        <v>2012</v>
      </c>
      <c r="C762" s="10">
        <v>81.48</v>
      </c>
      <c r="D762">
        <v>1</v>
      </c>
      <c r="E762">
        <v>1</v>
      </c>
      <c r="F762" s="10">
        <v>50</v>
      </c>
      <c r="G762">
        <v>58.82</v>
      </c>
      <c r="H762">
        <v>1</v>
      </c>
      <c r="I762">
        <v>0</v>
      </c>
      <c r="J762">
        <v>20</v>
      </c>
    </row>
    <row r="763" spans="1:10" x14ac:dyDescent="0.3">
      <c r="A763" t="s">
        <v>453</v>
      </c>
      <c r="B763" s="10">
        <v>2013</v>
      </c>
      <c r="C763" s="10">
        <v>78.849999999999994</v>
      </c>
      <c r="D763">
        <v>1</v>
      </c>
      <c r="E763">
        <v>1</v>
      </c>
      <c r="F763" s="10">
        <v>40.909999999999997</v>
      </c>
      <c r="G763">
        <v>47.06</v>
      </c>
      <c r="H763">
        <v>1</v>
      </c>
      <c r="I763">
        <v>0</v>
      </c>
      <c r="J763">
        <v>20</v>
      </c>
    </row>
    <row r="764" spans="1:10" x14ac:dyDescent="0.3">
      <c r="A764" t="s">
        <v>453</v>
      </c>
      <c r="B764" s="10">
        <v>2014</v>
      </c>
      <c r="C764" s="10">
        <v>79.17</v>
      </c>
      <c r="D764">
        <v>1</v>
      </c>
      <c r="E764">
        <v>1</v>
      </c>
      <c r="F764" s="10">
        <v>27.78</v>
      </c>
      <c r="G764">
        <v>68.75</v>
      </c>
      <c r="H764">
        <v>1</v>
      </c>
      <c r="I764">
        <v>0</v>
      </c>
      <c r="J764">
        <v>6.67</v>
      </c>
    </row>
    <row r="765" spans="1:10" x14ac:dyDescent="0.3">
      <c r="A765" t="s">
        <v>453</v>
      </c>
      <c r="B765" s="10">
        <v>2015</v>
      </c>
      <c r="C765" s="10">
        <v>79.17</v>
      </c>
      <c r="D765">
        <v>1</v>
      </c>
      <c r="E765">
        <v>1</v>
      </c>
      <c r="F765" s="10">
        <v>73.08</v>
      </c>
      <c r="G765">
        <v>70.59</v>
      </c>
      <c r="H765">
        <v>1</v>
      </c>
      <c r="I765">
        <v>0</v>
      </c>
      <c r="J765">
        <v>13.33</v>
      </c>
    </row>
    <row r="766" spans="1:10" x14ac:dyDescent="0.3">
      <c r="A766" t="s">
        <v>453</v>
      </c>
      <c r="B766" s="10">
        <v>2016</v>
      </c>
      <c r="C766" s="10">
        <v>82.61</v>
      </c>
      <c r="D766">
        <v>1</v>
      </c>
      <c r="E766">
        <v>1</v>
      </c>
      <c r="F766" s="10">
        <v>50</v>
      </c>
      <c r="G766">
        <v>80</v>
      </c>
      <c r="H766">
        <v>1</v>
      </c>
      <c r="I766">
        <v>0</v>
      </c>
      <c r="J766">
        <v>6.25</v>
      </c>
    </row>
    <row r="767" spans="1:10" x14ac:dyDescent="0.3">
      <c r="A767" t="s">
        <v>453</v>
      </c>
      <c r="B767" s="10">
        <v>2017</v>
      </c>
      <c r="C767" s="10">
        <v>87.04</v>
      </c>
      <c r="D767">
        <v>1</v>
      </c>
      <c r="E767">
        <v>1</v>
      </c>
      <c r="F767" s="10">
        <v>65.38</v>
      </c>
      <c r="G767">
        <v>87.5</v>
      </c>
      <c r="H767">
        <v>1</v>
      </c>
      <c r="I767">
        <v>0</v>
      </c>
      <c r="J767">
        <v>6.25</v>
      </c>
    </row>
    <row r="768" spans="1:10" x14ac:dyDescent="0.3">
      <c r="A768" t="s">
        <v>453</v>
      </c>
      <c r="B768" s="10">
        <v>2018</v>
      </c>
      <c r="C768" s="10">
        <v>0</v>
      </c>
      <c r="D768">
        <v>1</v>
      </c>
      <c r="E768">
        <v>1</v>
      </c>
      <c r="F768" s="10">
        <v>65.38</v>
      </c>
      <c r="G768">
        <v>94.44</v>
      </c>
      <c r="H768">
        <v>1</v>
      </c>
      <c r="I768">
        <v>0</v>
      </c>
      <c r="J768">
        <v>13.33</v>
      </c>
    </row>
    <row r="769" spans="1:10" x14ac:dyDescent="0.3">
      <c r="A769" t="s">
        <v>453</v>
      </c>
      <c r="B769" s="10">
        <v>2019</v>
      </c>
      <c r="C769" s="10">
        <v>0</v>
      </c>
      <c r="D769">
        <v>1</v>
      </c>
      <c r="E769">
        <v>1</v>
      </c>
      <c r="F769" s="10">
        <v>83.33</v>
      </c>
      <c r="G769">
        <v>95</v>
      </c>
      <c r="H769">
        <v>1</v>
      </c>
      <c r="I769">
        <v>0</v>
      </c>
      <c r="J769">
        <v>13.33</v>
      </c>
    </row>
    <row r="770" spans="1:10" x14ac:dyDescent="0.3">
      <c r="A770" t="s">
        <v>453</v>
      </c>
      <c r="B770" s="10">
        <v>2020</v>
      </c>
      <c r="C770" s="10">
        <v>0</v>
      </c>
      <c r="D770">
        <v>1</v>
      </c>
      <c r="E770">
        <v>1</v>
      </c>
      <c r="F770" s="10">
        <v>97.06</v>
      </c>
      <c r="G770">
        <v>100</v>
      </c>
      <c r="H770">
        <v>1</v>
      </c>
      <c r="I770">
        <v>20</v>
      </c>
      <c r="J770">
        <v>23.08</v>
      </c>
    </row>
    <row r="771" spans="1:10" x14ac:dyDescent="0.3">
      <c r="A771" t="s">
        <v>453</v>
      </c>
      <c r="B771" s="10">
        <v>2021</v>
      </c>
      <c r="C771" s="10" t="s">
        <v>679</v>
      </c>
      <c r="D771">
        <v>1</v>
      </c>
      <c r="E771">
        <v>1</v>
      </c>
      <c r="F771" s="10" t="s">
        <v>679</v>
      </c>
      <c r="G771">
        <v>100</v>
      </c>
      <c r="H771">
        <v>1</v>
      </c>
      <c r="I771">
        <v>20</v>
      </c>
      <c r="J771">
        <v>6.67</v>
      </c>
    </row>
    <row r="772" spans="1:10" x14ac:dyDescent="0.3">
      <c r="A772" t="s">
        <v>654</v>
      </c>
      <c r="B772" s="10">
        <v>2008</v>
      </c>
      <c r="C772" s="10">
        <v>78.790000000000006</v>
      </c>
      <c r="D772">
        <v>1</v>
      </c>
      <c r="E772">
        <v>1</v>
      </c>
      <c r="F772" s="10">
        <v>60.64</v>
      </c>
      <c r="G772">
        <v>44.44</v>
      </c>
      <c r="I772">
        <v>0</v>
      </c>
    </row>
    <row r="773" spans="1:10" x14ac:dyDescent="0.3">
      <c r="A773" t="s">
        <v>654</v>
      </c>
      <c r="B773" s="10">
        <v>2009</v>
      </c>
      <c r="C773" s="10">
        <v>75</v>
      </c>
      <c r="D773">
        <v>1</v>
      </c>
      <c r="E773">
        <v>1</v>
      </c>
      <c r="F773" s="10">
        <v>70.650000000000006</v>
      </c>
      <c r="G773">
        <v>44.44</v>
      </c>
      <c r="I773">
        <v>0</v>
      </c>
    </row>
    <row r="774" spans="1:10" x14ac:dyDescent="0.3">
      <c r="A774" t="s">
        <v>654</v>
      </c>
      <c r="B774" s="10">
        <v>2010</v>
      </c>
      <c r="C774" s="10">
        <v>77.91</v>
      </c>
      <c r="D774">
        <v>1</v>
      </c>
      <c r="E774">
        <v>1</v>
      </c>
      <c r="F774" s="10">
        <v>41.49</v>
      </c>
      <c r="G774">
        <v>36.36</v>
      </c>
      <c r="I774">
        <v>0</v>
      </c>
      <c r="J774">
        <v>62.5</v>
      </c>
    </row>
    <row r="775" spans="1:10" x14ac:dyDescent="0.3">
      <c r="A775" t="s">
        <v>654</v>
      </c>
      <c r="B775" s="10">
        <v>2011</v>
      </c>
      <c r="C775" s="10">
        <v>78.569999999999993</v>
      </c>
      <c r="D775">
        <v>1</v>
      </c>
      <c r="E775">
        <v>1</v>
      </c>
      <c r="F775" s="10">
        <v>73.400000000000006</v>
      </c>
      <c r="G775">
        <v>41.67</v>
      </c>
      <c r="H775">
        <v>1</v>
      </c>
      <c r="I775">
        <v>5.26</v>
      </c>
      <c r="J775">
        <v>100</v>
      </c>
    </row>
    <row r="776" spans="1:10" x14ac:dyDescent="0.3">
      <c r="A776" t="s">
        <v>654</v>
      </c>
      <c r="B776" s="10">
        <v>2012</v>
      </c>
      <c r="C776" s="10">
        <v>80.91</v>
      </c>
      <c r="D776">
        <v>1</v>
      </c>
      <c r="E776">
        <v>1</v>
      </c>
      <c r="F776" s="10">
        <v>36.67</v>
      </c>
      <c r="G776">
        <v>54.55</v>
      </c>
      <c r="H776">
        <v>1</v>
      </c>
      <c r="I776">
        <v>5</v>
      </c>
      <c r="J776">
        <v>100</v>
      </c>
    </row>
    <row r="777" spans="1:10" x14ac:dyDescent="0.3">
      <c r="A777" t="s">
        <v>654</v>
      </c>
      <c r="B777" s="10">
        <v>2013</v>
      </c>
      <c r="C777" s="10">
        <v>79.63</v>
      </c>
      <c r="D777">
        <v>1</v>
      </c>
      <c r="E777">
        <v>1</v>
      </c>
      <c r="F777" s="10">
        <v>42.39</v>
      </c>
      <c r="G777">
        <v>50</v>
      </c>
      <c r="H777">
        <v>1</v>
      </c>
      <c r="I777">
        <v>5.56</v>
      </c>
      <c r="J777">
        <v>100</v>
      </c>
    </row>
    <row r="778" spans="1:10" x14ac:dyDescent="0.3">
      <c r="A778" t="s">
        <v>654</v>
      </c>
      <c r="B778" s="10">
        <v>2014</v>
      </c>
      <c r="C778" s="10">
        <v>79.59</v>
      </c>
      <c r="D778">
        <v>1</v>
      </c>
      <c r="E778">
        <v>1</v>
      </c>
      <c r="F778" s="10">
        <v>44.79</v>
      </c>
      <c r="G778">
        <v>45.45</v>
      </c>
      <c r="H778">
        <v>1</v>
      </c>
      <c r="I778">
        <v>14.29</v>
      </c>
      <c r="J778">
        <v>100</v>
      </c>
    </row>
    <row r="779" spans="1:10" x14ac:dyDescent="0.3">
      <c r="A779" t="s">
        <v>654</v>
      </c>
      <c r="B779" s="10">
        <v>2015</v>
      </c>
      <c r="C779" s="10">
        <v>80.209999999999994</v>
      </c>
      <c r="D779">
        <v>1</v>
      </c>
      <c r="E779">
        <v>1</v>
      </c>
      <c r="F779" s="10">
        <v>43</v>
      </c>
      <c r="G779">
        <v>50</v>
      </c>
      <c r="H779">
        <v>1</v>
      </c>
      <c r="I779">
        <v>14.29</v>
      </c>
      <c r="J779">
        <v>87.5</v>
      </c>
    </row>
    <row r="780" spans="1:10" x14ac:dyDescent="0.3">
      <c r="A780" t="s">
        <v>654</v>
      </c>
      <c r="B780" s="10">
        <v>2016</v>
      </c>
      <c r="C780" s="10">
        <v>81.63</v>
      </c>
      <c r="D780">
        <v>1</v>
      </c>
      <c r="E780">
        <v>1</v>
      </c>
      <c r="F780" s="10">
        <v>39</v>
      </c>
      <c r="G780">
        <v>41.67</v>
      </c>
      <c r="H780">
        <v>1</v>
      </c>
      <c r="I780">
        <v>11.76</v>
      </c>
      <c r="J780">
        <v>60</v>
      </c>
    </row>
    <row r="781" spans="1:10" x14ac:dyDescent="0.3">
      <c r="A781" t="s">
        <v>654</v>
      </c>
      <c r="B781" s="10">
        <v>2017</v>
      </c>
      <c r="C781" s="10">
        <v>79.17</v>
      </c>
      <c r="D781">
        <v>1</v>
      </c>
      <c r="E781">
        <v>1</v>
      </c>
      <c r="F781" s="10">
        <v>51.89</v>
      </c>
      <c r="G781">
        <v>50</v>
      </c>
      <c r="H781">
        <v>1</v>
      </c>
      <c r="I781">
        <v>7.69</v>
      </c>
      <c r="J781">
        <v>62.5</v>
      </c>
    </row>
    <row r="782" spans="1:10" x14ac:dyDescent="0.3">
      <c r="A782" t="s">
        <v>654</v>
      </c>
      <c r="B782" s="10">
        <v>2018</v>
      </c>
      <c r="C782" s="10">
        <v>81.900000000000006</v>
      </c>
      <c r="D782">
        <v>1</v>
      </c>
      <c r="E782">
        <v>1</v>
      </c>
      <c r="F782" s="10">
        <v>69.48</v>
      </c>
      <c r="G782">
        <v>70</v>
      </c>
      <c r="H782">
        <v>1</v>
      </c>
      <c r="I782">
        <v>7.14</v>
      </c>
      <c r="J782">
        <v>37.5</v>
      </c>
    </row>
    <row r="783" spans="1:10" x14ac:dyDescent="0.3">
      <c r="A783" t="s">
        <v>654</v>
      </c>
      <c r="B783" s="10">
        <v>2019</v>
      </c>
      <c r="C783" s="10">
        <v>80.150000000000006</v>
      </c>
      <c r="D783">
        <v>1</v>
      </c>
      <c r="E783">
        <v>1</v>
      </c>
      <c r="F783" s="10">
        <v>91.88</v>
      </c>
      <c r="G783">
        <v>66.67</v>
      </c>
      <c r="H783">
        <v>1</v>
      </c>
      <c r="I783">
        <v>14.29</v>
      </c>
      <c r="J783">
        <v>33.33</v>
      </c>
    </row>
    <row r="784" spans="1:10" x14ac:dyDescent="0.3">
      <c r="A784" t="s">
        <v>654</v>
      </c>
      <c r="B784" s="10">
        <v>2020</v>
      </c>
      <c r="C784" s="10">
        <v>79.88</v>
      </c>
      <c r="D784">
        <v>1</v>
      </c>
      <c r="E784">
        <v>1</v>
      </c>
      <c r="F784" s="10">
        <v>67.72</v>
      </c>
      <c r="G784">
        <v>66.67</v>
      </c>
      <c r="H784">
        <v>1</v>
      </c>
      <c r="I784">
        <v>22.22</v>
      </c>
      <c r="J784">
        <v>33.33</v>
      </c>
    </row>
    <row r="785" spans="1:10" x14ac:dyDescent="0.3">
      <c r="A785" t="s">
        <v>654</v>
      </c>
      <c r="B785" s="10">
        <v>2021</v>
      </c>
      <c r="C785" s="10">
        <v>78.98</v>
      </c>
      <c r="D785">
        <v>1</v>
      </c>
      <c r="E785">
        <v>1</v>
      </c>
      <c r="F785" s="10">
        <v>93.04</v>
      </c>
      <c r="G785">
        <v>54.55</v>
      </c>
      <c r="H785">
        <v>1</v>
      </c>
      <c r="I785">
        <v>18.18</v>
      </c>
      <c r="J785">
        <v>40</v>
      </c>
    </row>
    <row r="786" spans="1:10" x14ac:dyDescent="0.3">
      <c r="A786" t="s">
        <v>655</v>
      </c>
      <c r="B786" s="10">
        <v>2008</v>
      </c>
      <c r="C786" s="10">
        <v>78.790000000000006</v>
      </c>
      <c r="D786">
        <v>1</v>
      </c>
      <c r="E786">
        <v>1</v>
      </c>
      <c r="F786" s="10">
        <v>98.15</v>
      </c>
      <c r="I786">
        <v>7.14</v>
      </c>
      <c r="J786">
        <v>12.5</v>
      </c>
    </row>
    <row r="787" spans="1:10" x14ac:dyDescent="0.3">
      <c r="A787" t="s">
        <v>655</v>
      </c>
      <c r="B787" s="10">
        <v>2009</v>
      </c>
      <c r="C787" s="10">
        <v>75</v>
      </c>
      <c r="D787">
        <v>1</v>
      </c>
      <c r="E787">
        <v>1</v>
      </c>
      <c r="F787" s="10">
        <v>91.35</v>
      </c>
      <c r="G787">
        <v>52.94</v>
      </c>
      <c r="I787">
        <v>14.29</v>
      </c>
      <c r="J787">
        <v>13.33</v>
      </c>
    </row>
    <row r="788" spans="1:10" x14ac:dyDescent="0.3">
      <c r="A788" t="s">
        <v>655</v>
      </c>
      <c r="B788" s="10">
        <v>2010</v>
      </c>
      <c r="C788" s="10">
        <v>77.91</v>
      </c>
      <c r="D788">
        <v>0</v>
      </c>
      <c r="E788">
        <v>1</v>
      </c>
      <c r="F788" s="10">
        <v>96.98</v>
      </c>
      <c r="G788">
        <v>47.62</v>
      </c>
      <c r="I788">
        <v>26.92</v>
      </c>
      <c r="J788">
        <v>10</v>
      </c>
    </row>
    <row r="789" spans="1:10" x14ac:dyDescent="0.3">
      <c r="A789" t="s">
        <v>655</v>
      </c>
      <c r="B789" s="10">
        <v>2011</v>
      </c>
      <c r="C789" s="10">
        <v>78.569999999999993</v>
      </c>
      <c r="D789">
        <v>0</v>
      </c>
      <c r="E789">
        <v>1</v>
      </c>
      <c r="F789" s="10">
        <v>98.31</v>
      </c>
      <c r="G789">
        <v>47.62</v>
      </c>
      <c r="H789">
        <v>1</v>
      </c>
      <c r="I789">
        <v>26.92</v>
      </c>
      <c r="J789">
        <v>11.11</v>
      </c>
    </row>
    <row r="790" spans="1:10" x14ac:dyDescent="0.3">
      <c r="A790" t="s">
        <v>655</v>
      </c>
      <c r="B790" s="10">
        <v>2012</v>
      </c>
      <c r="C790" s="10">
        <v>80.91</v>
      </c>
      <c r="D790">
        <v>0</v>
      </c>
      <c r="E790">
        <v>1</v>
      </c>
      <c r="F790" s="10">
        <v>88.56</v>
      </c>
      <c r="G790">
        <v>47.37</v>
      </c>
      <c r="H790">
        <v>1</v>
      </c>
      <c r="I790">
        <v>24.14</v>
      </c>
      <c r="J790">
        <v>5.56</v>
      </c>
    </row>
    <row r="791" spans="1:10" x14ac:dyDescent="0.3">
      <c r="A791" t="s">
        <v>655</v>
      </c>
      <c r="B791" s="10">
        <v>2013</v>
      </c>
      <c r="C791" s="10">
        <v>79.63</v>
      </c>
      <c r="D791">
        <v>0</v>
      </c>
      <c r="E791">
        <v>1</v>
      </c>
      <c r="F791" s="10">
        <v>98.29</v>
      </c>
      <c r="G791">
        <v>44.44</v>
      </c>
      <c r="H791">
        <v>1</v>
      </c>
      <c r="I791">
        <v>25.93</v>
      </c>
      <c r="J791">
        <v>5.88</v>
      </c>
    </row>
    <row r="792" spans="1:10" x14ac:dyDescent="0.3">
      <c r="A792" t="s">
        <v>655</v>
      </c>
      <c r="B792" s="10">
        <v>2014</v>
      </c>
      <c r="C792" s="10">
        <v>79.59</v>
      </c>
      <c r="D792">
        <v>0</v>
      </c>
      <c r="E792">
        <v>1</v>
      </c>
      <c r="F792" s="10">
        <v>78.31</v>
      </c>
      <c r="G792">
        <v>50</v>
      </c>
      <c r="H792">
        <v>1</v>
      </c>
      <c r="I792">
        <v>26.67</v>
      </c>
      <c r="J792">
        <v>5.56</v>
      </c>
    </row>
    <row r="793" spans="1:10" x14ac:dyDescent="0.3">
      <c r="A793" t="s">
        <v>655</v>
      </c>
      <c r="B793" s="10">
        <v>2015</v>
      </c>
      <c r="C793" s="10">
        <v>80.209999999999994</v>
      </c>
      <c r="D793">
        <v>0</v>
      </c>
      <c r="E793">
        <v>1</v>
      </c>
      <c r="F793" s="10">
        <v>89.82</v>
      </c>
      <c r="G793">
        <v>50</v>
      </c>
      <c r="H793">
        <v>1</v>
      </c>
      <c r="I793">
        <v>17.649999999999999</v>
      </c>
      <c r="J793">
        <v>5.26</v>
      </c>
    </row>
    <row r="794" spans="1:10" x14ac:dyDescent="0.3">
      <c r="A794" t="s">
        <v>655</v>
      </c>
      <c r="B794" s="10">
        <v>2016</v>
      </c>
      <c r="C794" s="10">
        <v>81.63</v>
      </c>
      <c r="D794">
        <v>0</v>
      </c>
      <c r="E794">
        <v>1</v>
      </c>
      <c r="F794" s="10">
        <v>99.37</v>
      </c>
      <c r="G794">
        <v>50</v>
      </c>
      <c r="H794">
        <v>1</v>
      </c>
      <c r="I794">
        <v>14.29</v>
      </c>
      <c r="J794">
        <v>5.26</v>
      </c>
    </row>
    <row r="795" spans="1:10" x14ac:dyDescent="0.3">
      <c r="A795" t="s">
        <v>655</v>
      </c>
      <c r="B795" s="10">
        <v>2017</v>
      </c>
      <c r="C795" s="10">
        <v>79.17</v>
      </c>
      <c r="D795">
        <v>0</v>
      </c>
      <c r="E795">
        <v>1</v>
      </c>
      <c r="F795" s="10">
        <v>99.88</v>
      </c>
      <c r="G795">
        <v>60.87</v>
      </c>
      <c r="H795">
        <v>1</v>
      </c>
      <c r="I795">
        <v>21.43</v>
      </c>
      <c r="J795">
        <v>5</v>
      </c>
    </row>
    <row r="796" spans="1:10" x14ac:dyDescent="0.3">
      <c r="A796" t="s">
        <v>655</v>
      </c>
      <c r="B796" s="10">
        <v>2018</v>
      </c>
      <c r="C796" s="10">
        <v>81.900000000000006</v>
      </c>
      <c r="D796">
        <v>0</v>
      </c>
      <c r="E796">
        <v>1</v>
      </c>
      <c r="F796" s="10">
        <v>98.79</v>
      </c>
      <c r="G796">
        <v>63.64</v>
      </c>
      <c r="H796">
        <v>1</v>
      </c>
      <c r="I796">
        <v>23.08</v>
      </c>
      <c r="J796">
        <v>6.25</v>
      </c>
    </row>
    <row r="797" spans="1:10" x14ac:dyDescent="0.3">
      <c r="A797" t="s">
        <v>655</v>
      </c>
      <c r="B797" s="10">
        <v>2019</v>
      </c>
      <c r="C797" s="10">
        <v>80.150000000000006</v>
      </c>
      <c r="D797">
        <v>0</v>
      </c>
      <c r="E797">
        <v>1</v>
      </c>
      <c r="F797" s="10">
        <v>99.13</v>
      </c>
      <c r="G797">
        <v>66.67</v>
      </c>
      <c r="H797">
        <v>1</v>
      </c>
      <c r="I797">
        <v>25</v>
      </c>
      <c r="J797">
        <v>6.67</v>
      </c>
    </row>
    <row r="798" spans="1:10" x14ac:dyDescent="0.3">
      <c r="A798" t="s">
        <v>655</v>
      </c>
      <c r="B798" s="10">
        <v>2020</v>
      </c>
      <c r="C798" s="10">
        <v>79.88</v>
      </c>
      <c r="D798">
        <v>0</v>
      </c>
      <c r="E798">
        <v>1</v>
      </c>
      <c r="F798" s="10">
        <v>98.54</v>
      </c>
      <c r="G798">
        <v>60</v>
      </c>
      <c r="H798">
        <v>1</v>
      </c>
      <c r="I798">
        <v>27.27</v>
      </c>
      <c r="J798">
        <v>6.67</v>
      </c>
    </row>
    <row r="799" spans="1:10" x14ac:dyDescent="0.3">
      <c r="A799" t="s">
        <v>655</v>
      </c>
      <c r="B799" s="10">
        <v>2021</v>
      </c>
      <c r="C799" s="10">
        <v>78.98</v>
      </c>
      <c r="D799">
        <v>0</v>
      </c>
      <c r="E799">
        <v>1</v>
      </c>
      <c r="F799" s="10">
        <v>99.5</v>
      </c>
      <c r="G799">
        <v>58.82</v>
      </c>
      <c r="H799">
        <v>1</v>
      </c>
      <c r="I799">
        <v>23.08</v>
      </c>
      <c r="J799">
        <v>7.14</v>
      </c>
    </row>
    <row r="800" spans="1:10" x14ac:dyDescent="0.3">
      <c r="A800" t="s">
        <v>544</v>
      </c>
      <c r="B800" s="10">
        <v>2008</v>
      </c>
      <c r="C800" s="10">
        <v>30</v>
      </c>
      <c r="D800">
        <v>1</v>
      </c>
      <c r="E800">
        <v>1</v>
      </c>
      <c r="F800" s="10">
        <v>82.29</v>
      </c>
      <c r="I800">
        <v>22.22</v>
      </c>
      <c r="J800">
        <v>76.92</v>
      </c>
    </row>
    <row r="801" spans="1:10" x14ac:dyDescent="0.3">
      <c r="A801" t="s">
        <v>544</v>
      </c>
      <c r="B801" s="10">
        <v>2009</v>
      </c>
      <c r="C801" s="10">
        <v>23.08</v>
      </c>
      <c r="D801">
        <v>1</v>
      </c>
      <c r="E801">
        <v>1</v>
      </c>
      <c r="F801" s="10">
        <v>83.7</v>
      </c>
      <c r="G801">
        <v>66.67</v>
      </c>
      <c r="I801">
        <v>12.5</v>
      </c>
      <c r="J801">
        <v>76.92</v>
      </c>
    </row>
    <row r="802" spans="1:10" x14ac:dyDescent="0.3">
      <c r="A802" t="s">
        <v>544</v>
      </c>
      <c r="B802" s="10">
        <v>2010</v>
      </c>
      <c r="C802" s="10">
        <v>59.38</v>
      </c>
      <c r="D802">
        <v>1</v>
      </c>
      <c r="E802">
        <v>1</v>
      </c>
      <c r="F802" s="10">
        <v>75.53</v>
      </c>
      <c r="G802">
        <v>75</v>
      </c>
      <c r="I802">
        <v>0</v>
      </c>
      <c r="J802">
        <v>46.15</v>
      </c>
    </row>
    <row r="803" spans="1:10" x14ac:dyDescent="0.3">
      <c r="A803" t="s">
        <v>544</v>
      </c>
      <c r="B803" s="10">
        <v>2011</v>
      </c>
      <c r="C803" s="10">
        <v>58.7</v>
      </c>
      <c r="D803">
        <v>1</v>
      </c>
      <c r="E803">
        <v>1</v>
      </c>
      <c r="F803" s="10">
        <v>88.54</v>
      </c>
      <c r="G803">
        <v>71.430000000000007</v>
      </c>
      <c r="H803">
        <v>1</v>
      </c>
      <c r="I803">
        <v>0</v>
      </c>
      <c r="J803">
        <v>53.85</v>
      </c>
    </row>
    <row r="804" spans="1:10" x14ac:dyDescent="0.3">
      <c r="A804" t="s">
        <v>544</v>
      </c>
      <c r="B804" s="10">
        <v>2012</v>
      </c>
      <c r="C804" s="10">
        <v>55.56</v>
      </c>
      <c r="D804">
        <v>1</v>
      </c>
      <c r="E804">
        <v>1</v>
      </c>
      <c r="F804" s="10">
        <v>67.02</v>
      </c>
      <c r="G804">
        <v>64.290000000000006</v>
      </c>
      <c r="H804">
        <v>1</v>
      </c>
      <c r="I804">
        <v>0</v>
      </c>
      <c r="J804">
        <v>58.33</v>
      </c>
    </row>
    <row r="805" spans="1:10" x14ac:dyDescent="0.3">
      <c r="A805" t="s">
        <v>544</v>
      </c>
      <c r="B805" s="10">
        <v>2013</v>
      </c>
      <c r="C805" s="10">
        <v>51.92</v>
      </c>
      <c r="D805">
        <v>1</v>
      </c>
      <c r="E805">
        <v>1</v>
      </c>
      <c r="F805" s="10">
        <v>77.17</v>
      </c>
      <c r="G805">
        <v>76.92</v>
      </c>
      <c r="H805">
        <v>1</v>
      </c>
      <c r="I805">
        <v>0</v>
      </c>
      <c r="J805">
        <v>54.55</v>
      </c>
    </row>
    <row r="806" spans="1:10" x14ac:dyDescent="0.3">
      <c r="A806" t="s">
        <v>544</v>
      </c>
      <c r="B806" s="10">
        <v>2014</v>
      </c>
      <c r="C806" s="10">
        <v>52.08</v>
      </c>
      <c r="D806">
        <v>1</v>
      </c>
      <c r="E806">
        <v>1</v>
      </c>
      <c r="F806" s="10">
        <v>90.22</v>
      </c>
      <c r="G806">
        <v>71.430000000000007</v>
      </c>
      <c r="H806">
        <v>1</v>
      </c>
      <c r="I806">
        <v>0</v>
      </c>
      <c r="J806">
        <v>66.67</v>
      </c>
    </row>
    <row r="807" spans="1:10" x14ac:dyDescent="0.3">
      <c r="A807" t="s">
        <v>544</v>
      </c>
      <c r="B807" s="10">
        <v>2015</v>
      </c>
      <c r="C807" s="10">
        <v>54.17</v>
      </c>
      <c r="D807">
        <v>1</v>
      </c>
      <c r="E807">
        <v>1</v>
      </c>
      <c r="F807" s="10">
        <v>92.71</v>
      </c>
      <c r="G807">
        <v>75</v>
      </c>
      <c r="H807">
        <v>1</v>
      </c>
      <c r="I807">
        <v>0</v>
      </c>
      <c r="J807">
        <v>63.64</v>
      </c>
    </row>
    <row r="808" spans="1:10" x14ac:dyDescent="0.3">
      <c r="A808" t="s">
        <v>544</v>
      </c>
      <c r="B808" s="10">
        <v>2016</v>
      </c>
      <c r="C808" s="10">
        <v>60.87</v>
      </c>
      <c r="D808">
        <v>1</v>
      </c>
      <c r="E808">
        <v>1</v>
      </c>
      <c r="F808" s="10">
        <v>86.46</v>
      </c>
      <c r="G808">
        <v>81.819999999999993</v>
      </c>
      <c r="H808">
        <v>1</v>
      </c>
      <c r="I808">
        <v>10</v>
      </c>
      <c r="J808">
        <v>63.64</v>
      </c>
    </row>
    <row r="809" spans="1:10" x14ac:dyDescent="0.3">
      <c r="A809" t="s">
        <v>544</v>
      </c>
      <c r="B809" s="10">
        <v>2017</v>
      </c>
      <c r="C809" s="10">
        <v>87.04</v>
      </c>
      <c r="D809">
        <v>1</v>
      </c>
      <c r="E809">
        <v>1</v>
      </c>
      <c r="F809" s="10">
        <v>82.79</v>
      </c>
      <c r="G809">
        <v>78.569999999999993</v>
      </c>
      <c r="H809">
        <v>1</v>
      </c>
      <c r="I809">
        <v>22.22</v>
      </c>
      <c r="J809">
        <v>81.819999999999993</v>
      </c>
    </row>
    <row r="810" spans="1:10" x14ac:dyDescent="0.3">
      <c r="A810" t="s">
        <v>544</v>
      </c>
      <c r="B810" s="10">
        <v>2018</v>
      </c>
      <c r="C810" s="10">
        <v>87.5</v>
      </c>
      <c r="D810">
        <v>1</v>
      </c>
      <c r="E810">
        <v>1</v>
      </c>
      <c r="F810" s="10">
        <v>89.05</v>
      </c>
      <c r="G810">
        <v>83.33</v>
      </c>
      <c r="H810">
        <v>1</v>
      </c>
      <c r="I810">
        <v>22.22</v>
      </c>
      <c r="J810">
        <v>81.819999999999993</v>
      </c>
    </row>
    <row r="811" spans="1:10" x14ac:dyDescent="0.3">
      <c r="A811" t="s">
        <v>544</v>
      </c>
      <c r="B811" s="10">
        <v>2019</v>
      </c>
      <c r="C811" s="10">
        <v>89.19</v>
      </c>
      <c r="D811">
        <v>1</v>
      </c>
      <c r="E811">
        <v>1</v>
      </c>
      <c r="F811" s="10">
        <v>81.19</v>
      </c>
      <c r="G811">
        <v>83.33</v>
      </c>
      <c r="H811">
        <v>1</v>
      </c>
      <c r="I811">
        <v>25</v>
      </c>
      <c r="J811">
        <v>75</v>
      </c>
    </row>
    <row r="812" spans="1:10" x14ac:dyDescent="0.3">
      <c r="A812" t="s">
        <v>544</v>
      </c>
      <c r="B812" s="10">
        <v>2020</v>
      </c>
      <c r="C812" s="10">
        <v>88.1</v>
      </c>
      <c r="D812">
        <v>1</v>
      </c>
      <c r="E812">
        <v>1</v>
      </c>
      <c r="F812" s="10">
        <v>70.86</v>
      </c>
      <c r="G812">
        <v>87.5</v>
      </c>
      <c r="H812">
        <v>1</v>
      </c>
      <c r="I812">
        <v>22.22</v>
      </c>
      <c r="J812">
        <v>69.23</v>
      </c>
    </row>
    <row r="813" spans="1:10" x14ac:dyDescent="0.3">
      <c r="A813" t="s">
        <v>544</v>
      </c>
      <c r="B813" s="10">
        <v>2021</v>
      </c>
      <c r="C813" s="10">
        <v>82.35</v>
      </c>
      <c r="D813">
        <v>1</v>
      </c>
      <c r="E813">
        <v>1</v>
      </c>
      <c r="F813" s="10">
        <v>79.510000000000005</v>
      </c>
      <c r="G813">
        <v>85.71</v>
      </c>
      <c r="H813">
        <v>1</v>
      </c>
      <c r="I813">
        <v>33.33</v>
      </c>
      <c r="J813">
        <v>75</v>
      </c>
    </row>
    <row r="814" spans="1:10" x14ac:dyDescent="0.3">
      <c r="A814" t="s">
        <v>550</v>
      </c>
      <c r="B814" s="10">
        <v>2008</v>
      </c>
      <c r="C814" s="10">
        <v>0</v>
      </c>
      <c r="D814">
        <v>1</v>
      </c>
      <c r="E814">
        <v>1</v>
      </c>
      <c r="F814" s="10">
        <v>39.19</v>
      </c>
      <c r="G814">
        <v>50</v>
      </c>
      <c r="I814">
        <v>0</v>
      </c>
      <c r="J814">
        <v>33.33</v>
      </c>
    </row>
    <row r="815" spans="1:10" x14ac:dyDescent="0.3">
      <c r="A815" t="s">
        <v>550</v>
      </c>
      <c r="B815" s="10">
        <v>2009</v>
      </c>
      <c r="C815" s="10">
        <v>23.08</v>
      </c>
      <c r="D815">
        <v>1</v>
      </c>
      <c r="E815">
        <v>1</v>
      </c>
      <c r="F815" s="10">
        <v>9.2100000000000009</v>
      </c>
      <c r="G815">
        <v>44.44</v>
      </c>
      <c r="I815">
        <v>0</v>
      </c>
      <c r="J815">
        <v>33.33</v>
      </c>
    </row>
    <row r="816" spans="1:10" x14ac:dyDescent="0.3">
      <c r="A816" t="s">
        <v>550</v>
      </c>
      <c r="B816" s="10">
        <v>2010</v>
      </c>
      <c r="C816" s="10">
        <v>59.38</v>
      </c>
      <c r="D816">
        <v>1</v>
      </c>
      <c r="E816">
        <v>1</v>
      </c>
      <c r="F816" s="10">
        <v>36.9</v>
      </c>
      <c r="G816">
        <v>35.71</v>
      </c>
      <c r="I816">
        <v>0</v>
      </c>
      <c r="J816">
        <v>7.69</v>
      </c>
    </row>
    <row r="817" spans="1:10" x14ac:dyDescent="0.3">
      <c r="A817" t="s">
        <v>550</v>
      </c>
      <c r="B817" s="10">
        <v>2011</v>
      </c>
      <c r="C817" s="10">
        <v>0</v>
      </c>
      <c r="D817">
        <v>1</v>
      </c>
      <c r="E817">
        <v>1</v>
      </c>
      <c r="F817" s="10">
        <v>59.3</v>
      </c>
      <c r="G817">
        <v>52.63</v>
      </c>
      <c r="H817">
        <v>1</v>
      </c>
      <c r="I817">
        <v>0</v>
      </c>
      <c r="J817">
        <v>15.38</v>
      </c>
    </row>
    <row r="818" spans="1:10" x14ac:dyDescent="0.3">
      <c r="A818" t="s">
        <v>550</v>
      </c>
      <c r="B818" s="10">
        <v>2012</v>
      </c>
      <c r="C818" s="10">
        <v>0</v>
      </c>
      <c r="D818">
        <v>1</v>
      </c>
      <c r="E818">
        <v>1</v>
      </c>
      <c r="F818" s="10">
        <v>53.26</v>
      </c>
      <c r="G818">
        <v>53.85</v>
      </c>
      <c r="H818">
        <v>1</v>
      </c>
      <c r="I818">
        <v>0</v>
      </c>
      <c r="J818">
        <v>16.670000000000002</v>
      </c>
    </row>
    <row r="819" spans="1:10" x14ac:dyDescent="0.3">
      <c r="A819" t="s">
        <v>550</v>
      </c>
      <c r="B819" s="10">
        <v>2013</v>
      </c>
      <c r="C819" s="10">
        <v>0</v>
      </c>
      <c r="D819">
        <v>1</v>
      </c>
      <c r="E819">
        <v>1</v>
      </c>
      <c r="F819" s="10">
        <v>70</v>
      </c>
      <c r="G819">
        <v>46.15</v>
      </c>
      <c r="H819">
        <v>1</v>
      </c>
      <c r="I819">
        <v>6.67</v>
      </c>
      <c r="J819">
        <v>8.33</v>
      </c>
    </row>
    <row r="820" spans="1:10" x14ac:dyDescent="0.3">
      <c r="A820" t="s">
        <v>550</v>
      </c>
      <c r="B820" s="10">
        <v>2014</v>
      </c>
      <c r="C820" s="10">
        <v>52.08</v>
      </c>
      <c r="D820">
        <v>1</v>
      </c>
      <c r="E820">
        <v>1</v>
      </c>
      <c r="F820" s="10">
        <v>92.22</v>
      </c>
      <c r="G820">
        <v>70</v>
      </c>
      <c r="H820">
        <v>1</v>
      </c>
      <c r="I820">
        <v>6.67</v>
      </c>
    </row>
    <row r="821" spans="1:10" x14ac:dyDescent="0.3">
      <c r="A821" t="s">
        <v>550</v>
      </c>
      <c r="B821" s="10">
        <v>2015</v>
      </c>
      <c r="C821" s="10">
        <v>54.17</v>
      </c>
      <c r="D821">
        <v>1</v>
      </c>
      <c r="E821">
        <v>1</v>
      </c>
      <c r="F821" s="10">
        <v>63.54</v>
      </c>
      <c r="G821">
        <v>62.5</v>
      </c>
      <c r="H821">
        <v>1</v>
      </c>
      <c r="I821">
        <v>0</v>
      </c>
    </row>
    <row r="822" spans="1:10" x14ac:dyDescent="0.3">
      <c r="A822" t="s">
        <v>550</v>
      </c>
      <c r="B822" s="10">
        <v>2016</v>
      </c>
      <c r="C822" s="10">
        <v>60.87</v>
      </c>
      <c r="D822">
        <v>1</v>
      </c>
      <c r="E822">
        <v>1</v>
      </c>
      <c r="F822" s="10">
        <v>69.61</v>
      </c>
      <c r="G822">
        <v>58.33</v>
      </c>
      <c r="H822">
        <v>1</v>
      </c>
      <c r="I822">
        <v>0</v>
      </c>
    </row>
    <row r="823" spans="1:10" x14ac:dyDescent="0.3">
      <c r="A823" t="s">
        <v>550</v>
      </c>
      <c r="B823" s="10">
        <v>2017</v>
      </c>
      <c r="C823" s="10">
        <v>87.04</v>
      </c>
      <c r="D823">
        <v>1</v>
      </c>
      <c r="E823">
        <v>1</v>
      </c>
      <c r="F823" s="10">
        <v>47.12</v>
      </c>
      <c r="G823">
        <v>60</v>
      </c>
      <c r="H823">
        <v>1</v>
      </c>
      <c r="I823">
        <v>0</v>
      </c>
    </row>
    <row r="824" spans="1:10" x14ac:dyDescent="0.3">
      <c r="A824" t="s">
        <v>550</v>
      </c>
      <c r="B824" s="10">
        <v>2018</v>
      </c>
      <c r="C824" s="10">
        <v>87.5</v>
      </c>
      <c r="D824">
        <v>1</v>
      </c>
      <c r="E824">
        <v>1</v>
      </c>
      <c r="F824" s="10">
        <v>58</v>
      </c>
      <c r="G824">
        <v>56.25</v>
      </c>
      <c r="H824">
        <v>1</v>
      </c>
      <c r="I824">
        <v>0</v>
      </c>
    </row>
    <row r="825" spans="1:10" x14ac:dyDescent="0.3">
      <c r="A825" t="s">
        <v>550</v>
      </c>
      <c r="B825" s="10">
        <v>2019</v>
      </c>
      <c r="C825" s="10">
        <v>89.19</v>
      </c>
      <c r="D825">
        <v>1</v>
      </c>
      <c r="E825">
        <v>1</v>
      </c>
      <c r="F825" s="10">
        <v>91.45</v>
      </c>
      <c r="G825">
        <v>50</v>
      </c>
      <c r="H825">
        <v>1</v>
      </c>
      <c r="I825">
        <v>0</v>
      </c>
    </row>
    <row r="826" spans="1:10" x14ac:dyDescent="0.3">
      <c r="A826" t="s">
        <v>550</v>
      </c>
      <c r="B826" s="10">
        <v>2020</v>
      </c>
      <c r="C826" s="10">
        <v>88.1</v>
      </c>
      <c r="D826">
        <v>1</v>
      </c>
      <c r="E826">
        <v>1</v>
      </c>
      <c r="F826" s="10">
        <v>56.49</v>
      </c>
      <c r="G826">
        <v>55.56</v>
      </c>
      <c r="H826">
        <v>1</v>
      </c>
      <c r="I826">
        <v>0</v>
      </c>
    </row>
    <row r="827" spans="1:10" x14ac:dyDescent="0.3">
      <c r="A827" t="s">
        <v>550</v>
      </c>
      <c r="B827" s="10">
        <v>2021</v>
      </c>
      <c r="C827" s="10">
        <v>82.35</v>
      </c>
      <c r="D827">
        <v>1</v>
      </c>
      <c r="E827">
        <v>1</v>
      </c>
      <c r="F827" s="10">
        <v>68.989999999999995</v>
      </c>
      <c r="G827">
        <v>60</v>
      </c>
      <c r="H827">
        <v>1</v>
      </c>
      <c r="I827">
        <v>0</v>
      </c>
    </row>
    <row r="828" spans="1:10" x14ac:dyDescent="0.3">
      <c r="A828" t="s">
        <v>653</v>
      </c>
      <c r="B828" s="10">
        <v>2008</v>
      </c>
      <c r="C828" s="10">
        <v>15</v>
      </c>
      <c r="D828">
        <v>1</v>
      </c>
      <c r="E828">
        <v>1</v>
      </c>
      <c r="F828" s="10">
        <v>64.89</v>
      </c>
      <c r="G828">
        <v>87.5</v>
      </c>
      <c r="I828">
        <v>0</v>
      </c>
      <c r="J828">
        <v>50</v>
      </c>
    </row>
    <row r="829" spans="1:10" x14ac:dyDescent="0.3">
      <c r="A829" t="s">
        <v>653</v>
      </c>
      <c r="B829" s="10">
        <v>2009</v>
      </c>
      <c r="C829" s="10">
        <v>50</v>
      </c>
      <c r="D829">
        <v>1</v>
      </c>
      <c r="E829">
        <v>1</v>
      </c>
      <c r="F829" s="10">
        <v>59.78</v>
      </c>
      <c r="G829">
        <v>83.33</v>
      </c>
      <c r="I829">
        <v>0</v>
      </c>
      <c r="J829">
        <v>40</v>
      </c>
    </row>
    <row r="830" spans="1:10" x14ac:dyDescent="0.3">
      <c r="A830" t="s">
        <v>653</v>
      </c>
      <c r="B830" s="10">
        <v>2010</v>
      </c>
      <c r="C830" s="10">
        <v>60.71</v>
      </c>
      <c r="D830">
        <v>1</v>
      </c>
      <c r="E830">
        <v>1</v>
      </c>
      <c r="F830" s="10">
        <v>56.38</v>
      </c>
      <c r="G830">
        <v>70</v>
      </c>
      <c r="I830">
        <v>9.09</v>
      </c>
      <c r="J830">
        <v>44.44</v>
      </c>
    </row>
    <row r="831" spans="1:10" x14ac:dyDescent="0.3">
      <c r="A831" t="s">
        <v>653</v>
      </c>
      <c r="B831" s="10">
        <v>2011</v>
      </c>
      <c r="C831" s="10">
        <v>60</v>
      </c>
      <c r="D831">
        <v>1</v>
      </c>
      <c r="E831">
        <v>1</v>
      </c>
      <c r="F831" s="10">
        <v>77.66</v>
      </c>
      <c r="G831">
        <v>70</v>
      </c>
      <c r="H831">
        <v>1</v>
      </c>
      <c r="I831">
        <v>16.670000000000002</v>
      </c>
      <c r="J831">
        <v>55.56</v>
      </c>
    </row>
    <row r="832" spans="1:10" x14ac:dyDescent="0.3">
      <c r="A832" t="s">
        <v>653</v>
      </c>
      <c r="B832" s="10">
        <v>2012</v>
      </c>
      <c r="C832" s="10">
        <v>53.33</v>
      </c>
      <c r="D832">
        <v>1</v>
      </c>
      <c r="E832">
        <v>1</v>
      </c>
      <c r="F832" s="10">
        <v>70</v>
      </c>
      <c r="G832">
        <v>87.5</v>
      </c>
      <c r="H832">
        <v>1</v>
      </c>
      <c r="I832">
        <v>16.670000000000002</v>
      </c>
      <c r="J832">
        <v>57.14</v>
      </c>
    </row>
    <row r="833" spans="1:10" x14ac:dyDescent="0.3">
      <c r="A833" t="s">
        <v>653</v>
      </c>
      <c r="B833" s="10">
        <v>2013</v>
      </c>
      <c r="C833" s="10">
        <v>57.14</v>
      </c>
      <c r="D833">
        <v>1</v>
      </c>
      <c r="E833">
        <v>1</v>
      </c>
      <c r="F833" s="10">
        <v>64.13</v>
      </c>
      <c r="G833">
        <v>100</v>
      </c>
      <c r="H833">
        <v>1</v>
      </c>
      <c r="I833">
        <v>20</v>
      </c>
      <c r="J833">
        <v>66.67</v>
      </c>
    </row>
    <row r="834" spans="1:10" x14ac:dyDescent="0.3">
      <c r="A834" t="s">
        <v>653</v>
      </c>
      <c r="B834" s="10">
        <v>2014</v>
      </c>
      <c r="C834" s="10">
        <v>56.67</v>
      </c>
      <c r="D834">
        <v>1</v>
      </c>
      <c r="E834">
        <v>1</v>
      </c>
      <c r="F834" s="10">
        <v>40.630000000000003</v>
      </c>
      <c r="G834">
        <v>100</v>
      </c>
      <c r="H834">
        <v>1</v>
      </c>
      <c r="I834">
        <v>20</v>
      </c>
      <c r="J834">
        <v>71.430000000000007</v>
      </c>
    </row>
    <row r="835" spans="1:10" x14ac:dyDescent="0.3">
      <c r="A835" t="s">
        <v>653</v>
      </c>
      <c r="B835" s="10">
        <v>2015</v>
      </c>
      <c r="C835" s="10">
        <v>53.13</v>
      </c>
      <c r="D835">
        <v>1</v>
      </c>
      <c r="E835">
        <v>1</v>
      </c>
      <c r="F835" s="10">
        <v>77</v>
      </c>
      <c r="G835">
        <v>100</v>
      </c>
      <c r="H835">
        <v>1</v>
      </c>
      <c r="I835">
        <v>12.5</v>
      </c>
      <c r="J835">
        <v>62.5</v>
      </c>
    </row>
    <row r="836" spans="1:10" x14ac:dyDescent="0.3">
      <c r="A836" t="s">
        <v>653</v>
      </c>
      <c r="B836" s="10">
        <v>2016</v>
      </c>
      <c r="C836" s="10">
        <v>50</v>
      </c>
      <c r="D836">
        <v>1</v>
      </c>
      <c r="E836">
        <v>1</v>
      </c>
      <c r="F836" s="10">
        <v>47</v>
      </c>
      <c r="G836">
        <v>100</v>
      </c>
      <c r="H836">
        <v>1</v>
      </c>
      <c r="I836">
        <v>0</v>
      </c>
      <c r="J836">
        <v>62.5</v>
      </c>
    </row>
    <row r="837" spans="1:10" x14ac:dyDescent="0.3">
      <c r="A837" t="s">
        <v>653</v>
      </c>
      <c r="B837" s="10">
        <v>2017</v>
      </c>
      <c r="C837" s="10">
        <v>50</v>
      </c>
      <c r="D837">
        <v>0</v>
      </c>
      <c r="E837">
        <v>1</v>
      </c>
      <c r="F837" s="10">
        <v>44.34</v>
      </c>
      <c r="G837">
        <v>100</v>
      </c>
      <c r="H837">
        <v>1</v>
      </c>
      <c r="I837">
        <v>0</v>
      </c>
      <c r="J837">
        <v>62.5</v>
      </c>
    </row>
    <row r="838" spans="1:10" x14ac:dyDescent="0.3">
      <c r="A838" t="s">
        <v>653</v>
      </c>
      <c r="B838" s="10">
        <v>2018</v>
      </c>
      <c r="C838" s="10">
        <v>51.67</v>
      </c>
      <c r="D838">
        <v>0</v>
      </c>
      <c r="E838">
        <v>1</v>
      </c>
      <c r="F838" s="10">
        <v>86.36</v>
      </c>
      <c r="G838">
        <v>100</v>
      </c>
      <c r="H838">
        <v>1</v>
      </c>
      <c r="I838">
        <v>0</v>
      </c>
      <c r="J838">
        <v>62.5</v>
      </c>
    </row>
    <row r="839" spans="1:10" x14ac:dyDescent="0.3">
      <c r="A839" t="s">
        <v>653</v>
      </c>
      <c r="B839" s="10">
        <v>2019</v>
      </c>
      <c r="C839" s="10">
        <v>52.56</v>
      </c>
      <c r="D839">
        <v>0</v>
      </c>
      <c r="E839">
        <v>1</v>
      </c>
      <c r="F839" s="10">
        <v>31.88</v>
      </c>
      <c r="G839">
        <v>100</v>
      </c>
      <c r="H839">
        <v>1</v>
      </c>
      <c r="I839">
        <v>0</v>
      </c>
      <c r="J839">
        <v>62.5</v>
      </c>
    </row>
    <row r="840" spans="1:10" x14ac:dyDescent="0.3">
      <c r="A840" t="s">
        <v>653</v>
      </c>
      <c r="B840" s="10">
        <v>2020</v>
      </c>
      <c r="C840" s="10">
        <v>53.92</v>
      </c>
      <c r="D840">
        <v>0</v>
      </c>
      <c r="E840">
        <v>1</v>
      </c>
      <c r="F840" s="10">
        <v>20.89</v>
      </c>
      <c r="G840">
        <v>90</v>
      </c>
      <c r="H840">
        <v>1</v>
      </c>
      <c r="I840">
        <v>0</v>
      </c>
      <c r="J840">
        <v>50</v>
      </c>
    </row>
    <row r="841" spans="1:10" x14ac:dyDescent="0.3">
      <c r="A841" t="s">
        <v>653</v>
      </c>
      <c r="B841" s="10">
        <v>2021</v>
      </c>
      <c r="C841" s="10">
        <v>55.3</v>
      </c>
      <c r="D841">
        <v>0</v>
      </c>
      <c r="E841">
        <v>1</v>
      </c>
      <c r="F841" s="10">
        <v>86.71</v>
      </c>
      <c r="G841">
        <v>75</v>
      </c>
      <c r="H841">
        <v>1</v>
      </c>
      <c r="I841">
        <v>0</v>
      </c>
      <c r="J841">
        <v>42.86</v>
      </c>
    </row>
    <row r="842" spans="1:10" x14ac:dyDescent="0.3">
      <c r="A842" t="s">
        <v>145</v>
      </c>
      <c r="B842" s="10">
        <v>2008</v>
      </c>
      <c r="C842" s="10">
        <v>78.790000000000006</v>
      </c>
      <c r="D842">
        <v>0</v>
      </c>
      <c r="E842">
        <v>1</v>
      </c>
      <c r="F842" s="10">
        <v>86.11</v>
      </c>
      <c r="I842">
        <v>22.22</v>
      </c>
      <c r="J842">
        <v>20</v>
      </c>
    </row>
    <row r="843" spans="1:10" x14ac:dyDescent="0.3">
      <c r="A843" t="s">
        <v>145</v>
      </c>
      <c r="B843" s="10">
        <v>2009</v>
      </c>
      <c r="C843" s="10">
        <v>75</v>
      </c>
      <c r="D843">
        <v>0</v>
      </c>
      <c r="E843">
        <v>1</v>
      </c>
      <c r="F843" s="10">
        <v>55.88</v>
      </c>
      <c r="I843">
        <v>22.22</v>
      </c>
      <c r="J843">
        <v>27.27</v>
      </c>
    </row>
    <row r="844" spans="1:10" x14ac:dyDescent="0.3">
      <c r="A844" t="s">
        <v>145</v>
      </c>
      <c r="B844" s="10">
        <v>2010</v>
      </c>
      <c r="C844" s="10">
        <v>77.91</v>
      </c>
      <c r="D844">
        <v>0</v>
      </c>
      <c r="E844">
        <v>1</v>
      </c>
      <c r="F844" s="10">
        <v>97.22</v>
      </c>
      <c r="G844">
        <v>75</v>
      </c>
      <c r="I844">
        <v>23.08</v>
      </c>
      <c r="J844">
        <v>30</v>
      </c>
    </row>
    <row r="845" spans="1:10" x14ac:dyDescent="0.3">
      <c r="A845" t="s">
        <v>145</v>
      </c>
      <c r="B845" s="10">
        <v>2011</v>
      </c>
      <c r="C845" s="10">
        <v>78.569999999999993</v>
      </c>
      <c r="D845">
        <v>0</v>
      </c>
      <c r="E845">
        <v>1</v>
      </c>
      <c r="F845" s="10">
        <v>97.22</v>
      </c>
      <c r="G845">
        <v>70</v>
      </c>
      <c r="H845">
        <v>1</v>
      </c>
      <c r="I845">
        <v>20</v>
      </c>
      <c r="J845">
        <v>30</v>
      </c>
    </row>
    <row r="846" spans="1:10" x14ac:dyDescent="0.3">
      <c r="A846" t="s">
        <v>145</v>
      </c>
      <c r="B846" s="10">
        <v>2012</v>
      </c>
      <c r="C846" s="10">
        <v>80.91</v>
      </c>
      <c r="D846">
        <v>0</v>
      </c>
      <c r="E846">
        <v>1</v>
      </c>
      <c r="F846" s="10">
        <v>97.22</v>
      </c>
      <c r="G846">
        <v>75</v>
      </c>
      <c r="H846">
        <v>1</v>
      </c>
      <c r="I846">
        <v>20</v>
      </c>
      <c r="J846">
        <v>36.36</v>
      </c>
    </row>
    <row r="847" spans="1:10" x14ac:dyDescent="0.3">
      <c r="A847" t="s">
        <v>145</v>
      </c>
      <c r="B847" s="10">
        <v>2013</v>
      </c>
      <c r="C847" s="10">
        <v>79.63</v>
      </c>
      <c r="D847">
        <v>0</v>
      </c>
      <c r="E847">
        <v>1</v>
      </c>
      <c r="F847" s="10">
        <v>91.67</v>
      </c>
      <c r="G847">
        <v>66.67</v>
      </c>
      <c r="H847">
        <v>1</v>
      </c>
      <c r="I847">
        <v>11.11</v>
      </c>
      <c r="J847">
        <v>45.45</v>
      </c>
    </row>
    <row r="848" spans="1:10" x14ac:dyDescent="0.3">
      <c r="A848" t="s">
        <v>145</v>
      </c>
      <c r="B848" s="10">
        <v>2014</v>
      </c>
      <c r="C848" s="10">
        <v>79.59</v>
      </c>
      <c r="D848">
        <v>0</v>
      </c>
      <c r="E848">
        <v>1</v>
      </c>
      <c r="F848" s="10">
        <v>97.37</v>
      </c>
      <c r="G848">
        <v>66.67</v>
      </c>
      <c r="H848">
        <v>1</v>
      </c>
      <c r="I848">
        <v>18.18</v>
      </c>
      <c r="J848">
        <v>41.67</v>
      </c>
    </row>
    <row r="849" spans="1:10" x14ac:dyDescent="0.3">
      <c r="A849" t="s">
        <v>145</v>
      </c>
      <c r="B849" s="10">
        <v>2015</v>
      </c>
      <c r="C849" s="10">
        <v>80.209999999999994</v>
      </c>
      <c r="D849">
        <v>0</v>
      </c>
      <c r="E849">
        <v>1</v>
      </c>
      <c r="F849" s="10">
        <v>97.5</v>
      </c>
      <c r="G849">
        <v>78.569999999999993</v>
      </c>
      <c r="H849">
        <v>1</v>
      </c>
      <c r="I849">
        <v>15.38</v>
      </c>
      <c r="J849">
        <v>30</v>
      </c>
    </row>
    <row r="850" spans="1:10" x14ac:dyDescent="0.3">
      <c r="A850" t="s">
        <v>145</v>
      </c>
      <c r="B850" s="10">
        <v>2016</v>
      </c>
      <c r="C850" s="10">
        <v>81.63</v>
      </c>
      <c r="D850">
        <v>0</v>
      </c>
      <c r="E850">
        <v>1</v>
      </c>
      <c r="F850" s="10">
        <v>92.5</v>
      </c>
      <c r="G850">
        <v>72.73</v>
      </c>
      <c r="H850">
        <v>1</v>
      </c>
      <c r="I850">
        <v>21.43</v>
      </c>
      <c r="J850">
        <v>30</v>
      </c>
    </row>
    <row r="851" spans="1:10" x14ac:dyDescent="0.3">
      <c r="A851" t="s">
        <v>145</v>
      </c>
      <c r="B851" s="10">
        <v>2017</v>
      </c>
      <c r="C851" s="10">
        <v>79.17</v>
      </c>
      <c r="D851">
        <v>0</v>
      </c>
      <c r="E851">
        <v>1</v>
      </c>
      <c r="F851" s="10">
        <v>97.83</v>
      </c>
      <c r="G851">
        <v>66.67</v>
      </c>
      <c r="H851">
        <v>1</v>
      </c>
      <c r="I851">
        <v>23.08</v>
      </c>
      <c r="J851">
        <v>30</v>
      </c>
    </row>
    <row r="852" spans="1:10" x14ac:dyDescent="0.3">
      <c r="A852" t="s">
        <v>145</v>
      </c>
      <c r="B852" s="10">
        <v>2018</v>
      </c>
      <c r="C852" s="10">
        <v>81.900000000000006</v>
      </c>
      <c r="D852">
        <v>0</v>
      </c>
      <c r="E852">
        <v>0</v>
      </c>
      <c r="F852" s="10">
        <v>89.81</v>
      </c>
      <c r="G852">
        <v>75</v>
      </c>
      <c r="H852">
        <v>1</v>
      </c>
      <c r="I852">
        <v>25</v>
      </c>
      <c r="J852">
        <v>36.36</v>
      </c>
    </row>
    <row r="853" spans="1:10" x14ac:dyDescent="0.3">
      <c r="A853" t="s">
        <v>145</v>
      </c>
      <c r="B853" s="10">
        <v>2019</v>
      </c>
      <c r="C853" s="10">
        <v>80.150000000000006</v>
      </c>
      <c r="D853">
        <v>0</v>
      </c>
      <c r="E853">
        <v>0</v>
      </c>
      <c r="F853" s="10">
        <v>96.03</v>
      </c>
      <c r="G853">
        <v>69.23</v>
      </c>
      <c r="H853">
        <v>1</v>
      </c>
      <c r="I853">
        <v>27.27</v>
      </c>
      <c r="J853">
        <v>27.27</v>
      </c>
    </row>
    <row r="854" spans="1:10" x14ac:dyDescent="0.3">
      <c r="A854" t="s">
        <v>145</v>
      </c>
      <c r="B854" s="10">
        <v>2020</v>
      </c>
      <c r="C854" s="10">
        <v>79.88</v>
      </c>
      <c r="D854">
        <v>0</v>
      </c>
      <c r="E854">
        <v>0</v>
      </c>
      <c r="F854" s="10">
        <v>96.02</v>
      </c>
      <c r="G854">
        <v>75</v>
      </c>
      <c r="H854">
        <v>1</v>
      </c>
      <c r="I854">
        <v>27.27</v>
      </c>
      <c r="J854">
        <v>27.27</v>
      </c>
    </row>
    <row r="855" spans="1:10" x14ac:dyDescent="0.3">
      <c r="A855" t="s">
        <v>145</v>
      </c>
      <c r="B855" s="10">
        <v>2021</v>
      </c>
      <c r="C855" s="10">
        <v>78.98</v>
      </c>
      <c r="D855">
        <v>0</v>
      </c>
      <c r="E855">
        <v>0</v>
      </c>
      <c r="F855" s="10">
        <v>99.41</v>
      </c>
      <c r="G855">
        <v>72.73</v>
      </c>
      <c r="H855">
        <v>1</v>
      </c>
      <c r="I855">
        <v>46.15</v>
      </c>
      <c r="J855">
        <v>27.27</v>
      </c>
    </row>
    <row r="856" spans="1:10" x14ac:dyDescent="0.3">
      <c r="A856" t="s">
        <v>677</v>
      </c>
      <c r="B856" s="10">
        <v>2008</v>
      </c>
      <c r="C856" s="10">
        <v>0</v>
      </c>
      <c r="D856">
        <v>1</v>
      </c>
      <c r="E856">
        <v>1</v>
      </c>
      <c r="F856" s="10">
        <v>91.67</v>
      </c>
      <c r="I856">
        <v>0</v>
      </c>
      <c r="J856">
        <v>62.5</v>
      </c>
    </row>
    <row r="857" spans="1:10" x14ac:dyDescent="0.3">
      <c r="A857" t="s">
        <v>677</v>
      </c>
      <c r="B857" s="10">
        <v>2009</v>
      </c>
      <c r="C857" s="10">
        <v>0</v>
      </c>
      <c r="D857">
        <v>1</v>
      </c>
      <c r="E857">
        <v>1</v>
      </c>
      <c r="F857" s="10">
        <v>91.67</v>
      </c>
      <c r="I857">
        <v>0</v>
      </c>
      <c r="J857">
        <v>83.33</v>
      </c>
    </row>
    <row r="858" spans="1:10" x14ac:dyDescent="0.3">
      <c r="A858" t="s">
        <v>677</v>
      </c>
      <c r="B858" s="10">
        <v>2010</v>
      </c>
      <c r="C858" s="10">
        <v>0</v>
      </c>
      <c r="D858">
        <v>1</v>
      </c>
      <c r="E858">
        <v>1</v>
      </c>
      <c r="F858" s="10">
        <v>41.67</v>
      </c>
      <c r="G858">
        <v>60</v>
      </c>
      <c r="I858">
        <v>0</v>
      </c>
      <c r="J858">
        <v>30</v>
      </c>
    </row>
    <row r="859" spans="1:10" x14ac:dyDescent="0.3">
      <c r="A859" t="s">
        <v>677</v>
      </c>
      <c r="B859" s="10">
        <v>2011</v>
      </c>
      <c r="C859" s="10">
        <v>0</v>
      </c>
      <c r="D859">
        <v>1</v>
      </c>
      <c r="E859">
        <v>1</v>
      </c>
      <c r="F859" s="10">
        <v>38.89</v>
      </c>
      <c r="G859">
        <v>71.430000000000007</v>
      </c>
      <c r="H859">
        <v>1</v>
      </c>
      <c r="I859">
        <v>0</v>
      </c>
      <c r="J859">
        <v>88.89</v>
      </c>
    </row>
    <row r="860" spans="1:10" x14ac:dyDescent="0.3">
      <c r="A860" t="s">
        <v>677</v>
      </c>
      <c r="B860" s="10">
        <v>2012</v>
      </c>
      <c r="C860" s="10">
        <v>24.07</v>
      </c>
      <c r="D860">
        <v>1</v>
      </c>
      <c r="E860">
        <v>1</v>
      </c>
      <c r="F860" s="10">
        <v>55</v>
      </c>
      <c r="G860">
        <v>60</v>
      </c>
      <c r="H860">
        <v>1</v>
      </c>
      <c r="I860">
        <v>14.29</v>
      </c>
      <c r="J860">
        <v>88.89</v>
      </c>
    </row>
    <row r="861" spans="1:10" x14ac:dyDescent="0.3">
      <c r="A861" t="s">
        <v>677</v>
      </c>
      <c r="B861" s="10">
        <v>2013</v>
      </c>
      <c r="C861" s="10">
        <v>0</v>
      </c>
      <c r="D861">
        <v>0</v>
      </c>
      <c r="E861">
        <v>1</v>
      </c>
      <c r="F861" s="10">
        <v>50</v>
      </c>
      <c r="G861">
        <v>66.67</v>
      </c>
      <c r="H861">
        <v>1</v>
      </c>
      <c r="I861">
        <v>14.29</v>
      </c>
      <c r="J861">
        <v>85.71</v>
      </c>
    </row>
    <row r="862" spans="1:10" x14ac:dyDescent="0.3">
      <c r="A862" t="s">
        <v>677</v>
      </c>
      <c r="B862" s="10">
        <v>2014</v>
      </c>
      <c r="C862" s="10">
        <v>0</v>
      </c>
      <c r="D862">
        <v>0</v>
      </c>
      <c r="E862">
        <v>1</v>
      </c>
      <c r="F862" s="10">
        <v>59.09</v>
      </c>
      <c r="G862">
        <v>57.14</v>
      </c>
      <c r="H862">
        <v>1</v>
      </c>
      <c r="I862">
        <v>12.5</v>
      </c>
      <c r="J862">
        <v>85.71</v>
      </c>
    </row>
    <row r="863" spans="1:10" x14ac:dyDescent="0.3">
      <c r="A863" t="s">
        <v>677</v>
      </c>
      <c r="B863" s="10">
        <v>2015</v>
      </c>
      <c r="C863" s="10">
        <v>25</v>
      </c>
      <c r="D863">
        <v>0</v>
      </c>
      <c r="E863">
        <v>1</v>
      </c>
      <c r="F863" s="10">
        <v>57.69</v>
      </c>
      <c r="G863">
        <v>57.14</v>
      </c>
      <c r="H863">
        <v>1</v>
      </c>
      <c r="I863">
        <v>12.5</v>
      </c>
      <c r="J863">
        <v>85.71</v>
      </c>
    </row>
    <row r="864" spans="1:10" x14ac:dyDescent="0.3">
      <c r="A864" t="s">
        <v>677</v>
      </c>
      <c r="B864" s="10">
        <v>2016</v>
      </c>
      <c r="C864" s="10">
        <v>0</v>
      </c>
      <c r="D864">
        <v>0</v>
      </c>
      <c r="E864">
        <v>1</v>
      </c>
      <c r="F864" s="10">
        <v>71.88</v>
      </c>
      <c r="G864">
        <v>57.14</v>
      </c>
      <c r="H864">
        <v>1</v>
      </c>
      <c r="I864">
        <v>14.29</v>
      </c>
      <c r="J864">
        <v>85.71</v>
      </c>
    </row>
    <row r="865" spans="1:10" x14ac:dyDescent="0.3">
      <c r="A865" t="s">
        <v>677</v>
      </c>
      <c r="B865" s="10">
        <v>2017</v>
      </c>
      <c r="C865" s="10">
        <v>0</v>
      </c>
      <c r="D865">
        <v>0</v>
      </c>
      <c r="E865">
        <v>1</v>
      </c>
      <c r="F865" s="10">
        <v>44.13</v>
      </c>
      <c r="G865">
        <v>57.14</v>
      </c>
      <c r="H865">
        <v>1</v>
      </c>
      <c r="I865">
        <v>14.29</v>
      </c>
      <c r="J865">
        <v>85.71</v>
      </c>
    </row>
    <row r="866" spans="1:10" x14ac:dyDescent="0.3">
      <c r="A866" t="s">
        <v>677</v>
      </c>
      <c r="B866" s="10">
        <v>2018</v>
      </c>
      <c r="C866" s="10">
        <v>0</v>
      </c>
      <c r="D866">
        <v>0</v>
      </c>
      <c r="E866">
        <v>1</v>
      </c>
      <c r="F866" s="10">
        <v>39.32</v>
      </c>
      <c r="G866">
        <v>66.67</v>
      </c>
      <c r="H866">
        <v>1</v>
      </c>
      <c r="I866">
        <v>14.29</v>
      </c>
      <c r="J866">
        <v>85.71</v>
      </c>
    </row>
    <row r="867" spans="1:10" x14ac:dyDescent="0.3">
      <c r="A867" t="s">
        <v>677</v>
      </c>
      <c r="B867" s="10">
        <v>2019</v>
      </c>
      <c r="C867" s="10">
        <v>0</v>
      </c>
      <c r="D867">
        <v>0</v>
      </c>
      <c r="E867">
        <v>1</v>
      </c>
      <c r="F867" s="10">
        <v>46.72</v>
      </c>
      <c r="G867">
        <v>62.5</v>
      </c>
      <c r="H867">
        <v>1</v>
      </c>
      <c r="I867">
        <v>28.57</v>
      </c>
      <c r="J867">
        <v>87.5</v>
      </c>
    </row>
    <row r="868" spans="1:10" x14ac:dyDescent="0.3">
      <c r="A868" t="s">
        <v>677</v>
      </c>
      <c r="B868" s="10">
        <v>2020</v>
      </c>
      <c r="C868" s="10">
        <v>0</v>
      </c>
      <c r="D868">
        <v>0</v>
      </c>
      <c r="E868">
        <v>1</v>
      </c>
      <c r="F868" s="10">
        <v>69.819999999999993</v>
      </c>
      <c r="G868">
        <v>62.5</v>
      </c>
      <c r="H868">
        <v>1</v>
      </c>
      <c r="I868">
        <v>22.22</v>
      </c>
      <c r="J868">
        <v>100</v>
      </c>
    </row>
    <row r="869" spans="1:10" x14ac:dyDescent="0.3">
      <c r="A869" t="s">
        <v>677</v>
      </c>
      <c r="B869" s="10">
        <v>2021</v>
      </c>
      <c r="C869" s="10">
        <v>82.35</v>
      </c>
      <c r="D869">
        <v>1</v>
      </c>
      <c r="E869">
        <v>1</v>
      </c>
      <c r="F869" s="10">
        <v>64.680000000000007</v>
      </c>
      <c r="G869">
        <v>66.67</v>
      </c>
      <c r="H869">
        <v>1</v>
      </c>
      <c r="I869">
        <v>28.57</v>
      </c>
      <c r="J869">
        <v>85.71</v>
      </c>
    </row>
    <row r="870" spans="1:10" x14ac:dyDescent="0.3">
      <c r="A870" t="s">
        <v>656</v>
      </c>
      <c r="B870" s="10">
        <v>2008</v>
      </c>
      <c r="C870" s="10">
        <v>0</v>
      </c>
      <c r="D870">
        <v>0</v>
      </c>
      <c r="E870">
        <v>0</v>
      </c>
      <c r="F870" s="10">
        <v>91.67</v>
      </c>
      <c r="G870">
        <v>83.33</v>
      </c>
      <c r="I870">
        <v>9.09</v>
      </c>
      <c r="J870">
        <v>33.33</v>
      </c>
    </row>
    <row r="871" spans="1:10" x14ac:dyDescent="0.3">
      <c r="A871" t="s">
        <v>656</v>
      </c>
      <c r="B871" s="10">
        <v>2009</v>
      </c>
      <c r="C871" s="10">
        <v>0</v>
      </c>
      <c r="D871">
        <v>0</v>
      </c>
      <c r="E871">
        <v>0</v>
      </c>
      <c r="F871" s="10">
        <v>79.41</v>
      </c>
      <c r="G871">
        <v>85.71</v>
      </c>
      <c r="I871">
        <v>7.69</v>
      </c>
    </row>
    <row r="872" spans="1:10" x14ac:dyDescent="0.3">
      <c r="A872" t="s">
        <v>656</v>
      </c>
      <c r="B872" s="10">
        <v>2010</v>
      </c>
      <c r="C872" s="10">
        <v>0</v>
      </c>
      <c r="D872">
        <v>0</v>
      </c>
      <c r="E872">
        <v>0</v>
      </c>
      <c r="F872" s="10">
        <v>80.56</v>
      </c>
      <c r="G872">
        <v>80</v>
      </c>
      <c r="I872">
        <v>21.43</v>
      </c>
      <c r="J872">
        <v>20</v>
      </c>
    </row>
    <row r="873" spans="1:10" x14ac:dyDescent="0.3">
      <c r="A873" t="s">
        <v>656</v>
      </c>
      <c r="B873" s="10">
        <v>2011</v>
      </c>
      <c r="C873" s="10">
        <v>0</v>
      </c>
      <c r="D873">
        <v>1</v>
      </c>
      <c r="E873">
        <v>1</v>
      </c>
      <c r="F873" s="10">
        <v>75</v>
      </c>
      <c r="G873">
        <v>83.33</v>
      </c>
      <c r="I873">
        <v>21.43</v>
      </c>
      <c r="J873">
        <v>16.670000000000002</v>
      </c>
    </row>
    <row r="874" spans="1:10" x14ac:dyDescent="0.3">
      <c r="A874" t="s">
        <v>656</v>
      </c>
      <c r="B874" s="10">
        <v>2012</v>
      </c>
      <c r="C874" s="10">
        <v>0</v>
      </c>
      <c r="D874">
        <v>1</v>
      </c>
      <c r="E874">
        <v>1</v>
      </c>
      <c r="F874" s="10">
        <v>58.33</v>
      </c>
      <c r="G874">
        <v>83.33</v>
      </c>
      <c r="I874">
        <v>18.18</v>
      </c>
      <c r="J874">
        <v>16.670000000000002</v>
      </c>
    </row>
    <row r="875" spans="1:10" x14ac:dyDescent="0.3">
      <c r="A875" t="s">
        <v>656</v>
      </c>
      <c r="B875" s="10">
        <v>2013</v>
      </c>
      <c r="C875" s="10">
        <v>0</v>
      </c>
      <c r="D875">
        <v>1</v>
      </c>
      <c r="E875">
        <v>1</v>
      </c>
      <c r="F875" s="10">
        <v>80.56</v>
      </c>
      <c r="G875">
        <v>85.71</v>
      </c>
      <c r="I875">
        <v>25</v>
      </c>
      <c r="J875">
        <v>14.29</v>
      </c>
    </row>
    <row r="876" spans="1:10" x14ac:dyDescent="0.3">
      <c r="A876" t="s">
        <v>656</v>
      </c>
      <c r="B876" s="10">
        <v>2014</v>
      </c>
      <c r="C876" s="10">
        <v>0</v>
      </c>
      <c r="D876">
        <v>1</v>
      </c>
      <c r="E876">
        <v>1</v>
      </c>
      <c r="F876" s="10">
        <v>92.11</v>
      </c>
      <c r="G876">
        <v>100</v>
      </c>
      <c r="I876">
        <v>25</v>
      </c>
      <c r="J876">
        <v>14.29</v>
      </c>
    </row>
    <row r="877" spans="1:10" x14ac:dyDescent="0.3">
      <c r="A877" t="s">
        <v>656</v>
      </c>
      <c r="B877" s="10">
        <v>2015</v>
      </c>
      <c r="C877" s="10">
        <v>0</v>
      </c>
      <c r="D877">
        <v>1</v>
      </c>
      <c r="E877">
        <v>1</v>
      </c>
      <c r="F877" s="10">
        <v>92.5</v>
      </c>
      <c r="G877">
        <v>100</v>
      </c>
      <c r="I877">
        <v>30</v>
      </c>
    </row>
    <row r="878" spans="1:10" x14ac:dyDescent="0.3">
      <c r="A878" t="s">
        <v>656</v>
      </c>
      <c r="B878" s="10">
        <v>2016</v>
      </c>
      <c r="C878" s="10">
        <v>0</v>
      </c>
      <c r="D878">
        <v>1</v>
      </c>
      <c r="E878">
        <v>1</v>
      </c>
      <c r="F878" s="10">
        <v>97.5</v>
      </c>
      <c r="G878">
        <v>100</v>
      </c>
      <c r="I878">
        <v>30</v>
      </c>
    </row>
    <row r="879" spans="1:10" x14ac:dyDescent="0.3">
      <c r="A879" t="s">
        <v>656</v>
      </c>
      <c r="B879" s="10">
        <v>2017</v>
      </c>
      <c r="C879" s="10">
        <v>0</v>
      </c>
      <c r="D879">
        <v>1</v>
      </c>
      <c r="E879">
        <v>1</v>
      </c>
      <c r="F879" s="10">
        <v>89.13</v>
      </c>
      <c r="G879">
        <v>100</v>
      </c>
      <c r="I879">
        <v>30</v>
      </c>
    </row>
    <row r="880" spans="1:10" x14ac:dyDescent="0.3">
      <c r="A880" t="s">
        <v>656</v>
      </c>
      <c r="B880" s="10">
        <v>2018</v>
      </c>
      <c r="C880" s="10">
        <v>0</v>
      </c>
      <c r="D880">
        <v>1</v>
      </c>
      <c r="E880">
        <v>1</v>
      </c>
      <c r="F880" s="10">
        <v>99.07</v>
      </c>
      <c r="G880">
        <v>100</v>
      </c>
      <c r="I880">
        <v>27.27</v>
      </c>
    </row>
    <row r="881" spans="1:10" x14ac:dyDescent="0.3">
      <c r="A881" t="s">
        <v>656</v>
      </c>
      <c r="B881" s="10">
        <v>2019</v>
      </c>
      <c r="C881" s="10">
        <v>0</v>
      </c>
      <c r="D881">
        <v>1</v>
      </c>
      <c r="E881">
        <v>1</v>
      </c>
      <c r="F881" s="10">
        <v>99.21</v>
      </c>
      <c r="G881">
        <v>100</v>
      </c>
      <c r="I881">
        <v>36.36</v>
      </c>
      <c r="J881">
        <v>12.5</v>
      </c>
    </row>
    <row r="882" spans="1:10" x14ac:dyDescent="0.3">
      <c r="A882" t="s">
        <v>656</v>
      </c>
      <c r="B882" s="10">
        <v>2020</v>
      </c>
      <c r="C882" s="10">
        <v>0</v>
      </c>
      <c r="D882">
        <v>1</v>
      </c>
      <c r="E882">
        <v>1</v>
      </c>
      <c r="F882" s="10">
        <v>99.43</v>
      </c>
      <c r="G882">
        <v>100</v>
      </c>
      <c r="I882">
        <v>37.5</v>
      </c>
      <c r="J882">
        <v>14.29</v>
      </c>
    </row>
    <row r="883" spans="1:10" x14ac:dyDescent="0.3">
      <c r="A883" t="s">
        <v>656</v>
      </c>
      <c r="B883" s="10">
        <v>2021</v>
      </c>
      <c r="C883" s="10">
        <v>0</v>
      </c>
      <c r="D883">
        <v>1</v>
      </c>
      <c r="E883">
        <v>1</v>
      </c>
      <c r="F883" s="10">
        <v>97.06</v>
      </c>
      <c r="G883">
        <v>100</v>
      </c>
      <c r="I883">
        <v>25</v>
      </c>
      <c r="J883">
        <v>14.29</v>
      </c>
    </row>
    <row r="884" spans="1:10" x14ac:dyDescent="0.3">
      <c r="A884" t="s">
        <v>4</v>
      </c>
      <c r="B884" s="10">
        <v>2008</v>
      </c>
      <c r="C884" s="10">
        <v>78.790000000000006</v>
      </c>
      <c r="D884">
        <v>1</v>
      </c>
      <c r="E884">
        <v>1</v>
      </c>
      <c r="F884" s="10">
        <v>51.7</v>
      </c>
      <c r="I884">
        <v>0</v>
      </c>
    </row>
    <row r="885" spans="1:10" x14ac:dyDescent="0.3">
      <c r="A885" t="s">
        <v>4</v>
      </c>
      <c r="B885" s="10">
        <v>2009</v>
      </c>
      <c r="C885" s="10">
        <v>75</v>
      </c>
      <c r="D885">
        <v>1</v>
      </c>
      <c r="E885">
        <v>1</v>
      </c>
      <c r="F885" s="10">
        <v>35.39</v>
      </c>
      <c r="G885">
        <v>76.47</v>
      </c>
      <c r="I885">
        <v>0</v>
      </c>
    </row>
    <row r="886" spans="1:10" x14ac:dyDescent="0.3">
      <c r="A886" t="s">
        <v>4</v>
      </c>
      <c r="B886" s="10">
        <v>2010</v>
      </c>
      <c r="C886" s="10">
        <v>77.91</v>
      </c>
      <c r="D886">
        <v>1</v>
      </c>
      <c r="E886">
        <v>1</v>
      </c>
      <c r="F886" s="10">
        <v>14.52</v>
      </c>
      <c r="G886">
        <v>76.47</v>
      </c>
      <c r="I886">
        <v>8.57</v>
      </c>
      <c r="J886">
        <v>6.67</v>
      </c>
    </row>
    <row r="887" spans="1:10" x14ac:dyDescent="0.3">
      <c r="A887" t="s">
        <v>4</v>
      </c>
      <c r="B887" s="10">
        <v>2011</v>
      </c>
      <c r="C887" s="10">
        <v>78.569999999999993</v>
      </c>
      <c r="D887">
        <v>1</v>
      </c>
      <c r="E887">
        <v>1</v>
      </c>
      <c r="F887" s="10">
        <v>81.180000000000007</v>
      </c>
      <c r="G887">
        <v>82.35</v>
      </c>
      <c r="H887">
        <v>1</v>
      </c>
      <c r="I887">
        <v>9.09</v>
      </c>
      <c r="J887">
        <v>6.67</v>
      </c>
    </row>
    <row r="888" spans="1:10" x14ac:dyDescent="0.3">
      <c r="A888" t="s">
        <v>4</v>
      </c>
      <c r="B888" s="10">
        <v>2012</v>
      </c>
      <c r="C888" s="10">
        <v>80.91</v>
      </c>
      <c r="D888">
        <v>1</v>
      </c>
      <c r="E888">
        <v>1</v>
      </c>
      <c r="F888" s="10">
        <v>81.180000000000007</v>
      </c>
      <c r="G888">
        <v>82.35</v>
      </c>
      <c r="H888">
        <v>1</v>
      </c>
      <c r="I888">
        <v>16.22</v>
      </c>
      <c r="J888">
        <v>6.25</v>
      </c>
    </row>
    <row r="889" spans="1:10" x14ac:dyDescent="0.3">
      <c r="A889" t="s">
        <v>4</v>
      </c>
      <c r="B889" s="10">
        <v>2013</v>
      </c>
      <c r="C889" s="10">
        <v>79.63</v>
      </c>
      <c r="D889">
        <v>1</v>
      </c>
      <c r="E889">
        <v>1</v>
      </c>
      <c r="F889" s="10">
        <v>67.2</v>
      </c>
      <c r="G889">
        <v>76.47</v>
      </c>
      <c r="H889">
        <v>1</v>
      </c>
      <c r="I889">
        <v>16.670000000000002</v>
      </c>
      <c r="J889">
        <v>5.88</v>
      </c>
    </row>
    <row r="890" spans="1:10" x14ac:dyDescent="0.3">
      <c r="A890" t="s">
        <v>4</v>
      </c>
      <c r="B890" s="10">
        <v>2014</v>
      </c>
      <c r="C890" s="10">
        <v>79.59</v>
      </c>
      <c r="D890">
        <v>1</v>
      </c>
      <c r="E890">
        <v>1</v>
      </c>
      <c r="F890" s="10">
        <v>78.42</v>
      </c>
      <c r="G890">
        <v>72.22</v>
      </c>
      <c r="H890">
        <v>1</v>
      </c>
      <c r="I890">
        <v>13.79</v>
      </c>
      <c r="J890">
        <v>7.69</v>
      </c>
    </row>
    <row r="891" spans="1:10" x14ac:dyDescent="0.3">
      <c r="A891" t="s">
        <v>4</v>
      </c>
      <c r="B891" s="10">
        <v>2015</v>
      </c>
      <c r="C891" s="10">
        <v>80.209999999999994</v>
      </c>
      <c r="D891">
        <v>1</v>
      </c>
      <c r="E891">
        <v>1</v>
      </c>
      <c r="F891" s="10">
        <v>69.59</v>
      </c>
      <c r="G891">
        <v>78.569999999999993</v>
      </c>
      <c r="H891">
        <v>1</v>
      </c>
      <c r="I891">
        <v>13.79</v>
      </c>
      <c r="J891">
        <v>7.69</v>
      </c>
    </row>
    <row r="892" spans="1:10" x14ac:dyDescent="0.3">
      <c r="A892" t="s">
        <v>4</v>
      </c>
      <c r="B892" s="10">
        <v>2016</v>
      </c>
      <c r="C892" s="10">
        <v>81.63</v>
      </c>
      <c r="D892">
        <v>1</v>
      </c>
      <c r="E892">
        <v>1</v>
      </c>
      <c r="F892" s="10">
        <v>90.21</v>
      </c>
      <c r="G892">
        <v>81.25</v>
      </c>
      <c r="H892">
        <v>1</v>
      </c>
      <c r="I892">
        <v>25</v>
      </c>
      <c r="J892">
        <v>25</v>
      </c>
    </row>
    <row r="893" spans="1:10" x14ac:dyDescent="0.3">
      <c r="A893" t="s">
        <v>4</v>
      </c>
      <c r="B893" s="10">
        <v>2017</v>
      </c>
      <c r="C893" s="10">
        <v>79.17</v>
      </c>
      <c r="D893">
        <v>1</v>
      </c>
      <c r="E893">
        <v>1</v>
      </c>
      <c r="F893" s="10">
        <v>93.06</v>
      </c>
      <c r="G893">
        <v>73.33</v>
      </c>
      <c r="H893">
        <v>1</v>
      </c>
      <c r="I893">
        <v>25</v>
      </c>
      <c r="J893">
        <v>33.33</v>
      </c>
    </row>
    <row r="894" spans="1:10" x14ac:dyDescent="0.3">
      <c r="A894" t="s">
        <v>4</v>
      </c>
      <c r="B894" s="10">
        <v>2018</v>
      </c>
      <c r="C894" s="10">
        <v>81.900000000000006</v>
      </c>
      <c r="D894">
        <v>1</v>
      </c>
      <c r="E894">
        <v>1</v>
      </c>
      <c r="F894" s="10">
        <v>85.29</v>
      </c>
      <c r="G894">
        <v>75</v>
      </c>
      <c r="H894">
        <v>1</v>
      </c>
      <c r="I894">
        <v>25</v>
      </c>
      <c r="J894">
        <v>33.33</v>
      </c>
    </row>
    <row r="895" spans="1:10" x14ac:dyDescent="0.3">
      <c r="A895" t="s">
        <v>4</v>
      </c>
      <c r="B895" s="10">
        <v>2019</v>
      </c>
      <c r="C895" s="10">
        <v>80.150000000000006</v>
      </c>
      <c r="D895">
        <v>1</v>
      </c>
      <c r="E895">
        <v>1</v>
      </c>
      <c r="F895" s="10">
        <v>81.56</v>
      </c>
      <c r="G895">
        <v>71.430000000000007</v>
      </c>
      <c r="H895">
        <v>1</v>
      </c>
      <c r="I895">
        <v>22.22</v>
      </c>
      <c r="J895">
        <v>33.33</v>
      </c>
    </row>
    <row r="896" spans="1:10" x14ac:dyDescent="0.3">
      <c r="A896" t="s">
        <v>4</v>
      </c>
      <c r="B896" s="10">
        <v>2020</v>
      </c>
      <c r="C896" s="10">
        <v>79.88</v>
      </c>
      <c r="D896">
        <v>1</v>
      </c>
      <c r="E896">
        <v>1</v>
      </c>
      <c r="F896" s="10">
        <v>93.21</v>
      </c>
      <c r="G896">
        <v>75</v>
      </c>
      <c r="H896">
        <v>1</v>
      </c>
      <c r="I896">
        <v>25</v>
      </c>
      <c r="J896">
        <v>33.33</v>
      </c>
    </row>
    <row r="897" spans="1:10" x14ac:dyDescent="0.3">
      <c r="A897" t="s">
        <v>4</v>
      </c>
      <c r="B897" s="10">
        <v>2021</v>
      </c>
      <c r="C897" s="10">
        <v>78.98</v>
      </c>
      <c r="D897">
        <v>1</v>
      </c>
      <c r="E897">
        <v>1</v>
      </c>
      <c r="F897" s="10">
        <v>66.41</v>
      </c>
      <c r="G897">
        <v>66.67</v>
      </c>
      <c r="H897">
        <v>1</v>
      </c>
      <c r="I897">
        <v>25</v>
      </c>
      <c r="J897">
        <v>21.43</v>
      </c>
    </row>
    <row r="898" spans="1:10" x14ac:dyDescent="0.3">
      <c r="A898" t="s">
        <v>493</v>
      </c>
      <c r="B898" s="10">
        <v>2008</v>
      </c>
      <c r="C898" s="10">
        <v>0</v>
      </c>
      <c r="D898">
        <v>1</v>
      </c>
      <c r="E898">
        <v>1</v>
      </c>
      <c r="F898" s="10">
        <v>32.49</v>
      </c>
      <c r="G898">
        <v>54.55</v>
      </c>
      <c r="I898">
        <v>0</v>
      </c>
    </row>
    <row r="899" spans="1:10" x14ac:dyDescent="0.3">
      <c r="A899" t="s">
        <v>493</v>
      </c>
      <c r="B899" s="10">
        <v>2009</v>
      </c>
      <c r="C899" s="10">
        <v>0</v>
      </c>
      <c r="D899">
        <v>1</v>
      </c>
      <c r="E899">
        <v>1</v>
      </c>
      <c r="F899" s="10">
        <v>67.77</v>
      </c>
      <c r="G899">
        <v>45.45</v>
      </c>
      <c r="I899">
        <v>0</v>
      </c>
    </row>
    <row r="900" spans="1:10" x14ac:dyDescent="0.3">
      <c r="A900" t="s">
        <v>493</v>
      </c>
      <c r="B900" s="10">
        <v>2010</v>
      </c>
      <c r="C900" s="10">
        <v>0</v>
      </c>
      <c r="D900">
        <v>1</v>
      </c>
      <c r="E900">
        <v>1</v>
      </c>
      <c r="F900" s="10">
        <v>54.13</v>
      </c>
      <c r="G900">
        <v>58.33</v>
      </c>
      <c r="I900">
        <v>0</v>
      </c>
      <c r="J900">
        <v>16.670000000000002</v>
      </c>
    </row>
    <row r="901" spans="1:10" x14ac:dyDescent="0.3">
      <c r="A901" t="s">
        <v>493</v>
      </c>
      <c r="B901" s="10">
        <v>2011</v>
      </c>
      <c r="C901" s="10">
        <v>0</v>
      </c>
      <c r="D901">
        <v>1</v>
      </c>
      <c r="E901">
        <v>1</v>
      </c>
      <c r="F901" s="10">
        <v>65.08</v>
      </c>
      <c r="G901">
        <v>61.54</v>
      </c>
      <c r="H901">
        <v>1</v>
      </c>
      <c r="I901">
        <v>0</v>
      </c>
      <c r="J901">
        <v>16.670000000000002</v>
      </c>
    </row>
    <row r="902" spans="1:10" x14ac:dyDescent="0.3">
      <c r="A902" t="s">
        <v>493</v>
      </c>
      <c r="B902" s="10">
        <v>2012</v>
      </c>
      <c r="C902" s="10">
        <v>0</v>
      </c>
      <c r="D902">
        <v>1</v>
      </c>
      <c r="E902">
        <v>1</v>
      </c>
      <c r="F902" s="10">
        <v>87.62</v>
      </c>
      <c r="G902">
        <v>61.54</v>
      </c>
      <c r="H902">
        <v>1</v>
      </c>
      <c r="I902">
        <v>0</v>
      </c>
      <c r="J902">
        <v>16.670000000000002</v>
      </c>
    </row>
    <row r="903" spans="1:10" x14ac:dyDescent="0.3">
      <c r="A903" t="s">
        <v>493</v>
      </c>
      <c r="B903" s="10">
        <v>2013</v>
      </c>
      <c r="C903" s="10">
        <v>0</v>
      </c>
      <c r="D903">
        <v>1</v>
      </c>
      <c r="E903">
        <v>1</v>
      </c>
      <c r="F903" s="10">
        <v>40.53</v>
      </c>
      <c r="G903">
        <v>58.33</v>
      </c>
      <c r="H903">
        <v>1</v>
      </c>
      <c r="I903">
        <v>0</v>
      </c>
      <c r="J903">
        <v>16.670000000000002</v>
      </c>
    </row>
    <row r="904" spans="1:10" x14ac:dyDescent="0.3">
      <c r="A904" t="s">
        <v>493</v>
      </c>
      <c r="B904" s="10">
        <v>2014</v>
      </c>
      <c r="C904" s="10">
        <v>0</v>
      </c>
      <c r="D904">
        <v>1</v>
      </c>
      <c r="E904">
        <v>1</v>
      </c>
      <c r="F904" s="10">
        <v>25.08</v>
      </c>
      <c r="G904">
        <v>38.46</v>
      </c>
      <c r="H904">
        <v>1</v>
      </c>
      <c r="I904">
        <v>0</v>
      </c>
      <c r="J904">
        <v>16.670000000000002</v>
      </c>
    </row>
    <row r="905" spans="1:10" x14ac:dyDescent="0.3">
      <c r="A905" t="s">
        <v>493</v>
      </c>
      <c r="B905" s="10">
        <v>2015</v>
      </c>
      <c r="C905" s="10">
        <v>0</v>
      </c>
      <c r="D905">
        <v>1</v>
      </c>
      <c r="E905">
        <v>1</v>
      </c>
      <c r="F905" s="10">
        <v>25.75</v>
      </c>
      <c r="G905">
        <v>33.33</v>
      </c>
      <c r="H905">
        <v>1</v>
      </c>
      <c r="I905">
        <v>0</v>
      </c>
      <c r="J905">
        <v>16.670000000000002</v>
      </c>
    </row>
    <row r="906" spans="1:10" x14ac:dyDescent="0.3">
      <c r="A906" t="s">
        <v>493</v>
      </c>
      <c r="B906" s="10">
        <v>2016</v>
      </c>
      <c r="C906" s="10">
        <v>0</v>
      </c>
      <c r="D906">
        <v>1</v>
      </c>
      <c r="E906">
        <v>1</v>
      </c>
      <c r="F906" s="10">
        <v>12.75</v>
      </c>
      <c r="G906">
        <v>41.67</v>
      </c>
      <c r="H906">
        <v>1</v>
      </c>
      <c r="I906">
        <v>0</v>
      </c>
      <c r="J906">
        <v>18.18</v>
      </c>
    </row>
    <row r="907" spans="1:10" x14ac:dyDescent="0.3">
      <c r="A907" t="s">
        <v>493</v>
      </c>
      <c r="B907" s="10">
        <v>2017</v>
      </c>
      <c r="C907" s="10">
        <v>0</v>
      </c>
      <c r="D907">
        <v>1</v>
      </c>
      <c r="E907">
        <v>0</v>
      </c>
      <c r="F907" s="10">
        <v>9.9</v>
      </c>
      <c r="G907">
        <v>41.67</v>
      </c>
      <c r="H907">
        <v>1</v>
      </c>
      <c r="I907">
        <v>0</v>
      </c>
      <c r="J907">
        <v>22.22</v>
      </c>
    </row>
    <row r="908" spans="1:10" x14ac:dyDescent="0.3">
      <c r="A908" t="s">
        <v>493</v>
      </c>
      <c r="B908" s="10">
        <v>2018</v>
      </c>
      <c r="C908" s="10">
        <v>0</v>
      </c>
      <c r="D908">
        <v>1</v>
      </c>
      <c r="E908">
        <v>0</v>
      </c>
      <c r="F908" s="10">
        <v>37.33</v>
      </c>
      <c r="G908">
        <v>60</v>
      </c>
      <c r="H908">
        <v>1</v>
      </c>
      <c r="I908">
        <v>0</v>
      </c>
      <c r="J908">
        <v>12.5</v>
      </c>
    </row>
    <row r="909" spans="1:10" x14ac:dyDescent="0.3">
      <c r="A909" t="s">
        <v>493</v>
      </c>
      <c r="B909" s="10">
        <v>2019</v>
      </c>
      <c r="C909" s="10">
        <v>0</v>
      </c>
      <c r="D909">
        <v>1</v>
      </c>
      <c r="E909">
        <v>0</v>
      </c>
      <c r="F909" s="10">
        <v>86.61</v>
      </c>
      <c r="G909">
        <v>72.73</v>
      </c>
      <c r="H909">
        <v>1</v>
      </c>
      <c r="I909">
        <v>25</v>
      </c>
    </row>
    <row r="910" spans="1:10" x14ac:dyDescent="0.3">
      <c r="A910" t="s">
        <v>493</v>
      </c>
      <c r="B910" s="10">
        <v>2020</v>
      </c>
      <c r="C910" s="10">
        <v>0</v>
      </c>
      <c r="D910">
        <v>1</v>
      </c>
      <c r="E910">
        <v>0</v>
      </c>
      <c r="F910" s="10">
        <v>96.24</v>
      </c>
      <c r="G910">
        <v>80</v>
      </c>
      <c r="H910">
        <v>1</v>
      </c>
      <c r="I910">
        <v>25</v>
      </c>
    </row>
    <row r="911" spans="1:10" x14ac:dyDescent="0.3">
      <c r="A911" t="s">
        <v>493</v>
      </c>
      <c r="B911" s="10">
        <v>2021</v>
      </c>
      <c r="C911" s="10">
        <v>0</v>
      </c>
      <c r="D911">
        <v>1</v>
      </c>
      <c r="E911">
        <v>0</v>
      </c>
      <c r="F911" s="10">
        <v>83.24</v>
      </c>
      <c r="G911">
        <v>80</v>
      </c>
      <c r="H911">
        <v>1</v>
      </c>
      <c r="I911">
        <v>0</v>
      </c>
      <c r="J911">
        <v>10</v>
      </c>
    </row>
    <row r="912" spans="1:10" x14ac:dyDescent="0.3">
      <c r="A912" t="s">
        <v>657</v>
      </c>
      <c r="B912" s="10">
        <v>2008</v>
      </c>
      <c r="C912" s="10">
        <v>65</v>
      </c>
      <c r="D912">
        <v>0</v>
      </c>
      <c r="E912">
        <v>0</v>
      </c>
      <c r="F912" s="10">
        <v>58.7</v>
      </c>
      <c r="G912">
        <v>50</v>
      </c>
      <c r="I912">
        <v>0</v>
      </c>
    </row>
    <row r="913" spans="1:10" x14ac:dyDescent="0.3">
      <c r="A913" t="s">
        <v>657</v>
      </c>
      <c r="B913" s="10">
        <v>2009</v>
      </c>
      <c r="C913" s="10">
        <v>50</v>
      </c>
      <c r="D913">
        <v>0</v>
      </c>
      <c r="E913">
        <v>0</v>
      </c>
      <c r="F913" s="10">
        <v>76.09</v>
      </c>
      <c r="G913">
        <v>61.54</v>
      </c>
      <c r="I913">
        <v>0</v>
      </c>
    </row>
    <row r="914" spans="1:10" x14ac:dyDescent="0.3">
      <c r="A914" t="s">
        <v>657</v>
      </c>
      <c r="B914" s="10">
        <v>2010</v>
      </c>
      <c r="C914" s="10">
        <v>60.71</v>
      </c>
      <c r="D914">
        <v>0</v>
      </c>
      <c r="E914">
        <v>0</v>
      </c>
      <c r="F914" s="10">
        <v>66</v>
      </c>
      <c r="G914">
        <v>33.33</v>
      </c>
      <c r="I914">
        <v>0</v>
      </c>
      <c r="J914">
        <v>16.670000000000002</v>
      </c>
    </row>
    <row r="915" spans="1:10" x14ac:dyDescent="0.3">
      <c r="A915" t="s">
        <v>657</v>
      </c>
      <c r="B915" s="10">
        <v>2011</v>
      </c>
      <c r="C915" s="10">
        <v>60</v>
      </c>
      <c r="D915">
        <v>0</v>
      </c>
      <c r="E915">
        <v>0</v>
      </c>
      <c r="F915" s="10">
        <v>50</v>
      </c>
      <c r="G915">
        <v>38.46</v>
      </c>
      <c r="H915">
        <v>0</v>
      </c>
      <c r="I915">
        <v>0</v>
      </c>
      <c r="J915">
        <v>8.33</v>
      </c>
    </row>
    <row r="916" spans="1:10" x14ac:dyDescent="0.3">
      <c r="A916" t="s">
        <v>657</v>
      </c>
      <c r="B916" s="10">
        <v>2012</v>
      </c>
      <c r="C916" s="10">
        <v>53.33</v>
      </c>
      <c r="D916">
        <v>0</v>
      </c>
      <c r="E916">
        <v>0</v>
      </c>
      <c r="F916" s="10">
        <v>50</v>
      </c>
      <c r="G916">
        <v>43.75</v>
      </c>
      <c r="H916">
        <v>0</v>
      </c>
      <c r="I916">
        <v>0</v>
      </c>
      <c r="J916">
        <v>33.33</v>
      </c>
    </row>
    <row r="917" spans="1:10" x14ac:dyDescent="0.3">
      <c r="A917" t="s">
        <v>657</v>
      </c>
      <c r="B917" s="10">
        <v>2013</v>
      </c>
      <c r="C917" s="10">
        <v>57.14</v>
      </c>
      <c r="D917">
        <v>0</v>
      </c>
      <c r="E917">
        <v>0</v>
      </c>
      <c r="F917" s="10">
        <v>62</v>
      </c>
      <c r="G917">
        <v>57.14</v>
      </c>
      <c r="H917">
        <v>0</v>
      </c>
      <c r="I917">
        <v>20</v>
      </c>
      <c r="J917">
        <v>33.33</v>
      </c>
    </row>
    <row r="918" spans="1:10" x14ac:dyDescent="0.3">
      <c r="A918" t="s">
        <v>657</v>
      </c>
      <c r="B918" s="10">
        <v>2014</v>
      </c>
      <c r="C918" s="10">
        <v>56.67</v>
      </c>
      <c r="D918">
        <v>1</v>
      </c>
      <c r="E918">
        <v>1</v>
      </c>
      <c r="F918" s="10">
        <v>36.54</v>
      </c>
      <c r="G918">
        <v>50</v>
      </c>
      <c r="H918">
        <v>0</v>
      </c>
      <c r="I918">
        <v>14.29</v>
      </c>
      <c r="J918">
        <v>33.33</v>
      </c>
    </row>
    <row r="919" spans="1:10" x14ac:dyDescent="0.3">
      <c r="A919" t="s">
        <v>657</v>
      </c>
      <c r="B919" s="10">
        <v>2015</v>
      </c>
      <c r="C919" s="10">
        <v>53.13</v>
      </c>
      <c r="D919">
        <v>1</v>
      </c>
      <c r="E919">
        <v>1</v>
      </c>
      <c r="F919" s="10">
        <v>38.89</v>
      </c>
      <c r="G919">
        <v>61.54</v>
      </c>
      <c r="H919">
        <v>0</v>
      </c>
      <c r="I919">
        <v>14.29</v>
      </c>
      <c r="J919">
        <v>33.33</v>
      </c>
    </row>
    <row r="920" spans="1:10" x14ac:dyDescent="0.3">
      <c r="A920" t="s">
        <v>657</v>
      </c>
      <c r="B920" s="10">
        <v>2016</v>
      </c>
      <c r="C920" s="10">
        <v>50</v>
      </c>
      <c r="D920">
        <v>1</v>
      </c>
      <c r="E920">
        <v>1</v>
      </c>
      <c r="F920" s="10">
        <v>50</v>
      </c>
      <c r="G920">
        <v>61.54</v>
      </c>
      <c r="H920">
        <v>0</v>
      </c>
      <c r="I920">
        <v>14.29</v>
      </c>
      <c r="J920">
        <v>33.33</v>
      </c>
    </row>
    <row r="921" spans="1:10" x14ac:dyDescent="0.3">
      <c r="A921" t="s">
        <v>657</v>
      </c>
      <c r="B921" s="10">
        <v>2017</v>
      </c>
      <c r="C921" s="10">
        <v>50</v>
      </c>
      <c r="D921">
        <v>1</v>
      </c>
      <c r="E921">
        <v>1</v>
      </c>
      <c r="F921" s="10">
        <v>72.58</v>
      </c>
      <c r="G921">
        <v>66.67</v>
      </c>
      <c r="H921">
        <v>0</v>
      </c>
      <c r="I921">
        <v>14.29</v>
      </c>
      <c r="J921">
        <v>33.33</v>
      </c>
    </row>
    <row r="922" spans="1:10" x14ac:dyDescent="0.3">
      <c r="A922" t="s">
        <v>657</v>
      </c>
      <c r="B922" s="10">
        <v>2018</v>
      </c>
      <c r="C922" s="10">
        <v>51.67</v>
      </c>
      <c r="D922">
        <v>1</v>
      </c>
      <c r="E922">
        <v>1</v>
      </c>
      <c r="F922" s="10">
        <v>89.29</v>
      </c>
      <c r="G922">
        <v>69.23</v>
      </c>
      <c r="H922">
        <v>0</v>
      </c>
      <c r="I922">
        <v>16.670000000000002</v>
      </c>
      <c r="J922">
        <v>33.33</v>
      </c>
    </row>
    <row r="923" spans="1:10" x14ac:dyDescent="0.3">
      <c r="A923" t="s">
        <v>657</v>
      </c>
      <c r="B923" s="10">
        <v>2019</v>
      </c>
      <c r="C923" s="10">
        <v>52.56</v>
      </c>
      <c r="D923">
        <v>1</v>
      </c>
      <c r="E923">
        <v>0</v>
      </c>
      <c r="F923" s="10">
        <v>59.8</v>
      </c>
      <c r="G923">
        <v>73.33</v>
      </c>
      <c r="H923">
        <v>0</v>
      </c>
      <c r="I923">
        <v>12.5</v>
      </c>
      <c r="J923">
        <v>27.27</v>
      </c>
    </row>
    <row r="924" spans="1:10" x14ac:dyDescent="0.3">
      <c r="A924" t="s">
        <v>657</v>
      </c>
      <c r="B924" s="10">
        <v>2020</v>
      </c>
      <c r="C924" s="10">
        <v>53.92</v>
      </c>
      <c r="D924">
        <v>1</v>
      </c>
      <c r="E924">
        <v>0</v>
      </c>
      <c r="F924" s="10">
        <v>71.97</v>
      </c>
      <c r="G924">
        <v>57.14</v>
      </c>
      <c r="H924">
        <v>0</v>
      </c>
      <c r="I924">
        <v>25</v>
      </c>
      <c r="J924">
        <v>41.67</v>
      </c>
    </row>
    <row r="925" spans="1:10" x14ac:dyDescent="0.3">
      <c r="A925" t="s">
        <v>657</v>
      </c>
      <c r="B925" s="10">
        <v>2021</v>
      </c>
      <c r="C925" s="10">
        <v>55.3</v>
      </c>
      <c r="D925">
        <v>1</v>
      </c>
      <c r="E925">
        <v>0</v>
      </c>
      <c r="F925" s="10">
        <v>61.59</v>
      </c>
      <c r="G925">
        <v>61.54</v>
      </c>
      <c r="H925">
        <v>0</v>
      </c>
      <c r="I925">
        <v>22.22</v>
      </c>
      <c r="J925">
        <v>41.67</v>
      </c>
    </row>
    <row r="926" spans="1:10" x14ac:dyDescent="0.3">
      <c r="A926" t="s">
        <v>658</v>
      </c>
      <c r="B926" s="10">
        <v>2008</v>
      </c>
      <c r="C926" s="10">
        <v>90</v>
      </c>
      <c r="D926">
        <v>0</v>
      </c>
      <c r="E926">
        <v>0</v>
      </c>
      <c r="F926" s="10">
        <v>92.09</v>
      </c>
      <c r="G926">
        <v>50</v>
      </c>
      <c r="I926">
        <v>0</v>
      </c>
      <c r="J926">
        <v>14.29</v>
      </c>
    </row>
    <row r="927" spans="1:10" x14ac:dyDescent="0.3">
      <c r="A927" t="s">
        <v>658</v>
      </c>
      <c r="B927" s="10">
        <v>2009</v>
      </c>
      <c r="C927" s="10">
        <v>84.62</v>
      </c>
      <c r="D927">
        <v>0</v>
      </c>
      <c r="E927">
        <v>0</v>
      </c>
      <c r="F927" s="10">
        <v>96.07</v>
      </c>
      <c r="G927">
        <v>50</v>
      </c>
      <c r="I927">
        <v>0</v>
      </c>
    </row>
    <row r="928" spans="1:10" x14ac:dyDescent="0.3">
      <c r="A928" t="s">
        <v>658</v>
      </c>
      <c r="B928" s="10">
        <v>2010</v>
      </c>
      <c r="C928" s="10">
        <v>21.88</v>
      </c>
      <c r="D928">
        <v>1</v>
      </c>
      <c r="E928">
        <v>1</v>
      </c>
      <c r="F928" s="10">
        <v>68.41</v>
      </c>
      <c r="G928">
        <v>50</v>
      </c>
      <c r="I928">
        <v>23.08</v>
      </c>
    </row>
    <row r="929" spans="1:10" x14ac:dyDescent="0.3">
      <c r="A929" t="s">
        <v>658</v>
      </c>
      <c r="B929" s="10">
        <v>2011</v>
      </c>
      <c r="C929" s="10">
        <v>23.91</v>
      </c>
      <c r="D929">
        <v>1</v>
      </c>
      <c r="E929">
        <v>1</v>
      </c>
      <c r="F929" s="10">
        <v>13.38</v>
      </c>
      <c r="G929">
        <v>43.75</v>
      </c>
      <c r="H929">
        <v>1</v>
      </c>
      <c r="I929">
        <v>23.08</v>
      </c>
    </row>
    <row r="930" spans="1:10" x14ac:dyDescent="0.3">
      <c r="A930" t="s">
        <v>658</v>
      </c>
      <c r="B930" s="10">
        <v>2012</v>
      </c>
      <c r="C930" s="10">
        <v>81.48</v>
      </c>
      <c r="D930">
        <v>1</v>
      </c>
      <c r="E930">
        <v>1</v>
      </c>
      <c r="F930" s="10">
        <v>46.87</v>
      </c>
      <c r="G930">
        <v>53.33</v>
      </c>
      <c r="H930">
        <v>1</v>
      </c>
      <c r="I930">
        <v>25</v>
      </c>
    </row>
    <row r="931" spans="1:10" x14ac:dyDescent="0.3">
      <c r="A931" t="s">
        <v>658</v>
      </c>
      <c r="B931" s="10">
        <v>2013</v>
      </c>
      <c r="C931" s="10">
        <v>0</v>
      </c>
      <c r="D931">
        <v>1</v>
      </c>
      <c r="E931">
        <v>1</v>
      </c>
      <c r="F931" s="10">
        <v>15.99</v>
      </c>
      <c r="G931">
        <v>53.85</v>
      </c>
      <c r="H931">
        <v>1</v>
      </c>
      <c r="I931">
        <v>23.08</v>
      </c>
    </row>
    <row r="932" spans="1:10" x14ac:dyDescent="0.3">
      <c r="A932" t="s">
        <v>658</v>
      </c>
      <c r="B932" s="10">
        <v>2014</v>
      </c>
      <c r="C932" s="10">
        <v>0</v>
      </c>
      <c r="D932">
        <v>1</v>
      </c>
      <c r="E932">
        <v>1</v>
      </c>
      <c r="F932" s="10">
        <v>26</v>
      </c>
      <c r="G932">
        <v>33.33</v>
      </c>
      <c r="H932">
        <v>1</v>
      </c>
      <c r="I932">
        <v>30</v>
      </c>
    </row>
    <row r="933" spans="1:10" x14ac:dyDescent="0.3">
      <c r="A933" t="s">
        <v>658</v>
      </c>
      <c r="B933" s="10">
        <v>2015</v>
      </c>
      <c r="C933" s="10">
        <v>0</v>
      </c>
      <c r="D933">
        <v>1</v>
      </c>
      <c r="E933">
        <v>1</v>
      </c>
      <c r="F933" s="10">
        <v>54.65</v>
      </c>
      <c r="G933">
        <v>27.27</v>
      </c>
      <c r="H933">
        <v>1</v>
      </c>
      <c r="I933">
        <v>25</v>
      </c>
    </row>
    <row r="934" spans="1:10" x14ac:dyDescent="0.3">
      <c r="A934" t="s">
        <v>658</v>
      </c>
      <c r="B934" s="10">
        <v>2016</v>
      </c>
      <c r="C934" s="10">
        <v>0</v>
      </c>
      <c r="D934">
        <v>1</v>
      </c>
      <c r="E934">
        <v>1</v>
      </c>
      <c r="F934" s="10">
        <v>61.99</v>
      </c>
      <c r="G934">
        <v>30</v>
      </c>
      <c r="H934">
        <v>1</v>
      </c>
      <c r="I934">
        <v>27.27</v>
      </c>
    </row>
    <row r="935" spans="1:10" x14ac:dyDescent="0.3">
      <c r="A935" t="s">
        <v>658</v>
      </c>
      <c r="B935" s="10">
        <v>2017</v>
      </c>
      <c r="C935" s="10">
        <v>0</v>
      </c>
      <c r="D935">
        <v>1</v>
      </c>
      <c r="E935">
        <v>1</v>
      </c>
      <c r="F935" s="10">
        <v>21.88</v>
      </c>
      <c r="G935">
        <v>16.670000000000002</v>
      </c>
      <c r="H935">
        <v>1</v>
      </c>
      <c r="I935">
        <v>25</v>
      </c>
      <c r="J935">
        <v>8.33</v>
      </c>
    </row>
    <row r="936" spans="1:10" x14ac:dyDescent="0.3">
      <c r="A936" t="s">
        <v>658</v>
      </c>
      <c r="B936" s="10">
        <v>2018</v>
      </c>
      <c r="C936" s="10">
        <v>0</v>
      </c>
      <c r="D936">
        <v>1</v>
      </c>
      <c r="E936">
        <v>1</v>
      </c>
      <c r="F936" s="10">
        <v>32.93</v>
      </c>
      <c r="G936">
        <v>16.670000000000002</v>
      </c>
      <c r="H936">
        <v>1</v>
      </c>
      <c r="I936">
        <v>30</v>
      </c>
      <c r="J936">
        <v>10</v>
      </c>
    </row>
    <row r="937" spans="1:10" x14ac:dyDescent="0.3">
      <c r="A937" t="s">
        <v>658</v>
      </c>
      <c r="B937" s="10">
        <v>2019</v>
      </c>
      <c r="C937" s="10">
        <v>0</v>
      </c>
      <c r="D937">
        <v>1</v>
      </c>
      <c r="E937">
        <v>1</v>
      </c>
      <c r="F937" s="10">
        <v>71.58</v>
      </c>
      <c r="G937">
        <v>27.27</v>
      </c>
      <c r="H937">
        <v>1</v>
      </c>
      <c r="I937">
        <v>40</v>
      </c>
    </row>
    <row r="938" spans="1:10" x14ac:dyDescent="0.3">
      <c r="A938" t="s">
        <v>658</v>
      </c>
      <c r="B938" s="10">
        <v>2020</v>
      </c>
      <c r="C938" s="10">
        <v>0</v>
      </c>
      <c r="D938">
        <v>1</v>
      </c>
      <c r="E938">
        <v>1</v>
      </c>
      <c r="F938" s="10">
        <v>59.83</v>
      </c>
      <c r="G938">
        <v>20</v>
      </c>
      <c r="H938">
        <v>1</v>
      </c>
      <c r="I938">
        <v>30</v>
      </c>
    </row>
    <row r="939" spans="1:10" x14ac:dyDescent="0.3">
      <c r="A939" t="s">
        <v>658</v>
      </c>
      <c r="B939" s="10">
        <v>2021</v>
      </c>
      <c r="C939" s="10">
        <v>82.35</v>
      </c>
      <c r="D939">
        <v>1</v>
      </c>
      <c r="E939">
        <v>1</v>
      </c>
      <c r="F939" s="10">
        <v>91.29</v>
      </c>
      <c r="G939">
        <v>81.819999999999993</v>
      </c>
      <c r="H939">
        <v>1</v>
      </c>
      <c r="I939">
        <v>27.27</v>
      </c>
      <c r="J939">
        <v>10</v>
      </c>
    </row>
    <row r="940" spans="1:10" x14ac:dyDescent="0.3">
      <c r="A940" t="s">
        <v>683</v>
      </c>
      <c r="B940" s="10">
        <v>2008</v>
      </c>
      <c r="C940" s="10">
        <v>0</v>
      </c>
      <c r="D940">
        <v>1</v>
      </c>
      <c r="E940">
        <v>0</v>
      </c>
      <c r="F940" s="10">
        <v>21.38</v>
      </c>
      <c r="G940">
        <v>46.15</v>
      </c>
      <c r="I940">
        <v>12.5</v>
      </c>
    </row>
    <row r="941" spans="1:10" x14ac:dyDescent="0.3">
      <c r="A941" t="s">
        <v>683</v>
      </c>
      <c r="B941" s="10">
        <v>2009</v>
      </c>
      <c r="C941" s="10">
        <v>28.33</v>
      </c>
      <c r="D941">
        <v>1</v>
      </c>
      <c r="E941">
        <v>0</v>
      </c>
      <c r="F941" s="10">
        <v>27.2</v>
      </c>
      <c r="G941">
        <v>50</v>
      </c>
      <c r="I941">
        <v>14.29</v>
      </c>
    </row>
    <row r="942" spans="1:10" x14ac:dyDescent="0.3">
      <c r="A942" t="s">
        <v>683</v>
      </c>
      <c r="B942" s="10">
        <v>2010</v>
      </c>
      <c r="C942" s="10">
        <v>26.39</v>
      </c>
      <c r="D942">
        <v>0</v>
      </c>
      <c r="E942">
        <v>0</v>
      </c>
      <c r="F942" s="10">
        <v>6.83</v>
      </c>
      <c r="G942">
        <v>60</v>
      </c>
      <c r="I942">
        <v>10</v>
      </c>
    </row>
    <row r="943" spans="1:10" x14ac:dyDescent="0.3">
      <c r="A943" t="s">
        <v>683</v>
      </c>
      <c r="B943" s="10">
        <v>2011</v>
      </c>
      <c r="C943" s="10">
        <v>28.45</v>
      </c>
      <c r="D943">
        <v>0</v>
      </c>
      <c r="E943">
        <v>0</v>
      </c>
      <c r="F943" s="10">
        <v>17.38</v>
      </c>
      <c r="G943">
        <v>53.33</v>
      </c>
      <c r="H943">
        <v>1</v>
      </c>
      <c r="I943">
        <v>18.18</v>
      </c>
    </row>
    <row r="944" spans="1:10" x14ac:dyDescent="0.3">
      <c r="A944" t="s">
        <v>683</v>
      </c>
      <c r="B944" s="10">
        <v>2012</v>
      </c>
      <c r="C944" s="10">
        <v>27.61</v>
      </c>
      <c r="D944">
        <v>0</v>
      </c>
      <c r="E944">
        <v>0</v>
      </c>
      <c r="F944" s="10">
        <v>2.98</v>
      </c>
      <c r="G944">
        <v>42.86</v>
      </c>
      <c r="H944">
        <v>1</v>
      </c>
      <c r="I944">
        <v>10</v>
      </c>
    </row>
    <row r="945" spans="1:9" x14ac:dyDescent="0.3">
      <c r="A945" t="s">
        <v>683</v>
      </c>
      <c r="B945" s="10">
        <v>2013</v>
      </c>
      <c r="C945" s="10">
        <v>28.79</v>
      </c>
      <c r="D945">
        <v>0</v>
      </c>
      <c r="E945">
        <v>0</v>
      </c>
      <c r="F945" s="10">
        <v>3.26</v>
      </c>
      <c r="G945">
        <v>50</v>
      </c>
      <c r="H945">
        <v>1</v>
      </c>
      <c r="I945">
        <v>10</v>
      </c>
    </row>
    <row r="946" spans="1:9" x14ac:dyDescent="0.3">
      <c r="A946" t="s">
        <v>683</v>
      </c>
      <c r="B946" s="10">
        <v>2014</v>
      </c>
      <c r="C946" s="10">
        <v>28.36</v>
      </c>
      <c r="D946">
        <v>0</v>
      </c>
      <c r="E946">
        <v>0</v>
      </c>
      <c r="F946" s="10">
        <v>4.46</v>
      </c>
      <c r="G946">
        <v>53.85</v>
      </c>
      <c r="H946">
        <v>1</v>
      </c>
      <c r="I946">
        <v>10</v>
      </c>
    </row>
    <row r="947" spans="1:9" x14ac:dyDescent="0.3">
      <c r="A947" t="s">
        <v>683</v>
      </c>
      <c r="B947" s="10">
        <v>2015</v>
      </c>
      <c r="C947" s="10">
        <v>28.57</v>
      </c>
      <c r="D947">
        <v>0</v>
      </c>
      <c r="E947">
        <v>0</v>
      </c>
      <c r="F947" s="10">
        <v>32.29</v>
      </c>
      <c r="G947">
        <v>53.85</v>
      </c>
      <c r="H947">
        <v>1</v>
      </c>
      <c r="I947">
        <v>20</v>
      </c>
    </row>
    <row r="948" spans="1:9" x14ac:dyDescent="0.3">
      <c r="A948" t="s">
        <v>683</v>
      </c>
      <c r="B948" s="10">
        <v>2016</v>
      </c>
      <c r="C948" s="10">
        <v>83.5</v>
      </c>
      <c r="D948">
        <v>0</v>
      </c>
      <c r="E948">
        <v>0</v>
      </c>
      <c r="F948" s="10">
        <v>55.18</v>
      </c>
      <c r="G948">
        <v>46.15</v>
      </c>
      <c r="H948">
        <v>1</v>
      </c>
      <c r="I948">
        <v>28.57</v>
      </c>
    </row>
    <row r="949" spans="1:9" x14ac:dyDescent="0.3">
      <c r="A949" t="s">
        <v>683</v>
      </c>
      <c r="B949" s="10">
        <v>2017</v>
      </c>
      <c r="C949" s="10">
        <v>81.739999999999995</v>
      </c>
      <c r="D949">
        <v>0</v>
      </c>
      <c r="E949">
        <v>1</v>
      </c>
      <c r="F949" s="10">
        <v>22.52</v>
      </c>
      <c r="G949">
        <v>42.86</v>
      </c>
      <c r="H949">
        <v>1</v>
      </c>
      <c r="I949">
        <v>33.33</v>
      </c>
    </row>
    <row r="950" spans="1:9" x14ac:dyDescent="0.3">
      <c r="A950" t="s">
        <v>683</v>
      </c>
      <c r="B950" s="10">
        <v>2018</v>
      </c>
      <c r="C950" s="10">
        <v>80.150000000000006</v>
      </c>
      <c r="D950">
        <v>0</v>
      </c>
      <c r="E950">
        <v>1</v>
      </c>
      <c r="F950" s="10">
        <v>6.72</v>
      </c>
      <c r="G950">
        <v>35.29</v>
      </c>
      <c r="H950">
        <v>1</v>
      </c>
      <c r="I950">
        <v>33.33</v>
      </c>
    </row>
    <row r="951" spans="1:9" x14ac:dyDescent="0.3">
      <c r="A951" t="s">
        <v>683</v>
      </c>
      <c r="B951" s="10">
        <v>2019</v>
      </c>
      <c r="C951" s="10">
        <v>80.489999999999995</v>
      </c>
      <c r="D951">
        <v>0</v>
      </c>
      <c r="E951">
        <v>1</v>
      </c>
      <c r="F951" s="10">
        <v>13.39</v>
      </c>
      <c r="G951">
        <v>60</v>
      </c>
      <c r="H951">
        <v>1</v>
      </c>
      <c r="I951">
        <v>14.29</v>
      </c>
    </row>
    <row r="952" spans="1:9" x14ac:dyDescent="0.3">
      <c r="A952" t="s">
        <v>683</v>
      </c>
      <c r="B952" s="10">
        <v>2020</v>
      </c>
      <c r="C952" s="10">
        <v>81.96</v>
      </c>
      <c r="D952">
        <v>0</v>
      </c>
      <c r="E952">
        <v>1</v>
      </c>
      <c r="F952" s="10">
        <v>43.68</v>
      </c>
      <c r="G952">
        <v>75</v>
      </c>
      <c r="H952">
        <v>1</v>
      </c>
      <c r="I952">
        <v>33.33</v>
      </c>
    </row>
    <row r="953" spans="1:9" x14ac:dyDescent="0.3">
      <c r="A953" t="s">
        <v>683</v>
      </c>
      <c r="B953" s="10">
        <v>2021</v>
      </c>
      <c r="C953" s="10">
        <v>80.53</v>
      </c>
      <c r="D953">
        <v>0</v>
      </c>
      <c r="E953">
        <v>1</v>
      </c>
      <c r="F953" s="10">
        <v>75.44</v>
      </c>
      <c r="G953">
        <v>76.92</v>
      </c>
      <c r="H953">
        <v>1</v>
      </c>
      <c r="I953">
        <v>33.33</v>
      </c>
    </row>
    <row r="954" spans="1:9" x14ac:dyDescent="0.3">
      <c r="A954" t="s">
        <v>521</v>
      </c>
      <c r="B954" s="10">
        <v>2008</v>
      </c>
      <c r="C954" s="10">
        <v>65.91</v>
      </c>
      <c r="F954" s="10">
        <v>60.64</v>
      </c>
    </row>
    <row r="955" spans="1:9" x14ac:dyDescent="0.3">
      <c r="A955" t="s">
        <v>521</v>
      </c>
      <c r="B955" s="10">
        <v>2009</v>
      </c>
      <c r="C955" s="10">
        <v>96.88</v>
      </c>
      <c r="F955" s="10">
        <v>67.02</v>
      </c>
    </row>
    <row r="956" spans="1:9" x14ac:dyDescent="0.3">
      <c r="A956" t="s">
        <v>521</v>
      </c>
      <c r="B956" s="10">
        <v>2010</v>
      </c>
      <c r="C956" s="10">
        <v>96.88</v>
      </c>
      <c r="D956">
        <v>0</v>
      </c>
      <c r="E956">
        <v>1</v>
      </c>
      <c r="F956" s="10">
        <v>53.13</v>
      </c>
      <c r="G956">
        <v>50</v>
      </c>
      <c r="I956">
        <v>20</v>
      </c>
    </row>
    <row r="957" spans="1:9" x14ac:dyDescent="0.3">
      <c r="A957" t="s">
        <v>521</v>
      </c>
      <c r="B957" s="10">
        <v>2011</v>
      </c>
      <c r="C957" s="10">
        <v>72</v>
      </c>
      <c r="D957">
        <v>0</v>
      </c>
      <c r="E957">
        <v>1</v>
      </c>
      <c r="F957" s="10">
        <v>32.29</v>
      </c>
      <c r="G957">
        <v>50</v>
      </c>
      <c r="H957">
        <v>1</v>
      </c>
      <c r="I957">
        <v>20</v>
      </c>
    </row>
    <row r="958" spans="1:9" x14ac:dyDescent="0.3">
      <c r="A958" t="s">
        <v>521</v>
      </c>
      <c r="B958" s="10">
        <v>2012</v>
      </c>
      <c r="C958" s="10">
        <v>68.94</v>
      </c>
      <c r="D958">
        <v>1</v>
      </c>
      <c r="E958">
        <v>1</v>
      </c>
      <c r="F958" s="10">
        <v>70.41</v>
      </c>
      <c r="G958">
        <v>50</v>
      </c>
      <c r="H958">
        <v>1</v>
      </c>
      <c r="I958">
        <v>20</v>
      </c>
    </row>
    <row r="959" spans="1:9" x14ac:dyDescent="0.3">
      <c r="A959" t="s">
        <v>521</v>
      </c>
      <c r="B959" s="10">
        <v>2013</v>
      </c>
      <c r="C959" s="10">
        <v>69.12</v>
      </c>
      <c r="D959">
        <v>0</v>
      </c>
      <c r="E959">
        <v>1</v>
      </c>
      <c r="F959" s="10">
        <v>81</v>
      </c>
      <c r="G959">
        <v>50</v>
      </c>
      <c r="H959">
        <v>1</v>
      </c>
      <c r="I959">
        <v>20</v>
      </c>
    </row>
    <row r="960" spans="1:9" x14ac:dyDescent="0.3">
      <c r="A960" t="s">
        <v>521</v>
      </c>
      <c r="B960" s="10">
        <v>2014</v>
      </c>
      <c r="C960" s="10">
        <v>70</v>
      </c>
      <c r="D960">
        <v>0</v>
      </c>
      <c r="E960">
        <v>1</v>
      </c>
      <c r="F960" s="10">
        <v>95.28</v>
      </c>
      <c r="G960">
        <v>50</v>
      </c>
      <c r="H960">
        <v>1</v>
      </c>
      <c r="I960">
        <v>20</v>
      </c>
    </row>
    <row r="961" spans="1:10" x14ac:dyDescent="0.3">
      <c r="A961" t="s">
        <v>521</v>
      </c>
      <c r="B961" s="10">
        <v>2015</v>
      </c>
      <c r="C961" s="10">
        <v>71.150000000000006</v>
      </c>
      <c r="D961">
        <v>0</v>
      </c>
      <c r="E961">
        <v>1</v>
      </c>
      <c r="F961" s="10">
        <v>96.09</v>
      </c>
      <c r="G961">
        <v>54.55</v>
      </c>
      <c r="H961">
        <v>1</v>
      </c>
      <c r="I961">
        <v>20</v>
      </c>
      <c r="J961">
        <v>10</v>
      </c>
    </row>
    <row r="962" spans="1:10" x14ac:dyDescent="0.3">
      <c r="A962" t="s">
        <v>521</v>
      </c>
      <c r="B962" s="10">
        <v>2016</v>
      </c>
      <c r="C962" s="10">
        <v>69.319999999999993</v>
      </c>
      <c r="D962">
        <v>0</v>
      </c>
      <c r="E962">
        <v>1</v>
      </c>
      <c r="F962" s="10">
        <v>97.76</v>
      </c>
      <c r="G962">
        <v>54.55</v>
      </c>
      <c r="H962">
        <v>1</v>
      </c>
      <c r="I962">
        <v>25</v>
      </c>
      <c r="J962">
        <v>10</v>
      </c>
    </row>
    <row r="963" spans="1:10" x14ac:dyDescent="0.3">
      <c r="A963" t="s">
        <v>521</v>
      </c>
      <c r="B963" s="10">
        <v>2017</v>
      </c>
      <c r="C963" s="10">
        <v>70.09</v>
      </c>
      <c r="D963">
        <v>0</v>
      </c>
      <c r="E963">
        <v>1</v>
      </c>
      <c r="F963" s="10">
        <v>97.89</v>
      </c>
      <c r="G963">
        <v>54.55</v>
      </c>
      <c r="H963">
        <v>1</v>
      </c>
      <c r="I963">
        <v>25</v>
      </c>
      <c r="J963">
        <v>10</v>
      </c>
    </row>
    <row r="964" spans="1:10" x14ac:dyDescent="0.3">
      <c r="A964" t="s">
        <v>521</v>
      </c>
      <c r="B964" s="10">
        <v>2018</v>
      </c>
      <c r="C964" s="10">
        <v>71.77</v>
      </c>
      <c r="D964">
        <v>0</v>
      </c>
      <c r="E964">
        <v>1</v>
      </c>
      <c r="F964" s="10">
        <v>96.56</v>
      </c>
      <c r="G964">
        <v>50</v>
      </c>
      <c r="H964">
        <v>1</v>
      </c>
      <c r="I964">
        <v>25</v>
      </c>
      <c r="J964">
        <v>11.11</v>
      </c>
    </row>
    <row r="965" spans="1:10" x14ac:dyDescent="0.3">
      <c r="A965" t="s">
        <v>521</v>
      </c>
      <c r="B965" s="10">
        <v>2019</v>
      </c>
      <c r="C965" s="10">
        <v>71.28</v>
      </c>
      <c r="D965">
        <v>0</v>
      </c>
      <c r="E965">
        <v>1</v>
      </c>
      <c r="F965" s="10">
        <v>95.86</v>
      </c>
      <c r="G965">
        <v>60</v>
      </c>
      <c r="H965">
        <v>1</v>
      </c>
      <c r="I965">
        <v>0</v>
      </c>
      <c r="J965">
        <v>12.5</v>
      </c>
    </row>
    <row r="966" spans="1:10" x14ac:dyDescent="0.3">
      <c r="A966" t="s">
        <v>521</v>
      </c>
      <c r="B966" s="10">
        <v>2020</v>
      </c>
      <c r="C966" s="10">
        <v>69.87</v>
      </c>
      <c r="D966">
        <v>0</v>
      </c>
      <c r="E966">
        <v>1</v>
      </c>
      <c r="F966" s="10">
        <v>94.18</v>
      </c>
      <c r="G966">
        <v>66.67</v>
      </c>
      <c r="H966">
        <v>1</v>
      </c>
      <c r="I966">
        <v>25</v>
      </c>
    </row>
    <row r="967" spans="1:10" x14ac:dyDescent="0.3">
      <c r="A967" t="s">
        <v>521</v>
      </c>
      <c r="B967" s="10">
        <v>2021</v>
      </c>
      <c r="C967" s="10">
        <v>66.17</v>
      </c>
      <c r="D967">
        <v>1</v>
      </c>
      <c r="E967">
        <v>1</v>
      </c>
      <c r="F967" s="10">
        <v>84.76</v>
      </c>
      <c r="G967">
        <v>57.14</v>
      </c>
      <c r="H967">
        <v>1</v>
      </c>
      <c r="I967">
        <v>25</v>
      </c>
    </row>
    <row r="968" spans="1:10" x14ac:dyDescent="0.3">
      <c r="A968" t="s">
        <v>546</v>
      </c>
      <c r="B968" s="10">
        <v>2008</v>
      </c>
      <c r="C968" s="10">
        <v>0</v>
      </c>
      <c r="D968">
        <v>1</v>
      </c>
      <c r="E968">
        <v>1</v>
      </c>
      <c r="F968" s="10">
        <v>71.150000000000006</v>
      </c>
      <c r="I968">
        <v>20</v>
      </c>
    </row>
    <row r="969" spans="1:10" x14ac:dyDescent="0.3">
      <c r="A969" t="s">
        <v>546</v>
      </c>
      <c r="B969" s="10">
        <v>2009</v>
      </c>
      <c r="C969" s="10">
        <v>0</v>
      </c>
      <c r="D969">
        <v>1</v>
      </c>
      <c r="E969">
        <v>1</v>
      </c>
      <c r="F969" s="10">
        <v>75.930000000000007</v>
      </c>
      <c r="I969">
        <v>20</v>
      </c>
    </row>
    <row r="970" spans="1:10" x14ac:dyDescent="0.3">
      <c r="A970" t="s">
        <v>546</v>
      </c>
      <c r="B970" s="10">
        <v>2010</v>
      </c>
      <c r="C970" s="10">
        <v>0</v>
      </c>
      <c r="D970">
        <v>1</v>
      </c>
      <c r="E970">
        <v>1</v>
      </c>
      <c r="F970" s="10">
        <v>69.64</v>
      </c>
      <c r="G970">
        <v>71.430000000000007</v>
      </c>
      <c r="I970">
        <v>18.18</v>
      </c>
    </row>
    <row r="971" spans="1:10" x14ac:dyDescent="0.3">
      <c r="A971" t="s">
        <v>546</v>
      </c>
      <c r="B971" s="10">
        <v>2011</v>
      </c>
      <c r="C971" s="10">
        <v>28.45</v>
      </c>
      <c r="D971">
        <v>1</v>
      </c>
      <c r="E971">
        <v>1</v>
      </c>
      <c r="F971" s="10">
        <v>59.62</v>
      </c>
      <c r="G971">
        <v>85.71</v>
      </c>
      <c r="I971">
        <v>15.38</v>
      </c>
    </row>
    <row r="972" spans="1:10" x14ac:dyDescent="0.3">
      <c r="A972" t="s">
        <v>546</v>
      </c>
      <c r="B972" s="10">
        <v>2012</v>
      </c>
      <c r="C972" s="10">
        <v>27.61</v>
      </c>
      <c r="D972">
        <v>1</v>
      </c>
      <c r="E972">
        <v>1</v>
      </c>
      <c r="F972" s="10">
        <v>87.04</v>
      </c>
      <c r="G972">
        <v>87.5</v>
      </c>
      <c r="H972">
        <v>1</v>
      </c>
      <c r="I972">
        <v>15.38</v>
      </c>
    </row>
    <row r="973" spans="1:10" x14ac:dyDescent="0.3">
      <c r="A973" t="s">
        <v>546</v>
      </c>
      <c r="B973" s="10">
        <v>2013</v>
      </c>
      <c r="C973" s="10">
        <v>28.79</v>
      </c>
      <c r="D973">
        <v>1</v>
      </c>
      <c r="E973">
        <v>1</v>
      </c>
      <c r="F973" s="10">
        <v>83.33</v>
      </c>
      <c r="G973">
        <v>100</v>
      </c>
      <c r="H973">
        <v>1</v>
      </c>
      <c r="I973">
        <v>16.670000000000002</v>
      </c>
    </row>
    <row r="974" spans="1:10" x14ac:dyDescent="0.3">
      <c r="A974" t="s">
        <v>546</v>
      </c>
      <c r="B974" s="10">
        <v>2014</v>
      </c>
      <c r="C974" s="10">
        <v>28.36</v>
      </c>
      <c r="D974">
        <v>0</v>
      </c>
      <c r="E974">
        <v>0</v>
      </c>
      <c r="F974" s="10">
        <v>58.93</v>
      </c>
      <c r="G974">
        <v>100</v>
      </c>
      <c r="H974">
        <v>1</v>
      </c>
      <c r="I974">
        <v>18.18</v>
      </c>
    </row>
    <row r="975" spans="1:10" x14ac:dyDescent="0.3">
      <c r="A975" t="s">
        <v>546</v>
      </c>
      <c r="B975" s="10">
        <v>2015</v>
      </c>
      <c r="C975" s="10">
        <v>28.57</v>
      </c>
      <c r="D975">
        <v>0</v>
      </c>
      <c r="E975">
        <v>0</v>
      </c>
      <c r="F975" s="10">
        <v>73.209999999999994</v>
      </c>
      <c r="G975">
        <v>100</v>
      </c>
      <c r="H975">
        <v>1</v>
      </c>
      <c r="I975">
        <v>25</v>
      </c>
    </row>
    <row r="976" spans="1:10" x14ac:dyDescent="0.3">
      <c r="A976" t="s">
        <v>546</v>
      </c>
      <c r="B976" s="10">
        <v>2016</v>
      </c>
      <c r="C976" s="10">
        <v>27.5</v>
      </c>
      <c r="D976">
        <v>1</v>
      </c>
      <c r="E976">
        <v>1</v>
      </c>
      <c r="F976" s="10">
        <v>91.07</v>
      </c>
      <c r="G976">
        <v>100</v>
      </c>
      <c r="H976">
        <v>1</v>
      </c>
      <c r="I976">
        <v>36.36</v>
      </c>
    </row>
    <row r="977" spans="1:10" x14ac:dyDescent="0.3">
      <c r="A977" t="s">
        <v>546</v>
      </c>
      <c r="B977" s="10">
        <v>2017</v>
      </c>
      <c r="C977" s="10">
        <v>27.83</v>
      </c>
      <c r="D977">
        <v>1</v>
      </c>
      <c r="E977">
        <v>1</v>
      </c>
      <c r="F977" s="10">
        <v>82.26</v>
      </c>
      <c r="G977">
        <v>100</v>
      </c>
      <c r="H977">
        <v>1</v>
      </c>
      <c r="I977">
        <v>55.56</v>
      </c>
    </row>
    <row r="978" spans="1:10" x14ac:dyDescent="0.3">
      <c r="A978" t="s">
        <v>546</v>
      </c>
      <c r="B978" s="10">
        <v>2018</v>
      </c>
      <c r="C978" s="10">
        <v>80.150000000000006</v>
      </c>
      <c r="D978">
        <v>1</v>
      </c>
      <c r="E978">
        <v>1</v>
      </c>
      <c r="F978" s="10">
        <v>86.73</v>
      </c>
      <c r="G978">
        <v>100</v>
      </c>
      <c r="H978">
        <v>1</v>
      </c>
      <c r="I978">
        <v>37.5</v>
      </c>
    </row>
    <row r="979" spans="1:10" x14ac:dyDescent="0.3">
      <c r="A979" t="s">
        <v>546</v>
      </c>
      <c r="B979" s="10">
        <v>2019</v>
      </c>
      <c r="C979" s="10">
        <v>80.489999999999995</v>
      </c>
      <c r="D979">
        <v>1</v>
      </c>
      <c r="E979">
        <v>1</v>
      </c>
      <c r="F979" s="10">
        <v>93.4</v>
      </c>
      <c r="G979">
        <v>100</v>
      </c>
      <c r="H979">
        <v>1</v>
      </c>
      <c r="I979">
        <v>33.33</v>
      </c>
    </row>
    <row r="980" spans="1:10" x14ac:dyDescent="0.3">
      <c r="A980" t="s">
        <v>546</v>
      </c>
      <c r="B980" s="10">
        <v>2020</v>
      </c>
      <c r="C980" s="10">
        <v>81.96</v>
      </c>
      <c r="D980">
        <v>1</v>
      </c>
      <c r="E980">
        <v>1</v>
      </c>
      <c r="F980" s="10">
        <v>93.27</v>
      </c>
      <c r="G980">
        <v>100</v>
      </c>
      <c r="H980">
        <v>1</v>
      </c>
      <c r="I980">
        <v>50</v>
      </c>
    </row>
    <row r="981" spans="1:10" x14ac:dyDescent="0.3">
      <c r="A981" t="s">
        <v>546</v>
      </c>
      <c r="B981" s="10">
        <v>2021</v>
      </c>
      <c r="C981" s="10">
        <v>80.53</v>
      </c>
      <c r="D981">
        <v>1</v>
      </c>
      <c r="E981">
        <v>1</v>
      </c>
      <c r="F981" s="10">
        <v>90.18</v>
      </c>
      <c r="G981">
        <v>90.91</v>
      </c>
      <c r="H981">
        <v>1</v>
      </c>
      <c r="I981">
        <v>55.56</v>
      </c>
    </row>
    <row r="982" spans="1:10" x14ac:dyDescent="0.3">
      <c r="A982" t="s">
        <v>685</v>
      </c>
      <c r="B982" s="10">
        <v>2008</v>
      </c>
      <c r="C982" s="10">
        <v>25</v>
      </c>
      <c r="D982">
        <v>0</v>
      </c>
      <c r="E982">
        <v>1</v>
      </c>
      <c r="F982" s="10">
        <v>11.93</v>
      </c>
      <c r="G982">
        <v>33.33</v>
      </c>
      <c r="I982">
        <v>5.26</v>
      </c>
    </row>
    <row r="983" spans="1:10" x14ac:dyDescent="0.3">
      <c r="A983" t="s">
        <v>685</v>
      </c>
      <c r="B983" s="10">
        <v>2009</v>
      </c>
      <c r="C983" s="10">
        <v>28.33</v>
      </c>
      <c r="D983">
        <v>0</v>
      </c>
      <c r="E983">
        <v>1</v>
      </c>
      <c r="F983" s="10">
        <v>47.75</v>
      </c>
      <c r="G983">
        <v>30.77</v>
      </c>
      <c r="I983">
        <v>5.56</v>
      </c>
    </row>
    <row r="984" spans="1:10" x14ac:dyDescent="0.3">
      <c r="A984" t="s">
        <v>685</v>
      </c>
      <c r="B984" s="10">
        <v>2010</v>
      </c>
      <c r="C984" s="10">
        <v>88.89</v>
      </c>
      <c r="D984">
        <v>0</v>
      </c>
      <c r="E984">
        <v>1</v>
      </c>
      <c r="F984" s="10">
        <v>38.17</v>
      </c>
      <c r="G984">
        <v>42.86</v>
      </c>
      <c r="I984">
        <v>44</v>
      </c>
    </row>
    <row r="985" spans="1:10" x14ac:dyDescent="0.3">
      <c r="A985" t="s">
        <v>685</v>
      </c>
      <c r="B985" s="10">
        <v>2011</v>
      </c>
      <c r="C985" s="10">
        <v>86.21</v>
      </c>
      <c r="D985">
        <v>1</v>
      </c>
      <c r="E985">
        <v>0</v>
      </c>
      <c r="F985" s="10">
        <v>59.68</v>
      </c>
      <c r="G985">
        <v>35.71</v>
      </c>
      <c r="H985">
        <v>1</v>
      </c>
      <c r="I985">
        <v>25</v>
      </c>
    </row>
    <row r="986" spans="1:10" x14ac:dyDescent="0.3">
      <c r="A986" t="s">
        <v>685</v>
      </c>
      <c r="B986" s="10">
        <v>2012</v>
      </c>
      <c r="C986" s="10">
        <v>84.33</v>
      </c>
      <c r="D986">
        <v>1</v>
      </c>
      <c r="E986">
        <v>0</v>
      </c>
      <c r="F986" s="10">
        <v>65.05</v>
      </c>
      <c r="G986">
        <v>42.86</v>
      </c>
      <c r="H986">
        <v>1</v>
      </c>
      <c r="I986">
        <v>44</v>
      </c>
    </row>
    <row r="987" spans="1:10" x14ac:dyDescent="0.3">
      <c r="A987" t="s">
        <v>685</v>
      </c>
      <c r="B987" s="10">
        <v>2013</v>
      </c>
      <c r="C987" s="10">
        <v>85.61</v>
      </c>
      <c r="D987">
        <v>1</v>
      </c>
      <c r="E987">
        <v>0</v>
      </c>
      <c r="F987" s="10">
        <v>71.510000000000005</v>
      </c>
      <c r="G987">
        <v>53.85</v>
      </c>
      <c r="H987">
        <v>1</v>
      </c>
      <c r="I987">
        <v>25</v>
      </c>
      <c r="J987">
        <v>7.69</v>
      </c>
    </row>
    <row r="988" spans="1:10" x14ac:dyDescent="0.3">
      <c r="A988" t="s">
        <v>685</v>
      </c>
      <c r="B988" s="10">
        <v>2014</v>
      </c>
      <c r="C988" s="10">
        <v>83.58</v>
      </c>
      <c r="D988">
        <v>1</v>
      </c>
      <c r="E988">
        <v>0</v>
      </c>
      <c r="F988" s="10">
        <v>43.68</v>
      </c>
      <c r="G988">
        <v>53.33</v>
      </c>
      <c r="H988">
        <v>1</v>
      </c>
      <c r="I988">
        <v>44</v>
      </c>
      <c r="J988">
        <v>15.38</v>
      </c>
    </row>
    <row r="989" spans="1:10" x14ac:dyDescent="0.3">
      <c r="A989" t="s">
        <v>685</v>
      </c>
      <c r="B989" s="10">
        <v>2015</v>
      </c>
      <c r="C989" s="10">
        <v>82.74</v>
      </c>
      <c r="D989">
        <v>1</v>
      </c>
      <c r="E989">
        <v>0</v>
      </c>
      <c r="F989" s="10">
        <v>53.09</v>
      </c>
      <c r="G989">
        <v>57.14</v>
      </c>
      <c r="H989">
        <v>1</v>
      </c>
      <c r="I989">
        <v>44</v>
      </c>
      <c r="J989">
        <v>15.38</v>
      </c>
    </row>
    <row r="990" spans="1:10" x14ac:dyDescent="0.3">
      <c r="A990" t="s">
        <v>685</v>
      </c>
      <c r="B990" s="10">
        <v>2016</v>
      </c>
      <c r="C990" s="10">
        <v>83.5</v>
      </c>
      <c r="D990">
        <v>1</v>
      </c>
      <c r="E990">
        <v>0</v>
      </c>
      <c r="F990" s="10">
        <v>28.35</v>
      </c>
      <c r="G990">
        <v>68.75</v>
      </c>
      <c r="H990">
        <v>1</v>
      </c>
      <c r="I990">
        <v>44</v>
      </c>
      <c r="J990">
        <v>30.77</v>
      </c>
    </row>
    <row r="991" spans="1:10" x14ac:dyDescent="0.3">
      <c r="A991" t="s">
        <v>685</v>
      </c>
      <c r="B991" s="10">
        <v>2017</v>
      </c>
      <c r="C991" s="10">
        <v>81.739999999999995</v>
      </c>
      <c r="D991">
        <v>1</v>
      </c>
      <c r="E991">
        <v>0</v>
      </c>
      <c r="F991" s="10">
        <v>18.059999999999999</v>
      </c>
      <c r="G991">
        <v>66.67</v>
      </c>
      <c r="H991">
        <v>1</v>
      </c>
      <c r="I991">
        <v>45.83</v>
      </c>
      <c r="J991">
        <v>33.33</v>
      </c>
    </row>
    <row r="992" spans="1:10" x14ac:dyDescent="0.3">
      <c r="A992" t="s">
        <v>685</v>
      </c>
      <c r="B992" s="10">
        <v>2018</v>
      </c>
      <c r="C992" s="10">
        <v>80.150000000000006</v>
      </c>
      <c r="D992">
        <v>1</v>
      </c>
      <c r="E992">
        <v>0</v>
      </c>
      <c r="F992" s="10">
        <v>25.82</v>
      </c>
      <c r="G992">
        <v>57.14</v>
      </c>
      <c r="H992">
        <v>1</v>
      </c>
      <c r="I992">
        <v>48</v>
      </c>
      <c r="J992">
        <v>27.27</v>
      </c>
    </row>
    <row r="993" spans="1:10" x14ac:dyDescent="0.3">
      <c r="A993" t="s">
        <v>685</v>
      </c>
      <c r="B993" s="10">
        <v>2019</v>
      </c>
      <c r="C993" s="10">
        <v>80.489999999999995</v>
      </c>
      <c r="D993">
        <v>1</v>
      </c>
      <c r="E993">
        <v>0</v>
      </c>
      <c r="F993" s="10">
        <v>70.94</v>
      </c>
      <c r="G993">
        <v>75</v>
      </c>
      <c r="H993">
        <v>1</v>
      </c>
      <c r="I993">
        <v>45.45</v>
      </c>
      <c r="J993">
        <v>25</v>
      </c>
    </row>
    <row r="994" spans="1:10" x14ac:dyDescent="0.3">
      <c r="A994" t="s">
        <v>685</v>
      </c>
      <c r="B994" s="10">
        <v>2020</v>
      </c>
      <c r="C994" s="10">
        <v>81.96</v>
      </c>
      <c r="D994">
        <v>1</v>
      </c>
      <c r="E994">
        <v>0</v>
      </c>
      <c r="F994" s="10">
        <v>77.45</v>
      </c>
      <c r="G994">
        <v>75</v>
      </c>
      <c r="H994">
        <v>1</v>
      </c>
      <c r="I994">
        <v>45.45</v>
      </c>
      <c r="J994">
        <v>25</v>
      </c>
    </row>
    <row r="995" spans="1:10" x14ac:dyDescent="0.3">
      <c r="A995" t="s">
        <v>685</v>
      </c>
      <c r="B995" s="10">
        <v>2021</v>
      </c>
      <c r="C995" s="10">
        <v>80.53</v>
      </c>
      <c r="D995">
        <v>1</v>
      </c>
      <c r="E995">
        <v>0</v>
      </c>
      <c r="F995" s="10">
        <v>84.01</v>
      </c>
      <c r="G995">
        <v>75</v>
      </c>
      <c r="H995">
        <v>1</v>
      </c>
      <c r="I995">
        <v>50</v>
      </c>
      <c r="J995">
        <v>27.27</v>
      </c>
    </row>
    <row r="996" spans="1:10" x14ac:dyDescent="0.3">
      <c r="A996" t="s">
        <v>353</v>
      </c>
      <c r="B996" s="10">
        <v>2008</v>
      </c>
      <c r="C996" s="10">
        <v>0</v>
      </c>
      <c r="D996">
        <v>0</v>
      </c>
      <c r="E996">
        <v>1</v>
      </c>
      <c r="F996" s="10">
        <v>82.66</v>
      </c>
      <c r="G996">
        <v>38.46</v>
      </c>
      <c r="I996">
        <v>0</v>
      </c>
    </row>
    <row r="997" spans="1:10" x14ac:dyDescent="0.3">
      <c r="A997" t="s">
        <v>353</v>
      </c>
      <c r="B997" s="10">
        <v>2009</v>
      </c>
      <c r="C997" s="10">
        <v>28.33</v>
      </c>
      <c r="D997">
        <v>0</v>
      </c>
      <c r="E997">
        <v>1</v>
      </c>
      <c r="F997" s="10">
        <v>65.569999999999993</v>
      </c>
      <c r="G997">
        <v>46.15</v>
      </c>
      <c r="I997">
        <v>26.92</v>
      </c>
    </row>
    <row r="998" spans="1:10" x14ac:dyDescent="0.3">
      <c r="A998" t="s">
        <v>353</v>
      </c>
      <c r="B998" s="10">
        <v>2010</v>
      </c>
      <c r="C998" s="10">
        <v>26.39</v>
      </c>
      <c r="D998">
        <v>0</v>
      </c>
      <c r="E998">
        <v>1</v>
      </c>
      <c r="F998" s="10">
        <v>42.38</v>
      </c>
      <c r="G998">
        <v>33.33</v>
      </c>
      <c r="I998">
        <v>26.92</v>
      </c>
    </row>
    <row r="999" spans="1:10" x14ac:dyDescent="0.3">
      <c r="A999" t="s">
        <v>353</v>
      </c>
      <c r="B999" s="10">
        <v>2011</v>
      </c>
      <c r="C999" s="10">
        <v>28.45</v>
      </c>
      <c r="D999">
        <v>0</v>
      </c>
      <c r="E999">
        <v>0</v>
      </c>
      <c r="F999" s="10">
        <v>54.92</v>
      </c>
      <c r="G999">
        <v>35.71</v>
      </c>
      <c r="H999">
        <v>1</v>
      </c>
      <c r="I999">
        <v>25.93</v>
      </c>
    </row>
    <row r="1000" spans="1:10" x14ac:dyDescent="0.3">
      <c r="A1000" t="s">
        <v>353</v>
      </c>
      <c r="B1000" s="10">
        <v>2012</v>
      </c>
      <c r="C1000" s="10">
        <v>27.61</v>
      </c>
      <c r="D1000">
        <v>0</v>
      </c>
      <c r="E1000">
        <v>0</v>
      </c>
      <c r="F1000" s="10">
        <v>51.57</v>
      </c>
      <c r="G1000">
        <v>50</v>
      </c>
      <c r="H1000">
        <v>1</v>
      </c>
      <c r="I1000">
        <v>25.93</v>
      </c>
    </row>
    <row r="1001" spans="1:10" x14ac:dyDescent="0.3">
      <c r="A1001" t="s">
        <v>353</v>
      </c>
      <c r="B1001" s="10">
        <v>2013</v>
      </c>
      <c r="C1001" s="10">
        <v>28.79</v>
      </c>
      <c r="D1001">
        <v>0</v>
      </c>
      <c r="E1001">
        <v>0</v>
      </c>
      <c r="F1001" s="10">
        <v>37.729999999999997</v>
      </c>
      <c r="G1001">
        <v>42.86</v>
      </c>
      <c r="H1001">
        <v>1</v>
      </c>
      <c r="I1001">
        <v>25.93</v>
      </c>
    </row>
    <row r="1002" spans="1:10" x14ac:dyDescent="0.3">
      <c r="A1002" t="s">
        <v>353</v>
      </c>
      <c r="B1002" s="10">
        <v>2014</v>
      </c>
      <c r="C1002" s="10">
        <v>28.36</v>
      </c>
      <c r="D1002">
        <v>0</v>
      </c>
      <c r="E1002">
        <v>0</v>
      </c>
      <c r="F1002" s="10">
        <v>36.770000000000003</v>
      </c>
      <c r="G1002">
        <v>46.15</v>
      </c>
      <c r="H1002">
        <v>1</v>
      </c>
      <c r="I1002">
        <v>29.17</v>
      </c>
    </row>
    <row r="1003" spans="1:10" x14ac:dyDescent="0.3">
      <c r="A1003" t="s">
        <v>353</v>
      </c>
      <c r="B1003" s="10">
        <v>2015</v>
      </c>
      <c r="C1003" s="10">
        <v>82.74</v>
      </c>
      <c r="D1003">
        <v>0</v>
      </c>
      <c r="E1003">
        <v>0</v>
      </c>
      <c r="F1003" s="10">
        <v>46.61</v>
      </c>
      <c r="G1003">
        <v>53.33</v>
      </c>
      <c r="H1003">
        <v>1</v>
      </c>
      <c r="I1003">
        <v>25</v>
      </c>
    </row>
    <row r="1004" spans="1:10" x14ac:dyDescent="0.3">
      <c r="A1004" t="s">
        <v>353</v>
      </c>
      <c r="B1004" s="10">
        <v>2016</v>
      </c>
      <c r="C1004" s="10">
        <v>83.5</v>
      </c>
      <c r="D1004">
        <v>0</v>
      </c>
      <c r="E1004">
        <v>0</v>
      </c>
      <c r="F1004" s="10">
        <v>46.84</v>
      </c>
      <c r="G1004">
        <v>53.85</v>
      </c>
      <c r="H1004">
        <v>1</v>
      </c>
      <c r="I1004">
        <v>26.09</v>
      </c>
    </row>
    <row r="1005" spans="1:10" x14ac:dyDescent="0.3">
      <c r="A1005" t="s">
        <v>353</v>
      </c>
      <c r="B1005" s="10">
        <v>2017</v>
      </c>
      <c r="C1005" s="10">
        <v>81.739999999999995</v>
      </c>
      <c r="D1005">
        <v>0</v>
      </c>
      <c r="E1005">
        <v>0</v>
      </c>
      <c r="F1005" s="10">
        <v>38.04</v>
      </c>
      <c r="G1005">
        <v>53.85</v>
      </c>
      <c r="H1005">
        <v>1</v>
      </c>
      <c r="I1005">
        <v>29.17</v>
      </c>
    </row>
    <row r="1006" spans="1:10" x14ac:dyDescent="0.3">
      <c r="A1006" t="s">
        <v>353</v>
      </c>
      <c r="B1006" s="10">
        <v>2018</v>
      </c>
      <c r="C1006" s="10">
        <v>80.150000000000006</v>
      </c>
      <c r="D1006">
        <v>0</v>
      </c>
      <c r="E1006">
        <v>0</v>
      </c>
      <c r="F1006" s="10">
        <v>25.85</v>
      </c>
      <c r="G1006">
        <v>53.85</v>
      </c>
      <c r="H1006">
        <v>1</v>
      </c>
      <c r="I1006">
        <v>28.57</v>
      </c>
    </row>
    <row r="1007" spans="1:10" x14ac:dyDescent="0.3">
      <c r="A1007" t="s">
        <v>353</v>
      </c>
      <c r="B1007" s="10">
        <v>2019</v>
      </c>
      <c r="C1007" s="10">
        <v>80.489999999999995</v>
      </c>
      <c r="D1007">
        <v>0</v>
      </c>
      <c r="E1007">
        <v>1</v>
      </c>
      <c r="F1007" s="10">
        <v>39.380000000000003</v>
      </c>
      <c r="G1007">
        <v>57.14</v>
      </c>
      <c r="H1007">
        <v>1</v>
      </c>
      <c r="I1007">
        <v>30</v>
      </c>
    </row>
    <row r="1008" spans="1:10" x14ac:dyDescent="0.3">
      <c r="A1008" t="s">
        <v>353</v>
      </c>
      <c r="B1008" s="10">
        <v>2020</v>
      </c>
      <c r="C1008" s="10">
        <v>81.96</v>
      </c>
      <c r="D1008">
        <v>0</v>
      </c>
      <c r="E1008">
        <v>1</v>
      </c>
      <c r="F1008" s="10">
        <v>47.47</v>
      </c>
      <c r="G1008">
        <v>50</v>
      </c>
      <c r="H1008">
        <v>1</v>
      </c>
      <c r="I1008">
        <v>25</v>
      </c>
    </row>
    <row r="1009" spans="1:10" x14ac:dyDescent="0.3">
      <c r="A1009" t="s">
        <v>353</v>
      </c>
      <c r="B1009" s="10">
        <v>2021</v>
      </c>
      <c r="C1009" s="10">
        <v>80.53</v>
      </c>
      <c r="D1009">
        <v>0</v>
      </c>
      <c r="E1009">
        <v>1</v>
      </c>
      <c r="F1009" s="10">
        <v>54.06</v>
      </c>
      <c r="G1009">
        <v>53.33</v>
      </c>
      <c r="H1009">
        <v>1</v>
      </c>
      <c r="I1009">
        <v>28.57</v>
      </c>
    </row>
    <row r="1010" spans="1:10" x14ac:dyDescent="0.3">
      <c r="A1010" t="s">
        <v>354</v>
      </c>
      <c r="B1010" s="10">
        <v>2008</v>
      </c>
      <c r="C1010" s="10">
        <v>0</v>
      </c>
      <c r="D1010">
        <v>1</v>
      </c>
      <c r="E1010">
        <v>1</v>
      </c>
      <c r="F1010" s="10">
        <v>16.48</v>
      </c>
      <c r="I1010">
        <v>0</v>
      </c>
    </row>
    <row r="1011" spans="1:10" x14ac:dyDescent="0.3">
      <c r="A1011" t="s">
        <v>354</v>
      </c>
      <c r="B1011" s="10">
        <v>2009</v>
      </c>
      <c r="C1011" s="10">
        <v>0</v>
      </c>
      <c r="D1011">
        <v>1</v>
      </c>
      <c r="E1011">
        <v>1</v>
      </c>
      <c r="F1011" s="10">
        <v>61.24</v>
      </c>
      <c r="G1011">
        <v>23.53</v>
      </c>
      <c r="I1011">
        <v>26.32</v>
      </c>
      <c r="J1011">
        <v>20</v>
      </c>
    </row>
    <row r="1012" spans="1:10" x14ac:dyDescent="0.3">
      <c r="A1012" t="s">
        <v>354</v>
      </c>
      <c r="B1012" s="10">
        <v>2010</v>
      </c>
      <c r="C1012" s="10">
        <v>26.39</v>
      </c>
      <c r="D1012">
        <v>1</v>
      </c>
      <c r="E1012">
        <v>1</v>
      </c>
      <c r="F1012" s="10">
        <v>87.63</v>
      </c>
      <c r="G1012">
        <v>25</v>
      </c>
      <c r="I1012">
        <v>26.32</v>
      </c>
      <c r="J1012">
        <v>13.33</v>
      </c>
    </row>
    <row r="1013" spans="1:10" x14ac:dyDescent="0.3">
      <c r="A1013" t="s">
        <v>354</v>
      </c>
      <c r="B1013" s="10">
        <v>2011</v>
      </c>
      <c r="C1013" s="10">
        <v>28.45</v>
      </c>
      <c r="D1013">
        <v>1</v>
      </c>
      <c r="E1013">
        <v>1</v>
      </c>
      <c r="F1013" s="10">
        <v>71.510000000000005</v>
      </c>
      <c r="G1013">
        <v>26.32</v>
      </c>
      <c r="H1013">
        <v>1</v>
      </c>
      <c r="I1013">
        <v>26.67</v>
      </c>
      <c r="J1013">
        <v>23.08</v>
      </c>
    </row>
    <row r="1014" spans="1:10" x14ac:dyDescent="0.3">
      <c r="A1014" t="s">
        <v>354</v>
      </c>
      <c r="B1014" s="10">
        <v>2012</v>
      </c>
      <c r="C1014" s="10">
        <v>27.61</v>
      </c>
      <c r="D1014">
        <v>1</v>
      </c>
      <c r="E1014">
        <v>1</v>
      </c>
      <c r="F1014" s="10">
        <v>77.959999999999994</v>
      </c>
      <c r="G1014">
        <v>33.33</v>
      </c>
      <c r="H1014">
        <v>1</v>
      </c>
      <c r="I1014">
        <v>26.67</v>
      </c>
      <c r="J1014">
        <v>26.67</v>
      </c>
    </row>
    <row r="1015" spans="1:10" x14ac:dyDescent="0.3">
      <c r="A1015" t="s">
        <v>354</v>
      </c>
      <c r="B1015" s="10">
        <v>2013</v>
      </c>
      <c r="C1015" s="10">
        <v>85.61</v>
      </c>
      <c r="D1015">
        <v>1</v>
      </c>
      <c r="E1015">
        <v>1</v>
      </c>
      <c r="F1015" s="10">
        <v>62.9</v>
      </c>
      <c r="G1015">
        <v>46.15</v>
      </c>
      <c r="H1015">
        <v>1</v>
      </c>
      <c r="I1015">
        <v>11.11</v>
      </c>
      <c r="J1015">
        <v>30.77</v>
      </c>
    </row>
    <row r="1016" spans="1:10" x14ac:dyDescent="0.3">
      <c r="A1016" t="s">
        <v>354</v>
      </c>
      <c r="B1016" s="10">
        <v>2014</v>
      </c>
      <c r="C1016" s="10">
        <v>83.58</v>
      </c>
      <c r="D1016">
        <v>1</v>
      </c>
      <c r="E1016">
        <v>1</v>
      </c>
      <c r="F1016" s="10">
        <v>62.63</v>
      </c>
      <c r="G1016">
        <v>35.29</v>
      </c>
      <c r="H1016">
        <v>1</v>
      </c>
      <c r="I1016">
        <v>25</v>
      </c>
      <c r="J1016">
        <v>23.53</v>
      </c>
    </row>
    <row r="1017" spans="1:10" x14ac:dyDescent="0.3">
      <c r="A1017" t="s">
        <v>354</v>
      </c>
      <c r="B1017" s="10">
        <v>2015</v>
      </c>
      <c r="C1017" s="10">
        <v>82.74</v>
      </c>
      <c r="D1017">
        <v>1</v>
      </c>
      <c r="E1017">
        <v>1</v>
      </c>
      <c r="F1017" s="10">
        <v>72.680000000000007</v>
      </c>
      <c r="G1017">
        <v>38.89</v>
      </c>
      <c r="H1017">
        <v>1</v>
      </c>
      <c r="I1017">
        <v>27.27</v>
      </c>
      <c r="J1017">
        <v>25</v>
      </c>
    </row>
    <row r="1018" spans="1:10" x14ac:dyDescent="0.3">
      <c r="A1018" t="s">
        <v>354</v>
      </c>
      <c r="B1018" s="10">
        <v>2016</v>
      </c>
      <c r="C1018" s="10">
        <v>83.5</v>
      </c>
      <c r="D1018">
        <v>1</v>
      </c>
      <c r="E1018">
        <v>1</v>
      </c>
      <c r="F1018" s="10">
        <v>67.53</v>
      </c>
      <c r="G1018">
        <v>50</v>
      </c>
      <c r="H1018">
        <v>1</v>
      </c>
      <c r="I1018">
        <v>27.27</v>
      </c>
      <c r="J1018">
        <v>17.649999999999999</v>
      </c>
    </row>
    <row r="1019" spans="1:10" x14ac:dyDescent="0.3">
      <c r="A1019" t="s">
        <v>354</v>
      </c>
      <c r="B1019" s="10">
        <v>2017</v>
      </c>
      <c r="C1019" s="10">
        <v>81.739999999999995</v>
      </c>
      <c r="D1019">
        <v>1</v>
      </c>
      <c r="E1019">
        <v>1</v>
      </c>
      <c r="F1019" s="10">
        <v>40.28</v>
      </c>
      <c r="G1019">
        <v>50</v>
      </c>
      <c r="H1019">
        <v>1</v>
      </c>
      <c r="I1019">
        <v>25</v>
      </c>
      <c r="J1019">
        <v>17.649999999999999</v>
      </c>
    </row>
    <row r="1020" spans="1:10" x14ac:dyDescent="0.3">
      <c r="A1020" t="s">
        <v>354</v>
      </c>
      <c r="B1020" s="10">
        <v>2018</v>
      </c>
      <c r="C1020" s="10">
        <v>80.150000000000006</v>
      </c>
      <c r="D1020">
        <v>1</v>
      </c>
      <c r="E1020">
        <v>1</v>
      </c>
      <c r="F1020" s="10">
        <v>77.45</v>
      </c>
      <c r="G1020">
        <v>52.94</v>
      </c>
      <c r="H1020">
        <v>1</v>
      </c>
      <c r="I1020">
        <v>33.33</v>
      </c>
      <c r="J1020">
        <v>17.649999999999999</v>
      </c>
    </row>
    <row r="1021" spans="1:10" x14ac:dyDescent="0.3">
      <c r="A1021" t="s">
        <v>354</v>
      </c>
      <c r="B1021" s="10">
        <v>2019</v>
      </c>
      <c r="C1021" s="10">
        <v>80.489999999999995</v>
      </c>
      <c r="D1021">
        <v>1</v>
      </c>
      <c r="E1021">
        <v>1</v>
      </c>
      <c r="F1021" s="10">
        <v>76.56</v>
      </c>
      <c r="G1021">
        <v>64.709999999999994</v>
      </c>
      <c r="H1021">
        <v>1</v>
      </c>
      <c r="I1021">
        <v>25</v>
      </c>
      <c r="J1021">
        <v>20</v>
      </c>
    </row>
    <row r="1022" spans="1:10" x14ac:dyDescent="0.3">
      <c r="A1022" t="s">
        <v>354</v>
      </c>
      <c r="B1022" s="10">
        <v>2020</v>
      </c>
      <c r="C1022" s="10">
        <v>27.4</v>
      </c>
      <c r="D1022">
        <v>1</v>
      </c>
      <c r="E1022">
        <v>1</v>
      </c>
      <c r="F1022" s="10">
        <v>89.95</v>
      </c>
      <c r="G1022">
        <v>52.94</v>
      </c>
      <c r="H1022">
        <v>1</v>
      </c>
      <c r="I1022">
        <v>33.33</v>
      </c>
      <c r="J1022">
        <v>20</v>
      </c>
    </row>
    <row r="1023" spans="1:10" x14ac:dyDescent="0.3">
      <c r="A1023" t="s">
        <v>354</v>
      </c>
      <c r="B1023" s="10">
        <v>2021</v>
      </c>
      <c r="C1023" s="10">
        <v>25.41</v>
      </c>
      <c r="D1023">
        <v>1</v>
      </c>
      <c r="E1023">
        <v>1</v>
      </c>
      <c r="F1023" s="10">
        <v>85.03</v>
      </c>
      <c r="G1023">
        <v>60</v>
      </c>
      <c r="H1023">
        <v>1</v>
      </c>
      <c r="I1023">
        <v>30.77</v>
      </c>
      <c r="J1023">
        <v>20</v>
      </c>
    </row>
    <row r="1024" spans="1:10" x14ac:dyDescent="0.3">
      <c r="A1024" t="s">
        <v>474</v>
      </c>
      <c r="B1024" s="10">
        <v>2008</v>
      </c>
      <c r="C1024" s="10">
        <v>0</v>
      </c>
      <c r="D1024">
        <v>1</v>
      </c>
      <c r="E1024">
        <v>1</v>
      </c>
      <c r="F1024" s="10">
        <v>97.81</v>
      </c>
      <c r="I1024">
        <v>11.11</v>
      </c>
      <c r="J1024">
        <v>38.89</v>
      </c>
    </row>
    <row r="1025" spans="1:10" x14ac:dyDescent="0.3">
      <c r="A1025" t="s">
        <v>474</v>
      </c>
      <c r="B1025" s="10">
        <v>2009</v>
      </c>
      <c r="C1025" s="10">
        <v>28.33</v>
      </c>
      <c r="D1025">
        <v>1</v>
      </c>
      <c r="E1025">
        <v>1</v>
      </c>
      <c r="F1025" s="10">
        <v>93.55</v>
      </c>
      <c r="G1025">
        <v>40.74</v>
      </c>
      <c r="I1025">
        <v>29.73</v>
      </c>
      <c r="J1025">
        <v>46.67</v>
      </c>
    </row>
    <row r="1026" spans="1:10" x14ac:dyDescent="0.3">
      <c r="A1026" t="s">
        <v>474</v>
      </c>
      <c r="B1026" s="10">
        <v>2010</v>
      </c>
      <c r="C1026" s="10">
        <v>26.39</v>
      </c>
      <c r="D1026">
        <v>1</v>
      </c>
      <c r="E1026">
        <v>1</v>
      </c>
      <c r="F1026" s="10">
        <v>79.84</v>
      </c>
      <c r="G1026">
        <v>38.89</v>
      </c>
      <c r="I1026">
        <v>31.43</v>
      </c>
      <c r="J1026">
        <v>50</v>
      </c>
    </row>
    <row r="1027" spans="1:10" x14ac:dyDescent="0.3">
      <c r="A1027" t="s">
        <v>474</v>
      </c>
      <c r="B1027" s="10">
        <v>2011</v>
      </c>
      <c r="C1027" s="10">
        <v>28.45</v>
      </c>
      <c r="D1027">
        <v>1</v>
      </c>
      <c r="E1027">
        <v>1</v>
      </c>
      <c r="F1027" s="10">
        <v>42.92</v>
      </c>
      <c r="G1027">
        <v>36.840000000000003</v>
      </c>
      <c r="H1027">
        <v>1</v>
      </c>
      <c r="I1027">
        <v>32.35</v>
      </c>
      <c r="J1027">
        <v>64.290000000000006</v>
      </c>
    </row>
    <row r="1028" spans="1:10" x14ac:dyDescent="0.3">
      <c r="A1028" t="s">
        <v>474</v>
      </c>
      <c r="B1028" s="10">
        <v>2012</v>
      </c>
      <c r="C1028" s="10">
        <v>27.61</v>
      </c>
      <c r="D1028">
        <v>1</v>
      </c>
      <c r="E1028">
        <v>1</v>
      </c>
      <c r="F1028" s="10">
        <v>22.41</v>
      </c>
      <c r="G1028">
        <v>33.33</v>
      </c>
      <c r="H1028">
        <v>1</v>
      </c>
      <c r="I1028">
        <v>32.35</v>
      </c>
      <c r="J1028">
        <v>61.54</v>
      </c>
    </row>
    <row r="1029" spans="1:10" x14ac:dyDescent="0.3">
      <c r="A1029" t="s">
        <v>474</v>
      </c>
      <c r="B1029" s="10">
        <v>2013</v>
      </c>
      <c r="C1029" s="10">
        <v>28.79</v>
      </c>
      <c r="D1029">
        <v>1</v>
      </c>
      <c r="E1029">
        <v>1</v>
      </c>
      <c r="F1029" s="10">
        <v>55.12</v>
      </c>
      <c r="G1029">
        <v>28.57</v>
      </c>
      <c r="H1029">
        <v>1</v>
      </c>
      <c r="I1029">
        <v>32.35</v>
      </c>
      <c r="J1029">
        <v>61.54</v>
      </c>
    </row>
    <row r="1030" spans="1:10" x14ac:dyDescent="0.3">
      <c r="A1030" t="s">
        <v>474</v>
      </c>
      <c r="B1030" s="10">
        <v>2014</v>
      </c>
      <c r="C1030" s="10">
        <v>28.36</v>
      </c>
      <c r="D1030">
        <v>1</v>
      </c>
      <c r="E1030">
        <v>1</v>
      </c>
      <c r="F1030" s="10">
        <v>44.15</v>
      </c>
      <c r="G1030">
        <v>27.78</v>
      </c>
      <c r="H1030">
        <v>1</v>
      </c>
      <c r="I1030">
        <v>29.41</v>
      </c>
      <c r="J1030">
        <v>30</v>
      </c>
    </row>
    <row r="1031" spans="1:10" x14ac:dyDescent="0.3">
      <c r="A1031" t="s">
        <v>474</v>
      </c>
      <c r="B1031" s="10">
        <v>2015</v>
      </c>
      <c r="C1031" s="10">
        <v>28.57</v>
      </c>
      <c r="D1031">
        <v>1</v>
      </c>
      <c r="E1031">
        <v>1</v>
      </c>
      <c r="F1031" s="10">
        <v>24.75</v>
      </c>
      <c r="G1031">
        <v>45.45</v>
      </c>
      <c r="H1031">
        <v>1</v>
      </c>
      <c r="I1031">
        <v>29.41</v>
      </c>
      <c r="J1031">
        <v>20</v>
      </c>
    </row>
    <row r="1032" spans="1:10" x14ac:dyDescent="0.3">
      <c r="A1032" t="s">
        <v>474</v>
      </c>
      <c r="B1032" s="10">
        <v>2016</v>
      </c>
      <c r="C1032" s="10">
        <v>27.5</v>
      </c>
      <c r="D1032">
        <v>1</v>
      </c>
      <c r="E1032">
        <v>1</v>
      </c>
      <c r="F1032" s="10">
        <v>31.19</v>
      </c>
      <c r="G1032">
        <v>46.15</v>
      </c>
      <c r="H1032">
        <v>1</v>
      </c>
      <c r="I1032">
        <v>26.92</v>
      </c>
      <c r="J1032">
        <v>25</v>
      </c>
    </row>
    <row r="1033" spans="1:10" x14ac:dyDescent="0.3">
      <c r="A1033" t="s">
        <v>474</v>
      </c>
      <c r="B1033" s="10">
        <v>2017</v>
      </c>
      <c r="C1033" s="10">
        <v>27.83</v>
      </c>
      <c r="D1033">
        <v>1</v>
      </c>
      <c r="E1033">
        <v>1</v>
      </c>
      <c r="F1033" s="10">
        <v>76.72</v>
      </c>
      <c r="G1033">
        <v>42.86</v>
      </c>
      <c r="H1033">
        <v>1</v>
      </c>
      <c r="I1033">
        <v>29.17</v>
      </c>
      <c r="J1033">
        <v>27.27</v>
      </c>
    </row>
    <row r="1034" spans="1:10" x14ac:dyDescent="0.3">
      <c r="A1034" t="s">
        <v>474</v>
      </c>
      <c r="B1034" s="10">
        <v>2018</v>
      </c>
      <c r="C1034" s="10">
        <v>25</v>
      </c>
      <c r="D1034">
        <v>1</v>
      </c>
      <c r="E1034">
        <v>1</v>
      </c>
      <c r="F1034" s="10">
        <v>89.41</v>
      </c>
      <c r="G1034">
        <v>53.85</v>
      </c>
      <c r="H1034">
        <v>1</v>
      </c>
      <c r="I1034">
        <v>33.33</v>
      </c>
      <c r="J1034">
        <v>27.27</v>
      </c>
    </row>
    <row r="1035" spans="1:10" x14ac:dyDescent="0.3">
      <c r="A1035" t="s">
        <v>474</v>
      </c>
      <c r="B1035" s="10">
        <v>2019</v>
      </c>
      <c r="C1035" s="10">
        <v>26.37</v>
      </c>
      <c r="D1035">
        <v>1</v>
      </c>
      <c r="E1035">
        <v>1</v>
      </c>
      <c r="F1035" s="10">
        <v>77.48</v>
      </c>
      <c r="G1035">
        <v>50</v>
      </c>
      <c r="H1035">
        <v>1</v>
      </c>
      <c r="I1035">
        <v>40</v>
      </c>
      <c r="J1035">
        <v>18.18</v>
      </c>
    </row>
    <row r="1036" spans="1:10" x14ac:dyDescent="0.3">
      <c r="A1036" t="s">
        <v>474</v>
      </c>
      <c r="B1036" s="10">
        <v>2020</v>
      </c>
      <c r="C1036" s="10">
        <v>27.4</v>
      </c>
      <c r="D1036">
        <v>1</v>
      </c>
      <c r="E1036">
        <v>1</v>
      </c>
      <c r="F1036" s="10">
        <v>70.7</v>
      </c>
      <c r="G1036">
        <v>58.33</v>
      </c>
      <c r="H1036">
        <v>1</v>
      </c>
      <c r="I1036">
        <v>41.67</v>
      </c>
      <c r="J1036">
        <v>18.18</v>
      </c>
    </row>
    <row r="1037" spans="1:10" x14ac:dyDescent="0.3">
      <c r="A1037" t="s">
        <v>474</v>
      </c>
      <c r="B1037" s="10">
        <v>2021</v>
      </c>
      <c r="C1037" s="10">
        <v>25.41</v>
      </c>
      <c r="D1037">
        <v>1</v>
      </c>
      <c r="E1037">
        <v>1</v>
      </c>
      <c r="F1037" s="10">
        <v>89.31</v>
      </c>
      <c r="G1037">
        <v>58.33</v>
      </c>
      <c r="H1037">
        <v>1</v>
      </c>
      <c r="I1037">
        <v>45.45</v>
      </c>
      <c r="J1037">
        <v>16.670000000000002</v>
      </c>
    </row>
    <row r="1038" spans="1:10" x14ac:dyDescent="0.3">
      <c r="A1038" t="s">
        <v>303</v>
      </c>
      <c r="B1038" s="10">
        <v>2008</v>
      </c>
      <c r="C1038" s="10">
        <v>25</v>
      </c>
      <c r="D1038">
        <v>1</v>
      </c>
      <c r="E1038">
        <v>1</v>
      </c>
      <c r="F1038" s="10">
        <v>9.26</v>
      </c>
      <c r="G1038">
        <v>60</v>
      </c>
      <c r="I1038">
        <v>0</v>
      </c>
    </row>
    <row r="1039" spans="1:10" x14ac:dyDescent="0.3">
      <c r="A1039" t="s">
        <v>303</v>
      </c>
      <c r="B1039" s="10">
        <v>2009</v>
      </c>
      <c r="C1039" s="10">
        <v>95</v>
      </c>
      <c r="D1039">
        <v>1</v>
      </c>
      <c r="E1039">
        <v>1</v>
      </c>
      <c r="F1039" s="10">
        <v>3.62</v>
      </c>
      <c r="G1039">
        <v>60</v>
      </c>
      <c r="I1039">
        <v>0</v>
      </c>
    </row>
    <row r="1040" spans="1:10" x14ac:dyDescent="0.3">
      <c r="A1040" t="s">
        <v>303</v>
      </c>
      <c r="B1040" s="10">
        <v>2010</v>
      </c>
      <c r="C1040" s="10">
        <v>88.89</v>
      </c>
      <c r="D1040">
        <v>1</v>
      </c>
      <c r="E1040">
        <v>1</v>
      </c>
      <c r="F1040" s="10">
        <v>32.54</v>
      </c>
      <c r="G1040">
        <v>60</v>
      </c>
      <c r="I1040">
        <v>25</v>
      </c>
    </row>
    <row r="1041" spans="1:10" x14ac:dyDescent="0.3">
      <c r="A1041" t="s">
        <v>303</v>
      </c>
      <c r="B1041" s="10">
        <v>2011</v>
      </c>
      <c r="C1041" s="10">
        <v>86.21</v>
      </c>
      <c r="D1041">
        <v>1</v>
      </c>
      <c r="E1041">
        <v>1</v>
      </c>
      <c r="F1041" s="10">
        <v>76.459999999999994</v>
      </c>
      <c r="G1041">
        <v>62.5</v>
      </c>
      <c r="I1041">
        <v>25</v>
      </c>
    </row>
    <row r="1042" spans="1:10" x14ac:dyDescent="0.3">
      <c r="A1042" t="s">
        <v>303</v>
      </c>
      <c r="B1042" s="10">
        <v>2012</v>
      </c>
      <c r="C1042" s="10">
        <v>84.33</v>
      </c>
      <c r="D1042">
        <v>1</v>
      </c>
      <c r="E1042">
        <v>1</v>
      </c>
      <c r="F1042" s="10">
        <v>82.6</v>
      </c>
      <c r="G1042">
        <v>55.56</v>
      </c>
      <c r="I1042">
        <v>25</v>
      </c>
    </row>
    <row r="1043" spans="1:10" x14ac:dyDescent="0.3">
      <c r="A1043" t="s">
        <v>303</v>
      </c>
      <c r="B1043" s="10">
        <v>2013</v>
      </c>
      <c r="C1043" s="10">
        <v>85.61</v>
      </c>
      <c r="D1043">
        <v>1</v>
      </c>
      <c r="E1043">
        <v>1</v>
      </c>
      <c r="F1043" s="10">
        <v>75</v>
      </c>
      <c r="G1043">
        <v>66.67</v>
      </c>
      <c r="I1043">
        <v>40</v>
      </c>
    </row>
    <row r="1044" spans="1:10" x14ac:dyDescent="0.3">
      <c r="A1044" t="s">
        <v>303</v>
      </c>
      <c r="B1044" s="10">
        <v>2014</v>
      </c>
      <c r="C1044" s="10">
        <v>83.58</v>
      </c>
      <c r="D1044">
        <v>1</v>
      </c>
      <c r="E1044">
        <v>1</v>
      </c>
      <c r="F1044" s="10">
        <v>62.31</v>
      </c>
      <c r="G1044">
        <v>62.5</v>
      </c>
      <c r="H1044">
        <v>0</v>
      </c>
      <c r="I1044">
        <v>21.43</v>
      </c>
    </row>
    <row r="1045" spans="1:10" x14ac:dyDescent="0.3">
      <c r="A1045" t="s">
        <v>303</v>
      </c>
      <c r="B1045" s="10">
        <v>2015</v>
      </c>
      <c r="C1045" s="10">
        <v>82.74</v>
      </c>
      <c r="D1045">
        <v>1</v>
      </c>
      <c r="E1045">
        <v>1</v>
      </c>
      <c r="F1045" s="10">
        <v>87.56</v>
      </c>
      <c r="G1045">
        <v>55.56</v>
      </c>
      <c r="H1045">
        <v>0</v>
      </c>
      <c r="I1045">
        <v>25</v>
      </c>
    </row>
    <row r="1046" spans="1:10" x14ac:dyDescent="0.3">
      <c r="A1046" t="s">
        <v>303</v>
      </c>
      <c r="B1046" s="10">
        <v>2016</v>
      </c>
      <c r="C1046" s="10">
        <v>83.5</v>
      </c>
      <c r="D1046">
        <v>1</v>
      </c>
      <c r="E1046">
        <v>1</v>
      </c>
      <c r="F1046" s="10">
        <v>58.71</v>
      </c>
      <c r="G1046">
        <v>50</v>
      </c>
      <c r="H1046">
        <v>0</v>
      </c>
      <c r="I1046">
        <v>26.67</v>
      </c>
    </row>
    <row r="1047" spans="1:10" x14ac:dyDescent="0.3">
      <c r="A1047" t="s">
        <v>303</v>
      </c>
      <c r="B1047" s="10">
        <v>2017</v>
      </c>
      <c r="C1047" s="10">
        <v>81.739999999999995</v>
      </c>
      <c r="D1047">
        <v>1</v>
      </c>
      <c r="E1047">
        <v>1</v>
      </c>
      <c r="F1047" s="10">
        <v>57.12</v>
      </c>
      <c r="G1047">
        <v>72.73</v>
      </c>
      <c r="H1047">
        <v>0</v>
      </c>
      <c r="I1047">
        <v>33.33</v>
      </c>
    </row>
    <row r="1048" spans="1:10" x14ac:dyDescent="0.3">
      <c r="A1048" t="s">
        <v>303</v>
      </c>
      <c r="B1048" s="10">
        <v>2018</v>
      </c>
      <c r="C1048" s="10">
        <v>80.150000000000006</v>
      </c>
      <c r="D1048">
        <v>1</v>
      </c>
      <c r="E1048">
        <v>1</v>
      </c>
      <c r="F1048" s="10">
        <v>53.64</v>
      </c>
      <c r="G1048">
        <v>77.78</v>
      </c>
      <c r="H1048">
        <v>1</v>
      </c>
      <c r="I1048">
        <v>33.33</v>
      </c>
    </row>
    <row r="1049" spans="1:10" x14ac:dyDescent="0.3">
      <c r="A1049" t="s">
        <v>303</v>
      </c>
      <c r="B1049" s="10">
        <v>2019</v>
      </c>
      <c r="C1049" s="10">
        <v>80.489999999999995</v>
      </c>
      <c r="D1049">
        <v>1</v>
      </c>
      <c r="E1049">
        <v>1</v>
      </c>
      <c r="F1049" s="10">
        <v>66.37</v>
      </c>
      <c r="G1049">
        <v>77.78</v>
      </c>
      <c r="H1049">
        <v>1</v>
      </c>
      <c r="I1049">
        <v>29.41</v>
      </c>
    </row>
    <row r="1050" spans="1:10" x14ac:dyDescent="0.3">
      <c r="A1050" t="s">
        <v>303</v>
      </c>
      <c r="B1050" s="10">
        <v>2020</v>
      </c>
      <c r="C1050" s="10">
        <v>81.96</v>
      </c>
      <c r="D1050">
        <v>1</v>
      </c>
      <c r="E1050">
        <v>1</v>
      </c>
      <c r="F1050" s="10">
        <v>74.33</v>
      </c>
      <c r="G1050">
        <v>75</v>
      </c>
      <c r="H1050">
        <v>1</v>
      </c>
      <c r="I1050">
        <v>26.32</v>
      </c>
    </row>
    <row r="1051" spans="1:10" x14ac:dyDescent="0.3">
      <c r="A1051" t="s">
        <v>303</v>
      </c>
      <c r="B1051" s="10">
        <v>2021</v>
      </c>
      <c r="C1051" s="10">
        <v>80.53</v>
      </c>
      <c r="D1051">
        <v>1</v>
      </c>
      <c r="E1051">
        <v>1</v>
      </c>
      <c r="F1051" s="10">
        <v>75.88</v>
      </c>
      <c r="G1051">
        <v>75</v>
      </c>
      <c r="H1051">
        <v>1</v>
      </c>
      <c r="I1051">
        <v>31.82</v>
      </c>
    </row>
    <row r="1052" spans="1:10" x14ac:dyDescent="0.3">
      <c r="A1052" t="s">
        <v>686</v>
      </c>
      <c r="B1052" s="10">
        <v>2008</v>
      </c>
      <c r="C1052" s="10">
        <v>97.22</v>
      </c>
      <c r="D1052">
        <v>1</v>
      </c>
      <c r="E1052">
        <v>1</v>
      </c>
      <c r="F1052" s="10">
        <v>6.25</v>
      </c>
      <c r="I1052">
        <v>10</v>
      </c>
    </row>
    <row r="1053" spans="1:10" x14ac:dyDescent="0.3">
      <c r="A1053" t="s">
        <v>686</v>
      </c>
      <c r="B1053" s="10">
        <v>2009</v>
      </c>
      <c r="C1053" s="10">
        <v>73.33</v>
      </c>
      <c r="D1053">
        <v>1</v>
      </c>
      <c r="E1053">
        <v>1</v>
      </c>
      <c r="F1053" s="10">
        <v>2.81</v>
      </c>
      <c r="G1053">
        <v>58.33</v>
      </c>
      <c r="I1053">
        <v>0</v>
      </c>
    </row>
    <row r="1054" spans="1:10" x14ac:dyDescent="0.3">
      <c r="A1054" t="s">
        <v>686</v>
      </c>
      <c r="B1054" s="10">
        <v>2010</v>
      </c>
      <c r="C1054" s="10">
        <v>88.89</v>
      </c>
      <c r="D1054">
        <v>1</v>
      </c>
      <c r="E1054">
        <v>1</v>
      </c>
      <c r="F1054" s="10">
        <v>1.61</v>
      </c>
      <c r="G1054">
        <v>66.67</v>
      </c>
      <c r="I1054">
        <v>18.18</v>
      </c>
      <c r="J1054">
        <v>11.11</v>
      </c>
    </row>
    <row r="1055" spans="1:10" x14ac:dyDescent="0.3">
      <c r="A1055" t="s">
        <v>686</v>
      </c>
      <c r="B1055" s="10">
        <v>2011</v>
      </c>
      <c r="C1055" s="10">
        <v>28.45</v>
      </c>
      <c r="D1055">
        <v>1</v>
      </c>
      <c r="E1055">
        <v>1</v>
      </c>
      <c r="F1055" s="10">
        <v>8.06</v>
      </c>
      <c r="G1055">
        <v>63.64</v>
      </c>
      <c r="H1055">
        <v>1</v>
      </c>
      <c r="I1055">
        <v>25</v>
      </c>
      <c r="J1055">
        <v>22.22</v>
      </c>
    </row>
    <row r="1056" spans="1:10" x14ac:dyDescent="0.3">
      <c r="A1056" t="s">
        <v>686</v>
      </c>
      <c r="B1056" s="10">
        <v>2012</v>
      </c>
      <c r="C1056" s="10">
        <v>27.61</v>
      </c>
      <c r="D1056">
        <v>1</v>
      </c>
      <c r="E1056">
        <v>1</v>
      </c>
      <c r="F1056" s="10">
        <v>19.89</v>
      </c>
      <c r="G1056">
        <v>70</v>
      </c>
      <c r="H1056">
        <v>1</v>
      </c>
      <c r="I1056">
        <v>25</v>
      </c>
      <c r="J1056">
        <v>20</v>
      </c>
    </row>
    <row r="1057" spans="1:10" x14ac:dyDescent="0.3">
      <c r="A1057" t="s">
        <v>686</v>
      </c>
      <c r="B1057" s="10">
        <v>2013</v>
      </c>
      <c r="C1057" s="10">
        <v>28.79</v>
      </c>
      <c r="D1057">
        <v>1</v>
      </c>
      <c r="E1057">
        <v>1</v>
      </c>
      <c r="F1057" s="10">
        <v>2.69</v>
      </c>
      <c r="G1057">
        <v>66.67</v>
      </c>
      <c r="H1057">
        <v>1</v>
      </c>
      <c r="I1057">
        <v>20</v>
      </c>
      <c r="J1057">
        <v>18.18</v>
      </c>
    </row>
    <row r="1058" spans="1:10" x14ac:dyDescent="0.3">
      <c r="A1058" t="s">
        <v>686</v>
      </c>
      <c r="B1058" s="10">
        <v>2014</v>
      </c>
      <c r="C1058" s="10">
        <v>28.36</v>
      </c>
      <c r="D1058">
        <v>1</v>
      </c>
      <c r="E1058">
        <v>1</v>
      </c>
      <c r="F1058" s="10">
        <v>2.63</v>
      </c>
      <c r="G1058">
        <v>54.55</v>
      </c>
      <c r="H1058">
        <v>1</v>
      </c>
      <c r="I1058">
        <v>18.18</v>
      </c>
      <c r="J1058">
        <v>20</v>
      </c>
    </row>
    <row r="1059" spans="1:10" x14ac:dyDescent="0.3">
      <c r="A1059" t="s">
        <v>686</v>
      </c>
      <c r="B1059" s="10">
        <v>2015</v>
      </c>
      <c r="C1059" s="10">
        <v>28.57</v>
      </c>
      <c r="D1059">
        <v>1</v>
      </c>
      <c r="E1059">
        <v>1</v>
      </c>
      <c r="F1059" s="10">
        <v>5.67</v>
      </c>
      <c r="G1059">
        <v>58.33</v>
      </c>
      <c r="H1059">
        <v>1</v>
      </c>
      <c r="I1059">
        <v>18.18</v>
      </c>
      <c r="J1059">
        <v>27.27</v>
      </c>
    </row>
    <row r="1060" spans="1:10" x14ac:dyDescent="0.3">
      <c r="A1060" t="s">
        <v>686</v>
      </c>
      <c r="B1060" s="10">
        <v>2016</v>
      </c>
      <c r="C1060" s="10">
        <v>83.5</v>
      </c>
      <c r="D1060">
        <v>1</v>
      </c>
      <c r="E1060">
        <v>1</v>
      </c>
      <c r="F1060" s="10">
        <v>38.659999999999997</v>
      </c>
      <c r="G1060">
        <v>54.55</v>
      </c>
      <c r="H1060">
        <v>1</v>
      </c>
      <c r="I1060">
        <v>12.5</v>
      </c>
      <c r="J1060">
        <v>20</v>
      </c>
    </row>
    <row r="1061" spans="1:10" x14ac:dyDescent="0.3">
      <c r="A1061" t="s">
        <v>686</v>
      </c>
      <c r="B1061" s="10">
        <v>2017</v>
      </c>
      <c r="C1061" s="10">
        <v>81.739999999999995</v>
      </c>
      <c r="D1061">
        <v>1</v>
      </c>
      <c r="E1061">
        <v>1</v>
      </c>
      <c r="F1061" s="10">
        <v>63.43</v>
      </c>
      <c r="G1061">
        <v>50</v>
      </c>
      <c r="H1061">
        <v>1</v>
      </c>
      <c r="I1061">
        <v>16.670000000000002</v>
      </c>
      <c r="J1061">
        <v>20</v>
      </c>
    </row>
    <row r="1062" spans="1:10" x14ac:dyDescent="0.3">
      <c r="A1062" t="s">
        <v>686</v>
      </c>
      <c r="B1062" s="10">
        <v>2018</v>
      </c>
      <c r="C1062" s="10">
        <v>80.150000000000006</v>
      </c>
      <c r="D1062">
        <v>1</v>
      </c>
      <c r="E1062">
        <v>1</v>
      </c>
      <c r="F1062" s="10">
        <v>78.099999999999994</v>
      </c>
      <c r="G1062">
        <v>50</v>
      </c>
      <c r="H1062">
        <v>1</v>
      </c>
      <c r="I1062">
        <v>16.670000000000002</v>
      </c>
      <c r="J1062">
        <v>20</v>
      </c>
    </row>
    <row r="1063" spans="1:10" x14ac:dyDescent="0.3">
      <c r="A1063" t="s">
        <v>686</v>
      </c>
      <c r="B1063" s="10">
        <v>2019</v>
      </c>
      <c r="C1063" s="10">
        <v>80.489999999999995</v>
      </c>
      <c r="D1063">
        <v>1</v>
      </c>
      <c r="E1063">
        <v>1</v>
      </c>
      <c r="F1063" s="10">
        <v>44.06</v>
      </c>
      <c r="G1063">
        <v>41.67</v>
      </c>
      <c r="H1063">
        <v>1</v>
      </c>
      <c r="I1063">
        <v>16.670000000000002</v>
      </c>
      <c r="J1063">
        <v>40</v>
      </c>
    </row>
    <row r="1064" spans="1:10" x14ac:dyDescent="0.3">
      <c r="A1064" t="s">
        <v>686</v>
      </c>
      <c r="B1064" s="10">
        <v>2020</v>
      </c>
      <c r="C1064" s="10">
        <v>81.96</v>
      </c>
      <c r="D1064">
        <v>1</v>
      </c>
      <c r="E1064">
        <v>1</v>
      </c>
      <c r="F1064" s="10">
        <v>41.03</v>
      </c>
      <c r="G1064">
        <v>38.46</v>
      </c>
      <c r="H1064">
        <v>1</v>
      </c>
      <c r="I1064">
        <v>25</v>
      </c>
      <c r="J1064">
        <v>40</v>
      </c>
    </row>
    <row r="1065" spans="1:10" x14ac:dyDescent="0.3">
      <c r="A1065" t="s">
        <v>686</v>
      </c>
      <c r="B1065" s="10">
        <v>2021</v>
      </c>
      <c r="C1065" s="10">
        <v>80.53</v>
      </c>
      <c r="D1065">
        <v>1</v>
      </c>
      <c r="E1065">
        <v>1</v>
      </c>
      <c r="F1065" s="10">
        <v>24.11</v>
      </c>
      <c r="G1065">
        <v>61.54</v>
      </c>
      <c r="H1065">
        <v>1</v>
      </c>
      <c r="I1065">
        <v>50</v>
      </c>
      <c r="J1065">
        <v>27.27</v>
      </c>
    </row>
    <row r="1066" spans="1:10" x14ac:dyDescent="0.3">
      <c r="A1066" t="s">
        <v>615</v>
      </c>
      <c r="B1066" s="10">
        <v>2008</v>
      </c>
      <c r="C1066" s="10">
        <v>0</v>
      </c>
      <c r="D1066">
        <v>0</v>
      </c>
      <c r="E1066">
        <v>1</v>
      </c>
      <c r="F1066" s="10">
        <v>7.89</v>
      </c>
      <c r="G1066">
        <v>37.5</v>
      </c>
      <c r="I1066">
        <v>28.57</v>
      </c>
    </row>
    <row r="1067" spans="1:10" x14ac:dyDescent="0.3">
      <c r="A1067" t="s">
        <v>615</v>
      </c>
      <c r="B1067" s="10">
        <v>2009</v>
      </c>
      <c r="C1067" s="10">
        <v>0</v>
      </c>
      <c r="D1067">
        <v>0</v>
      </c>
      <c r="E1067">
        <v>1</v>
      </c>
      <c r="F1067" s="10">
        <v>2.78</v>
      </c>
      <c r="G1067">
        <v>40</v>
      </c>
      <c r="I1067">
        <v>28.57</v>
      </c>
    </row>
    <row r="1068" spans="1:10" x14ac:dyDescent="0.3">
      <c r="A1068" t="s">
        <v>615</v>
      </c>
      <c r="B1068" s="10">
        <v>2010</v>
      </c>
      <c r="C1068" s="10">
        <v>41.67</v>
      </c>
      <c r="D1068">
        <v>0</v>
      </c>
      <c r="E1068">
        <v>1</v>
      </c>
      <c r="F1068" s="10">
        <v>28.13</v>
      </c>
      <c r="G1068">
        <v>38.89</v>
      </c>
      <c r="I1068">
        <v>40</v>
      </c>
      <c r="J1068">
        <v>5.56</v>
      </c>
    </row>
    <row r="1069" spans="1:10" x14ac:dyDescent="0.3">
      <c r="A1069" t="s">
        <v>615</v>
      </c>
      <c r="B1069" s="10">
        <v>2011</v>
      </c>
      <c r="C1069" s="10">
        <v>46</v>
      </c>
      <c r="D1069">
        <v>0</v>
      </c>
      <c r="E1069">
        <v>1</v>
      </c>
      <c r="F1069" s="10">
        <v>21.88</v>
      </c>
      <c r="G1069">
        <v>33.33</v>
      </c>
      <c r="H1069">
        <v>1</v>
      </c>
      <c r="I1069">
        <v>36.36</v>
      </c>
      <c r="J1069">
        <v>7.14</v>
      </c>
    </row>
    <row r="1070" spans="1:10" x14ac:dyDescent="0.3">
      <c r="A1070" t="s">
        <v>615</v>
      </c>
      <c r="B1070" s="10">
        <v>2012</v>
      </c>
      <c r="C1070" s="10">
        <v>38.64</v>
      </c>
      <c r="D1070">
        <v>0</v>
      </c>
      <c r="E1070">
        <v>1</v>
      </c>
      <c r="F1070" s="10">
        <v>56.67</v>
      </c>
      <c r="G1070">
        <v>44.44</v>
      </c>
      <c r="H1070">
        <v>1</v>
      </c>
      <c r="I1070">
        <v>44.44</v>
      </c>
      <c r="J1070">
        <v>6.25</v>
      </c>
    </row>
    <row r="1071" spans="1:10" x14ac:dyDescent="0.3">
      <c r="A1071" t="s">
        <v>615</v>
      </c>
      <c r="B1071" s="10">
        <v>2013</v>
      </c>
      <c r="C1071" s="10">
        <v>36.76</v>
      </c>
      <c r="D1071">
        <v>0</v>
      </c>
      <c r="E1071">
        <v>1</v>
      </c>
      <c r="F1071" s="10">
        <v>60.71</v>
      </c>
      <c r="G1071">
        <v>33.33</v>
      </c>
      <c r="H1071">
        <v>1</v>
      </c>
      <c r="I1071">
        <v>50</v>
      </c>
      <c r="J1071">
        <v>5.88</v>
      </c>
    </row>
    <row r="1072" spans="1:10" x14ac:dyDescent="0.3">
      <c r="A1072" t="s">
        <v>615</v>
      </c>
      <c r="B1072" s="10">
        <v>2014</v>
      </c>
      <c r="C1072" s="10">
        <v>13.57</v>
      </c>
      <c r="D1072">
        <v>0</v>
      </c>
      <c r="E1072">
        <v>1</v>
      </c>
      <c r="F1072" s="10">
        <v>63.33</v>
      </c>
      <c r="G1072">
        <v>42.11</v>
      </c>
      <c r="H1072">
        <v>1</v>
      </c>
      <c r="I1072">
        <v>50</v>
      </c>
      <c r="J1072">
        <v>5.88</v>
      </c>
    </row>
    <row r="1073" spans="1:10" x14ac:dyDescent="0.3">
      <c r="A1073" t="s">
        <v>615</v>
      </c>
      <c r="B1073" s="10">
        <v>2015</v>
      </c>
      <c r="C1073" s="10">
        <v>14.74</v>
      </c>
      <c r="D1073">
        <v>0</v>
      </c>
      <c r="E1073">
        <v>1</v>
      </c>
      <c r="F1073" s="10">
        <v>36.67</v>
      </c>
      <c r="G1073">
        <v>42.11</v>
      </c>
      <c r="H1073">
        <v>1</v>
      </c>
      <c r="I1073">
        <v>41.67</v>
      </c>
    </row>
    <row r="1074" spans="1:10" x14ac:dyDescent="0.3">
      <c r="A1074" t="s">
        <v>615</v>
      </c>
      <c r="B1074" s="10">
        <v>2016</v>
      </c>
      <c r="C1074" s="10">
        <v>69.319999999999993</v>
      </c>
      <c r="D1074">
        <v>1</v>
      </c>
      <c r="E1074">
        <v>1</v>
      </c>
      <c r="F1074" s="10">
        <v>40.630000000000003</v>
      </c>
      <c r="G1074">
        <v>47.37</v>
      </c>
      <c r="H1074">
        <v>1</v>
      </c>
      <c r="I1074">
        <v>45.45</v>
      </c>
    </row>
    <row r="1075" spans="1:10" x14ac:dyDescent="0.3">
      <c r="A1075" t="s">
        <v>615</v>
      </c>
      <c r="B1075" s="10">
        <v>2017</v>
      </c>
      <c r="C1075" s="10">
        <v>70.09</v>
      </c>
      <c r="D1075">
        <v>1</v>
      </c>
      <c r="E1075">
        <v>1</v>
      </c>
      <c r="F1075" s="10">
        <v>63.89</v>
      </c>
      <c r="G1075">
        <v>31.25</v>
      </c>
      <c r="H1075">
        <v>1</v>
      </c>
      <c r="I1075">
        <v>50</v>
      </c>
    </row>
    <row r="1076" spans="1:10" x14ac:dyDescent="0.3">
      <c r="A1076" t="s">
        <v>615</v>
      </c>
      <c r="B1076" s="10">
        <v>2018</v>
      </c>
      <c r="C1076" s="10">
        <v>71.77</v>
      </c>
      <c r="D1076">
        <v>1</v>
      </c>
      <c r="E1076">
        <v>1</v>
      </c>
      <c r="F1076" s="10">
        <v>65</v>
      </c>
      <c r="G1076">
        <v>37.5</v>
      </c>
      <c r="H1076">
        <v>1</v>
      </c>
      <c r="I1076">
        <v>40</v>
      </c>
    </row>
    <row r="1077" spans="1:10" x14ac:dyDescent="0.3">
      <c r="A1077" t="s">
        <v>615</v>
      </c>
      <c r="B1077" s="10">
        <v>2019</v>
      </c>
      <c r="C1077" s="10">
        <v>71.28</v>
      </c>
      <c r="D1077">
        <v>1</v>
      </c>
      <c r="E1077">
        <v>1</v>
      </c>
      <c r="F1077" s="10">
        <v>65.150000000000006</v>
      </c>
      <c r="G1077">
        <v>33.33</v>
      </c>
      <c r="H1077">
        <v>1</v>
      </c>
      <c r="I1077">
        <v>30</v>
      </c>
    </row>
    <row r="1078" spans="1:10" x14ac:dyDescent="0.3">
      <c r="A1078" t="s">
        <v>615</v>
      </c>
      <c r="B1078" s="10">
        <v>2020</v>
      </c>
      <c r="C1078" s="10">
        <v>69.87</v>
      </c>
      <c r="D1078">
        <v>1</v>
      </c>
      <c r="E1078">
        <v>1</v>
      </c>
      <c r="F1078" s="10">
        <v>41.43</v>
      </c>
      <c r="G1078">
        <v>26.32</v>
      </c>
      <c r="H1078">
        <v>1</v>
      </c>
      <c r="I1078">
        <v>36.36</v>
      </c>
    </row>
    <row r="1079" spans="1:10" x14ac:dyDescent="0.3">
      <c r="A1079" t="s">
        <v>615</v>
      </c>
      <c r="B1079" s="10">
        <v>2021</v>
      </c>
      <c r="C1079" s="10">
        <v>66.17</v>
      </c>
      <c r="D1079">
        <v>1</v>
      </c>
      <c r="E1079">
        <v>1</v>
      </c>
      <c r="F1079" s="10">
        <v>50</v>
      </c>
      <c r="G1079">
        <v>31.25</v>
      </c>
      <c r="H1079">
        <v>1</v>
      </c>
      <c r="I1079">
        <v>46.15</v>
      </c>
    </row>
    <row r="1080" spans="1:10" x14ac:dyDescent="0.3">
      <c r="A1080" t="s">
        <v>687</v>
      </c>
      <c r="B1080" s="10">
        <v>2008</v>
      </c>
      <c r="C1080" s="10">
        <v>0</v>
      </c>
      <c r="D1080">
        <v>0</v>
      </c>
      <c r="E1080">
        <v>0</v>
      </c>
      <c r="F1080" s="10">
        <v>33.520000000000003</v>
      </c>
      <c r="G1080">
        <v>75</v>
      </c>
      <c r="I1080">
        <v>0</v>
      </c>
    </row>
    <row r="1081" spans="1:10" x14ac:dyDescent="0.3">
      <c r="A1081" t="s">
        <v>687</v>
      </c>
      <c r="B1081" s="10">
        <v>2009</v>
      </c>
      <c r="C1081" s="10">
        <v>0</v>
      </c>
      <c r="D1081">
        <v>0</v>
      </c>
      <c r="E1081">
        <v>0</v>
      </c>
      <c r="F1081" s="10">
        <v>48.88</v>
      </c>
      <c r="G1081">
        <v>90.91</v>
      </c>
      <c r="I1081">
        <v>0</v>
      </c>
    </row>
    <row r="1082" spans="1:10" x14ac:dyDescent="0.3">
      <c r="A1082" t="s">
        <v>687</v>
      </c>
      <c r="B1082" s="10">
        <v>2010</v>
      </c>
      <c r="C1082" s="10">
        <v>0</v>
      </c>
      <c r="D1082">
        <v>0</v>
      </c>
      <c r="E1082">
        <v>0</v>
      </c>
      <c r="F1082" s="10">
        <v>30.65</v>
      </c>
      <c r="G1082">
        <v>80</v>
      </c>
      <c r="I1082">
        <v>0</v>
      </c>
      <c r="J1082">
        <v>10</v>
      </c>
    </row>
    <row r="1083" spans="1:10" x14ac:dyDescent="0.3">
      <c r="A1083" t="s">
        <v>687</v>
      </c>
      <c r="B1083" s="10">
        <v>2011</v>
      </c>
      <c r="C1083" s="10">
        <v>86.21</v>
      </c>
      <c r="D1083">
        <v>0</v>
      </c>
      <c r="E1083">
        <v>0</v>
      </c>
      <c r="F1083" s="10">
        <v>20.97</v>
      </c>
      <c r="G1083">
        <v>80</v>
      </c>
      <c r="H1083">
        <v>0</v>
      </c>
      <c r="I1083">
        <v>0</v>
      </c>
      <c r="J1083">
        <v>10</v>
      </c>
    </row>
    <row r="1084" spans="1:10" x14ac:dyDescent="0.3">
      <c r="A1084" t="s">
        <v>687</v>
      </c>
      <c r="B1084" s="10">
        <v>2012</v>
      </c>
      <c r="C1084" s="10">
        <v>27.61</v>
      </c>
      <c r="D1084">
        <v>0</v>
      </c>
      <c r="E1084">
        <v>0</v>
      </c>
      <c r="F1084" s="10">
        <v>29.57</v>
      </c>
      <c r="G1084">
        <v>80</v>
      </c>
      <c r="H1084">
        <v>1</v>
      </c>
      <c r="I1084">
        <v>25</v>
      </c>
      <c r="J1084">
        <v>10</v>
      </c>
    </row>
    <row r="1085" spans="1:10" x14ac:dyDescent="0.3">
      <c r="A1085" t="s">
        <v>687</v>
      </c>
      <c r="B1085" s="10">
        <v>2013</v>
      </c>
      <c r="C1085" s="10">
        <v>28.79</v>
      </c>
      <c r="D1085">
        <v>0</v>
      </c>
      <c r="E1085">
        <v>0</v>
      </c>
      <c r="F1085" s="10">
        <v>15.59</v>
      </c>
      <c r="G1085">
        <v>80</v>
      </c>
      <c r="H1085">
        <v>1</v>
      </c>
      <c r="I1085">
        <v>33.33</v>
      </c>
      <c r="J1085">
        <v>11.11</v>
      </c>
    </row>
    <row r="1086" spans="1:10" x14ac:dyDescent="0.3">
      <c r="A1086" t="s">
        <v>687</v>
      </c>
      <c r="B1086" s="10">
        <v>2014</v>
      </c>
      <c r="C1086" s="10">
        <v>28.36</v>
      </c>
      <c r="D1086">
        <v>0</v>
      </c>
      <c r="E1086">
        <v>0</v>
      </c>
      <c r="F1086" s="10">
        <v>33.159999999999997</v>
      </c>
      <c r="G1086">
        <v>0</v>
      </c>
      <c r="H1086">
        <v>1</v>
      </c>
      <c r="I1086">
        <v>40</v>
      </c>
      <c r="J1086">
        <v>14.29</v>
      </c>
    </row>
    <row r="1087" spans="1:10" x14ac:dyDescent="0.3">
      <c r="A1087" t="s">
        <v>687</v>
      </c>
      <c r="B1087" s="10">
        <v>2015</v>
      </c>
      <c r="C1087" s="10">
        <v>28.57</v>
      </c>
      <c r="D1087">
        <v>0</v>
      </c>
      <c r="E1087">
        <v>0</v>
      </c>
      <c r="F1087" s="10">
        <v>48.97</v>
      </c>
      <c r="G1087">
        <v>0</v>
      </c>
      <c r="H1087">
        <v>1</v>
      </c>
      <c r="I1087">
        <v>25</v>
      </c>
      <c r="J1087">
        <v>11.11</v>
      </c>
    </row>
    <row r="1088" spans="1:10" x14ac:dyDescent="0.3">
      <c r="A1088" t="s">
        <v>687</v>
      </c>
      <c r="B1088" s="10">
        <v>2016</v>
      </c>
      <c r="C1088" s="10">
        <v>27.5</v>
      </c>
      <c r="D1088">
        <v>0</v>
      </c>
      <c r="E1088">
        <v>0</v>
      </c>
      <c r="F1088" s="10">
        <v>85.05</v>
      </c>
      <c r="G1088">
        <v>0</v>
      </c>
      <c r="H1088">
        <v>1</v>
      </c>
      <c r="I1088">
        <v>0</v>
      </c>
    </row>
    <row r="1089" spans="1:10" x14ac:dyDescent="0.3">
      <c r="A1089" t="s">
        <v>687</v>
      </c>
      <c r="B1089" s="10">
        <v>2017</v>
      </c>
      <c r="C1089" s="10">
        <v>27.83</v>
      </c>
      <c r="D1089">
        <v>0</v>
      </c>
      <c r="E1089">
        <v>0</v>
      </c>
      <c r="F1089" s="10">
        <v>80.09</v>
      </c>
      <c r="G1089">
        <v>0</v>
      </c>
      <c r="H1089">
        <v>1</v>
      </c>
      <c r="I1089">
        <v>0</v>
      </c>
      <c r="J1089">
        <v>11.11</v>
      </c>
    </row>
    <row r="1090" spans="1:10" x14ac:dyDescent="0.3">
      <c r="A1090" t="s">
        <v>687</v>
      </c>
      <c r="B1090" s="10">
        <v>2018</v>
      </c>
      <c r="C1090" s="10">
        <v>25</v>
      </c>
      <c r="D1090">
        <v>0</v>
      </c>
      <c r="E1090">
        <v>0</v>
      </c>
      <c r="F1090" s="10">
        <v>78.760000000000005</v>
      </c>
      <c r="G1090">
        <v>0</v>
      </c>
      <c r="H1090">
        <v>1</v>
      </c>
      <c r="I1090">
        <v>0</v>
      </c>
      <c r="J1090">
        <v>11.11</v>
      </c>
    </row>
    <row r="1091" spans="1:10" x14ac:dyDescent="0.3">
      <c r="A1091" t="s">
        <v>687</v>
      </c>
      <c r="B1091" s="10">
        <v>2019</v>
      </c>
      <c r="C1091" s="10">
        <v>26.37</v>
      </c>
      <c r="D1091">
        <v>0</v>
      </c>
      <c r="E1091">
        <v>0</v>
      </c>
      <c r="F1091" s="10">
        <v>87.81</v>
      </c>
      <c r="G1091">
        <v>0</v>
      </c>
      <c r="H1091">
        <v>1</v>
      </c>
      <c r="I1091">
        <v>0</v>
      </c>
      <c r="J1091">
        <v>10</v>
      </c>
    </row>
    <row r="1092" spans="1:10" x14ac:dyDescent="0.3">
      <c r="A1092" t="s">
        <v>687</v>
      </c>
      <c r="B1092" s="10">
        <v>2020</v>
      </c>
      <c r="C1092" s="10">
        <v>27.4</v>
      </c>
      <c r="D1092">
        <v>0</v>
      </c>
      <c r="E1092">
        <v>0</v>
      </c>
      <c r="F1092" s="10">
        <v>73.64</v>
      </c>
      <c r="G1092">
        <v>0</v>
      </c>
      <c r="H1092">
        <v>1</v>
      </c>
      <c r="I1092">
        <v>0</v>
      </c>
      <c r="J1092">
        <v>16.670000000000002</v>
      </c>
    </row>
    <row r="1093" spans="1:10" x14ac:dyDescent="0.3">
      <c r="A1093" t="s">
        <v>687</v>
      </c>
      <c r="B1093" s="10">
        <v>2021</v>
      </c>
      <c r="C1093" s="10">
        <v>25.41</v>
      </c>
      <c r="D1093">
        <v>0</v>
      </c>
      <c r="E1093">
        <v>1</v>
      </c>
      <c r="F1093" s="10">
        <v>87.06</v>
      </c>
      <c r="G1093">
        <v>0</v>
      </c>
      <c r="H1093">
        <v>1</v>
      </c>
      <c r="I1093">
        <v>0</v>
      </c>
    </row>
    <row r="1094" spans="1:10" x14ac:dyDescent="0.3">
      <c r="A1094" t="s">
        <v>688</v>
      </c>
      <c r="B1094" s="10">
        <v>2008</v>
      </c>
      <c r="C1094" s="10">
        <v>0</v>
      </c>
      <c r="D1094">
        <v>0</v>
      </c>
      <c r="E1094">
        <v>1</v>
      </c>
      <c r="F1094" s="10">
        <v>5.56</v>
      </c>
      <c r="G1094">
        <v>44.44</v>
      </c>
      <c r="I1094">
        <v>0</v>
      </c>
    </row>
    <row r="1095" spans="1:10" x14ac:dyDescent="0.3">
      <c r="A1095" t="s">
        <v>688</v>
      </c>
      <c r="B1095" s="10">
        <v>2009</v>
      </c>
      <c r="C1095" s="10">
        <v>28.33</v>
      </c>
      <c r="D1095">
        <v>0</v>
      </c>
      <c r="E1095">
        <v>1</v>
      </c>
      <c r="F1095" s="10">
        <v>20.91</v>
      </c>
      <c r="G1095">
        <v>36.36</v>
      </c>
      <c r="I1095">
        <v>15.63</v>
      </c>
    </row>
    <row r="1096" spans="1:10" x14ac:dyDescent="0.3">
      <c r="A1096" t="s">
        <v>688</v>
      </c>
      <c r="B1096" s="10">
        <v>2010</v>
      </c>
      <c r="C1096" s="10">
        <v>26.39</v>
      </c>
      <c r="D1096">
        <v>0</v>
      </c>
      <c r="E1096">
        <v>1</v>
      </c>
      <c r="F1096" s="10">
        <v>5.24</v>
      </c>
      <c r="G1096">
        <v>40</v>
      </c>
      <c r="I1096">
        <v>16.13</v>
      </c>
    </row>
    <row r="1097" spans="1:10" x14ac:dyDescent="0.3">
      <c r="A1097" t="s">
        <v>688</v>
      </c>
      <c r="B1097" s="10">
        <v>2011</v>
      </c>
      <c r="C1097" s="10">
        <v>64.66</v>
      </c>
      <c r="D1097">
        <v>0</v>
      </c>
      <c r="E1097">
        <v>1</v>
      </c>
      <c r="F1097" s="10">
        <v>27.54</v>
      </c>
      <c r="G1097">
        <v>44.44</v>
      </c>
      <c r="I1097">
        <v>16.13</v>
      </c>
    </row>
    <row r="1098" spans="1:10" x14ac:dyDescent="0.3">
      <c r="A1098" t="s">
        <v>688</v>
      </c>
      <c r="B1098" s="10">
        <v>2012</v>
      </c>
      <c r="C1098" s="10">
        <v>84.33</v>
      </c>
      <c r="D1098">
        <v>0</v>
      </c>
      <c r="E1098">
        <v>1</v>
      </c>
      <c r="F1098" s="10">
        <v>7.99</v>
      </c>
      <c r="G1098">
        <v>42.86</v>
      </c>
      <c r="I1098">
        <v>15.15</v>
      </c>
      <c r="J1098">
        <v>22.22</v>
      </c>
    </row>
    <row r="1099" spans="1:10" x14ac:dyDescent="0.3">
      <c r="A1099" t="s">
        <v>688</v>
      </c>
      <c r="B1099" s="10">
        <v>2013</v>
      </c>
      <c r="C1099" s="10">
        <v>85.61</v>
      </c>
      <c r="D1099">
        <v>0</v>
      </c>
      <c r="E1099">
        <v>1</v>
      </c>
      <c r="F1099" s="10">
        <v>32.76</v>
      </c>
      <c r="G1099">
        <v>44.44</v>
      </c>
      <c r="I1099">
        <v>15.15</v>
      </c>
      <c r="J1099">
        <v>22.22</v>
      </c>
    </row>
    <row r="1100" spans="1:10" x14ac:dyDescent="0.3">
      <c r="A1100" t="s">
        <v>688</v>
      </c>
      <c r="B1100" s="10">
        <v>2014</v>
      </c>
      <c r="C1100" s="10">
        <v>83.58</v>
      </c>
      <c r="D1100">
        <v>1</v>
      </c>
      <c r="E1100">
        <v>0</v>
      </c>
      <c r="F1100" s="10">
        <v>25.38</v>
      </c>
      <c r="G1100">
        <v>44.44</v>
      </c>
      <c r="H1100">
        <v>1</v>
      </c>
      <c r="I1100">
        <v>15.15</v>
      </c>
      <c r="J1100">
        <v>25</v>
      </c>
    </row>
    <row r="1101" spans="1:10" x14ac:dyDescent="0.3">
      <c r="A1101" t="s">
        <v>688</v>
      </c>
      <c r="B1101" s="10">
        <v>2015</v>
      </c>
      <c r="C1101" s="10">
        <v>82.74</v>
      </c>
      <c r="D1101">
        <v>1</v>
      </c>
      <c r="E1101">
        <v>0</v>
      </c>
      <c r="F1101" s="10">
        <v>84.8</v>
      </c>
      <c r="G1101">
        <v>45.45</v>
      </c>
      <c r="H1101">
        <v>1</v>
      </c>
      <c r="I1101">
        <v>15.63</v>
      </c>
      <c r="J1101">
        <v>44.44</v>
      </c>
    </row>
    <row r="1102" spans="1:10" x14ac:dyDescent="0.3">
      <c r="A1102" t="s">
        <v>688</v>
      </c>
      <c r="B1102" s="10">
        <v>2016</v>
      </c>
      <c r="C1102" s="10">
        <v>83.5</v>
      </c>
      <c r="D1102">
        <v>1</v>
      </c>
      <c r="E1102">
        <v>0</v>
      </c>
      <c r="F1102" s="10">
        <v>86.99</v>
      </c>
      <c r="G1102">
        <v>63.64</v>
      </c>
      <c r="H1102">
        <v>1</v>
      </c>
      <c r="I1102">
        <v>14.29</v>
      </c>
      <c r="J1102">
        <v>40</v>
      </c>
    </row>
    <row r="1103" spans="1:10" x14ac:dyDescent="0.3">
      <c r="A1103" t="s">
        <v>688</v>
      </c>
      <c r="B1103" s="10">
        <v>2017</v>
      </c>
      <c r="C1103" s="10">
        <v>81.739999999999995</v>
      </c>
      <c r="D1103">
        <v>1</v>
      </c>
      <c r="E1103">
        <v>0</v>
      </c>
      <c r="F1103" s="10">
        <v>82.82</v>
      </c>
      <c r="G1103">
        <v>60</v>
      </c>
      <c r="H1103">
        <v>1</v>
      </c>
      <c r="I1103">
        <v>16.670000000000002</v>
      </c>
      <c r="J1103">
        <v>44.44</v>
      </c>
    </row>
    <row r="1104" spans="1:10" x14ac:dyDescent="0.3">
      <c r="A1104" t="s">
        <v>688</v>
      </c>
      <c r="B1104" s="10">
        <v>2018</v>
      </c>
      <c r="C1104" s="10">
        <v>80.150000000000006</v>
      </c>
      <c r="D1104">
        <v>1</v>
      </c>
      <c r="E1104">
        <v>0</v>
      </c>
      <c r="F1104" s="10">
        <v>71.41</v>
      </c>
      <c r="G1104">
        <v>50</v>
      </c>
      <c r="H1104">
        <v>1</v>
      </c>
      <c r="I1104">
        <v>15</v>
      </c>
      <c r="J1104">
        <v>55.56</v>
      </c>
    </row>
    <row r="1105" spans="1:10" x14ac:dyDescent="0.3">
      <c r="A1105" t="s">
        <v>688</v>
      </c>
      <c r="B1105" s="10">
        <v>2019</v>
      </c>
      <c r="C1105" s="10">
        <v>80.489999999999995</v>
      </c>
      <c r="D1105">
        <v>1</v>
      </c>
      <c r="E1105">
        <v>0</v>
      </c>
      <c r="F1105" s="10">
        <v>82.24</v>
      </c>
      <c r="G1105">
        <v>55.56</v>
      </c>
      <c r="H1105">
        <v>1</v>
      </c>
      <c r="I1105">
        <v>11.76</v>
      </c>
      <c r="J1105">
        <v>55.56</v>
      </c>
    </row>
    <row r="1106" spans="1:10" x14ac:dyDescent="0.3">
      <c r="A1106" t="s">
        <v>688</v>
      </c>
      <c r="B1106" s="10">
        <v>2020</v>
      </c>
      <c r="C1106" s="10">
        <v>81.96</v>
      </c>
      <c r="D1106">
        <v>1</v>
      </c>
      <c r="E1106">
        <v>0</v>
      </c>
      <c r="F1106" s="10">
        <v>94.55</v>
      </c>
      <c r="G1106">
        <v>55.56</v>
      </c>
      <c r="H1106">
        <v>1</v>
      </c>
      <c r="I1106">
        <v>17.649999999999999</v>
      </c>
      <c r="J1106">
        <v>55.56</v>
      </c>
    </row>
    <row r="1107" spans="1:10" x14ac:dyDescent="0.3">
      <c r="A1107" t="s">
        <v>688</v>
      </c>
      <c r="B1107" s="10">
        <v>2021</v>
      </c>
      <c r="C1107" s="10">
        <v>80.53</v>
      </c>
      <c r="D1107">
        <v>1</v>
      </c>
      <c r="E1107">
        <v>0</v>
      </c>
      <c r="F1107" s="10">
        <v>91.37</v>
      </c>
      <c r="G1107">
        <v>50</v>
      </c>
      <c r="H1107">
        <v>1</v>
      </c>
      <c r="I1107">
        <v>26.67</v>
      </c>
      <c r="J1107">
        <v>62.5</v>
      </c>
    </row>
    <row r="1108" spans="1:10" x14ac:dyDescent="0.3">
      <c r="A1108" t="s">
        <v>689</v>
      </c>
      <c r="B1108" s="10">
        <v>2008</v>
      </c>
      <c r="C1108" s="10">
        <v>0</v>
      </c>
      <c r="D1108">
        <v>1</v>
      </c>
      <c r="E1108">
        <v>1</v>
      </c>
      <c r="F1108" s="10">
        <v>5.22</v>
      </c>
      <c r="G1108">
        <v>54.55</v>
      </c>
      <c r="I1108">
        <v>0</v>
      </c>
    </row>
    <row r="1109" spans="1:10" x14ac:dyDescent="0.3">
      <c r="A1109" t="s">
        <v>689</v>
      </c>
      <c r="B1109" s="10">
        <v>2009</v>
      </c>
      <c r="C1109" s="10">
        <v>0</v>
      </c>
      <c r="D1109">
        <v>1</v>
      </c>
      <c r="E1109">
        <v>1</v>
      </c>
      <c r="F1109" s="10">
        <v>4.7300000000000004</v>
      </c>
      <c r="G1109">
        <v>64.290000000000006</v>
      </c>
      <c r="I1109">
        <v>0</v>
      </c>
    </row>
    <row r="1110" spans="1:10" x14ac:dyDescent="0.3">
      <c r="A1110" t="s">
        <v>689</v>
      </c>
      <c r="B1110" s="10">
        <v>2010</v>
      </c>
      <c r="C1110" s="10">
        <v>0</v>
      </c>
      <c r="D1110">
        <v>1</v>
      </c>
      <c r="E1110">
        <v>1</v>
      </c>
      <c r="F1110" s="10">
        <v>4.55</v>
      </c>
      <c r="G1110">
        <v>50</v>
      </c>
      <c r="I1110">
        <v>0</v>
      </c>
    </row>
    <row r="1111" spans="1:10" x14ac:dyDescent="0.3">
      <c r="A1111" t="s">
        <v>689</v>
      </c>
      <c r="B1111" s="10">
        <v>2011</v>
      </c>
      <c r="C1111" s="10">
        <v>0</v>
      </c>
      <c r="D1111">
        <v>1</v>
      </c>
      <c r="E1111">
        <v>1</v>
      </c>
      <c r="F1111" s="10">
        <v>0.68</v>
      </c>
      <c r="G1111">
        <v>58.33</v>
      </c>
      <c r="H1111">
        <v>1</v>
      </c>
      <c r="I1111">
        <v>0</v>
      </c>
    </row>
    <row r="1112" spans="1:10" x14ac:dyDescent="0.3">
      <c r="A1112" t="s">
        <v>689</v>
      </c>
      <c r="B1112" s="10">
        <v>2012</v>
      </c>
      <c r="C1112" s="10">
        <v>0</v>
      </c>
      <c r="D1112">
        <v>1</v>
      </c>
      <c r="E1112">
        <v>1</v>
      </c>
      <c r="F1112" s="10">
        <v>1.92</v>
      </c>
      <c r="G1112">
        <v>61.54</v>
      </c>
      <c r="H1112">
        <v>1</v>
      </c>
      <c r="I1112">
        <v>0</v>
      </c>
    </row>
    <row r="1113" spans="1:10" x14ac:dyDescent="0.3">
      <c r="A1113" t="s">
        <v>689</v>
      </c>
      <c r="B1113" s="10">
        <v>2013</v>
      </c>
      <c r="C1113" s="10">
        <v>0</v>
      </c>
      <c r="D1113">
        <v>1</v>
      </c>
      <c r="E1113">
        <v>1</v>
      </c>
      <c r="F1113" s="10">
        <v>1.88</v>
      </c>
      <c r="G1113">
        <v>60</v>
      </c>
      <c r="H1113">
        <v>1</v>
      </c>
      <c r="I1113">
        <v>0</v>
      </c>
    </row>
    <row r="1114" spans="1:10" x14ac:dyDescent="0.3">
      <c r="A1114" t="s">
        <v>689</v>
      </c>
      <c r="B1114" s="10">
        <v>2014</v>
      </c>
      <c r="C1114" s="10">
        <v>0</v>
      </c>
      <c r="D1114">
        <v>1</v>
      </c>
      <c r="E1114">
        <v>1</v>
      </c>
      <c r="F1114" s="10">
        <v>21.15</v>
      </c>
      <c r="G1114">
        <v>66.67</v>
      </c>
      <c r="H1114">
        <v>1</v>
      </c>
      <c r="I1114">
        <v>16.670000000000002</v>
      </c>
    </row>
    <row r="1115" spans="1:10" x14ac:dyDescent="0.3">
      <c r="A1115" t="s">
        <v>689</v>
      </c>
      <c r="B1115" s="10">
        <v>2015</v>
      </c>
      <c r="C1115" s="10">
        <v>14.74</v>
      </c>
      <c r="D1115">
        <v>1</v>
      </c>
      <c r="E1115">
        <v>1</v>
      </c>
      <c r="F1115" s="10">
        <v>20.13</v>
      </c>
      <c r="G1115">
        <v>70</v>
      </c>
      <c r="H1115">
        <v>1</v>
      </c>
      <c r="I1115">
        <v>33.33</v>
      </c>
    </row>
    <row r="1116" spans="1:10" x14ac:dyDescent="0.3">
      <c r="A1116" t="s">
        <v>689</v>
      </c>
      <c r="B1116" s="10">
        <v>2016</v>
      </c>
      <c r="C1116" s="10">
        <v>14.77</v>
      </c>
      <c r="D1116">
        <v>1</v>
      </c>
      <c r="E1116">
        <v>1</v>
      </c>
      <c r="F1116" s="10">
        <v>23.03</v>
      </c>
      <c r="G1116">
        <v>66.67</v>
      </c>
      <c r="H1116">
        <v>1</v>
      </c>
      <c r="I1116">
        <v>28.57</v>
      </c>
    </row>
    <row r="1117" spans="1:10" x14ac:dyDescent="0.3">
      <c r="A1117" t="s">
        <v>689</v>
      </c>
      <c r="B1117" s="10">
        <v>2017</v>
      </c>
      <c r="C1117" s="10">
        <v>16.07</v>
      </c>
      <c r="D1117">
        <v>1</v>
      </c>
      <c r="E1117">
        <v>1</v>
      </c>
      <c r="F1117" s="10">
        <v>11.73</v>
      </c>
      <c r="G1117">
        <v>70</v>
      </c>
      <c r="H1117">
        <v>1</v>
      </c>
      <c r="I1117">
        <v>28.57</v>
      </c>
    </row>
    <row r="1118" spans="1:10" x14ac:dyDescent="0.3">
      <c r="A1118" t="s">
        <v>689</v>
      </c>
      <c r="B1118" s="10">
        <v>2018</v>
      </c>
      <c r="C1118" s="10">
        <v>15.99</v>
      </c>
      <c r="D1118">
        <v>1</v>
      </c>
      <c r="E1118">
        <v>1</v>
      </c>
      <c r="F1118" s="10">
        <v>25.77</v>
      </c>
      <c r="G1118">
        <v>58.33</v>
      </c>
      <c r="H1118">
        <v>1</v>
      </c>
      <c r="I1118">
        <v>25</v>
      </c>
    </row>
    <row r="1119" spans="1:10" x14ac:dyDescent="0.3">
      <c r="A1119" t="s">
        <v>689</v>
      </c>
      <c r="B1119" s="10">
        <v>2019</v>
      </c>
      <c r="C1119" s="10">
        <v>13.56</v>
      </c>
      <c r="D1119">
        <v>1</v>
      </c>
      <c r="E1119">
        <v>1</v>
      </c>
      <c r="F1119" s="10">
        <v>28.62</v>
      </c>
      <c r="G1119">
        <v>58.33</v>
      </c>
      <c r="H1119">
        <v>1</v>
      </c>
      <c r="I1119">
        <v>33.33</v>
      </c>
    </row>
    <row r="1120" spans="1:10" x14ac:dyDescent="0.3">
      <c r="A1120" t="s">
        <v>689</v>
      </c>
      <c r="B1120" s="10">
        <v>2020</v>
      </c>
      <c r="C1120" s="10">
        <v>14.63</v>
      </c>
      <c r="D1120">
        <v>1</v>
      </c>
      <c r="E1120">
        <v>1</v>
      </c>
      <c r="F1120" s="10">
        <v>37.06</v>
      </c>
      <c r="G1120">
        <v>70</v>
      </c>
      <c r="H1120">
        <v>1</v>
      </c>
      <c r="I1120">
        <v>20</v>
      </c>
    </row>
    <row r="1121" spans="1:10" x14ac:dyDescent="0.3">
      <c r="A1121" t="s">
        <v>689</v>
      </c>
      <c r="B1121" s="10">
        <v>2021</v>
      </c>
      <c r="C1121" s="10">
        <v>66.17</v>
      </c>
      <c r="D1121">
        <v>1</v>
      </c>
      <c r="E1121">
        <v>1</v>
      </c>
      <c r="F1121" s="10">
        <v>30.83</v>
      </c>
      <c r="G1121">
        <v>70</v>
      </c>
      <c r="H1121">
        <v>1</v>
      </c>
      <c r="I1121">
        <v>20</v>
      </c>
    </row>
    <row r="1122" spans="1:10" x14ac:dyDescent="0.3">
      <c r="A1122" t="s">
        <v>382</v>
      </c>
      <c r="B1122" s="10">
        <v>2008</v>
      </c>
      <c r="C1122" s="10">
        <v>25</v>
      </c>
      <c r="D1122">
        <v>0</v>
      </c>
      <c r="E1122">
        <v>0</v>
      </c>
      <c r="F1122" s="10">
        <v>64.48</v>
      </c>
      <c r="I1122">
        <v>0</v>
      </c>
      <c r="J1122">
        <v>20</v>
      </c>
    </row>
    <row r="1123" spans="1:10" x14ac:dyDescent="0.3">
      <c r="A1123" t="s">
        <v>382</v>
      </c>
      <c r="B1123" s="10">
        <v>2009</v>
      </c>
      <c r="C1123" s="10">
        <v>28.33</v>
      </c>
      <c r="D1123">
        <v>0</v>
      </c>
      <c r="E1123">
        <v>0</v>
      </c>
      <c r="F1123" s="10">
        <v>18.079999999999998</v>
      </c>
      <c r="I1123">
        <v>0</v>
      </c>
      <c r="J1123">
        <v>33.33</v>
      </c>
    </row>
    <row r="1124" spans="1:10" x14ac:dyDescent="0.3">
      <c r="A1124" t="s">
        <v>382</v>
      </c>
      <c r="B1124" s="10">
        <v>2010</v>
      </c>
      <c r="C1124" s="10">
        <v>26.39</v>
      </c>
      <c r="D1124">
        <v>0</v>
      </c>
      <c r="E1124">
        <v>0</v>
      </c>
      <c r="F1124" s="10">
        <v>55.71</v>
      </c>
      <c r="G1124">
        <v>0</v>
      </c>
      <c r="I1124">
        <v>0</v>
      </c>
    </row>
    <row r="1125" spans="1:10" x14ac:dyDescent="0.3">
      <c r="A1125" t="s">
        <v>382</v>
      </c>
      <c r="B1125" s="10">
        <v>2011</v>
      </c>
      <c r="C1125" s="10">
        <v>28.45</v>
      </c>
      <c r="D1125">
        <v>0</v>
      </c>
      <c r="E1125">
        <v>0</v>
      </c>
      <c r="F1125" s="10">
        <v>68.77</v>
      </c>
      <c r="G1125">
        <v>0</v>
      </c>
      <c r="I1125">
        <v>0</v>
      </c>
    </row>
    <row r="1126" spans="1:10" x14ac:dyDescent="0.3">
      <c r="A1126" t="s">
        <v>382</v>
      </c>
      <c r="B1126" s="10">
        <v>2012</v>
      </c>
      <c r="C1126" s="10">
        <v>27.61</v>
      </c>
      <c r="D1126">
        <v>1</v>
      </c>
      <c r="E1126">
        <v>0</v>
      </c>
      <c r="F1126" s="10">
        <v>77.900000000000006</v>
      </c>
      <c r="G1126">
        <v>0</v>
      </c>
      <c r="I1126">
        <v>0</v>
      </c>
    </row>
    <row r="1127" spans="1:10" x14ac:dyDescent="0.3">
      <c r="A1127" t="s">
        <v>382</v>
      </c>
      <c r="B1127" s="10">
        <v>2013</v>
      </c>
      <c r="C1127" s="10">
        <v>28.79</v>
      </c>
      <c r="D1127">
        <v>1</v>
      </c>
      <c r="E1127">
        <v>0</v>
      </c>
      <c r="F1127" s="10">
        <v>38.659999999999997</v>
      </c>
      <c r="G1127">
        <v>0</v>
      </c>
      <c r="I1127">
        <v>0</v>
      </c>
    </row>
    <row r="1128" spans="1:10" x14ac:dyDescent="0.3">
      <c r="A1128" t="s">
        <v>382</v>
      </c>
      <c r="B1128" s="10">
        <v>2014</v>
      </c>
      <c r="C1128" s="10">
        <v>83.58</v>
      </c>
      <c r="D1128">
        <v>1</v>
      </c>
      <c r="E1128">
        <v>0</v>
      </c>
      <c r="F1128" s="10">
        <v>52.46</v>
      </c>
      <c r="G1128">
        <v>0</v>
      </c>
      <c r="I1128">
        <v>0</v>
      </c>
    </row>
    <row r="1129" spans="1:10" x14ac:dyDescent="0.3">
      <c r="A1129" t="s">
        <v>382</v>
      </c>
      <c r="B1129" s="10">
        <v>2015</v>
      </c>
      <c r="C1129" s="10">
        <v>82.74</v>
      </c>
      <c r="D1129">
        <v>1</v>
      </c>
      <c r="E1129">
        <v>0</v>
      </c>
      <c r="F1129" s="10">
        <v>50.13</v>
      </c>
      <c r="G1129">
        <v>0</v>
      </c>
      <c r="I1129">
        <v>0</v>
      </c>
    </row>
    <row r="1130" spans="1:10" x14ac:dyDescent="0.3">
      <c r="A1130" t="s">
        <v>382</v>
      </c>
      <c r="B1130" s="10">
        <v>2016</v>
      </c>
      <c r="C1130" s="10">
        <v>83.5</v>
      </c>
      <c r="D1130">
        <v>1</v>
      </c>
      <c r="E1130">
        <v>0</v>
      </c>
      <c r="F1130" s="10">
        <v>52.15</v>
      </c>
      <c r="G1130">
        <v>0</v>
      </c>
      <c r="I1130">
        <v>0</v>
      </c>
    </row>
    <row r="1131" spans="1:10" x14ac:dyDescent="0.3">
      <c r="A1131" t="s">
        <v>382</v>
      </c>
      <c r="B1131" s="10">
        <v>2017</v>
      </c>
      <c r="C1131" s="10">
        <v>81.739999999999995</v>
      </c>
      <c r="D1131">
        <v>0</v>
      </c>
      <c r="E1131">
        <v>0</v>
      </c>
      <c r="F1131" s="10">
        <v>40.33</v>
      </c>
      <c r="G1131">
        <v>0</v>
      </c>
      <c r="I1131">
        <v>0</v>
      </c>
    </row>
    <row r="1132" spans="1:10" x14ac:dyDescent="0.3">
      <c r="A1132" t="s">
        <v>382</v>
      </c>
      <c r="B1132" s="10">
        <v>2018</v>
      </c>
      <c r="C1132" s="10">
        <v>80.150000000000006</v>
      </c>
      <c r="D1132">
        <v>0</v>
      </c>
      <c r="E1132">
        <v>0</v>
      </c>
      <c r="F1132" s="10">
        <v>58.43</v>
      </c>
      <c r="G1132">
        <v>0</v>
      </c>
      <c r="I1132">
        <v>0</v>
      </c>
    </row>
    <row r="1133" spans="1:10" x14ac:dyDescent="0.3">
      <c r="A1133" t="s">
        <v>382</v>
      </c>
      <c r="B1133" s="10">
        <v>2019</v>
      </c>
      <c r="C1133" s="10">
        <v>80.489999999999995</v>
      </c>
      <c r="D1133">
        <v>0</v>
      </c>
      <c r="E1133">
        <v>0</v>
      </c>
      <c r="F1133" s="10">
        <v>48.31</v>
      </c>
      <c r="G1133">
        <v>0</v>
      </c>
      <c r="I1133">
        <v>0</v>
      </c>
    </row>
    <row r="1134" spans="1:10" x14ac:dyDescent="0.3">
      <c r="A1134" t="s">
        <v>382</v>
      </c>
      <c r="B1134" s="10">
        <v>2020</v>
      </c>
      <c r="C1134" s="10">
        <v>81.96</v>
      </c>
      <c r="D1134">
        <v>0</v>
      </c>
      <c r="E1134">
        <v>0</v>
      </c>
      <c r="F1134" s="10">
        <v>60.58</v>
      </c>
      <c r="G1134">
        <v>0</v>
      </c>
      <c r="I1134">
        <v>0</v>
      </c>
      <c r="J1134">
        <v>12.5</v>
      </c>
    </row>
    <row r="1135" spans="1:10" x14ac:dyDescent="0.3">
      <c r="A1135" t="s">
        <v>382</v>
      </c>
      <c r="B1135" s="10">
        <v>2021</v>
      </c>
      <c r="C1135" s="10">
        <v>80.53</v>
      </c>
      <c r="D1135">
        <v>1</v>
      </c>
      <c r="E1135">
        <v>1</v>
      </c>
      <c r="F1135" s="10">
        <v>84.73</v>
      </c>
      <c r="G1135">
        <v>0</v>
      </c>
      <c r="I1135">
        <v>0</v>
      </c>
      <c r="J1135">
        <v>14.29</v>
      </c>
    </row>
    <row r="1136" spans="1:10" x14ac:dyDescent="0.3">
      <c r="A1136" t="s">
        <v>684</v>
      </c>
      <c r="B1136" s="10">
        <v>2008</v>
      </c>
      <c r="C1136" s="10"/>
      <c r="D1136">
        <v>1</v>
      </c>
      <c r="E1136">
        <v>1</v>
      </c>
      <c r="F1136" s="10">
        <v>0</v>
      </c>
      <c r="G1136">
        <v>53.85</v>
      </c>
      <c r="I1136">
        <v>42.86</v>
      </c>
    </row>
    <row r="1137" spans="1:10" x14ac:dyDescent="0.3">
      <c r="A1137" t="s">
        <v>684</v>
      </c>
      <c r="B1137" s="10">
        <v>2009</v>
      </c>
      <c r="C1137" s="10"/>
      <c r="D1137">
        <v>1</v>
      </c>
      <c r="E1137">
        <v>1</v>
      </c>
      <c r="F1137" s="10">
        <v>0</v>
      </c>
      <c r="G1137">
        <v>54.55</v>
      </c>
      <c r="I1137">
        <v>37.5</v>
      </c>
    </row>
    <row r="1138" spans="1:10" x14ac:dyDescent="0.3">
      <c r="A1138" t="s">
        <v>684</v>
      </c>
      <c r="B1138" s="10">
        <v>2010</v>
      </c>
      <c r="C1138" s="10">
        <v>0</v>
      </c>
      <c r="D1138">
        <v>1</v>
      </c>
      <c r="E1138">
        <v>1</v>
      </c>
      <c r="F1138" s="10">
        <v>76.98</v>
      </c>
      <c r="G1138">
        <v>66.67</v>
      </c>
      <c r="I1138">
        <v>29.41</v>
      </c>
    </row>
    <row r="1139" spans="1:10" x14ac:dyDescent="0.3">
      <c r="A1139" t="s">
        <v>684</v>
      </c>
      <c r="B1139" s="10">
        <v>2011</v>
      </c>
      <c r="C1139" s="10">
        <v>0</v>
      </c>
      <c r="D1139">
        <v>1</v>
      </c>
      <c r="E1139">
        <v>1</v>
      </c>
      <c r="F1139" s="10">
        <v>67.849999999999994</v>
      </c>
      <c r="G1139">
        <v>60</v>
      </c>
      <c r="H1139">
        <v>1</v>
      </c>
      <c r="I1139">
        <v>29.41</v>
      </c>
    </row>
    <row r="1140" spans="1:10" x14ac:dyDescent="0.3">
      <c r="A1140" t="s">
        <v>684</v>
      </c>
      <c r="B1140" s="10">
        <v>2012</v>
      </c>
      <c r="C1140" s="10">
        <v>0</v>
      </c>
      <c r="D1140">
        <v>1</v>
      </c>
      <c r="E1140">
        <v>1</v>
      </c>
      <c r="F1140" s="10">
        <v>65.67</v>
      </c>
      <c r="G1140">
        <v>77.78</v>
      </c>
      <c r="H1140">
        <v>1</v>
      </c>
      <c r="I1140">
        <v>29.41</v>
      </c>
    </row>
    <row r="1141" spans="1:10" x14ac:dyDescent="0.3">
      <c r="A1141" t="s">
        <v>684</v>
      </c>
      <c r="B1141" s="10">
        <v>2013</v>
      </c>
      <c r="C1141" s="10">
        <v>0</v>
      </c>
      <c r="D1141">
        <v>1</v>
      </c>
      <c r="E1141">
        <v>1</v>
      </c>
      <c r="F1141" s="10">
        <v>53.57</v>
      </c>
      <c r="G1141">
        <v>66.67</v>
      </c>
      <c r="H1141">
        <v>1</v>
      </c>
      <c r="I1141">
        <v>25</v>
      </c>
    </row>
    <row r="1142" spans="1:10" x14ac:dyDescent="0.3">
      <c r="A1142" t="s">
        <v>684</v>
      </c>
      <c r="B1142" s="10">
        <v>2014</v>
      </c>
      <c r="C1142" s="10">
        <v>13.57</v>
      </c>
      <c r="D1142">
        <v>1</v>
      </c>
      <c r="E1142">
        <v>1</v>
      </c>
      <c r="F1142" s="10">
        <v>60.77</v>
      </c>
      <c r="G1142">
        <v>63.64</v>
      </c>
      <c r="H1142">
        <v>1</v>
      </c>
      <c r="I1142">
        <v>25</v>
      </c>
    </row>
    <row r="1143" spans="1:10" x14ac:dyDescent="0.3">
      <c r="A1143" t="s">
        <v>684</v>
      </c>
      <c r="B1143" s="10">
        <v>2015</v>
      </c>
      <c r="C1143" s="10">
        <v>14.74</v>
      </c>
      <c r="D1143">
        <v>1</v>
      </c>
      <c r="E1143">
        <v>1</v>
      </c>
      <c r="F1143" s="10">
        <v>60.68</v>
      </c>
      <c r="G1143">
        <v>60</v>
      </c>
      <c r="H1143">
        <v>1</v>
      </c>
      <c r="I1143">
        <v>25</v>
      </c>
    </row>
    <row r="1144" spans="1:10" x14ac:dyDescent="0.3">
      <c r="A1144" t="s">
        <v>684</v>
      </c>
      <c r="B1144" s="10">
        <v>2016</v>
      </c>
      <c r="C1144" s="10">
        <v>14.77</v>
      </c>
      <c r="D1144">
        <v>1</v>
      </c>
      <c r="E1144">
        <v>1</v>
      </c>
      <c r="F1144" s="10">
        <v>88.76</v>
      </c>
      <c r="G1144">
        <v>63.64</v>
      </c>
      <c r="H1144">
        <v>1</v>
      </c>
      <c r="I1144">
        <v>25</v>
      </c>
    </row>
    <row r="1145" spans="1:10" x14ac:dyDescent="0.3">
      <c r="A1145" t="s">
        <v>684</v>
      </c>
      <c r="B1145" s="10">
        <v>2017</v>
      </c>
      <c r="C1145" s="10">
        <v>27.83</v>
      </c>
      <c r="D1145">
        <v>1</v>
      </c>
      <c r="E1145">
        <v>1</v>
      </c>
      <c r="F1145" s="10">
        <v>76.459999999999994</v>
      </c>
      <c r="G1145">
        <v>60</v>
      </c>
      <c r="H1145">
        <v>1</v>
      </c>
      <c r="I1145">
        <v>25</v>
      </c>
    </row>
    <row r="1146" spans="1:10" x14ac:dyDescent="0.3">
      <c r="A1146" t="s">
        <v>684</v>
      </c>
      <c r="B1146" s="10">
        <v>2018</v>
      </c>
      <c r="C1146" s="10">
        <v>25</v>
      </c>
      <c r="D1146">
        <v>1</v>
      </c>
      <c r="E1146">
        <v>0</v>
      </c>
      <c r="F1146" s="10">
        <v>74.37</v>
      </c>
      <c r="G1146">
        <v>66.67</v>
      </c>
      <c r="H1146">
        <v>1</v>
      </c>
      <c r="I1146">
        <v>25</v>
      </c>
    </row>
    <row r="1147" spans="1:10" x14ac:dyDescent="0.3">
      <c r="A1147" t="s">
        <v>684</v>
      </c>
      <c r="B1147" s="10">
        <v>2019</v>
      </c>
      <c r="C1147" s="10">
        <v>26.37</v>
      </c>
      <c r="D1147">
        <v>1</v>
      </c>
      <c r="E1147">
        <v>0</v>
      </c>
      <c r="F1147" s="10">
        <v>56.45</v>
      </c>
      <c r="G1147">
        <v>63.64</v>
      </c>
      <c r="H1147">
        <v>1</v>
      </c>
      <c r="I1147">
        <v>25</v>
      </c>
    </row>
    <row r="1148" spans="1:10" x14ac:dyDescent="0.3">
      <c r="A1148" t="s">
        <v>684</v>
      </c>
      <c r="B1148" s="10">
        <v>2020</v>
      </c>
      <c r="C1148" s="10">
        <v>27.4</v>
      </c>
      <c r="D1148">
        <v>1</v>
      </c>
      <c r="E1148">
        <v>0</v>
      </c>
      <c r="F1148" s="10">
        <v>67.06</v>
      </c>
      <c r="G1148">
        <v>60</v>
      </c>
      <c r="H1148">
        <v>1</v>
      </c>
      <c r="I1148">
        <v>25</v>
      </c>
    </row>
    <row r="1149" spans="1:10" x14ac:dyDescent="0.3">
      <c r="A1149" t="s">
        <v>684</v>
      </c>
      <c r="B1149" s="10">
        <v>2021</v>
      </c>
      <c r="C1149" s="10">
        <v>25.41</v>
      </c>
      <c r="D1149">
        <v>1</v>
      </c>
      <c r="E1149">
        <v>0</v>
      </c>
      <c r="F1149" s="10">
        <v>51.25</v>
      </c>
      <c r="G1149">
        <v>72.73</v>
      </c>
      <c r="H1149">
        <v>1</v>
      </c>
      <c r="I1149">
        <v>33.33</v>
      </c>
    </row>
    <row r="1150" spans="1:10" x14ac:dyDescent="0.3">
      <c r="A1150" t="s">
        <v>323</v>
      </c>
      <c r="B1150" s="10">
        <v>2008</v>
      </c>
      <c r="C1150" s="10">
        <v>0</v>
      </c>
      <c r="D1150">
        <v>0</v>
      </c>
      <c r="E1150">
        <v>0</v>
      </c>
      <c r="F1150" s="10">
        <v>9.6999999999999993</v>
      </c>
      <c r="G1150">
        <v>0</v>
      </c>
      <c r="I1150">
        <v>0</v>
      </c>
    </row>
    <row r="1151" spans="1:10" x14ac:dyDescent="0.3">
      <c r="A1151" t="s">
        <v>323</v>
      </c>
      <c r="B1151" s="10">
        <v>2009</v>
      </c>
      <c r="C1151" s="10">
        <v>0</v>
      </c>
      <c r="D1151">
        <v>0</v>
      </c>
      <c r="E1151">
        <v>0</v>
      </c>
      <c r="F1151" s="10">
        <v>14.19</v>
      </c>
      <c r="G1151">
        <v>0</v>
      </c>
      <c r="I1151">
        <v>25</v>
      </c>
      <c r="J1151">
        <v>14.29</v>
      </c>
    </row>
    <row r="1152" spans="1:10" x14ac:dyDescent="0.3">
      <c r="A1152" t="s">
        <v>323</v>
      </c>
      <c r="B1152" s="10">
        <v>2010</v>
      </c>
      <c r="C1152" s="10">
        <v>41.67</v>
      </c>
      <c r="D1152">
        <v>0</v>
      </c>
      <c r="E1152">
        <v>0</v>
      </c>
      <c r="F1152" s="10">
        <v>13.64</v>
      </c>
      <c r="G1152">
        <v>0</v>
      </c>
      <c r="I1152">
        <v>20</v>
      </c>
      <c r="J1152">
        <v>14.29</v>
      </c>
    </row>
    <row r="1153" spans="1:10" x14ac:dyDescent="0.3">
      <c r="A1153" t="s">
        <v>323</v>
      </c>
      <c r="B1153" s="10">
        <v>2011</v>
      </c>
      <c r="C1153" s="10">
        <v>46</v>
      </c>
      <c r="D1153">
        <v>0</v>
      </c>
      <c r="E1153">
        <v>0</v>
      </c>
      <c r="F1153" s="10">
        <v>27.7</v>
      </c>
      <c r="G1153">
        <v>100</v>
      </c>
      <c r="I1153">
        <v>20</v>
      </c>
      <c r="J1153">
        <v>14.29</v>
      </c>
    </row>
    <row r="1154" spans="1:10" x14ac:dyDescent="0.3">
      <c r="A1154" t="s">
        <v>323</v>
      </c>
      <c r="B1154" s="10">
        <v>2012</v>
      </c>
      <c r="C1154" s="10">
        <v>38.64</v>
      </c>
      <c r="D1154">
        <v>0</v>
      </c>
      <c r="E1154">
        <v>0</v>
      </c>
      <c r="F1154" s="10">
        <v>27.56</v>
      </c>
      <c r="G1154">
        <v>100</v>
      </c>
      <c r="I1154">
        <v>20</v>
      </c>
      <c r="J1154">
        <v>14.29</v>
      </c>
    </row>
    <row r="1155" spans="1:10" x14ac:dyDescent="0.3">
      <c r="A1155" t="s">
        <v>323</v>
      </c>
      <c r="B1155" s="10">
        <v>2013</v>
      </c>
      <c r="C1155" s="10">
        <v>36.76</v>
      </c>
      <c r="D1155">
        <v>0</v>
      </c>
      <c r="E1155">
        <v>0</v>
      </c>
      <c r="F1155" s="10">
        <v>38.130000000000003</v>
      </c>
      <c r="G1155">
        <v>100</v>
      </c>
      <c r="H1155">
        <v>1</v>
      </c>
      <c r="I1155">
        <v>16.670000000000002</v>
      </c>
      <c r="J1155">
        <v>14.29</v>
      </c>
    </row>
    <row r="1156" spans="1:10" x14ac:dyDescent="0.3">
      <c r="A1156" t="s">
        <v>323</v>
      </c>
      <c r="B1156" s="10">
        <v>2014</v>
      </c>
      <c r="C1156" s="10">
        <v>13.57</v>
      </c>
      <c r="D1156">
        <v>0</v>
      </c>
      <c r="E1156">
        <v>0</v>
      </c>
      <c r="F1156" s="10">
        <v>49.36</v>
      </c>
      <c r="G1156">
        <v>42.86</v>
      </c>
      <c r="H1156">
        <v>1</v>
      </c>
      <c r="I1156">
        <v>14.29</v>
      </c>
      <c r="J1156">
        <v>14.29</v>
      </c>
    </row>
    <row r="1157" spans="1:10" x14ac:dyDescent="0.3">
      <c r="A1157" t="s">
        <v>323</v>
      </c>
      <c r="B1157" s="10">
        <v>2015</v>
      </c>
      <c r="C1157" s="10">
        <v>14.74</v>
      </c>
      <c r="D1157">
        <v>0</v>
      </c>
      <c r="E1157">
        <v>0</v>
      </c>
      <c r="F1157" s="10">
        <v>47.4</v>
      </c>
      <c r="G1157">
        <v>42.86</v>
      </c>
      <c r="H1157">
        <v>1</v>
      </c>
      <c r="I1157">
        <v>0</v>
      </c>
      <c r="J1157">
        <v>14.29</v>
      </c>
    </row>
    <row r="1158" spans="1:10" x14ac:dyDescent="0.3">
      <c r="A1158" t="s">
        <v>323</v>
      </c>
      <c r="B1158" s="10">
        <v>2016</v>
      </c>
      <c r="C1158" s="10">
        <v>14.77</v>
      </c>
      <c r="D1158">
        <v>0</v>
      </c>
      <c r="E1158">
        <v>1</v>
      </c>
      <c r="F1158" s="10">
        <v>17.760000000000002</v>
      </c>
      <c r="G1158">
        <v>33.33</v>
      </c>
      <c r="H1158">
        <v>1</v>
      </c>
      <c r="I1158">
        <v>0</v>
      </c>
      <c r="J1158">
        <v>12.5</v>
      </c>
    </row>
    <row r="1159" spans="1:10" x14ac:dyDescent="0.3">
      <c r="A1159" t="s">
        <v>323</v>
      </c>
      <c r="B1159" s="10">
        <v>2017</v>
      </c>
      <c r="C1159" s="10">
        <v>16.07</v>
      </c>
      <c r="D1159">
        <v>0</v>
      </c>
      <c r="E1159">
        <v>1</v>
      </c>
      <c r="F1159" s="10">
        <v>20.37</v>
      </c>
      <c r="G1159">
        <v>37.5</v>
      </c>
      <c r="H1159">
        <v>1</v>
      </c>
      <c r="I1159">
        <v>0</v>
      </c>
      <c r="J1159">
        <v>16.670000000000002</v>
      </c>
    </row>
    <row r="1160" spans="1:10" x14ac:dyDescent="0.3">
      <c r="A1160" t="s">
        <v>323</v>
      </c>
      <c r="B1160" s="10">
        <v>2018</v>
      </c>
      <c r="C1160" s="10">
        <v>15.99</v>
      </c>
      <c r="D1160">
        <v>0</v>
      </c>
      <c r="E1160">
        <v>1</v>
      </c>
      <c r="F1160" s="10">
        <v>49.62</v>
      </c>
      <c r="G1160">
        <v>62.5</v>
      </c>
      <c r="H1160">
        <v>1</v>
      </c>
      <c r="I1160">
        <v>0</v>
      </c>
      <c r="J1160">
        <v>14.29</v>
      </c>
    </row>
    <row r="1161" spans="1:10" x14ac:dyDescent="0.3">
      <c r="A1161" t="s">
        <v>323</v>
      </c>
      <c r="B1161" s="10">
        <v>2019</v>
      </c>
      <c r="C1161" s="10">
        <v>13.56</v>
      </c>
      <c r="D1161">
        <v>1</v>
      </c>
      <c r="E1161">
        <v>1</v>
      </c>
      <c r="F1161" s="10">
        <v>47.04</v>
      </c>
      <c r="G1161">
        <v>75</v>
      </c>
      <c r="H1161">
        <v>1</v>
      </c>
      <c r="I1161">
        <v>0</v>
      </c>
    </row>
    <row r="1162" spans="1:10" x14ac:dyDescent="0.3">
      <c r="A1162" t="s">
        <v>323</v>
      </c>
      <c r="B1162" s="10">
        <v>2020</v>
      </c>
      <c r="C1162" s="10">
        <v>14.63</v>
      </c>
      <c r="D1162">
        <v>1</v>
      </c>
      <c r="E1162">
        <v>1</v>
      </c>
      <c r="F1162" s="10">
        <v>81.84</v>
      </c>
      <c r="G1162">
        <v>87.5</v>
      </c>
      <c r="H1162">
        <v>1</v>
      </c>
      <c r="I1162">
        <v>16.670000000000002</v>
      </c>
    </row>
    <row r="1163" spans="1:10" x14ac:dyDescent="0.3">
      <c r="A1163" t="s">
        <v>323</v>
      </c>
      <c r="B1163" s="10">
        <v>2021</v>
      </c>
      <c r="C1163" s="10">
        <v>13.2</v>
      </c>
      <c r="D1163">
        <v>1</v>
      </c>
      <c r="E1163">
        <v>1</v>
      </c>
      <c r="F1163" s="10">
        <v>80.83</v>
      </c>
      <c r="G1163">
        <v>100</v>
      </c>
      <c r="H1163">
        <v>1</v>
      </c>
      <c r="I1163">
        <v>16.670000000000002</v>
      </c>
    </row>
    <row r="1164" spans="1:10" x14ac:dyDescent="0.3">
      <c r="A1164" t="s">
        <v>690</v>
      </c>
      <c r="B1164" s="10">
        <v>2008</v>
      </c>
      <c r="C1164" s="10">
        <v>72.22</v>
      </c>
      <c r="D1164">
        <v>1</v>
      </c>
      <c r="E1164">
        <v>1</v>
      </c>
      <c r="F1164" s="10">
        <v>84.66</v>
      </c>
      <c r="G1164">
        <v>91.67</v>
      </c>
      <c r="I1164">
        <v>16.670000000000002</v>
      </c>
    </row>
    <row r="1165" spans="1:10" x14ac:dyDescent="0.3">
      <c r="A1165" t="s">
        <v>690</v>
      </c>
      <c r="B1165" s="10">
        <v>2009</v>
      </c>
      <c r="C1165" s="10">
        <v>95</v>
      </c>
      <c r="D1165">
        <v>1</v>
      </c>
      <c r="E1165">
        <v>1</v>
      </c>
      <c r="F1165" s="10">
        <v>98.31</v>
      </c>
      <c r="G1165">
        <v>91.67</v>
      </c>
      <c r="I1165">
        <v>16.670000000000002</v>
      </c>
      <c r="J1165">
        <v>58.33</v>
      </c>
    </row>
    <row r="1166" spans="1:10" x14ac:dyDescent="0.3">
      <c r="A1166" t="s">
        <v>690</v>
      </c>
      <c r="B1166" s="10">
        <v>2010</v>
      </c>
      <c r="C1166" s="10">
        <v>88.89</v>
      </c>
      <c r="D1166">
        <v>1</v>
      </c>
      <c r="E1166">
        <v>1</v>
      </c>
      <c r="F1166" s="10">
        <v>96.24</v>
      </c>
      <c r="G1166">
        <v>76.92</v>
      </c>
      <c r="I1166">
        <v>20</v>
      </c>
      <c r="J1166">
        <v>54.55</v>
      </c>
    </row>
    <row r="1167" spans="1:10" x14ac:dyDescent="0.3">
      <c r="A1167" t="s">
        <v>690</v>
      </c>
      <c r="B1167" s="10">
        <v>2011</v>
      </c>
      <c r="C1167" s="10">
        <v>86.21</v>
      </c>
      <c r="D1167">
        <v>1</v>
      </c>
      <c r="E1167">
        <v>1</v>
      </c>
      <c r="F1167" s="10">
        <v>98.39</v>
      </c>
      <c r="G1167">
        <v>85.71</v>
      </c>
      <c r="H1167">
        <v>1</v>
      </c>
      <c r="I1167">
        <v>19.350000000000001</v>
      </c>
      <c r="J1167">
        <v>58.33</v>
      </c>
    </row>
    <row r="1168" spans="1:10" x14ac:dyDescent="0.3">
      <c r="A1168" t="s">
        <v>690</v>
      </c>
      <c r="B1168" s="10">
        <v>2012</v>
      </c>
      <c r="C1168" s="10">
        <v>84.33</v>
      </c>
      <c r="D1168">
        <v>1</v>
      </c>
      <c r="E1168">
        <v>1</v>
      </c>
      <c r="F1168" s="10">
        <v>98.39</v>
      </c>
      <c r="G1168">
        <v>84.62</v>
      </c>
      <c r="H1168">
        <v>1</v>
      </c>
      <c r="I1168">
        <v>20.69</v>
      </c>
      <c r="J1168">
        <v>54.55</v>
      </c>
    </row>
    <row r="1169" spans="1:10" x14ac:dyDescent="0.3">
      <c r="A1169" t="s">
        <v>690</v>
      </c>
      <c r="B1169" s="10">
        <v>2013</v>
      </c>
      <c r="C1169" s="10">
        <v>85.61</v>
      </c>
      <c r="D1169">
        <v>1</v>
      </c>
      <c r="E1169">
        <v>1</v>
      </c>
      <c r="F1169" s="10">
        <v>96.24</v>
      </c>
      <c r="G1169">
        <v>90.91</v>
      </c>
      <c r="H1169">
        <v>1</v>
      </c>
      <c r="I1169">
        <v>20</v>
      </c>
      <c r="J1169">
        <v>54.55</v>
      </c>
    </row>
    <row r="1170" spans="1:10" x14ac:dyDescent="0.3">
      <c r="A1170" t="s">
        <v>690</v>
      </c>
      <c r="B1170" s="10">
        <v>2014</v>
      </c>
      <c r="C1170" s="10">
        <v>83.58</v>
      </c>
      <c r="D1170">
        <v>1</v>
      </c>
      <c r="E1170">
        <v>1</v>
      </c>
      <c r="F1170" s="10">
        <v>92.11</v>
      </c>
      <c r="G1170">
        <v>91.67</v>
      </c>
      <c r="H1170">
        <v>1</v>
      </c>
      <c r="I1170">
        <v>22.73</v>
      </c>
      <c r="J1170">
        <v>50</v>
      </c>
    </row>
    <row r="1171" spans="1:10" x14ac:dyDescent="0.3">
      <c r="A1171" t="s">
        <v>690</v>
      </c>
      <c r="B1171" s="10">
        <v>2015</v>
      </c>
      <c r="C1171" s="10">
        <v>82.74</v>
      </c>
      <c r="D1171">
        <v>1</v>
      </c>
      <c r="E1171">
        <v>1</v>
      </c>
      <c r="F1171" s="10">
        <v>90.21</v>
      </c>
      <c r="G1171">
        <v>91.67</v>
      </c>
      <c r="H1171">
        <v>1</v>
      </c>
      <c r="I1171">
        <v>25</v>
      </c>
      <c r="J1171">
        <v>50</v>
      </c>
    </row>
    <row r="1172" spans="1:10" x14ac:dyDescent="0.3">
      <c r="A1172" t="s">
        <v>690</v>
      </c>
      <c r="B1172" s="10">
        <v>2016</v>
      </c>
      <c r="C1172" s="10">
        <v>27.5</v>
      </c>
      <c r="D1172">
        <v>1</v>
      </c>
      <c r="E1172">
        <v>1</v>
      </c>
      <c r="F1172" s="10">
        <v>80.930000000000007</v>
      </c>
      <c r="G1172">
        <v>92.31</v>
      </c>
      <c r="H1172">
        <v>1</v>
      </c>
      <c r="I1172">
        <v>13.33</v>
      </c>
      <c r="J1172">
        <v>50</v>
      </c>
    </row>
    <row r="1173" spans="1:10" x14ac:dyDescent="0.3">
      <c r="A1173" t="s">
        <v>690</v>
      </c>
      <c r="B1173" s="10">
        <v>2017</v>
      </c>
      <c r="C1173" s="10">
        <v>27.83</v>
      </c>
      <c r="D1173">
        <v>1</v>
      </c>
      <c r="E1173">
        <v>1</v>
      </c>
      <c r="F1173" s="10">
        <v>94.91</v>
      </c>
      <c r="G1173">
        <v>92.31</v>
      </c>
      <c r="H1173">
        <v>1</v>
      </c>
      <c r="I1173">
        <v>14.29</v>
      </c>
      <c r="J1173">
        <v>54.55</v>
      </c>
    </row>
    <row r="1174" spans="1:10" x14ac:dyDescent="0.3">
      <c r="A1174" t="s">
        <v>690</v>
      </c>
      <c r="B1174" s="10">
        <v>2018</v>
      </c>
      <c r="C1174" s="10">
        <v>25</v>
      </c>
      <c r="D1174">
        <v>1</v>
      </c>
      <c r="E1174">
        <v>1</v>
      </c>
      <c r="F1174" s="10">
        <v>93.14</v>
      </c>
      <c r="G1174">
        <v>85.71</v>
      </c>
      <c r="H1174">
        <v>1</v>
      </c>
      <c r="I1174">
        <v>10</v>
      </c>
      <c r="J1174">
        <v>69.23</v>
      </c>
    </row>
    <row r="1175" spans="1:10" x14ac:dyDescent="0.3">
      <c r="A1175" t="s">
        <v>690</v>
      </c>
      <c r="B1175" s="10">
        <v>2019</v>
      </c>
      <c r="C1175" s="10">
        <v>26.37</v>
      </c>
      <c r="D1175">
        <v>1</v>
      </c>
      <c r="E1175">
        <v>1</v>
      </c>
      <c r="F1175" s="10">
        <v>93.44</v>
      </c>
      <c r="G1175">
        <v>84.62</v>
      </c>
      <c r="H1175">
        <v>1</v>
      </c>
      <c r="I1175">
        <v>12.5</v>
      </c>
      <c r="J1175">
        <v>66.67</v>
      </c>
    </row>
    <row r="1176" spans="1:10" x14ac:dyDescent="0.3">
      <c r="A1176" t="s">
        <v>690</v>
      </c>
      <c r="B1176" s="10">
        <v>2020</v>
      </c>
      <c r="C1176" s="10">
        <v>27.4</v>
      </c>
      <c r="D1176">
        <v>1</v>
      </c>
      <c r="E1176">
        <v>1</v>
      </c>
      <c r="F1176" s="10">
        <v>81.790000000000006</v>
      </c>
      <c r="G1176">
        <v>88.24</v>
      </c>
      <c r="H1176">
        <v>1</v>
      </c>
      <c r="I1176">
        <v>14.29</v>
      </c>
      <c r="J1176">
        <v>66.67</v>
      </c>
    </row>
    <row r="1177" spans="1:10" x14ac:dyDescent="0.3">
      <c r="A1177" t="s">
        <v>690</v>
      </c>
      <c r="B1177" s="10">
        <v>2021</v>
      </c>
      <c r="C1177" s="10">
        <v>25.41</v>
      </c>
      <c r="D1177">
        <v>1</v>
      </c>
      <c r="E1177">
        <v>1</v>
      </c>
      <c r="F1177" s="10">
        <v>87.56</v>
      </c>
      <c r="G1177">
        <v>78.569999999999993</v>
      </c>
      <c r="H1177">
        <v>1</v>
      </c>
      <c r="I1177">
        <v>50</v>
      </c>
      <c r="J1177">
        <v>44.44</v>
      </c>
    </row>
    <row r="1178" spans="1:10" x14ac:dyDescent="0.3">
      <c r="A1178" t="s">
        <v>572</v>
      </c>
      <c r="B1178" s="10">
        <v>2008</v>
      </c>
      <c r="C1178" s="10">
        <v>72.22</v>
      </c>
      <c r="D1178">
        <v>0</v>
      </c>
      <c r="E1178">
        <v>0</v>
      </c>
      <c r="F1178" s="10">
        <v>6.76</v>
      </c>
      <c r="I1178">
        <v>0</v>
      </c>
    </row>
    <row r="1179" spans="1:10" x14ac:dyDescent="0.3">
      <c r="A1179" t="s">
        <v>572</v>
      </c>
      <c r="B1179" s="10">
        <v>2009</v>
      </c>
      <c r="C1179" s="10">
        <v>73.33</v>
      </c>
      <c r="D1179">
        <v>0</v>
      </c>
      <c r="E1179">
        <v>0</v>
      </c>
      <c r="F1179" s="10">
        <v>6.58</v>
      </c>
      <c r="G1179">
        <v>100</v>
      </c>
      <c r="I1179">
        <v>0</v>
      </c>
    </row>
    <row r="1180" spans="1:10" x14ac:dyDescent="0.3">
      <c r="A1180" t="s">
        <v>572</v>
      </c>
      <c r="B1180" s="10">
        <v>2010</v>
      </c>
      <c r="C1180" s="10">
        <v>65.28</v>
      </c>
      <c r="D1180">
        <v>0</v>
      </c>
      <c r="E1180">
        <v>0</v>
      </c>
      <c r="F1180" s="10">
        <v>22.62</v>
      </c>
      <c r="G1180">
        <v>100</v>
      </c>
      <c r="I1180">
        <v>0</v>
      </c>
    </row>
    <row r="1181" spans="1:10" x14ac:dyDescent="0.3">
      <c r="A1181" t="s">
        <v>572</v>
      </c>
      <c r="B1181" s="10">
        <v>2011</v>
      </c>
      <c r="C1181" s="10">
        <v>86.21</v>
      </c>
      <c r="D1181">
        <v>0</v>
      </c>
      <c r="E1181">
        <v>1</v>
      </c>
      <c r="F1181" s="10">
        <v>24.42</v>
      </c>
      <c r="G1181">
        <v>100</v>
      </c>
      <c r="I1181">
        <v>0</v>
      </c>
    </row>
    <row r="1182" spans="1:10" x14ac:dyDescent="0.3">
      <c r="A1182" t="s">
        <v>572</v>
      </c>
      <c r="B1182" s="10">
        <v>2012</v>
      </c>
      <c r="C1182" s="10">
        <v>84.33</v>
      </c>
      <c r="D1182">
        <v>0</v>
      </c>
      <c r="E1182">
        <v>1</v>
      </c>
      <c r="F1182" s="10">
        <v>20.65</v>
      </c>
      <c r="G1182">
        <v>75</v>
      </c>
      <c r="I1182">
        <v>0</v>
      </c>
    </row>
    <row r="1183" spans="1:10" x14ac:dyDescent="0.3">
      <c r="A1183" t="s">
        <v>572</v>
      </c>
      <c r="B1183" s="10">
        <v>2013</v>
      </c>
      <c r="C1183" s="10">
        <v>85.61</v>
      </c>
      <c r="D1183">
        <v>1</v>
      </c>
      <c r="E1183">
        <v>1</v>
      </c>
      <c r="F1183" s="10">
        <v>16.670000000000002</v>
      </c>
      <c r="G1183">
        <v>83.33</v>
      </c>
      <c r="I1183">
        <v>20</v>
      </c>
    </row>
    <row r="1184" spans="1:10" x14ac:dyDescent="0.3">
      <c r="A1184" t="s">
        <v>572</v>
      </c>
      <c r="B1184" s="10">
        <v>2014</v>
      </c>
      <c r="C1184" s="10">
        <v>83.58</v>
      </c>
      <c r="D1184">
        <v>1</v>
      </c>
      <c r="E1184">
        <v>1</v>
      </c>
      <c r="F1184" s="10">
        <v>16.670000000000002</v>
      </c>
      <c r="G1184">
        <v>83.33</v>
      </c>
      <c r="I1184">
        <v>23.53</v>
      </c>
    </row>
    <row r="1185" spans="1:10" x14ac:dyDescent="0.3">
      <c r="A1185" t="s">
        <v>572</v>
      </c>
      <c r="B1185" s="10">
        <v>2015</v>
      </c>
      <c r="C1185" s="10">
        <v>82.74</v>
      </c>
      <c r="D1185">
        <v>1</v>
      </c>
      <c r="E1185">
        <v>1</v>
      </c>
      <c r="F1185" s="10">
        <v>19.79</v>
      </c>
      <c r="G1185">
        <v>100</v>
      </c>
      <c r="I1185">
        <v>23.53</v>
      </c>
    </row>
    <row r="1186" spans="1:10" x14ac:dyDescent="0.3">
      <c r="A1186" t="s">
        <v>572</v>
      </c>
      <c r="B1186" s="10">
        <v>2016</v>
      </c>
      <c r="C1186" s="10">
        <v>83.5</v>
      </c>
      <c r="D1186">
        <v>1</v>
      </c>
      <c r="E1186">
        <v>1</v>
      </c>
      <c r="F1186" s="10">
        <v>22.55</v>
      </c>
      <c r="G1186">
        <v>100</v>
      </c>
      <c r="H1186">
        <v>0</v>
      </c>
      <c r="I1186">
        <v>28.57</v>
      </c>
      <c r="J1186">
        <v>20</v>
      </c>
    </row>
    <row r="1187" spans="1:10" x14ac:dyDescent="0.3">
      <c r="A1187" t="s">
        <v>572</v>
      </c>
      <c r="B1187" s="10">
        <v>2017</v>
      </c>
      <c r="C1187" s="10">
        <v>81.739999999999995</v>
      </c>
      <c r="D1187">
        <v>1</v>
      </c>
      <c r="E1187">
        <v>1</v>
      </c>
      <c r="F1187" s="10">
        <v>11.21</v>
      </c>
      <c r="G1187">
        <v>100</v>
      </c>
      <c r="H1187">
        <v>0</v>
      </c>
      <c r="I1187">
        <v>11.11</v>
      </c>
      <c r="J1187">
        <v>20</v>
      </c>
    </row>
    <row r="1188" spans="1:10" x14ac:dyDescent="0.3">
      <c r="A1188" t="s">
        <v>572</v>
      </c>
      <c r="B1188" s="10">
        <v>2018</v>
      </c>
      <c r="C1188" s="10">
        <v>80.150000000000006</v>
      </c>
      <c r="D1188">
        <v>1</v>
      </c>
      <c r="E1188">
        <v>1</v>
      </c>
      <c r="F1188" s="10">
        <v>5.56</v>
      </c>
      <c r="G1188">
        <v>100</v>
      </c>
      <c r="H1188">
        <v>0</v>
      </c>
      <c r="I1188">
        <v>0</v>
      </c>
      <c r="J1188">
        <v>20</v>
      </c>
    </row>
    <row r="1189" spans="1:10" x14ac:dyDescent="0.3">
      <c r="A1189" t="s">
        <v>572</v>
      </c>
      <c r="B1189" s="10">
        <v>2019</v>
      </c>
      <c r="C1189" s="10">
        <v>80.489999999999995</v>
      </c>
      <c r="D1189">
        <v>1</v>
      </c>
      <c r="E1189">
        <v>0</v>
      </c>
      <c r="F1189" s="10">
        <v>6.63</v>
      </c>
      <c r="G1189">
        <v>100</v>
      </c>
      <c r="H1189">
        <v>0</v>
      </c>
      <c r="I1189">
        <v>0</v>
      </c>
    </row>
    <row r="1190" spans="1:10" x14ac:dyDescent="0.3">
      <c r="A1190" t="s">
        <v>572</v>
      </c>
      <c r="B1190" s="10">
        <v>2020</v>
      </c>
      <c r="C1190" s="10">
        <v>81.96</v>
      </c>
      <c r="D1190">
        <v>1</v>
      </c>
      <c r="E1190">
        <v>0</v>
      </c>
      <c r="F1190" s="10">
        <v>7.56</v>
      </c>
      <c r="G1190">
        <v>100</v>
      </c>
      <c r="H1190">
        <v>1</v>
      </c>
      <c r="I1190">
        <v>0</v>
      </c>
    </row>
    <row r="1191" spans="1:10" x14ac:dyDescent="0.3">
      <c r="A1191" t="s">
        <v>572</v>
      </c>
      <c r="B1191" s="10">
        <v>2021</v>
      </c>
      <c r="C1191" s="10">
        <v>80.53</v>
      </c>
      <c r="D1191">
        <v>1</v>
      </c>
      <c r="E1191">
        <v>0</v>
      </c>
      <c r="F1191" s="10">
        <v>11.54</v>
      </c>
      <c r="G1191">
        <v>100</v>
      </c>
      <c r="H1191">
        <v>1</v>
      </c>
      <c r="I1191">
        <v>0</v>
      </c>
    </row>
    <row r="1192" spans="1:10" x14ac:dyDescent="0.3">
      <c r="A1192" t="s">
        <v>150</v>
      </c>
      <c r="B1192" s="10">
        <v>2008</v>
      </c>
      <c r="C1192" s="10">
        <v>26.47</v>
      </c>
      <c r="D1192">
        <v>1</v>
      </c>
      <c r="E1192">
        <v>0</v>
      </c>
      <c r="F1192" s="10">
        <v>68.86</v>
      </c>
      <c r="I1192">
        <v>22.22</v>
      </c>
      <c r="J1192">
        <v>10</v>
      </c>
    </row>
    <row r="1193" spans="1:10" x14ac:dyDescent="0.3">
      <c r="A1193" t="s">
        <v>150</v>
      </c>
      <c r="B1193" s="10">
        <v>2009</v>
      </c>
      <c r="C1193" s="10">
        <v>50</v>
      </c>
      <c r="D1193">
        <v>1</v>
      </c>
      <c r="E1193">
        <v>1</v>
      </c>
      <c r="F1193" s="10">
        <v>78.77</v>
      </c>
      <c r="G1193">
        <v>45.45</v>
      </c>
      <c r="I1193">
        <v>25</v>
      </c>
    </row>
    <row r="1194" spans="1:10" x14ac:dyDescent="0.3">
      <c r="A1194" t="s">
        <v>150</v>
      </c>
      <c r="B1194" s="10">
        <v>2010</v>
      </c>
      <c r="C1194" s="10">
        <v>63.89</v>
      </c>
      <c r="D1194">
        <v>1</v>
      </c>
      <c r="E1194">
        <v>1</v>
      </c>
      <c r="F1194" s="10">
        <v>40.159999999999997</v>
      </c>
      <c r="G1194">
        <v>45.45</v>
      </c>
      <c r="I1194">
        <v>22.22</v>
      </c>
    </row>
    <row r="1195" spans="1:10" x14ac:dyDescent="0.3">
      <c r="A1195" t="s">
        <v>150</v>
      </c>
      <c r="B1195" s="10">
        <v>2011</v>
      </c>
      <c r="C1195" s="10">
        <v>65.790000000000006</v>
      </c>
      <c r="D1195">
        <v>1</v>
      </c>
      <c r="E1195">
        <v>0</v>
      </c>
      <c r="F1195" s="10">
        <v>38</v>
      </c>
      <c r="G1195">
        <v>50</v>
      </c>
      <c r="H1195">
        <v>1</v>
      </c>
      <c r="I1195">
        <v>12.5</v>
      </c>
    </row>
    <row r="1196" spans="1:10" x14ac:dyDescent="0.3">
      <c r="A1196" t="s">
        <v>150</v>
      </c>
      <c r="B1196" s="10">
        <v>2012</v>
      </c>
      <c r="C1196" s="10">
        <v>56.52</v>
      </c>
      <c r="D1196">
        <v>1</v>
      </c>
      <c r="E1196">
        <v>0</v>
      </c>
      <c r="F1196" s="10">
        <v>26.8</v>
      </c>
      <c r="G1196">
        <v>50</v>
      </c>
      <c r="H1196">
        <v>1</v>
      </c>
      <c r="I1196">
        <v>12.5</v>
      </c>
    </row>
    <row r="1197" spans="1:10" x14ac:dyDescent="0.3">
      <c r="A1197" t="s">
        <v>150</v>
      </c>
      <c r="B1197" s="10">
        <v>2013</v>
      </c>
      <c r="C1197" s="10">
        <v>60.42</v>
      </c>
      <c r="D1197">
        <v>1</v>
      </c>
      <c r="E1197">
        <v>0</v>
      </c>
      <c r="F1197" s="10">
        <v>38.979999999999997</v>
      </c>
      <c r="G1197">
        <v>57.14</v>
      </c>
      <c r="H1197">
        <v>1</v>
      </c>
      <c r="I1197">
        <v>12.5</v>
      </c>
    </row>
    <row r="1198" spans="1:10" x14ac:dyDescent="0.3">
      <c r="A1198" t="s">
        <v>150</v>
      </c>
      <c r="B1198" s="10">
        <v>2014</v>
      </c>
      <c r="C1198" s="10">
        <v>58</v>
      </c>
      <c r="D1198">
        <v>1</v>
      </c>
      <c r="E1198">
        <v>0</v>
      </c>
      <c r="F1198" s="10">
        <v>31.23</v>
      </c>
      <c r="G1198">
        <v>45.45</v>
      </c>
      <c r="H1198">
        <v>1</v>
      </c>
      <c r="I1198">
        <v>10</v>
      </c>
    </row>
    <row r="1199" spans="1:10" x14ac:dyDescent="0.3">
      <c r="A1199" t="s">
        <v>150</v>
      </c>
      <c r="B1199" s="10">
        <v>2015</v>
      </c>
      <c r="C1199" s="10">
        <v>58</v>
      </c>
      <c r="D1199">
        <v>1</v>
      </c>
      <c r="E1199">
        <v>0</v>
      </c>
      <c r="F1199" s="10">
        <v>23.74</v>
      </c>
      <c r="G1199">
        <v>45.45</v>
      </c>
      <c r="H1199">
        <v>1</v>
      </c>
      <c r="I1199">
        <v>11.11</v>
      </c>
    </row>
    <row r="1200" spans="1:10" x14ac:dyDescent="0.3">
      <c r="A1200" t="s">
        <v>150</v>
      </c>
      <c r="B1200" s="10">
        <v>2016</v>
      </c>
      <c r="C1200" s="10">
        <v>63.79</v>
      </c>
      <c r="D1200">
        <v>1</v>
      </c>
      <c r="E1200">
        <v>1</v>
      </c>
      <c r="F1200" s="10">
        <v>30.68</v>
      </c>
      <c r="G1200">
        <v>57.14</v>
      </c>
      <c r="H1200">
        <v>1</v>
      </c>
      <c r="I1200">
        <v>11.11</v>
      </c>
    </row>
    <row r="1201" spans="1:9" x14ac:dyDescent="0.3">
      <c r="A1201" t="s">
        <v>150</v>
      </c>
      <c r="B1201" s="10">
        <v>2017</v>
      </c>
      <c r="C1201" s="10">
        <v>40.28</v>
      </c>
      <c r="D1201">
        <v>1</v>
      </c>
      <c r="E1201">
        <v>1</v>
      </c>
      <c r="F1201" s="10">
        <v>33.97</v>
      </c>
      <c r="G1201">
        <v>58.33</v>
      </c>
      <c r="H1201">
        <v>1</v>
      </c>
      <c r="I1201">
        <v>12.5</v>
      </c>
    </row>
    <row r="1202" spans="1:9" x14ac:dyDescent="0.3">
      <c r="A1202" t="s">
        <v>150</v>
      </c>
      <c r="B1202" s="10">
        <v>2018</v>
      </c>
      <c r="C1202" s="10">
        <v>31.08</v>
      </c>
      <c r="D1202">
        <v>1</v>
      </c>
      <c r="E1202">
        <v>1</v>
      </c>
      <c r="F1202" s="10">
        <v>24.94</v>
      </c>
      <c r="G1202">
        <v>42.86</v>
      </c>
      <c r="H1202">
        <v>1</v>
      </c>
      <c r="I1202">
        <v>12.5</v>
      </c>
    </row>
    <row r="1203" spans="1:9" x14ac:dyDescent="0.3">
      <c r="A1203" t="s">
        <v>150</v>
      </c>
      <c r="B1203" s="10">
        <v>2019</v>
      </c>
      <c r="C1203" s="10">
        <v>31.08</v>
      </c>
      <c r="D1203">
        <v>1</v>
      </c>
      <c r="E1203">
        <v>1</v>
      </c>
      <c r="F1203" s="10">
        <v>48.12</v>
      </c>
      <c r="G1203">
        <v>53.33</v>
      </c>
      <c r="H1203">
        <v>1</v>
      </c>
      <c r="I1203">
        <v>20</v>
      </c>
    </row>
    <row r="1204" spans="1:9" x14ac:dyDescent="0.3">
      <c r="A1204" t="s">
        <v>150</v>
      </c>
      <c r="B1204" s="10">
        <v>2020</v>
      </c>
      <c r="C1204" s="10">
        <v>25.68</v>
      </c>
      <c r="D1204">
        <v>1</v>
      </c>
      <c r="E1204">
        <v>1</v>
      </c>
      <c r="F1204" s="10">
        <v>85.7</v>
      </c>
      <c r="G1204">
        <v>60</v>
      </c>
      <c r="H1204">
        <v>1</v>
      </c>
      <c r="I1204">
        <v>25</v>
      </c>
    </row>
    <row r="1205" spans="1:9" x14ac:dyDescent="0.3">
      <c r="A1205" t="s">
        <v>150</v>
      </c>
      <c r="B1205" s="10">
        <v>2021</v>
      </c>
      <c r="C1205" s="10">
        <v>31.08</v>
      </c>
      <c r="D1205">
        <v>1</v>
      </c>
      <c r="E1205">
        <v>1</v>
      </c>
      <c r="F1205" s="10">
        <v>77.8</v>
      </c>
      <c r="G1205">
        <v>70</v>
      </c>
      <c r="H1205">
        <v>1</v>
      </c>
      <c r="I1205">
        <v>33.33</v>
      </c>
    </row>
    <row r="1206" spans="1:9" x14ac:dyDescent="0.3">
      <c r="A1206" t="s">
        <v>506</v>
      </c>
      <c r="B1206" s="10">
        <v>2008</v>
      </c>
      <c r="C1206" s="10">
        <v>2.73</v>
      </c>
      <c r="D1206">
        <v>0</v>
      </c>
      <c r="E1206">
        <v>1</v>
      </c>
      <c r="F1206" s="10">
        <v>16.670000000000002</v>
      </c>
      <c r="I1206">
        <v>0</v>
      </c>
    </row>
    <row r="1207" spans="1:9" x14ac:dyDescent="0.3">
      <c r="A1207" t="s">
        <v>506</v>
      </c>
      <c r="B1207" s="10">
        <v>2009</v>
      </c>
      <c r="C1207" s="10">
        <v>2.34</v>
      </c>
      <c r="D1207">
        <v>0</v>
      </c>
      <c r="E1207">
        <v>1</v>
      </c>
      <c r="F1207" s="10">
        <v>37.5</v>
      </c>
      <c r="G1207">
        <v>0</v>
      </c>
      <c r="I1207">
        <v>13.33</v>
      </c>
    </row>
    <row r="1208" spans="1:9" x14ac:dyDescent="0.3">
      <c r="A1208" t="s">
        <v>506</v>
      </c>
      <c r="B1208" s="10">
        <v>2010</v>
      </c>
      <c r="C1208" s="10">
        <v>1.83</v>
      </c>
      <c r="D1208">
        <v>0</v>
      </c>
      <c r="E1208">
        <v>1</v>
      </c>
      <c r="F1208" s="10">
        <v>37.5</v>
      </c>
      <c r="G1208">
        <v>5</v>
      </c>
      <c r="I1208">
        <v>13.33</v>
      </c>
    </row>
    <row r="1209" spans="1:9" x14ac:dyDescent="0.3">
      <c r="A1209" t="s">
        <v>506</v>
      </c>
      <c r="B1209" s="10">
        <v>2011</v>
      </c>
      <c r="C1209" s="10">
        <v>1.88</v>
      </c>
      <c r="D1209">
        <v>0</v>
      </c>
      <c r="E1209">
        <v>1</v>
      </c>
      <c r="F1209" s="10">
        <v>12.5</v>
      </c>
      <c r="G1209">
        <v>6.25</v>
      </c>
      <c r="H1209">
        <v>1</v>
      </c>
      <c r="I1209">
        <v>13.33</v>
      </c>
    </row>
    <row r="1210" spans="1:9" x14ac:dyDescent="0.3">
      <c r="A1210" t="s">
        <v>506</v>
      </c>
      <c r="B1210" s="10">
        <v>2012</v>
      </c>
      <c r="C1210" s="10">
        <v>0.59</v>
      </c>
      <c r="D1210">
        <v>0</v>
      </c>
      <c r="E1210">
        <v>1</v>
      </c>
      <c r="F1210" s="10">
        <v>12.5</v>
      </c>
      <c r="G1210">
        <v>6.25</v>
      </c>
      <c r="H1210">
        <v>1</v>
      </c>
      <c r="I1210">
        <v>9.09</v>
      </c>
    </row>
    <row r="1211" spans="1:9" x14ac:dyDescent="0.3">
      <c r="A1211" t="s">
        <v>506</v>
      </c>
      <c r="B1211" s="10">
        <v>2013</v>
      </c>
      <c r="C1211" s="10">
        <v>2.78</v>
      </c>
      <c r="D1211">
        <v>0</v>
      </c>
      <c r="E1211">
        <v>1</v>
      </c>
      <c r="F1211" s="10">
        <v>12.5</v>
      </c>
      <c r="G1211">
        <v>55</v>
      </c>
      <c r="H1211">
        <v>1</v>
      </c>
      <c r="I1211">
        <v>9.09</v>
      </c>
    </row>
    <row r="1212" spans="1:9" x14ac:dyDescent="0.3">
      <c r="A1212" t="s">
        <v>506</v>
      </c>
      <c r="B1212" s="10">
        <v>2014</v>
      </c>
      <c r="C1212" s="10">
        <v>1.6</v>
      </c>
      <c r="D1212">
        <v>0</v>
      </c>
      <c r="E1212">
        <v>1</v>
      </c>
      <c r="F1212" s="10">
        <v>12.5</v>
      </c>
      <c r="G1212">
        <v>0</v>
      </c>
      <c r="H1212">
        <v>1</v>
      </c>
      <c r="I1212">
        <v>11.11</v>
      </c>
    </row>
    <row r="1213" spans="1:9" x14ac:dyDescent="0.3">
      <c r="A1213" t="s">
        <v>506</v>
      </c>
      <c r="B1213" s="10">
        <v>2015</v>
      </c>
      <c r="C1213" s="10">
        <v>68.53</v>
      </c>
      <c r="D1213">
        <v>0</v>
      </c>
      <c r="E1213">
        <v>1</v>
      </c>
      <c r="F1213" s="10">
        <v>37.5</v>
      </c>
      <c r="G1213">
        <v>0</v>
      </c>
      <c r="H1213">
        <v>1</v>
      </c>
      <c r="I1213">
        <v>12.5</v>
      </c>
    </row>
    <row r="1214" spans="1:9" x14ac:dyDescent="0.3">
      <c r="A1214" t="s">
        <v>506</v>
      </c>
      <c r="B1214" s="10">
        <v>2016</v>
      </c>
      <c r="C1214" s="10">
        <v>66.28</v>
      </c>
      <c r="D1214">
        <v>0</v>
      </c>
      <c r="E1214">
        <v>1</v>
      </c>
      <c r="F1214" s="10">
        <v>50</v>
      </c>
      <c r="G1214">
        <v>0</v>
      </c>
      <c r="H1214">
        <v>1</v>
      </c>
      <c r="I1214">
        <v>12.5</v>
      </c>
    </row>
    <row r="1215" spans="1:9" x14ac:dyDescent="0.3">
      <c r="A1215" t="s">
        <v>506</v>
      </c>
      <c r="B1215" s="10">
        <v>2017</v>
      </c>
      <c r="C1215" s="10">
        <v>52.07</v>
      </c>
      <c r="D1215">
        <v>0</v>
      </c>
      <c r="E1215">
        <v>1</v>
      </c>
      <c r="F1215" s="10">
        <v>50</v>
      </c>
      <c r="G1215">
        <v>0</v>
      </c>
      <c r="H1215">
        <v>1</v>
      </c>
      <c r="I1215">
        <v>14.29</v>
      </c>
    </row>
    <row r="1216" spans="1:9" x14ac:dyDescent="0.3">
      <c r="A1216" t="s">
        <v>506</v>
      </c>
      <c r="B1216" s="10">
        <v>2018</v>
      </c>
      <c r="C1216" s="10">
        <v>48.76</v>
      </c>
      <c r="D1216">
        <v>0</v>
      </c>
      <c r="E1216">
        <v>1</v>
      </c>
      <c r="F1216" s="10">
        <v>37.5</v>
      </c>
      <c r="G1216">
        <v>0</v>
      </c>
      <c r="H1216">
        <v>1</v>
      </c>
      <c r="I1216">
        <v>14.29</v>
      </c>
    </row>
    <row r="1217" spans="1:9" x14ac:dyDescent="0.3">
      <c r="A1217" t="s">
        <v>506</v>
      </c>
      <c r="B1217" s="10">
        <v>2019</v>
      </c>
      <c r="C1217" s="10">
        <v>53.09</v>
      </c>
      <c r="D1217">
        <v>0</v>
      </c>
      <c r="E1217">
        <v>1</v>
      </c>
      <c r="F1217" s="10">
        <v>37.5</v>
      </c>
      <c r="G1217">
        <v>0</v>
      </c>
      <c r="H1217">
        <v>1</v>
      </c>
      <c r="I1217">
        <v>14.29</v>
      </c>
    </row>
    <row r="1218" spans="1:9" x14ac:dyDescent="0.3">
      <c r="A1218" t="s">
        <v>506</v>
      </c>
      <c r="B1218" s="10">
        <v>2020</v>
      </c>
      <c r="C1218" s="10">
        <v>54.48</v>
      </c>
      <c r="D1218">
        <v>0</v>
      </c>
      <c r="E1218">
        <v>1</v>
      </c>
      <c r="F1218" s="10">
        <v>37.5</v>
      </c>
      <c r="G1218">
        <v>0</v>
      </c>
      <c r="H1218">
        <v>1</v>
      </c>
      <c r="I1218">
        <v>14.29</v>
      </c>
    </row>
    <row r="1219" spans="1:9" x14ac:dyDescent="0.3">
      <c r="A1219" t="s">
        <v>506</v>
      </c>
      <c r="B1219" s="10">
        <v>2021</v>
      </c>
      <c r="C1219" s="10">
        <v>57.88</v>
      </c>
      <c r="D1219">
        <v>0</v>
      </c>
      <c r="E1219">
        <v>1</v>
      </c>
      <c r="F1219" s="10">
        <v>62.5</v>
      </c>
      <c r="G1219">
        <v>0</v>
      </c>
      <c r="H1219">
        <v>1</v>
      </c>
      <c r="I1219">
        <v>14.29</v>
      </c>
    </row>
    <row r="1220" spans="1:9" x14ac:dyDescent="0.3">
      <c r="A1220" t="s">
        <v>691</v>
      </c>
      <c r="B1220" s="10">
        <v>2008</v>
      </c>
      <c r="C1220" s="10">
        <v>30</v>
      </c>
      <c r="D1220">
        <v>1</v>
      </c>
      <c r="E1220">
        <v>1</v>
      </c>
      <c r="F1220" s="10">
        <v>57.41</v>
      </c>
      <c r="G1220">
        <v>50</v>
      </c>
      <c r="I1220">
        <v>33.33</v>
      </c>
    </row>
    <row r="1221" spans="1:9" x14ac:dyDescent="0.3">
      <c r="A1221" t="s">
        <v>691</v>
      </c>
      <c r="B1221" s="10">
        <v>2009</v>
      </c>
      <c r="C1221" s="10">
        <v>0</v>
      </c>
      <c r="D1221">
        <v>1</v>
      </c>
      <c r="E1221">
        <v>1</v>
      </c>
      <c r="F1221" s="10">
        <v>92.92</v>
      </c>
      <c r="G1221">
        <v>50</v>
      </c>
      <c r="H1221">
        <v>1</v>
      </c>
      <c r="I1221">
        <v>33.33</v>
      </c>
    </row>
    <row r="1222" spans="1:9" x14ac:dyDescent="0.3">
      <c r="A1222" t="s">
        <v>691</v>
      </c>
      <c r="B1222" s="10">
        <v>2010</v>
      </c>
      <c r="C1222" s="10">
        <v>0</v>
      </c>
      <c r="D1222">
        <v>1</v>
      </c>
      <c r="E1222">
        <v>1</v>
      </c>
      <c r="F1222" s="10">
        <v>93.81</v>
      </c>
      <c r="G1222">
        <v>60</v>
      </c>
      <c r="H1222">
        <v>1</v>
      </c>
      <c r="I1222">
        <v>12.5</v>
      </c>
    </row>
    <row r="1223" spans="1:9" x14ac:dyDescent="0.3">
      <c r="A1223" t="s">
        <v>691</v>
      </c>
      <c r="B1223" s="10">
        <v>2011</v>
      </c>
      <c r="C1223" s="10">
        <v>0</v>
      </c>
      <c r="D1223">
        <v>1</v>
      </c>
      <c r="E1223">
        <v>1</v>
      </c>
      <c r="F1223" s="10">
        <v>72.459999999999994</v>
      </c>
      <c r="G1223">
        <v>50</v>
      </c>
      <c r="H1223">
        <v>1</v>
      </c>
      <c r="I1223">
        <v>12.5</v>
      </c>
    </row>
    <row r="1224" spans="1:9" x14ac:dyDescent="0.3">
      <c r="A1224" t="s">
        <v>691</v>
      </c>
      <c r="B1224" s="10">
        <v>2012</v>
      </c>
      <c r="C1224" s="10">
        <v>0</v>
      </c>
      <c r="D1224">
        <v>1</v>
      </c>
      <c r="E1224">
        <v>1</v>
      </c>
      <c r="F1224" s="10">
        <v>62.23</v>
      </c>
      <c r="G1224">
        <v>55.56</v>
      </c>
      <c r="H1224">
        <v>1</v>
      </c>
      <c r="I1224">
        <v>14.29</v>
      </c>
    </row>
    <row r="1225" spans="1:9" x14ac:dyDescent="0.3">
      <c r="A1225" t="s">
        <v>691</v>
      </c>
      <c r="B1225" s="10">
        <v>2013</v>
      </c>
      <c r="C1225" s="10">
        <v>0</v>
      </c>
      <c r="D1225">
        <v>0</v>
      </c>
      <c r="E1225">
        <v>1</v>
      </c>
      <c r="F1225" s="10">
        <v>56.37</v>
      </c>
      <c r="G1225">
        <v>50</v>
      </c>
      <c r="H1225">
        <v>1</v>
      </c>
      <c r="I1225">
        <v>14.29</v>
      </c>
    </row>
    <row r="1226" spans="1:9" x14ac:dyDescent="0.3">
      <c r="A1226" t="s">
        <v>691</v>
      </c>
      <c r="B1226" s="10">
        <v>2014</v>
      </c>
      <c r="C1226" s="10">
        <v>0</v>
      </c>
      <c r="D1226">
        <v>0</v>
      </c>
      <c r="E1226">
        <v>1</v>
      </c>
      <c r="F1226" s="10">
        <v>46</v>
      </c>
      <c r="G1226">
        <v>44.44</v>
      </c>
      <c r="H1226">
        <v>1</v>
      </c>
      <c r="I1226">
        <v>14.29</v>
      </c>
    </row>
    <row r="1227" spans="1:9" x14ac:dyDescent="0.3">
      <c r="A1227" t="s">
        <v>691</v>
      </c>
      <c r="B1227" s="10">
        <v>2015</v>
      </c>
      <c r="C1227" s="10">
        <v>51.29</v>
      </c>
      <c r="D1227">
        <v>0</v>
      </c>
      <c r="E1227">
        <v>1</v>
      </c>
      <c r="F1227" s="10">
        <v>81.53</v>
      </c>
      <c r="G1227">
        <v>36.36</v>
      </c>
      <c r="H1227">
        <v>1</v>
      </c>
      <c r="I1227">
        <v>12.5</v>
      </c>
    </row>
    <row r="1228" spans="1:9" x14ac:dyDescent="0.3">
      <c r="A1228" t="s">
        <v>691</v>
      </c>
      <c r="B1228" s="10">
        <v>2016</v>
      </c>
      <c r="C1228" s="10">
        <v>44.57</v>
      </c>
      <c r="D1228">
        <v>0</v>
      </c>
      <c r="E1228">
        <v>1</v>
      </c>
      <c r="F1228" s="10">
        <v>41.04</v>
      </c>
      <c r="G1228">
        <v>50</v>
      </c>
      <c r="H1228">
        <v>1</v>
      </c>
      <c r="I1228">
        <v>11.11</v>
      </c>
    </row>
    <row r="1229" spans="1:9" x14ac:dyDescent="0.3">
      <c r="A1229" t="s">
        <v>691</v>
      </c>
      <c r="B1229" s="10">
        <v>2017</v>
      </c>
      <c r="C1229" s="10">
        <v>81.72</v>
      </c>
      <c r="D1229">
        <v>0</v>
      </c>
      <c r="E1229">
        <v>1</v>
      </c>
      <c r="F1229" s="10">
        <v>57.89</v>
      </c>
      <c r="G1229">
        <v>50</v>
      </c>
      <c r="H1229">
        <v>1</v>
      </c>
      <c r="I1229">
        <v>22.22</v>
      </c>
    </row>
    <row r="1230" spans="1:9" x14ac:dyDescent="0.3">
      <c r="A1230" t="s">
        <v>691</v>
      </c>
      <c r="B1230" s="10">
        <v>2018</v>
      </c>
      <c r="C1230" s="10">
        <v>29.5</v>
      </c>
      <c r="D1230">
        <v>0</v>
      </c>
      <c r="E1230">
        <v>1</v>
      </c>
      <c r="F1230" s="10">
        <v>88.72</v>
      </c>
      <c r="G1230">
        <v>66.67</v>
      </c>
      <c r="H1230">
        <v>1</v>
      </c>
      <c r="I1230">
        <v>28.57</v>
      </c>
    </row>
    <row r="1231" spans="1:9" x14ac:dyDescent="0.3">
      <c r="A1231" t="s">
        <v>691</v>
      </c>
      <c r="B1231" s="10">
        <v>2019</v>
      </c>
      <c r="C1231" s="10">
        <v>34.270000000000003</v>
      </c>
      <c r="D1231">
        <v>0</v>
      </c>
      <c r="E1231">
        <v>1</v>
      </c>
      <c r="F1231" s="10">
        <v>85.02</v>
      </c>
      <c r="G1231">
        <v>72.73</v>
      </c>
      <c r="H1231">
        <v>1</v>
      </c>
      <c r="I1231">
        <v>33.33</v>
      </c>
    </row>
    <row r="1232" spans="1:9" x14ac:dyDescent="0.3">
      <c r="A1232" t="s">
        <v>691</v>
      </c>
      <c r="B1232" s="10">
        <v>2020</v>
      </c>
      <c r="C1232" s="10">
        <v>35.82</v>
      </c>
      <c r="D1232">
        <v>0</v>
      </c>
      <c r="E1232">
        <v>1</v>
      </c>
      <c r="F1232" s="10">
        <v>78.59</v>
      </c>
      <c r="G1232">
        <v>62.5</v>
      </c>
      <c r="H1232">
        <v>1</v>
      </c>
      <c r="I1232">
        <v>40</v>
      </c>
    </row>
    <row r="1233" spans="1:10" x14ac:dyDescent="0.3">
      <c r="A1233" t="s">
        <v>691</v>
      </c>
      <c r="B1233" s="10">
        <v>2021</v>
      </c>
      <c r="C1233" s="10">
        <v>35.14</v>
      </c>
      <c r="D1233">
        <v>0</v>
      </c>
      <c r="E1233">
        <v>1</v>
      </c>
      <c r="F1233" s="10">
        <v>82.37</v>
      </c>
      <c r="G1233">
        <v>77.78</v>
      </c>
      <c r="H1233">
        <v>1</v>
      </c>
      <c r="I1233">
        <v>0</v>
      </c>
    </row>
    <row r="1234" spans="1:10" x14ac:dyDescent="0.3">
      <c r="A1234" t="s">
        <v>692</v>
      </c>
      <c r="B1234" s="10">
        <v>2008</v>
      </c>
      <c r="C1234" s="10">
        <v>55.88</v>
      </c>
      <c r="D1234">
        <v>1</v>
      </c>
      <c r="E1234">
        <v>1</v>
      </c>
      <c r="F1234" s="10">
        <v>50</v>
      </c>
      <c r="I1234">
        <v>0</v>
      </c>
    </row>
    <row r="1235" spans="1:10" x14ac:dyDescent="0.3">
      <c r="A1235" t="s">
        <v>692</v>
      </c>
      <c r="B1235" s="10">
        <v>2009</v>
      </c>
      <c r="C1235" s="10">
        <v>32.35</v>
      </c>
      <c r="D1235">
        <v>1</v>
      </c>
      <c r="E1235">
        <v>1</v>
      </c>
      <c r="F1235" s="10">
        <v>68.180000000000007</v>
      </c>
      <c r="I1235">
        <v>0</v>
      </c>
    </row>
    <row r="1236" spans="1:10" x14ac:dyDescent="0.3">
      <c r="A1236" t="s">
        <v>692</v>
      </c>
      <c r="B1236" s="10">
        <v>2010</v>
      </c>
      <c r="C1236" s="10">
        <v>13.89</v>
      </c>
      <c r="D1236">
        <v>1</v>
      </c>
      <c r="E1236">
        <v>1</v>
      </c>
      <c r="F1236" s="10">
        <v>44.38</v>
      </c>
      <c r="G1236">
        <v>13.64</v>
      </c>
      <c r="I1236">
        <v>16.670000000000002</v>
      </c>
      <c r="J1236">
        <v>9.52</v>
      </c>
    </row>
    <row r="1237" spans="1:10" x14ac:dyDescent="0.3">
      <c r="A1237" t="s">
        <v>692</v>
      </c>
      <c r="B1237" s="10">
        <v>2011</v>
      </c>
      <c r="C1237" s="10">
        <v>60.53</v>
      </c>
      <c r="D1237">
        <v>1</v>
      </c>
      <c r="E1237">
        <v>1</v>
      </c>
      <c r="F1237" s="10">
        <v>38.950000000000003</v>
      </c>
      <c r="G1237">
        <v>20.83</v>
      </c>
      <c r="H1237">
        <v>1</v>
      </c>
      <c r="I1237">
        <v>16.670000000000002</v>
      </c>
      <c r="J1237">
        <v>19.05</v>
      </c>
    </row>
    <row r="1238" spans="1:10" x14ac:dyDescent="0.3">
      <c r="A1238" t="s">
        <v>692</v>
      </c>
      <c r="B1238" s="10">
        <v>2012</v>
      </c>
      <c r="C1238" s="10">
        <v>84.78</v>
      </c>
      <c r="D1238">
        <v>1</v>
      </c>
      <c r="E1238">
        <v>1</v>
      </c>
      <c r="F1238" s="10">
        <v>81.760000000000005</v>
      </c>
      <c r="G1238">
        <v>20.83</v>
      </c>
      <c r="H1238">
        <v>1</v>
      </c>
      <c r="I1238">
        <v>16.670000000000002</v>
      </c>
      <c r="J1238">
        <v>38.46</v>
      </c>
    </row>
    <row r="1239" spans="1:10" x14ac:dyDescent="0.3">
      <c r="A1239" t="s">
        <v>692</v>
      </c>
      <c r="B1239" s="10">
        <v>2013</v>
      </c>
      <c r="C1239" s="10">
        <v>81.25</v>
      </c>
      <c r="D1239">
        <v>1</v>
      </c>
      <c r="E1239">
        <v>1</v>
      </c>
      <c r="F1239" s="10">
        <v>91.07</v>
      </c>
      <c r="G1239">
        <v>38.46</v>
      </c>
      <c r="H1239">
        <v>1</v>
      </c>
      <c r="I1239">
        <v>0</v>
      </c>
      <c r="J1239">
        <v>41.67</v>
      </c>
    </row>
    <row r="1240" spans="1:10" x14ac:dyDescent="0.3">
      <c r="A1240" t="s">
        <v>692</v>
      </c>
      <c r="B1240" s="10">
        <v>2014</v>
      </c>
      <c r="C1240" s="10">
        <v>70</v>
      </c>
      <c r="D1240">
        <v>1</v>
      </c>
      <c r="E1240">
        <v>1</v>
      </c>
      <c r="F1240" s="10">
        <v>85.63</v>
      </c>
      <c r="G1240">
        <v>92.31</v>
      </c>
      <c r="H1240">
        <v>1</v>
      </c>
      <c r="I1240">
        <v>0</v>
      </c>
      <c r="J1240">
        <v>33.33</v>
      </c>
    </row>
    <row r="1241" spans="1:10" x14ac:dyDescent="0.3">
      <c r="A1241" t="s">
        <v>692</v>
      </c>
      <c r="B1241" s="10">
        <v>2015</v>
      </c>
      <c r="C1241" s="10">
        <v>90</v>
      </c>
      <c r="D1241">
        <v>1</v>
      </c>
      <c r="E1241">
        <v>1</v>
      </c>
      <c r="F1241" s="10">
        <v>77.47</v>
      </c>
      <c r="G1241">
        <v>92.31</v>
      </c>
      <c r="H1241">
        <v>1</v>
      </c>
      <c r="I1241">
        <v>0</v>
      </c>
      <c r="J1241">
        <v>33.33</v>
      </c>
    </row>
    <row r="1242" spans="1:10" x14ac:dyDescent="0.3">
      <c r="A1242" t="s">
        <v>692</v>
      </c>
      <c r="B1242" s="10">
        <v>2016</v>
      </c>
      <c r="C1242" s="10">
        <v>70.69</v>
      </c>
      <c r="D1242">
        <v>1</v>
      </c>
      <c r="E1242">
        <v>1</v>
      </c>
      <c r="F1242" s="10">
        <v>76.06</v>
      </c>
      <c r="G1242">
        <v>95</v>
      </c>
      <c r="H1242">
        <v>1</v>
      </c>
      <c r="I1242">
        <v>0</v>
      </c>
      <c r="J1242">
        <v>27.78</v>
      </c>
    </row>
    <row r="1243" spans="1:10" x14ac:dyDescent="0.3">
      <c r="A1243" t="s">
        <v>692</v>
      </c>
      <c r="B1243" s="10">
        <v>2017</v>
      </c>
      <c r="C1243" s="10">
        <v>76.39</v>
      </c>
      <c r="D1243">
        <v>1</v>
      </c>
      <c r="E1243">
        <v>1</v>
      </c>
      <c r="F1243" s="10">
        <v>76.55</v>
      </c>
      <c r="G1243">
        <v>100</v>
      </c>
      <c r="H1243">
        <v>1</v>
      </c>
      <c r="I1243">
        <v>0</v>
      </c>
      <c r="J1243">
        <v>27.78</v>
      </c>
    </row>
    <row r="1244" spans="1:10" x14ac:dyDescent="0.3">
      <c r="A1244" t="s">
        <v>692</v>
      </c>
      <c r="B1244" s="10">
        <v>2018</v>
      </c>
      <c r="C1244" s="10">
        <v>77.03</v>
      </c>
      <c r="D1244">
        <v>1</v>
      </c>
      <c r="E1244">
        <v>1</v>
      </c>
      <c r="F1244" s="10">
        <v>97.99</v>
      </c>
      <c r="G1244">
        <v>100</v>
      </c>
      <c r="H1244">
        <v>1</v>
      </c>
      <c r="I1244">
        <v>0</v>
      </c>
      <c r="J1244">
        <v>35.71</v>
      </c>
    </row>
    <row r="1245" spans="1:10" x14ac:dyDescent="0.3">
      <c r="A1245" t="s">
        <v>692</v>
      </c>
      <c r="B1245" s="10">
        <v>2019</v>
      </c>
      <c r="C1245" s="10">
        <v>77.03</v>
      </c>
      <c r="D1245">
        <v>1</v>
      </c>
      <c r="E1245">
        <v>1</v>
      </c>
      <c r="F1245" s="10">
        <v>89.59</v>
      </c>
      <c r="G1245">
        <v>100</v>
      </c>
      <c r="H1245">
        <v>1</v>
      </c>
      <c r="I1245">
        <v>0</v>
      </c>
      <c r="J1245">
        <v>25</v>
      </c>
    </row>
    <row r="1246" spans="1:10" x14ac:dyDescent="0.3">
      <c r="A1246" t="s">
        <v>692</v>
      </c>
      <c r="B1246" s="10">
        <v>2020</v>
      </c>
      <c r="C1246" s="10">
        <v>36.49</v>
      </c>
      <c r="D1246">
        <v>1</v>
      </c>
      <c r="E1246">
        <v>1</v>
      </c>
      <c r="F1246" s="10">
        <v>90.76</v>
      </c>
      <c r="G1246">
        <v>100</v>
      </c>
      <c r="H1246">
        <v>1</v>
      </c>
      <c r="I1246">
        <v>0</v>
      </c>
      <c r="J1246">
        <v>30</v>
      </c>
    </row>
    <row r="1247" spans="1:10" x14ac:dyDescent="0.3">
      <c r="A1247" t="s">
        <v>692</v>
      </c>
      <c r="B1247" s="10">
        <v>2021</v>
      </c>
      <c r="C1247" s="10">
        <v>28.38</v>
      </c>
      <c r="D1247">
        <v>1</v>
      </c>
      <c r="E1247">
        <v>1</v>
      </c>
      <c r="F1247" s="10">
        <v>93.01</v>
      </c>
      <c r="G1247">
        <v>100</v>
      </c>
      <c r="H1247">
        <v>1</v>
      </c>
      <c r="I1247">
        <v>20</v>
      </c>
      <c r="J1247">
        <v>25</v>
      </c>
    </row>
    <row r="1248" spans="1:10" x14ac:dyDescent="0.3">
      <c r="A1248" t="s">
        <v>447</v>
      </c>
      <c r="B1248" s="10">
        <v>2008</v>
      </c>
      <c r="C1248" s="10">
        <v>8.82</v>
      </c>
      <c r="D1248">
        <v>0</v>
      </c>
      <c r="E1248">
        <v>1</v>
      </c>
      <c r="F1248" s="10">
        <v>36.93</v>
      </c>
      <c r="I1248">
        <v>14.29</v>
      </c>
      <c r="J1248">
        <v>11.11</v>
      </c>
    </row>
    <row r="1249" spans="1:10" x14ac:dyDescent="0.3">
      <c r="A1249" t="s">
        <v>447</v>
      </c>
      <c r="B1249" s="10">
        <v>2009</v>
      </c>
      <c r="C1249" s="10">
        <v>23.53</v>
      </c>
      <c r="D1249">
        <v>1</v>
      </c>
      <c r="E1249">
        <v>1</v>
      </c>
      <c r="F1249" s="10">
        <v>69.099999999999994</v>
      </c>
      <c r="G1249">
        <v>30.77</v>
      </c>
      <c r="I1249">
        <v>13.33</v>
      </c>
      <c r="J1249">
        <v>11.11</v>
      </c>
    </row>
    <row r="1250" spans="1:10" x14ac:dyDescent="0.3">
      <c r="A1250" t="s">
        <v>447</v>
      </c>
      <c r="B1250" s="10">
        <v>2010</v>
      </c>
      <c r="C1250" s="10">
        <v>69.44</v>
      </c>
      <c r="D1250">
        <v>1</v>
      </c>
      <c r="E1250">
        <v>1</v>
      </c>
      <c r="F1250" s="10">
        <v>52.15</v>
      </c>
      <c r="G1250">
        <v>20.83</v>
      </c>
      <c r="I1250">
        <v>16.670000000000002</v>
      </c>
      <c r="J1250">
        <v>4.3499999999999996</v>
      </c>
    </row>
    <row r="1251" spans="1:10" x14ac:dyDescent="0.3">
      <c r="A1251" t="s">
        <v>447</v>
      </c>
      <c r="B1251" s="10">
        <v>2011</v>
      </c>
      <c r="C1251" s="10">
        <v>81.58</v>
      </c>
      <c r="D1251">
        <v>1</v>
      </c>
      <c r="E1251">
        <v>1</v>
      </c>
      <c r="F1251" s="10">
        <v>48.92</v>
      </c>
      <c r="G1251">
        <v>20</v>
      </c>
      <c r="H1251">
        <v>1</v>
      </c>
      <c r="I1251">
        <v>15.79</v>
      </c>
      <c r="J1251">
        <v>4.3499999999999996</v>
      </c>
    </row>
    <row r="1252" spans="1:10" x14ac:dyDescent="0.3">
      <c r="A1252" t="s">
        <v>447</v>
      </c>
      <c r="B1252" s="10">
        <v>2012</v>
      </c>
      <c r="C1252" s="10">
        <v>67.39</v>
      </c>
      <c r="D1252">
        <v>1</v>
      </c>
      <c r="E1252">
        <v>1</v>
      </c>
      <c r="F1252" s="10">
        <v>39.25</v>
      </c>
      <c r="G1252">
        <v>23.08</v>
      </c>
      <c r="H1252">
        <v>1</v>
      </c>
      <c r="I1252">
        <v>15</v>
      </c>
      <c r="J1252">
        <v>4.3499999999999996</v>
      </c>
    </row>
    <row r="1253" spans="1:10" x14ac:dyDescent="0.3">
      <c r="A1253" t="s">
        <v>447</v>
      </c>
      <c r="B1253" s="10">
        <v>2013</v>
      </c>
      <c r="C1253" s="10">
        <v>72.92</v>
      </c>
      <c r="D1253">
        <v>1</v>
      </c>
      <c r="E1253">
        <v>1</v>
      </c>
      <c r="F1253" s="10">
        <v>27.42</v>
      </c>
      <c r="G1253">
        <v>23.81</v>
      </c>
      <c r="H1253">
        <v>1</v>
      </c>
      <c r="I1253">
        <v>15.79</v>
      </c>
      <c r="J1253">
        <v>5</v>
      </c>
    </row>
    <row r="1254" spans="1:10" x14ac:dyDescent="0.3">
      <c r="A1254" t="s">
        <v>447</v>
      </c>
      <c r="B1254" s="10">
        <v>2014</v>
      </c>
      <c r="C1254" s="10">
        <v>66</v>
      </c>
      <c r="D1254">
        <v>1</v>
      </c>
      <c r="E1254">
        <v>1</v>
      </c>
      <c r="F1254" s="10">
        <v>20.53</v>
      </c>
      <c r="G1254">
        <v>23.33</v>
      </c>
      <c r="H1254">
        <v>1</v>
      </c>
      <c r="I1254">
        <v>7.14</v>
      </c>
    </row>
    <row r="1255" spans="1:10" x14ac:dyDescent="0.3">
      <c r="A1255" t="s">
        <v>447</v>
      </c>
      <c r="B1255" s="10">
        <v>2015</v>
      </c>
      <c r="C1255" s="10">
        <v>62</v>
      </c>
      <c r="D1255">
        <v>1</v>
      </c>
      <c r="E1255">
        <v>1</v>
      </c>
      <c r="F1255" s="10">
        <v>20.100000000000001</v>
      </c>
      <c r="G1255">
        <v>19.05</v>
      </c>
      <c r="H1255">
        <v>1</v>
      </c>
      <c r="I1255">
        <v>7.14</v>
      </c>
    </row>
    <row r="1256" spans="1:10" x14ac:dyDescent="0.3">
      <c r="A1256" t="s">
        <v>447</v>
      </c>
      <c r="B1256" s="10">
        <v>2016</v>
      </c>
      <c r="C1256" s="10">
        <v>67.239999999999995</v>
      </c>
      <c r="D1256">
        <v>1</v>
      </c>
      <c r="E1256">
        <v>1</v>
      </c>
      <c r="F1256" s="10">
        <v>47.94</v>
      </c>
      <c r="G1256">
        <v>25</v>
      </c>
      <c r="H1256">
        <v>1</v>
      </c>
      <c r="I1256">
        <v>14.29</v>
      </c>
    </row>
    <row r="1257" spans="1:10" x14ac:dyDescent="0.3">
      <c r="A1257" t="s">
        <v>447</v>
      </c>
      <c r="B1257" s="10">
        <v>2017</v>
      </c>
      <c r="C1257" s="10">
        <v>79.17</v>
      </c>
      <c r="D1257">
        <v>1</v>
      </c>
      <c r="E1257">
        <v>1</v>
      </c>
      <c r="F1257" s="10">
        <v>43.98</v>
      </c>
      <c r="G1257">
        <v>25</v>
      </c>
      <c r="H1257">
        <v>1</v>
      </c>
      <c r="I1257">
        <v>14.29</v>
      </c>
    </row>
    <row r="1258" spans="1:10" x14ac:dyDescent="0.3">
      <c r="A1258" t="s">
        <v>447</v>
      </c>
      <c r="B1258" s="10">
        <v>2018</v>
      </c>
      <c r="C1258" s="10">
        <v>82.43</v>
      </c>
      <c r="D1258">
        <v>1</v>
      </c>
      <c r="E1258">
        <v>1</v>
      </c>
      <c r="F1258" s="10">
        <v>56.54</v>
      </c>
      <c r="G1258">
        <v>27.78</v>
      </c>
      <c r="H1258">
        <v>1</v>
      </c>
      <c r="I1258">
        <v>14.29</v>
      </c>
    </row>
    <row r="1259" spans="1:10" x14ac:dyDescent="0.3">
      <c r="A1259" t="s">
        <v>447</v>
      </c>
      <c r="B1259" s="10">
        <v>2019</v>
      </c>
      <c r="C1259" s="10">
        <v>82.43</v>
      </c>
      <c r="D1259">
        <v>1</v>
      </c>
      <c r="E1259">
        <v>1</v>
      </c>
      <c r="F1259" s="10">
        <v>24.69</v>
      </c>
      <c r="G1259">
        <v>25.93</v>
      </c>
      <c r="H1259">
        <v>1</v>
      </c>
      <c r="I1259">
        <v>16.670000000000002</v>
      </c>
    </row>
    <row r="1260" spans="1:10" x14ac:dyDescent="0.3">
      <c r="A1260" t="s">
        <v>447</v>
      </c>
      <c r="B1260" s="10">
        <v>2020</v>
      </c>
      <c r="C1260" s="10">
        <v>90.54</v>
      </c>
      <c r="D1260">
        <v>1</v>
      </c>
      <c r="E1260">
        <v>1</v>
      </c>
      <c r="F1260" s="10">
        <v>44.29</v>
      </c>
      <c r="G1260">
        <v>27.78</v>
      </c>
      <c r="H1260">
        <v>1</v>
      </c>
      <c r="I1260">
        <v>15.38</v>
      </c>
    </row>
    <row r="1261" spans="1:10" x14ac:dyDescent="0.3">
      <c r="A1261" t="s">
        <v>447</v>
      </c>
      <c r="B1261" s="10">
        <v>2021</v>
      </c>
      <c r="C1261" s="10">
        <v>90.54</v>
      </c>
      <c r="D1261">
        <v>1</v>
      </c>
      <c r="E1261">
        <v>1</v>
      </c>
      <c r="F1261" s="10">
        <v>37.31</v>
      </c>
      <c r="G1261">
        <v>30</v>
      </c>
      <c r="H1261">
        <v>1</v>
      </c>
      <c r="I1261">
        <v>15.38</v>
      </c>
    </row>
    <row r="1262" spans="1:10" x14ac:dyDescent="0.3">
      <c r="A1262" t="s">
        <v>236</v>
      </c>
      <c r="B1262" s="10">
        <v>2008</v>
      </c>
      <c r="C1262" s="10">
        <v>71.819999999999993</v>
      </c>
      <c r="D1262">
        <v>1</v>
      </c>
      <c r="E1262">
        <v>1</v>
      </c>
      <c r="F1262" s="10">
        <v>95.83</v>
      </c>
      <c r="G1262">
        <v>55.56</v>
      </c>
      <c r="I1262">
        <v>14.29</v>
      </c>
    </row>
    <row r="1263" spans="1:10" x14ac:dyDescent="0.3">
      <c r="A1263" t="s">
        <v>236</v>
      </c>
      <c r="B1263" s="10">
        <v>2009</v>
      </c>
      <c r="C1263" s="10">
        <v>86.72</v>
      </c>
      <c r="D1263">
        <v>1</v>
      </c>
      <c r="E1263">
        <v>1</v>
      </c>
      <c r="F1263" s="10">
        <v>87.5</v>
      </c>
      <c r="G1263">
        <v>60</v>
      </c>
      <c r="I1263">
        <v>14.29</v>
      </c>
    </row>
    <row r="1264" spans="1:10" x14ac:dyDescent="0.3">
      <c r="A1264" t="s">
        <v>236</v>
      </c>
      <c r="B1264" s="10">
        <v>2010</v>
      </c>
      <c r="C1264" s="10">
        <v>85.98</v>
      </c>
      <c r="D1264">
        <v>1</v>
      </c>
      <c r="E1264">
        <v>1</v>
      </c>
      <c r="F1264" s="10">
        <v>87.5</v>
      </c>
      <c r="I1264">
        <v>25</v>
      </c>
    </row>
    <row r="1265" spans="1:10" x14ac:dyDescent="0.3">
      <c r="A1265" t="s">
        <v>236</v>
      </c>
      <c r="B1265" s="10">
        <v>2011</v>
      </c>
      <c r="C1265" s="10">
        <v>50.63</v>
      </c>
      <c r="D1265">
        <v>1</v>
      </c>
      <c r="E1265">
        <v>1</v>
      </c>
      <c r="F1265" s="10">
        <v>79.17</v>
      </c>
      <c r="G1265">
        <v>47.37</v>
      </c>
      <c r="H1265">
        <v>1</v>
      </c>
      <c r="I1265">
        <v>25</v>
      </c>
    </row>
    <row r="1266" spans="1:10" x14ac:dyDescent="0.3">
      <c r="A1266" t="s">
        <v>236</v>
      </c>
      <c r="B1266" s="10">
        <v>2012</v>
      </c>
      <c r="C1266" s="10">
        <v>40.590000000000003</v>
      </c>
      <c r="D1266">
        <v>1</v>
      </c>
      <c r="E1266">
        <v>1</v>
      </c>
      <c r="F1266" s="10">
        <v>95.45</v>
      </c>
      <c r="G1266">
        <v>50</v>
      </c>
      <c r="H1266">
        <v>1</v>
      </c>
      <c r="I1266">
        <v>12.5</v>
      </c>
      <c r="J1266">
        <v>4.3499999999999996</v>
      </c>
    </row>
    <row r="1267" spans="1:10" x14ac:dyDescent="0.3">
      <c r="A1267" t="s">
        <v>236</v>
      </c>
      <c r="B1267" s="10">
        <v>2013</v>
      </c>
      <c r="C1267" s="10">
        <v>33.89</v>
      </c>
      <c r="D1267">
        <v>1</v>
      </c>
      <c r="E1267">
        <v>1</v>
      </c>
      <c r="F1267" s="10">
        <v>86.36</v>
      </c>
      <c r="G1267">
        <v>50</v>
      </c>
      <c r="H1267">
        <v>1</v>
      </c>
      <c r="I1267">
        <v>11.11</v>
      </c>
      <c r="J1267">
        <v>4.3499999999999996</v>
      </c>
    </row>
    <row r="1268" spans="1:10" x14ac:dyDescent="0.3">
      <c r="A1268" t="s">
        <v>236</v>
      </c>
      <c r="B1268" s="10">
        <v>2014</v>
      </c>
      <c r="C1268" s="10">
        <v>68.62</v>
      </c>
      <c r="D1268">
        <v>1</v>
      </c>
      <c r="E1268">
        <v>1</v>
      </c>
      <c r="F1268" s="10">
        <v>59.09</v>
      </c>
      <c r="G1268">
        <v>52.17</v>
      </c>
      <c r="H1268">
        <v>1</v>
      </c>
      <c r="I1268">
        <v>12.5</v>
      </c>
      <c r="J1268">
        <v>4.55</v>
      </c>
    </row>
    <row r="1269" spans="1:10" x14ac:dyDescent="0.3">
      <c r="A1269" t="s">
        <v>236</v>
      </c>
      <c r="B1269" s="10">
        <v>2015</v>
      </c>
      <c r="C1269" s="10">
        <v>95.26</v>
      </c>
      <c r="D1269">
        <v>1</v>
      </c>
      <c r="E1269">
        <v>1</v>
      </c>
      <c r="F1269" s="10">
        <v>25</v>
      </c>
      <c r="G1269">
        <v>60.71</v>
      </c>
      <c r="H1269">
        <v>1</v>
      </c>
      <c r="I1269">
        <v>11.11</v>
      </c>
      <c r="J1269">
        <v>4.76</v>
      </c>
    </row>
    <row r="1270" spans="1:10" x14ac:dyDescent="0.3">
      <c r="A1270" t="s">
        <v>236</v>
      </c>
      <c r="B1270" s="10">
        <v>2016</v>
      </c>
      <c r="C1270" s="10">
        <v>92.64</v>
      </c>
      <c r="D1270">
        <v>1</v>
      </c>
      <c r="E1270">
        <v>1</v>
      </c>
      <c r="F1270" s="10">
        <v>59.09</v>
      </c>
      <c r="G1270">
        <v>50</v>
      </c>
      <c r="H1270">
        <v>1</v>
      </c>
      <c r="I1270">
        <v>11.11</v>
      </c>
      <c r="J1270">
        <v>4.55</v>
      </c>
    </row>
    <row r="1271" spans="1:10" x14ac:dyDescent="0.3">
      <c r="A1271" t="s">
        <v>236</v>
      </c>
      <c r="B1271" s="10">
        <v>2017</v>
      </c>
      <c r="C1271" s="10">
        <v>98.28</v>
      </c>
      <c r="D1271">
        <v>1</v>
      </c>
      <c r="E1271">
        <v>1</v>
      </c>
      <c r="F1271" s="10">
        <v>54.17</v>
      </c>
      <c r="G1271">
        <v>47.83</v>
      </c>
      <c r="H1271">
        <v>1</v>
      </c>
      <c r="I1271">
        <v>11.11</v>
      </c>
      <c r="J1271">
        <v>4.55</v>
      </c>
    </row>
    <row r="1272" spans="1:10" x14ac:dyDescent="0.3">
      <c r="A1272" t="s">
        <v>236</v>
      </c>
      <c r="B1272" s="10">
        <v>2018</v>
      </c>
      <c r="C1272" s="10">
        <v>98.45</v>
      </c>
      <c r="D1272">
        <v>1</v>
      </c>
      <c r="E1272">
        <v>1</v>
      </c>
      <c r="F1272" s="10">
        <v>63.33</v>
      </c>
      <c r="G1272">
        <v>50</v>
      </c>
      <c r="H1272">
        <v>1</v>
      </c>
      <c r="I1272">
        <v>22.22</v>
      </c>
      <c r="J1272">
        <v>5</v>
      </c>
    </row>
    <row r="1273" spans="1:10" x14ac:dyDescent="0.3">
      <c r="A1273" t="s">
        <v>236</v>
      </c>
      <c r="B1273" s="10">
        <v>2019</v>
      </c>
      <c r="C1273" s="10">
        <v>98.03</v>
      </c>
      <c r="D1273">
        <v>1</v>
      </c>
      <c r="E1273">
        <v>1</v>
      </c>
      <c r="F1273" s="10">
        <v>36.67</v>
      </c>
      <c r="G1273">
        <v>50</v>
      </c>
      <c r="H1273">
        <v>1</v>
      </c>
      <c r="I1273">
        <v>22.22</v>
      </c>
      <c r="J1273">
        <v>4.76</v>
      </c>
    </row>
    <row r="1274" spans="1:10" x14ac:dyDescent="0.3">
      <c r="A1274" t="s">
        <v>236</v>
      </c>
      <c r="B1274" s="10">
        <v>2020</v>
      </c>
      <c r="C1274" s="10">
        <v>98.76</v>
      </c>
      <c r="D1274">
        <v>1</v>
      </c>
      <c r="E1274">
        <v>1</v>
      </c>
      <c r="F1274" s="10">
        <v>36.67</v>
      </c>
      <c r="G1274">
        <v>52.38</v>
      </c>
      <c r="H1274">
        <v>1</v>
      </c>
      <c r="I1274">
        <v>28.57</v>
      </c>
      <c r="J1274">
        <v>4.76</v>
      </c>
    </row>
    <row r="1275" spans="1:10" x14ac:dyDescent="0.3">
      <c r="A1275" t="s">
        <v>236</v>
      </c>
      <c r="B1275" s="10">
        <v>2021</v>
      </c>
      <c r="C1275" s="10">
        <v>99.32</v>
      </c>
      <c r="D1275">
        <v>1</v>
      </c>
      <c r="E1275">
        <v>1</v>
      </c>
      <c r="F1275" s="10">
        <v>70</v>
      </c>
      <c r="G1275">
        <v>59.26</v>
      </c>
      <c r="H1275">
        <v>1</v>
      </c>
      <c r="I1275">
        <v>40</v>
      </c>
      <c r="J1275">
        <v>5.88</v>
      </c>
    </row>
    <row r="1276" spans="1:10" x14ac:dyDescent="0.3">
      <c r="A1276" t="s">
        <v>294</v>
      </c>
      <c r="B1276" s="10">
        <v>2008</v>
      </c>
      <c r="C1276" s="10">
        <v>0</v>
      </c>
      <c r="D1276">
        <v>1</v>
      </c>
      <c r="E1276">
        <v>1</v>
      </c>
      <c r="F1276" s="10">
        <v>39.36</v>
      </c>
      <c r="G1276">
        <v>60</v>
      </c>
      <c r="I1276">
        <v>0</v>
      </c>
    </row>
    <row r="1277" spans="1:10" x14ac:dyDescent="0.3">
      <c r="A1277" t="s">
        <v>294</v>
      </c>
      <c r="B1277" s="10">
        <v>2009</v>
      </c>
      <c r="C1277" s="10">
        <v>0</v>
      </c>
      <c r="D1277">
        <v>1</v>
      </c>
      <c r="E1277">
        <v>1</v>
      </c>
      <c r="F1277" s="10">
        <v>16.3</v>
      </c>
      <c r="G1277">
        <v>53.33</v>
      </c>
      <c r="I1277">
        <v>0</v>
      </c>
    </row>
    <row r="1278" spans="1:10" x14ac:dyDescent="0.3">
      <c r="A1278" t="s">
        <v>294</v>
      </c>
      <c r="B1278" s="10">
        <v>2010</v>
      </c>
      <c r="C1278" s="10">
        <v>0</v>
      </c>
      <c r="D1278">
        <v>0</v>
      </c>
      <c r="E1278">
        <v>1</v>
      </c>
      <c r="F1278" s="10">
        <v>54.26</v>
      </c>
      <c r="G1278">
        <v>42.11</v>
      </c>
      <c r="I1278">
        <v>10.53</v>
      </c>
    </row>
    <row r="1279" spans="1:10" x14ac:dyDescent="0.3">
      <c r="A1279" t="s">
        <v>294</v>
      </c>
      <c r="B1279" s="10">
        <v>2011</v>
      </c>
      <c r="C1279" s="10">
        <v>0</v>
      </c>
      <c r="D1279">
        <v>0</v>
      </c>
      <c r="E1279">
        <v>1</v>
      </c>
      <c r="F1279" s="10">
        <v>37.229999999999997</v>
      </c>
      <c r="G1279">
        <v>41.18</v>
      </c>
      <c r="H1279">
        <v>1</v>
      </c>
      <c r="I1279">
        <v>11.76</v>
      </c>
    </row>
    <row r="1280" spans="1:10" x14ac:dyDescent="0.3">
      <c r="A1280" t="s">
        <v>294</v>
      </c>
      <c r="B1280" s="10">
        <v>2012</v>
      </c>
      <c r="C1280" s="10">
        <v>0</v>
      </c>
      <c r="D1280">
        <v>0</v>
      </c>
      <c r="E1280">
        <v>0</v>
      </c>
      <c r="F1280" s="10">
        <v>52.22</v>
      </c>
      <c r="G1280">
        <v>38.89</v>
      </c>
      <c r="H1280">
        <v>1</v>
      </c>
      <c r="I1280">
        <v>11.76</v>
      </c>
    </row>
    <row r="1281" spans="1:10" x14ac:dyDescent="0.3">
      <c r="A1281" t="s">
        <v>294</v>
      </c>
      <c r="B1281" s="10">
        <v>2013</v>
      </c>
      <c r="C1281" s="10">
        <v>0</v>
      </c>
      <c r="D1281">
        <v>0</v>
      </c>
      <c r="E1281">
        <v>0</v>
      </c>
      <c r="F1281" s="10">
        <v>83.7</v>
      </c>
      <c r="G1281">
        <v>53.33</v>
      </c>
      <c r="H1281">
        <v>1</v>
      </c>
      <c r="I1281">
        <v>14.29</v>
      </c>
    </row>
    <row r="1282" spans="1:10" x14ac:dyDescent="0.3">
      <c r="A1282" t="s">
        <v>294</v>
      </c>
      <c r="B1282" s="10">
        <v>2014</v>
      </c>
      <c r="C1282" s="10">
        <v>0</v>
      </c>
      <c r="D1282">
        <v>0</v>
      </c>
      <c r="E1282">
        <v>0</v>
      </c>
      <c r="F1282" s="10">
        <v>78.13</v>
      </c>
      <c r="G1282">
        <v>61.9</v>
      </c>
      <c r="H1282">
        <v>1</v>
      </c>
      <c r="I1282">
        <v>16.670000000000002</v>
      </c>
    </row>
    <row r="1283" spans="1:10" x14ac:dyDescent="0.3">
      <c r="A1283" t="s">
        <v>294</v>
      </c>
      <c r="B1283" s="10">
        <v>2015</v>
      </c>
      <c r="C1283" s="10">
        <v>0</v>
      </c>
      <c r="D1283">
        <v>1</v>
      </c>
      <c r="E1283">
        <v>1</v>
      </c>
      <c r="F1283" s="10">
        <v>87</v>
      </c>
      <c r="G1283">
        <v>53.33</v>
      </c>
      <c r="H1283">
        <v>1</v>
      </c>
      <c r="I1283">
        <v>16.670000000000002</v>
      </c>
    </row>
    <row r="1284" spans="1:10" x14ac:dyDescent="0.3">
      <c r="A1284" t="s">
        <v>294</v>
      </c>
      <c r="B1284" s="10">
        <v>2016</v>
      </c>
      <c r="C1284" s="10">
        <v>0</v>
      </c>
      <c r="D1284">
        <v>1</v>
      </c>
      <c r="E1284">
        <v>1</v>
      </c>
      <c r="F1284" s="10">
        <v>77</v>
      </c>
      <c r="G1284">
        <v>53.85</v>
      </c>
      <c r="H1284">
        <v>1</v>
      </c>
      <c r="I1284">
        <v>16.670000000000002</v>
      </c>
    </row>
    <row r="1285" spans="1:10" x14ac:dyDescent="0.3">
      <c r="A1285" t="s">
        <v>294</v>
      </c>
      <c r="B1285" s="10">
        <v>2017</v>
      </c>
      <c r="C1285" s="10">
        <v>0</v>
      </c>
      <c r="D1285">
        <v>1</v>
      </c>
      <c r="E1285">
        <v>1</v>
      </c>
      <c r="F1285" s="10">
        <v>68.27</v>
      </c>
      <c r="G1285">
        <v>53.33</v>
      </c>
      <c r="H1285">
        <v>1</v>
      </c>
      <c r="I1285">
        <v>16.670000000000002</v>
      </c>
    </row>
    <row r="1286" spans="1:10" x14ac:dyDescent="0.3">
      <c r="A1286" t="s">
        <v>294</v>
      </c>
      <c r="B1286" s="10">
        <v>2018</v>
      </c>
      <c r="C1286" s="10">
        <v>0</v>
      </c>
      <c r="D1286">
        <v>1</v>
      </c>
      <c r="E1286">
        <v>1</v>
      </c>
      <c r="F1286" s="10">
        <v>71.709999999999994</v>
      </c>
      <c r="G1286">
        <v>53.33</v>
      </c>
      <c r="H1286">
        <v>1</v>
      </c>
      <c r="I1286">
        <v>25</v>
      </c>
    </row>
    <row r="1287" spans="1:10" x14ac:dyDescent="0.3">
      <c r="A1287" t="s">
        <v>294</v>
      </c>
      <c r="B1287" s="10">
        <v>2019</v>
      </c>
      <c r="C1287" s="10">
        <v>0</v>
      </c>
      <c r="D1287">
        <v>1</v>
      </c>
      <c r="E1287">
        <v>1</v>
      </c>
      <c r="F1287" s="10">
        <v>75.319999999999993</v>
      </c>
      <c r="G1287">
        <v>57.14</v>
      </c>
      <c r="H1287">
        <v>1</v>
      </c>
      <c r="I1287">
        <v>33.33</v>
      </c>
    </row>
    <row r="1288" spans="1:10" x14ac:dyDescent="0.3">
      <c r="A1288" t="s">
        <v>294</v>
      </c>
      <c r="B1288" s="10">
        <v>2020</v>
      </c>
      <c r="C1288" s="10">
        <v>0</v>
      </c>
      <c r="D1288">
        <v>1</v>
      </c>
      <c r="E1288">
        <v>1</v>
      </c>
      <c r="F1288" s="10">
        <v>92.95</v>
      </c>
      <c r="G1288">
        <v>68.75</v>
      </c>
      <c r="H1288">
        <v>1</v>
      </c>
      <c r="I1288">
        <v>25</v>
      </c>
    </row>
    <row r="1289" spans="1:10" x14ac:dyDescent="0.3">
      <c r="A1289" t="s">
        <v>294</v>
      </c>
      <c r="B1289" s="10">
        <v>2021</v>
      </c>
      <c r="C1289" s="10">
        <v>0</v>
      </c>
      <c r="D1289">
        <v>1</v>
      </c>
      <c r="E1289">
        <v>1</v>
      </c>
      <c r="F1289" s="10">
        <v>89.1</v>
      </c>
      <c r="G1289">
        <v>72.22</v>
      </c>
      <c r="H1289">
        <v>1</v>
      </c>
      <c r="I1289">
        <v>30.77</v>
      </c>
    </row>
    <row r="1290" spans="1:10" x14ac:dyDescent="0.3">
      <c r="A1290" t="s">
        <v>320</v>
      </c>
      <c r="B1290" s="10">
        <v>2008</v>
      </c>
      <c r="C1290" s="10">
        <v>99.09</v>
      </c>
      <c r="D1290">
        <v>1</v>
      </c>
      <c r="E1290">
        <v>1</v>
      </c>
      <c r="F1290" s="10">
        <v>90.43</v>
      </c>
      <c r="I1290">
        <v>0</v>
      </c>
      <c r="J1290">
        <v>30</v>
      </c>
    </row>
    <row r="1291" spans="1:10" x14ac:dyDescent="0.3">
      <c r="A1291" t="s">
        <v>320</v>
      </c>
      <c r="B1291" s="10">
        <v>2009</v>
      </c>
      <c r="C1291" s="10">
        <v>97.66</v>
      </c>
      <c r="D1291">
        <v>1</v>
      </c>
      <c r="E1291">
        <v>1</v>
      </c>
      <c r="F1291" s="10">
        <v>94.57</v>
      </c>
      <c r="G1291">
        <v>33.33</v>
      </c>
      <c r="I1291">
        <v>0</v>
      </c>
      <c r="J1291">
        <v>54.55</v>
      </c>
    </row>
    <row r="1292" spans="1:10" x14ac:dyDescent="0.3">
      <c r="A1292" t="s">
        <v>320</v>
      </c>
      <c r="B1292" s="10">
        <v>2010</v>
      </c>
      <c r="C1292" s="10">
        <v>93.29</v>
      </c>
      <c r="D1292">
        <v>1</v>
      </c>
      <c r="E1292">
        <v>1</v>
      </c>
      <c r="F1292" s="10">
        <v>90.43</v>
      </c>
      <c r="G1292">
        <v>45.45</v>
      </c>
      <c r="I1292">
        <v>0</v>
      </c>
      <c r="J1292">
        <v>54.55</v>
      </c>
    </row>
    <row r="1293" spans="1:10" x14ac:dyDescent="0.3">
      <c r="A1293" t="s">
        <v>320</v>
      </c>
      <c r="B1293" s="10">
        <v>2011</v>
      </c>
      <c r="C1293" s="10">
        <v>58.13</v>
      </c>
      <c r="D1293">
        <v>1</v>
      </c>
      <c r="E1293">
        <v>1</v>
      </c>
      <c r="F1293" s="10">
        <v>75.53</v>
      </c>
      <c r="G1293">
        <v>45.45</v>
      </c>
      <c r="H1293">
        <v>1</v>
      </c>
      <c r="I1293">
        <v>0</v>
      </c>
      <c r="J1293">
        <v>60</v>
      </c>
    </row>
    <row r="1294" spans="1:10" x14ac:dyDescent="0.3">
      <c r="A1294" t="s">
        <v>320</v>
      </c>
      <c r="B1294" s="10">
        <v>2012</v>
      </c>
      <c r="C1294" s="10">
        <v>2.94</v>
      </c>
      <c r="D1294">
        <v>1</v>
      </c>
      <c r="E1294">
        <v>1</v>
      </c>
      <c r="F1294" s="10">
        <v>74.44</v>
      </c>
      <c r="G1294">
        <v>33.33</v>
      </c>
      <c r="H1294">
        <v>1</v>
      </c>
      <c r="I1294">
        <v>0</v>
      </c>
      <c r="J1294">
        <v>54.55</v>
      </c>
    </row>
    <row r="1295" spans="1:10" x14ac:dyDescent="0.3">
      <c r="A1295" t="s">
        <v>320</v>
      </c>
      <c r="B1295" s="10">
        <v>2013</v>
      </c>
      <c r="C1295" s="10">
        <v>3.89</v>
      </c>
      <c r="D1295">
        <v>1</v>
      </c>
      <c r="E1295">
        <v>1</v>
      </c>
      <c r="F1295" s="10">
        <v>79.349999999999994</v>
      </c>
      <c r="G1295">
        <v>36.36</v>
      </c>
      <c r="H1295">
        <v>1</v>
      </c>
      <c r="I1295">
        <v>0</v>
      </c>
      <c r="J1295">
        <v>54.55</v>
      </c>
    </row>
    <row r="1296" spans="1:10" x14ac:dyDescent="0.3">
      <c r="A1296" t="s">
        <v>320</v>
      </c>
      <c r="B1296" s="10">
        <v>2014</v>
      </c>
      <c r="C1296" s="10">
        <v>30.32</v>
      </c>
      <c r="D1296">
        <v>1</v>
      </c>
      <c r="E1296">
        <v>1</v>
      </c>
      <c r="F1296" s="10">
        <v>53.13</v>
      </c>
      <c r="G1296">
        <v>25</v>
      </c>
      <c r="H1296">
        <v>1</v>
      </c>
      <c r="I1296">
        <v>0</v>
      </c>
      <c r="J1296">
        <v>60</v>
      </c>
    </row>
    <row r="1297" spans="1:10" x14ac:dyDescent="0.3">
      <c r="A1297" t="s">
        <v>320</v>
      </c>
      <c r="B1297" s="10">
        <v>2015</v>
      </c>
      <c r="C1297" s="10">
        <v>26.29</v>
      </c>
      <c r="D1297">
        <v>1</v>
      </c>
      <c r="E1297">
        <v>1</v>
      </c>
      <c r="F1297" s="10">
        <v>67</v>
      </c>
      <c r="G1297">
        <v>50</v>
      </c>
      <c r="H1297">
        <v>1</v>
      </c>
      <c r="I1297">
        <v>4.55</v>
      </c>
      <c r="J1297">
        <v>50</v>
      </c>
    </row>
    <row r="1298" spans="1:10" x14ac:dyDescent="0.3">
      <c r="A1298" t="s">
        <v>320</v>
      </c>
      <c r="B1298" s="10">
        <v>2016</v>
      </c>
      <c r="C1298" s="10">
        <v>25.19</v>
      </c>
      <c r="D1298">
        <v>1</v>
      </c>
      <c r="E1298">
        <v>1</v>
      </c>
      <c r="F1298" s="10">
        <v>59</v>
      </c>
      <c r="G1298">
        <v>50</v>
      </c>
      <c r="H1298">
        <v>1</v>
      </c>
      <c r="I1298">
        <v>5</v>
      </c>
      <c r="J1298">
        <v>50</v>
      </c>
    </row>
    <row r="1299" spans="1:10" x14ac:dyDescent="0.3">
      <c r="A1299" t="s">
        <v>320</v>
      </c>
      <c r="B1299" s="10">
        <v>2017</v>
      </c>
      <c r="C1299" s="10">
        <v>19.66</v>
      </c>
      <c r="D1299">
        <v>1</v>
      </c>
      <c r="E1299">
        <v>1</v>
      </c>
      <c r="F1299" s="10">
        <v>79.81</v>
      </c>
      <c r="G1299">
        <v>46.15</v>
      </c>
      <c r="H1299">
        <v>1</v>
      </c>
      <c r="I1299">
        <v>5</v>
      </c>
      <c r="J1299">
        <v>50</v>
      </c>
    </row>
    <row r="1300" spans="1:10" x14ac:dyDescent="0.3">
      <c r="A1300" t="s">
        <v>320</v>
      </c>
      <c r="B1300" s="10">
        <v>2018</v>
      </c>
      <c r="C1300" s="10">
        <v>62.42</v>
      </c>
      <c r="D1300">
        <v>1</v>
      </c>
      <c r="E1300">
        <v>1</v>
      </c>
      <c r="F1300" s="10">
        <v>78.290000000000006</v>
      </c>
      <c r="G1300">
        <v>50</v>
      </c>
      <c r="H1300">
        <v>1</v>
      </c>
      <c r="I1300">
        <v>5</v>
      </c>
      <c r="J1300">
        <v>50</v>
      </c>
    </row>
    <row r="1301" spans="1:10" x14ac:dyDescent="0.3">
      <c r="A1301" t="s">
        <v>320</v>
      </c>
      <c r="B1301" s="10">
        <v>2019</v>
      </c>
      <c r="C1301" s="10">
        <v>60.39</v>
      </c>
      <c r="D1301">
        <v>1</v>
      </c>
      <c r="E1301">
        <v>1</v>
      </c>
      <c r="F1301" s="10">
        <v>93.04</v>
      </c>
      <c r="G1301">
        <v>46.15</v>
      </c>
      <c r="H1301">
        <v>1</v>
      </c>
      <c r="I1301">
        <v>10.53</v>
      </c>
      <c r="J1301">
        <v>54.55</v>
      </c>
    </row>
    <row r="1302" spans="1:10" x14ac:dyDescent="0.3">
      <c r="A1302" t="s">
        <v>320</v>
      </c>
      <c r="B1302" s="10">
        <v>2020</v>
      </c>
      <c r="C1302" s="10">
        <v>64.430000000000007</v>
      </c>
      <c r="D1302">
        <v>1</v>
      </c>
      <c r="E1302">
        <v>1</v>
      </c>
      <c r="F1302" s="10">
        <v>98.08</v>
      </c>
      <c r="G1302">
        <v>64.290000000000006</v>
      </c>
      <c r="H1302">
        <v>1</v>
      </c>
      <c r="I1302">
        <v>12.5</v>
      </c>
      <c r="J1302">
        <v>38.46</v>
      </c>
    </row>
    <row r="1303" spans="1:10" x14ac:dyDescent="0.3">
      <c r="A1303" t="s">
        <v>320</v>
      </c>
      <c r="B1303" s="10">
        <v>2021</v>
      </c>
      <c r="C1303" s="10">
        <v>67.790000000000006</v>
      </c>
      <c r="D1303">
        <v>1</v>
      </c>
      <c r="E1303">
        <v>1</v>
      </c>
      <c r="F1303" s="10">
        <v>99.36</v>
      </c>
      <c r="G1303">
        <v>61.54</v>
      </c>
      <c r="H1303">
        <v>1</v>
      </c>
      <c r="I1303">
        <v>11.76</v>
      </c>
      <c r="J1303">
        <v>45.45</v>
      </c>
    </row>
    <row r="1304" spans="1:10" x14ac:dyDescent="0.3">
      <c r="A1304" t="s">
        <v>693</v>
      </c>
      <c r="B1304" s="10">
        <v>2008</v>
      </c>
      <c r="C1304" s="10">
        <v>47.27</v>
      </c>
      <c r="D1304">
        <v>1</v>
      </c>
      <c r="E1304">
        <v>1</v>
      </c>
      <c r="F1304" s="10">
        <v>92.71</v>
      </c>
      <c r="G1304">
        <v>63.64</v>
      </c>
      <c r="I1304">
        <v>0</v>
      </c>
    </row>
    <row r="1305" spans="1:10" x14ac:dyDescent="0.3">
      <c r="A1305" t="s">
        <v>693</v>
      </c>
      <c r="B1305" s="10">
        <v>2009</v>
      </c>
      <c r="C1305" s="10">
        <v>69.53</v>
      </c>
      <c r="D1305">
        <v>1</v>
      </c>
      <c r="E1305">
        <v>1</v>
      </c>
      <c r="F1305" s="10">
        <v>88.04</v>
      </c>
      <c r="G1305">
        <v>50</v>
      </c>
      <c r="I1305">
        <v>10.53</v>
      </c>
    </row>
    <row r="1306" spans="1:10" x14ac:dyDescent="0.3">
      <c r="A1306" t="s">
        <v>693</v>
      </c>
      <c r="B1306" s="10">
        <v>2010</v>
      </c>
      <c r="C1306" s="10">
        <v>64.02</v>
      </c>
      <c r="D1306">
        <v>1</v>
      </c>
      <c r="E1306">
        <v>1</v>
      </c>
      <c r="F1306" s="10">
        <v>88.3</v>
      </c>
      <c r="G1306">
        <v>50</v>
      </c>
      <c r="I1306">
        <v>10</v>
      </c>
    </row>
    <row r="1307" spans="1:10" x14ac:dyDescent="0.3">
      <c r="A1307" t="s">
        <v>693</v>
      </c>
      <c r="B1307" s="10">
        <v>2011</v>
      </c>
      <c r="C1307" s="10">
        <v>96.88</v>
      </c>
      <c r="D1307">
        <v>1</v>
      </c>
      <c r="E1307">
        <v>1</v>
      </c>
      <c r="F1307" s="10">
        <v>80.209999999999994</v>
      </c>
      <c r="G1307">
        <v>64.290000000000006</v>
      </c>
      <c r="I1307">
        <v>10</v>
      </c>
    </row>
    <row r="1308" spans="1:10" x14ac:dyDescent="0.3">
      <c r="A1308" t="s">
        <v>693</v>
      </c>
      <c r="B1308" s="10">
        <v>2012</v>
      </c>
      <c r="C1308" s="10">
        <v>93.53</v>
      </c>
      <c r="D1308">
        <v>1</v>
      </c>
      <c r="E1308">
        <v>1</v>
      </c>
      <c r="F1308" s="10">
        <v>62.77</v>
      </c>
      <c r="G1308">
        <v>55.56</v>
      </c>
      <c r="I1308">
        <v>0</v>
      </c>
    </row>
    <row r="1309" spans="1:10" x14ac:dyDescent="0.3">
      <c r="A1309" t="s">
        <v>693</v>
      </c>
      <c r="B1309" s="10">
        <v>2013</v>
      </c>
      <c r="C1309" s="10">
        <v>89.44</v>
      </c>
      <c r="D1309">
        <v>1</v>
      </c>
      <c r="E1309">
        <v>1</v>
      </c>
      <c r="F1309" s="10">
        <v>88.04</v>
      </c>
      <c r="G1309">
        <v>66.67</v>
      </c>
      <c r="I1309">
        <v>0</v>
      </c>
    </row>
    <row r="1310" spans="1:10" x14ac:dyDescent="0.3">
      <c r="A1310" t="s">
        <v>693</v>
      </c>
      <c r="B1310" s="10">
        <v>2014</v>
      </c>
      <c r="C1310" s="10">
        <v>97.34</v>
      </c>
      <c r="D1310">
        <v>1</v>
      </c>
      <c r="E1310">
        <v>1</v>
      </c>
      <c r="F1310" s="10">
        <v>96.74</v>
      </c>
      <c r="G1310">
        <v>62.5</v>
      </c>
      <c r="I1310">
        <v>13.33</v>
      </c>
    </row>
    <row r="1311" spans="1:10" x14ac:dyDescent="0.3">
      <c r="A1311" t="s">
        <v>693</v>
      </c>
      <c r="B1311" s="10">
        <v>2015</v>
      </c>
      <c r="C1311" s="10">
        <v>96.98</v>
      </c>
      <c r="D1311">
        <v>1</v>
      </c>
      <c r="E1311">
        <v>1</v>
      </c>
      <c r="F1311" s="10">
        <v>98.96</v>
      </c>
      <c r="G1311">
        <v>77.78</v>
      </c>
      <c r="I1311">
        <v>14.29</v>
      </c>
    </row>
    <row r="1312" spans="1:10" x14ac:dyDescent="0.3">
      <c r="A1312" t="s">
        <v>693</v>
      </c>
      <c r="B1312" s="10">
        <v>2016</v>
      </c>
      <c r="C1312" s="10">
        <v>93.41</v>
      </c>
      <c r="D1312">
        <v>1</v>
      </c>
      <c r="E1312">
        <v>1</v>
      </c>
      <c r="F1312" s="10">
        <v>98.96</v>
      </c>
      <c r="G1312">
        <v>77.78</v>
      </c>
      <c r="H1312">
        <v>1</v>
      </c>
      <c r="I1312">
        <v>17.39</v>
      </c>
    </row>
    <row r="1313" spans="1:10" x14ac:dyDescent="0.3">
      <c r="A1313" t="s">
        <v>693</v>
      </c>
      <c r="B1313" s="10">
        <v>2017</v>
      </c>
      <c r="C1313" s="10">
        <v>94.83</v>
      </c>
      <c r="D1313">
        <v>1</v>
      </c>
      <c r="E1313">
        <v>1</v>
      </c>
      <c r="F1313" s="10">
        <v>99.14</v>
      </c>
      <c r="G1313">
        <v>80</v>
      </c>
      <c r="H1313">
        <v>1</v>
      </c>
      <c r="I1313">
        <v>17.39</v>
      </c>
    </row>
    <row r="1314" spans="1:10" x14ac:dyDescent="0.3">
      <c r="A1314" t="s">
        <v>693</v>
      </c>
      <c r="B1314" s="10">
        <v>2018</v>
      </c>
      <c r="C1314" s="10">
        <v>94.1</v>
      </c>
      <c r="D1314">
        <v>1</v>
      </c>
      <c r="E1314">
        <v>1</v>
      </c>
      <c r="F1314" s="10">
        <v>99.5</v>
      </c>
      <c r="G1314">
        <v>77.78</v>
      </c>
      <c r="H1314">
        <v>1</v>
      </c>
      <c r="I1314">
        <v>18.18</v>
      </c>
    </row>
    <row r="1315" spans="1:10" x14ac:dyDescent="0.3">
      <c r="A1315" t="s">
        <v>693</v>
      </c>
      <c r="B1315" s="10">
        <v>2019</v>
      </c>
      <c r="C1315" s="10">
        <v>95.22</v>
      </c>
      <c r="D1315">
        <v>1</v>
      </c>
      <c r="E1315">
        <v>1</v>
      </c>
      <c r="F1315" s="10">
        <v>99.52</v>
      </c>
      <c r="G1315">
        <v>77.78</v>
      </c>
      <c r="H1315">
        <v>1</v>
      </c>
      <c r="I1315">
        <v>15.79</v>
      </c>
    </row>
    <row r="1316" spans="1:10" x14ac:dyDescent="0.3">
      <c r="A1316" t="s">
        <v>693</v>
      </c>
      <c r="B1316" s="10">
        <v>2020</v>
      </c>
      <c r="C1316" s="10">
        <v>96.77</v>
      </c>
      <c r="D1316">
        <v>1</v>
      </c>
      <c r="E1316">
        <v>1</v>
      </c>
      <c r="F1316" s="10">
        <v>99.63</v>
      </c>
      <c r="G1316">
        <v>80</v>
      </c>
      <c r="H1316">
        <v>1</v>
      </c>
      <c r="I1316">
        <v>18.18</v>
      </c>
      <c r="J1316">
        <v>11.11</v>
      </c>
    </row>
    <row r="1317" spans="1:10" x14ac:dyDescent="0.3">
      <c r="A1317" t="s">
        <v>693</v>
      </c>
      <c r="B1317" s="10">
        <v>2021</v>
      </c>
      <c r="C1317" s="10">
        <v>96.17</v>
      </c>
      <c r="D1317">
        <v>1</v>
      </c>
      <c r="E1317">
        <v>1</v>
      </c>
      <c r="F1317" s="10">
        <v>99.64</v>
      </c>
      <c r="G1317">
        <v>77.78</v>
      </c>
      <c r="H1317">
        <v>1</v>
      </c>
      <c r="I1317">
        <v>19.05</v>
      </c>
      <c r="J1317">
        <v>11.11</v>
      </c>
    </row>
    <row r="1318" spans="1:10" x14ac:dyDescent="0.3">
      <c r="A1318" t="s">
        <v>106</v>
      </c>
      <c r="B1318" s="10">
        <v>2008</v>
      </c>
      <c r="C1318" s="10">
        <v>85.29</v>
      </c>
      <c r="D1318">
        <v>1</v>
      </c>
      <c r="E1318">
        <v>1</v>
      </c>
      <c r="F1318" s="10">
        <v>13.07</v>
      </c>
      <c r="I1318">
        <v>5.56</v>
      </c>
      <c r="J1318">
        <v>21.05</v>
      </c>
    </row>
    <row r="1319" spans="1:10" x14ac:dyDescent="0.3">
      <c r="A1319" t="s">
        <v>106</v>
      </c>
      <c r="B1319" s="10">
        <v>2009</v>
      </c>
      <c r="C1319" s="10">
        <v>91.18</v>
      </c>
      <c r="D1319">
        <v>1</v>
      </c>
      <c r="E1319">
        <v>1</v>
      </c>
      <c r="F1319" s="10">
        <v>46.63</v>
      </c>
      <c r="G1319">
        <v>42.31</v>
      </c>
      <c r="I1319">
        <v>5.88</v>
      </c>
      <c r="J1319">
        <v>17.39</v>
      </c>
    </row>
    <row r="1320" spans="1:10" x14ac:dyDescent="0.3">
      <c r="A1320" t="s">
        <v>106</v>
      </c>
      <c r="B1320" s="10">
        <v>2010</v>
      </c>
      <c r="C1320" s="10">
        <v>91.67</v>
      </c>
      <c r="D1320">
        <v>1</v>
      </c>
      <c r="E1320">
        <v>1</v>
      </c>
      <c r="F1320" s="10">
        <v>43.55</v>
      </c>
      <c r="G1320">
        <v>39.29</v>
      </c>
      <c r="I1320">
        <v>16.13</v>
      </c>
      <c r="J1320">
        <v>8</v>
      </c>
    </row>
    <row r="1321" spans="1:10" x14ac:dyDescent="0.3">
      <c r="A1321" t="s">
        <v>106</v>
      </c>
      <c r="B1321" s="10">
        <v>2011</v>
      </c>
      <c r="C1321" s="10">
        <v>92.11</v>
      </c>
      <c r="D1321">
        <v>1</v>
      </c>
      <c r="E1321">
        <v>1</v>
      </c>
      <c r="F1321" s="10">
        <v>44.62</v>
      </c>
      <c r="G1321">
        <v>38.46</v>
      </c>
      <c r="H1321">
        <v>1</v>
      </c>
      <c r="I1321">
        <v>21.95</v>
      </c>
      <c r="J1321">
        <v>7.69</v>
      </c>
    </row>
    <row r="1322" spans="1:10" x14ac:dyDescent="0.3">
      <c r="A1322" t="s">
        <v>106</v>
      </c>
      <c r="B1322" s="10">
        <v>2012</v>
      </c>
      <c r="C1322" s="10">
        <v>89.13</v>
      </c>
      <c r="D1322">
        <v>1</v>
      </c>
      <c r="E1322">
        <v>1</v>
      </c>
      <c r="F1322" s="10">
        <v>51.08</v>
      </c>
      <c r="G1322">
        <v>39.29</v>
      </c>
      <c r="H1322">
        <v>1</v>
      </c>
      <c r="I1322">
        <v>23.08</v>
      </c>
      <c r="J1322">
        <v>12.5</v>
      </c>
    </row>
    <row r="1323" spans="1:10" x14ac:dyDescent="0.3">
      <c r="A1323" t="s">
        <v>106</v>
      </c>
      <c r="B1323" s="10">
        <v>2013</v>
      </c>
      <c r="C1323" s="10">
        <v>89.58</v>
      </c>
      <c r="D1323">
        <v>1</v>
      </c>
      <c r="E1323">
        <v>1</v>
      </c>
      <c r="F1323" s="10">
        <v>42.47</v>
      </c>
      <c r="G1323">
        <v>42.86</v>
      </c>
      <c r="H1323">
        <v>1</v>
      </c>
      <c r="I1323">
        <v>18.18</v>
      </c>
      <c r="J1323">
        <v>14.29</v>
      </c>
    </row>
    <row r="1324" spans="1:10" x14ac:dyDescent="0.3">
      <c r="A1324" t="s">
        <v>106</v>
      </c>
      <c r="B1324" s="10">
        <v>2014</v>
      </c>
      <c r="C1324" s="10">
        <v>98</v>
      </c>
      <c r="D1324">
        <v>1</v>
      </c>
      <c r="E1324">
        <v>1</v>
      </c>
      <c r="F1324" s="10">
        <v>53.16</v>
      </c>
      <c r="G1324">
        <v>32.14</v>
      </c>
      <c r="H1324">
        <v>1</v>
      </c>
      <c r="I1324">
        <v>27.59</v>
      </c>
      <c r="J1324">
        <v>60</v>
      </c>
    </row>
    <row r="1325" spans="1:10" x14ac:dyDescent="0.3">
      <c r="A1325" t="s">
        <v>106</v>
      </c>
      <c r="B1325" s="10">
        <v>2015</v>
      </c>
      <c r="C1325" s="10">
        <v>98</v>
      </c>
      <c r="D1325">
        <v>1</v>
      </c>
      <c r="E1325">
        <v>1</v>
      </c>
      <c r="F1325" s="10">
        <v>54.12</v>
      </c>
      <c r="G1325">
        <v>32</v>
      </c>
      <c r="H1325">
        <v>1</v>
      </c>
      <c r="I1325">
        <v>30.43</v>
      </c>
      <c r="J1325">
        <v>16.670000000000002</v>
      </c>
    </row>
    <row r="1326" spans="1:10" x14ac:dyDescent="0.3">
      <c r="A1326" t="s">
        <v>106</v>
      </c>
      <c r="B1326" s="10">
        <v>2016</v>
      </c>
      <c r="C1326" s="10">
        <v>77.59</v>
      </c>
      <c r="D1326">
        <v>1</v>
      </c>
      <c r="E1326">
        <v>1</v>
      </c>
      <c r="F1326" s="10">
        <v>43.81</v>
      </c>
      <c r="G1326">
        <v>35.71</v>
      </c>
      <c r="H1326">
        <v>1</v>
      </c>
      <c r="I1326">
        <v>26.32</v>
      </c>
      <c r="J1326">
        <v>19.05</v>
      </c>
    </row>
    <row r="1327" spans="1:10" x14ac:dyDescent="0.3">
      <c r="A1327" t="s">
        <v>106</v>
      </c>
      <c r="B1327" s="10">
        <v>2017</v>
      </c>
      <c r="C1327" s="10">
        <v>87.5</v>
      </c>
      <c r="D1327">
        <v>1</v>
      </c>
      <c r="E1327">
        <v>1</v>
      </c>
      <c r="F1327" s="10">
        <v>56.02</v>
      </c>
      <c r="G1327">
        <v>38.1</v>
      </c>
      <c r="H1327">
        <v>1</v>
      </c>
      <c r="I1327">
        <v>23.81</v>
      </c>
      <c r="J1327">
        <v>21.05</v>
      </c>
    </row>
    <row r="1328" spans="1:10" x14ac:dyDescent="0.3">
      <c r="A1328" t="s">
        <v>106</v>
      </c>
      <c r="B1328" s="10">
        <v>2018</v>
      </c>
      <c r="C1328" s="10">
        <v>85.14</v>
      </c>
      <c r="D1328">
        <v>1</v>
      </c>
      <c r="E1328">
        <v>1</v>
      </c>
      <c r="F1328" s="10">
        <v>95.1</v>
      </c>
      <c r="G1328">
        <v>45.45</v>
      </c>
      <c r="H1328">
        <v>1</v>
      </c>
      <c r="I1328">
        <v>27.78</v>
      </c>
      <c r="J1328">
        <v>22.22</v>
      </c>
    </row>
    <row r="1329" spans="1:10" x14ac:dyDescent="0.3">
      <c r="A1329" t="s">
        <v>106</v>
      </c>
      <c r="B1329" s="10">
        <v>2019</v>
      </c>
      <c r="C1329" s="10">
        <v>85.14</v>
      </c>
      <c r="D1329">
        <v>1</v>
      </c>
      <c r="E1329">
        <v>1</v>
      </c>
      <c r="F1329" s="10">
        <v>79.06</v>
      </c>
      <c r="G1329">
        <v>52.63</v>
      </c>
      <c r="H1329">
        <v>1</v>
      </c>
      <c r="I1329">
        <v>30</v>
      </c>
      <c r="J1329">
        <v>14.29</v>
      </c>
    </row>
    <row r="1330" spans="1:10" x14ac:dyDescent="0.3">
      <c r="A1330" t="s">
        <v>106</v>
      </c>
      <c r="B1330" s="10">
        <v>2020</v>
      </c>
      <c r="C1330" s="10">
        <v>85.14</v>
      </c>
      <c r="D1330">
        <v>1</v>
      </c>
      <c r="E1330">
        <v>1</v>
      </c>
      <c r="F1330" s="10">
        <v>74.180000000000007</v>
      </c>
      <c r="G1330">
        <v>42.86</v>
      </c>
      <c r="H1330">
        <v>1</v>
      </c>
      <c r="I1330">
        <v>29.41</v>
      </c>
      <c r="J1330">
        <v>15.38</v>
      </c>
    </row>
    <row r="1331" spans="1:10" x14ac:dyDescent="0.3">
      <c r="A1331" t="s">
        <v>106</v>
      </c>
      <c r="B1331" s="10">
        <v>2021</v>
      </c>
      <c r="C1331" s="10">
        <v>79.73</v>
      </c>
      <c r="D1331">
        <v>1</v>
      </c>
      <c r="E1331">
        <v>1</v>
      </c>
      <c r="F1331" s="10">
        <v>95.18</v>
      </c>
      <c r="G1331">
        <v>37.5</v>
      </c>
      <c r="H1331">
        <v>1</v>
      </c>
      <c r="I1331">
        <v>33.33</v>
      </c>
      <c r="J1331">
        <v>14.29</v>
      </c>
    </row>
    <row r="1332" spans="1:10" x14ac:dyDescent="0.3">
      <c r="A1332" t="s">
        <v>298</v>
      </c>
      <c r="B1332" s="10">
        <v>2008</v>
      </c>
      <c r="C1332" s="10">
        <v>97.27</v>
      </c>
      <c r="D1332">
        <v>0</v>
      </c>
      <c r="E1332">
        <v>1</v>
      </c>
      <c r="F1332" s="10">
        <v>25</v>
      </c>
      <c r="I1332">
        <v>25</v>
      </c>
    </row>
    <row r="1333" spans="1:10" x14ac:dyDescent="0.3">
      <c r="A1333" t="s">
        <v>298</v>
      </c>
      <c r="B1333" s="10">
        <v>2009</v>
      </c>
      <c r="C1333" s="10">
        <v>88.28</v>
      </c>
      <c r="D1333">
        <v>1</v>
      </c>
      <c r="E1333">
        <v>1</v>
      </c>
      <c r="F1333" s="10">
        <v>5.56</v>
      </c>
      <c r="I1333">
        <v>22.22</v>
      </c>
    </row>
    <row r="1334" spans="1:10" x14ac:dyDescent="0.3">
      <c r="A1334" t="s">
        <v>298</v>
      </c>
      <c r="B1334" s="10">
        <v>2010</v>
      </c>
      <c r="C1334" s="10">
        <v>95.73</v>
      </c>
      <c r="D1334">
        <v>1</v>
      </c>
      <c r="E1334">
        <v>1</v>
      </c>
      <c r="F1334" s="10">
        <v>69.64</v>
      </c>
      <c r="G1334">
        <v>94.44</v>
      </c>
      <c r="I1334">
        <v>22.22</v>
      </c>
      <c r="J1334">
        <v>5.88</v>
      </c>
    </row>
    <row r="1335" spans="1:10" x14ac:dyDescent="0.3">
      <c r="A1335" t="s">
        <v>298</v>
      </c>
      <c r="B1335" s="10">
        <v>2011</v>
      </c>
      <c r="C1335" s="10">
        <v>59.38</v>
      </c>
      <c r="D1335">
        <v>0</v>
      </c>
      <c r="E1335">
        <v>1</v>
      </c>
      <c r="F1335" s="10">
        <v>76.790000000000006</v>
      </c>
      <c r="G1335">
        <v>100</v>
      </c>
      <c r="H1335">
        <v>1</v>
      </c>
      <c r="I1335">
        <v>22.22</v>
      </c>
      <c r="J1335">
        <v>42.86</v>
      </c>
    </row>
    <row r="1336" spans="1:10" x14ac:dyDescent="0.3">
      <c r="A1336" t="s">
        <v>298</v>
      </c>
      <c r="B1336" s="10">
        <v>2012</v>
      </c>
      <c r="C1336" s="10">
        <v>82.94</v>
      </c>
      <c r="D1336">
        <v>0</v>
      </c>
      <c r="E1336">
        <v>1</v>
      </c>
      <c r="F1336" s="10">
        <v>76.790000000000006</v>
      </c>
      <c r="G1336">
        <v>100</v>
      </c>
      <c r="H1336">
        <v>1</v>
      </c>
      <c r="I1336">
        <v>12.5</v>
      </c>
      <c r="J1336">
        <v>42.86</v>
      </c>
    </row>
    <row r="1337" spans="1:10" x14ac:dyDescent="0.3">
      <c r="A1337" t="s">
        <v>298</v>
      </c>
      <c r="B1337" s="10">
        <v>2013</v>
      </c>
      <c r="C1337" s="10">
        <v>86.11</v>
      </c>
      <c r="E1337">
        <v>1</v>
      </c>
      <c r="F1337" s="10">
        <v>91.38</v>
      </c>
      <c r="G1337">
        <v>100</v>
      </c>
      <c r="H1337">
        <v>1</v>
      </c>
      <c r="I1337">
        <v>22.22</v>
      </c>
      <c r="J1337">
        <v>42.86</v>
      </c>
    </row>
    <row r="1338" spans="1:10" x14ac:dyDescent="0.3">
      <c r="A1338" t="s">
        <v>298</v>
      </c>
      <c r="B1338" s="10">
        <v>2014</v>
      </c>
      <c r="C1338" s="10">
        <v>96.28</v>
      </c>
      <c r="D1338">
        <v>1</v>
      </c>
      <c r="E1338">
        <v>1</v>
      </c>
      <c r="F1338" s="10">
        <v>98.15</v>
      </c>
      <c r="G1338">
        <v>100</v>
      </c>
      <c r="H1338">
        <v>1</v>
      </c>
      <c r="I1338">
        <v>26.67</v>
      </c>
      <c r="J1338">
        <v>100</v>
      </c>
    </row>
    <row r="1339" spans="1:10" x14ac:dyDescent="0.3">
      <c r="A1339" t="s">
        <v>298</v>
      </c>
      <c r="B1339" s="10">
        <v>2015</v>
      </c>
      <c r="C1339" s="10">
        <v>97.84</v>
      </c>
      <c r="D1339">
        <v>1</v>
      </c>
      <c r="E1339">
        <v>1</v>
      </c>
      <c r="F1339" s="10">
        <v>98.08</v>
      </c>
      <c r="G1339">
        <v>90</v>
      </c>
      <c r="H1339">
        <v>1</v>
      </c>
      <c r="I1339">
        <v>26.67</v>
      </c>
      <c r="J1339">
        <v>100</v>
      </c>
    </row>
    <row r="1340" spans="1:10" x14ac:dyDescent="0.3">
      <c r="A1340" t="s">
        <v>298</v>
      </c>
      <c r="B1340" s="10">
        <v>2016</v>
      </c>
      <c r="C1340" s="10">
        <v>97.29</v>
      </c>
      <c r="D1340">
        <v>1</v>
      </c>
      <c r="E1340">
        <v>1</v>
      </c>
      <c r="F1340" s="10">
        <v>78.849999999999994</v>
      </c>
      <c r="G1340">
        <v>88.89</v>
      </c>
      <c r="H1340">
        <v>1</v>
      </c>
      <c r="I1340">
        <v>23.08</v>
      </c>
      <c r="J1340">
        <v>37.5</v>
      </c>
    </row>
    <row r="1341" spans="1:10" x14ac:dyDescent="0.3">
      <c r="A1341" t="s">
        <v>298</v>
      </c>
      <c r="B1341" s="10">
        <v>2017</v>
      </c>
      <c r="C1341" s="10">
        <v>97.59</v>
      </c>
      <c r="D1341">
        <v>1</v>
      </c>
      <c r="E1341">
        <v>1</v>
      </c>
      <c r="F1341" s="10">
        <v>78.33</v>
      </c>
      <c r="G1341">
        <v>90</v>
      </c>
      <c r="H1341">
        <v>1</v>
      </c>
      <c r="I1341">
        <v>23.08</v>
      </c>
      <c r="J1341">
        <v>28.57</v>
      </c>
    </row>
    <row r="1342" spans="1:10" x14ac:dyDescent="0.3">
      <c r="A1342" t="s">
        <v>298</v>
      </c>
      <c r="B1342" s="10">
        <v>2018</v>
      </c>
      <c r="C1342" s="10">
        <v>96.58</v>
      </c>
      <c r="D1342">
        <v>1</v>
      </c>
      <c r="E1342">
        <v>1</v>
      </c>
      <c r="F1342" s="10">
        <v>78.75</v>
      </c>
      <c r="G1342">
        <v>100</v>
      </c>
      <c r="H1342">
        <v>1</v>
      </c>
      <c r="I1342">
        <v>16.670000000000002</v>
      </c>
      <c r="J1342">
        <v>37.5</v>
      </c>
    </row>
    <row r="1343" spans="1:10" x14ac:dyDescent="0.3">
      <c r="A1343" t="s">
        <v>298</v>
      </c>
      <c r="B1343" s="10">
        <v>2019</v>
      </c>
      <c r="C1343" s="10">
        <v>98.6</v>
      </c>
      <c r="D1343">
        <v>1</v>
      </c>
      <c r="E1343">
        <v>1</v>
      </c>
      <c r="F1343" s="10">
        <v>88.78</v>
      </c>
      <c r="G1343">
        <v>100</v>
      </c>
      <c r="H1343">
        <v>1</v>
      </c>
      <c r="I1343">
        <v>16.670000000000002</v>
      </c>
      <c r="J1343">
        <v>37.5</v>
      </c>
    </row>
    <row r="1344" spans="1:10" x14ac:dyDescent="0.3">
      <c r="A1344" t="s">
        <v>298</v>
      </c>
      <c r="B1344" s="10">
        <v>2020</v>
      </c>
      <c r="C1344" s="10">
        <v>98.26</v>
      </c>
      <c r="D1344">
        <v>1</v>
      </c>
      <c r="E1344">
        <v>1</v>
      </c>
      <c r="F1344" s="10">
        <v>94.64</v>
      </c>
      <c r="G1344">
        <v>100</v>
      </c>
      <c r="H1344">
        <v>1</v>
      </c>
      <c r="I1344">
        <v>18.18</v>
      </c>
      <c r="J1344">
        <v>37.5</v>
      </c>
    </row>
    <row r="1345" spans="1:10" x14ac:dyDescent="0.3">
      <c r="A1345" t="s">
        <v>298</v>
      </c>
      <c r="B1345" s="10">
        <v>2021</v>
      </c>
      <c r="C1345" s="10">
        <v>98.87</v>
      </c>
      <c r="D1345">
        <v>1</v>
      </c>
      <c r="E1345">
        <v>1</v>
      </c>
      <c r="F1345" s="10">
        <v>88.55</v>
      </c>
      <c r="G1345">
        <v>100</v>
      </c>
      <c r="H1345">
        <v>1</v>
      </c>
      <c r="I1345">
        <v>18.18</v>
      </c>
      <c r="J1345">
        <v>37.5</v>
      </c>
    </row>
    <row r="1346" spans="1:10" x14ac:dyDescent="0.3">
      <c r="A1346" t="s">
        <v>287</v>
      </c>
      <c r="B1346" s="10">
        <v>2008</v>
      </c>
      <c r="C1346" s="10">
        <v>0</v>
      </c>
      <c r="D1346">
        <v>1</v>
      </c>
      <c r="E1346">
        <v>1</v>
      </c>
      <c r="F1346" s="10">
        <v>22.34</v>
      </c>
      <c r="G1346">
        <v>31.58</v>
      </c>
      <c r="I1346">
        <v>0</v>
      </c>
    </row>
    <row r="1347" spans="1:10" x14ac:dyDescent="0.3">
      <c r="A1347" t="s">
        <v>287</v>
      </c>
      <c r="B1347" s="10">
        <v>2009</v>
      </c>
      <c r="C1347" s="10">
        <v>10</v>
      </c>
      <c r="D1347">
        <v>1</v>
      </c>
      <c r="E1347">
        <v>1</v>
      </c>
      <c r="F1347" s="10">
        <v>3.26</v>
      </c>
      <c r="G1347">
        <v>33.33</v>
      </c>
      <c r="I1347">
        <v>0</v>
      </c>
    </row>
    <row r="1348" spans="1:10" x14ac:dyDescent="0.3">
      <c r="A1348" t="s">
        <v>287</v>
      </c>
      <c r="B1348" s="10">
        <v>2010</v>
      </c>
      <c r="C1348" s="10">
        <v>8.33</v>
      </c>
      <c r="D1348">
        <v>1</v>
      </c>
      <c r="E1348">
        <v>1</v>
      </c>
      <c r="F1348" s="10">
        <v>22.34</v>
      </c>
      <c r="G1348">
        <v>36.36</v>
      </c>
      <c r="I1348">
        <v>0</v>
      </c>
    </row>
    <row r="1349" spans="1:10" x14ac:dyDescent="0.3">
      <c r="A1349" t="s">
        <v>287</v>
      </c>
      <c r="B1349" s="10">
        <v>2011</v>
      </c>
      <c r="C1349" s="10">
        <v>45</v>
      </c>
      <c r="D1349">
        <v>1</v>
      </c>
      <c r="E1349">
        <v>1</v>
      </c>
      <c r="F1349" s="10">
        <v>30.85</v>
      </c>
      <c r="G1349">
        <v>30</v>
      </c>
      <c r="H1349">
        <v>1</v>
      </c>
      <c r="I1349">
        <v>0</v>
      </c>
    </row>
    <row r="1350" spans="1:10" x14ac:dyDescent="0.3">
      <c r="A1350" t="s">
        <v>287</v>
      </c>
      <c r="B1350" s="10">
        <v>2012</v>
      </c>
      <c r="C1350" s="10">
        <v>86.36</v>
      </c>
      <c r="D1350">
        <v>1</v>
      </c>
      <c r="E1350">
        <v>1</v>
      </c>
      <c r="F1350" s="10">
        <v>27.78</v>
      </c>
      <c r="G1350">
        <v>40</v>
      </c>
      <c r="H1350">
        <v>1</v>
      </c>
      <c r="I1350">
        <v>0</v>
      </c>
    </row>
    <row r="1351" spans="1:10" x14ac:dyDescent="0.3">
      <c r="A1351" t="s">
        <v>287</v>
      </c>
      <c r="B1351" s="10">
        <v>2013</v>
      </c>
      <c r="C1351" s="10">
        <v>87.5</v>
      </c>
      <c r="D1351">
        <v>1</v>
      </c>
      <c r="E1351">
        <v>1</v>
      </c>
      <c r="F1351" s="10">
        <v>20.65</v>
      </c>
      <c r="G1351">
        <v>36.840000000000003</v>
      </c>
      <c r="H1351">
        <v>1</v>
      </c>
      <c r="I1351">
        <v>0</v>
      </c>
    </row>
    <row r="1352" spans="1:10" x14ac:dyDescent="0.3">
      <c r="A1352" t="s">
        <v>287</v>
      </c>
      <c r="B1352" s="10">
        <v>2014</v>
      </c>
      <c r="C1352" s="10">
        <v>87.5</v>
      </c>
      <c r="D1352">
        <v>1</v>
      </c>
      <c r="E1352">
        <v>1</v>
      </c>
      <c r="F1352" s="10">
        <v>34.380000000000003</v>
      </c>
      <c r="G1352">
        <v>36.840000000000003</v>
      </c>
      <c r="H1352">
        <v>1</v>
      </c>
      <c r="I1352">
        <v>0</v>
      </c>
    </row>
    <row r="1353" spans="1:10" x14ac:dyDescent="0.3">
      <c r="A1353" t="s">
        <v>287</v>
      </c>
      <c r="B1353" s="10">
        <v>2015</v>
      </c>
      <c r="C1353" s="10">
        <v>89.29</v>
      </c>
      <c r="D1353">
        <v>1</v>
      </c>
      <c r="E1353">
        <v>1</v>
      </c>
      <c r="F1353" s="10">
        <v>35</v>
      </c>
      <c r="G1353">
        <v>36.36</v>
      </c>
      <c r="H1353">
        <v>1</v>
      </c>
      <c r="I1353">
        <v>6.25</v>
      </c>
    </row>
    <row r="1354" spans="1:10" x14ac:dyDescent="0.3">
      <c r="A1354" t="s">
        <v>287</v>
      </c>
      <c r="B1354" s="10">
        <v>2016</v>
      </c>
      <c r="C1354" s="10">
        <v>97.22</v>
      </c>
      <c r="D1354">
        <v>1</v>
      </c>
      <c r="E1354">
        <v>1</v>
      </c>
      <c r="F1354" s="10">
        <v>25</v>
      </c>
      <c r="G1354">
        <v>37.93</v>
      </c>
      <c r="H1354">
        <v>1</v>
      </c>
      <c r="I1354">
        <v>6.25</v>
      </c>
    </row>
    <row r="1355" spans="1:10" x14ac:dyDescent="0.3">
      <c r="A1355" t="s">
        <v>287</v>
      </c>
      <c r="B1355" s="10">
        <v>2017</v>
      </c>
      <c r="C1355" s="10">
        <v>97.83</v>
      </c>
      <c r="D1355">
        <v>1</v>
      </c>
      <c r="E1355">
        <v>1</v>
      </c>
      <c r="F1355" s="10">
        <v>24.04</v>
      </c>
      <c r="G1355">
        <v>33.33</v>
      </c>
      <c r="H1355">
        <v>1</v>
      </c>
      <c r="I1355">
        <v>6.25</v>
      </c>
    </row>
    <row r="1356" spans="1:10" x14ac:dyDescent="0.3">
      <c r="A1356" t="s">
        <v>287</v>
      </c>
      <c r="B1356" s="10">
        <v>2018</v>
      </c>
      <c r="C1356" s="10">
        <v>98.08</v>
      </c>
      <c r="D1356">
        <v>1</v>
      </c>
      <c r="E1356">
        <v>1</v>
      </c>
      <c r="F1356" s="10">
        <v>21.71</v>
      </c>
      <c r="G1356">
        <v>32</v>
      </c>
      <c r="H1356">
        <v>1</v>
      </c>
      <c r="I1356">
        <v>6.25</v>
      </c>
    </row>
    <row r="1357" spans="1:10" x14ac:dyDescent="0.3">
      <c r="A1357" t="s">
        <v>287</v>
      </c>
      <c r="B1357" s="10">
        <v>2019</v>
      </c>
      <c r="C1357" s="10">
        <v>98.39</v>
      </c>
      <c r="D1357">
        <v>1</v>
      </c>
      <c r="E1357">
        <v>1</v>
      </c>
      <c r="F1357" s="10">
        <v>23.42</v>
      </c>
      <c r="G1357">
        <v>38.46</v>
      </c>
      <c r="H1357">
        <v>1</v>
      </c>
      <c r="I1357">
        <v>7.14</v>
      </c>
    </row>
    <row r="1358" spans="1:10" x14ac:dyDescent="0.3">
      <c r="A1358" t="s">
        <v>287</v>
      </c>
      <c r="B1358" s="10">
        <v>2020</v>
      </c>
      <c r="C1358" s="10">
        <v>98.53</v>
      </c>
      <c r="D1358">
        <v>1</v>
      </c>
      <c r="E1358">
        <v>1</v>
      </c>
      <c r="F1358" s="10">
        <v>28.85</v>
      </c>
      <c r="G1358">
        <v>35.71</v>
      </c>
      <c r="H1358">
        <v>1</v>
      </c>
      <c r="I1358">
        <v>0</v>
      </c>
    </row>
    <row r="1359" spans="1:10" x14ac:dyDescent="0.3">
      <c r="A1359" t="s">
        <v>287</v>
      </c>
      <c r="B1359" s="10">
        <v>2021</v>
      </c>
      <c r="C1359" s="10">
        <v>98.68</v>
      </c>
      <c r="D1359">
        <v>1</v>
      </c>
      <c r="E1359">
        <v>1</v>
      </c>
      <c r="F1359" s="10">
        <v>31.41</v>
      </c>
      <c r="G1359">
        <v>38.46</v>
      </c>
      <c r="H1359">
        <v>1</v>
      </c>
      <c r="I1359">
        <v>0</v>
      </c>
    </row>
    <row r="1360" spans="1:10" x14ac:dyDescent="0.3">
      <c r="A1360" t="s">
        <v>47</v>
      </c>
      <c r="B1360" s="10">
        <v>2008</v>
      </c>
      <c r="C1360" s="10">
        <v>79.09</v>
      </c>
      <c r="D1360">
        <v>1</v>
      </c>
      <c r="E1360">
        <v>1</v>
      </c>
      <c r="F1360" s="10">
        <v>88.3</v>
      </c>
      <c r="I1360">
        <v>0</v>
      </c>
      <c r="J1360">
        <v>13.33</v>
      </c>
    </row>
    <row r="1361" spans="1:10" x14ac:dyDescent="0.3">
      <c r="A1361" t="s">
        <v>47</v>
      </c>
      <c r="B1361" s="10">
        <v>2009</v>
      </c>
      <c r="C1361" s="10">
        <v>99.22</v>
      </c>
      <c r="D1361">
        <v>1</v>
      </c>
      <c r="E1361">
        <v>1</v>
      </c>
      <c r="F1361" s="10">
        <v>92.39</v>
      </c>
      <c r="G1361">
        <v>80</v>
      </c>
      <c r="I1361">
        <v>12.5</v>
      </c>
      <c r="J1361">
        <v>13.33</v>
      </c>
    </row>
    <row r="1362" spans="1:10" x14ac:dyDescent="0.3">
      <c r="A1362" t="s">
        <v>47</v>
      </c>
      <c r="B1362" s="10">
        <v>2010</v>
      </c>
      <c r="C1362" s="10">
        <v>98.17</v>
      </c>
      <c r="D1362">
        <v>1</v>
      </c>
      <c r="E1362">
        <v>1</v>
      </c>
      <c r="F1362" s="10">
        <v>64.89</v>
      </c>
      <c r="G1362">
        <v>73.680000000000007</v>
      </c>
      <c r="I1362">
        <v>5.88</v>
      </c>
      <c r="J1362">
        <v>13.33</v>
      </c>
    </row>
    <row r="1363" spans="1:10" x14ac:dyDescent="0.3">
      <c r="A1363" t="s">
        <v>47</v>
      </c>
      <c r="B1363" s="10">
        <v>2011</v>
      </c>
      <c r="C1363" s="10">
        <v>95.63</v>
      </c>
      <c r="D1363">
        <v>1</v>
      </c>
      <c r="E1363">
        <v>1</v>
      </c>
      <c r="F1363" s="10">
        <v>94.68</v>
      </c>
      <c r="G1363">
        <v>81.25</v>
      </c>
      <c r="H1363">
        <v>1</v>
      </c>
      <c r="I1363">
        <v>5.88</v>
      </c>
      <c r="J1363">
        <v>12.5</v>
      </c>
    </row>
    <row r="1364" spans="1:10" x14ac:dyDescent="0.3">
      <c r="A1364" t="s">
        <v>47</v>
      </c>
      <c r="B1364" s="10">
        <v>2012</v>
      </c>
      <c r="C1364" s="10">
        <v>88.82</v>
      </c>
      <c r="D1364">
        <v>1</v>
      </c>
      <c r="E1364">
        <v>1</v>
      </c>
      <c r="F1364" s="10">
        <v>87.78</v>
      </c>
      <c r="G1364">
        <v>63.16</v>
      </c>
      <c r="H1364">
        <v>1</v>
      </c>
      <c r="I1364">
        <v>10.53</v>
      </c>
      <c r="J1364">
        <v>13.33</v>
      </c>
    </row>
    <row r="1365" spans="1:10" x14ac:dyDescent="0.3">
      <c r="A1365" t="s">
        <v>47</v>
      </c>
      <c r="B1365" s="10">
        <v>2013</v>
      </c>
      <c r="C1365" s="10">
        <v>88.33</v>
      </c>
      <c r="D1365">
        <v>1</v>
      </c>
      <c r="E1365">
        <v>1</v>
      </c>
      <c r="F1365" s="10">
        <v>85.87</v>
      </c>
      <c r="G1365">
        <v>75</v>
      </c>
      <c r="H1365">
        <v>1</v>
      </c>
      <c r="I1365">
        <v>11.11</v>
      </c>
      <c r="J1365">
        <v>20</v>
      </c>
    </row>
    <row r="1366" spans="1:10" x14ac:dyDescent="0.3">
      <c r="A1366" t="s">
        <v>47</v>
      </c>
      <c r="B1366" s="10">
        <v>2014</v>
      </c>
      <c r="C1366" s="10">
        <v>84.57</v>
      </c>
      <c r="D1366">
        <v>1</v>
      </c>
      <c r="E1366">
        <v>1</v>
      </c>
      <c r="F1366" s="10">
        <v>94.79</v>
      </c>
      <c r="G1366">
        <v>73.33</v>
      </c>
      <c r="H1366">
        <v>1</v>
      </c>
      <c r="I1366">
        <v>5.88</v>
      </c>
      <c r="J1366">
        <v>28.57</v>
      </c>
    </row>
    <row r="1367" spans="1:10" x14ac:dyDescent="0.3">
      <c r="A1367" t="s">
        <v>47</v>
      </c>
      <c r="B1367" s="10">
        <v>2015</v>
      </c>
      <c r="C1367" s="10">
        <v>88.36</v>
      </c>
      <c r="D1367">
        <v>1</v>
      </c>
      <c r="E1367">
        <v>1</v>
      </c>
      <c r="F1367" s="10">
        <v>95</v>
      </c>
      <c r="G1367">
        <v>81.25</v>
      </c>
      <c r="H1367">
        <v>1</v>
      </c>
      <c r="I1367">
        <v>12.5</v>
      </c>
      <c r="J1367">
        <v>35.71</v>
      </c>
    </row>
    <row r="1368" spans="1:10" x14ac:dyDescent="0.3">
      <c r="A1368" t="s">
        <v>47</v>
      </c>
      <c r="B1368" s="10">
        <v>2016</v>
      </c>
      <c r="C1368" s="10">
        <v>73.260000000000005</v>
      </c>
      <c r="D1368">
        <v>1</v>
      </c>
      <c r="E1368">
        <v>1</v>
      </c>
      <c r="F1368" s="10">
        <v>87</v>
      </c>
      <c r="G1368">
        <v>80</v>
      </c>
      <c r="H1368">
        <v>1</v>
      </c>
      <c r="I1368">
        <v>13.33</v>
      </c>
      <c r="J1368">
        <v>28.57</v>
      </c>
    </row>
    <row r="1369" spans="1:10" x14ac:dyDescent="0.3">
      <c r="A1369" t="s">
        <v>47</v>
      </c>
      <c r="B1369" s="10">
        <v>2017</v>
      </c>
      <c r="C1369" s="10">
        <v>93.45</v>
      </c>
      <c r="D1369">
        <v>1</v>
      </c>
      <c r="E1369">
        <v>1</v>
      </c>
      <c r="F1369" s="10">
        <v>87.5</v>
      </c>
      <c r="G1369">
        <v>76.47</v>
      </c>
      <c r="H1369">
        <v>1</v>
      </c>
      <c r="I1369">
        <v>12.5</v>
      </c>
    </row>
    <row r="1370" spans="1:10" x14ac:dyDescent="0.3">
      <c r="A1370" t="s">
        <v>47</v>
      </c>
      <c r="B1370" s="10">
        <v>2018</v>
      </c>
      <c r="C1370" s="10">
        <v>91.61</v>
      </c>
      <c r="D1370">
        <v>1</v>
      </c>
      <c r="E1370">
        <v>1</v>
      </c>
      <c r="F1370" s="10">
        <v>80.92</v>
      </c>
      <c r="G1370">
        <v>80</v>
      </c>
      <c r="H1370">
        <v>1</v>
      </c>
      <c r="I1370">
        <v>8.33</v>
      </c>
    </row>
    <row r="1371" spans="1:10" x14ac:dyDescent="0.3">
      <c r="A1371" t="s">
        <v>47</v>
      </c>
      <c r="B1371" s="10">
        <v>2019</v>
      </c>
      <c r="C1371" s="10">
        <v>90.17</v>
      </c>
      <c r="D1371">
        <v>1</v>
      </c>
      <c r="E1371">
        <v>1</v>
      </c>
      <c r="F1371" s="10">
        <v>82.91</v>
      </c>
      <c r="G1371">
        <v>73.33</v>
      </c>
      <c r="H1371">
        <v>1</v>
      </c>
      <c r="I1371">
        <v>20</v>
      </c>
      <c r="J1371">
        <v>33.33</v>
      </c>
    </row>
    <row r="1372" spans="1:10" x14ac:dyDescent="0.3">
      <c r="A1372" t="s">
        <v>47</v>
      </c>
      <c r="B1372" s="10">
        <v>2020</v>
      </c>
      <c r="C1372" s="10">
        <v>94.28</v>
      </c>
      <c r="D1372">
        <v>1</v>
      </c>
      <c r="E1372">
        <v>1</v>
      </c>
      <c r="F1372" s="10">
        <v>71.150000000000006</v>
      </c>
      <c r="G1372">
        <v>76.47</v>
      </c>
      <c r="H1372">
        <v>1</v>
      </c>
      <c r="I1372">
        <v>13.33</v>
      </c>
      <c r="J1372">
        <v>35.71</v>
      </c>
    </row>
    <row r="1373" spans="1:10" x14ac:dyDescent="0.3">
      <c r="A1373" t="s">
        <v>47</v>
      </c>
      <c r="B1373" s="10">
        <v>2021</v>
      </c>
      <c r="C1373" s="10">
        <v>93.92</v>
      </c>
      <c r="D1373">
        <v>1</v>
      </c>
      <c r="E1373">
        <v>1</v>
      </c>
      <c r="F1373" s="10">
        <v>59.62</v>
      </c>
      <c r="G1373">
        <v>75</v>
      </c>
      <c r="H1373">
        <v>1</v>
      </c>
      <c r="I1373">
        <v>23.53</v>
      </c>
      <c r="J1373">
        <v>28.57</v>
      </c>
    </row>
    <row r="1374" spans="1:10" x14ac:dyDescent="0.3">
      <c r="A1374" t="s">
        <v>31</v>
      </c>
      <c r="B1374" s="10">
        <v>2008</v>
      </c>
      <c r="C1374" s="10">
        <v>0</v>
      </c>
      <c r="D1374">
        <v>0</v>
      </c>
      <c r="E1374">
        <v>1</v>
      </c>
      <c r="F1374" s="10">
        <v>76.260000000000005</v>
      </c>
      <c r="G1374">
        <v>53.33</v>
      </c>
      <c r="I1374">
        <v>0</v>
      </c>
    </row>
    <row r="1375" spans="1:10" x14ac:dyDescent="0.3">
      <c r="A1375" t="s">
        <v>31</v>
      </c>
      <c r="B1375" s="10">
        <v>2009</v>
      </c>
      <c r="C1375" s="10">
        <v>0</v>
      </c>
      <c r="D1375">
        <v>1</v>
      </c>
      <c r="E1375">
        <v>1</v>
      </c>
      <c r="F1375" s="10">
        <v>75.63</v>
      </c>
      <c r="G1375">
        <v>53.33</v>
      </c>
      <c r="I1375">
        <v>0</v>
      </c>
    </row>
    <row r="1376" spans="1:10" x14ac:dyDescent="0.3">
      <c r="A1376" t="s">
        <v>31</v>
      </c>
      <c r="B1376" s="10">
        <v>2010</v>
      </c>
      <c r="C1376" s="10">
        <v>0</v>
      </c>
      <c r="D1376">
        <v>1</v>
      </c>
      <c r="E1376">
        <v>1</v>
      </c>
      <c r="F1376" s="10">
        <v>70.95</v>
      </c>
      <c r="G1376">
        <v>50</v>
      </c>
      <c r="I1376">
        <v>28.57</v>
      </c>
      <c r="J1376">
        <v>30.77</v>
      </c>
    </row>
    <row r="1377" spans="1:10" x14ac:dyDescent="0.3">
      <c r="A1377" t="s">
        <v>31</v>
      </c>
      <c r="B1377" s="10">
        <v>2011</v>
      </c>
      <c r="C1377" s="10">
        <v>13.16</v>
      </c>
      <c r="D1377">
        <v>1</v>
      </c>
      <c r="E1377">
        <v>1</v>
      </c>
      <c r="F1377" s="10">
        <v>92.15</v>
      </c>
      <c r="G1377">
        <v>50</v>
      </c>
      <c r="H1377">
        <v>1</v>
      </c>
      <c r="I1377">
        <v>28.57</v>
      </c>
      <c r="J1377">
        <v>30.77</v>
      </c>
    </row>
    <row r="1378" spans="1:10" x14ac:dyDescent="0.3">
      <c r="A1378" t="s">
        <v>31</v>
      </c>
      <c r="B1378" s="10">
        <v>2012</v>
      </c>
      <c r="C1378" s="10">
        <v>32.61</v>
      </c>
      <c r="D1378">
        <v>1</v>
      </c>
      <c r="E1378">
        <v>0</v>
      </c>
      <c r="F1378" s="10">
        <v>97.34</v>
      </c>
      <c r="G1378">
        <v>60</v>
      </c>
      <c r="H1378">
        <v>1</v>
      </c>
      <c r="I1378">
        <v>30.77</v>
      </c>
      <c r="J1378">
        <v>30.77</v>
      </c>
    </row>
    <row r="1379" spans="1:10" x14ac:dyDescent="0.3">
      <c r="A1379" t="s">
        <v>31</v>
      </c>
      <c r="B1379" s="10">
        <v>2013</v>
      </c>
      <c r="C1379" s="10">
        <v>39.58</v>
      </c>
      <c r="D1379">
        <v>0</v>
      </c>
      <c r="E1379">
        <v>0</v>
      </c>
      <c r="F1379" s="10">
        <v>94.88</v>
      </c>
      <c r="G1379">
        <v>68.75</v>
      </c>
      <c r="H1379">
        <v>1</v>
      </c>
      <c r="I1379">
        <v>18.18</v>
      </c>
      <c r="J1379">
        <v>28.57</v>
      </c>
    </row>
    <row r="1380" spans="1:10" x14ac:dyDescent="0.3">
      <c r="A1380" t="s">
        <v>31</v>
      </c>
      <c r="B1380" s="10">
        <v>2014</v>
      </c>
      <c r="C1380" s="10">
        <v>38</v>
      </c>
      <c r="D1380">
        <v>0</v>
      </c>
      <c r="E1380">
        <v>0</v>
      </c>
      <c r="F1380" s="10">
        <v>90.62</v>
      </c>
      <c r="G1380">
        <v>73.33</v>
      </c>
      <c r="H1380">
        <v>1</v>
      </c>
      <c r="I1380">
        <v>25</v>
      </c>
      <c r="J1380">
        <v>30.77</v>
      </c>
    </row>
    <row r="1381" spans="1:10" x14ac:dyDescent="0.3">
      <c r="A1381" t="s">
        <v>31</v>
      </c>
      <c r="B1381" s="10">
        <v>2015</v>
      </c>
      <c r="C1381" s="10">
        <v>36</v>
      </c>
      <c r="D1381">
        <v>0</v>
      </c>
      <c r="E1381">
        <v>0</v>
      </c>
      <c r="F1381" s="10">
        <v>77.260000000000005</v>
      </c>
      <c r="G1381">
        <v>64.290000000000006</v>
      </c>
      <c r="H1381">
        <v>1</v>
      </c>
      <c r="I1381">
        <v>27.27</v>
      </c>
      <c r="J1381">
        <v>18.18</v>
      </c>
    </row>
    <row r="1382" spans="1:10" x14ac:dyDescent="0.3">
      <c r="A1382" t="s">
        <v>31</v>
      </c>
      <c r="B1382" s="10">
        <v>2016</v>
      </c>
      <c r="C1382" s="10">
        <v>39.659999999999997</v>
      </c>
      <c r="D1382">
        <v>1</v>
      </c>
      <c r="E1382">
        <v>0</v>
      </c>
      <c r="F1382" s="10">
        <v>77.400000000000006</v>
      </c>
      <c r="G1382">
        <v>63.64</v>
      </c>
      <c r="H1382">
        <v>1</v>
      </c>
      <c r="I1382">
        <v>30</v>
      </c>
      <c r="J1382">
        <v>9.09</v>
      </c>
    </row>
    <row r="1383" spans="1:10" x14ac:dyDescent="0.3">
      <c r="A1383" t="s">
        <v>31</v>
      </c>
      <c r="B1383" s="10">
        <v>2017</v>
      </c>
      <c r="C1383" s="10">
        <v>26.39</v>
      </c>
      <c r="D1383">
        <v>0</v>
      </c>
      <c r="E1383">
        <v>0</v>
      </c>
      <c r="F1383" s="10">
        <v>66.03</v>
      </c>
      <c r="G1383">
        <v>61.54</v>
      </c>
      <c r="H1383">
        <v>1</v>
      </c>
      <c r="I1383">
        <v>40</v>
      </c>
      <c r="J1383">
        <v>16.670000000000002</v>
      </c>
    </row>
    <row r="1384" spans="1:10" x14ac:dyDescent="0.3">
      <c r="A1384" t="s">
        <v>31</v>
      </c>
      <c r="B1384" s="10">
        <v>2018</v>
      </c>
      <c r="C1384" s="10">
        <v>21.62</v>
      </c>
      <c r="D1384">
        <v>0</v>
      </c>
      <c r="E1384">
        <v>1</v>
      </c>
      <c r="F1384" s="10">
        <v>68</v>
      </c>
      <c r="G1384">
        <v>66.67</v>
      </c>
      <c r="H1384">
        <v>1</v>
      </c>
      <c r="I1384">
        <v>33.33</v>
      </c>
      <c r="J1384">
        <v>18.18</v>
      </c>
    </row>
    <row r="1385" spans="1:10" x14ac:dyDescent="0.3">
      <c r="A1385" t="s">
        <v>31</v>
      </c>
      <c r="B1385" s="10">
        <v>2019</v>
      </c>
      <c r="C1385" s="10">
        <v>20.27</v>
      </c>
      <c r="D1385">
        <v>0</v>
      </c>
      <c r="E1385">
        <v>1</v>
      </c>
      <c r="F1385" s="10">
        <v>87.8</v>
      </c>
      <c r="G1385">
        <v>64.290000000000006</v>
      </c>
      <c r="H1385">
        <v>1</v>
      </c>
      <c r="I1385">
        <v>27.27</v>
      </c>
      <c r="J1385">
        <v>16.670000000000002</v>
      </c>
    </row>
    <row r="1386" spans="1:10" x14ac:dyDescent="0.3">
      <c r="A1386" t="s">
        <v>31</v>
      </c>
      <c r="B1386" s="10">
        <v>2020</v>
      </c>
      <c r="C1386" s="10">
        <v>16.22</v>
      </c>
      <c r="D1386">
        <v>0</v>
      </c>
      <c r="E1386">
        <v>1</v>
      </c>
      <c r="F1386" s="10">
        <v>86.33</v>
      </c>
      <c r="G1386">
        <v>71.430000000000007</v>
      </c>
      <c r="H1386">
        <v>1</v>
      </c>
      <c r="I1386">
        <v>33.33</v>
      </c>
      <c r="J1386">
        <v>8.33</v>
      </c>
    </row>
    <row r="1387" spans="1:10" x14ac:dyDescent="0.3">
      <c r="A1387" t="s">
        <v>31</v>
      </c>
      <c r="B1387" s="10">
        <v>2021</v>
      </c>
      <c r="C1387" s="10">
        <v>16.22</v>
      </c>
      <c r="D1387">
        <v>0</v>
      </c>
      <c r="E1387">
        <v>1</v>
      </c>
      <c r="F1387" s="10">
        <v>86.06</v>
      </c>
      <c r="G1387">
        <v>69.23</v>
      </c>
      <c r="H1387">
        <v>1</v>
      </c>
      <c r="I1387">
        <v>50</v>
      </c>
      <c r="J1387">
        <v>15.38</v>
      </c>
    </row>
    <row r="1388" spans="1:10" x14ac:dyDescent="0.3">
      <c r="A1388" t="s">
        <v>694</v>
      </c>
      <c r="B1388" s="10">
        <v>2008</v>
      </c>
      <c r="C1388" s="10">
        <v>35.71</v>
      </c>
      <c r="D1388">
        <v>0</v>
      </c>
      <c r="E1388">
        <v>0</v>
      </c>
      <c r="F1388" s="10">
        <v>49.33</v>
      </c>
      <c r="G1388">
        <v>42.86</v>
      </c>
      <c r="I1388">
        <v>0</v>
      </c>
    </row>
    <row r="1389" spans="1:10" x14ac:dyDescent="0.3">
      <c r="A1389" t="s">
        <v>694</v>
      </c>
      <c r="B1389" s="10">
        <v>2009</v>
      </c>
      <c r="C1389" s="10">
        <v>43.75</v>
      </c>
      <c r="D1389">
        <v>0</v>
      </c>
      <c r="E1389">
        <v>1</v>
      </c>
      <c r="F1389" s="10">
        <v>19.34</v>
      </c>
      <c r="G1389">
        <v>62.5</v>
      </c>
      <c r="I1389">
        <v>0</v>
      </c>
    </row>
    <row r="1390" spans="1:10" x14ac:dyDescent="0.3">
      <c r="A1390" t="s">
        <v>694</v>
      </c>
      <c r="B1390" s="10">
        <v>2010</v>
      </c>
      <c r="C1390" s="10">
        <v>33.33</v>
      </c>
      <c r="D1390">
        <v>1</v>
      </c>
      <c r="E1390">
        <v>1</v>
      </c>
      <c r="F1390" s="10">
        <v>68.099999999999994</v>
      </c>
      <c r="G1390">
        <v>57.14</v>
      </c>
      <c r="I1390">
        <v>11.11</v>
      </c>
    </row>
    <row r="1391" spans="1:10" x14ac:dyDescent="0.3">
      <c r="A1391" t="s">
        <v>694</v>
      </c>
      <c r="B1391" s="10">
        <v>2011</v>
      </c>
      <c r="C1391" s="10">
        <v>35</v>
      </c>
      <c r="D1391">
        <v>1</v>
      </c>
      <c r="E1391">
        <v>1</v>
      </c>
      <c r="F1391" s="10">
        <v>78</v>
      </c>
      <c r="G1391">
        <v>42.86</v>
      </c>
      <c r="H1391">
        <v>1</v>
      </c>
      <c r="I1391">
        <v>11.11</v>
      </c>
    </row>
    <row r="1392" spans="1:10" x14ac:dyDescent="0.3">
      <c r="A1392" t="s">
        <v>694</v>
      </c>
      <c r="B1392" s="10">
        <v>2012</v>
      </c>
      <c r="C1392" s="10">
        <v>0</v>
      </c>
      <c r="D1392">
        <v>1</v>
      </c>
      <c r="E1392">
        <v>1</v>
      </c>
      <c r="F1392" s="10">
        <v>75.08</v>
      </c>
      <c r="G1392">
        <v>42.86</v>
      </c>
      <c r="H1392">
        <v>1</v>
      </c>
      <c r="I1392">
        <v>11.11</v>
      </c>
    </row>
    <row r="1393" spans="1:10" x14ac:dyDescent="0.3">
      <c r="A1393" t="s">
        <v>694</v>
      </c>
      <c r="B1393" s="10">
        <v>2013</v>
      </c>
      <c r="C1393" s="10">
        <v>0</v>
      </c>
      <c r="D1393">
        <v>1</v>
      </c>
      <c r="E1393">
        <v>1</v>
      </c>
      <c r="F1393" s="10">
        <v>89.6</v>
      </c>
      <c r="G1393">
        <v>62.5</v>
      </c>
      <c r="H1393">
        <v>1</v>
      </c>
      <c r="I1393">
        <v>11.11</v>
      </c>
    </row>
    <row r="1394" spans="1:10" x14ac:dyDescent="0.3">
      <c r="A1394" t="s">
        <v>694</v>
      </c>
      <c r="B1394" s="10">
        <v>2014</v>
      </c>
      <c r="C1394" s="10">
        <v>0</v>
      </c>
      <c r="D1394">
        <v>1</v>
      </c>
      <c r="E1394">
        <v>1</v>
      </c>
      <c r="F1394" s="10">
        <v>76.459999999999994</v>
      </c>
      <c r="G1394">
        <v>55.56</v>
      </c>
      <c r="H1394">
        <v>1</v>
      </c>
      <c r="I1394">
        <v>11.11</v>
      </c>
    </row>
    <row r="1395" spans="1:10" x14ac:dyDescent="0.3">
      <c r="A1395" t="s">
        <v>694</v>
      </c>
      <c r="B1395" s="10">
        <v>2015</v>
      </c>
      <c r="C1395" s="10">
        <v>0</v>
      </c>
      <c r="D1395">
        <v>1</v>
      </c>
      <c r="E1395">
        <v>1</v>
      </c>
      <c r="F1395" s="10">
        <v>98.12</v>
      </c>
      <c r="G1395">
        <v>55.56</v>
      </c>
      <c r="H1395">
        <v>1</v>
      </c>
      <c r="I1395">
        <v>22.22</v>
      </c>
    </row>
    <row r="1396" spans="1:10" x14ac:dyDescent="0.3">
      <c r="A1396" t="s">
        <v>694</v>
      </c>
      <c r="B1396" s="10">
        <v>2016</v>
      </c>
      <c r="C1396" s="10">
        <v>9.09</v>
      </c>
      <c r="D1396">
        <v>1</v>
      </c>
      <c r="E1396">
        <v>1</v>
      </c>
      <c r="F1396" s="10">
        <v>94.57</v>
      </c>
      <c r="G1396">
        <v>55.56</v>
      </c>
      <c r="H1396">
        <v>1</v>
      </c>
      <c r="I1396">
        <v>30</v>
      </c>
    </row>
    <row r="1397" spans="1:10" x14ac:dyDescent="0.3">
      <c r="A1397" t="s">
        <v>694</v>
      </c>
      <c r="B1397" s="10">
        <v>2017</v>
      </c>
      <c r="C1397" s="10">
        <v>0</v>
      </c>
      <c r="D1397">
        <v>1</v>
      </c>
      <c r="E1397">
        <v>1</v>
      </c>
      <c r="F1397" s="10">
        <v>87.15</v>
      </c>
      <c r="G1397">
        <v>42.86</v>
      </c>
      <c r="H1397">
        <v>1</v>
      </c>
      <c r="I1397">
        <v>30</v>
      </c>
    </row>
    <row r="1398" spans="1:10" x14ac:dyDescent="0.3">
      <c r="A1398" t="s">
        <v>694</v>
      </c>
      <c r="B1398" s="10">
        <v>2018</v>
      </c>
      <c r="C1398" s="10">
        <v>3.33</v>
      </c>
      <c r="D1398">
        <v>1</v>
      </c>
      <c r="E1398">
        <v>1</v>
      </c>
      <c r="F1398" s="10">
        <v>70.05</v>
      </c>
      <c r="G1398">
        <v>50</v>
      </c>
      <c r="H1398">
        <v>1</v>
      </c>
      <c r="I1398">
        <v>36.36</v>
      </c>
    </row>
    <row r="1399" spans="1:10" x14ac:dyDescent="0.3">
      <c r="A1399" t="s">
        <v>694</v>
      </c>
      <c r="B1399" s="10">
        <v>2019</v>
      </c>
      <c r="C1399" s="10">
        <v>2.5</v>
      </c>
      <c r="D1399">
        <v>1</v>
      </c>
      <c r="E1399">
        <v>1</v>
      </c>
      <c r="F1399" s="10">
        <v>38.39</v>
      </c>
      <c r="G1399">
        <v>62.5</v>
      </c>
      <c r="H1399">
        <v>1</v>
      </c>
      <c r="I1399">
        <v>30</v>
      </c>
    </row>
    <row r="1400" spans="1:10" x14ac:dyDescent="0.3">
      <c r="A1400" t="s">
        <v>694</v>
      </c>
      <c r="B1400" s="10">
        <v>2020</v>
      </c>
      <c r="C1400" s="10">
        <v>15.22</v>
      </c>
      <c r="D1400">
        <v>1</v>
      </c>
      <c r="E1400">
        <v>1</v>
      </c>
      <c r="F1400" s="10">
        <v>74.010000000000005</v>
      </c>
      <c r="G1400">
        <v>57.14</v>
      </c>
      <c r="H1400">
        <v>1</v>
      </c>
      <c r="I1400">
        <v>40</v>
      </c>
    </row>
    <row r="1401" spans="1:10" x14ac:dyDescent="0.3">
      <c r="A1401" t="s">
        <v>694</v>
      </c>
      <c r="B1401" s="10">
        <v>2021</v>
      </c>
      <c r="C1401" s="10">
        <v>27.08</v>
      </c>
      <c r="D1401">
        <v>1</v>
      </c>
      <c r="E1401">
        <v>1</v>
      </c>
      <c r="F1401" s="10">
        <v>84.14</v>
      </c>
      <c r="G1401">
        <v>55.56</v>
      </c>
      <c r="H1401">
        <v>1</v>
      </c>
      <c r="I1401">
        <v>50</v>
      </c>
    </row>
    <row r="1402" spans="1:10" x14ac:dyDescent="0.3">
      <c r="A1402" t="s">
        <v>327</v>
      </c>
      <c r="B1402" s="10">
        <v>2008</v>
      </c>
      <c r="C1402" s="10">
        <v>97.06</v>
      </c>
      <c r="D1402">
        <v>1</v>
      </c>
      <c r="E1402">
        <v>0</v>
      </c>
      <c r="F1402" s="10">
        <v>62.66</v>
      </c>
      <c r="I1402">
        <v>0</v>
      </c>
      <c r="J1402">
        <v>5</v>
      </c>
    </row>
    <row r="1403" spans="1:10" x14ac:dyDescent="0.3">
      <c r="A1403" t="s">
        <v>327</v>
      </c>
      <c r="B1403" s="10">
        <v>2009</v>
      </c>
      <c r="C1403" s="10">
        <v>97.06</v>
      </c>
      <c r="D1403">
        <v>1</v>
      </c>
      <c r="E1403">
        <v>1</v>
      </c>
      <c r="F1403" s="10">
        <v>31.82</v>
      </c>
      <c r="I1403">
        <v>0</v>
      </c>
      <c r="J1403">
        <v>4.55</v>
      </c>
    </row>
    <row r="1404" spans="1:10" x14ac:dyDescent="0.3">
      <c r="A1404" t="s">
        <v>327</v>
      </c>
      <c r="B1404" s="10">
        <v>2010</v>
      </c>
      <c r="C1404" s="10">
        <v>97.22</v>
      </c>
      <c r="D1404">
        <v>1</v>
      </c>
      <c r="E1404">
        <v>1</v>
      </c>
      <c r="F1404" s="10">
        <v>70.63</v>
      </c>
      <c r="G1404">
        <v>9.09</v>
      </c>
      <c r="I1404">
        <v>0</v>
      </c>
      <c r="J1404">
        <v>5</v>
      </c>
    </row>
    <row r="1405" spans="1:10" x14ac:dyDescent="0.3">
      <c r="A1405" t="s">
        <v>327</v>
      </c>
      <c r="B1405" s="10">
        <v>2011</v>
      </c>
      <c r="C1405" s="10">
        <v>97.37</v>
      </c>
      <c r="D1405">
        <v>1</v>
      </c>
      <c r="E1405">
        <v>1</v>
      </c>
      <c r="F1405" s="10">
        <v>57.56</v>
      </c>
      <c r="G1405">
        <v>12.5</v>
      </c>
      <c r="H1405">
        <v>1</v>
      </c>
      <c r="I1405">
        <v>0</v>
      </c>
      <c r="J1405">
        <v>4.76</v>
      </c>
    </row>
    <row r="1406" spans="1:10" x14ac:dyDescent="0.3">
      <c r="A1406" t="s">
        <v>327</v>
      </c>
      <c r="B1406" s="10">
        <v>2012</v>
      </c>
      <c r="C1406" s="10">
        <v>97.83</v>
      </c>
      <c r="D1406">
        <v>1</v>
      </c>
      <c r="E1406">
        <v>1</v>
      </c>
      <c r="F1406" s="10">
        <v>66.47</v>
      </c>
      <c r="G1406">
        <v>13.64</v>
      </c>
      <c r="H1406">
        <v>1</v>
      </c>
      <c r="I1406">
        <v>0</v>
      </c>
      <c r="J1406">
        <v>4.76</v>
      </c>
    </row>
    <row r="1407" spans="1:10" x14ac:dyDescent="0.3">
      <c r="A1407" t="s">
        <v>327</v>
      </c>
      <c r="B1407" s="10">
        <v>2013</v>
      </c>
      <c r="C1407" s="10">
        <v>97.92</v>
      </c>
      <c r="D1407">
        <v>1</v>
      </c>
      <c r="E1407">
        <v>1</v>
      </c>
      <c r="F1407" s="10">
        <v>41.07</v>
      </c>
      <c r="G1407">
        <v>17.39</v>
      </c>
      <c r="H1407">
        <v>1</v>
      </c>
      <c r="I1407">
        <v>0</v>
      </c>
      <c r="J1407">
        <v>4.76</v>
      </c>
    </row>
    <row r="1408" spans="1:10" x14ac:dyDescent="0.3">
      <c r="A1408" t="s">
        <v>327</v>
      </c>
      <c r="B1408" s="10">
        <v>2014</v>
      </c>
      <c r="C1408" s="10">
        <v>94</v>
      </c>
      <c r="D1408">
        <v>1</v>
      </c>
      <c r="E1408">
        <v>1</v>
      </c>
      <c r="F1408" s="10">
        <v>43.1</v>
      </c>
      <c r="G1408">
        <v>17.39</v>
      </c>
      <c r="H1408">
        <v>1</v>
      </c>
      <c r="I1408">
        <v>0</v>
      </c>
      <c r="J1408">
        <v>4.76</v>
      </c>
    </row>
    <row r="1409" spans="1:10" x14ac:dyDescent="0.3">
      <c r="A1409" t="s">
        <v>327</v>
      </c>
      <c r="B1409" s="10">
        <v>2015</v>
      </c>
      <c r="C1409" s="10">
        <v>94</v>
      </c>
      <c r="D1409">
        <v>1</v>
      </c>
      <c r="E1409">
        <v>1</v>
      </c>
      <c r="F1409" s="10">
        <v>21.43</v>
      </c>
      <c r="G1409">
        <v>19.05</v>
      </c>
      <c r="H1409">
        <v>1</v>
      </c>
      <c r="I1409">
        <v>0</v>
      </c>
      <c r="J1409">
        <v>4.76</v>
      </c>
    </row>
    <row r="1410" spans="1:10" x14ac:dyDescent="0.3">
      <c r="A1410" t="s">
        <v>327</v>
      </c>
      <c r="B1410" s="10">
        <v>2016</v>
      </c>
      <c r="C1410" s="10">
        <v>98.28</v>
      </c>
      <c r="D1410">
        <v>1</v>
      </c>
      <c r="E1410">
        <v>1</v>
      </c>
      <c r="F1410" s="10">
        <v>32.450000000000003</v>
      </c>
      <c r="G1410">
        <v>29.03</v>
      </c>
      <c r="H1410">
        <v>1</v>
      </c>
      <c r="I1410">
        <v>0</v>
      </c>
      <c r="J1410">
        <v>9.52</v>
      </c>
    </row>
    <row r="1411" spans="1:10" x14ac:dyDescent="0.3">
      <c r="A1411" t="s">
        <v>327</v>
      </c>
      <c r="B1411" s="10">
        <v>2017</v>
      </c>
      <c r="C1411" s="10">
        <v>95.83</v>
      </c>
      <c r="D1411">
        <v>1</v>
      </c>
      <c r="E1411">
        <v>1</v>
      </c>
      <c r="F1411" s="10">
        <v>24.34</v>
      </c>
      <c r="G1411">
        <v>43.48</v>
      </c>
      <c r="H1411">
        <v>1</v>
      </c>
      <c r="I1411">
        <v>0</v>
      </c>
      <c r="J1411">
        <v>10</v>
      </c>
    </row>
    <row r="1412" spans="1:10" x14ac:dyDescent="0.3">
      <c r="A1412" t="s">
        <v>327</v>
      </c>
      <c r="B1412" s="10">
        <v>2018</v>
      </c>
      <c r="C1412" s="10">
        <v>98.65</v>
      </c>
      <c r="D1412">
        <v>1</v>
      </c>
      <c r="E1412">
        <v>1</v>
      </c>
      <c r="F1412" s="10">
        <v>35.92</v>
      </c>
      <c r="G1412">
        <v>45.45</v>
      </c>
      <c r="H1412">
        <v>1</v>
      </c>
      <c r="I1412">
        <v>0</v>
      </c>
      <c r="J1412">
        <v>10</v>
      </c>
    </row>
    <row r="1413" spans="1:10" x14ac:dyDescent="0.3">
      <c r="A1413" t="s">
        <v>327</v>
      </c>
      <c r="B1413" s="10">
        <v>2019</v>
      </c>
      <c r="C1413" s="10">
        <v>95.95</v>
      </c>
      <c r="D1413">
        <v>1</v>
      </c>
      <c r="E1413">
        <v>1</v>
      </c>
      <c r="F1413" s="10">
        <v>32.229999999999997</v>
      </c>
      <c r="G1413">
        <v>45.45</v>
      </c>
      <c r="H1413">
        <v>1</v>
      </c>
      <c r="I1413">
        <v>0</v>
      </c>
      <c r="J1413">
        <v>10</v>
      </c>
    </row>
    <row r="1414" spans="1:10" x14ac:dyDescent="0.3">
      <c r="A1414" t="s">
        <v>327</v>
      </c>
      <c r="B1414" s="10">
        <v>2020</v>
      </c>
      <c r="C1414" s="10">
        <v>93.24</v>
      </c>
      <c r="D1414">
        <v>1</v>
      </c>
      <c r="E1414">
        <v>1</v>
      </c>
      <c r="F1414" s="10">
        <v>55.98</v>
      </c>
      <c r="G1414">
        <v>50</v>
      </c>
      <c r="H1414">
        <v>1</v>
      </c>
      <c r="I1414">
        <v>25</v>
      </c>
      <c r="J1414">
        <v>10</v>
      </c>
    </row>
    <row r="1415" spans="1:10" x14ac:dyDescent="0.3">
      <c r="A1415" t="s">
        <v>327</v>
      </c>
      <c r="B1415" s="10">
        <v>2021</v>
      </c>
      <c r="C1415" s="10">
        <v>95.95</v>
      </c>
      <c r="D1415">
        <v>1</v>
      </c>
      <c r="E1415">
        <v>1</v>
      </c>
      <c r="F1415" s="10">
        <v>52.87</v>
      </c>
      <c r="G1415">
        <v>50</v>
      </c>
      <c r="H1415">
        <v>1</v>
      </c>
      <c r="I1415">
        <v>33.33</v>
      </c>
      <c r="J1415">
        <v>4.55</v>
      </c>
    </row>
    <row r="1416" spans="1:10" x14ac:dyDescent="0.3">
      <c r="A1416" t="s">
        <v>277</v>
      </c>
      <c r="B1416" s="10">
        <v>2008</v>
      </c>
      <c r="C1416" s="10">
        <v>35.71</v>
      </c>
      <c r="D1416">
        <v>0</v>
      </c>
      <c r="E1416">
        <v>1</v>
      </c>
      <c r="F1416" s="10">
        <v>5.22</v>
      </c>
      <c r="G1416">
        <v>63.64</v>
      </c>
      <c r="I1416">
        <v>0</v>
      </c>
    </row>
    <row r="1417" spans="1:10" x14ac:dyDescent="0.3">
      <c r="A1417" t="s">
        <v>277</v>
      </c>
      <c r="B1417" s="10">
        <v>2009</v>
      </c>
      <c r="C1417" s="10">
        <v>43.75</v>
      </c>
      <c r="D1417">
        <v>0</v>
      </c>
      <c r="E1417">
        <v>1</v>
      </c>
      <c r="F1417" s="10">
        <v>60.22</v>
      </c>
      <c r="G1417">
        <v>54.55</v>
      </c>
      <c r="I1417">
        <v>0</v>
      </c>
    </row>
    <row r="1418" spans="1:10" x14ac:dyDescent="0.3">
      <c r="A1418" t="s">
        <v>277</v>
      </c>
      <c r="B1418" s="10">
        <v>2010</v>
      </c>
      <c r="C1418" s="10">
        <v>33.33</v>
      </c>
      <c r="D1418">
        <v>1</v>
      </c>
      <c r="E1418">
        <v>1</v>
      </c>
      <c r="F1418" s="10">
        <v>53.49</v>
      </c>
      <c r="G1418">
        <v>60</v>
      </c>
      <c r="I1418">
        <v>12.5</v>
      </c>
      <c r="J1418">
        <v>10</v>
      </c>
    </row>
    <row r="1419" spans="1:10" x14ac:dyDescent="0.3">
      <c r="A1419" t="s">
        <v>277</v>
      </c>
      <c r="B1419" s="10">
        <v>2011</v>
      </c>
      <c r="C1419" s="10">
        <v>35</v>
      </c>
      <c r="D1419">
        <v>1</v>
      </c>
      <c r="E1419">
        <v>1</v>
      </c>
      <c r="F1419" s="10">
        <v>29.08</v>
      </c>
      <c r="G1419">
        <v>60</v>
      </c>
      <c r="I1419">
        <v>6.67</v>
      </c>
      <c r="J1419">
        <v>10</v>
      </c>
    </row>
    <row r="1420" spans="1:10" x14ac:dyDescent="0.3">
      <c r="A1420" t="s">
        <v>277</v>
      </c>
      <c r="B1420" s="10">
        <v>2012</v>
      </c>
      <c r="C1420" s="10">
        <v>27.78</v>
      </c>
      <c r="D1420">
        <v>1</v>
      </c>
      <c r="E1420">
        <v>1</v>
      </c>
      <c r="F1420" s="10">
        <v>24.92</v>
      </c>
      <c r="G1420">
        <v>66.67</v>
      </c>
      <c r="H1420">
        <v>1</v>
      </c>
      <c r="I1420">
        <v>7.14</v>
      </c>
      <c r="J1420">
        <v>10</v>
      </c>
    </row>
    <row r="1421" spans="1:10" x14ac:dyDescent="0.3">
      <c r="A1421" t="s">
        <v>277</v>
      </c>
      <c r="B1421" s="10">
        <v>2013</v>
      </c>
      <c r="C1421" s="10">
        <v>30</v>
      </c>
      <c r="D1421">
        <v>1</v>
      </c>
      <c r="E1421">
        <v>0</v>
      </c>
      <c r="F1421" s="10">
        <v>31.52</v>
      </c>
      <c r="G1421">
        <v>70</v>
      </c>
      <c r="H1421">
        <v>1</v>
      </c>
      <c r="I1421">
        <v>6.67</v>
      </c>
      <c r="J1421">
        <v>11.11</v>
      </c>
    </row>
    <row r="1422" spans="1:10" x14ac:dyDescent="0.3">
      <c r="A1422" t="s">
        <v>277</v>
      </c>
      <c r="B1422" s="10">
        <v>2014</v>
      </c>
      <c r="C1422" s="10">
        <v>18.75</v>
      </c>
      <c r="D1422">
        <v>1</v>
      </c>
      <c r="E1422">
        <v>0</v>
      </c>
      <c r="F1422" s="10">
        <v>9.69</v>
      </c>
      <c r="G1422">
        <v>70</v>
      </c>
      <c r="H1422">
        <v>1</v>
      </c>
      <c r="I1422">
        <v>12.5</v>
      </c>
      <c r="J1422">
        <v>11.11</v>
      </c>
    </row>
    <row r="1423" spans="1:10" x14ac:dyDescent="0.3">
      <c r="A1423" t="s">
        <v>277</v>
      </c>
      <c r="B1423" s="10">
        <v>2015</v>
      </c>
      <c r="C1423" s="10">
        <v>11.11</v>
      </c>
      <c r="D1423">
        <v>1</v>
      </c>
      <c r="E1423">
        <v>0</v>
      </c>
      <c r="F1423" s="10">
        <v>30.53</v>
      </c>
      <c r="G1423">
        <v>80</v>
      </c>
      <c r="H1423">
        <v>1</v>
      </c>
      <c r="I1423">
        <v>12.5</v>
      </c>
    </row>
    <row r="1424" spans="1:10" x14ac:dyDescent="0.3">
      <c r="A1424" t="s">
        <v>277</v>
      </c>
      <c r="B1424" s="10">
        <v>2016</v>
      </c>
      <c r="C1424" s="10">
        <v>22.73</v>
      </c>
      <c r="D1424">
        <v>1</v>
      </c>
      <c r="F1424" s="10">
        <v>50.88</v>
      </c>
      <c r="G1424">
        <v>80</v>
      </c>
      <c r="H1424">
        <v>1</v>
      </c>
      <c r="I1424">
        <v>12.5</v>
      </c>
    </row>
    <row r="1425" spans="1:10" x14ac:dyDescent="0.3">
      <c r="A1425" t="s">
        <v>277</v>
      </c>
      <c r="B1425" s="10">
        <v>2017</v>
      </c>
      <c r="C1425" s="10">
        <v>0</v>
      </c>
      <c r="D1425">
        <v>1</v>
      </c>
      <c r="E1425">
        <v>1</v>
      </c>
      <c r="F1425" s="10">
        <v>72.900000000000006</v>
      </c>
      <c r="G1425">
        <v>66.67</v>
      </c>
      <c r="H1425">
        <v>1</v>
      </c>
      <c r="I1425">
        <v>16.670000000000002</v>
      </c>
    </row>
    <row r="1426" spans="1:10" x14ac:dyDescent="0.3">
      <c r="A1426" t="s">
        <v>277</v>
      </c>
      <c r="B1426" s="10">
        <v>2018</v>
      </c>
      <c r="C1426" s="10">
        <v>0</v>
      </c>
      <c r="D1426">
        <v>1</v>
      </c>
      <c r="E1426">
        <v>1</v>
      </c>
      <c r="F1426" s="10">
        <v>46.13</v>
      </c>
      <c r="G1426">
        <v>60</v>
      </c>
      <c r="H1426">
        <v>1</v>
      </c>
      <c r="I1426">
        <v>16.670000000000002</v>
      </c>
    </row>
    <row r="1427" spans="1:10" x14ac:dyDescent="0.3">
      <c r="A1427" t="s">
        <v>277</v>
      </c>
      <c r="B1427" s="10">
        <v>2019</v>
      </c>
      <c r="C1427" s="10">
        <v>17.5</v>
      </c>
      <c r="D1427">
        <v>1</v>
      </c>
      <c r="E1427">
        <v>1</v>
      </c>
      <c r="F1427" s="10">
        <v>38.590000000000003</v>
      </c>
      <c r="G1427">
        <v>66.67</v>
      </c>
      <c r="H1427">
        <v>1</v>
      </c>
      <c r="I1427">
        <v>20</v>
      </c>
    </row>
    <row r="1428" spans="1:10" x14ac:dyDescent="0.3">
      <c r="A1428" t="s">
        <v>277</v>
      </c>
      <c r="B1428" s="10">
        <v>2020</v>
      </c>
      <c r="C1428" s="10">
        <v>23.91</v>
      </c>
      <c r="D1428">
        <v>1</v>
      </c>
      <c r="E1428">
        <v>1</v>
      </c>
      <c r="F1428" s="10">
        <v>85.07</v>
      </c>
      <c r="G1428">
        <v>60</v>
      </c>
      <c r="H1428">
        <v>1</v>
      </c>
      <c r="I1428">
        <v>25</v>
      </c>
    </row>
    <row r="1429" spans="1:10" x14ac:dyDescent="0.3">
      <c r="A1429" t="s">
        <v>277</v>
      </c>
      <c r="B1429" s="10">
        <v>2021</v>
      </c>
      <c r="C1429" s="10">
        <v>14.58</v>
      </c>
      <c r="D1429">
        <v>1</v>
      </c>
      <c r="E1429">
        <v>1</v>
      </c>
      <c r="F1429" s="10">
        <v>89.6</v>
      </c>
      <c r="G1429">
        <v>50</v>
      </c>
      <c r="H1429">
        <v>1</v>
      </c>
      <c r="I1429">
        <v>25</v>
      </c>
      <c r="J1429">
        <v>9.09</v>
      </c>
    </row>
    <row r="1430" spans="1:10" x14ac:dyDescent="0.3">
      <c r="A1430" t="s">
        <v>183</v>
      </c>
      <c r="B1430" s="10">
        <v>2008</v>
      </c>
      <c r="C1430" s="10">
        <v>0</v>
      </c>
      <c r="D1430">
        <v>1</v>
      </c>
      <c r="E1430">
        <v>0</v>
      </c>
      <c r="F1430" s="10">
        <v>84.38</v>
      </c>
      <c r="G1430">
        <v>53.85</v>
      </c>
      <c r="I1430">
        <v>0</v>
      </c>
    </row>
    <row r="1431" spans="1:10" x14ac:dyDescent="0.3">
      <c r="A1431" t="s">
        <v>183</v>
      </c>
      <c r="B1431" s="10">
        <v>2009</v>
      </c>
      <c r="C1431" s="10">
        <v>0</v>
      </c>
      <c r="D1431">
        <v>1</v>
      </c>
      <c r="E1431">
        <v>0</v>
      </c>
      <c r="F1431" s="10">
        <v>25</v>
      </c>
      <c r="G1431">
        <v>54.55</v>
      </c>
      <c r="I1431">
        <v>9.09</v>
      </c>
    </row>
    <row r="1432" spans="1:10" x14ac:dyDescent="0.3">
      <c r="A1432" t="s">
        <v>183</v>
      </c>
      <c r="B1432" s="10">
        <v>2010</v>
      </c>
      <c r="C1432" s="10">
        <v>0</v>
      </c>
      <c r="D1432">
        <v>0</v>
      </c>
      <c r="E1432">
        <v>0</v>
      </c>
      <c r="F1432" s="10">
        <v>77.66</v>
      </c>
      <c r="G1432">
        <v>54.55</v>
      </c>
      <c r="I1432">
        <v>9.09</v>
      </c>
    </row>
    <row r="1433" spans="1:10" x14ac:dyDescent="0.3">
      <c r="A1433" t="s">
        <v>183</v>
      </c>
      <c r="B1433" s="10">
        <v>2011</v>
      </c>
      <c r="C1433" s="10">
        <v>0</v>
      </c>
      <c r="D1433">
        <v>0</v>
      </c>
      <c r="E1433">
        <v>1</v>
      </c>
      <c r="F1433" s="10">
        <v>82.29</v>
      </c>
      <c r="G1433">
        <v>58.33</v>
      </c>
      <c r="H1433">
        <v>1</v>
      </c>
      <c r="I1433">
        <v>10</v>
      </c>
    </row>
    <row r="1434" spans="1:10" x14ac:dyDescent="0.3">
      <c r="A1434" t="s">
        <v>183</v>
      </c>
      <c r="B1434" s="10">
        <v>2012</v>
      </c>
      <c r="C1434" s="10">
        <v>0</v>
      </c>
      <c r="D1434">
        <v>0</v>
      </c>
      <c r="E1434">
        <v>1</v>
      </c>
      <c r="F1434" s="10">
        <v>69.150000000000006</v>
      </c>
      <c r="G1434">
        <v>45.45</v>
      </c>
      <c r="H1434">
        <v>1</v>
      </c>
      <c r="I1434">
        <v>20</v>
      </c>
    </row>
    <row r="1435" spans="1:10" x14ac:dyDescent="0.3">
      <c r="A1435" t="s">
        <v>183</v>
      </c>
      <c r="B1435" s="10">
        <v>2013</v>
      </c>
      <c r="C1435" s="10">
        <v>0</v>
      </c>
      <c r="D1435">
        <v>0</v>
      </c>
      <c r="E1435">
        <v>1</v>
      </c>
      <c r="F1435" s="10">
        <v>72.83</v>
      </c>
      <c r="G1435">
        <v>45.45</v>
      </c>
      <c r="H1435">
        <v>1</v>
      </c>
      <c r="I1435">
        <v>27.27</v>
      </c>
    </row>
    <row r="1436" spans="1:10" x14ac:dyDescent="0.3">
      <c r="A1436" t="s">
        <v>183</v>
      </c>
      <c r="B1436" s="10">
        <v>2014</v>
      </c>
      <c r="C1436" s="10">
        <v>0</v>
      </c>
      <c r="D1436">
        <v>0</v>
      </c>
      <c r="E1436">
        <v>1</v>
      </c>
      <c r="F1436" s="10">
        <v>70.650000000000006</v>
      </c>
      <c r="G1436">
        <v>53.85</v>
      </c>
      <c r="H1436">
        <v>1</v>
      </c>
      <c r="I1436">
        <v>27.27</v>
      </c>
    </row>
    <row r="1437" spans="1:10" x14ac:dyDescent="0.3">
      <c r="A1437" t="s">
        <v>183</v>
      </c>
      <c r="B1437" s="10">
        <v>2015</v>
      </c>
      <c r="C1437" s="10">
        <v>0</v>
      </c>
      <c r="D1437">
        <v>0</v>
      </c>
      <c r="E1437">
        <v>1</v>
      </c>
      <c r="F1437" s="10">
        <v>71.88</v>
      </c>
      <c r="G1437">
        <v>46.67</v>
      </c>
      <c r="H1437">
        <v>1</v>
      </c>
      <c r="I1437">
        <v>50</v>
      </c>
    </row>
    <row r="1438" spans="1:10" x14ac:dyDescent="0.3">
      <c r="A1438" t="s">
        <v>183</v>
      </c>
      <c r="B1438" s="10">
        <v>2016</v>
      </c>
      <c r="C1438" s="10">
        <v>0</v>
      </c>
      <c r="D1438">
        <v>0</v>
      </c>
      <c r="E1438">
        <v>1</v>
      </c>
      <c r="F1438" s="10">
        <v>73.959999999999994</v>
      </c>
      <c r="G1438">
        <v>55.56</v>
      </c>
      <c r="H1438">
        <v>1</v>
      </c>
      <c r="I1438">
        <v>60</v>
      </c>
    </row>
    <row r="1439" spans="1:10" x14ac:dyDescent="0.3">
      <c r="A1439" t="s">
        <v>183</v>
      </c>
      <c r="B1439" s="10">
        <v>2017</v>
      </c>
      <c r="C1439" s="10">
        <v>0</v>
      </c>
      <c r="D1439">
        <v>0</v>
      </c>
      <c r="E1439">
        <v>1</v>
      </c>
      <c r="F1439" s="10">
        <v>90.52</v>
      </c>
      <c r="G1439">
        <v>63.64</v>
      </c>
      <c r="H1439">
        <v>1</v>
      </c>
      <c r="I1439">
        <v>63.64</v>
      </c>
      <c r="J1439">
        <v>11.11</v>
      </c>
    </row>
    <row r="1440" spans="1:10" x14ac:dyDescent="0.3">
      <c r="A1440" t="s">
        <v>183</v>
      </c>
      <c r="B1440" s="10">
        <v>2018</v>
      </c>
      <c r="C1440" s="10">
        <v>37.5</v>
      </c>
      <c r="D1440">
        <v>0</v>
      </c>
      <c r="E1440">
        <v>1</v>
      </c>
      <c r="F1440" s="10">
        <v>93.56</v>
      </c>
      <c r="G1440">
        <v>55.56</v>
      </c>
      <c r="H1440">
        <v>1</v>
      </c>
      <c r="I1440">
        <v>45.45</v>
      </c>
      <c r="J1440">
        <v>11.11</v>
      </c>
    </row>
    <row r="1441" spans="1:10" x14ac:dyDescent="0.3">
      <c r="A1441" t="s">
        <v>183</v>
      </c>
      <c r="B1441" s="10">
        <v>2019</v>
      </c>
      <c r="C1441" s="10">
        <v>39.19</v>
      </c>
      <c r="D1441">
        <v>0</v>
      </c>
      <c r="E1441">
        <v>1</v>
      </c>
      <c r="F1441" s="10">
        <v>73.81</v>
      </c>
      <c r="G1441">
        <v>55.56</v>
      </c>
      <c r="H1441">
        <v>1</v>
      </c>
      <c r="I1441">
        <v>36.36</v>
      </c>
      <c r="J1441">
        <v>12.5</v>
      </c>
    </row>
    <row r="1442" spans="1:10" x14ac:dyDescent="0.3">
      <c r="A1442" t="s">
        <v>183</v>
      </c>
      <c r="B1442" s="10">
        <v>2020</v>
      </c>
      <c r="C1442" s="10">
        <v>38.1</v>
      </c>
      <c r="D1442">
        <v>1</v>
      </c>
      <c r="E1442">
        <v>1</v>
      </c>
      <c r="F1442" s="10">
        <v>98.89</v>
      </c>
      <c r="G1442">
        <v>66.67</v>
      </c>
      <c r="H1442">
        <v>1</v>
      </c>
      <c r="I1442">
        <v>36.36</v>
      </c>
      <c r="J1442">
        <v>11.11</v>
      </c>
    </row>
    <row r="1443" spans="1:10" x14ac:dyDescent="0.3">
      <c r="A1443" t="s">
        <v>183</v>
      </c>
      <c r="B1443" s="10">
        <v>2021</v>
      </c>
      <c r="C1443" s="10">
        <v>82.35</v>
      </c>
      <c r="D1443">
        <v>1</v>
      </c>
      <c r="E1443">
        <v>1</v>
      </c>
      <c r="F1443" s="10">
        <v>98.2</v>
      </c>
      <c r="G1443">
        <v>77.78</v>
      </c>
      <c r="H1443">
        <v>1</v>
      </c>
      <c r="I1443">
        <v>33.33</v>
      </c>
      <c r="J1443">
        <v>11.11</v>
      </c>
    </row>
    <row r="1444" spans="1:10" x14ac:dyDescent="0.3">
      <c r="A1444" t="s">
        <v>695</v>
      </c>
      <c r="B1444" s="10">
        <v>2008</v>
      </c>
      <c r="C1444" s="10">
        <v>66.36</v>
      </c>
      <c r="D1444">
        <v>1</v>
      </c>
      <c r="E1444">
        <v>1</v>
      </c>
      <c r="F1444" s="10">
        <v>81.99</v>
      </c>
      <c r="G1444">
        <v>55.56</v>
      </c>
      <c r="I1444">
        <v>0</v>
      </c>
    </row>
    <row r="1445" spans="1:10" x14ac:dyDescent="0.3">
      <c r="A1445" t="s">
        <v>695</v>
      </c>
      <c r="B1445" s="10">
        <v>2009</v>
      </c>
      <c r="C1445" s="10">
        <v>55.47</v>
      </c>
      <c r="D1445">
        <v>1</v>
      </c>
      <c r="E1445">
        <v>1</v>
      </c>
      <c r="F1445" s="10">
        <v>55.19</v>
      </c>
      <c r="G1445">
        <v>55.56</v>
      </c>
      <c r="I1445">
        <v>0</v>
      </c>
    </row>
    <row r="1446" spans="1:10" x14ac:dyDescent="0.3">
      <c r="A1446" t="s">
        <v>695</v>
      </c>
      <c r="B1446" s="10">
        <v>2010</v>
      </c>
      <c r="C1446" s="10">
        <v>50.61</v>
      </c>
      <c r="D1446">
        <v>1</v>
      </c>
      <c r="E1446">
        <v>1</v>
      </c>
      <c r="F1446" s="10">
        <v>45.87</v>
      </c>
      <c r="G1446">
        <v>56.25</v>
      </c>
      <c r="I1446">
        <v>4.76</v>
      </c>
    </row>
    <row r="1447" spans="1:10" x14ac:dyDescent="0.3">
      <c r="A1447" t="s">
        <v>695</v>
      </c>
      <c r="B1447" s="10">
        <v>2011</v>
      </c>
      <c r="C1447" s="10">
        <v>23.75</v>
      </c>
      <c r="D1447">
        <v>1</v>
      </c>
      <c r="E1447">
        <v>1</v>
      </c>
      <c r="F1447" s="10">
        <v>50.62</v>
      </c>
      <c r="G1447">
        <v>58.33</v>
      </c>
      <c r="H1447">
        <v>1</v>
      </c>
      <c r="I1447">
        <v>5.26</v>
      </c>
    </row>
    <row r="1448" spans="1:10" x14ac:dyDescent="0.3">
      <c r="A1448" t="s">
        <v>695</v>
      </c>
      <c r="B1448" s="10">
        <v>2012</v>
      </c>
      <c r="C1448" s="10">
        <v>21.18</v>
      </c>
      <c r="D1448">
        <v>1</v>
      </c>
      <c r="E1448">
        <v>1</v>
      </c>
      <c r="F1448" s="10">
        <v>60.66</v>
      </c>
      <c r="G1448">
        <v>46.67</v>
      </c>
      <c r="H1448">
        <v>1</v>
      </c>
      <c r="I1448">
        <v>16.670000000000002</v>
      </c>
    </row>
    <row r="1449" spans="1:10" x14ac:dyDescent="0.3">
      <c r="A1449" t="s">
        <v>695</v>
      </c>
      <c r="B1449" s="10">
        <v>2013</v>
      </c>
      <c r="C1449" s="10">
        <v>25</v>
      </c>
      <c r="D1449">
        <v>1</v>
      </c>
      <c r="E1449">
        <v>1</v>
      </c>
      <c r="F1449" s="10">
        <v>79.97</v>
      </c>
      <c r="G1449">
        <v>68.75</v>
      </c>
      <c r="H1449">
        <v>1</v>
      </c>
      <c r="I1449">
        <v>16.670000000000002</v>
      </c>
    </row>
    <row r="1450" spans="1:10" x14ac:dyDescent="0.3">
      <c r="A1450" t="s">
        <v>695</v>
      </c>
      <c r="B1450" s="10">
        <v>2014</v>
      </c>
      <c r="C1450" s="10">
        <v>25</v>
      </c>
      <c r="D1450">
        <v>1</v>
      </c>
      <c r="E1450">
        <v>1</v>
      </c>
      <c r="F1450" s="10">
        <v>87.85</v>
      </c>
      <c r="G1450">
        <v>58.33</v>
      </c>
      <c r="H1450">
        <v>1</v>
      </c>
      <c r="I1450">
        <v>15.79</v>
      </c>
    </row>
    <row r="1451" spans="1:10" x14ac:dyDescent="0.3">
      <c r="A1451" t="s">
        <v>695</v>
      </c>
      <c r="B1451" s="10">
        <v>2015</v>
      </c>
      <c r="C1451" s="10">
        <v>51.29</v>
      </c>
      <c r="D1451">
        <v>1</v>
      </c>
      <c r="E1451">
        <v>1</v>
      </c>
      <c r="F1451" s="10">
        <v>57.41</v>
      </c>
      <c r="G1451">
        <v>58.33</v>
      </c>
      <c r="H1451">
        <v>1</v>
      </c>
      <c r="I1451">
        <v>11.11</v>
      </c>
      <c r="J1451">
        <v>9.09</v>
      </c>
    </row>
    <row r="1452" spans="1:10" x14ac:dyDescent="0.3">
      <c r="A1452" t="s">
        <v>695</v>
      </c>
      <c r="B1452" s="10">
        <v>2016</v>
      </c>
      <c r="C1452" s="10">
        <v>44.57</v>
      </c>
      <c r="D1452">
        <v>1</v>
      </c>
      <c r="E1452">
        <v>1</v>
      </c>
      <c r="F1452" s="10">
        <v>85.23</v>
      </c>
      <c r="G1452">
        <v>53.85</v>
      </c>
      <c r="H1452">
        <v>1</v>
      </c>
      <c r="I1452">
        <v>21.43</v>
      </c>
      <c r="J1452">
        <v>11.11</v>
      </c>
    </row>
    <row r="1453" spans="1:10" x14ac:dyDescent="0.3">
      <c r="A1453" t="s">
        <v>695</v>
      </c>
      <c r="B1453" s="10">
        <v>2017</v>
      </c>
      <c r="C1453" s="10">
        <v>33.450000000000003</v>
      </c>
      <c r="D1453">
        <v>1</v>
      </c>
      <c r="E1453">
        <v>1</v>
      </c>
      <c r="F1453" s="10">
        <v>52.04</v>
      </c>
      <c r="G1453">
        <v>55.56</v>
      </c>
      <c r="H1453">
        <v>1</v>
      </c>
      <c r="I1453">
        <v>31.25</v>
      </c>
      <c r="J1453">
        <v>11.11</v>
      </c>
    </row>
    <row r="1454" spans="1:10" x14ac:dyDescent="0.3">
      <c r="A1454" t="s">
        <v>695</v>
      </c>
      <c r="B1454" s="10">
        <v>2018</v>
      </c>
      <c r="C1454" s="10">
        <v>66.77</v>
      </c>
      <c r="D1454">
        <v>1</v>
      </c>
      <c r="E1454">
        <v>1</v>
      </c>
      <c r="F1454" s="10">
        <v>43.39</v>
      </c>
      <c r="G1454">
        <v>55.56</v>
      </c>
      <c r="H1454">
        <v>1</v>
      </c>
      <c r="I1454">
        <v>29.41</v>
      </c>
      <c r="J1454">
        <v>11.11</v>
      </c>
    </row>
    <row r="1455" spans="1:10" x14ac:dyDescent="0.3">
      <c r="A1455" t="s">
        <v>695</v>
      </c>
      <c r="B1455" s="10">
        <v>2019</v>
      </c>
      <c r="C1455" s="10">
        <v>72.75</v>
      </c>
      <c r="D1455">
        <v>0</v>
      </c>
      <c r="E1455">
        <v>1</v>
      </c>
      <c r="F1455" s="10">
        <v>37.4</v>
      </c>
      <c r="G1455">
        <v>64.290000000000006</v>
      </c>
      <c r="H1455">
        <v>1</v>
      </c>
      <c r="I1455">
        <v>29.41</v>
      </c>
      <c r="J1455">
        <v>11.11</v>
      </c>
    </row>
    <row r="1456" spans="1:10" x14ac:dyDescent="0.3">
      <c r="A1456" t="s">
        <v>695</v>
      </c>
      <c r="B1456" s="10">
        <v>2020</v>
      </c>
      <c r="C1456" s="10">
        <v>95.77</v>
      </c>
      <c r="D1456">
        <v>1</v>
      </c>
      <c r="E1456">
        <v>1</v>
      </c>
      <c r="F1456" s="10">
        <v>58.06</v>
      </c>
      <c r="G1456">
        <v>60</v>
      </c>
      <c r="H1456">
        <v>1</v>
      </c>
      <c r="I1456">
        <v>27.78</v>
      </c>
      <c r="J1456">
        <v>11.11</v>
      </c>
    </row>
    <row r="1457" spans="1:10" x14ac:dyDescent="0.3">
      <c r="A1457" t="s">
        <v>695</v>
      </c>
      <c r="B1457" s="10">
        <v>2021</v>
      </c>
      <c r="C1457" s="10">
        <v>97.07</v>
      </c>
      <c r="D1457">
        <v>1</v>
      </c>
      <c r="E1457">
        <v>1</v>
      </c>
      <c r="F1457" s="10">
        <v>41.08</v>
      </c>
      <c r="G1457">
        <v>66.67</v>
      </c>
      <c r="H1457">
        <v>1</v>
      </c>
      <c r="I1457">
        <v>33.33</v>
      </c>
      <c r="J1457">
        <v>11.11</v>
      </c>
    </row>
    <row r="1458" spans="1:10" x14ac:dyDescent="0.3">
      <c r="A1458" t="s">
        <v>331</v>
      </c>
      <c r="B1458" s="10">
        <v>2008</v>
      </c>
      <c r="C1458" s="10">
        <v>0</v>
      </c>
      <c r="D1458">
        <v>1</v>
      </c>
      <c r="E1458">
        <v>1</v>
      </c>
      <c r="F1458" s="10">
        <v>88.07</v>
      </c>
      <c r="G1458">
        <v>22.22</v>
      </c>
      <c r="I1458">
        <v>16.670000000000002</v>
      </c>
      <c r="J1458">
        <v>38.89</v>
      </c>
    </row>
    <row r="1459" spans="1:10" x14ac:dyDescent="0.3">
      <c r="A1459" t="s">
        <v>331</v>
      </c>
      <c r="B1459" s="10">
        <v>2009</v>
      </c>
      <c r="C1459" s="10">
        <v>0</v>
      </c>
      <c r="D1459">
        <v>1</v>
      </c>
      <c r="E1459">
        <v>1</v>
      </c>
      <c r="F1459" s="10">
        <v>33.15</v>
      </c>
      <c r="G1459">
        <v>21.05</v>
      </c>
      <c r="I1459">
        <v>14.29</v>
      </c>
      <c r="J1459">
        <v>21.05</v>
      </c>
    </row>
    <row r="1460" spans="1:10" x14ac:dyDescent="0.3">
      <c r="A1460" t="s">
        <v>331</v>
      </c>
      <c r="B1460" s="10">
        <v>2010</v>
      </c>
      <c r="C1460" s="10">
        <v>33.75</v>
      </c>
      <c r="D1460">
        <v>1</v>
      </c>
      <c r="E1460">
        <v>1</v>
      </c>
      <c r="F1460" s="10">
        <v>34.950000000000003</v>
      </c>
      <c r="G1460">
        <v>20</v>
      </c>
      <c r="I1460">
        <v>14.29</v>
      </c>
      <c r="J1460">
        <v>15.79</v>
      </c>
    </row>
    <row r="1461" spans="1:10" x14ac:dyDescent="0.3">
      <c r="A1461" t="s">
        <v>331</v>
      </c>
      <c r="B1461" s="10">
        <v>2011</v>
      </c>
      <c r="C1461" s="10">
        <v>33.33</v>
      </c>
      <c r="D1461">
        <v>1</v>
      </c>
      <c r="E1461">
        <v>1</v>
      </c>
      <c r="F1461" s="10">
        <v>62.9</v>
      </c>
      <c r="G1461">
        <v>20</v>
      </c>
      <c r="H1461">
        <v>1</v>
      </c>
      <c r="I1461">
        <v>9.52</v>
      </c>
      <c r="J1461">
        <v>15.79</v>
      </c>
    </row>
    <row r="1462" spans="1:10" x14ac:dyDescent="0.3">
      <c r="A1462" t="s">
        <v>331</v>
      </c>
      <c r="B1462" s="10">
        <v>2012</v>
      </c>
      <c r="C1462" s="10">
        <v>87.76</v>
      </c>
      <c r="D1462">
        <v>1</v>
      </c>
      <c r="E1462">
        <v>1</v>
      </c>
      <c r="F1462" s="10">
        <v>41.4</v>
      </c>
      <c r="G1462">
        <v>23.81</v>
      </c>
      <c r="H1462">
        <v>1</v>
      </c>
      <c r="I1462">
        <v>11.11</v>
      </c>
      <c r="J1462">
        <v>10.53</v>
      </c>
    </row>
    <row r="1463" spans="1:10" x14ac:dyDescent="0.3">
      <c r="A1463" t="s">
        <v>331</v>
      </c>
      <c r="B1463" s="10">
        <v>2013</v>
      </c>
      <c r="C1463" s="10">
        <v>87.76</v>
      </c>
      <c r="D1463">
        <v>0</v>
      </c>
      <c r="E1463">
        <v>1</v>
      </c>
      <c r="F1463" s="10">
        <v>58.6</v>
      </c>
      <c r="G1463">
        <v>47.37</v>
      </c>
      <c r="H1463">
        <v>1</v>
      </c>
      <c r="I1463">
        <v>9.09</v>
      </c>
      <c r="J1463">
        <v>10.53</v>
      </c>
    </row>
    <row r="1464" spans="1:10" x14ac:dyDescent="0.3">
      <c r="A1464" t="s">
        <v>331</v>
      </c>
      <c r="B1464" s="10">
        <v>2014</v>
      </c>
      <c r="C1464" s="10">
        <v>88</v>
      </c>
      <c r="D1464">
        <v>0</v>
      </c>
      <c r="E1464">
        <v>1</v>
      </c>
      <c r="F1464" s="10">
        <v>27.89</v>
      </c>
      <c r="G1464">
        <v>21.74</v>
      </c>
      <c r="H1464">
        <v>1</v>
      </c>
      <c r="I1464">
        <v>30</v>
      </c>
      <c r="J1464">
        <v>22.22</v>
      </c>
    </row>
    <row r="1465" spans="1:10" x14ac:dyDescent="0.3">
      <c r="A1465" t="s">
        <v>331</v>
      </c>
      <c r="B1465" s="10">
        <v>2015</v>
      </c>
      <c r="C1465" s="10">
        <v>89.81</v>
      </c>
      <c r="D1465">
        <v>0</v>
      </c>
      <c r="E1465">
        <v>1</v>
      </c>
      <c r="F1465" s="10">
        <v>51.03</v>
      </c>
      <c r="G1465">
        <v>40</v>
      </c>
      <c r="H1465">
        <v>1</v>
      </c>
      <c r="I1465">
        <v>22.22</v>
      </c>
      <c r="J1465">
        <v>26.32</v>
      </c>
    </row>
    <row r="1466" spans="1:10" x14ac:dyDescent="0.3">
      <c r="A1466" t="s">
        <v>331</v>
      </c>
      <c r="B1466" s="10">
        <v>2016</v>
      </c>
      <c r="C1466" s="10">
        <v>89.06</v>
      </c>
      <c r="D1466">
        <v>0</v>
      </c>
      <c r="E1466">
        <v>1</v>
      </c>
      <c r="F1466" s="10">
        <v>25.26</v>
      </c>
      <c r="G1466">
        <v>42.86</v>
      </c>
      <c r="H1466">
        <v>1</v>
      </c>
      <c r="I1466">
        <v>25</v>
      </c>
      <c r="J1466">
        <v>31.58</v>
      </c>
    </row>
    <row r="1467" spans="1:10" x14ac:dyDescent="0.3">
      <c r="A1467" t="s">
        <v>331</v>
      </c>
      <c r="B1467" s="10">
        <v>2017</v>
      </c>
      <c r="C1467" s="10">
        <v>85.92</v>
      </c>
      <c r="D1467">
        <v>0</v>
      </c>
      <c r="E1467">
        <v>1</v>
      </c>
      <c r="F1467" s="10">
        <v>31.02</v>
      </c>
      <c r="G1467">
        <v>45</v>
      </c>
      <c r="H1467">
        <v>1</v>
      </c>
      <c r="I1467">
        <v>33.33</v>
      </c>
      <c r="J1467">
        <v>36.840000000000003</v>
      </c>
    </row>
    <row r="1468" spans="1:10" x14ac:dyDescent="0.3">
      <c r="A1468" t="s">
        <v>331</v>
      </c>
      <c r="B1468" s="10">
        <v>2018</v>
      </c>
      <c r="C1468" s="10">
        <v>84.94</v>
      </c>
      <c r="D1468">
        <v>0</v>
      </c>
      <c r="E1468">
        <v>1</v>
      </c>
      <c r="F1468" s="10">
        <v>70.260000000000005</v>
      </c>
      <c r="G1468">
        <v>42.86</v>
      </c>
      <c r="H1468">
        <v>1</v>
      </c>
      <c r="I1468">
        <v>30</v>
      </c>
      <c r="J1468">
        <v>31.58</v>
      </c>
    </row>
    <row r="1469" spans="1:10" x14ac:dyDescent="0.3">
      <c r="A1469" t="s">
        <v>331</v>
      </c>
      <c r="B1469" s="10">
        <v>2019</v>
      </c>
      <c r="C1469" s="10">
        <v>86.6</v>
      </c>
      <c r="D1469">
        <v>0</v>
      </c>
      <c r="E1469">
        <v>1</v>
      </c>
      <c r="F1469" s="10">
        <v>39.06</v>
      </c>
      <c r="G1469">
        <v>42.86</v>
      </c>
      <c r="H1469">
        <v>1</v>
      </c>
      <c r="I1469">
        <v>22.22</v>
      </c>
      <c r="J1469">
        <v>26.32</v>
      </c>
    </row>
    <row r="1470" spans="1:10" x14ac:dyDescent="0.3">
      <c r="A1470" t="s">
        <v>331</v>
      </c>
      <c r="B1470" s="10">
        <v>2020</v>
      </c>
      <c r="C1470" s="10">
        <v>87.37</v>
      </c>
      <c r="D1470">
        <v>0</v>
      </c>
      <c r="E1470">
        <v>1</v>
      </c>
      <c r="F1470" s="10">
        <v>61.68</v>
      </c>
      <c r="G1470">
        <v>47.83</v>
      </c>
      <c r="H1470">
        <v>1</v>
      </c>
      <c r="I1470">
        <v>44.44</v>
      </c>
      <c r="J1470">
        <v>21.43</v>
      </c>
    </row>
    <row r="1471" spans="1:10" x14ac:dyDescent="0.3">
      <c r="A1471" t="s">
        <v>331</v>
      </c>
      <c r="B1471" s="10">
        <v>2021</v>
      </c>
      <c r="C1471" s="10"/>
      <c r="F1471" s="10"/>
    </row>
    <row r="1472" spans="1:10" x14ac:dyDescent="0.3">
      <c r="A1472" t="s">
        <v>696</v>
      </c>
      <c r="B1472" s="10">
        <v>2008</v>
      </c>
      <c r="C1472" s="10">
        <v>0</v>
      </c>
      <c r="D1472">
        <v>1</v>
      </c>
      <c r="E1472">
        <v>1</v>
      </c>
      <c r="F1472" s="10">
        <v>61.46</v>
      </c>
      <c r="G1472">
        <v>64.290000000000006</v>
      </c>
      <c r="I1472">
        <v>11.11</v>
      </c>
    </row>
    <row r="1473" spans="1:10" x14ac:dyDescent="0.3">
      <c r="A1473" t="s">
        <v>696</v>
      </c>
      <c r="B1473" s="10">
        <v>2009</v>
      </c>
      <c r="C1473" s="10">
        <v>31.25</v>
      </c>
      <c r="D1473">
        <v>1</v>
      </c>
      <c r="E1473">
        <v>1</v>
      </c>
      <c r="F1473" s="10">
        <v>57.61</v>
      </c>
      <c r="G1473">
        <v>31.25</v>
      </c>
      <c r="I1473">
        <v>10.71</v>
      </c>
    </row>
    <row r="1474" spans="1:10" x14ac:dyDescent="0.3">
      <c r="A1474" t="s">
        <v>696</v>
      </c>
      <c r="B1474" s="10">
        <v>2010</v>
      </c>
      <c r="C1474" s="10">
        <v>30.49</v>
      </c>
      <c r="D1474">
        <v>1</v>
      </c>
      <c r="E1474">
        <v>1</v>
      </c>
      <c r="F1474" s="10">
        <v>54.26</v>
      </c>
      <c r="G1474">
        <v>31.25</v>
      </c>
      <c r="I1474">
        <v>14.29</v>
      </c>
    </row>
    <row r="1475" spans="1:10" x14ac:dyDescent="0.3">
      <c r="A1475" t="s">
        <v>696</v>
      </c>
      <c r="B1475" s="10">
        <v>2011</v>
      </c>
      <c r="C1475" s="10">
        <v>23.75</v>
      </c>
      <c r="D1475">
        <v>1</v>
      </c>
      <c r="E1475">
        <v>1</v>
      </c>
      <c r="F1475" s="10">
        <v>46.88</v>
      </c>
      <c r="G1475">
        <v>40</v>
      </c>
      <c r="H1475">
        <v>1</v>
      </c>
      <c r="I1475">
        <v>15</v>
      </c>
    </row>
    <row r="1476" spans="1:10" x14ac:dyDescent="0.3">
      <c r="A1476" t="s">
        <v>696</v>
      </c>
      <c r="B1476" s="10">
        <v>2012</v>
      </c>
      <c r="C1476" s="10">
        <v>21.18</v>
      </c>
      <c r="D1476">
        <v>1</v>
      </c>
      <c r="E1476">
        <v>1</v>
      </c>
      <c r="F1476" s="10">
        <v>43.62</v>
      </c>
      <c r="G1476">
        <v>43.75</v>
      </c>
      <c r="H1476">
        <v>1</v>
      </c>
      <c r="I1476">
        <v>15</v>
      </c>
    </row>
    <row r="1477" spans="1:10" x14ac:dyDescent="0.3">
      <c r="A1477" t="s">
        <v>696</v>
      </c>
      <c r="B1477" s="10">
        <v>2013</v>
      </c>
      <c r="C1477" s="10">
        <v>25</v>
      </c>
      <c r="D1477">
        <v>1</v>
      </c>
      <c r="E1477">
        <v>1</v>
      </c>
      <c r="F1477" s="10">
        <v>31.52</v>
      </c>
      <c r="G1477">
        <v>47.06</v>
      </c>
      <c r="H1477">
        <v>1</v>
      </c>
      <c r="I1477">
        <v>15</v>
      </c>
    </row>
    <row r="1478" spans="1:10" x14ac:dyDescent="0.3">
      <c r="A1478" t="s">
        <v>696</v>
      </c>
      <c r="B1478" s="10">
        <v>2014</v>
      </c>
      <c r="C1478" s="10">
        <v>25</v>
      </c>
      <c r="D1478">
        <v>1</v>
      </c>
      <c r="E1478">
        <v>1</v>
      </c>
      <c r="F1478" s="10">
        <v>72.83</v>
      </c>
      <c r="G1478">
        <v>82.35</v>
      </c>
      <c r="H1478">
        <v>1</v>
      </c>
      <c r="I1478">
        <v>15</v>
      </c>
    </row>
    <row r="1479" spans="1:10" x14ac:dyDescent="0.3">
      <c r="A1479" t="s">
        <v>696</v>
      </c>
      <c r="B1479" s="10">
        <v>2015</v>
      </c>
      <c r="C1479" s="10">
        <v>51.29</v>
      </c>
      <c r="D1479">
        <v>1</v>
      </c>
      <c r="E1479">
        <v>1</v>
      </c>
      <c r="F1479" s="10">
        <v>78.13</v>
      </c>
      <c r="G1479">
        <v>75</v>
      </c>
      <c r="H1479">
        <v>1</v>
      </c>
      <c r="I1479">
        <v>12.5</v>
      </c>
      <c r="J1479">
        <v>11.11</v>
      </c>
    </row>
    <row r="1480" spans="1:10" x14ac:dyDescent="0.3">
      <c r="A1480" t="s">
        <v>696</v>
      </c>
      <c r="B1480" s="10">
        <v>2016</v>
      </c>
      <c r="C1480" s="10">
        <v>44.57</v>
      </c>
      <c r="D1480">
        <v>1</v>
      </c>
      <c r="E1480">
        <v>1</v>
      </c>
      <c r="F1480" s="10">
        <v>67.709999999999994</v>
      </c>
      <c r="G1480">
        <v>77.78</v>
      </c>
      <c r="H1480">
        <v>1</v>
      </c>
      <c r="I1480">
        <v>12.5</v>
      </c>
      <c r="J1480">
        <v>11.11</v>
      </c>
    </row>
    <row r="1481" spans="1:10" x14ac:dyDescent="0.3">
      <c r="A1481" t="s">
        <v>696</v>
      </c>
      <c r="B1481" s="10">
        <v>2017</v>
      </c>
      <c r="C1481" s="10">
        <v>33.450000000000003</v>
      </c>
      <c r="D1481">
        <v>1</v>
      </c>
      <c r="E1481">
        <v>1</v>
      </c>
      <c r="F1481" s="10">
        <v>75</v>
      </c>
      <c r="G1481">
        <v>75</v>
      </c>
      <c r="H1481">
        <v>1</v>
      </c>
      <c r="I1481">
        <v>12.5</v>
      </c>
      <c r="J1481">
        <v>22.22</v>
      </c>
    </row>
    <row r="1482" spans="1:10" x14ac:dyDescent="0.3">
      <c r="A1482" t="s">
        <v>696</v>
      </c>
      <c r="B1482" s="10">
        <v>2018</v>
      </c>
      <c r="C1482" s="10">
        <v>29.5</v>
      </c>
      <c r="D1482">
        <v>1</v>
      </c>
      <c r="E1482">
        <v>1</v>
      </c>
      <c r="F1482" s="10">
        <v>96.53</v>
      </c>
      <c r="G1482">
        <v>77.78</v>
      </c>
      <c r="H1482">
        <v>1</v>
      </c>
      <c r="I1482">
        <v>5.88</v>
      </c>
      <c r="J1482">
        <v>25</v>
      </c>
    </row>
    <row r="1483" spans="1:10" x14ac:dyDescent="0.3">
      <c r="A1483" t="s">
        <v>696</v>
      </c>
      <c r="B1483" s="10">
        <v>2019</v>
      </c>
      <c r="C1483" s="10">
        <v>34.270000000000003</v>
      </c>
      <c r="D1483">
        <v>1</v>
      </c>
      <c r="E1483">
        <v>1</v>
      </c>
      <c r="F1483" s="10">
        <v>95.71</v>
      </c>
      <c r="G1483">
        <v>70</v>
      </c>
      <c r="H1483">
        <v>1</v>
      </c>
      <c r="I1483">
        <v>0</v>
      </c>
      <c r="J1483">
        <v>22.22</v>
      </c>
    </row>
    <row r="1484" spans="1:10" x14ac:dyDescent="0.3">
      <c r="A1484" t="s">
        <v>696</v>
      </c>
      <c r="B1484" s="10">
        <v>2020</v>
      </c>
      <c r="C1484" s="10">
        <v>35.82</v>
      </c>
      <c r="D1484">
        <v>1</v>
      </c>
      <c r="E1484">
        <v>1</v>
      </c>
      <c r="F1484" s="10">
        <v>98.15</v>
      </c>
      <c r="G1484">
        <v>70.59</v>
      </c>
      <c r="H1484">
        <v>1</v>
      </c>
      <c r="I1484">
        <v>10</v>
      </c>
      <c r="J1484">
        <v>15.38</v>
      </c>
    </row>
    <row r="1485" spans="1:10" x14ac:dyDescent="0.3">
      <c r="A1485" t="s">
        <v>696</v>
      </c>
      <c r="B1485" s="10">
        <v>2021</v>
      </c>
      <c r="C1485" s="10">
        <v>35.14</v>
      </c>
      <c r="D1485">
        <v>1</v>
      </c>
      <c r="E1485">
        <v>1</v>
      </c>
      <c r="F1485" s="10">
        <v>97.48</v>
      </c>
      <c r="G1485">
        <v>84.62</v>
      </c>
      <c r="H1485">
        <v>1</v>
      </c>
      <c r="I1485">
        <v>20</v>
      </c>
      <c r="J1485">
        <v>15.38</v>
      </c>
    </row>
    <row r="1486" spans="1:10" x14ac:dyDescent="0.3">
      <c r="A1486" t="s">
        <v>697</v>
      </c>
      <c r="B1486" s="10">
        <v>2008</v>
      </c>
      <c r="C1486" s="10">
        <v>35.71</v>
      </c>
      <c r="D1486">
        <v>0</v>
      </c>
      <c r="E1486">
        <v>0</v>
      </c>
      <c r="F1486" s="10">
        <v>65.150000000000006</v>
      </c>
      <c r="G1486">
        <v>61.54</v>
      </c>
      <c r="I1486">
        <v>25</v>
      </c>
    </row>
    <row r="1487" spans="1:10" x14ac:dyDescent="0.3">
      <c r="A1487" t="s">
        <v>697</v>
      </c>
      <c r="B1487" s="10">
        <v>2009</v>
      </c>
      <c r="C1487" s="10">
        <v>43.75</v>
      </c>
      <c r="D1487">
        <v>1</v>
      </c>
      <c r="E1487">
        <v>1</v>
      </c>
      <c r="F1487" s="10">
        <v>72.8</v>
      </c>
      <c r="G1487">
        <v>54.55</v>
      </c>
      <c r="I1487">
        <v>28.57</v>
      </c>
    </row>
    <row r="1488" spans="1:10" x14ac:dyDescent="0.3">
      <c r="A1488" t="s">
        <v>697</v>
      </c>
      <c r="B1488" s="10">
        <v>2010</v>
      </c>
      <c r="C1488" s="10">
        <v>33.33</v>
      </c>
      <c r="D1488">
        <v>1</v>
      </c>
      <c r="E1488">
        <v>1</v>
      </c>
      <c r="F1488" s="10">
        <v>65.56</v>
      </c>
      <c r="G1488">
        <v>55.56</v>
      </c>
      <c r="I1488">
        <v>22.22</v>
      </c>
    </row>
    <row r="1489" spans="1:10" x14ac:dyDescent="0.3">
      <c r="A1489" t="s">
        <v>697</v>
      </c>
      <c r="B1489" s="10">
        <v>2011</v>
      </c>
      <c r="C1489" s="10">
        <v>35</v>
      </c>
      <c r="D1489">
        <v>1</v>
      </c>
      <c r="E1489">
        <v>1</v>
      </c>
      <c r="F1489" s="10">
        <v>31.54</v>
      </c>
      <c r="G1489">
        <v>45.45</v>
      </c>
      <c r="H1489">
        <v>1</v>
      </c>
      <c r="I1489">
        <v>0</v>
      </c>
    </row>
    <row r="1490" spans="1:10" x14ac:dyDescent="0.3">
      <c r="A1490" t="s">
        <v>697</v>
      </c>
      <c r="B1490" s="10">
        <v>2012</v>
      </c>
      <c r="C1490" s="10">
        <v>72.22</v>
      </c>
      <c r="D1490">
        <v>1</v>
      </c>
      <c r="E1490">
        <v>1</v>
      </c>
      <c r="F1490" s="10">
        <v>33.700000000000003</v>
      </c>
      <c r="G1490">
        <v>62.5</v>
      </c>
      <c r="H1490">
        <v>1</v>
      </c>
      <c r="I1490">
        <v>0</v>
      </c>
    </row>
    <row r="1491" spans="1:10" x14ac:dyDescent="0.3">
      <c r="A1491" t="s">
        <v>697</v>
      </c>
      <c r="B1491" s="10">
        <v>2013</v>
      </c>
      <c r="C1491" s="10">
        <v>75</v>
      </c>
      <c r="D1491">
        <v>1</v>
      </c>
      <c r="E1491">
        <v>1</v>
      </c>
      <c r="F1491" s="10">
        <v>38.35</v>
      </c>
      <c r="G1491">
        <v>66.67</v>
      </c>
      <c r="H1491">
        <v>1</v>
      </c>
      <c r="I1491">
        <v>0</v>
      </c>
    </row>
    <row r="1492" spans="1:10" x14ac:dyDescent="0.3">
      <c r="A1492" t="s">
        <v>697</v>
      </c>
      <c r="B1492" s="10">
        <v>2014</v>
      </c>
      <c r="C1492" s="10">
        <v>68.75</v>
      </c>
      <c r="D1492">
        <v>1</v>
      </c>
      <c r="E1492">
        <v>1</v>
      </c>
      <c r="F1492" s="10">
        <v>41.08</v>
      </c>
      <c r="G1492">
        <v>77.78</v>
      </c>
      <c r="H1492">
        <v>1</v>
      </c>
      <c r="I1492">
        <v>0</v>
      </c>
    </row>
    <row r="1493" spans="1:10" x14ac:dyDescent="0.3">
      <c r="A1493" t="s">
        <v>697</v>
      </c>
      <c r="B1493" s="10">
        <v>2015</v>
      </c>
      <c r="C1493" s="10">
        <v>66.67</v>
      </c>
      <c r="D1493">
        <v>1</v>
      </c>
      <c r="E1493">
        <v>1</v>
      </c>
      <c r="F1493" s="10">
        <v>41.83</v>
      </c>
      <c r="G1493">
        <v>77.78</v>
      </c>
      <c r="H1493">
        <v>1</v>
      </c>
      <c r="I1493">
        <v>0</v>
      </c>
    </row>
    <row r="1494" spans="1:10" x14ac:dyDescent="0.3">
      <c r="A1494" t="s">
        <v>697</v>
      </c>
      <c r="B1494" s="10">
        <v>2016</v>
      </c>
      <c r="C1494" s="10">
        <v>54.55</v>
      </c>
      <c r="D1494">
        <v>1</v>
      </c>
      <c r="E1494">
        <v>1</v>
      </c>
      <c r="F1494" s="10">
        <v>29.67</v>
      </c>
      <c r="G1494">
        <v>75</v>
      </c>
      <c r="H1494">
        <v>1</v>
      </c>
      <c r="I1494">
        <v>0</v>
      </c>
    </row>
    <row r="1495" spans="1:10" x14ac:dyDescent="0.3">
      <c r="A1495" t="s">
        <v>697</v>
      </c>
      <c r="B1495" s="10">
        <v>2017</v>
      </c>
      <c r="C1495" s="10">
        <v>87.5</v>
      </c>
      <c r="D1495">
        <v>1</v>
      </c>
      <c r="E1495">
        <v>1</v>
      </c>
      <c r="F1495" s="10">
        <v>34.729999999999997</v>
      </c>
      <c r="G1495">
        <v>77.78</v>
      </c>
      <c r="H1495">
        <v>1</v>
      </c>
      <c r="I1495">
        <v>0</v>
      </c>
    </row>
    <row r="1496" spans="1:10" x14ac:dyDescent="0.3">
      <c r="A1496" t="s">
        <v>697</v>
      </c>
      <c r="B1496" s="10">
        <v>2018</v>
      </c>
      <c r="C1496" s="10">
        <v>90</v>
      </c>
      <c r="D1496">
        <v>1</v>
      </c>
      <c r="E1496">
        <v>1</v>
      </c>
      <c r="F1496" s="10">
        <v>36.33</v>
      </c>
      <c r="G1496">
        <v>70</v>
      </c>
      <c r="H1496">
        <v>1</v>
      </c>
      <c r="I1496">
        <v>0</v>
      </c>
    </row>
    <row r="1497" spans="1:10" x14ac:dyDescent="0.3">
      <c r="A1497" t="s">
        <v>697</v>
      </c>
      <c r="B1497" s="10">
        <v>2019</v>
      </c>
      <c r="C1497" s="10">
        <v>82.5</v>
      </c>
      <c r="D1497">
        <v>1</v>
      </c>
      <c r="E1497">
        <v>1</v>
      </c>
      <c r="F1497" s="10">
        <v>40.58</v>
      </c>
      <c r="G1497">
        <v>70</v>
      </c>
      <c r="H1497">
        <v>1</v>
      </c>
      <c r="I1497">
        <v>0</v>
      </c>
    </row>
    <row r="1498" spans="1:10" x14ac:dyDescent="0.3">
      <c r="A1498" t="s">
        <v>697</v>
      </c>
      <c r="B1498" s="10">
        <v>2020</v>
      </c>
      <c r="C1498" s="10">
        <v>84.78</v>
      </c>
      <c r="D1498">
        <v>1</v>
      </c>
      <c r="E1498">
        <v>1</v>
      </c>
      <c r="F1498" s="10">
        <v>46.37</v>
      </c>
      <c r="G1498">
        <v>72.73</v>
      </c>
      <c r="H1498">
        <v>1</v>
      </c>
      <c r="I1498">
        <v>0</v>
      </c>
    </row>
    <row r="1499" spans="1:10" x14ac:dyDescent="0.3">
      <c r="A1499" t="s">
        <v>697</v>
      </c>
      <c r="B1499" s="10">
        <v>2021</v>
      </c>
      <c r="C1499" s="10">
        <v>91.67</v>
      </c>
      <c r="D1499">
        <v>1</v>
      </c>
      <c r="E1499">
        <v>1</v>
      </c>
      <c r="F1499" s="10">
        <v>62.61</v>
      </c>
      <c r="G1499">
        <v>75</v>
      </c>
      <c r="H1499">
        <v>1</v>
      </c>
      <c r="I1499">
        <v>0</v>
      </c>
    </row>
    <row r="1500" spans="1:10" x14ac:dyDescent="0.3">
      <c r="A1500" t="s">
        <v>698</v>
      </c>
      <c r="B1500" s="10">
        <v>2008</v>
      </c>
      <c r="C1500" s="10">
        <v>85.71</v>
      </c>
      <c r="D1500">
        <v>1</v>
      </c>
      <c r="E1500">
        <v>1</v>
      </c>
      <c r="F1500" s="10">
        <v>41.48</v>
      </c>
      <c r="G1500">
        <v>78.569999999999993</v>
      </c>
      <c r="I1500">
        <v>12.5</v>
      </c>
    </row>
    <row r="1501" spans="1:10" x14ac:dyDescent="0.3">
      <c r="A1501" t="s">
        <v>698</v>
      </c>
      <c r="B1501" s="10">
        <v>2009</v>
      </c>
      <c r="C1501" s="10">
        <v>93.75</v>
      </c>
      <c r="D1501">
        <v>1</v>
      </c>
      <c r="E1501">
        <v>1</v>
      </c>
      <c r="F1501" s="10">
        <v>60.11</v>
      </c>
      <c r="G1501">
        <v>75</v>
      </c>
      <c r="I1501">
        <v>17.86</v>
      </c>
      <c r="J1501">
        <v>6.25</v>
      </c>
    </row>
    <row r="1502" spans="1:10" x14ac:dyDescent="0.3">
      <c r="A1502" t="s">
        <v>698</v>
      </c>
      <c r="B1502" s="10">
        <v>2010</v>
      </c>
      <c r="C1502" s="10">
        <v>83.33</v>
      </c>
      <c r="D1502">
        <v>1</v>
      </c>
      <c r="E1502">
        <v>1</v>
      </c>
      <c r="F1502" s="10">
        <v>47.85</v>
      </c>
      <c r="G1502">
        <v>73.680000000000007</v>
      </c>
      <c r="I1502">
        <v>11.11</v>
      </c>
      <c r="J1502">
        <v>11.11</v>
      </c>
    </row>
    <row r="1503" spans="1:10" x14ac:dyDescent="0.3">
      <c r="A1503" t="s">
        <v>698</v>
      </c>
      <c r="B1503" s="10">
        <v>2011</v>
      </c>
      <c r="C1503" s="10">
        <v>95</v>
      </c>
      <c r="D1503">
        <v>1</v>
      </c>
      <c r="E1503">
        <v>1</v>
      </c>
      <c r="F1503" s="10">
        <v>55.38</v>
      </c>
      <c r="G1503">
        <v>72.22</v>
      </c>
      <c r="H1503">
        <v>1</v>
      </c>
      <c r="I1503">
        <v>12.5</v>
      </c>
      <c r="J1503">
        <v>17.649999999999999</v>
      </c>
    </row>
    <row r="1504" spans="1:10" x14ac:dyDescent="0.3">
      <c r="A1504" t="s">
        <v>698</v>
      </c>
      <c r="B1504" s="10">
        <v>2012</v>
      </c>
      <c r="C1504" s="10">
        <v>94.44</v>
      </c>
      <c r="D1504">
        <v>1</v>
      </c>
      <c r="E1504">
        <v>1</v>
      </c>
      <c r="F1504" s="10">
        <v>32.799999999999997</v>
      </c>
      <c r="G1504">
        <v>77.27</v>
      </c>
      <c r="H1504">
        <v>1</v>
      </c>
      <c r="I1504">
        <v>13.33</v>
      </c>
      <c r="J1504">
        <v>16.670000000000002</v>
      </c>
    </row>
    <row r="1505" spans="1:10" x14ac:dyDescent="0.3">
      <c r="A1505" t="s">
        <v>698</v>
      </c>
      <c r="B1505" s="10">
        <v>2013</v>
      </c>
      <c r="C1505" s="10">
        <v>95</v>
      </c>
      <c r="D1505">
        <v>1</v>
      </c>
      <c r="E1505">
        <v>1</v>
      </c>
      <c r="F1505" s="10">
        <v>29.57</v>
      </c>
      <c r="G1505">
        <v>77.78</v>
      </c>
      <c r="H1505">
        <v>1</v>
      </c>
      <c r="I1505">
        <v>14.71</v>
      </c>
      <c r="J1505">
        <v>12.5</v>
      </c>
    </row>
    <row r="1506" spans="1:10" x14ac:dyDescent="0.3">
      <c r="A1506" t="s">
        <v>698</v>
      </c>
      <c r="B1506" s="10">
        <v>2014</v>
      </c>
      <c r="C1506" s="10">
        <v>78</v>
      </c>
      <c r="D1506">
        <v>1</v>
      </c>
      <c r="E1506">
        <v>1</v>
      </c>
      <c r="F1506" s="10">
        <v>17.37</v>
      </c>
      <c r="G1506">
        <v>77.78</v>
      </c>
      <c r="H1506">
        <v>1</v>
      </c>
      <c r="I1506">
        <v>16.670000000000002</v>
      </c>
      <c r="J1506">
        <v>100</v>
      </c>
    </row>
    <row r="1507" spans="1:10" x14ac:dyDescent="0.3">
      <c r="A1507" t="s">
        <v>698</v>
      </c>
      <c r="B1507" s="10">
        <v>2015</v>
      </c>
      <c r="C1507" s="10">
        <v>78</v>
      </c>
      <c r="D1507">
        <v>1</v>
      </c>
      <c r="E1507">
        <v>1</v>
      </c>
      <c r="F1507" s="10">
        <v>10.82</v>
      </c>
      <c r="G1507">
        <v>78.95</v>
      </c>
      <c r="H1507">
        <v>1</v>
      </c>
      <c r="I1507">
        <v>16.670000000000002</v>
      </c>
      <c r="J1507">
        <v>16.670000000000002</v>
      </c>
    </row>
    <row r="1508" spans="1:10" x14ac:dyDescent="0.3">
      <c r="A1508" t="s">
        <v>698</v>
      </c>
      <c r="B1508" s="10">
        <v>2016</v>
      </c>
      <c r="C1508" s="10">
        <v>87.93</v>
      </c>
      <c r="D1508">
        <v>1</v>
      </c>
      <c r="E1508">
        <v>1</v>
      </c>
      <c r="F1508" s="10">
        <v>12.89</v>
      </c>
      <c r="G1508">
        <v>80</v>
      </c>
      <c r="H1508">
        <v>1</v>
      </c>
      <c r="I1508">
        <v>16.670000000000002</v>
      </c>
      <c r="J1508">
        <v>23.53</v>
      </c>
    </row>
    <row r="1509" spans="1:10" x14ac:dyDescent="0.3">
      <c r="A1509" t="s">
        <v>698</v>
      </c>
      <c r="B1509" s="10">
        <v>2017</v>
      </c>
      <c r="C1509" s="10">
        <v>90.28</v>
      </c>
      <c r="D1509">
        <v>1</v>
      </c>
      <c r="E1509">
        <v>1</v>
      </c>
      <c r="F1509" s="10">
        <v>18.98</v>
      </c>
      <c r="G1509">
        <v>83.33</v>
      </c>
      <c r="H1509">
        <v>1</v>
      </c>
      <c r="I1509">
        <v>10.71</v>
      </c>
      <c r="J1509">
        <v>23.53</v>
      </c>
    </row>
    <row r="1510" spans="1:10" x14ac:dyDescent="0.3">
      <c r="A1510" t="s">
        <v>698</v>
      </c>
      <c r="B1510" s="10">
        <v>2018</v>
      </c>
      <c r="C1510" s="10">
        <v>87.84</v>
      </c>
      <c r="D1510">
        <v>1</v>
      </c>
      <c r="E1510">
        <v>1</v>
      </c>
      <c r="F1510" s="10">
        <v>43.46</v>
      </c>
      <c r="G1510">
        <v>55.56</v>
      </c>
      <c r="H1510">
        <v>1</v>
      </c>
      <c r="I1510">
        <v>13.64</v>
      </c>
      <c r="J1510">
        <v>20</v>
      </c>
    </row>
    <row r="1511" spans="1:10" x14ac:dyDescent="0.3">
      <c r="A1511" t="s">
        <v>698</v>
      </c>
      <c r="B1511" s="10">
        <v>2019</v>
      </c>
      <c r="C1511" s="10">
        <v>98.65</v>
      </c>
      <c r="D1511">
        <v>1</v>
      </c>
      <c r="E1511">
        <v>1</v>
      </c>
      <c r="F1511" s="10">
        <v>50.94</v>
      </c>
      <c r="G1511">
        <v>60</v>
      </c>
      <c r="H1511">
        <v>1</v>
      </c>
      <c r="I1511">
        <v>15</v>
      </c>
      <c r="J1511">
        <v>23.08</v>
      </c>
    </row>
    <row r="1512" spans="1:10" x14ac:dyDescent="0.3">
      <c r="A1512" t="s">
        <v>698</v>
      </c>
      <c r="B1512" s="10">
        <v>2020</v>
      </c>
      <c r="C1512" s="10">
        <v>87.84</v>
      </c>
      <c r="D1512">
        <v>1</v>
      </c>
      <c r="E1512">
        <v>1</v>
      </c>
      <c r="F1512" s="10">
        <v>51.36</v>
      </c>
      <c r="G1512">
        <v>57.14</v>
      </c>
      <c r="H1512">
        <v>1</v>
      </c>
      <c r="I1512">
        <v>11.76</v>
      </c>
      <c r="J1512">
        <v>21.43</v>
      </c>
    </row>
    <row r="1513" spans="1:10" x14ac:dyDescent="0.3">
      <c r="A1513" t="s">
        <v>698</v>
      </c>
      <c r="B1513" s="10">
        <v>2021</v>
      </c>
      <c r="C1513" s="10">
        <v>93.24</v>
      </c>
      <c r="D1513">
        <v>1</v>
      </c>
      <c r="E1513">
        <v>1</v>
      </c>
      <c r="F1513" s="10">
        <v>40.86</v>
      </c>
      <c r="G1513">
        <v>64.290000000000006</v>
      </c>
      <c r="H1513">
        <v>1</v>
      </c>
      <c r="I1513">
        <v>6.25</v>
      </c>
      <c r="J1513">
        <v>8.33</v>
      </c>
    </row>
  </sheetData>
  <autoFilter ref="A1:H1" xr:uid="{2BA19730-ACA5-4FF2-ABBA-562D2DA58353}"/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E646"/>
  <sheetViews>
    <sheetView tabSelected="1" zoomScale="85" zoomScaleNormal="85" workbookViewId="0"/>
  </sheetViews>
  <sheetFormatPr defaultRowHeight="14.4" x14ac:dyDescent="0.3"/>
  <cols>
    <col min="1" max="2" width="22.33203125" customWidth="1"/>
    <col min="3" max="4" width="11.109375" customWidth="1"/>
  </cols>
  <sheetData>
    <row r="1" spans="1:4" x14ac:dyDescent="0.3">
      <c r="A1" t="s">
        <v>630</v>
      </c>
      <c r="B1" t="s">
        <v>631</v>
      </c>
      <c r="C1" t="s">
        <v>632</v>
      </c>
      <c r="D1" t="s">
        <v>633</v>
      </c>
    </row>
    <row r="2" spans="1:4" ht="15.6" hidden="1" thickTop="1" thickBot="1" x14ac:dyDescent="0.35">
      <c r="A2" s="1" t="s">
        <v>67</v>
      </c>
      <c r="B2" s="1" t="s">
        <v>81</v>
      </c>
      <c r="C2" s="3" t="s">
        <v>94</v>
      </c>
      <c r="D2" s="67">
        <v>0.36</v>
      </c>
    </row>
    <row r="3" spans="1:4" ht="15" hidden="1" thickBot="1" x14ac:dyDescent="0.35">
      <c r="A3" s="2" t="s">
        <v>115</v>
      </c>
      <c r="B3" s="2" t="s">
        <v>81</v>
      </c>
      <c r="C3" s="4" t="s">
        <v>94</v>
      </c>
      <c r="D3" s="68">
        <v>0.28999999999999998</v>
      </c>
    </row>
    <row r="4" spans="1:4" ht="15" hidden="1" thickBot="1" x14ac:dyDescent="0.35">
      <c r="A4" s="2" t="s">
        <v>16</v>
      </c>
      <c r="B4" s="2" t="s">
        <v>81</v>
      </c>
      <c r="C4" s="4" t="s">
        <v>94</v>
      </c>
      <c r="D4" s="68">
        <v>0.93</v>
      </c>
    </row>
    <row r="5" spans="1:4" ht="15" hidden="1" thickBot="1" x14ac:dyDescent="0.35">
      <c r="A5" s="2" t="s">
        <v>568</v>
      </c>
      <c r="B5" s="2" t="s">
        <v>81</v>
      </c>
      <c r="C5" s="4" t="s">
        <v>91</v>
      </c>
      <c r="D5" s="68">
        <v>0.03</v>
      </c>
    </row>
    <row r="6" spans="1:4" ht="15" hidden="1" thickBot="1" x14ac:dyDescent="0.35">
      <c r="A6" s="2" t="s">
        <v>335</v>
      </c>
      <c r="B6" s="2" t="s">
        <v>81</v>
      </c>
      <c r="C6" s="4" t="s">
        <v>97</v>
      </c>
      <c r="D6" s="68">
        <v>7.0000000000000007E-2</v>
      </c>
    </row>
    <row r="7" spans="1:4" ht="15" hidden="1" thickBot="1" x14ac:dyDescent="0.35">
      <c r="A7" s="2" t="s">
        <v>280</v>
      </c>
      <c r="B7" s="2" t="s">
        <v>81</v>
      </c>
      <c r="C7" s="4" t="s">
        <v>97</v>
      </c>
      <c r="D7" s="68">
        <v>0.09</v>
      </c>
    </row>
    <row r="8" spans="1:4" ht="15" hidden="1" thickBot="1" x14ac:dyDescent="0.35">
      <c r="A8" s="2" t="s">
        <v>281</v>
      </c>
      <c r="B8" s="2" t="s">
        <v>81</v>
      </c>
      <c r="C8" s="4" t="s">
        <v>90</v>
      </c>
      <c r="D8" s="68">
        <v>0.09</v>
      </c>
    </row>
    <row r="9" spans="1:4" ht="15" hidden="1" thickBot="1" x14ac:dyDescent="0.35">
      <c r="A9" s="2" t="s">
        <v>139</v>
      </c>
      <c r="B9" s="2" t="s">
        <v>81</v>
      </c>
      <c r="C9" s="4" t="s">
        <v>91</v>
      </c>
      <c r="D9" s="68">
        <v>0.23</v>
      </c>
    </row>
    <row r="10" spans="1:4" ht="15" hidden="1" thickBot="1" x14ac:dyDescent="0.35">
      <c r="A10" s="2" t="s">
        <v>368</v>
      </c>
      <c r="B10" s="2" t="s">
        <v>81</v>
      </c>
      <c r="C10" s="4" t="s">
        <v>98</v>
      </c>
      <c r="D10" s="68">
        <v>0.06</v>
      </c>
    </row>
    <row r="11" spans="1:4" ht="15" hidden="1" thickBot="1" x14ac:dyDescent="0.35">
      <c r="A11" s="2" t="s">
        <v>260</v>
      </c>
      <c r="B11" s="2" t="s">
        <v>81</v>
      </c>
      <c r="C11" s="4" t="s">
        <v>91</v>
      </c>
      <c r="D11" s="68">
        <v>0.1</v>
      </c>
    </row>
    <row r="12" spans="1:4" ht="15" hidden="1" thickBot="1" x14ac:dyDescent="0.35">
      <c r="A12" s="2" t="s">
        <v>570</v>
      </c>
      <c r="B12" s="2" t="s">
        <v>81</v>
      </c>
      <c r="C12" s="4" t="s">
        <v>91</v>
      </c>
      <c r="D12" s="68">
        <v>0.03</v>
      </c>
    </row>
    <row r="13" spans="1:4" ht="15" hidden="1" thickBot="1" x14ac:dyDescent="0.35">
      <c r="A13" s="2" t="s">
        <v>262</v>
      </c>
      <c r="B13" s="2" t="s">
        <v>81</v>
      </c>
      <c r="C13" s="4" t="s">
        <v>94</v>
      </c>
      <c r="D13" s="68">
        <v>0.1</v>
      </c>
    </row>
    <row r="14" spans="1:4" ht="15" hidden="1" thickBot="1" x14ac:dyDescent="0.35">
      <c r="A14" s="2" t="s">
        <v>129</v>
      </c>
      <c r="B14" s="2" t="s">
        <v>81</v>
      </c>
      <c r="C14" s="4" t="s">
        <v>91</v>
      </c>
      <c r="D14" s="68">
        <v>0.25</v>
      </c>
    </row>
    <row r="15" spans="1:4" ht="15" hidden="1" thickBot="1" x14ac:dyDescent="0.35">
      <c r="A15" s="2" t="s">
        <v>461</v>
      </c>
      <c r="B15" s="2" t="s">
        <v>81</v>
      </c>
      <c r="C15" s="4" t="s">
        <v>94</v>
      </c>
      <c r="D15" s="68">
        <v>0.04</v>
      </c>
    </row>
    <row r="16" spans="1:4" ht="15" hidden="1" thickBot="1" x14ac:dyDescent="0.35">
      <c r="A16" s="2" t="s">
        <v>186</v>
      </c>
      <c r="B16" s="2" t="s">
        <v>81</v>
      </c>
      <c r="C16" s="4" t="s">
        <v>91</v>
      </c>
      <c r="D16" s="69">
        <v>0.15</v>
      </c>
    </row>
    <row r="17" spans="1:5" ht="15" hidden="1" thickBot="1" x14ac:dyDescent="0.35">
      <c r="A17" s="2" t="s">
        <v>111</v>
      </c>
      <c r="B17" s="2" t="s">
        <v>81</v>
      </c>
      <c r="C17" s="4" t="s">
        <v>94</v>
      </c>
      <c r="D17" s="68">
        <v>0.3</v>
      </c>
      <c r="E17" s="13">
        <f>SUM(D2:D17)/100</f>
        <v>3.1200000000000002E-2</v>
      </c>
    </row>
    <row r="18" spans="1:5" ht="15" thickBot="1" x14ac:dyDescent="0.35">
      <c r="A18" s="2" t="s">
        <v>0</v>
      </c>
      <c r="B18" s="2" t="s">
        <v>72</v>
      </c>
      <c r="C18" s="4" t="s">
        <v>89</v>
      </c>
      <c r="D18" s="70">
        <v>2.88</v>
      </c>
    </row>
    <row r="19" spans="1:5" ht="15" thickBot="1" x14ac:dyDescent="0.35">
      <c r="A19" s="2" t="s">
        <v>1</v>
      </c>
      <c r="B19" s="2" t="s">
        <v>73</v>
      </c>
      <c r="C19" s="4" t="s">
        <v>89</v>
      </c>
      <c r="D19" s="70">
        <v>2.25</v>
      </c>
    </row>
    <row r="20" spans="1:5" ht="15" thickBot="1" x14ac:dyDescent="0.35">
      <c r="A20" s="2" t="s">
        <v>2</v>
      </c>
      <c r="B20" s="2" t="s">
        <v>73</v>
      </c>
      <c r="C20" s="4" t="s">
        <v>89</v>
      </c>
      <c r="D20" s="70">
        <v>2.08</v>
      </c>
    </row>
    <row r="21" spans="1:5" ht="15" thickBot="1" x14ac:dyDescent="0.35">
      <c r="A21" s="2" t="s">
        <v>3</v>
      </c>
      <c r="B21" s="2" t="s">
        <v>74</v>
      </c>
      <c r="C21" s="4" t="s">
        <v>90</v>
      </c>
      <c r="D21" s="70">
        <v>1.56</v>
      </c>
    </row>
    <row r="22" spans="1:5" ht="15" thickBot="1" x14ac:dyDescent="0.35">
      <c r="A22" s="2" t="s">
        <v>5</v>
      </c>
      <c r="B22" s="2" t="s">
        <v>76</v>
      </c>
      <c r="C22" s="4" t="s">
        <v>90</v>
      </c>
      <c r="D22" s="70">
        <v>1.32</v>
      </c>
    </row>
    <row r="23" spans="1:5" ht="15" thickBot="1" x14ac:dyDescent="0.35">
      <c r="A23" s="2" t="s">
        <v>6</v>
      </c>
      <c r="B23" s="2" t="s">
        <v>73</v>
      </c>
      <c r="C23" s="4" t="s">
        <v>92</v>
      </c>
      <c r="D23" s="70">
        <v>1.29</v>
      </c>
    </row>
    <row r="24" spans="1:5" ht="15" hidden="1" thickBot="1" x14ac:dyDescent="0.35">
      <c r="A24" s="65" t="s">
        <v>7</v>
      </c>
      <c r="B24" s="65" t="s">
        <v>73</v>
      </c>
      <c r="C24" s="66" t="s">
        <v>90</v>
      </c>
      <c r="D24" s="71">
        <v>1.2</v>
      </c>
    </row>
    <row r="25" spans="1:5" ht="15" thickBot="1" x14ac:dyDescent="0.35">
      <c r="A25" s="2" t="s">
        <v>9</v>
      </c>
      <c r="B25" s="2" t="s">
        <v>73</v>
      </c>
      <c r="C25" s="4" t="s">
        <v>91</v>
      </c>
      <c r="D25" s="70">
        <v>1.1599999999999999</v>
      </c>
    </row>
    <row r="26" spans="1:5" ht="15" thickBot="1" x14ac:dyDescent="0.35">
      <c r="A26" s="2" t="s">
        <v>11</v>
      </c>
      <c r="B26" s="2" t="s">
        <v>72</v>
      </c>
      <c r="C26" s="4" t="s">
        <v>93</v>
      </c>
      <c r="D26" s="70">
        <v>1.1399999999999999</v>
      </c>
    </row>
    <row r="27" spans="1:5" ht="15" thickBot="1" x14ac:dyDescent="0.35">
      <c r="A27" s="2" t="s">
        <v>13</v>
      </c>
      <c r="B27" s="2" t="s">
        <v>78</v>
      </c>
      <c r="C27" s="4" t="s">
        <v>90</v>
      </c>
      <c r="D27" s="70">
        <v>1.03</v>
      </c>
    </row>
    <row r="28" spans="1:5" ht="15" thickBot="1" x14ac:dyDescent="0.35">
      <c r="A28" s="2" t="s">
        <v>14</v>
      </c>
      <c r="B28" s="2" t="s">
        <v>79</v>
      </c>
      <c r="C28" s="4" t="s">
        <v>94</v>
      </c>
      <c r="D28" s="70">
        <v>1</v>
      </c>
    </row>
    <row r="29" spans="1:5" ht="15" hidden="1" thickBot="1" x14ac:dyDescent="0.35">
      <c r="A29" s="65" t="s">
        <v>15</v>
      </c>
      <c r="B29" s="65" t="s">
        <v>80</v>
      </c>
      <c r="C29" s="66" t="s">
        <v>94</v>
      </c>
      <c r="D29" s="71">
        <v>0.95</v>
      </c>
    </row>
    <row r="30" spans="1:5" ht="15" thickBot="1" x14ac:dyDescent="0.35">
      <c r="A30" s="2" t="s">
        <v>17</v>
      </c>
      <c r="B30" s="2" t="s">
        <v>82</v>
      </c>
      <c r="C30" s="4" t="s">
        <v>94</v>
      </c>
      <c r="D30" s="70">
        <v>0.92</v>
      </c>
    </row>
    <row r="31" spans="1:5" ht="15" thickBot="1" x14ac:dyDescent="0.35">
      <c r="A31" s="2" t="s">
        <v>18</v>
      </c>
      <c r="B31" s="2" t="s">
        <v>73</v>
      </c>
      <c r="C31" s="4" t="s">
        <v>90</v>
      </c>
      <c r="D31" s="70">
        <v>0.87</v>
      </c>
    </row>
    <row r="32" spans="1:5" ht="15" thickBot="1" x14ac:dyDescent="0.35">
      <c r="A32" s="2" t="s">
        <v>20</v>
      </c>
      <c r="B32" s="2" t="s">
        <v>74</v>
      </c>
      <c r="C32" s="4" t="s">
        <v>96</v>
      </c>
      <c r="D32" s="70">
        <v>0.86</v>
      </c>
    </row>
    <row r="33" spans="1:4" ht="15" thickBot="1" x14ac:dyDescent="0.35">
      <c r="A33" s="2" t="s">
        <v>19</v>
      </c>
      <c r="B33" s="2" t="s">
        <v>76</v>
      </c>
      <c r="C33" s="4" t="s">
        <v>95</v>
      </c>
      <c r="D33" s="70">
        <v>0.86</v>
      </c>
    </row>
    <row r="34" spans="1:4" ht="15" thickBot="1" x14ac:dyDescent="0.35">
      <c r="A34" s="2" t="s">
        <v>22</v>
      </c>
      <c r="B34" s="2" t="s">
        <v>72</v>
      </c>
      <c r="C34" s="4" t="s">
        <v>90</v>
      </c>
      <c r="D34" s="70">
        <v>0.84</v>
      </c>
    </row>
    <row r="35" spans="1:4" ht="15" thickBot="1" x14ac:dyDescent="0.35">
      <c r="A35" s="2" t="s">
        <v>23</v>
      </c>
      <c r="B35" s="2" t="s">
        <v>74</v>
      </c>
      <c r="C35" s="4" t="s">
        <v>90</v>
      </c>
      <c r="D35" s="70">
        <v>0.8</v>
      </c>
    </row>
    <row r="36" spans="1:4" ht="15" thickBot="1" x14ac:dyDescent="0.35">
      <c r="A36" s="2" t="s">
        <v>24</v>
      </c>
      <c r="B36" s="2" t="s">
        <v>76</v>
      </c>
      <c r="C36" s="4" t="s">
        <v>90</v>
      </c>
      <c r="D36" s="70">
        <v>0.77</v>
      </c>
    </row>
    <row r="37" spans="1:4" ht="15" hidden="1" thickBot="1" x14ac:dyDescent="0.35">
      <c r="A37" s="65" t="s">
        <v>25</v>
      </c>
      <c r="B37" s="65" t="s">
        <v>72</v>
      </c>
      <c r="C37" s="66" t="s">
        <v>90</v>
      </c>
      <c r="D37" s="71">
        <v>0.75</v>
      </c>
    </row>
    <row r="38" spans="1:4" ht="15" thickBot="1" x14ac:dyDescent="0.35">
      <c r="A38" s="2" t="s">
        <v>26</v>
      </c>
      <c r="B38" s="2" t="s">
        <v>74</v>
      </c>
      <c r="C38" s="4" t="s">
        <v>89</v>
      </c>
      <c r="D38" s="70">
        <v>0.74</v>
      </c>
    </row>
    <row r="39" spans="1:4" ht="15" thickBot="1" x14ac:dyDescent="0.35">
      <c r="A39" s="65" t="s">
        <v>27</v>
      </c>
      <c r="B39" s="65" t="s">
        <v>76</v>
      </c>
      <c r="C39" s="66" t="s">
        <v>90</v>
      </c>
      <c r="D39" s="71">
        <v>0.72</v>
      </c>
    </row>
    <row r="40" spans="1:4" ht="15" thickBot="1" x14ac:dyDescent="0.35">
      <c r="A40" s="2" t="s">
        <v>28</v>
      </c>
      <c r="B40" s="2" t="s">
        <v>74</v>
      </c>
      <c r="C40" s="4" t="s">
        <v>91</v>
      </c>
      <c r="D40" s="70">
        <v>0.71</v>
      </c>
    </row>
    <row r="41" spans="1:4" ht="15" thickBot="1" x14ac:dyDescent="0.35">
      <c r="A41" s="2" t="s">
        <v>29</v>
      </c>
      <c r="B41" s="2" t="s">
        <v>78</v>
      </c>
      <c r="C41" s="4" t="s">
        <v>90</v>
      </c>
      <c r="D41" s="70">
        <v>0.7</v>
      </c>
    </row>
    <row r="42" spans="1:4" ht="15" thickBot="1" x14ac:dyDescent="0.35">
      <c r="A42" s="2" t="s">
        <v>30</v>
      </c>
      <c r="B42" s="2" t="s">
        <v>78</v>
      </c>
      <c r="C42" s="4" t="s">
        <v>94</v>
      </c>
      <c r="D42" s="70">
        <v>0.69</v>
      </c>
    </row>
    <row r="43" spans="1:4" ht="15" thickBot="1" x14ac:dyDescent="0.35">
      <c r="A43" s="2" t="s">
        <v>32</v>
      </c>
      <c r="B43" s="2" t="s">
        <v>76</v>
      </c>
      <c r="C43" s="4" t="s">
        <v>90</v>
      </c>
      <c r="D43" s="70">
        <v>0.65</v>
      </c>
    </row>
    <row r="44" spans="1:4" ht="15" thickBot="1" x14ac:dyDescent="0.35">
      <c r="A44" s="2" t="s">
        <v>33</v>
      </c>
      <c r="B44" s="2" t="s">
        <v>82</v>
      </c>
      <c r="C44" s="4" t="s">
        <v>91</v>
      </c>
      <c r="D44" s="70">
        <v>0.63</v>
      </c>
    </row>
    <row r="45" spans="1:4" ht="15" thickBot="1" x14ac:dyDescent="0.35">
      <c r="A45" s="2" t="s">
        <v>34</v>
      </c>
      <c r="B45" s="2" t="s">
        <v>82</v>
      </c>
      <c r="C45" s="4" t="s">
        <v>90</v>
      </c>
      <c r="D45" s="70">
        <v>0.63</v>
      </c>
    </row>
    <row r="46" spans="1:4" ht="15" thickBot="1" x14ac:dyDescent="0.35">
      <c r="A46" s="2" t="s">
        <v>35</v>
      </c>
      <c r="B46" s="2" t="s">
        <v>74</v>
      </c>
      <c r="C46" s="4" t="s">
        <v>95</v>
      </c>
      <c r="D46" s="70">
        <v>0.61</v>
      </c>
    </row>
    <row r="47" spans="1:4" ht="15" thickBot="1" x14ac:dyDescent="0.35">
      <c r="A47" s="2" t="s">
        <v>36</v>
      </c>
      <c r="B47" s="2" t="s">
        <v>78</v>
      </c>
      <c r="C47" s="4" t="s">
        <v>96</v>
      </c>
      <c r="D47" s="70">
        <v>0.6</v>
      </c>
    </row>
    <row r="48" spans="1:4" ht="15" thickBot="1" x14ac:dyDescent="0.35">
      <c r="A48" s="2" t="s">
        <v>37</v>
      </c>
      <c r="B48" s="2" t="s">
        <v>76</v>
      </c>
      <c r="C48" s="4" t="s">
        <v>91</v>
      </c>
      <c r="D48" s="70">
        <v>0.56999999999999995</v>
      </c>
    </row>
    <row r="49" spans="1:5" ht="15" hidden="1" thickBot="1" x14ac:dyDescent="0.35">
      <c r="A49" s="65" t="s">
        <v>38</v>
      </c>
      <c r="B49" s="65" t="s">
        <v>74</v>
      </c>
      <c r="C49" s="66" t="s">
        <v>96</v>
      </c>
      <c r="D49" s="71">
        <v>0.56000000000000005</v>
      </c>
    </row>
    <row r="50" spans="1:5" ht="15" thickBot="1" x14ac:dyDescent="0.35">
      <c r="A50" s="2" t="s">
        <v>39</v>
      </c>
      <c r="B50" s="2" t="s">
        <v>76</v>
      </c>
      <c r="C50" s="4" t="s">
        <v>91</v>
      </c>
      <c r="D50" s="70">
        <v>0.54</v>
      </c>
    </row>
    <row r="51" spans="1:5" ht="15" thickBot="1" x14ac:dyDescent="0.35">
      <c r="A51" s="2" t="s">
        <v>40</v>
      </c>
      <c r="B51" s="2" t="s">
        <v>72</v>
      </c>
      <c r="C51" s="4" t="s">
        <v>91</v>
      </c>
      <c r="D51" s="70">
        <v>0.53</v>
      </c>
    </row>
    <row r="52" spans="1:5" ht="15" thickBot="1" x14ac:dyDescent="0.35">
      <c r="A52" s="2" t="s">
        <v>41</v>
      </c>
      <c r="B52" s="2" t="s">
        <v>79</v>
      </c>
      <c r="C52" s="4" t="s">
        <v>89</v>
      </c>
      <c r="D52" s="70">
        <v>0.52</v>
      </c>
    </row>
    <row r="53" spans="1:5" ht="15" thickBot="1" x14ac:dyDescent="0.35">
      <c r="A53" s="2" t="s">
        <v>43</v>
      </c>
      <c r="B53" s="2" t="s">
        <v>74</v>
      </c>
      <c r="C53" s="4" t="s">
        <v>97</v>
      </c>
      <c r="D53" s="70">
        <v>0.5</v>
      </c>
    </row>
    <row r="54" spans="1:5" ht="15" thickBot="1" x14ac:dyDescent="0.35">
      <c r="A54" s="2" t="s">
        <v>44</v>
      </c>
      <c r="B54" s="2" t="s">
        <v>79</v>
      </c>
      <c r="C54" s="4" t="s">
        <v>91</v>
      </c>
      <c r="D54" s="70">
        <v>0.49</v>
      </c>
    </row>
    <row r="55" spans="1:5" ht="15" thickBot="1" x14ac:dyDescent="0.35">
      <c r="A55" s="2" t="s">
        <v>45</v>
      </c>
      <c r="B55" s="2" t="s">
        <v>74</v>
      </c>
      <c r="C55" s="4" t="s">
        <v>90</v>
      </c>
      <c r="D55" s="70">
        <v>0.48</v>
      </c>
    </row>
    <row r="56" spans="1:5" ht="15" thickBot="1" x14ac:dyDescent="0.35">
      <c r="A56" s="2" t="s">
        <v>50</v>
      </c>
      <c r="B56" s="2" t="s">
        <v>79</v>
      </c>
      <c r="C56" s="4" t="s">
        <v>91</v>
      </c>
      <c r="D56" s="70">
        <v>0.46</v>
      </c>
    </row>
    <row r="57" spans="1:5" ht="15" thickBot="1" x14ac:dyDescent="0.35">
      <c r="A57" s="2" t="s">
        <v>51</v>
      </c>
      <c r="B57" s="2" t="s">
        <v>80</v>
      </c>
      <c r="C57" s="4" t="s">
        <v>95</v>
      </c>
      <c r="D57" s="70">
        <v>0.45</v>
      </c>
    </row>
    <row r="58" spans="1:5" ht="15" thickBot="1" x14ac:dyDescent="0.35">
      <c r="A58" s="2" t="s">
        <v>53</v>
      </c>
      <c r="B58" s="2" t="s">
        <v>85</v>
      </c>
      <c r="C58" s="4" t="s">
        <v>90</v>
      </c>
      <c r="D58" s="70">
        <v>0.44</v>
      </c>
    </row>
    <row r="59" spans="1:5" ht="15" thickBot="1" x14ac:dyDescent="0.35">
      <c r="A59" s="2" t="s">
        <v>52</v>
      </c>
      <c r="B59" s="2" t="s">
        <v>78</v>
      </c>
      <c r="C59" s="4" t="s">
        <v>91</v>
      </c>
      <c r="D59" s="70">
        <v>0.44</v>
      </c>
    </row>
    <row r="60" spans="1:5" ht="15" thickBot="1" x14ac:dyDescent="0.35">
      <c r="A60" s="2" t="s">
        <v>55</v>
      </c>
      <c r="B60" s="2" t="s">
        <v>82</v>
      </c>
      <c r="C60" s="4" t="s">
        <v>89</v>
      </c>
      <c r="D60" s="70">
        <v>0.43</v>
      </c>
    </row>
    <row r="61" spans="1:5" ht="15" thickBot="1" x14ac:dyDescent="0.35">
      <c r="A61" s="2" t="s">
        <v>56</v>
      </c>
      <c r="B61" s="2" t="s">
        <v>76</v>
      </c>
      <c r="C61" s="4" t="s">
        <v>89</v>
      </c>
      <c r="D61" s="70">
        <v>0.43</v>
      </c>
    </row>
    <row r="62" spans="1:5" ht="15" thickBot="1" x14ac:dyDescent="0.35">
      <c r="A62" s="2" t="s">
        <v>54</v>
      </c>
      <c r="B62" s="2" t="s">
        <v>86</v>
      </c>
      <c r="C62" s="4" t="s">
        <v>96</v>
      </c>
      <c r="D62" s="70">
        <v>0.43</v>
      </c>
    </row>
    <row r="63" spans="1:5" ht="15" thickBot="1" x14ac:dyDescent="0.35">
      <c r="A63" s="2" t="s">
        <v>57</v>
      </c>
      <c r="B63" s="2" t="s">
        <v>80</v>
      </c>
      <c r="C63" s="4" t="s">
        <v>98</v>
      </c>
      <c r="D63" s="70">
        <v>0.41</v>
      </c>
    </row>
    <row r="64" spans="1:5" ht="15" thickBot="1" x14ac:dyDescent="0.35">
      <c r="A64" s="2" t="s">
        <v>58</v>
      </c>
      <c r="B64" s="2" t="s">
        <v>74</v>
      </c>
      <c r="C64" s="4" t="s">
        <v>91</v>
      </c>
      <c r="D64" s="70">
        <v>0.4</v>
      </c>
      <c r="E64" s="13">
        <f>SUM(D18:D64)/100</f>
        <v>0.39289999999999992</v>
      </c>
    </row>
    <row r="65" spans="1:4" ht="15" thickBot="1" x14ac:dyDescent="0.35">
      <c r="A65" s="2" t="s">
        <v>59</v>
      </c>
      <c r="B65" s="2" t="s">
        <v>74</v>
      </c>
      <c r="C65" s="4" t="s">
        <v>99</v>
      </c>
      <c r="D65" s="70">
        <v>0.4</v>
      </c>
    </row>
    <row r="66" spans="1:4" ht="15" thickBot="1" x14ac:dyDescent="0.35">
      <c r="A66" s="2" t="s">
        <v>60</v>
      </c>
      <c r="B66" s="2" t="s">
        <v>73</v>
      </c>
      <c r="C66" s="4" t="s">
        <v>90</v>
      </c>
      <c r="D66" s="70">
        <v>0.39</v>
      </c>
    </row>
    <row r="67" spans="1:4" ht="15" thickBot="1" x14ac:dyDescent="0.35">
      <c r="A67" s="2" t="s">
        <v>61</v>
      </c>
      <c r="B67" s="2" t="s">
        <v>82</v>
      </c>
      <c r="C67" s="4" t="s">
        <v>89</v>
      </c>
      <c r="D67" s="70">
        <v>0.39</v>
      </c>
    </row>
    <row r="68" spans="1:4" ht="15" thickBot="1" x14ac:dyDescent="0.35">
      <c r="A68" s="2" t="s">
        <v>62</v>
      </c>
      <c r="B68" s="2" t="s">
        <v>86</v>
      </c>
      <c r="C68" s="4" t="s">
        <v>99</v>
      </c>
      <c r="D68" s="70">
        <v>0.39</v>
      </c>
    </row>
    <row r="69" spans="1:4" ht="15" thickBot="1" x14ac:dyDescent="0.35">
      <c r="A69" s="2" t="s">
        <v>64</v>
      </c>
      <c r="B69" s="2" t="s">
        <v>82</v>
      </c>
      <c r="C69" s="4" t="s">
        <v>94</v>
      </c>
      <c r="D69" s="70">
        <v>0.38</v>
      </c>
    </row>
    <row r="70" spans="1:4" ht="15" thickBot="1" x14ac:dyDescent="0.35">
      <c r="A70" s="2" t="s">
        <v>65</v>
      </c>
      <c r="B70" s="2" t="s">
        <v>87</v>
      </c>
      <c r="C70" s="4" t="s">
        <v>90</v>
      </c>
      <c r="D70" s="70">
        <v>0.37</v>
      </c>
    </row>
    <row r="71" spans="1:4" ht="15" thickBot="1" x14ac:dyDescent="0.35">
      <c r="A71" s="2" t="s">
        <v>66</v>
      </c>
      <c r="B71" s="2" t="s">
        <v>80</v>
      </c>
      <c r="C71" s="4" t="s">
        <v>99</v>
      </c>
      <c r="D71" s="70">
        <v>0.37</v>
      </c>
    </row>
    <row r="72" spans="1:4" ht="15" thickBot="1" x14ac:dyDescent="0.35">
      <c r="A72" s="2" t="s">
        <v>68</v>
      </c>
      <c r="B72" s="2" t="s">
        <v>88</v>
      </c>
      <c r="C72" s="4" t="s">
        <v>90</v>
      </c>
      <c r="D72" s="70">
        <v>0.36</v>
      </c>
    </row>
    <row r="73" spans="1:4" ht="15" thickBot="1" x14ac:dyDescent="0.35">
      <c r="A73" s="2" t="s">
        <v>70</v>
      </c>
      <c r="B73" s="2" t="s">
        <v>85</v>
      </c>
      <c r="C73" s="4" t="s">
        <v>90</v>
      </c>
      <c r="D73" s="70">
        <v>0.35</v>
      </c>
    </row>
    <row r="74" spans="1:4" ht="15.6" thickTop="1" thickBot="1" x14ac:dyDescent="0.35">
      <c r="A74" s="1" t="s">
        <v>69</v>
      </c>
      <c r="B74" s="1" t="s">
        <v>82</v>
      </c>
      <c r="C74" s="3" t="s">
        <v>90</v>
      </c>
      <c r="D74" s="72">
        <v>0.35</v>
      </c>
    </row>
    <row r="75" spans="1:4" ht="15" thickBot="1" x14ac:dyDescent="0.35">
      <c r="A75" s="2" t="s">
        <v>71</v>
      </c>
      <c r="B75" s="2" t="s">
        <v>73</v>
      </c>
      <c r="C75" s="4" t="s">
        <v>94</v>
      </c>
      <c r="D75" s="70">
        <v>0.34</v>
      </c>
    </row>
    <row r="76" spans="1:4" ht="15" thickBot="1" x14ac:dyDescent="0.35">
      <c r="A76" s="2" t="s">
        <v>103</v>
      </c>
      <c r="B76" s="2" t="s">
        <v>74</v>
      </c>
      <c r="C76" s="4" t="s">
        <v>94</v>
      </c>
      <c r="D76" s="70">
        <v>0.33</v>
      </c>
    </row>
    <row r="77" spans="1:4" ht="15" thickBot="1" x14ac:dyDescent="0.35">
      <c r="A77" s="2" t="s">
        <v>104</v>
      </c>
      <c r="B77" s="2" t="s">
        <v>73</v>
      </c>
      <c r="C77" s="4" t="s">
        <v>91</v>
      </c>
      <c r="D77" s="70">
        <v>0.33</v>
      </c>
    </row>
    <row r="78" spans="1:4" ht="15" thickBot="1" x14ac:dyDescent="0.35">
      <c r="A78" s="2" t="s">
        <v>102</v>
      </c>
      <c r="B78" s="2" t="s">
        <v>79</v>
      </c>
      <c r="C78" s="4" t="s">
        <v>95</v>
      </c>
      <c r="D78" s="70">
        <v>0.33</v>
      </c>
    </row>
    <row r="79" spans="1:4" ht="15" thickBot="1" x14ac:dyDescent="0.35">
      <c r="A79" s="2" t="s">
        <v>105</v>
      </c>
      <c r="B79" s="2" t="s">
        <v>79</v>
      </c>
      <c r="C79" s="4" t="s">
        <v>94</v>
      </c>
      <c r="D79" s="70">
        <v>0.32</v>
      </c>
    </row>
    <row r="80" spans="1:4" ht="15" thickBot="1" x14ac:dyDescent="0.35">
      <c r="A80" s="2" t="s">
        <v>107</v>
      </c>
      <c r="B80" s="2" t="s">
        <v>85</v>
      </c>
      <c r="C80" s="4" t="s">
        <v>90</v>
      </c>
      <c r="D80" s="70">
        <v>0.31</v>
      </c>
    </row>
    <row r="81" spans="1:5" ht="15" thickBot="1" x14ac:dyDescent="0.35">
      <c r="A81" s="2" t="s">
        <v>108</v>
      </c>
      <c r="B81" s="2" t="s">
        <v>87</v>
      </c>
      <c r="C81" s="4" t="s">
        <v>91</v>
      </c>
      <c r="D81" s="70">
        <v>0.31</v>
      </c>
      <c r="E81" s="13">
        <f>SUM(D65:D81)/100</f>
        <v>6.0200000000000004E-2</v>
      </c>
    </row>
    <row r="82" spans="1:5" ht="15" hidden="1" thickBot="1" x14ac:dyDescent="0.35">
      <c r="A82" s="2" t="s">
        <v>49</v>
      </c>
      <c r="B82" s="2" t="s">
        <v>77</v>
      </c>
      <c r="C82" s="4" t="s">
        <v>91</v>
      </c>
      <c r="D82" s="70">
        <v>0.47</v>
      </c>
    </row>
    <row r="83" spans="1:5" ht="15" hidden="1" thickBot="1" x14ac:dyDescent="0.35">
      <c r="A83" s="2" t="s">
        <v>155</v>
      </c>
      <c r="B83" s="2" t="s">
        <v>77</v>
      </c>
      <c r="C83" s="4" t="s">
        <v>95</v>
      </c>
      <c r="D83" s="70">
        <v>0.2</v>
      </c>
    </row>
    <row r="84" spans="1:5" ht="15" hidden="1" thickBot="1" x14ac:dyDescent="0.35">
      <c r="A84" s="2" t="s">
        <v>356</v>
      </c>
      <c r="B84" s="2" t="s">
        <v>77</v>
      </c>
      <c r="C84" s="4" t="s">
        <v>91</v>
      </c>
      <c r="D84" s="70">
        <v>0.06</v>
      </c>
    </row>
    <row r="85" spans="1:5" ht="15" hidden="1" thickBot="1" x14ac:dyDescent="0.35">
      <c r="A85" s="2" t="s">
        <v>21</v>
      </c>
      <c r="B85" s="2" t="s">
        <v>77</v>
      </c>
      <c r="C85" s="4" t="s">
        <v>94</v>
      </c>
      <c r="D85" s="70">
        <v>0.85</v>
      </c>
    </row>
    <row r="86" spans="1:5" ht="15" hidden="1" thickBot="1" x14ac:dyDescent="0.35">
      <c r="A86" s="2" t="s">
        <v>12</v>
      </c>
      <c r="B86" s="2" t="s">
        <v>77</v>
      </c>
      <c r="C86" s="4" t="s">
        <v>94</v>
      </c>
      <c r="D86" s="70">
        <v>1.1399999999999999</v>
      </c>
    </row>
    <row r="87" spans="1:5" ht="15" hidden="1" thickBot="1" x14ac:dyDescent="0.35">
      <c r="A87" s="2" t="s">
        <v>254</v>
      </c>
      <c r="B87" s="2" t="s">
        <v>77</v>
      </c>
      <c r="C87" s="4" t="s">
        <v>94</v>
      </c>
      <c r="D87" s="70">
        <v>0.1</v>
      </c>
    </row>
    <row r="88" spans="1:5" ht="15" hidden="1" thickBot="1" x14ac:dyDescent="0.35">
      <c r="A88" s="2" t="s">
        <v>355</v>
      </c>
      <c r="B88" s="2" t="s">
        <v>77</v>
      </c>
      <c r="C88" s="4" t="s">
        <v>89</v>
      </c>
      <c r="D88" s="70">
        <v>0.06</v>
      </c>
    </row>
    <row r="89" spans="1:5" ht="15" hidden="1" thickBot="1" x14ac:dyDescent="0.35">
      <c r="A89" s="2" t="s">
        <v>328</v>
      </c>
      <c r="B89" s="2" t="s">
        <v>77</v>
      </c>
      <c r="C89" s="4" t="s">
        <v>90</v>
      </c>
      <c r="D89" s="70">
        <v>7.0000000000000007E-2</v>
      </c>
    </row>
    <row r="90" spans="1:5" ht="15" hidden="1" thickBot="1" x14ac:dyDescent="0.35">
      <c r="A90" s="2" t="s">
        <v>622</v>
      </c>
      <c r="B90" s="2" t="s">
        <v>77</v>
      </c>
      <c r="C90" s="4" t="s">
        <v>90</v>
      </c>
      <c r="D90" s="70">
        <v>0.02</v>
      </c>
    </row>
    <row r="91" spans="1:5" ht="15" hidden="1" thickBot="1" x14ac:dyDescent="0.35">
      <c r="A91" s="2" t="s">
        <v>441</v>
      </c>
      <c r="B91" s="2" t="s">
        <v>77</v>
      </c>
      <c r="C91" s="4" t="s">
        <v>89</v>
      </c>
      <c r="D91" s="70">
        <v>0.04</v>
      </c>
    </row>
    <row r="92" spans="1:5" ht="15" hidden="1" thickBot="1" x14ac:dyDescent="0.35">
      <c r="A92" s="2" t="s">
        <v>378</v>
      </c>
      <c r="B92" s="2" t="s">
        <v>77</v>
      </c>
      <c r="C92" s="4" t="s">
        <v>94</v>
      </c>
      <c r="D92" s="70">
        <v>0.06</v>
      </c>
    </row>
    <row r="93" spans="1:5" ht="15" hidden="1" thickBot="1" x14ac:dyDescent="0.35">
      <c r="A93" s="2" t="s">
        <v>488</v>
      </c>
      <c r="B93" s="2" t="s">
        <v>77</v>
      </c>
      <c r="C93" s="4" t="s">
        <v>94</v>
      </c>
      <c r="D93" s="70">
        <v>0.04</v>
      </c>
    </row>
    <row r="94" spans="1:5" ht="15" hidden="1" thickBot="1" x14ac:dyDescent="0.35">
      <c r="A94" s="2" t="s">
        <v>162</v>
      </c>
      <c r="B94" s="2" t="s">
        <v>77</v>
      </c>
      <c r="C94" s="4" t="s">
        <v>89</v>
      </c>
      <c r="D94" s="70">
        <v>0.19</v>
      </c>
    </row>
    <row r="95" spans="1:5" ht="15" hidden="1" thickBot="1" x14ac:dyDescent="0.35">
      <c r="A95" s="2" t="s">
        <v>529</v>
      </c>
      <c r="B95" s="2" t="s">
        <v>77</v>
      </c>
      <c r="C95" s="4" t="s">
        <v>99</v>
      </c>
      <c r="D95" s="70">
        <v>0.03</v>
      </c>
    </row>
    <row r="96" spans="1:5" ht="15" hidden="1" thickBot="1" x14ac:dyDescent="0.35">
      <c r="A96" s="2" t="s">
        <v>274</v>
      </c>
      <c r="B96" s="2" t="s">
        <v>77</v>
      </c>
      <c r="C96" s="4" t="s">
        <v>90</v>
      </c>
      <c r="D96" s="70">
        <v>0.09</v>
      </c>
    </row>
    <row r="97" spans="1:5" ht="15" hidden="1" thickBot="1" x14ac:dyDescent="0.35">
      <c r="A97" s="2" t="s">
        <v>374</v>
      </c>
      <c r="B97" s="2" t="s">
        <v>77</v>
      </c>
      <c r="C97" s="4" t="s">
        <v>94</v>
      </c>
      <c r="D97" s="70">
        <v>0.06</v>
      </c>
    </row>
    <row r="98" spans="1:5" ht="15" hidden="1" thickBot="1" x14ac:dyDescent="0.35">
      <c r="A98" s="2" t="s">
        <v>221</v>
      </c>
      <c r="B98" s="2" t="s">
        <v>77</v>
      </c>
      <c r="C98" s="4" t="s">
        <v>95</v>
      </c>
      <c r="D98" s="70">
        <v>0.12</v>
      </c>
    </row>
    <row r="99" spans="1:5" ht="15" hidden="1" thickBot="1" x14ac:dyDescent="0.35">
      <c r="A99" s="2" t="s">
        <v>389</v>
      </c>
      <c r="B99" s="2" t="s">
        <v>77</v>
      </c>
      <c r="C99" s="4" t="s">
        <v>94</v>
      </c>
      <c r="D99" s="70">
        <v>0.05</v>
      </c>
    </row>
    <row r="100" spans="1:5" ht="15" hidden="1" thickBot="1" x14ac:dyDescent="0.35">
      <c r="A100" s="2" t="s">
        <v>110</v>
      </c>
      <c r="B100" s="2" t="s">
        <v>77</v>
      </c>
      <c r="C100" s="4" t="s">
        <v>94</v>
      </c>
      <c r="D100" s="70">
        <v>0.3</v>
      </c>
    </row>
    <row r="101" spans="1:5" ht="15" hidden="1" thickBot="1" x14ac:dyDescent="0.35">
      <c r="A101" s="2" t="s">
        <v>605</v>
      </c>
      <c r="B101" s="2" t="s">
        <v>77</v>
      </c>
      <c r="C101" s="4" t="s">
        <v>95</v>
      </c>
      <c r="D101" s="70">
        <v>0.02</v>
      </c>
    </row>
    <row r="102" spans="1:5" ht="15" hidden="1" thickBot="1" x14ac:dyDescent="0.35">
      <c r="A102" s="2" t="s">
        <v>282</v>
      </c>
      <c r="B102" s="2" t="s">
        <v>77</v>
      </c>
      <c r="C102" s="4" t="s">
        <v>93</v>
      </c>
      <c r="D102" s="70">
        <v>0.09</v>
      </c>
    </row>
    <row r="103" spans="1:5" ht="15" hidden="1" thickBot="1" x14ac:dyDescent="0.35">
      <c r="A103" s="2" t="s">
        <v>263</v>
      </c>
      <c r="B103" s="2" t="s">
        <v>77</v>
      </c>
      <c r="C103" s="4" t="s">
        <v>94</v>
      </c>
      <c r="D103" s="70">
        <v>0.1</v>
      </c>
    </row>
    <row r="104" spans="1:5" ht="15" hidden="1" thickBot="1" x14ac:dyDescent="0.35">
      <c r="A104" s="2" t="s">
        <v>48</v>
      </c>
      <c r="B104" s="2" t="s">
        <v>77</v>
      </c>
      <c r="C104" s="4" t="s">
        <v>89</v>
      </c>
      <c r="D104" s="70">
        <v>0.47</v>
      </c>
    </row>
    <row r="105" spans="1:5" ht="15" hidden="1" thickBot="1" x14ac:dyDescent="0.35">
      <c r="A105" s="2" t="s">
        <v>377</v>
      </c>
      <c r="B105" s="2" t="s">
        <v>77</v>
      </c>
      <c r="C105" s="4" t="s">
        <v>93</v>
      </c>
      <c r="D105" s="70">
        <v>0.06</v>
      </c>
    </row>
    <row r="106" spans="1:5" ht="15" hidden="1" thickBot="1" x14ac:dyDescent="0.35">
      <c r="A106" s="2" t="s">
        <v>590</v>
      </c>
      <c r="B106" s="2" t="s">
        <v>77</v>
      </c>
      <c r="C106" s="4" t="s">
        <v>90</v>
      </c>
      <c r="D106" s="70">
        <v>0.02</v>
      </c>
    </row>
    <row r="107" spans="1:5" ht="15" hidden="1" thickBot="1" x14ac:dyDescent="0.35">
      <c r="A107" s="2" t="s">
        <v>311</v>
      </c>
      <c r="B107" s="2" t="s">
        <v>77</v>
      </c>
      <c r="C107" s="4" t="s">
        <v>146</v>
      </c>
      <c r="D107" s="70">
        <v>0.08</v>
      </c>
      <c r="E107" s="13">
        <f>SUM(D82:D107)/100</f>
        <v>4.7899999999999984E-2</v>
      </c>
    </row>
    <row r="108" spans="1:5" ht="15" hidden="1" thickBot="1" x14ac:dyDescent="0.35">
      <c r="A108" s="2" t="s">
        <v>332</v>
      </c>
      <c r="B108" s="2" t="s">
        <v>84</v>
      </c>
      <c r="C108" s="4" t="s">
        <v>96</v>
      </c>
      <c r="D108" s="70">
        <v>7.0000000000000007E-2</v>
      </c>
    </row>
    <row r="109" spans="1:5" ht="15" hidden="1" thickBot="1" x14ac:dyDescent="0.35">
      <c r="A109" s="2" t="s">
        <v>135</v>
      </c>
      <c r="B109" s="2" t="s">
        <v>84</v>
      </c>
      <c r="C109" s="4" t="s">
        <v>99</v>
      </c>
      <c r="D109" s="70">
        <v>0.24</v>
      </c>
    </row>
    <row r="110" spans="1:5" ht="15" hidden="1" thickBot="1" x14ac:dyDescent="0.35">
      <c r="A110" s="2" t="s">
        <v>543</v>
      </c>
      <c r="B110" s="2" t="s">
        <v>84</v>
      </c>
      <c r="C110" s="4" t="s">
        <v>90</v>
      </c>
      <c r="D110" s="70">
        <v>0.03</v>
      </c>
    </row>
    <row r="111" spans="1:5" ht="15" hidden="1" thickBot="1" x14ac:dyDescent="0.35">
      <c r="A111" s="2" t="s">
        <v>483</v>
      </c>
      <c r="B111" s="2" t="s">
        <v>84</v>
      </c>
      <c r="C111" s="4" t="s">
        <v>95</v>
      </c>
      <c r="D111" s="70">
        <v>0.04</v>
      </c>
    </row>
    <row r="112" spans="1:5" ht="15" hidden="1" thickBot="1" x14ac:dyDescent="0.35">
      <c r="A112" s="2" t="s">
        <v>200</v>
      </c>
      <c r="B112" s="2" t="s">
        <v>84</v>
      </c>
      <c r="C112" s="4" t="s">
        <v>91</v>
      </c>
      <c r="D112" s="70">
        <v>0.13</v>
      </c>
    </row>
    <row r="113" spans="1:5" ht="15" hidden="1" thickBot="1" x14ac:dyDescent="0.35">
      <c r="A113" s="2" t="s">
        <v>118</v>
      </c>
      <c r="B113" s="2" t="s">
        <v>84</v>
      </c>
      <c r="C113" s="4" t="s">
        <v>119</v>
      </c>
      <c r="D113" s="70">
        <v>0.28999999999999998</v>
      </c>
    </row>
    <row r="114" spans="1:5" ht="15" hidden="1" thickBot="1" x14ac:dyDescent="0.35">
      <c r="A114" s="2" t="s">
        <v>321</v>
      </c>
      <c r="B114" s="2" t="s">
        <v>84</v>
      </c>
      <c r="C114" s="4" t="s">
        <v>91</v>
      </c>
      <c r="D114" s="70">
        <v>0.08</v>
      </c>
    </row>
    <row r="115" spans="1:5" ht="15" hidden="1" thickBot="1" x14ac:dyDescent="0.35">
      <c r="A115" s="2" t="s">
        <v>220</v>
      </c>
      <c r="B115" s="2" t="s">
        <v>84</v>
      </c>
      <c r="C115" s="4" t="s">
        <v>96</v>
      </c>
      <c r="D115" s="70">
        <v>0.12</v>
      </c>
    </row>
    <row r="116" spans="1:5" ht="15" hidden="1" thickBot="1" x14ac:dyDescent="0.35">
      <c r="A116" s="2" t="s">
        <v>611</v>
      </c>
      <c r="B116" s="2" t="s">
        <v>84</v>
      </c>
      <c r="C116" s="4" t="s">
        <v>92</v>
      </c>
      <c r="D116" s="70">
        <v>0.02</v>
      </c>
    </row>
    <row r="117" spans="1:5" ht="15" hidden="1" thickBot="1" x14ac:dyDescent="0.35">
      <c r="A117" s="2" t="s">
        <v>176</v>
      </c>
      <c r="B117" s="2" t="s">
        <v>84</v>
      </c>
      <c r="C117" s="4" t="s">
        <v>89</v>
      </c>
      <c r="D117" s="70">
        <v>0.17</v>
      </c>
    </row>
    <row r="118" spans="1:5" ht="15" hidden="1" thickBot="1" x14ac:dyDescent="0.35">
      <c r="A118" s="2" t="s">
        <v>190</v>
      </c>
      <c r="B118" s="2" t="s">
        <v>84</v>
      </c>
      <c r="C118" s="4" t="s">
        <v>94</v>
      </c>
      <c r="D118" s="70">
        <v>0.14000000000000001</v>
      </c>
    </row>
    <row r="119" spans="1:5" ht="15" hidden="1" thickBot="1" x14ac:dyDescent="0.35">
      <c r="A119" s="2" t="s">
        <v>432</v>
      </c>
      <c r="B119" s="2" t="s">
        <v>84</v>
      </c>
      <c r="C119" s="4" t="s">
        <v>119</v>
      </c>
      <c r="D119" s="70">
        <v>0.05</v>
      </c>
    </row>
    <row r="120" spans="1:5" ht="15" hidden="1" thickBot="1" x14ac:dyDescent="0.35">
      <c r="A120" s="2" t="s">
        <v>132</v>
      </c>
      <c r="B120" s="2" t="s">
        <v>84</v>
      </c>
      <c r="C120" s="4" t="s">
        <v>89</v>
      </c>
      <c r="D120" s="70">
        <v>0.24</v>
      </c>
    </row>
    <row r="121" spans="1:5" ht="15" hidden="1" thickBot="1" x14ac:dyDescent="0.35">
      <c r="A121" s="2" t="s">
        <v>498</v>
      </c>
      <c r="B121" s="2" t="s">
        <v>84</v>
      </c>
      <c r="C121" s="4" t="s">
        <v>99</v>
      </c>
      <c r="D121" s="70">
        <v>0.04</v>
      </c>
    </row>
    <row r="122" spans="1:5" ht="15" hidden="1" thickBot="1" x14ac:dyDescent="0.35">
      <c r="A122" s="2" t="s">
        <v>560</v>
      </c>
      <c r="B122" s="2" t="s">
        <v>84</v>
      </c>
      <c r="C122" s="4" t="s">
        <v>99</v>
      </c>
      <c r="D122" s="70">
        <v>0.03</v>
      </c>
    </row>
    <row r="123" spans="1:5" ht="15" hidden="1" thickBot="1" x14ac:dyDescent="0.35">
      <c r="A123" s="2" t="s">
        <v>123</v>
      </c>
      <c r="B123" s="2" t="s">
        <v>84</v>
      </c>
      <c r="C123" s="4" t="s">
        <v>91</v>
      </c>
      <c r="D123" s="70">
        <v>0.26</v>
      </c>
    </row>
    <row r="124" spans="1:5" ht="15" hidden="1" thickBot="1" x14ac:dyDescent="0.35">
      <c r="A124" s="2" t="s">
        <v>259</v>
      </c>
      <c r="B124" s="2" t="s">
        <v>84</v>
      </c>
      <c r="C124" s="4" t="s">
        <v>89</v>
      </c>
      <c r="D124" s="70">
        <v>0.1</v>
      </c>
    </row>
    <row r="125" spans="1:5" ht="15" hidden="1" thickBot="1" x14ac:dyDescent="0.35">
      <c r="A125" s="2" t="s">
        <v>257</v>
      </c>
      <c r="B125" s="2" t="s">
        <v>84</v>
      </c>
      <c r="C125" s="4" t="s">
        <v>99</v>
      </c>
      <c r="D125" s="70">
        <v>0.1</v>
      </c>
    </row>
    <row r="126" spans="1:5" ht="15" hidden="1" thickBot="1" x14ac:dyDescent="0.35">
      <c r="A126" s="2" t="s">
        <v>42</v>
      </c>
      <c r="B126" s="2" t="s">
        <v>84</v>
      </c>
      <c r="C126" s="4" t="s">
        <v>91</v>
      </c>
      <c r="D126" s="70">
        <v>0.5</v>
      </c>
      <c r="E126" s="13">
        <f>SUM(D108:D126)/100</f>
        <v>2.6500000000000003E-2</v>
      </c>
    </row>
    <row r="127" spans="1:5" ht="15" thickBot="1" x14ac:dyDescent="0.35">
      <c r="A127" s="2" t="s">
        <v>109</v>
      </c>
      <c r="B127" s="2" t="s">
        <v>74</v>
      </c>
      <c r="C127" s="4" t="s">
        <v>97</v>
      </c>
      <c r="D127" s="70">
        <v>0.3</v>
      </c>
    </row>
    <row r="128" spans="1:5" ht="15" thickBot="1" x14ac:dyDescent="0.35">
      <c r="A128" s="2" t="s">
        <v>112</v>
      </c>
      <c r="B128" s="2" t="s">
        <v>74</v>
      </c>
      <c r="C128" s="4" t="s">
        <v>89</v>
      </c>
      <c r="D128" s="70">
        <v>0.28999999999999998</v>
      </c>
    </row>
    <row r="129" spans="1:4" ht="15" thickBot="1" x14ac:dyDescent="0.35">
      <c r="A129" s="2" t="s">
        <v>113</v>
      </c>
      <c r="B129" s="2" t="s">
        <v>72</v>
      </c>
      <c r="C129" s="4" t="s">
        <v>91</v>
      </c>
      <c r="D129" s="70">
        <v>0.28999999999999998</v>
      </c>
    </row>
    <row r="130" spans="1:4" ht="15" thickBot="1" x14ac:dyDescent="0.35">
      <c r="A130" s="2" t="s">
        <v>117</v>
      </c>
      <c r="B130" s="2" t="s">
        <v>79</v>
      </c>
      <c r="C130" s="4" t="s">
        <v>91</v>
      </c>
      <c r="D130" s="70">
        <v>0.28999999999999998</v>
      </c>
    </row>
    <row r="131" spans="1:4" ht="15" thickBot="1" x14ac:dyDescent="0.35">
      <c r="A131" s="2" t="s">
        <v>114</v>
      </c>
      <c r="B131" s="2" t="s">
        <v>82</v>
      </c>
      <c r="C131" s="4" t="s">
        <v>98</v>
      </c>
      <c r="D131" s="70">
        <v>0.28999999999999998</v>
      </c>
    </row>
    <row r="132" spans="1:4" ht="15" thickBot="1" x14ac:dyDescent="0.35">
      <c r="A132" s="2" t="s">
        <v>116</v>
      </c>
      <c r="B132" s="2" t="s">
        <v>76</v>
      </c>
      <c r="C132" s="4" t="s">
        <v>94</v>
      </c>
      <c r="D132" s="70">
        <v>0.28999999999999998</v>
      </c>
    </row>
    <row r="133" spans="1:4" ht="15" thickBot="1" x14ac:dyDescent="0.35">
      <c r="A133" s="2" t="s">
        <v>120</v>
      </c>
      <c r="B133" s="2" t="s">
        <v>79</v>
      </c>
      <c r="C133" s="4" t="s">
        <v>90</v>
      </c>
      <c r="D133" s="70">
        <v>0.28000000000000003</v>
      </c>
    </row>
    <row r="134" spans="1:4" ht="15" thickBot="1" x14ac:dyDescent="0.35">
      <c r="A134" s="2" t="s">
        <v>125</v>
      </c>
      <c r="B134" s="2" t="s">
        <v>82</v>
      </c>
      <c r="C134" s="4" t="s">
        <v>97</v>
      </c>
      <c r="D134" s="70">
        <v>0.26</v>
      </c>
    </row>
    <row r="135" spans="1:4" ht="15" thickBot="1" x14ac:dyDescent="0.35">
      <c r="A135" s="2" t="s">
        <v>124</v>
      </c>
      <c r="B135" s="2" t="s">
        <v>82</v>
      </c>
      <c r="C135" s="4" t="s">
        <v>90</v>
      </c>
      <c r="D135" s="70">
        <v>0.26</v>
      </c>
    </row>
    <row r="136" spans="1:4" ht="15" thickBot="1" x14ac:dyDescent="0.35">
      <c r="A136" s="2" t="s">
        <v>122</v>
      </c>
      <c r="B136" s="2" t="s">
        <v>86</v>
      </c>
      <c r="C136" s="4" t="s">
        <v>90</v>
      </c>
      <c r="D136" s="70">
        <v>0.26</v>
      </c>
    </row>
    <row r="137" spans="1:4" ht="15" thickBot="1" x14ac:dyDescent="0.35">
      <c r="A137" s="2" t="s">
        <v>126</v>
      </c>
      <c r="B137" s="2" t="s">
        <v>74</v>
      </c>
      <c r="C137" s="4" t="s">
        <v>99</v>
      </c>
      <c r="D137" s="70">
        <v>0.25</v>
      </c>
    </row>
    <row r="138" spans="1:4" ht="15" thickBot="1" x14ac:dyDescent="0.35">
      <c r="A138" s="2" t="s">
        <v>128</v>
      </c>
      <c r="B138" s="2" t="s">
        <v>87</v>
      </c>
      <c r="C138" s="4" t="s">
        <v>90</v>
      </c>
      <c r="D138" s="70">
        <v>0.25</v>
      </c>
    </row>
    <row r="139" spans="1:4" ht="15" thickBot="1" x14ac:dyDescent="0.35">
      <c r="A139" s="2" t="s">
        <v>704</v>
      </c>
      <c r="B139" s="2" t="s">
        <v>76</v>
      </c>
      <c r="C139" s="4" t="s">
        <v>94</v>
      </c>
      <c r="D139" s="70">
        <v>0.25</v>
      </c>
    </row>
    <row r="140" spans="1:4" ht="15" thickBot="1" x14ac:dyDescent="0.35">
      <c r="A140" s="2" t="s">
        <v>127</v>
      </c>
      <c r="B140" s="2" t="s">
        <v>80</v>
      </c>
      <c r="C140" s="4" t="s">
        <v>90</v>
      </c>
      <c r="D140" s="70">
        <v>0.25</v>
      </c>
    </row>
    <row r="141" spans="1:4" ht="15" thickBot="1" x14ac:dyDescent="0.35">
      <c r="A141" s="2" t="s">
        <v>130</v>
      </c>
      <c r="B141" s="2" t="s">
        <v>74</v>
      </c>
      <c r="C141" s="4" t="s">
        <v>92</v>
      </c>
      <c r="D141" s="70">
        <v>0.24</v>
      </c>
    </row>
    <row r="142" spans="1:4" ht="15" thickBot="1" x14ac:dyDescent="0.35">
      <c r="A142" s="2" t="s">
        <v>134</v>
      </c>
      <c r="B142" s="2" t="s">
        <v>74</v>
      </c>
      <c r="C142" s="4" t="s">
        <v>90</v>
      </c>
      <c r="D142" s="70">
        <v>0.24</v>
      </c>
    </row>
    <row r="143" spans="1:4" ht="15" thickBot="1" x14ac:dyDescent="0.35">
      <c r="A143" s="2" t="s">
        <v>131</v>
      </c>
      <c r="B143" s="2" t="s">
        <v>74</v>
      </c>
      <c r="C143" s="4" t="s">
        <v>99</v>
      </c>
      <c r="D143" s="70">
        <v>0.24</v>
      </c>
    </row>
    <row r="144" spans="1:4" ht="15" thickBot="1" x14ac:dyDescent="0.35">
      <c r="A144" s="2" t="s">
        <v>137</v>
      </c>
      <c r="B144" s="2" t="s">
        <v>72</v>
      </c>
      <c r="C144" s="4" t="s">
        <v>95</v>
      </c>
      <c r="D144" s="70">
        <v>0.24</v>
      </c>
    </row>
    <row r="145" spans="1:5" ht="15.6" thickTop="1" thickBot="1" x14ac:dyDescent="0.35">
      <c r="A145" s="1" t="s">
        <v>133</v>
      </c>
      <c r="B145" s="1" t="s">
        <v>79</v>
      </c>
      <c r="C145" s="3" t="s">
        <v>98</v>
      </c>
      <c r="D145" s="72">
        <v>0.24</v>
      </c>
    </row>
    <row r="146" spans="1:5" ht="15" thickBot="1" x14ac:dyDescent="0.35">
      <c r="A146" s="2" t="s">
        <v>136</v>
      </c>
      <c r="B146" s="2" t="s">
        <v>76</v>
      </c>
      <c r="C146" s="4" t="s">
        <v>94</v>
      </c>
      <c r="D146" s="70">
        <v>0.24</v>
      </c>
    </row>
    <row r="147" spans="1:5" ht="15" thickBot="1" x14ac:dyDescent="0.35">
      <c r="A147" s="2" t="s">
        <v>140</v>
      </c>
      <c r="B147" s="2" t="s">
        <v>73</v>
      </c>
      <c r="C147" s="4" t="s">
        <v>94</v>
      </c>
      <c r="D147" s="70">
        <v>0.23</v>
      </c>
    </row>
    <row r="148" spans="1:5" ht="15" thickBot="1" x14ac:dyDescent="0.35">
      <c r="A148" s="2" t="s">
        <v>141</v>
      </c>
      <c r="B148" s="2" t="s">
        <v>79</v>
      </c>
      <c r="C148" s="4" t="s">
        <v>96</v>
      </c>
      <c r="D148" s="70">
        <v>0.23</v>
      </c>
    </row>
    <row r="149" spans="1:5" ht="15" thickBot="1" x14ac:dyDescent="0.35">
      <c r="A149" s="2" t="s">
        <v>138</v>
      </c>
      <c r="B149" s="2" t="s">
        <v>79</v>
      </c>
      <c r="C149" s="4" t="s">
        <v>90</v>
      </c>
      <c r="D149" s="70">
        <v>0.23</v>
      </c>
    </row>
    <row r="150" spans="1:5" ht="15" thickBot="1" x14ac:dyDescent="0.35">
      <c r="A150" s="2" t="s">
        <v>143</v>
      </c>
      <c r="B150" s="2" t="s">
        <v>72</v>
      </c>
      <c r="C150" s="4" t="s">
        <v>90</v>
      </c>
      <c r="D150" s="70">
        <v>0.22</v>
      </c>
    </row>
    <row r="151" spans="1:5" ht="15" thickBot="1" x14ac:dyDescent="0.35">
      <c r="A151" s="2" t="s">
        <v>142</v>
      </c>
      <c r="B151" s="2" t="s">
        <v>76</v>
      </c>
      <c r="C151" s="4" t="s">
        <v>99</v>
      </c>
      <c r="D151" s="70">
        <v>0.22</v>
      </c>
    </row>
    <row r="152" spans="1:5" ht="15" thickBot="1" x14ac:dyDescent="0.35">
      <c r="A152" s="2" t="s">
        <v>148</v>
      </c>
      <c r="B152" s="2" t="s">
        <v>74</v>
      </c>
      <c r="C152" s="4" t="s">
        <v>99</v>
      </c>
      <c r="D152" s="70">
        <v>0.21</v>
      </c>
    </row>
    <row r="153" spans="1:5" ht="15" thickBot="1" x14ac:dyDescent="0.35">
      <c r="A153" s="2" t="s">
        <v>149</v>
      </c>
      <c r="B153" s="2" t="s">
        <v>79</v>
      </c>
      <c r="C153" s="4" t="s">
        <v>90</v>
      </c>
      <c r="D153" s="70">
        <v>0.21</v>
      </c>
    </row>
    <row r="154" spans="1:5" ht="15" thickBot="1" x14ac:dyDescent="0.35">
      <c r="A154" s="2" t="s">
        <v>144</v>
      </c>
      <c r="B154" s="2" t="s">
        <v>79</v>
      </c>
      <c r="C154" s="4" t="s">
        <v>99</v>
      </c>
      <c r="D154" s="70">
        <v>0.21</v>
      </c>
    </row>
    <row r="155" spans="1:5" ht="15" thickBot="1" x14ac:dyDescent="0.35">
      <c r="A155" s="2" t="s">
        <v>147</v>
      </c>
      <c r="B155" s="2" t="s">
        <v>87</v>
      </c>
      <c r="C155" s="4" t="s">
        <v>95</v>
      </c>
      <c r="D155" s="70">
        <v>0.21</v>
      </c>
    </row>
    <row r="156" spans="1:5" ht="15" thickBot="1" x14ac:dyDescent="0.35">
      <c r="A156" s="2" t="s">
        <v>154</v>
      </c>
      <c r="B156" s="2" t="s">
        <v>153</v>
      </c>
      <c r="C156" s="4" t="s">
        <v>94</v>
      </c>
      <c r="D156" s="70">
        <v>0.2</v>
      </c>
    </row>
    <row r="157" spans="1:5" ht="15" thickBot="1" x14ac:dyDescent="0.35">
      <c r="A157" s="2" t="s">
        <v>152</v>
      </c>
      <c r="B157" s="2" t="s">
        <v>153</v>
      </c>
      <c r="C157" s="4" t="s">
        <v>99</v>
      </c>
      <c r="D157" s="70">
        <v>0.2</v>
      </c>
      <c r="E157" s="13">
        <f>SUM(D127:D157)/100</f>
        <v>7.6200000000000018E-2</v>
      </c>
    </row>
    <row r="158" spans="1:5" ht="15" thickBot="1" x14ac:dyDescent="0.35">
      <c r="A158" s="2" t="s">
        <v>151</v>
      </c>
      <c r="B158" s="2" t="s">
        <v>86</v>
      </c>
      <c r="C158" s="4" t="s">
        <v>95</v>
      </c>
      <c r="D158" s="70">
        <v>0.2</v>
      </c>
    </row>
    <row r="159" spans="1:5" ht="15" thickBot="1" x14ac:dyDescent="0.35">
      <c r="A159" s="2" t="s">
        <v>156</v>
      </c>
      <c r="B159" s="2" t="s">
        <v>79</v>
      </c>
      <c r="C159" s="4" t="s">
        <v>99</v>
      </c>
      <c r="D159" s="70">
        <v>0.19</v>
      </c>
    </row>
    <row r="160" spans="1:5" ht="15" thickBot="1" x14ac:dyDescent="0.35">
      <c r="A160" s="2" t="s">
        <v>160</v>
      </c>
      <c r="B160" s="2" t="s">
        <v>87</v>
      </c>
      <c r="C160" s="4" t="s">
        <v>90</v>
      </c>
      <c r="D160" s="70">
        <v>0.19</v>
      </c>
    </row>
    <row r="161" spans="1:4" ht="15" thickBot="1" x14ac:dyDescent="0.35">
      <c r="A161" s="2" t="s">
        <v>161</v>
      </c>
      <c r="B161" s="2" t="s">
        <v>76</v>
      </c>
      <c r="C161" s="4" t="s">
        <v>92</v>
      </c>
      <c r="D161" s="70">
        <v>0.19</v>
      </c>
    </row>
    <row r="162" spans="1:4" ht="15" thickBot="1" x14ac:dyDescent="0.35">
      <c r="A162" s="2" t="s">
        <v>159</v>
      </c>
      <c r="B162" s="2" t="s">
        <v>80</v>
      </c>
      <c r="C162" s="4" t="s">
        <v>91</v>
      </c>
      <c r="D162" s="70">
        <v>0.19</v>
      </c>
    </row>
    <row r="163" spans="1:4" ht="15" thickBot="1" x14ac:dyDescent="0.35">
      <c r="A163" s="2" t="s">
        <v>158</v>
      </c>
      <c r="B163" s="2" t="s">
        <v>80</v>
      </c>
      <c r="C163" s="4" t="s">
        <v>94</v>
      </c>
      <c r="D163" s="70">
        <v>0.19</v>
      </c>
    </row>
    <row r="164" spans="1:4" ht="15" thickBot="1" x14ac:dyDescent="0.35">
      <c r="A164" s="2" t="s">
        <v>169</v>
      </c>
      <c r="B164" s="2" t="s">
        <v>73</v>
      </c>
      <c r="C164" s="4" t="s">
        <v>89</v>
      </c>
      <c r="D164" s="70">
        <v>0.18</v>
      </c>
    </row>
    <row r="165" spans="1:4" ht="15" thickBot="1" x14ac:dyDescent="0.35">
      <c r="A165" s="2" t="s">
        <v>165</v>
      </c>
      <c r="B165" s="2" t="s">
        <v>73</v>
      </c>
      <c r="C165" s="4" t="s">
        <v>90</v>
      </c>
      <c r="D165" s="70">
        <v>0.18</v>
      </c>
    </row>
    <row r="166" spans="1:4" ht="15" thickBot="1" x14ac:dyDescent="0.35">
      <c r="A166" s="2" t="s">
        <v>168</v>
      </c>
      <c r="B166" s="2" t="s">
        <v>79</v>
      </c>
      <c r="C166" s="4" t="s">
        <v>91</v>
      </c>
      <c r="D166" s="70">
        <v>0.18</v>
      </c>
    </row>
    <row r="167" spans="1:4" ht="15" thickBot="1" x14ac:dyDescent="0.35">
      <c r="A167" s="2" t="s">
        <v>166</v>
      </c>
      <c r="B167" s="2" t="s">
        <v>79</v>
      </c>
      <c r="C167" s="4" t="s">
        <v>90</v>
      </c>
      <c r="D167" s="70">
        <v>0.18</v>
      </c>
    </row>
    <row r="168" spans="1:4" ht="15" thickBot="1" x14ac:dyDescent="0.35">
      <c r="A168" s="2" t="s">
        <v>164</v>
      </c>
      <c r="B168" s="2" t="s">
        <v>86</v>
      </c>
      <c r="C168" s="4" t="s">
        <v>91</v>
      </c>
      <c r="D168" s="70">
        <v>0.18</v>
      </c>
    </row>
    <row r="169" spans="1:4" ht="15" thickBot="1" x14ac:dyDescent="0.35">
      <c r="A169" s="2" t="s">
        <v>167</v>
      </c>
      <c r="B169" s="2" t="s">
        <v>86</v>
      </c>
      <c r="C169" s="4" t="s">
        <v>90</v>
      </c>
      <c r="D169" s="70">
        <v>0.18</v>
      </c>
    </row>
    <row r="170" spans="1:4" ht="15" thickBot="1" x14ac:dyDescent="0.35">
      <c r="A170" s="2" t="s">
        <v>175</v>
      </c>
      <c r="B170" s="2" t="s">
        <v>74</v>
      </c>
      <c r="C170" s="4" t="s">
        <v>93</v>
      </c>
      <c r="D170" s="70">
        <v>0.17</v>
      </c>
    </row>
    <row r="171" spans="1:4" ht="15" thickBot="1" x14ac:dyDescent="0.35">
      <c r="A171" s="2" t="s">
        <v>174</v>
      </c>
      <c r="B171" s="2" t="s">
        <v>72</v>
      </c>
      <c r="C171" s="4" t="s">
        <v>119</v>
      </c>
      <c r="D171" s="70">
        <v>0.17</v>
      </c>
    </row>
    <row r="172" spans="1:4" ht="15" thickBot="1" x14ac:dyDescent="0.35">
      <c r="A172" s="2" t="s">
        <v>172</v>
      </c>
      <c r="B172" s="2" t="s">
        <v>82</v>
      </c>
      <c r="C172" s="4" t="s">
        <v>90</v>
      </c>
      <c r="D172" s="70">
        <v>0.17</v>
      </c>
    </row>
    <row r="173" spans="1:4" ht="15" thickBot="1" x14ac:dyDescent="0.35">
      <c r="A173" s="2" t="s">
        <v>170</v>
      </c>
      <c r="B173" s="2" t="s">
        <v>87</v>
      </c>
      <c r="C173" s="4" t="s">
        <v>91</v>
      </c>
      <c r="D173" s="70">
        <v>0.17</v>
      </c>
    </row>
    <row r="174" spans="1:4" ht="15" thickBot="1" x14ac:dyDescent="0.35">
      <c r="A174" s="2" t="s">
        <v>173</v>
      </c>
      <c r="B174" s="2" t="s">
        <v>78</v>
      </c>
      <c r="C174" s="4" t="s">
        <v>95</v>
      </c>
      <c r="D174" s="70">
        <v>0.17</v>
      </c>
    </row>
    <row r="175" spans="1:4" ht="15" thickBot="1" x14ac:dyDescent="0.35">
      <c r="A175" s="2" t="s">
        <v>177</v>
      </c>
      <c r="B175" s="2" t="s">
        <v>78</v>
      </c>
      <c r="C175" s="4" t="s">
        <v>89</v>
      </c>
      <c r="D175" s="70">
        <v>0.17</v>
      </c>
    </row>
    <row r="176" spans="1:4" ht="15" thickBot="1" x14ac:dyDescent="0.35">
      <c r="A176" s="2" t="s">
        <v>171</v>
      </c>
      <c r="B176" s="2" t="s">
        <v>78</v>
      </c>
      <c r="C176" s="4" t="s">
        <v>99</v>
      </c>
      <c r="D176" s="70">
        <v>0.17</v>
      </c>
    </row>
    <row r="177" spans="1:5" ht="15" thickBot="1" x14ac:dyDescent="0.35">
      <c r="A177" s="2" t="s">
        <v>178</v>
      </c>
      <c r="B177" s="2" t="s">
        <v>74</v>
      </c>
      <c r="C177" s="4" t="s">
        <v>91</v>
      </c>
      <c r="D177" s="70">
        <v>0.16</v>
      </c>
    </row>
    <row r="178" spans="1:5" ht="15" thickBot="1" x14ac:dyDescent="0.35">
      <c r="A178" s="2" t="s">
        <v>179</v>
      </c>
      <c r="B178" s="2" t="s">
        <v>153</v>
      </c>
      <c r="C178" s="4" t="s">
        <v>90</v>
      </c>
      <c r="D178" s="70">
        <v>0.16</v>
      </c>
    </row>
    <row r="179" spans="1:5" ht="15" thickBot="1" x14ac:dyDescent="0.35">
      <c r="A179" s="2" t="s">
        <v>182</v>
      </c>
      <c r="B179" s="2" t="s">
        <v>79</v>
      </c>
      <c r="C179" s="4" t="s">
        <v>97</v>
      </c>
      <c r="D179" s="70">
        <v>0.16</v>
      </c>
      <c r="E179" s="13">
        <f>SUM(D158:D179)/100</f>
        <v>3.9E-2</v>
      </c>
    </row>
    <row r="180" spans="1:5" ht="15" thickBot="1" x14ac:dyDescent="0.35">
      <c r="A180" s="2" t="s">
        <v>181</v>
      </c>
      <c r="B180" s="2" t="s">
        <v>87</v>
      </c>
      <c r="C180" s="4" t="s">
        <v>90</v>
      </c>
      <c r="D180" s="70">
        <v>0.16</v>
      </c>
    </row>
    <row r="181" spans="1:5" ht="15" thickBot="1" x14ac:dyDescent="0.35">
      <c r="A181" s="2" t="s">
        <v>180</v>
      </c>
      <c r="B181" s="2" t="s">
        <v>86</v>
      </c>
      <c r="C181" s="4" t="s">
        <v>91</v>
      </c>
      <c r="D181" s="70">
        <v>0.16</v>
      </c>
    </row>
    <row r="182" spans="1:5" ht="15" thickBot="1" x14ac:dyDescent="0.35">
      <c r="A182" s="2" t="s">
        <v>184</v>
      </c>
      <c r="B182" s="2" t="s">
        <v>78</v>
      </c>
      <c r="C182" s="4" t="s">
        <v>97</v>
      </c>
      <c r="D182" s="70">
        <v>0.15</v>
      </c>
    </row>
    <row r="183" spans="1:5" ht="15" thickBot="1" x14ac:dyDescent="0.35">
      <c r="A183" s="2" t="s">
        <v>194</v>
      </c>
      <c r="B183" s="2" t="s">
        <v>74</v>
      </c>
      <c r="C183" s="4" t="s">
        <v>146</v>
      </c>
      <c r="D183" s="70">
        <v>0.14000000000000001</v>
      </c>
    </row>
    <row r="184" spans="1:5" ht="15" thickBot="1" x14ac:dyDescent="0.35">
      <c r="A184" s="2" t="s">
        <v>192</v>
      </c>
      <c r="B184" s="2" t="s">
        <v>85</v>
      </c>
      <c r="C184" s="4" t="s">
        <v>90</v>
      </c>
      <c r="D184" s="70">
        <v>0.14000000000000001</v>
      </c>
    </row>
    <row r="185" spans="1:5" ht="15" thickBot="1" x14ac:dyDescent="0.35">
      <c r="A185" s="2" t="s">
        <v>196</v>
      </c>
      <c r="B185" s="2" t="s">
        <v>79</v>
      </c>
      <c r="C185" s="4" t="s">
        <v>89</v>
      </c>
      <c r="D185" s="70">
        <v>0.14000000000000001</v>
      </c>
    </row>
    <row r="186" spans="1:5" ht="15" thickBot="1" x14ac:dyDescent="0.35">
      <c r="A186" s="2" t="s">
        <v>191</v>
      </c>
      <c r="B186" s="2" t="s">
        <v>79</v>
      </c>
      <c r="C186" s="4" t="s">
        <v>99</v>
      </c>
      <c r="D186" s="70">
        <v>0.14000000000000001</v>
      </c>
    </row>
    <row r="187" spans="1:5" ht="15" thickBot="1" x14ac:dyDescent="0.35">
      <c r="A187" s="2" t="s">
        <v>193</v>
      </c>
      <c r="B187" s="2" t="s">
        <v>79</v>
      </c>
      <c r="C187" s="4" t="s">
        <v>89</v>
      </c>
      <c r="D187" s="70">
        <v>0.14000000000000001</v>
      </c>
    </row>
    <row r="188" spans="1:5" ht="15" thickBot="1" x14ac:dyDescent="0.35">
      <c r="A188" s="2" t="s">
        <v>703</v>
      </c>
      <c r="B188" s="2" t="s">
        <v>87</v>
      </c>
      <c r="C188" s="4" t="s">
        <v>94</v>
      </c>
      <c r="D188" s="70">
        <v>0.14000000000000001</v>
      </c>
    </row>
    <row r="189" spans="1:5" ht="15" thickBot="1" x14ac:dyDescent="0.35">
      <c r="A189" s="2" t="s">
        <v>188</v>
      </c>
      <c r="B189" s="2" t="s">
        <v>87</v>
      </c>
      <c r="C189" s="4" t="s">
        <v>95</v>
      </c>
      <c r="D189" s="70">
        <v>0.14000000000000001</v>
      </c>
    </row>
    <row r="190" spans="1:5" ht="15" thickBot="1" x14ac:dyDescent="0.35">
      <c r="A190" s="2" t="s">
        <v>189</v>
      </c>
      <c r="B190" s="2" t="s">
        <v>86</v>
      </c>
      <c r="C190" s="4" t="s">
        <v>90</v>
      </c>
      <c r="D190" s="70">
        <v>0.14000000000000001</v>
      </c>
    </row>
    <row r="191" spans="1:5" ht="15" thickBot="1" x14ac:dyDescent="0.35">
      <c r="A191" s="2" t="s">
        <v>195</v>
      </c>
      <c r="B191" s="2" t="s">
        <v>78</v>
      </c>
      <c r="C191" s="4" t="s">
        <v>146</v>
      </c>
      <c r="D191" s="70">
        <v>0.14000000000000001</v>
      </c>
    </row>
    <row r="192" spans="1:5" ht="15" thickBot="1" x14ac:dyDescent="0.35">
      <c r="A192" s="2" t="s">
        <v>203</v>
      </c>
      <c r="B192" s="2" t="s">
        <v>74</v>
      </c>
      <c r="C192" s="4" t="s">
        <v>90</v>
      </c>
      <c r="D192" s="70">
        <v>0.13</v>
      </c>
    </row>
    <row r="193" spans="1:4" ht="15" thickBot="1" x14ac:dyDescent="0.35">
      <c r="A193" s="2" t="s">
        <v>202</v>
      </c>
      <c r="B193" s="2" t="s">
        <v>73</v>
      </c>
      <c r="C193" s="4" t="s">
        <v>94</v>
      </c>
      <c r="D193" s="70">
        <v>0.13</v>
      </c>
    </row>
    <row r="194" spans="1:4" ht="15" thickBot="1" x14ac:dyDescent="0.35">
      <c r="A194" s="2" t="s">
        <v>204</v>
      </c>
      <c r="B194" s="2" t="s">
        <v>82</v>
      </c>
      <c r="C194" s="4" t="s">
        <v>95</v>
      </c>
      <c r="D194" s="70">
        <v>0.13</v>
      </c>
    </row>
    <row r="195" spans="1:4" ht="15" thickBot="1" x14ac:dyDescent="0.35">
      <c r="A195" s="2" t="s">
        <v>207</v>
      </c>
      <c r="B195" s="2" t="s">
        <v>82</v>
      </c>
      <c r="C195" s="4" t="s">
        <v>90</v>
      </c>
      <c r="D195" s="70">
        <v>0.13</v>
      </c>
    </row>
    <row r="196" spans="1:4" ht="15" thickBot="1" x14ac:dyDescent="0.35">
      <c r="A196" s="2" t="s">
        <v>205</v>
      </c>
      <c r="B196" s="2" t="s">
        <v>87</v>
      </c>
      <c r="C196" s="4" t="s">
        <v>90</v>
      </c>
      <c r="D196" s="70">
        <v>0.13</v>
      </c>
    </row>
    <row r="197" spans="1:4" ht="15" thickBot="1" x14ac:dyDescent="0.35">
      <c r="A197" s="2" t="s">
        <v>210</v>
      </c>
      <c r="B197" s="2" t="s">
        <v>76</v>
      </c>
      <c r="C197" s="4" t="s">
        <v>97</v>
      </c>
      <c r="D197" s="70">
        <v>0.13</v>
      </c>
    </row>
    <row r="198" spans="1:4" ht="15" thickBot="1" x14ac:dyDescent="0.35">
      <c r="A198" s="2" t="s">
        <v>198</v>
      </c>
      <c r="B198" s="2" t="s">
        <v>76</v>
      </c>
      <c r="C198" s="4" t="s">
        <v>89</v>
      </c>
      <c r="D198" s="70">
        <v>0.13</v>
      </c>
    </row>
    <row r="199" spans="1:4" ht="15" thickBot="1" x14ac:dyDescent="0.35">
      <c r="A199" s="2" t="s">
        <v>199</v>
      </c>
      <c r="B199" s="2" t="s">
        <v>86</v>
      </c>
      <c r="C199" s="4" t="s">
        <v>93</v>
      </c>
      <c r="D199" s="70">
        <v>0.13</v>
      </c>
    </row>
    <row r="200" spans="1:4" ht="15" thickBot="1" x14ac:dyDescent="0.35">
      <c r="A200" s="2" t="s">
        <v>206</v>
      </c>
      <c r="B200" s="2" t="s">
        <v>80</v>
      </c>
      <c r="C200" s="4" t="s">
        <v>91</v>
      </c>
      <c r="D200" s="70">
        <v>0.13</v>
      </c>
    </row>
    <row r="201" spans="1:4" ht="15" thickBot="1" x14ac:dyDescent="0.35">
      <c r="A201" s="2" t="s">
        <v>201</v>
      </c>
      <c r="B201" s="2" t="s">
        <v>88</v>
      </c>
      <c r="C201" s="4" t="s">
        <v>119</v>
      </c>
      <c r="D201" s="70">
        <v>0.13</v>
      </c>
    </row>
    <row r="202" spans="1:4" ht="15" thickBot="1" x14ac:dyDescent="0.35">
      <c r="A202" s="2" t="s">
        <v>209</v>
      </c>
      <c r="B202" s="2" t="s">
        <v>88</v>
      </c>
      <c r="C202" s="4" t="s">
        <v>91</v>
      </c>
      <c r="D202" s="70">
        <v>0.13</v>
      </c>
    </row>
    <row r="203" spans="1:4" ht="15" thickBot="1" x14ac:dyDescent="0.35">
      <c r="A203" s="2" t="s">
        <v>208</v>
      </c>
      <c r="B203" s="2" t="s">
        <v>88</v>
      </c>
      <c r="C203" s="4" t="s">
        <v>90</v>
      </c>
      <c r="D203" s="70">
        <v>0.13</v>
      </c>
    </row>
    <row r="204" spans="1:4" ht="15" thickBot="1" x14ac:dyDescent="0.35">
      <c r="A204" s="2" t="s">
        <v>225</v>
      </c>
      <c r="B204" s="2" t="s">
        <v>74</v>
      </c>
      <c r="C204" s="4" t="s">
        <v>96</v>
      </c>
      <c r="D204" s="70">
        <v>0.12</v>
      </c>
    </row>
    <row r="205" spans="1:4" ht="15" thickBot="1" x14ac:dyDescent="0.35">
      <c r="A205" s="2" t="s">
        <v>223</v>
      </c>
      <c r="B205" s="2" t="s">
        <v>74</v>
      </c>
      <c r="C205" s="4" t="s">
        <v>94</v>
      </c>
      <c r="D205" s="70">
        <v>0.12</v>
      </c>
    </row>
    <row r="206" spans="1:4" ht="15" thickBot="1" x14ac:dyDescent="0.35">
      <c r="A206" s="2" t="s">
        <v>224</v>
      </c>
      <c r="B206" s="2" t="s">
        <v>74</v>
      </c>
      <c r="C206" s="4" t="s">
        <v>89</v>
      </c>
      <c r="D206" s="70">
        <v>0.12</v>
      </c>
    </row>
    <row r="207" spans="1:4" ht="15" thickBot="1" x14ac:dyDescent="0.35">
      <c r="A207" s="2" t="s">
        <v>229</v>
      </c>
      <c r="B207" s="2" t="s">
        <v>72</v>
      </c>
      <c r="C207" s="4" t="s">
        <v>92</v>
      </c>
      <c r="D207" s="70">
        <v>0.12</v>
      </c>
    </row>
    <row r="208" spans="1:4" ht="15" thickBot="1" x14ac:dyDescent="0.35">
      <c r="A208" s="2" t="s">
        <v>216</v>
      </c>
      <c r="B208" s="2" t="s">
        <v>73</v>
      </c>
      <c r="C208" s="4" t="s">
        <v>93</v>
      </c>
      <c r="D208" s="70">
        <v>0.12</v>
      </c>
    </row>
    <row r="209" spans="1:5" ht="15" thickBot="1" x14ac:dyDescent="0.35">
      <c r="A209" s="2" t="s">
        <v>699</v>
      </c>
      <c r="B209" s="2" t="s">
        <v>79</v>
      </c>
      <c r="C209" s="4" t="s">
        <v>92</v>
      </c>
      <c r="D209" s="70">
        <v>0.12</v>
      </c>
    </row>
    <row r="210" spans="1:5" ht="15" thickBot="1" x14ac:dyDescent="0.35">
      <c r="A210" s="2" t="s">
        <v>226</v>
      </c>
      <c r="B210" s="2" t="s">
        <v>79</v>
      </c>
      <c r="C210" s="4" t="s">
        <v>90</v>
      </c>
      <c r="D210" s="70">
        <v>0.12</v>
      </c>
    </row>
    <row r="211" spans="1:5" ht="15" thickBot="1" x14ac:dyDescent="0.35">
      <c r="A211" s="2" t="s">
        <v>211</v>
      </c>
      <c r="B211" s="2" t="s">
        <v>79</v>
      </c>
      <c r="C211" s="4" t="s">
        <v>90</v>
      </c>
      <c r="D211" s="70">
        <v>0.12</v>
      </c>
    </row>
    <row r="212" spans="1:5" ht="15" thickBot="1" x14ac:dyDescent="0.35">
      <c r="A212" s="2" t="s">
        <v>213</v>
      </c>
      <c r="B212" s="2" t="s">
        <v>87</v>
      </c>
      <c r="C212" s="4" t="s">
        <v>214</v>
      </c>
      <c r="D212" s="70">
        <v>0.12</v>
      </c>
    </row>
    <row r="213" spans="1:5" ht="15" thickBot="1" x14ac:dyDescent="0.35">
      <c r="A213" s="2" t="s">
        <v>219</v>
      </c>
      <c r="B213" s="2" t="s">
        <v>86</v>
      </c>
      <c r="C213" s="4" t="s">
        <v>90</v>
      </c>
      <c r="D213" s="70">
        <v>0.12</v>
      </c>
    </row>
    <row r="214" spans="1:5" ht="15" thickBot="1" x14ac:dyDescent="0.35">
      <c r="A214" s="2" t="s">
        <v>228</v>
      </c>
      <c r="B214" s="2" t="s">
        <v>80</v>
      </c>
      <c r="C214" s="4" t="s">
        <v>99</v>
      </c>
      <c r="D214" s="70">
        <v>0.12</v>
      </c>
    </row>
    <row r="215" spans="1:5" ht="15" thickBot="1" x14ac:dyDescent="0.35">
      <c r="A215" s="2" t="s">
        <v>218</v>
      </c>
      <c r="B215" s="2" t="s">
        <v>80</v>
      </c>
      <c r="C215" s="4" t="s">
        <v>90</v>
      </c>
      <c r="D215" s="70">
        <v>0.12</v>
      </c>
    </row>
    <row r="216" spans="1:5" ht="15.6" thickTop="1" thickBot="1" x14ac:dyDescent="0.35">
      <c r="A216" s="1" t="s">
        <v>227</v>
      </c>
      <c r="B216" s="1" t="s">
        <v>88</v>
      </c>
      <c r="C216" s="3" t="s">
        <v>90</v>
      </c>
      <c r="D216" s="72">
        <v>0.12</v>
      </c>
    </row>
    <row r="217" spans="1:5" ht="15" thickBot="1" x14ac:dyDescent="0.35">
      <c r="A217" s="2" t="s">
        <v>215</v>
      </c>
      <c r="B217" s="2" t="s">
        <v>88</v>
      </c>
      <c r="C217" s="4" t="s">
        <v>90</v>
      </c>
      <c r="D217" s="70">
        <v>0.12</v>
      </c>
    </row>
    <row r="218" spans="1:5" ht="15" thickBot="1" x14ac:dyDescent="0.35">
      <c r="A218" s="2" t="s">
        <v>212</v>
      </c>
      <c r="B218" s="2" t="s">
        <v>88</v>
      </c>
      <c r="C218" s="4" t="s">
        <v>119</v>
      </c>
      <c r="D218" s="70">
        <v>0.12</v>
      </c>
    </row>
    <row r="219" spans="1:5" ht="15" thickBot="1" x14ac:dyDescent="0.35">
      <c r="A219" s="2" t="s">
        <v>247</v>
      </c>
      <c r="B219" s="2" t="s">
        <v>74</v>
      </c>
      <c r="C219" s="4" t="s">
        <v>248</v>
      </c>
      <c r="D219" s="70">
        <v>0.11</v>
      </c>
      <c r="E219" s="13">
        <f>SUM(D180:D219)/100</f>
        <v>5.2000000000000011E-2</v>
      </c>
    </row>
    <row r="220" spans="1:5" ht="15" thickBot="1" x14ac:dyDescent="0.35">
      <c r="A220" s="2" t="s">
        <v>244</v>
      </c>
      <c r="B220" s="2" t="s">
        <v>85</v>
      </c>
      <c r="C220" s="4" t="s">
        <v>90</v>
      </c>
      <c r="D220" s="70">
        <v>0.11</v>
      </c>
    </row>
    <row r="221" spans="1:5" ht="15" thickBot="1" x14ac:dyDescent="0.35">
      <c r="A221" s="2" t="s">
        <v>235</v>
      </c>
      <c r="B221" s="2" t="s">
        <v>85</v>
      </c>
      <c r="C221" s="4" t="s">
        <v>98</v>
      </c>
      <c r="D221" s="70">
        <v>0.11</v>
      </c>
    </row>
    <row r="222" spans="1:5" ht="15" thickBot="1" x14ac:dyDescent="0.35">
      <c r="A222" s="2" t="s">
        <v>241</v>
      </c>
      <c r="B222" s="2" t="s">
        <v>73</v>
      </c>
      <c r="C222" s="4" t="s">
        <v>92</v>
      </c>
      <c r="D222" s="70">
        <v>0.11</v>
      </c>
    </row>
    <row r="223" spans="1:5" ht="15" thickBot="1" x14ac:dyDescent="0.35">
      <c r="A223" s="2" t="s">
        <v>246</v>
      </c>
      <c r="B223" s="2" t="s">
        <v>73</v>
      </c>
      <c r="C223" s="4" t="s">
        <v>89</v>
      </c>
      <c r="D223" s="70">
        <v>0.11</v>
      </c>
    </row>
    <row r="224" spans="1:5" ht="15" thickBot="1" x14ac:dyDescent="0.35">
      <c r="A224" s="2" t="s">
        <v>239</v>
      </c>
      <c r="B224" s="2" t="s">
        <v>73</v>
      </c>
      <c r="C224" s="4" t="s">
        <v>92</v>
      </c>
      <c r="D224" s="70">
        <v>0.11</v>
      </c>
    </row>
    <row r="225" spans="1:4" ht="15" thickBot="1" x14ac:dyDescent="0.35">
      <c r="A225" s="2" t="s">
        <v>232</v>
      </c>
      <c r="B225" s="2" t="s">
        <v>79</v>
      </c>
      <c r="C225" s="4" t="s">
        <v>96</v>
      </c>
      <c r="D225" s="70">
        <v>0.11</v>
      </c>
    </row>
    <row r="226" spans="1:4" ht="15" thickBot="1" x14ac:dyDescent="0.35">
      <c r="A226" s="2" t="s">
        <v>249</v>
      </c>
      <c r="B226" s="2" t="s">
        <v>79</v>
      </c>
      <c r="C226" s="4" t="s">
        <v>91</v>
      </c>
      <c r="D226" s="70">
        <v>0.11</v>
      </c>
    </row>
    <row r="227" spans="1:4" ht="15" thickBot="1" x14ac:dyDescent="0.35">
      <c r="A227" s="2" t="s">
        <v>250</v>
      </c>
      <c r="B227" s="2" t="s">
        <v>79</v>
      </c>
      <c r="C227" s="4" t="s">
        <v>94</v>
      </c>
      <c r="D227" s="70">
        <v>0.11</v>
      </c>
    </row>
    <row r="228" spans="1:4" ht="15" thickBot="1" x14ac:dyDescent="0.35">
      <c r="A228" s="2" t="s">
        <v>238</v>
      </c>
      <c r="B228" s="2" t="s">
        <v>76</v>
      </c>
      <c r="C228" s="4" t="s">
        <v>94</v>
      </c>
      <c r="D228" s="70">
        <v>0.11</v>
      </c>
    </row>
    <row r="229" spans="1:4" ht="15" thickBot="1" x14ac:dyDescent="0.35">
      <c r="A229" s="2" t="s">
        <v>245</v>
      </c>
      <c r="B229" s="2" t="s">
        <v>76</v>
      </c>
      <c r="C229" s="4" t="s">
        <v>90</v>
      </c>
      <c r="D229" s="70">
        <v>0.11</v>
      </c>
    </row>
    <row r="230" spans="1:4" ht="15" thickBot="1" x14ac:dyDescent="0.35">
      <c r="A230" s="2" t="s">
        <v>242</v>
      </c>
      <c r="B230" s="2" t="s">
        <v>76</v>
      </c>
      <c r="C230" s="4" t="s">
        <v>91</v>
      </c>
      <c r="D230" s="70">
        <v>0.11</v>
      </c>
    </row>
    <row r="231" spans="1:4" ht="15" thickBot="1" x14ac:dyDescent="0.35">
      <c r="A231" s="2" t="s">
        <v>234</v>
      </c>
      <c r="B231" s="2" t="s">
        <v>76</v>
      </c>
      <c r="C231" s="4" t="s">
        <v>90</v>
      </c>
      <c r="D231" s="70">
        <v>0.11</v>
      </c>
    </row>
    <row r="232" spans="1:4" ht="15" thickBot="1" x14ac:dyDescent="0.35">
      <c r="A232" s="2" t="s">
        <v>243</v>
      </c>
      <c r="B232" s="2" t="s">
        <v>76</v>
      </c>
      <c r="C232" s="4" t="s">
        <v>90</v>
      </c>
      <c r="D232" s="70">
        <v>0.11</v>
      </c>
    </row>
    <row r="233" spans="1:4" ht="15" thickBot="1" x14ac:dyDescent="0.35">
      <c r="A233" s="2" t="s">
        <v>233</v>
      </c>
      <c r="B233" s="2" t="s">
        <v>88</v>
      </c>
      <c r="C233" s="4" t="s">
        <v>91</v>
      </c>
      <c r="D233" s="70">
        <v>0.11</v>
      </c>
    </row>
    <row r="234" spans="1:4" ht="15" thickBot="1" x14ac:dyDescent="0.35">
      <c r="A234" s="2" t="s">
        <v>258</v>
      </c>
      <c r="B234" s="2" t="s">
        <v>74</v>
      </c>
      <c r="C234" s="4" t="s">
        <v>119</v>
      </c>
      <c r="D234" s="70">
        <v>0.1</v>
      </c>
    </row>
    <row r="235" spans="1:4" ht="15" thickBot="1" x14ac:dyDescent="0.35">
      <c r="A235" s="2" t="s">
        <v>266</v>
      </c>
      <c r="B235" s="2" t="s">
        <v>85</v>
      </c>
      <c r="C235" s="4" t="s">
        <v>214</v>
      </c>
      <c r="D235" s="70">
        <v>0.1</v>
      </c>
    </row>
    <row r="236" spans="1:4" ht="15" thickBot="1" x14ac:dyDescent="0.35">
      <c r="A236" s="2" t="s">
        <v>265</v>
      </c>
      <c r="B236" s="2" t="s">
        <v>72</v>
      </c>
      <c r="C236" s="4" t="s">
        <v>89</v>
      </c>
      <c r="D236" s="70">
        <v>0.1</v>
      </c>
    </row>
    <row r="237" spans="1:4" ht="15" thickBot="1" x14ac:dyDescent="0.35">
      <c r="A237" s="2" t="s">
        <v>268</v>
      </c>
      <c r="B237" s="2" t="s">
        <v>79</v>
      </c>
      <c r="C237" s="4" t="s">
        <v>96</v>
      </c>
      <c r="D237" s="70">
        <v>0.1</v>
      </c>
    </row>
    <row r="238" spans="1:4" ht="15" thickBot="1" x14ac:dyDescent="0.35">
      <c r="A238" s="2" t="s">
        <v>253</v>
      </c>
      <c r="B238" s="2" t="s">
        <v>79</v>
      </c>
      <c r="C238" s="4" t="s">
        <v>94</v>
      </c>
      <c r="D238" s="70">
        <v>0.1</v>
      </c>
    </row>
    <row r="239" spans="1:4" ht="15" thickBot="1" x14ac:dyDescent="0.35">
      <c r="A239" s="2" t="s">
        <v>267</v>
      </c>
      <c r="B239" s="2" t="s">
        <v>79</v>
      </c>
      <c r="C239" s="4" t="s">
        <v>89</v>
      </c>
      <c r="D239" s="70">
        <v>0.1</v>
      </c>
    </row>
    <row r="240" spans="1:4" ht="15" thickBot="1" x14ac:dyDescent="0.35">
      <c r="A240" s="2" t="s">
        <v>251</v>
      </c>
      <c r="B240" s="2" t="s">
        <v>82</v>
      </c>
      <c r="C240" s="4" t="s">
        <v>93</v>
      </c>
      <c r="D240" s="70">
        <v>0.1</v>
      </c>
    </row>
    <row r="241" spans="1:4" ht="15" thickBot="1" x14ac:dyDescent="0.35">
      <c r="A241" s="2" t="s">
        <v>264</v>
      </c>
      <c r="B241" s="2" t="s">
        <v>82</v>
      </c>
      <c r="C241" s="4" t="s">
        <v>95</v>
      </c>
      <c r="D241" s="70">
        <v>0.1</v>
      </c>
    </row>
    <row r="242" spans="1:4" ht="15" thickBot="1" x14ac:dyDescent="0.35">
      <c r="A242" s="2" t="s">
        <v>252</v>
      </c>
      <c r="B242" s="2" t="s">
        <v>82</v>
      </c>
      <c r="C242" s="4" t="s">
        <v>89</v>
      </c>
      <c r="D242" s="70">
        <v>0.1</v>
      </c>
    </row>
    <row r="243" spans="1:4" ht="15" thickBot="1" x14ac:dyDescent="0.35">
      <c r="A243" s="2" t="s">
        <v>256</v>
      </c>
      <c r="B243" s="2" t="s">
        <v>76</v>
      </c>
      <c r="C243" s="4" t="s">
        <v>90</v>
      </c>
      <c r="D243" s="70">
        <v>0.1</v>
      </c>
    </row>
    <row r="244" spans="1:4" ht="15" thickBot="1" x14ac:dyDescent="0.35">
      <c r="A244" s="2" t="s">
        <v>261</v>
      </c>
      <c r="B244" s="2" t="s">
        <v>76</v>
      </c>
      <c r="C244" s="4" t="s">
        <v>91</v>
      </c>
      <c r="D244" s="70">
        <v>0.1</v>
      </c>
    </row>
    <row r="245" spans="1:4" ht="15" thickBot="1" x14ac:dyDescent="0.35">
      <c r="A245" s="2" t="s">
        <v>255</v>
      </c>
      <c r="B245" s="2" t="s">
        <v>88</v>
      </c>
      <c r="C245" s="4" t="s">
        <v>90</v>
      </c>
      <c r="D245" s="70">
        <v>0.1</v>
      </c>
    </row>
    <row r="246" spans="1:4" ht="15" thickBot="1" x14ac:dyDescent="0.35">
      <c r="A246" s="2" t="s">
        <v>270</v>
      </c>
      <c r="B246" s="2" t="s">
        <v>74</v>
      </c>
      <c r="C246" s="4" t="s">
        <v>96</v>
      </c>
      <c r="D246" s="70">
        <v>0.09</v>
      </c>
    </row>
    <row r="247" spans="1:4" ht="15" thickBot="1" x14ac:dyDescent="0.35">
      <c r="A247" s="2" t="s">
        <v>285</v>
      </c>
      <c r="B247" s="2" t="s">
        <v>85</v>
      </c>
      <c r="C247" s="4" t="s">
        <v>90</v>
      </c>
      <c r="D247" s="70">
        <v>0.09</v>
      </c>
    </row>
    <row r="248" spans="1:4" ht="15" thickBot="1" x14ac:dyDescent="0.35">
      <c r="A248" s="2" t="s">
        <v>283</v>
      </c>
      <c r="B248" s="2" t="s">
        <v>153</v>
      </c>
      <c r="C248" s="4" t="s">
        <v>89</v>
      </c>
      <c r="D248" s="70">
        <v>0.09</v>
      </c>
    </row>
    <row r="249" spans="1:4" ht="15" thickBot="1" x14ac:dyDescent="0.35">
      <c r="A249" s="2" t="s">
        <v>278</v>
      </c>
      <c r="B249" s="2" t="s">
        <v>72</v>
      </c>
      <c r="C249" s="4" t="s">
        <v>95</v>
      </c>
      <c r="D249" s="70">
        <v>0.09</v>
      </c>
    </row>
    <row r="250" spans="1:4" ht="15" thickBot="1" x14ac:dyDescent="0.35">
      <c r="A250" s="2" t="s">
        <v>286</v>
      </c>
      <c r="B250" s="2" t="s">
        <v>73</v>
      </c>
      <c r="C250" s="4" t="s">
        <v>89</v>
      </c>
      <c r="D250" s="70">
        <v>0.09</v>
      </c>
    </row>
    <row r="251" spans="1:4" ht="15" thickBot="1" x14ac:dyDescent="0.35">
      <c r="A251" s="2" t="s">
        <v>276</v>
      </c>
      <c r="B251" s="2" t="s">
        <v>79</v>
      </c>
      <c r="C251" s="4" t="s">
        <v>90</v>
      </c>
      <c r="D251" s="70">
        <v>0.09</v>
      </c>
    </row>
    <row r="252" spans="1:4" ht="15" thickBot="1" x14ac:dyDescent="0.35">
      <c r="A252" s="2" t="s">
        <v>273</v>
      </c>
      <c r="B252" s="2" t="s">
        <v>79</v>
      </c>
      <c r="C252" s="4" t="s">
        <v>92</v>
      </c>
      <c r="D252" s="70">
        <v>0.09</v>
      </c>
    </row>
    <row r="253" spans="1:4" ht="15" thickBot="1" x14ac:dyDescent="0.35">
      <c r="A253" s="2" t="s">
        <v>279</v>
      </c>
      <c r="B253" s="2" t="s">
        <v>79</v>
      </c>
      <c r="C253" s="4" t="s">
        <v>90</v>
      </c>
      <c r="D253" s="70">
        <v>0.09</v>
      </c>
    </row>
    <row r="254" spans="1:4" ht="15" thickBot="1" x14ac:dyDescent="0.35">
      <c r="A254" s="2" t="s">
        <v>272</v>
      </c>
      <c r="B254" s="2" t="s">
        <v>79</v>
      </c>
      <c r="C254" s="4" t="s">
        <v>89</v>
      </c>
      <c r="D254" s="70">
        <v>0.09</v>
      </c>
    </row>
    <row r="255" spans="1:4" ht="15" thickBot="1" x14ac:dyDescent="0.35">
      <c r="A255" s="2" t="s">
        <v>275</v>
      </c>
      <c r="B255" s="2" t="s">
        <v>82</v>
      </c>
      <c r="C255" s="4" t="s">
        <v>90</v>
      </c>
      <c r="D255" s="70">
        <v>0.09</v>
      </c>
    </row>
    <row r="256" spans="1:4" ht="15" thickBot="1" x14ac:dyDescent="0.35">
      <c r="A256" s="2" t="s">
        <v>288</v>
      </c>
      <c r="B256" s="2" t="s">
        <v>82</v>
      </c>
      <c r="C256" s="4" t="s">
        <v>90</v>
      </c>
      <c r="D256" s="70">
        <v>0.09</v>
      </c>
    </row>
    <row r="257" spans="1:4" ht="15" thickBot="1" x14ac:dyDescent="0.35">
      <c r="A257" s="2" t="s">
        <v>701</v>
      </c>
      <c r="B257" s="2" t="s">
        <v>82</v>
      </c>
      <c r="C257" s="4" t="s">
        <v>90</v>
      </c>
      <c r="D257" s="70">
        <v>0.09</v>
      </c>
    </row>
    <row r="258" spans="1:4" ht="15" thickBot="1" x14ac:dyDescent="0.35">
      <c r="A258" s="2" t="s">
        <v>284</v>
      </c>
      <c r="B258" s="2" t="s">
        <v>80</v>
      </c>
      <c r="C258" s="4" t="s">
        <v>91</v>
      </c>
      <c r="D258" s="70">
        <v>0.09</v>
      </c>
    </row>
    <row r="259" spans="1:4" ht="15" thickBot="1" x14ac:dyDescent="0.35">
      <c r="A259" s="2" t="s">
        <v>271</v>
      </c>
      <c r="B259" s="2" t="s">
        <v>88</v>
      </c>
      <c r="C259" s="4" t="s">
        <v>90</v>
      </c>
      <c r="D259" s="70">
        <v>0.09</v>
      </c>
    </row>
    <row r="260" spans="1:4" ht="15" thickBot="1" x14ac:dyDescent="0.35">
      <c r="A260" s="2" t="s">
        <v>314</v>
      </c>
      <c r="B260" s="2" t="s">
        <v>153</v>
      </c>
      <c r="C260" s="4" t="s">
        <v>90</v>
      </c>
      <c r="D260" s="70">
        <v>0.08</v>
      </c>
    </row>
    <row r="261" spans="1:4" ht="15" thickBot="1" x14ac:dyDescent="0.35">
      <c r="A261" s="2" t="s">
        <v>296</v>
      </c>
      <c r="B261" s="2" t="s">
        <v>153</v>
      </c>
      <c r="C261" s="4" t="s">
        <v>93</v>
      </c>
      <c r="D261" s="70">
        <v>0.08</v>
      </c>
    </row>
    <row r="262" spans="1:4" ht="15" thickBot="1" x14ac:dyDescent="0.35">
      <c r="A262" s="2" t="s">
        <v>305</v>
      </c>
      <c r="B262" s="2" t="s">
        <v>153</v>
      </c>
      <c r="C262" s="4" t="s">
        <v>99</v>
      </c>
      <c r="D262" s="70">
        <v>0.08</v>
      </c>
    </row>
    <row r="263" spans="1:4" ht="15" thickBot="1" x14ac:dyDescent="0.35">
      <c r="A263" s="2" t="s">
        <v>316</v>
      </c>
      <c r="B263" s="2" t="s">
        <v>153</v>
      </c>
      <c r="C263" s="4" t="s">
        <v>90</v>
      </c>
      <c r="D263" s="70">
        <v>0.08</v>
      </c>
    </row>
    <row r="264" spans="1:4" ht="15" thickBot="1" x14ac:dyDescent="0.35">
      <c r="A264" s="2" t="s">
        <v>290</v>
      </c>
      <c r="B264" s="2" t="s">
        <v>72</v>
      </c>
      <c r="C264" s="4" t="s">
        <v>146</v>
      </c>
      <c r="D264" s="70">
        <v>0.08</v>
      </c>
    </row>
    <row r="265" spans="1:4" ht="15" thickBot="1" x14ac:dyDescent="0.35">
      <c r="A265" s="2" t="s">
        <v>315</v>
      </c>
      <c r="B265" s="2" t="s">
        <v>73</v>
      </c>
      <c r="C265" s="4" t="s">
        <v>92</v>
      </c>
      <c r="D265" s="70">
        <v>0.08</v>
      </c>
    </row>
    <row r="266" spans="1:4" ht="15" thickBot="1" x14ac:dyDescent="0.35">
      <c r="A266" s="2" t="s">
        <v>297</v>
      </c>
      <c r="B266" s="2" t="s">
        <v>73</v>
      </c>
      <c r="C266" s="4" t="s">
        <v>92</v>
      </c>
      <c r="D266" s="70">
        <v>0.08</v>
      </c>
    </row>
    <row r="267" spans="1:4" ht="15" thickBot="1" x14ac:dyDescent="0.35">
      <c r="A267" s="2" t="s">
        <v>313</v>
      </c>
      <c r="B267" s="2" t="s">
        <v>73</v>
      </c>
      <c r="C267" s="4" t="s">
        <v>96</v>
      </c>
      <c r="D267" s="70">
        <v>0.08</v>
      </c>
    </row>
    <row r="268" spans="1:4" ht="15" thickBot="1" x14ac:dyDescent="0.35">
      <c r="A268" s="2" t="s">
        <v>308</v>
      </c>
      <c r="B268" s="2" t="s">
        <v>79</v>
      </c>
      <c r="C268" s="4" t="s">
        <v>90</v>
      </c>
      <c r="D268" s="70">
        <v>0.08</v>
      </c>
    </row>
    <row r="269" spans="1:4" ht="15" thickBot="1" x14ac:dyDescent="0.35">
      <c r="A269" s="2" t="s">
        <v>289</v>
      </c>
      <c r="B269" s="2" t="s">
        <v>79</v>
      </c>
      <c r="C269" s="4" t="s">
        <v>97</v>
      </c>
      <c r="D269" s="70">
        <v>0.08</v>
      </c>
    </row>
    <row r="270" spans="1:4" ht="15" thickBot="1" x14ac:dyDescent="0.35">
      <c r="A270" s="2" t="s">
        <v>301</v>
      </c>
      <c r="B270" s="2" t="s">
        <v>79</v>
      </c>
      <c r="C270" s="4" t="s">
        <v>95</v>
      </c>
      <c r="D270" s="70">
        <v>0.08</v>
      </c>
    </row>
    <row r="271" spans="1:4" ht="15" thickBot="1" x14ac:dyDescent="0.35">
      <c r="A271" s="2" t="s">
        <v>310</v>
      </c>
      <c r="B271" s="2" t="s">
        <v>79</v>
      </c>
      <c r="C271" s="4" t="s">
        <v>90</v>
      </c>
      <c r="D271" s="70">
        <v>0.08</v>
      </c>
    </row>
    <row r="272" spans="1:4" ht="15" thickBot="1" x14ac:dyDescent="0.35">
      <c r="A272" s="2" t="s">
        <v>295</v>
      </c>
      <c r="B272" s="2" t="s">
        <v>79</v>
      </c>
      <c r="C272" s="4" t="s">
        <v>99</v>
      </c>
      <c r="D272" s="70">
        <v>0.08</v>
      </c>
    </row>
    <row r="273" spans="1:4" ht="15" thickBot="1" x14ac:dyDescent="0.35">
      <c r="A273" s="2" t="s">
        <v>317</v>
      </c>
      <c r="B273" s="2" t="s">
        <v>79</v>
      </c>
      <c r="C273" s="4" t="s">
        <v>90</v>
      </c>
      <c r="D273" s="70">
        <v>0.08</v>
      </c>
    </row>
    <row r="274" spans="1:4" ht="15" thickBot="1" x14ac:dyDescent="0.35">
      <c r="A274" s="2" t="s">
        <v>300</v>
      </c>
      <c r="B274" s="2" t="s">
        <v>79</v>
      </c>
      <c r="C274" s="4" t="s">
        <v>90</v>
      </c>
      <c r="D274" s="70">
        <v>0.08</v>
      </c>
    </row>
    <row r="275" spans="1:4" ht="15" thickBot="1" x14ac:dyDescent="0.35">
      <c r="A275" s="2" t="s">
        <v>291</v>
      </c>
      <c r="B275" s="2" t="s">
        <v>79</v>
      </c>
      <c r="C275" s="4" t="s">
        <v>98</v>
      </c>
      <c r="D275" s="70">
        <v>0.08</v>
      </c>
    </row>
    <row r="276" spans="1:4" ht="15" thickBot="1" x14ac:dyDescent="0.35">
      <c r="A276" s="2" t="s">
        <v>307</v>
      </c>
      <c r="B276" s="2" t="s">
        <v>82</v>
      </c>
      <c r="C276" s="4" t="s">
        <v>89</v>
      </c>
      <c r="D276" s="70">
        <v>0.08</v>
      </c>
    </row>
    <row r="277" spans="1:4" ht="15" thickBot="1" x14ac:dyDescent="0.35">
      <c r="A277" s="2" t="s">
        <v>293</v>
      </c>
      <c r="B277" s="2" t="s">
        <v>82</v>
      </c>
      <c r="C277" s="4" t="s">
        <v>94</v>
      </c>
      <c r="D277" s="70">
        <v>0.08</v>
      </c>
    </row>
    <row r="278" spans="1:4" ht="15" thickBot="1" x14ac:dyDescent="0.35">
      <c r="A278" s="2" t="s">
        <v>319</v>
      </c>
      <c r="B278" s="2" t="s">
        <v>82</v>
      </c>
      <c r="C278" s="4" t="s">
        <v>91</v>
      </c>
      <c r="D278" s="70">
        <v>0.08</v>
      </c>
    </row>
    <row r="279" spans="1:4" ht="15" thickBot="1" x14ac:dyDescent="0.35">
      <c r="A279" s="2" t="s">
        <v>306</v>
      </c>
      <c r="B279" s="2" t="s">
        <v>87</v>
      </c>
      <c r="C279" s="4" t="s">
        <v>90</v>
      </c>
      <c r="D279" s="70">
        <v>0.08</v>
      </c>
    </row>
    <row r="280" spans="1:4" ht="15" thickBot="1" x14ac:dyDescent="0.35">
      <c r="A280" s="2" t="s">
        <v>318</v>
      </c>
      <c r="B280" s="2" t="s">
        <v>76</v>
      </c>
      <c r="C280" s="4" t="s">
        <v>90</v>
      </c>
      <c r="D280" s="70">
        <v>0.08</v>
      </c>
    </row>
    <row r="281" spans="1:4" ht="15" thickBot="1" x14ac:dyDescent="0.35">
      <c r="A281" s="2" t="s">
        <v>299</v>
      </c>
      <c r="B281" s="2" t="s">
        <v>76</v>
      </c>
      <c r="C281" s="4" t="s">
        <v>99</v>
      </c>
      <c r="D281" s="70">
        <v>0.08</v>
      </c>
    </row>
    <row r="282" spans="1:4" ht="15" thickBot="1" x14ac:dyDescent="0.35">
      <c r="A282" s="2" t="s">
        <v>304</v>
      </c>
      <c r="B282" s="2" t="s">
        <v>86</v>
      </c>
      <c r="C282" s="4" t="s">
        <v>90</v>
      </c>
      <c r="D282" s="70">
        <v>0.08</v>
      </c>
    </row>
    <row r="283" spans="1:4" ht="15" thickBot="1" x14ac:dyDescent="0.35">
      <c r="A283" s="2" t="s">
        <v>292</v>
      </c>
      <c r="B283" s="2" t="s">
        <v>86</v>
      </c>
      <c r="C283" s="4" t="s">
        <v>90</v>
      </c>
      <c r="D283" s="70">
        <v>0.08</v>
      </c>
    </row>
    <row r="284" spans="1:4" ht="15" thickBot="1" x14ac:dyDescent="0.35">
      <c r="A284" s="2" t="s">
        <v>309</v>
      </c>
      <c r="B284" s="2" t="s">
        <v>80</v>
      </c>
      <c r="C284" s="4" t="s">
        <v>91</v>
      </c>
      <c r="D284" s="70">
        <v>0.08</v>
      </c>
    </row>
    <row r="285" spans="1:4" ht="15" thickBot="1" x14ac:dyDescent="0.35">
      <c r="A285" s="2" t="s">
        <v>302</v>
      </c>
      <c r="B285" s="2" t="s">
        <v>78</v>
      </c>
      <c r="C285" s="4" t="s">
        <v>95</v>
      </c>
      <c r="D285" s="70">
        <v>0.08</v>
      </c>
    </row>
    <row r="286" spans="1:4" ht="15" thickBot="1" x14ac:dyDescent="0.35">
      <c r="A286" s="2" t="s">
        <v>341</v>
      </c>
      <c r="B286" s="2" t="s">
        <v>74</v>
      </c>
      <c r="C286" s="4" t="s">
        <v>96</v>
      </c>
      <c r="D286" s="70">
        <v>7.0000000000000007E-2</v>
      </c>
    </row>
    <row r="287" spans="1:4" ht="15.6" thickTop="1" thickBot="1" x14ac:dyDescent="0.35">
      <c r="A287" s="1" t="s">
        <v>343</v>
      </c>
      <c r="B287" s="1" t="s">
        <v>85</v>
      </c>
      <c r="C287" s="3" t="s">
        <v>146</v>
      </c>
      <c r="D287" s="72">
        <v>7.0000000000000007E-2</v>
      </c>
    </row>
    <row r="288" spans="1:4" ht="15" thickBot="1" x14ac:dyDescent="0.35">
      <c r="A288" s="2" t="s">
        <v>340</v>
      </c>
      <c r="B288" s="2" t="s">
        <v>85</v>
      </c>
      <c r="C288" s="4" t="s">
        <v>97</v>
      </c>
      <c r="D288" s="70">
        <v>7.0000000000000007E-2</v>
      </c>
    </row>
    <row r="289" spans="1:4" ht="15" thickBot="1" x14ac:dyDescent="0.35">
      <c r="A289" s="2" t="s">
        <v>345</v>
      </c>
      <c r="B289" s="2" t="s">
        <v>72</v>
      </c>
      <c r="C289" s="4" t="s">
        <v>146</v>
      </c>
      <c r="D289" s="70">
        <v>7.0000000000000007E-2</v>
      </c>
    </row>
    <row r="290" spans="1:4" ht="15" thickBot="1" x14ac:dyDescent="0.35">
      <c r="A290" s="2" t="s">
        <v>334</v>
      </c>
      <c r="B290" s="2" t="s">
        <v>79</v>
      </c>
      <c r="C290" s="4" t="s">
        <v>91</v>
      </c>
      <c r="D290" s="70">
        <v>7.0000000000000007E-2</v>
      </c>
    </row>
    <row r="291" spans="1:4" ht="15" thickBot="1" x14ac:dyDescent="0.35">
      <c r="A291" s="2" t="s">
        <v>339</v>
      </c>
      <c r="B291" s="2" t="s">
        <v>79</v>
      </c>
      <c r="C291" s="4" t="s">
        <v>90</v>
      </c>
      <c r="D291" s="70">
        <v>7.0000000000000007E-2</v>
      </c>
    </row>
    <row r="292" spans="1:4" ht="15" thickBot="1" x14ac:dyDescent="0.35">
      <c r="A292" s="2" t="s">
        <v>338</v>
      </c>
      <c r="B292" s="2" t="s">
        <v>79</v>
      </c>
      <c r="C292" s="4" t="s">
        <v>90</v>
      </c>
      <c r="D292" s="70">
        <v>7.0000000000000007E-2</v>
      </c>
    </row>
    <row r="293" spans="1:4" ht="15" thickBot="1" x14ac:dyDescent="0.35">
      <c r="A293" s="2" t="s">
        <v>344</v>
      </c>
      <c r="B293" s="2" t="s">
        <v>79</v>
      </c>
      <c r="C293" s="4" t="s">
        <v>119</v>
      </c>
      <c r="D293" s="70">
        <v>7.0000000000000007E-2</v>
      </c>
    </row>
    <row r="294" spans="1:4" ht="15" thickBot="1" x14ac:dyDescent="0.35">
      <c r="A294" s="2" t="s">
        <v>322</v>
      </c>
      <c r="B294" s="2" t="s">
        <v>82</v>
      </c>
      <c r="C294" s="4" t="s">
        <v>90</v>
      </c>
      <c r="D294" s="70">
        <v>7.0000000000000007E-2</v>
      </c>
    </row>
    <row r="295" spans="1:4" ht="15" thickBot="1" x14ac:dyDescent="0.35">
      <c r="A295" s="2" t="s">
        <v>333</v>
      </c>
      <c r="B295" s="2" t="s">
        <v>87</v>
      </c>
      <c r="C295" s="4" t="s">
        <v>90</v>
      </c>
      <c r="D295" s="70">
        <v>7.0000000000000007E-2</v>
      </c>
    </row>
    <row r="296" spans="1:4" ht="15" thickBot="1" x14ac:dyDescent="0.35">
      <c r="A296" s="2" t="s">
        <v>326</v>
      </c>
      <c r="B296" s="2" t="s">
        <v>76</v>
      </c>
      <c r="C296" s="4" t="s">
        <v>99</v>
      </c>
      <c r="D296" s="70">
        <v>7.0000000000000007E-2</v>
      </c>
    </row>
    <row r="297" spans="1:4" ht="15" thickBot="1" x14ac:dyDescent="0.35">
      <c r="A297" s="2" t="s">
        <v>336</v>
      </c>
      <c r="B297" s="2" t="s">
        <v>86</v>
      </c>
      <c r="C297" s="4" t="s">
        <v>90</v>
      </c>
      <c r="D297" s="70">
        <v>7.0000000000000007E-2</v>
      </c>
    </row>
    <row r="298" spans="1:4" ht="15" thickBot="1" x14ac:dyDescent="0.35">
      <c r="A298" s="2" t="s">
        <v>330</v>
      </c>
      <c r="B298" s="2" t="s">
        <v>80</v>
      </c>
      <c r="C298" s="4" t="s">
        <v>95</v>
      </c>
      <c r="D298" s="70">
        <v>7.0000000000000007E-2</v>
      </c>
    </row>
    <row r="299" spans="1:4" ht="15" thickBot="1" x14ac:dyDescent="0.35">
      <c r="A299" s="2" t="s">
        <v>329</v>
      </c>
      <c r="B299" s="2" t="s">
        <v>80</v>
      </c>
      <c r="C299" s="4" t="s">
        <v>91</v>
      </c>
      <c r="D299" s="70">
        <v>7.0000000000000007E-2</v>
      </c>
    </row>
    <row r="300" spans="1:4" ht="15" thickBot="1" x14ac:dyDescent="0.35">
      <c r="A300" s="2" t="s">
        <v>324</v>
      </c>
      <c r="B300" s="2" t="s">
        <v>80</v>
      </c>
      <c r="C300" s="4" t="s">
        <v>94</v>
      </c>
      <c r="D300" s="70">
        <v>7.0000000000000007E-2</v>
      </c>
    </row>
    <row r="301" spans="1:4" ht="15" thickBot="1" x14ac:dyDescent="0.35">
      <c r="A301" s="2" t="s">
        <v>337</v>
      </c>
      <c r="B301" s="2" t="s">
        <v>78</v>
      </c>
      <c r="C301" s="4" t="s">
        <v>98</v>
      </c>
      <c r="D301" s="70">
        <v>7.0000000000000007E-2</v>
      </c>
    </row>
    <row r="302" spans="1:4" ht="15" thickBot="1" x14ac:dyDescent="0.35">
      <c r="A302" s="2" t="s">
        <v>325</v>
      </c>
      <c r="B302" s="2" t="s">
        <v>78</v>
      </c>
      <c r="C302" s="4" t="s">
        <v>90</v>
      </c>
      <c r="D302" s="70">
        <v>7.0000000000000007E-2</v>
      </c>
    </row>
    <row r="303" spans="1:4" ht="15" thickBot="1" x14ac:dyDescent="0.35">
      <c r="A303" s="2" t="s">
        <v>372</v>
      </c>
      <c r="B303" s="2" t="s">
        <v>74</v>
      </c>
      <c r="C303" s="4" t="s">
        <v>96</v>
      </c>
      <c r="D303" s="70">
        <v>0.06</v>
      </c>
    </row>
    <row r="304" spans="1:4" ht="15" thickBot="1" x14ac:dyDescent="0.35">
      <c r="A304" s="2" t="s">
        <v>380</v>
      </c>
      <c r="B304" s="2" t="s">
        <v>74</v>
      </c>
      <c r="C304" s="4" t="s">
        <v>97</v>
      </c>
      <c r="D304" s="70">
        <v>0.06</v>
      </c>
    </row>
    <row r="305" spans="1:4" ht="15" thickBot="1" x14ac:dyDescent="0.35">
      <c r="A305" s="2" t="s">
        <v>363</v>
      </c>
      <c r="B305" s="2" t="s">
        <v>74</v>
      </c>
      <c r="C305" s="4" t="s">
        <v>91</v>
      </c>
      <c r="D305" s="70">
        <v>0.06</v>
      </c>
    </row>
    <row r="306" spans="1:4" ht="15" thickBot="1" x14ac:dyDescent="0.35">
      <c r="A306" s="2" t="s">
        <v>352</v>
      </c>
      <c r="B306" s="2" t="s">
        <v>85</v>
      </c>
      <c r="C306" s="4" t="s">
        <v>98</v>
      </c>
      <c r="D306" s="70">
        <v>0.06</v>
      </c>
    </row>
    <row r="307" spans="1:4" ht="15" thickBot="1" x14ac:dyDescent="0.35">
      <c r="A307" s="2" t="s">
        <v>369</v>
      </c>
      <c r="B307" s="2" t="s">
        <v>153</v>
      </c>
      <c r="C307" s="4" t="s">
        <v>90</v>
      </c>
      <c r="D307" s="70">
        <v>0.06</v>
      </c>
    </row>
    <row r="308" spans="1:4" ht="15" thickBot="1" x14ac:dyDescent="0.35">
      <c r="A308" s="2" t="s">
        <v>379</v>
      </c>
      <c r="B308" s="2" t="s">
        <v>153</v>
      </c>
      <c r="C308" s="4" t="s">
        <v>90</v>
      </c>
      <c r="D308" s="70">
        <v>0.06</v>
      </c>
    </row>
    <row r="309" spans="1:4" ht="15" thickBot="1" x14ac:dyDescent="0.35">
      <c r="A309" s="2" t="s">
        <v>367</v>
      </c>
      <c r="B309" s="2" t="s">
        <v>73</v>
      </c>
      <c r="C309" s="4" t="s">
        <v>99</v>
      </c>
      <c r="D309" s="70">
        <v>0.06</v>
      </c>
    </row>
    <row r="310" spans="1:4" ht="15" thickBot="1" x14ac:dyDescent="0.35">
      <c r="A310" s="2" t="s">
        <v>349</v>
      </c>
      <c r="B310" s="2" t="s">
        <v>73</v>
      </c>
      <c r="C310" s="4" t="s">
        <v>94</v>
      </c>
      <c r="D310" s="70">
        <v>0.06</v>
      </c>
    </row>
    <row r="311" spans="1:4" ht="15" thickBot="1" x14ac:dyDescent="0.35">
      <c r="A311" s="2" t="s">
        <v>351</v>
      </c>
      <c r="B311" s="2" t="s">
        <v>79</v>
      </c>
      <c r="C311" s="4" t="s">
        <v>99</v>
      </c>
      <c r="D311" s="70">
        <v>0.06</v>
      </c>
    </row>
    <row r="312" spans="1:4" ht="15" thickBot="1" x14ac:dyDescent="0.35">
      <c r="A312" s="2" t="s">
        <v>359</v>
      </c>
      <c r="B312" s="2" t="s">
        <v>79</v>
      </c>
      <c r="C312" s="4" t="s">
        <v>97</v>
      </c>
      <c r="D312" s="70">
        <v>0.06</v>
      </c>
    </row>
    <row r="313" spans="1:4" ht="15" thickBot="1" x14ac:dyDescent="0.35">
      <c r="A313" s="2" t="s">
        <v>347</v>
      </c>
      <c r="B313" s="2" t="s">
        <v>79</v>
      </c>
      <c r="C313" s="4" t="s">
        <v>91</v>
      </c>
      <c r="D313" s="70">
        <v>0.06</v>
      </c>
    </row>
    <row r="314" spans="1:4" ht="15" thickBot="1" x14ac:dyDescent="0.35">
      <c r="A314" s="2" t="s">
        <v>370</v>
      </c>
      <c r="B314" s="2" t="s">
        <v>79</v>
      </c>
      <c r="C314" s="4" t="s">
        <v>90</v>
      </c>
      <c r="D314" s="70">
        <v>0.06</v>
      </c>
    </row>
    <row r="315" spans="1:4" ht="15" thickBot="1" x14ac:dyDescent="0.35">
      <c r="A315" s="2" t="s">
        <v>350</v>
      </c>
      <c r="B315" s="2" t="s">
        <v>79</v>
      </c>
      <c r="C315" s="4" t="s">
        <v>92</v>
      </c>
      <c r="D315" s="70">
        <v>0.06</v>
      </c>
    </row>
    <row r="316" spans="1:4" ht="15" thickBot="1" x14ac:dyDescent="0.35">
      <c r="A316" s="2" t="s">
        <v>371</v>
      </c>
      <c r="B316" s="2" t="s">
        <v>79</v>
      </c>
      <c r="C316" s="4" t="s">
        <v>90</v>
      </c>
      <c r="D316" s="70">
        <v>0.06</v>
      </c>
    </row>
    <row r="317" spans="1:4" ht="15" thickBot="1" x14ac:dyDescent="0.35">
      <c r="A317" s="2" t="s">
        <v>361</v>
      </c>
      <c r="B317" s="2" t="s">
        <v>79</v>
      </c>
      <c r="C317" s="4" t="s">
        <v>94</v>
      </c>
      <c r="D317" s="70">
        <v>0.06</v>
      </c>
    </row>
    <row r="318" spans="1:4" ht="15" thickBot="1" x14ac:dyDescent="0.35">
      <c r="A318" s="2" t="s">
        <v>383</v>
      </c>
      <c r="B318" s="2" t="s">
        <v>79</v>
      </c>
      <c r="C318" s="4" t="s">
        <v>97</v>
      </c>
      <c r="D318" s="70">
        <v>0.06</v>
      </c>
    </row>
    <row r="319" spans="1:4" ht="15" thickBot="1" x14ac:dyDescent="0.35">
      <c r="A319" s="2" t="s">
        <v>381</v>
      </c>
      <c r="B319" s="2" t="s">
        <v>79</v>
      </c>
      <c r="C319" s="4" t="s">
        <v>90</v>
      </c>
      <c r="D319" s="70">
        <v>0.06</v>
      </c>
    </row>
    <row r="320" spans="1:4" ht="15" thickBot="1" x14ac:dyDescent="0.35">
      <c r="A320" s="2" t="s">
        <v>357</v>
      </c>
      <c r="B320" s="2" t="s">
        <v>79</v>
      </c>
      <c r="C320" s="4" t="s">
        <v>99</v>
      </c>
      <c r="D320" s="70">
        <v>0.06</v>
      </c>
    </row>
    <row r="321" spans="1:5" ht="15" thickBot="1" x14ac:dyDescent="0.35">
      <c r="A321" s="2" t="s">
        <v>360</v>
      </c>
      <c r="B321" s="2" t="s">
        <v>79</v>
      </c>
      <c r="C321" s="4" t="s">
        <v>91</v>
      </c>
      <c r="D321" s="70">
        <v>0.06</v>
      </c>
    </row>
    <row r="322" spans="1:5" ht="15" thickBot="1" x14ac:dyDescent="0.35">
      <c r="A322" s="2" t="s">
        <v>376</v>
      </c>
      <c r="B322" s="2" t="s">
        <v>79</v>
      </c>
      <c r="C322" s="4" t="s">
        <v>99</v>
      </c>
      <c r="D322" s="70">
        <v>0.06</v>
      </c>
    </row>
    <row r="323" spans="1:5" ht="15" thickBot="1" x14ac:dyDescent="0.35">
      <c r="A323" s="2" t="s">
        <v>358</v>
      </c>
      <c r="B323" s="2" t="s">
        <v>87</v>
      </c>
      <c r="C323" s="4" t="s">
        <v>91</v>
      </c>
      <c r="D323" s="70">
        <v>0.06</v>
      </c>
    </row>
    <row r="324" spans="1:5" ht="15" thickBot="1" x14ac:dyDescent="0.35">
      <c r="A324" s="2" t="s">
        <v>373</v>
      </c>
      <c r="B324" s="2" t="s">
        <v>86</v>
      </c>
      <c r="C324" s="4" t="s">
        <v>89</v>
      </c>
      <c r="D324" s="70">
        <v>0.06</v>
      </c>
    </row>
    <row r="325" spans="1:5" ht="15" thickBot="1" x14ac:dyDescent="0.35">
      <c r="A325" s="2" t="s">
        <v>348</v>
      </c>
      <c r="B325" s="2" t="s">
        <v>86</v>
      </c>
      <c r="C325" s="4" t="s">
        <v>89</v>
      </c>
      <c r="D325" s="70">
        <v>0.06</v>
      </c>
    </row>
    <row r="326" spans="1:5" ht="15" thickBot="1" x14ac:dyDescent="0.35">
      <c r="A326" s="2" t="s">
        <v>375</v>
      </c>
      <c r="B326" s="2" t="s">
        <v>86</v>
      </c>
      <c r="C326" s="4" t="s">
        <v>94</v>
      </c>
      <c r="D326" s="70">
        <v>0.06</v>
      </c>
    </row>
    <row r="327" spans="1:5" ht="15" thickBot="1" x14ac:dyDescent="0.35">
      <c r="A327" s="2" t="s">
        <v>365</v>
      </c>
      <c r="B327" s="2" t="s">
        <v>78</v>
      </c>
      <c r="C327" s="4" t="s">
        <v>93</v>
      </c>
      <c r="D327" s="70">
        <v>0.06</v>
      </c>
    </row>
    <row r="328" spans="1:5" ht="15" thickBot="1" x14ac:dyDescent="0.35">
      <c r="A328" s="2" t="s">
        <v>366</v>
      </c>
      <c r="B328" s="2" t="s">
        <v>88</v>
      </c>
      <c r="C328" s="4" t="s">
        <v>90</v>
      </c>
      <c r="D328" s="70">
        <v>0.06</v>
      </c>
    </row>
    <row r="329" spans="1:5" ht="15" thickBot="1" x14ac:dyDescent="0.35">
      <c r="A329" s="2" t="s">
        <v>364</v>
      </c>
      <c r="B329" s="2" t="s">
        <v>88</v>
      </c>
      <c r="C329" s="4" t="s">
        <v>90</v>
      </c>
      <c r="D329" s="70">
        <v>0.06</v>
      </c>
      <c r="E329" s="13">
        <f>SUM(D220:D329)/100</f>
        <v>8.8900000000000076E-2</v>
      </c>
    </row>
    <row r="330" spans="1:5" ht="15" thickBot="1" x14ac:dyDescent="0.35">
      <c r="A330" s="2" t="s">
        <v>396</v>
      </c>
      <c r="B330" s="2" t="s">
        <v>74</v>
      </c>
      <c r="C330" s="4" t="s">
        <v>96</v>
      </c>
      <c r="D330" s="70">
        <v>0.05</v>
      </c>
    </row>
    <row r="331" spans="1:5" ht="15" thickBot="1" x14ac:dyDescent="0.35">
      <c r="A331" s="2" t="s">
        <v>420</v>
      </c>
      <c r="B331" s="2" t="s">
        <v>74</v>
      </c>
      <c r="C331" s="4" t="s">
        <v>97</v>
      </c>
      <c r="D331" s="70">
        <v>0.05</v>
      </c>
    </row>
    <row r="332" spans="1:5" ht="15" thickBot="1" x14ac:dyDescent="0.35">
      <c r="A332" s="2" t="s">
        <v>387</v>
      </c>
      <c r="B332" s="2" t="s">
        <v>85</v>
      </c>
      <c r="C332" s="4" t="s">
        <v>99</v>
      </c>
      <c r="D332" s="70">
        <v>0.05</v>
      </c>
    </row>
    <row r="333" spans="1:5" ht="15" thickBot="1" x14ac:dyDescent="0.35">
      <c r="A333" s="2" t="s">
        <v>435</v>
      </c>
      <c r="B333" s="2" t="s">
        <v>85</v>
      </c>
      <c r="C333" s="4" t="s">
        <v>248</v>
      </c>
      <c r="D333" s="70">
        <v>0.05</v>
      </c>
    </row>
    <row r="334" spans="1:5" ht="15" thickBot="1" x14ac:dyDescent="0.35">
      <c r="A334" s="2" t="s">
        <v>411</v>
      </c>
      <c r="B334" s="2" t="s">
        <v>153</v>
      </c>
      <c r="C334" s="4" t="s">
        <v>90</v>
      </c>
      <c r="D334" s="70">
        <v>0.05</v>
      </c>
    </row>
    <row r="335" spans="1:5" ht="15" thickBot="1" x14ac:dyDescent="0.35">
      <c r="A335" s="2" t="s">
        <v>397</v>
      </c>
      <c r="B335" s="2" t="s">
        <v>153</v>
      </c>
      <c r="C335" s="4" t="s">
        <v>90</v>
      </c>
      <c r="D335" s="70">
        <v>0.05</v>
      </c>
    </row>
    <row r="336" spans="1:5" ht="15" thickBot="1" x14ac:dyDescent="0.35">
      <c r="A336" s="2" t="s">
        <v>433</v>
      </c>
      <c r="B336" s="2" t="s">
        <v>153</v>
      </c>
      <c r="C336" s="4" t="s">
        <v>90</v>
      </c>
      <c r="D336" s="70">
        <v>0.05</v>
      </c>
    </row>
    <row r="337" spans="1:4" ht="15" thickBot="1" x14ac:dyDescent="0.35">
      <c r="A337" s="2" t="s">
        <v>412</v>
      </c>
      <c r="B337" s="2" t="s">
        <v>153</v>
      </c>
      <c r="C337" s="4" t="s">
        <v>90</v>
      </c>
      <c r="D337" s="70">
        <v>0.05</v>
      </c>
    </row>
    <row r="338" spans="1:4" ht="15" thickBot="1" x14ac:dyDescent="0.35">
      <c r="A338" s="2" t="s">
        <v>403</v>
      </c>
      <c r="B338" s="2" t="s">
        <v>153</v>
      </c>
      <c r="C338" s="4" t="s">
        <v>90</v>
      </c>
      <c r="D338" s="70">
        <v>0.05</v>
      </c>
    </row>
    <row r="339" spans="1:4" ht="15" thickBot="1" x14ac:dyDescent="0.35">
      <c r="A339" s="2" t="s">
        <v>438</v>
      </c>
      <c r="B339" s="2" t="s">
        <v>153</v>
      </c>
      <c r="C339" s="4" t="s">
        <v>90</v>
      </c>
      <c r="D339" s="70">
        <v>0.05</v>
      </c>
    </row>
    <row r="340" spans="1:4" ht="15" thickBot="1" x14ac:dyDescent="0.35">
      <c r="A340" s="2" t="s">
        <v>406</v>
      </c>
      <c r="B340" s="2" t="s">
        <v>72</v>
      </c>
      <c r="C340" s="4" t="s">
        <v>90</v>
      </c>
      <c r="D340" s="70">
        <v>0.05</v>
      </c>
    </row>
    <row r="341" spans="1:4" ht="15" thickBot="1" x14ac:dyDescent="0.35">
      <c r="A341" s="2" t="s">
        <v>423</v>
      </c>
      <c r="B341" s="2" t="s">
        <v>72</v>
      </c>
      <c r="C341" s="4" t="s">
        <v>119</v>
      </c>
      <c r="D341" s="70">
        <v>0.05</v>
      </c>
    </row>
    <row r="342" spans="1:4" ht="15" thickBot="1" x14ac:dyDescent="0.35">
      <c r="A342" s="2" t="s">
        <v>430</v>
      </c>
      <c r="B342" s="2" t="s">
        <v>72</v>
      </c>
      <c r="C342" s="4" t="s">
        <v>90</v>
      </c>
      <c r="D342" s="70">
        <v>0.05</v>
      </c>
    </row>
    <row r="343" spans="1:4" ht="15" thickBot="1" x14ac:dyDescent="0.35">
      <c r="A343" s="2" t="s">
        <v>385</v>
      </c>
      <c r="B343" s="2" t="s">
        <v>73</v>
      </c>
      <c r="C343" s="4" t="s">
        <v>99</v>
      </c>
      <c r="D343" s="70">
        <v>0.05</v>
      </c>
    </row>
    <row r="344" spans="1:4" ht="15" thickBot="1" x14ac:dyDescent="0.35">
      <c r="A344" s="2" t="s">
        <v>434</v>
      </c>
      <c r="B344" s="2" t="s">
        <v>73</v>
      </c>
      <c r="C344" s="4" t="s">
        <v>90</v>
      </c>
      <c r="D344" s="70">
        <v>0.05</v>
      </c>
    </row>
    <row r="345" spans="1:4" ht="15" thickBot="1" x14ac:dyDescent="0.35">
      <c r="A345" s="2" t="s">
        <v>402</v>
      </c>
      <c r="B345" s="2" t="s">
        <v>79</v>
      </c>
      <c r="C345" s="4" t="s">
        <v>91</v>
      </c>
      <c r="D345" s="70">
        <v>0.05</v>
      </c>
    </row>
    <row r="346" spans="1:4" ht="15" thickBot="1" x14ac:dyDescent="0.35">
      <c r="A346" s="2" t="s">
        <v>410</v>
      </c>
      <c r="B346" s="2" t="s">
        <v>79</v>
      </c>
      <c r="C346" s="4" t="s">
        <v>90</v>
      </c>
      <c r="D346" s="70">
        <v>0.05</v>
      </c>
    </row>
    <row r="347" spans="1:4" ht="15" thickBot="1" x14ac:dyDescent="0.35">
      <c r="A347" s="2" t="s">
        <v>404</v>
      </c>
      <c r="B347" s="2" t="s">
        <v>79</v>
      </c>
      <c r="C347" s="4" t="s">
        <v>91</v>
      </c>
      <c r="D347" s="70">
        <v>0.05</v>
      </c>
    </row>
    <row r="348" spans="1:4" ht="15" thickBot="1" x14ac:dyDescent="0.35">
      <c r="A348" s="2" t="s">
        <v>421</v>
      </c>
      <c r="B348" s="2" t="s">
        <v>79</v>
      </c>
      <c r="C348" s="4" t="s">
        <v>248</v>
      </c>
      <c r="D348" s="70">
        <v>0.05</v>
      </c>
    </row>
    <row r="349" spans="1:4" ht="15" thickBot="1" x14ac:dyDescent="0.35">
      <c r="A349" s="2" t="s">
        <v>415</v>
      </c>
      <c r="B349" s="2" t="s">
        <v>79</v>
      </c>
      <c r="C349" s="4" t="s">
        <v>91</v>
      </c>
      <c r="D349" s="70">
        <v>0.05</v>
      </c>
    </row>
    <row r="350" spans="1:4" ht="15" thickBot="1" x14ac:dyDescent="0.35">
      <c r="A350" s="2" t="s">
        <v>392</v>
      </c>
      <c r="B350" s="2" t="s">
        <v>79</v>
      </c>
      <c r="C350" s="4" t="s">
        <v>90</v>
      </c>
      <c r="D350" s="70">
        <v>0.05</v>
      </c>
    </row>
    <row r="351" spans="1:4" ht="15" thickBot="1" x14ac:dyDescent="0.35">
      <c r="A351" s="2" t="s">
        <v>384</v>
      </c>
      <c r="B351" s="2" t="s">
        <v>79</v>
      </c>
      <c r="C351" s="4" t="s">
        <v>90</v>
      </c>
      <c r="D351" s="70">
        <v>0.05</v>
      </c>
    </row>
    <row r="352" spans="1:4" ht="15" thickBot="1" x14ac:dyDescent="0.35">
      <c r="A352" s="2" t="s">
        <v>413</v>
      </c>
      <c r="B352" s="2" t="s">
        <v>79</v>
      </c>
      <c r="C352" s="4" t="s">
        <v>90</v>
      </c>
      <c r="D352" s="70">
        <v>0.05</v>
      </c>
    </row>
    <row r="353" spans="1:5" ht="15" thickBot="1" x14ac:dyDescent="0.35">
      <c r="A353" s="2" t="s">
        <v>436</v>
      </c>
      <c r="B353" s="2" t="s">
        <v>79</v>
      </c>
      <c r="C353" s="4" t="s">
        <v>94</v>
      </c>
      <c r="D353" s="70">
        <v>0.05</v>
      </c>
    </row>
    <row r="354" spans="1:5" ht="15" thickBot="1" x14ac:dyDescent="0.35">
      <c r="A354" s="2" t="s">
        <v>399</v>
      </c>
      <c r="B354" s="2" t="s">
        <v>79</v>
      </c>
      <c r="C354" s="4" t="s">
        <v>91</v>
      </c>
      <c r="D354" s="70">
        <v>0.05</v>
      </c>
    </row>
    <row r="355" spans="1:5" ht="15" thickBot="1" x14ac:dyDescent="0.35">
      <c r="A355" s="2" t="s">
        <v>437</v>
      </c>
      <c r="B355" s="2" t="s">
        <v>79</v>
      </c>
      <c r="C355" s="4" t="s">
        <v>90</v>
      </c>
      <c r="D355" s="70">
        <v>0.05</v>
      </c>
    </row>
    <row r="356" spans="1:5" ht="15" thickBot="1" x14ac:dyDescent="0.35">
      <c r="A356" s="2" t="s">
        <v>405</v>
      </c>
      <c r="B356" s="2" t="s">
        <v>79</v>
      </c>
      <c r="C356" s="4" t="s">
        <v>95</v>
      </c>
      <c r="D356" s="70">
        <v>0.05</v>
      </c>
    </row>
    <row r="357" spans="1:5" ht="15" thickBot="1" x14ac:dyDescent="0.35">
      <c r="A357" s="2" t="s">
        <v>398</v>
      </c>
      <c r="B357" s="2" t="s">
        <v>79</v>
      </c>
      <c r="C357" s="4" t="s">
        <v>94</v>
      </c>
      <c r="D357" s="70">
        <v>0.05</v>
      </c>
    </row>
    <row r="358" spans="1:5" ht="15.6" thickTop="1" thickBot="1" x14ac:dyDescent="0.35">
      <c r="A358" s="1" t="s">
        <v>393</v>
      </c>
      <c r="B358" s="1" t="s">
        <v>79</v>
      </c>
      <c r="C358" s="3" t="s">
        <v>91</v>
      </c>
      <c r="D358" s="72">
        <v>0.05</v>
      </c>
    </row>
    <row r="359" spans="1:5" ht="15" thickBot="1" x14ac:dyDescent="0.35">
      <c r="A359" s="2" t="s">
        <v>408</v>
      </c>
      <c r="B359" s="2" t="s">
        <v>82</v>
      </c>
      <c r="C359" s="4" t="s">
        <v>90</v>
      </c>
      <c r="D359" s="70">
        <v>0.05</v>
      </c>
    </row>
    <row r="360" spans="1:5" ht="15" thickBot="1" x14ac:dyDescent="0.35">
      <c r="A360" s="2" t="s">
        <v>414</v>
      </c>
      <c r="B360" s="2" t="s">
        <v>87</v>
      </c>
      <c r="C360" s="4" t="s">
        <v>90</v>
      </c>
      <c r="D360" s="70">
        <v>0.05</v>
      </c>
    </row>
    <row r="361" spans="1:5" ht="15" thickBot="1" x14ac:dyDescent="0.35">
      <c r="A361" s="2" t="s">
        <v>417</v>
      </c>
      <c r="B361" s="2" t="s">
        <v>87</v>
      </c>
      <c r="C361" s="4" t="s">
        <v>91</v>
      </c>
      <c r="D361" s="70">
        <v>0.05</v>
      </c>
    </row>
    <row r="362" spans="1:5" ht="15" thickBot="1" x14ac:dyDescent="0.35">
      <c r="A362" s="2" t="s">
        <v>425</v>
      </c>
      <c r="B362" s="2" t="s">
        <v>87</v>
      </c>
      <c r="C362" s="4" t="s">
        <v>90</v>
      </c>
      <c r="D362" s="70">
        <v>0.05</v>
      </c>
    </row>
    <row r="363" spans="1:5" ht="15" thickBot="1" x14ac:dyDescent="0.35">
      <c r="A363" s="2" t="s">
        <v>394</v>
      </c>
      <c r="B363" s="2" t="s">
        <v>76</v>
      </c>
      <c r="C363" s="4" t="s">
        <v>90</v>
      </c>
      <c r="D363" s="70">
        <v>0.05</v>
      </c>
    </row>
    <row r="364" spans="1:5" ht="15" thickBot="1" x14ac:dyDescent="0.35">
      <c r="A364" s="2" t="s">
        <v>409</v>
      </c>
      <c r="B364" s="2" t="s">
        <v>76</v>
      </c>
      <c r="C364" s="4" t="s">
        <v>91</v>
      </c>
      <c r="D364" s="70">
        <v>0.05</v>
      </c>
      <c r="E364" s="13">
        <f>SUM(D330:D364)/100</f>
        <v>1.7500000000000009E-2</v>
      </c>
    </row>
    <row r="365" spans="1:5" ht="15" thickBot="1" x14ac:dyDescent="0.35">
      <c r="A365" s="2" t="s">
        <v>400</v>
      </c>
      <c r="B365" s="2" t="s">
        <v>76</v>
      </c>
      <c r="C365" s="4" t="s">
        <v>94</v>
      </c>
      <c r="D365" s="70">
        <v>0.05</v>
      </c>
    </row>
    <row r="366" spans="1:5" ht="15" thickBot="1" x14ac:dyDescent="0.35">
      <c r="A366" s="2" t="s">
        <v>386</v>
      </c>
      <c r="B366" s="2" t="s">
        <v>76</v>
      </c>
      <c r="C366" s="4" t="s">
        <v>94</v>
      </c>
      <c r="D366" s="70">
        <v>0.05</v>
      </c>
    </row>
    <row r="367" spans="1:5" ht="15" thickBot="1" x14ac:dyDescent="0.35">
      <c r="A367" s="2" t="s">
        <v>418</v>
      </c>
      <c r="B367" s="2" t="s">
        <v>86</v>
      </c>
      <c r="C367" s="4" t="s">
        <v>90</v>
      </c>
      <c r="D367" s="70">
        <v>0.05</v>
      </c>
    </row>
    <row r="368" spans="1:5" ht="15" thickBot="1" x14ac:dyDescent="0.35">
      <c r="A368" s="2" t="s">
        <v>395</v>
      </c>
      <c r="B368" s="2" t="s">
        <v>86</v>
      </c>
      <c r="C368" s="4" t="s">
        <v>90</v>
      </c>
      <c r="D368" s="70">
        <v>0.05</v>
      </c>
    </row>
    <row r="369" spans="1:4" ht="15" thickBot="1" x14ac:dyDescent="0.35">
      <c r="A369" s="2" t="s">
        <v>428</v>
      </c>
      <c r="B369" s="2" t="s">
        <v>86</v>
      </c>
      <c r="C369" s="4" t="s">
        <v>237</v>
      </c>
      <c r="D369" s="70">
        <v>0.05</v>
      </c>
    </row>
    <row r="370" spans="1:4" ht="15" thickBot="1" x14ac:dyDescent="0.35">
      <c r="A370" s="2" t="s">
        <v>427</v>
      </c>
      <c r="B370" s="2" t="s">
        <v>80</v>
      </c>
      <c r="C370" s="4" t="s">
        <v>97</v>
      </c>
      <c r="D370" s="70">
        <v>0.05</v>
      </c>
    </row>
    <row r="371" spans="1:4" ht="15" thickBot="1" x14ac:dyDescent="0.35">
      <c r="A371" s="2" t="s">
        <v>424</v>
      </c>
      <c r="B371" s="2" t="s">
        <v>78</v>
      </c>
      <c r="C371" s="4" t="s">
        <v>94</v>
      </c>
      <c r="D371" s="70">
        <v>0.05</v>
      </c>
    </row>
    <row r="372" spans="1:4" ht="15" thickBot="1" x14ac:dyDescent="0.35">
      <c r="A372" s="2" t="s">
        <v>426</v>
      </c>
      <c r="B372" s="2" t="s">
        <v>78</v>
      </c>
      <c r="C372" s="4" t="s">
        <v>92</v>
      </c>
      <c r="D372" s="70">
        <v>0.05</v>
      </c>
    </row>
    <row r="373" spans="1:4" ht="15" thickBot="1" x14ac:dyDescent="0.35">
      <c r="A373" s="2" t="s">
        <v>388</v>
      </c>
      <c r="B373" s="2" t="s">
        <v>88</v>
      </c>
      <c r="C373" s="4" t="s">
        <v>90</v>
      </c>
      <c r="D373" s="70">
        <v>0.05</v>
      </c>
    </row>
    <row r="374" spans="1:4" ht="15" thickBot="1" x14ac:dyDescent="0.35">
      <c r="A374" s="2" t="s">
        <v>419</v>
      </c>
      <c r="B374" s="2" t="s">
        <v>88</v>
      </c>
      <c r="C374" s="4" t="s">
        <v>90</v>
      </c>
      <c r="D374" s="70">
        <v>0.05</v>
      </c>
    </row>
    <row r="375" spans="1:4" ht="15" thickBot="1" x14ac:dyDescent="0.35">
      <c r="A375" s="2" t="s">
        <v>429</v>
      </c>
      <c r="B375" s="2" t="s">
        <v>88</v>
      </c>
      <c r="C375" s="4" t="s">
        <v>94</v>
      </c>
      <c r="D375" s="70">
        <v>0.05</v>
      </c>
    </row>
    <row r="376" spans="1:4" ht="15" thickBot="1" x14ac:dyDescent="0.35">
      <c r="A376" s="2" t="s">
        <v>470</v>
      </c>
      <c r="B376" s="2" t="s">
        <v>74</v>
      </c>
      <c r="C376" s="4" t="s">
        <v>97</v>
      </c>
      <c r="D376" s="70">
        <v>0.04</v>
      </c>
    </row>
    <row r="377" spans="1:4" ht="15" thickBot="1" x14ac:dyDescent="0.35">
      <c r="A377" s="2" t="s">
        <v>475</v>
      </c>
      <c r="B377" s="2" t="s">
        <v>74</v>
      </c>
      <c r="C377" s="4" t="s">
        <v>92</v>
      </c>
      <c r="D377" s="70">
        <v>0.04</v>
      </c>
    </row>
    <row r="378" spans="1:4" ht="15" thickBot="1" x14ac:dyDescent="0.35">
      <c r="A378" s="2" t="s">
        <v>456</v>
      </c>
      <c r="B378" s="2" t="s">
        <v>74</v>
      </c>
      <c r="C378" s="4" t="s">
        <v>457</v>
      </c>
      <c r="D378" s="70">
        <v>0.04</v>
      </c>
    </row>
    <row r="379" spans="1:4" ht="15" thickBot="1" x14ac:dyDescent="0.35">
      <c r="A379" s="2" t="s">
        <v>503</v>
      </c>
      <c r="B379" s="2" t="s">
        <v>85</v>
      </c>
      <c r="C379" s="4" t="s">
        <v>90</v>
      </c>
      <c r="D379" s="70">
        <v>0.04</v>
      </c>
    </row>
    <row r="380" spans="1:4" ht="15" thickBot="1" x14ac:dyDescent="0.35">
      <c r="A380" s="2" t="s">
        <v>500</v>
      </c>
      <c r="B380" s="2" t="s">
        <v>85</v>
      </c>
      <c r="C380" s="4" t="s">
        <v>99</v>
      </c>
      <c r="D380" s="70">
        <v>0.04</v>
      </c>
    </row>
    <row r="381" spans="1:4" ht="15" thickBot="1" x14ac:dyDescent="0.35">
      <c r="A381" s="2" t="s">
        <v>490</v>
      </c>
      <c r="B381" s="2" t="s">
        <v>153</v>
      </c>
      <c r="C381" s="4" t="s">
        <v>93</v>
      </c>
      <c r="D381" s="70">
        <v>0.04</v>
      </c>
    </row>
    <row r="382" spans="1:4" ht="15" thickBot="1" x14ac:dyDescent="0.35">
      <c r="A382" s="2" t="s">
        <v>504</v>
      </c>
      <c r="B382" s="2" t="s">
        <v>153</v>
      </c>
      <c r="C382" s="4" t="s">
        <v>90</v>
      </c>
      <c r="D382" s="70">
        <v>0.04</v>
      </c>
    </row>
    <row r="383" spans="1:4" ht="15" thickBot="1" x14ac:dyDescent="0.35">
      <c r="A383" s="2" t="s">
        <v>465</v>
      </c>
      <c r="B383" s="2" t="s">
        <v>153</v>
      </c>
      <c r="C383" s="4" t="s">
        <v>97</v>
      </c>
      <c r="D383" s="70">
        <v>0.04</v>
      </c>
    </row>
    <row r="384" spans="1:4" ht="15" thickBot="1" x14ac:dyDescent="0.35">
      <c r="A384" s="2" t="s">
        <v>445</v>
      </c>
      <c r="B384" s="2" t="s">
        <v>153</v>
      </c>
      <c r="C384" s="4" t="s">
        <v>99</v>
      </c>
      <c r="D384" s="70">
        <v>0.04</v>
      </c>
    </row>
    <row r="385" spans="1:5" ht="15" thickBot="1" x14ac:dyDescent="0.35">
      <c r="A385" s="2" t="s">
        <v>499</v>
      </c>
      <c r="B385" s="2" t="s">
        <v>153</v>
      </c>
      <c r="C385" s="4" t="s">
        <v>90</v>
      </c>
      <c r="D385" s="70">
        <v>0.04</v>
      </c>
    </row>
    <row r="386" spans="1:5" ht="15" thickBot="1" x14ac:dyDescent="0.35">
      <c r="A386" s="2" t="s">
        <v>485</v>
      </c>
      <c r="B386" s="2" t="s">
        <v>153</v>
      </c>
      <c r="C386" s="4" t="s">
        <v>91</v>
      </c>
      <c r="D386" s="70">
        <v>0.04</v>
      </c>
    </row>
    <row r="387" spans="1:5" ht="15" thickBot="1" x14ac:dyDescent="0.35">
      <c r="A387" s="2" t="s">
        <v>444</v>
      </c>
      <c r="B387" s="2" t="s">
        <v>72</v>
      </c>
      <c r="C387" s="4" t="s">
        <v>89</v>
      </c>
      <c r="D387" s="70">
        <v>0.04</v>
      </c>
    </row>
    <row r="388" spans="1:5" ht="15" thickBot="1" x14ac:dyDescent="0.35">
      <c r="A388" s="2" t="s">
        <v>450</v>
      </c>
      <c r="B388" s="2" t="s">
        <v>73</v>
      </c>
      <c r="C388" s="4" t="s">
        <v>90</v>
      </c>
      <c r="D388" s="70">
        <v>0.04</v>
      </c>
    </row>
    <row r="389" spans="1:5" ht="15" thickBot="1" x14ac:dyDescent="0.35">
      <c r="A389" s="2" t="s">
        <v>491</v>
      </c>
      <c r="B389" s="2" t="s">
        <v>73</v>
      </c>
      <c r="C389" s="4" t="s">
        <v>91</v>
      </c>
      <c r="D389" s="70">
        <v>0.04</v>
      </c>
    </row>
    <row r="390" spans="1:5" ht="15" thickBot="1" x14ac:dyDescent="0.35">
      <c r="A390" s="2" t="s">
        <v>487</v>
      </c>
      <c r="B390" s="2" t="s">
        <v>73</v>
      </c>
      <c r="C390" s="4" t="s">
        <v>92</v>
      </c>
      <c r="D390" s="70">
        <v>0.04</v>
      </c>
    </row>
    <row r="391" spans="1:5" ht="15" thickBot="1" x14ac:dyDescent="0.35">
      <c r="A391" s="2" t="s">
        <v>455</v>
      </c>
      <c r="B391" s="2" t="s">
        <v>73</v>
      </c>
      <c r="C391" s="4" t="s">
        <v>98</v>
      </c>
      <c r="D391" s="70">
        <v>0.04</v>
      </c>
    </row>
    <row r="392" spans="1:5" ht="15" thickBot="1" x14ac:dyDescent="0.35">
      <c r="A392" s="2" t="s">
        <v>476</v>
      </c>
      <c r="B392" s="2" t="s">
        <v>73</v>
      </c>
      <c r="C392" s="4" t="s">
        <v>91</v>
      </c>
      <c r="D392" s="70">
        <v>0.04</v>
      </c>
    </row>
    <row r="393" spans="1:5" ht="15" thickBot="1" x14ac:dyDescent="0.35">
      <c r="A393" s="2" t="s">
        <v>494</v>
      </c>
      <c r="B393" s="2" t="s">
        <v>73</v>
      </c>
      <c r="C393" s="4" t="s">
        <v>89</v>
      </c>
      <c r="D393" s="70">
        <v>0.04</v>
      </c>
      <c r="E393" s="13">
        <f>SUM(D365:D393)/100</f>
        <v>1.2700000000000005E-2</v>
      </c>
    </row>
    <row r="394" spans="1:5" ht="15" hidden="1" thickBot="1" x14ac:dyDescent="0.35">
      <c r="A394" s="2" t="s">
        <v>505</v>
      </c>
      <c r="B394" s="2" t="s">
        <v>75</v>
      </c>
      <c r="C394" s="4" t="s">
        <v>90</v>
      </c>
      <c r="D394" s="70">
        <v>0.03</v>
      </c>
    </row>
    <row r="395" spans="1:5" ht="15" hidden="1" thickBot="1" x14ac:dyDescent="0.35">
      <c r="A395" s="2" t="s">
        <v>10</v>
      </c>
      <c r="B395" s="2" t="s">
        <v>75</v>
      </c>
      <c r="C395" s="4" t="s">
        <v>90</v>
      </c>
      <c r="D395" s="70">
        <v>1.1599999999999999</v>
      </c>
    </row>
    <row r="396" spans="1:5" ht="15" hidden="1" thickBot="1" x14ac:dyDescent="0.35">
      <c r="A396" s="2" t="s">
        <v>46</v>
      </c>
      <c r="B396" s="2" t="s">
        <v>75</v>
      </c>
      <c r="C396" s="4" t="s">
        <v>97</v>
      </c>
      <c r="D396" s="70">
        <v>0.48</v>
      </c>
    </row>
    <row r="397" spans="1:5" ht="15" hidden="1" thickBot="1" x14ac:dyDescent="0.35">
      <c r="A397" s="2" t="s">
        <v>346</v>
      </c>
      <c r="B397" s="2" t="s">
        <v>75</v>
      </c>
      <c r="C397" s="4" t="s">
        <v>237</v>
      </c>
      <c r="D397" s="70">
        <v>7.0000000000000007E-2</v>
      </c>
    </row>
    <row r="398" spans="1:5" ht="15" hidden="1" thickBot="1" x14ac:dyDescent="0.35">
      <c r="A398" s="2" t="s">
        <v>390</v>
      </c>
      <c r="B398" s="2" t="s">
        <v>75</v>
      </c>
      <c r="C398" s="4" t="s">
        <v>96</v>
      </c>
      <c r="D398" s="70">
        <v>0.05</v>
      </c>
    </row>
    <row r="399" spans="1:5" ht="15" hidden="1" thickBot="1" x14ac:dyDescent="0.35">
      <c r="A399" s="2" t="s">
        <v>416</v>
      </c>
      <c r="B399" s="2" t="s">
        <v>75</v>
      </c>
      <c r="C399" s="4" t="s">
        <v>99</v>
      </c>
      <c r="D399" s="70">
        <v>0.05</v>
      </c>
    </row>
    <row r="400" spans="1:5" ht="15" hidden="1" thickBot="1" x14ac:dyDescent="0.35">
      <c r="A400" s="2" t="s">
        <v>391</v>
      </c>
      <c r="B400" s="2" t="s">
        <v>75</v>
      </c>
      <c r="C400" s="4" t="s">
        <v>98</v>
      </c>
      <c r="D400" s="70">
        <v>0.05</v>
      </c>
    </row>
    <row r="401" spans="1:5" ht="15" hidden="1" thickBot="1" x14ac:dyDescent="0.35">
      <c r="A401" s="2" t="s">
        <v>401</v>
      </c>
      <c r="B401" s="2" t="s">
        <v>75</v>
      </c>
      <c r="C401" s="4" t="s">
        <v>248</v>
      </c>
      <c r="D401" s="70">
        <v>0.05</v>
      </c>
    </row>
    <row r="402" spans="1:5" ht="15" hidden="1" thickBot="1" x14ac:dyDescent="0.35">
      <c r="A402" s="2" t="s">
        <v>453</v>
      </c>
      <c r="B402" s="2" t="s">
        <v>75</v>
      </c>
      <c r="C402" s="4" t="s">
        <v>90</v>
      </c>
      <c r="D402" s="70">
        <v>0.04</v>
      </c>
    </row>
    <row r="403" spans="1:5" ht="15" hidden="1" thickBot="1" x14ac:dyDescent="0.35">
      <c r="A403" s="2" t="s">
        <v>185</v>
      </c>
      <c r="B403" s="2" t="s">
        <v>75</v>
      </c>
      <c r="C403" s="4" t="s">
        <v>96</v>
      </c>
      <c r="D403" s="70">
        <v>0.15</v>
      </c>
    </row>
    <row r="404" spans="1:5" ht="15" hidden="1" thickBot="1" x14ac:dyDescent="0.35">
      <c r="A404" s="2" t="s">
        <v>8</v>
      </c>
      <c r="B404" s="2" t="s">
        <v>75</v>
      </c>
      <c r="C404" s="4" t="s">
        <v>90</v>
      </c>
      <c r="D404" s="70">
        <v>1.19</v>
      </c>
    </row>
    <row r="405" spans="1:5" ht="15" hidden="1" thickBot="1" x14ac:dyDescent="0.35">
      <c r="A405" s="2" t="s">
        <v>544</v>
      </c>
      <c r="B405" s="2" t="s">
        <v>75</v>
      </c>
      <c r="C405" s="4" t="s">
        <v>97</v>
      </c>
      <c r="D405" s="70">
        <v>0.03</v>
      </c>
    </row>
    <row r="406" spans="1:5" ht="15" hidden="1" thickBot="1" x14ac:dyDescent="0.35">
      <c r="A406" s="2" t="s">
        <v>550</v>
      </c>
      <c r="B406" s="2" t="s">
        <v>75</v>
      </c>
      <c r="C406" s="4" t="s">
        <v>95</v>
      </c>
      <c r="D406" s="70">
        <v>0.03</v>
      </c>
    </row>
    <row r="407" spans="1:5" ht="15" hidden="1" thickBot="1" x14ac:dyDescent="0.35">
      <c r="A407" s="2" t="s">
        <v>625</v>
      </c>
      <c r="B407" s="2" t="s">
        <v>75</v>
      </c>
      <c r="C407" s="4" t="s">
        <v>146</v>
      </c>
      <c r="D407" s="70">
        <v>0.02</v>
      </c>
    </row>
    <row r="408" spans="1:5" ht="15" hidden="1" thickBot="1" x14ac:dyDescent="0.35">
      <c r="A408" s="2" t="s">
        <v>145</v>
      </c>
      <c r="B408" s="2" t="s">
        <v>75</v>
      </c>
      <c r="C408" s="4" t="s">
        <v>146</v>
      </c>
      <c r="D408" s="70">
        <v>0.21</v>
      </c>
    </row>
    <row r="409" spans="1:5" ht="15" hidden="1" thickBot="1" x14ac:dyDescent="0.35">
      <c r="A409" s="2" t="s">
        <v>597</v>
      </c>
      <c r="B409" s="2" t="s">
        <v>75</v>
      </c>
      <c r="C409" s="4" t="s">
        <v>146</v>
      </c>
      <c r="D409" s="70">
        <v>0.02</v>
      </c>
    </row>
    <row r="410" spans="1:5" ht="15" hidden="1" thickBot="1" x14ac:dyDescent="0.35">
      <c r="A410" s="2" t="s">
        <v>312</v>
      </c>
      <c r="B410" s="2" t="s">
        <v>75</v>
      </c>
      <c r="C410" s="4" t="s">
        <v>91</v>
      </c>
      <c r="D410" s="70">
        <v>0.08</v>
      </c>
    </row>
    <row r="411" spans="1:5" ht="15" hidden="1" thickBot="1" x14ac:dyDescent="0.35">
      <c r="A411" s="2" t="s">
        <v>617</v>
      </c>
      <c r="B411" s="2" t="s">
        <v>75</v>
      </c>
      <c r="C411" s="4" t="s">
        <v>146</v>
      </c>
      <c r="D411" s="70">
        <v>0.02</v>
      </c>
    </row>
    <row r="412" spans="1:5" ht="15" hidden="1" thickBot="1" x14ac:dyDescent="0.35">
      <c r="A412" s="2" t="s">
        <v>4</v>
      </c>
      <c r="B412" s="2" t="s">
        <v>75</v>
      </c>
      <c r="C412" s="4" t="s">
        <v>91</v>
      </c>
      <c r="D412" s="70">
        <v>1.45</v>
      </c>
    </row>
    <row r="413" spans="1:5" ht="15" hidden="1" thickBot="1" x14ac:dyDescent="0.35">
      <c r="A413" s="2" t="s">
        <v>493</v>
      </c>
      <c r="B413" s="2" t="s">
        <v>75</v>
      </c>
      <c r="C413" s="4" t="s">
        <v>90</v>
      </c>
      <c r="D413" s="70">
        <v>0.04</v>
      </c>
    </row>
    <row r="414" spans="1:5" ht="15" hidden="1" thickBot="1" x14ac:dyDescent="0.35">
      <c r="A414" s="2" t="s">
        <v>157</v>
      </c>
      <c r="B414" s="2" t="s">
        <v>75</v>
      </c>
      <c r="C414" s="4" t="s">
        <v>92</v>
      </c>
      <c r="D414" s="70">
        <v>0.19</v>
      </c>
    </row>
    <row r="415" spans="1:5" ht="15" hidden="1" thickBot="1" x14ac:dyDescent="0.35">
      <c r="A415" s="2" t="s">
        <v>449</v>
      </c>
      <c r="B415" s="2" t="s">
        <v>75</v>
      </c>
      <c r="C415" s="4" t="s">
        <v>90</v>
      </c>
      <c r="D415" s="70">
        <v>0.04</v>
      </c>
      <c r="E415" s="13">
        <f>SUM(D394:D415)/100</f>
        <v>5.45E-2</v>
      </c>
    </row>
    <row r="416" spans="1:5" ht="15" thickBot="1" x14ac:dyDescent="0.35">
      <c r="A416" s="2" t="s">
        <v>473</v>
      </c>
      <c r="B416" s="2" t="s">
        <v>79</v>
      </c>
      <c r="C416" s="4" t="s">
        <v>95</v>
      </c>
      <c r="D416" s="70">
        <v>0.04</v>
      </c>
    </row>
    <row r="417" spans="1:4" ht="15" thickBot="1" x14ac:dyDescent="0.35">
      <c r="A417" s="2" t="s">
        <v>454</v>
      </c>
      <c r="B417" s="2" t="s">
        <v>79</v>
      </c>
      <c r="C417" s="4" t="s">
        <v>90</v>
      </c>
      <c r="D417" s="70">
        <v>0.04</v>
      </c>
    </row>
    <row r="418" spans="1:4" ht="15" thickBot="1" x14ac:dyDescent="0.35">
      <c r="A418" s="2" t="s">
        <v>489</v>
      </c>
      <c r="B418" s="2" t="s">
        <v>79</v>
      </c>
      <c r="C418" s="4" t="s">
        <v>90</v>
      </c>
      <c r="D418" s="70">
        <v>0.04</v>
      </c>
    </row>
    <row r="419" spans="1:4" ht="15" thickBot="1" x14ac:dyDescent="0.35">
      <c r="A419" s="2" t="s">
        <v>460</v>
      </c>
      <c r="B419" s="2" t="s">
        <v>79</v>
      </c>
      <c r="C419" s="4" t="s">
        <v>91</v>
      </c>
      <c r="D419" s="70">
        <v>0.04</v>
      </c>
    </row>
    <row r="420" spans="1:4" ht="15" thickBot="1" x14ac:dyDescent="0.35">
      <c r="A420" s="2" t="s">
        <v>440</v>
      </c>
      <c r="B420" s="2" t="s">
        <v>79</v>
      </c>
      <c r="C420" s="4" t="s">
        <v>90</v>
      </c>
      <c r="D420" s="70">
        <v>0.04</v>
      </c>
    </row>
    <row r="421" spans="1:4" ht="15" thickBot="1" x14ac:dyDescent="0.35">
      <c r="A421" s="2" t="s">
        <v>481</v>
      </c>
      <c r="B421" s="2" t="s">
        <v>79</v>
      </c>
      <c r="C421" s="4" t="s">
        <v>90</v>
      </c>
      <c r="D421" s="70">
        <v>0.04</v>
      </c>
    </row>
    <row r="422" spans="1:4" ht="15" thickBot="1" x14ac:dyDescent="0.35">
      <c r="A422" s="2" t="s">
        <v>459</v>
      </c>
      <c r="B422" s="2" t="s">
        <v>79</v>
      </c>
      <c r="C422" s="4" t="s">
        <v>99</v>
      </c>
      <c r="D422" s="70">
        <v>0.04</v>
      </c>
    </row>
    <row r="423" spans="1:4" ht="15" thickBot="1" x14ac:dyDescent="0.35">
      <c r="A423" s="2" t="s">
        <v>467</v>
      </c>
      <c r="B423" s="2" t="s">
        <v>79</v>
      </c>
      <c r="C423" s="4" t="s">
        <v>89</v>
      </c>
      <c r="D423" s="70">
        <v>0.04</v>
      </c>
    </row>
    <row r="424" spans="1:4" ht="15" thickBot="1" x14ac:dyDescent="0.35">
      <c r="A424" s="2" t="s">
        <v>477</v>
      </c>
      <c r="B424" s="2" t="s">
        <v>79</v>
      </c>
      <c r="C424" s="4" t="s">
        <v>89</v>
      </c>
      <c r="D424" s="70">
        <v>0.04</v>
      </c>
    </row>
    <row r="425" spans="1:4" ht="15" thickBot="1" x14ac:dyDescent="0.35">
      <c r="A425" s="2" t="s">
        <v>448</v>
      </c>
      <c r="B425" s="2" t="s">
        <v>79</v>
      </c>
      <c r="C425" s="4" t="s">
        <v>98</v>
      </c>
      <c r="D425" s="70">
        <v>0.04</v>
      </c>
    </row>
    <row r="426" spans="1:4" ht="15" thickBot="1" x14ac:dyDescent="0.35">
      <c r="A426" s="2" t="s">
        <v>458</v>
      </c>
      <c r="B426" s="2" t="s">
        <v>79</v>
      </c>
      <c r="C426" s="4" t="s">
        <v>94</v>
      </c>
      <c r="D426" s="70">
        <v>0.04</v>
      </c>
    </row>
    <row r="427" spans="1:4" ht="15" thickBot="1" x14ac:dyDescent="0.35">
      <c r="A427" s="2" t="s">
        <v>479</v>
      </c>
      <c r="B427" s="2" t="s">
        <v>79</v>
      </c>
      <c r="C427" s="4" t="s">
        <v>90</v>
      </c>
      <c r="D427" s="70">
        <v>0.04</v>
      </c>
    </row>
    <row r="428" spans="1:4" ht="15" thickBot="1" x14ac:dyDescent="0.35">
      <c r="A428" s="2" t="s">
        <v>478</v>
      </c>
      <c r="B428" s="2" t="s">
        <v>79</v>
      </c>
      <c r="C428" s="4" t="s">
        <v>90</v>
      </c>
      <c r="D428" s="70">
        <v>0.04</v>
      </c>
    </row>
    <row r="429" spans="1:4" ht="15.6" thickTop="1" thickBot="1" x14ac:dyDescent="0.35">
      <c r="A429" s="1" t="s">
        <v>463</v>
      </c>
      <c r="B429" s="1" t="s">
        <v>79</v>
      </c>
      <c r="C429" s="3" t="s">
        <v>95</v>
      </c>
      <c r="D429" s="72">
        <v>0.04</v>
      </c>
    </row>
    <row r="430" spans="1:4" ht="15" thickBot="1" x14ac:dyDescent="0.35">
      <c r="A430" s="2" t="s">
        <v>451</v>
      </c>
      <c r="B430" s="2" t="s">
        <v>79</v>
      </c>
      <c r="C430" s="4" t="s">
        <v>90</v>
      </c>
      <c r="D430" s="70">
        <v>0.04</v>
      </c>
    </row>
    <row r="431" spans="1:4" ht="15" thickBot="1" x14ac:dyDescent="0.35">
      <c r="A431" s="2" t="s">
        <v>482</v>
      </c>
      <c r="B431" s="2" t="s">
        <v>82</v>
      </c>
      <c r="C431" s="4" t="s">
        <v>146</v>
      </c>
      <c r="D431" s="70">
        <v>0.04</v>
      </c>
    </row>
    <row r="432" spans="1:4" ht="15" thickBot="1" x14ac:dyDescent="0.35">
      <c r="A432" s="2" t="s">
        <v>443</v>
      </c>
      <c r="B432" s="2" t="s">
        <v>82</v>
      </c>
      <c r="C432" s="4" t="s">
        <v>89</v>
      </c>
      <c r="D432" s="70">
        <v>0.04</v>
      </c>
    </row>
    <row r="433" spans="1:4" ht="15" thickBot="1" x14ac:dyDescent="0.35">
      <c r="A433" s="2" t="s">
        <v>700</v>
      </c>
      <c r="B433" s="2" t="s">
        <v>82</v>
      </c>
      <c r="C433" s="4" t="s">
        <v>90</v>
      </c>
      <c r="D433" s="70">
        <v>0.04</v>
      </c>
    </row>
    <row r="434" spans="1:4" ht="15" thickBot="1" x14ac:dyDescent="0.35">
      <c r="A434" s="2" t="s">
        <v>464</v>
      </c>
      <c r="B434" s="2" t="s">
        <v>87</v>
      </c>
      <c r="C434" s="4" t="s">
        <v>97</v>
      </c>
      <c r="D434" s="70">
        <v>0.04</v>
      </c>
    </row>
    <row r="435" spans="1:4" ht="15" thickBot="1" x14ac:dyDescent="0.35">
      <c r="A435" s="2" t="s">
        <v>469</v>
      </c>
      <c r="B435" s="2" t="s">
        <v>87</v>
      </c>
      <c r="C435" s="4" t="s">
        <v>214</v>
      </c>
      <c r="D435" s="70">
        <v>0.04</v>
      </c>
    </row>
    <row r="436" spans="1:4" ht="15" thickBot="1" x14ac:dyDescent="0.35">
      <c r="A436" s="2" t="s">
        <v>462</v>
      </c>
      <c r="B436" s="2" t="s">
        <v>76</v>
      </c>
      <c r="C436" s="4" t="s">
        <v>98</v>
      </c>
      <c r="D436" s="70">
        <v>0.04</v>
      </c>
    </row>
    <row r="437" spans="1:4" ht="15" thickBot="1" x14ac:dyDescent="0.35">
      <c r="A437" s="2" t="s">
        <v>497</v>
      </c>
      <c r="B437" s="2" t="s">
        <v>76</v>
      </c>
      <c r="C437" s="4" t="s">
        <v>99</v>
      </c>
      <c r="D437" s="70">
        <v>0.04</v>
      </c>
    </row>
    <row r="438" spans="1:4" ht="15" thickBot="1" x14ac:dyDescent="0.35">
      <c r="A438" s="2" t="s">
        <v>486</v>
      </c>
      <c r="B438" s="2" t="s">
        <v>86</v>
      </c>
      <c r="C438" s="4" t="s">
        <v>91</v>
      </c>
      <c r="D438" s="70">
        <v>0.04</v>
      </c>
    </row>
    <row r="439" spans="1:4" ht="15" thickBot="1" x14ac:dyDescent="0.35">
      <c r="A439" s="2" t="s">
        <v>468</v>
      </c>
      <c r="B439" s="2" t="s">
        <v>86</v>
      </c>
      <c r="C439" s="4" t="s">
        <v>96</v>
      </c>
      <c r="D439" s="70">
        <v>0.04</v>
      </c>
    </row>
    <row r="440" spans="1:4" ht="15" thickBot="1" x14ac:dyDescent="0.35">
      <c r="A440" s="2" t="s">
        <v>452</v>
      </c>
      <c r="B440" s="2" t="s">
        <v>86</v>
      </c>
      <c r="C440" s="4" t="s">
        <v>93</v>
      </c>
      <c r="D440" s="70">
        <v>0.04</v>
      </c>
    </row>
    <row r="441" spans="1:4" ht="15" thickBot="1" x14ac:dyDescent="0.35">
      <c r="A441" s="2" t="s">
        <v>495</v>
      </c>
      <c r="B441" s="2" t="s">
        <v>86</v>
      </c>
      <c r="C441" s="4" t="s">
        <v>98</v>
      </c>
      <c r="D441" s="70">
        <v>0.04</v>
      </c>
    </row>
    <row r="442" spans="1:4" ht="15" thickBot="1" x14ac:dyDescent="0.35">
      <c r="A442" s="2" t="s">
        <v>492</v>
      </c>
      <c r="B442" s="2" t="s">
        <v>86</v>
      </c>
      <c r="C442" s="4" t="s">
        <v>90</v>
      </c>
      <c r="D442" s="70">
        <v>0.04</v>
      </c>
    </row>
    <row r="443" spans="1:4" ht="15" thickBot="1" x14ac:dyDescent="0.35">
      <c r="A443" s="2" t="s">
        <v>439</v>
      </c>
      <c r="B443" s="2" t="s">
        <v>86</v>
      </c>
      <c r="C443" s="4" t="s">
        <v>94</v>
      </c>
      <c r="D443" s="70">
        <v>0.04</v>
      </c>
    </row>
    <row r="444" spans="1:4" ht="15" thickBot="1" x14ac:dyDescent="0.35">
      <c r="A444" s="2" t="s">
        <v>496</v>
      </c>
      <c r="B444" s="2" t="s">
        <v>80</v>
      </c>
      <c r="C444" s="4" t="s">
        <v>94</v>
      </c>
      <c r="D444" s="70">
        <v>0.04</v>
      </c>
    </row>
    <row r="445" spans="1:4" ht="15" thickBot="1" x14ac:dyDescent="0.35">
      <c r="A445" s="2" t="s">
        <v>442</v>
      </c>
      <c r="B445" s="2" t="s">
        <v>80</v>
      </c>
      <c r="C445" s="4" t="s">
        <v>90</v>
      </c>
      <c r="D445" s="70">
        <v>0.04</v>
      </c>
    </row>
    <row r="446" spans="1:4" ht="15" thickBot="1" x14ac:dyDescent="0.35">
      <c r="A446" s="2" t="s">
        <v>502</v>
      </c>
      <c r="B446" s="2" t="s">
        <v>80</v>
      </c>
      <c r="C446" s="4" t="s">
        <v>89</v>
      </c>
      <c r="D446" s="70">
        <v>0.04</v>
      </c>
    </row>
    <row r="447" spans="1:4" ht="19.8" thickBot="1" x14ac:dyDescent="0.35">
      <c r="A447" s="2" t="s">
        <v>480</v>
      </c>
      <c r="B447" s="2" t="s">
        <v>78</v>
      </c>
      <c r="C447" s="4" t="s">
        <v>90</v>
      </c>
      <c r="D447" s="70">
        <v>0.04</v>
      </c>
    </row>
    <row r="448" spans="1:4" ht="15" thickBot="1" x14ac:dyDescent="0.35">
      <c r="A448" s="2" t="s">
        <v>501</v>
      </c>
      <c r="B448" s="2" t="s">
        <v>78</v>
      </c>
      <c r="C448" s="4" t="s">
        <v>99</v>
      </c>
      <c r="D448" s="70">
        <v>0.04</v>
      </c>
    </row>
    <row r="449" spans="1:5" ht="15" thickBot="1" x14ac:dyDescent="0.35">
      <c r="A449" s="2" t="s">
        <v>446</v>
      </c>
      <c r="B449" s="2" t="s">
        <v>78</v>
      </c>
      <c r="C449" s="4" t="s">
        <v>94</v>
      </c>
      <c r="D449" s="70">
        <v>0.04</v>
      </c>
      <c r="E449" s="13">
        <f>SUM(D416:D449)/100</f>
        <v>1.3600000000000006E-2</v>
      </c>
    </row>
    <row r="450" spans="1:5" ht="15" hidden="1" thickBot="1" x14ac:dyDescent="0.35">
      <c r="A450" s="2" t="s">
        <v>217</v>
      </c>
      <c r="B450" s="2" t="s">
        <v>101</v>
      </c>
      <c r="C450" s="4" t="s">
        <v>90</v>
      </c>
      <c r="D450" s="70">
        <v>0.12</v>
      </c>
    </row>
    <row r="451" spans="1:5" ht="15" hidden="1" thickBot="1" x14ac:dyDescent="0.35">
      <c r="A451" s="2" t="s">
        <v>466</v>
      </c>
      <c r="B451" s="2" t="s">
        <v>101</v>
      </c>
      <c r="C451" s="4" t="s">
        <v>90</v>
      </c>
      <c r="D451" s="70">
        <v>0.04</v>
      </c>
    </row>
    <row r="452" spans="1:5" ht="15" hidden="1" thickBot="1" x14ac:dyDescent="0.35">
      <c r="A452" s="2" t="s">
        <v>521</v>
      </c>
      <c r="B452" s="2" t="s">
        <v>101</v>
      </c>
      <c r="C452" s="4" t="s">
        <v>99</v>
      </c>
      <c r="D452" s="70">
        <v>0.03</v>
      </c>
    </row>
    <row r="453" spans="1:5" ht="15" hidden="1" thickBot="1" x14ac:dyDescent="0.35">
      <c r="A453" s="2" t="s">
        <v>546</v>
      </c>
      <c r="B453" s="2" t="s">
        <v>101</v>
      </c>
      <c r="C453" s="4" t="s">
        <v>93</v>
      </c>
      <c r="D453" s="70">
        <v>0.03</v>
      </c>
    </row>
    <row r="454" spans="1:5" ht="15" hidden="1" thickBot="1" x14ac:dyDescent="0.35">
      <c r="A454" s="2" t="s">
        <v>353</v>
      </c>
      <c r="B454" s="2" t="s">
        <v>101</v>
      </c>
      <c r="C454" s="4" t="s">
        <v>90</v>
      </c>
      <c r="D454" s="70">
        <v>0.06</v>
      </c>
    </row>
    <row r="455" spans="1:5" ht="15" hidden="1" thickBot="1" x14ac:dyDescent="0.35">
      <c r="A455" s="2" t="s">
        <v>584</v>
      </c>
      <c r="B455" s="2" t="s">
        <v>101</v>
      </c>
      <c r="C455" s="4" t="s">
        <v>94</v>
      </c>
      <c r="D455" s="70">
        <v>0.03</v>
      </c>
    </row>
    <row r="456" spans="1:5" ht="15" hidden="1" thickBot="1" x14ac:dyDescent="0.35">
      <c r="A456" s="2" t="s">
        <v>231</v>
      </c>
      <c r="B456" s="2" t="s">
        <v>101</v>
      </c>
      <c r="C456" s="4" t="s">
        <v>94</v>
      </c>
      <c r="D456" s="70">
        <v>0.11</v>
      </c>
    </row>
    <row r="457" spans="1:5" ht="15" hidden="1" thickBot="1" x14ac:dyDescent="0.35">
      <c r="A457" s="2" t="s">
        <v>522</v>
      </c>
      <c r="B457" s="2" t="s">
        <v>101</v>
      </c>
      <c r="C457" s="4" t="s">
        <v>91</v>
      </c>
      <c r="D457" s="70">
        <v>0.03</v>
      </c>
    </row>
    <row r="458" spans="1:5" ht="15" hidden="1" thickBot="1" x14ac:dyDescent="0.35">
      <c r="A458" s="2" t="s">
        <v>354</v>
      </c>
      <c r="B458" s="2" t="s">
        <v>101</v>
      </c>
      <c r="C458" s="4" t="s">
        <v>91</v>
      </c>
      <c r="D458" s="70">
        <v>0.06</v>
      </c>
    </row>
    <row r="459" spans="1:5" ht="15" hidden="1" thickBot="1" x14ac:dyDescent="0.35">
      <c r="A459" s="2" t="s">
        <v>474</v>
      </c>
      <c r="B459" s="2" t="s">
        <v>101</v>
      </c>
      <c r="C459" s="4" t="s">
        <v>90</v>
      </c>
      <c r="D459" s="70">
        <v>0.04</v>
      </c>
    </row>
    <row r="460" spans="1:5" ht="15" hidden="1" thickBot="1" x14ac:dyDescent="0.35">
      <c r="A460" s="2" t="s">
        <v>303</v>
      </c>
      <c r="B460" s="2" t="s">
        <v>101</v>
      </c>
      <c r="C460" s="4" t="s">
        <v>90</v>
      </c>
      <c r="D460" s="70">
        <v>0.08</v>
      </c>
    </row>
    <row r="461" spans="1:5" ht="15" hidden="1" thickBot="1" x14ac:dyDescent="0.35">
      <c r="A461" s="2" t="s">
        <v>515</v>
      </c>
      <c r="B461" s="2" t="s">
        <v>101</v>
      </c>
      <c r="C461" s="4" t="s">
        <v>91</v>
      </c>
      <c r="D461" s="70">
        <v>0.03</v>
      </c>
    </row>
    <row r="462" spans="1:5" ht="15" hidden="1" thickBot="1" x14ac:dyDescent="0.35">
      <c r="A462" s="2" t="s">
        <v>615</v>
      </c>
      <c r="B462" s="2" t="s">
        <v>101</v>
      </c>
      <c r="C462" s="4" t="s">
        <v>248</v>
      </c>
      <c r="D462" s="70">
        <v>0.02</v>
      </c>
    </row>
    <row r="463" spans="1:5" ht="15" hidden="1" thickBot="1" x14ac:dyDescent="0.35">
      <c r="A463" s="2" t="s">
        <v>407</v>
      </c>
      <c r="B463" s="2" t="s">
        <v>101</v>
      </c>
      <c r="C463" s="4" t="s">
        <v>90</v>
      </c>
      <c r="D463" s="70">
        <v>0.05</v>
      </c>
    </row>
    <row r="464" spans="1:5" ht="15" hidden="1" thickBot="1" x14ac:dyDescent="0.35">
      <c r="A464" s="2" t="s">
        <v>603</v>
      </c>
      <c r="B464" s="2" t="s">
        <v>101</v>
      </c>
      <c r="C464" s="4" t="s">
        <v>99</v>
      </c>
      <c r="D464" s="70">
        <v>0.02</v>
      </c>
    </row>
    <row r="465" spans="1:5" ht="15" hidden="1" thickBot="1" x14ac:dyDescent="0.35">
      <c r="A465" s="2" t="s">
        <v>222</v>
      </c>
      <c r="B465" s="2" t="s">
        <v>101</v>
      </c>
      <c r="C465" s="4" t="s">
        <v>91</v>
      </c>
      <c r="D465" s="70">
        <v>0.12</v>
      </c>
    </row>
    <row r="466" spans="1:5" ht="15" hidden="1" thickBot="1" x14ac:dyDescent="0.35">
      <c r="A466" s="2" t="s">
        <v>187</v>
      </c>
      <c r="B466" s="2" t="s">
        <v>101</v>
      </c>
      <c r="C466" s="4" t="s">
        <v>90</v>
      </c>
      <c r="D466" s="70">
        <v>0.15</v>
      </c>
    </row>
    <row r="467" spans="1:5" ht="15" hidden="1" thickBot="1" x14ac:dyDescent="0.35">
      <c r="A467" s="2" t="s">
        <v>342</v>
      </c>
      <c r="B467" s="2" t="s">
        <v>101</v>
      </c>
      <c r="C467" s="4" t="s">
        <v>94</v>
      </c>
      <c r="D467" s="70">
        <v>7.0000000000000007E-2</v>
      </c>
    </row>
    <row r="468" spans="1:5" ht="15" hidden="1" thickBot="1" x14ac:dyDescent="0.35">
      <c r="A468" s="2" t="s">
        <v>422</v>
      </c>
      <c r="B468" s="2" t="s">
        <v>101</v>
      </c>
      <c r="C468" s="4" t="s">
        <v>96</v>
      </c>
      <c r="D468" s="70">
        <v>0.05</v>
      </c>
    </row>
    <row r="469" spans="1:5" ht="15" hidden="1" thickBot="1" x14ac:dyDescent="0.35">
      <c r="A469" s="2" t="s">
        <v>431</v>
      </c>
      <c r="B469" s="2" t="s">
        <v>101</v>
      </c>
      <c r="C469" s="4" t="s">
        <v>89</v>
      </c>
      <c r="D469" s="70">
        <v>0.05</v>
      </c>
    </row>
    <row r="470" spans="1:5" ht="15" hidden="1" thickBot="1" x14ac:dyDescent="0.35">
      <c r="A470" s="2" t="s">
        <v>382</v>
      </c>
      <c r="B470" s="2" t="s">
        <v>101</v>
      </c>
      <c r="C470" s="4" t="s">
        <v>90</v>
      </c>
      <c r="D470" s="70">
        <v>0.06</v>
      </c>
    </row>
    <row r="471" spans="1:5" ht="15" hidden="1" thickBot="1" x14ac:dyDescent="0.35">
      <c r="A471" s="2" t="s">
        <v>472</v>
      </c>
      <c r="B471" s="2" t="s">
        <v>101</v>
      </c>
      <c r="C471" s="4" t="s">
        <v>90</v>
      </c>
      <c r="D471" s="70">
        <v>0.04</v>
      </c>
    </row>
    <row r="472" spans="1:5" ht="15" hidden="1" thickBot="1" x14ac:dyDescent="0.35">
      <c r="A472" s="2" t="s">
        <v>323</v>
      </c>
      <c r="B472" s="2" t="s">
        <v>101</v>
      </c>
      <c r="C472" s="4" t="s">
        <v>89</v>
      </c>
      <c r="D472" s="70">
        <v>7.0000000000000007E-2</v>
      </c>
    </row>
    <row r="473" spans="1:5" ht="15" hidden="1" thickBot="1" x14ac:dyDescent="0.35">
      <c r="A473" s="2" t="s">
        <v>100</v>
      </c>
      <c r="B473" s="2" t="s">
        <v>101</v>
      </c>
      <c r="C473" s="4" t="s">
        <v>91</v>
      </c>
      <c r="D473" s="70">
        <v>0.34</v>
      </c>
    </row>
    <row r="474" spans="1:5" ht="15" hidden="1" thickBot="1" x14ac:dyDescent="0.35">
      <c r="A474" s="2" t="s">
        <v>163</v>
      </c>
      <c r="B474" s="2" t="s">
        <v>101</v>
      </c>
      <c r="C474" s="4" t="s">
        <v>94</v>
      </c>
      <c r="D474" s="70">
        <v>0.19</v>
      </c>
    </row>
    <row r="475" spans="1:5" ht="15" hidden="1" thickBot="1" x14ac:dyDescent="0.35">
      <c r="A475" s="2" t="s">
        <v>572</v>
      </c>
      <c r="B475" s="2" t="s">
        <v>101</v>
      </c>
      <c r="C475" s="4" t="s">
        <v>95</v>
      </c>
      <c r="D475" s="70">
        <v>0.03</v>
      </c>
      <c r="E475" s="13">
        <f>SUM(D450:D475)/100</f>
        <v>1.9200000000000005E-2</v>
      </c>
    </row>
    <row r="476" spans="1:5" ht="15" thickBot="1" x14ac:dyDescent="0.35">
      <c r="A476" s="2" t="s">
        <v>525</v>
      </c>
      <c r="B476" s="2" t="s">
        <v>74</v>
      </c>
      <c r="C476" s="4" t="s">
        <v>526</v>
      </c>
      <c r="D476" s="70">
        <v>0.03</v>
      </c>
    </row>
    <row r="477" spans="1:5" ht="15" thickBot="1" x14ac:dyDescent="0.35">
      <c r="A477" s="2" t="s">
        <v>535</v>
      </c>
      <c r="B477" s="2" t="s">
        <v>74</v>
      </c>
      <c r="C477" s="4" t="s">
        <v>97</v>
      </c>
      <c r="D477" s="70">
        <v>0.03</v>
      </c>
    </row>
    <row r="478" spans="1:5" ht="15" thickBot="1" x14ac:dyDescent="0.35">
      <c r="A478" s="2" t="s">
        <v>575</v>
      </c>
      <c r="B478" s="2" t="s">
        <v>74</v>
      </c>
      <c r="C478" s="4" t="s">
        <v>237</v>
      </c>
      <c r="D478" s="70">
        <v>0.03</v>
      </c>
    </row>
    <row r="479" spans="1:5" ht="15" thickBot="1" x14ac:dyDescent="0.35">
      <c r="A479" s="2" t="s">
        <v>508</v>
      </c>
      <c r="B479" s="2" t="s">
        <v>74</v>
      </c>
      <c r="C479" s="4" t="s">
        <v>97</v>
      </c>
      <c r="D479" s="70">
        <v>0.03</v>
      </c>
    </row>
    <row r="480" spans="1:5" ht="15" thickBot="1" x14ac:dyDescent="0.35">
      <c r="A480" s="2" t="s">
        <v>581</v>
      </c>
      <c r="B480" s="2" t="s">
        <v>74</v>
      </c>
      <c r="C480" s="4" t="s">
        <v>92</v>
      </c>
      <c r="D480" s="70">
        <v>0.03</v>
      </c>
    </row>
    <row r="481" spans="1:4" ht="15" thickBot="1" x14ac:dyDescent="0.35">
      <c r="A481" s="2" t="s">
        <v>528</v>
      </c>
      <c r="B481" s="2" t="s">
        <v>85</v>
      </c>
      <c r="C481" s="4" t="s">
        <v>90</v>
      </c>
      <c r="D481" s="70">
        <v>0.03</v>
      </c>
    </row>
    <row r="482" spans="1:4" ht="15" thickBot="1" x14ac:dyDescent="0.35">
      <c r="A482" s="2" t="s">
        <v>571</v>
      </c>
      <c r="B482" s="2" t="s">
        <v>85</v>
      </c>
      <c r="C482" s="4" t="s">
        <v>91</v>
      </c>
      <c r="D482" s="70">
        <v>0.03</v>
      </c>
    </row>
    <row r="483" spans="1:4" ht="15" thickBot="1" x14ac:dyDescent="0.35">
      <c r="A483" s="2" t="s">
        <v>536</v>
      </c>
      <c r="B483" s="2" t="s">
        <v>153</v>
      </c>
      <c r="C483" s="4" t="s">
        <v>97</v>
      </c>
      <c r="D483" s="70">
        <v>0.03</v>
      </c>
    </row>
    <row r="484" spans="1:4" ht="15" thickBot="1" x14ac:dyDescent="0.35">
      <c r="A484" s="2" t="s">
        <v>531</v>
      </c>
      <c r="B484" s="2" t="s">
        <v>153</v>
      </c>
      <c r="C484" s="4" t="s">
        <v>96</v>
      </c>
      <c r="D484" s="70">
        <v>0.03</v>
      </c>
    </row>
    <row r="485" spans="1:4" ht="15" thickBot="1" x14ac:dyDescent="0.35">
      <c r="A485" s="2" t="s">
        <v>539</v>
      </c>
      <c r="B485" s="2" t="s">
        <v>153</v>
      </c>
      <c r="C485" s="4" t="s">
        <v>89</v>
      </c>
      <c r="D485" s="70">
        <v>0.03</v>
      </c>
    </row>
    <row r="486" spans="1:4" ht="15" thickBot="1" x14ac:dyDescent="0.35">
      <c r="A486" s="2" t="s">
        <v>540</v>
      </c>
      <c r="B486" s="2" t="s">
        <v>153</v>
      </c>
      <c r="C486" s="4" t="s">
        <v>99</v>
      </c>
      <c r="D486" s="70">
        <v>0.03</v>
      </c>
    </row>
    <row r="487" spans="1:4" ht="15" thickBot="1" x14ac:dyDescent="0.35">
      <c r="A487" s="2" t="s">
        <v>520</v>
      </c>
      <c r="B487" s="2" t="s">
        <v>153</v>
      </c>
      <c r="C487" s="4" t="s">
        <v>90</v>
      </c>
      <c r="D487" s="70">
        <v>0.03</v>
      </c>
    </row>
    <row r="488" spans="1:4" ht="15" thickBot="1" x14ac:dyDescent="0.35">
      <c r="A488" s="2" t="s">
        <v>583</v>
      </c>
      <c r="B488" s="2" t="s">
        <v>153</v>
      </c>
      <c r="C488" s="4" t="s">
        <v>89</v>
      </c>
      <c r="D488" s="70">
        <v>0.03</v>
      </c>
    </row>
    <row r="489" spans="1:4" ht="15" thickBot="1" x14ac:dyDescent="0.35">
      <c r="A489" s="2" t="s">
        <v>553</v>
      </c>
      <c r="B489" s="2" t="s">
        <v>72</v>
      </c>
      <c r="C489" s="4" t="s">
        <v>89</v>
      </c>
      <c r="D489" s="70">
        <v>0.03</v>
      </c>
    </row>
    <row r="490" spans="1:4" ht="15" thickBot="1" x14ac:dyDescent="0.35">
      <c r="A490" s="2" t="s">
        <v>527</v>
      </c>
      <c r="B490" s="2" t="s">
        <v>72</v>
      </c>
      <c r="C490" s="4" t="s">
        <v>90</v>
      </c>
      <c r="D490" s="70">
        <v>0.03</v>
      </c>
    </row>
    <row r="491" spans="1:4" ht="15" thickBot="1" x14ac:dyDescent="0.35">
      <c r="A491" s="2" t="s">
        <v>580</v>
      </c>
      <c r="B491" s="2" t="s">
        <v>72</v>
      </c>
      <c r="C491" s="4" t="s">
        <v>97</v>
      </c>
      <c r="D491" s="70">
        <v>0.03</v>
      </c>
    </row>
    <row r="492" spans="1:4" ht="15" thickBot="1" x14ac:dyDescent="0.35">
      <c r="A492" s="2" t="s">
        <v>534</v>
      </c>
      <c r="B492" s="2" t="s">
        <v>72</v>
      </c>
      <c r="C492" s="4" t="s">
        <v>96</v>
      </c>
      <c r="D492" s="70">
        <v>0.03</v>
      </c>
    </row>
    <row r="493" spans="1:4" ht="15" thickBot="1" x14ac:dyDescent="0.35">
      <c r="A493" s="2" t="s">
        <v>511</v>
      </c>
      <c r="B493" s="2" t="s">
        <v>73</v>
      </c>
      <c r="C493" s="4" t="s">
        <v>89</v>
      </c>
      <c r="D493" s="70">
        <v>0.03</v>
      </c>
    </row>
    <row r="494" spans="1:4" ht="15" thickBot="1" x14ac:dyDescent="0.35">
      <c r="A494" s="2" t="s">
        <v>517</v>
      </c>
      <c r="B494" s="2" t="s">
        <v>73</v>
      </c>
      <c r="C494" s="4" t="s">
        <v>99</v>
      </c>
      <c r="D494" s="70">
        <v>0.03</v>
      </c>
    </row>
    <row r="495" spans="1:4" ht="15" thickBot="1" x14ac:dyDescent="0.35">
      <c r="A495" s="2" t="s">
        <v>554</v>
      </c>
      <c r="B495" s="2" t="s">
        <v>73</v>
      </c>
      <c r="C495" s="4" t="s">
        <v>94</v>
      </c>
      <c r="D495" s="70">
        <v>0.03</v>
      </c>
    </row>
    <row r="496" spans="1:4" ht="15" thickBot="1" x14ac:dyDescent="0.35">
      <c r="A496" s="2" t="s">
        <v>541</v>
      </c>
      <c r="B496" s="2" t="s">
        <v>73</v>
      </c>
      <c r="C496" s="4" t="s">
        <v>97</v>
      </c>
      <c r="D496" s="70">
        <v>0.03</v>
      </c>
    </row>
    <row r="497" spans="1:5" ht="15" thickBot="1" x14ac:dyDescent="0.35">
      <c r="A497" s="2" t="s">
        <v>555</v>
      </c>
      <c r="B497" s="2" t="s">
        <v>73</v>
      </c>
      <c r="C497" s="4" t="s">
        <v>94</v>
      </c>
      <c r="D497" s="70">
        <v>0.03</v>
      </c>
    </row>
    <row r="498" spans="1:5" ht="15" thickBot="1" x14ac:dyDescent="0.35">
      <c r="A498" s="2" t="s">
        <v>566</v>
      </c>
      <c r="B498" s="2" t="s">
        <v>73</v>
      </c>
      <c r="C498" s="4" t="s">
        <v>92</v>
      </c>
      <c r="D498" s="70">
        <v>0.03</v>
      </c>
    </row>
    <row r="499" spans="1:5" ht="15" thickBot="1" x14ac:dyDescent="0.35">
      <c r="A499" s="2" t="s">
        <v>530</v>
      </c>
      <c r="B499" s="2" t="s">
        <v>79</v>
      </c>
      <c r="C499" s="4" t="s">
        <v>90</v>
      </c>
      <c r="D499" s="70">
        <v>0.03</v>
      </c>
    </row>
    <row r="500" spans="1:5" ht="15.6" thickTop="1" thickBot="1" x14ac:dyDescent="0.35">
      <c r="A500" s="1" t="s">
        <v>512</v>
      </c>
      <c r="B500" s="1" t="s">
        <v>79</v>
      </c>
      <c r="C500" s="3" t="s">
        <v>93</v>
      </c>
      <c r="D500" s="72">
        <v>0.03</v>
      </c>
    </row>
    <row r="501" spans="1:5" ht="15" thickBot="1" x14ac:dyDescent="0.35">
      <c r="A501" s="2" t="s">
        <v>582</v>
      </c>
      <c r="B501" s="2" t="s">
        <v>79</v>
      </c>
      <c r="C501" s="4" t="s">
        <v>91</v>
      </c>
      <c r="D501" s="70">
        <v>0.03</v>
      </c>
    </row>
    <row r="502" spans="1:5" ht="15" thickBot="1" x14ac:dyDescent="0.35">
      <c r="A502" s="2" t="s">
        <v>579</v>
      </c>
      <c r="B502" s="2" t="s">
        <v>79</v>
      </c>
      <c r="C502" s="4" t="s">
        <v>89</v>
      </c>
      <c r="D502" s="70">
        <v>0.03</v>
      </c>
    </row>
    <row r="503" spans="1:5" ht="15" thickBot="1" x14ac:dyDescent="0.35">
      <c r="A503" s="2" t="s">
        <v>518</v>
      </c>
      <c r="B503" s="2" t="s">
        <v>79</v>
      </c>
      <c r="C503" s="4" t="s">
        <v>91</v>
      </c>
      <c r="D503" s="70">
        <v>0.03</v>
      </c>
    </row>
    <row r="504" spans="1:5" ht="15" thickBot="1" x14ac:dyDescent="0.35">
      <c r="A504" s="2" t="s">
        <v>576</v>
      </c>
      <c r="B504" s="2" t="s">
        <v>79</v>
      </c>
      <c r="C504" s="4" t="s">
        <v>94</v>
      </c>
      <c r="D504" s="70">
        <v>0.03</v>
      </c>
    </row>
    <row r="505" spans="1:5" ht="15" thickBot="1" x14ac:dyDescent="0.35">
      <c r="A505" s="2" t="s">
        <v>569</v>
      </c>
      <c r="B505" s="2" t="s">
        <v>79</v>
      </c>
      <c r="C505" s="4" t="s">
        <v>90</v>
      </c>
      <c r="D505" s="70">
        <v>0.03</v>
      </c>
    </row>
    <row r="506" spans="1:5" ht="15" thickBot="1" x14ac:dyDescent="0.35">
      <c r="A506" s="2" t="s">
        <v>552</v>
      </c>
      <c r="B506" s="2" t="s">
        <v>79</v>
      </c>
      <c r="C506" s="4" t="s">
        <v>90</v>
      </c>
      <c r="D506" s="70">
        <v>0.03</v>
      </c>
      <c r="E506" s="13">
        <f>SUM(D476:D506)/100</f>
        <v>9.3000000000000062E-3</v>
      </c>
    </row>
    <row r="507" spans="1:5" ht="15" thickBot="1" x14ac:dyDescent="0.35">
      <c r="A507" s="2" t="s">
        <v>519</v>
      </c>
      <c r="B507" s="2" t="s">
        <v>79</v>
      </c>
      <c r="C507" s="4" t="s">
        <v>98</v>
      </c>
      <c r="D507" s="70">
        <v>0.03</v>
      </c>
    </row>
    <row r="508" spans="1:5" ht="15" thickBot="1" x14ac:dyDescent="0.35">
      <c r="A508" s="2" t="s">
        <v>507</v>
      </c>
      <c r="B508" s="2" t="s">
        <v>79</v>
      </c>
      <c r="C508" s="4" t="s">
        <v>90</v>
      </c>
      <c r="D508" s="70">
        <v>0.03</v>
      </c>
    </row>
    <row r="509" spans="1:5" ht="15" thickBot="1" x14ac:dyDescent="0.35">
      <c r="A509" s="2" t="s">
        <v>561</v>
      </c>
      <c r="B509" s="2" t="s">
        <v>79</v>
      </c>
      <c r="C509" s="4" t="s">
        <v>90</v>
      </c>
      <c r="D509" s="70">
        <v>0.03</v>
      </c>
    </row>
    <row r="510" spans="1:5" ht="15" thickBot="1" x14ac:dyDescent="0.35">
      <c r="A510" s="2" t="s">
        <v>516</v>
      </c>
      <c r="B510" s="2" t="s">
        <v>82</v>
      </c>
      <c r="C510" s="4" t="s">
        <v>90</v>
      </c>
      <c r="D510" s="70">
        <v>0.03</v>
      </c>
    </row>
    <row r="511" spans="1:5" ht="15" thickBot="1" x14ac:dyDescent="0.35">
      <c r="A511" s="2" t="s">
        <v>562</v>
      </c>
      <c r="B511" s="2" t="s">
        <v>82</v>
      </c>
      <c r="C511" s="4" t="s">
        <v>91</v>
      </c>
      <c r="D511" s="70">
        <v>0.03</v>
      </c>
    </row>
    <row r="512" spans="1:5" ht="15" thickBot="1" x14ac:dyDescent="0.35">
      <c r="A512" s="2" t="s">
        <v>565</v>
      </c>
      <c r="B512" s="2" t="s">
        <v>82</v>
      </c>
      <c r="C512" s="4" t="s">
        <v>96</v>
      </c>
      <c r="D512" s="70">
        <v>0.03</v>
      </c>
    </row>
    <row r="513" spans="1:5" ht="15" thickBot="1" x14ac:dyDescent="0.35">
      <c r="A513" s="2" t="s">
        <v>578</v>
      </c>
      <c r="B513" s="2" t="s">
        <v>82</v>
      </c>
      <c r="C513" s="4" t="s">
        <v>92</v>
      </c>
      <c r="D513" s="70">
        <v>0.03</v>
      </c>
    </row>
    <row r="514" spans="1:5" ht="15" thickBot="1" x14ac:dyDescent="0.35">
      <c r="A514" s="2" t="s">
        <v>585</v>
      </c>
      <c r="B514" s="2" t="s">
        <v>82</v>
      </c>
      <c r="C514" s="4" t="s">
        <v>97</v>
      </c>
      <c r="D514" s="70">
        <v>0.03</v>
      </c>
    </row>
    <row r="515" spans="1:5" ht="15" thickBot="1" x14ac:dyDescent="0.35">
      <c r="A515" s="2" t="s">
        <v>542</v>
      </c>
      <c r="B515" s="2" t="s">
        <v>82</v>
      </c>
      <c r="C515" s="4" t="s">
        <v>97</v>
      </c>
      <c r="D515" s="70">
        <v>0.03</v>
      </c>
    </row>
    <row r="516" spans="1:5" ht="15" thickBot="1" x14ac:dyDescent="0.35">
      <c r="A516" s="2" t="s">
        <v>509</v>
      </c>
      <c r="B516" s="2" t="s">
        <v>87</v>
      </c>
      <c r="C516" s="4" t="s">
        <v>90</v>
      </c>
      <c r="D516" s="70">
        <v>0.03</v>
      </c>
    </row>
    <row r="517" spans="1:5" ht="15" thickBot="1" x14ac:dyDescent="0.35">
      <c r="A517" s="2" t="s">
        <v>510</v>
      </c>
      <c r="B517" s="2" t="s">
        <v>87</v>
      </c>
      <c r="C517" s="4" t="s">
        <v>91</v>
      </c>
      <c r="D517" s="70">
        <v>0.03</v>
      </c>
    </row>
    <row r="518" spans="1:5" ht="15" thickBot="1" x14ac:dyDescent="0.35">
      <c r="A518" s="2" t="s">
        <v>523</v>
      </c>
      <c r="B518" s="2" t="s">
        <v>87</v>
      </c>
      <c r="C518" s="4" t="s">
        <v>94</v>
      </c>
      <c r="D518" s="70">
        <v>0.03</v>
      </c>
    </row>
    <row r="519" spans="1:5" ht="15" thickBot="1" x14ac:dyDescent="0.35">
      <c r="A519" s="2" t="s">
        <v>514</v>
      </c>
      <c r="B519" s="2" t="s">
        <v>87</v>
      </c>
      <c r="C519" s="4" t="s">
        <v>91</v>
      </c>
      <c r="D519" s="70">
        <v>0.03</v>
      </c>
    </row>
    <row r="520" spans="1:5" ht="15" thickBot="1" x14ac:dyDescent="0.35">
      <c r="A520" s="2" t="s">
        <v>564</v>
      </c>
      <c r="B520" s="2" t="s">
        <v>87</v>
      </c>
      <c r="C520" s="4" t="s">
        <v>96</v>
      </c>
      <c r="D520" s="70">
        <v>0.03</v>
      </c>
    </row>
    <row r="521" spans="1:5" ht="15" thickBot="1" x14ac:dyDescent="0.35">
      <c r="A521" s="2" t="s">
        <v>702</v>
      </c>
      <c r="B521" s="2" t="s">
        <v>87</v>
      </c>
      <c r="C521" s="4" t="s">
        <v>90</v>
      </c>
      <c r="D521" s="70">
        <v>0.03</v>
      </c>
    </row>
    <row r="522" spans="1:5" ht="15" thickBot="1" x14ac:dyDescent="0.35">
      <c r="A522" s="2" t="s">
        <v>574</v>
      </c>
      <c r="B522" s="2" t="s">
        <v>87</v>
      </c>
      <c r="C522" s="4" t="s">
        <v>146</v>
      </c>
      <c r="D522" s="70">
        <v>0.03</v>
      </c>
    </row>
    <row r="523" spans="1:5" ht="15" thickBot="1" x14ac:dyDescent="0.35">
      <c r="A523" s="2" t="s">
        <v>577</v>
      </c>
      <c r="B523" s="2" t="s">
        <v>87</v>
      </c>
      <c r="C523" s="4" t="s">
        <v>94</v>
      </c>
      <c r="D523" s="70">
        <v>0.03</v>
      </c>
    </row>
    <row r="524" spans="1:5" ht="15" thickBot="1" x14ac:dyDescent="0.35">
      <c r="A524" s="2" t="s">
        <v>563</v>
      </c>
      <c r="B524" s="2" t="s">
        <v>87</v>
      </c>
      <c r="C524" s="4" t="s">
        <v>91</v>
      </c>
      <c r="D524" s="70">
        <v>0.03</v>
      </c>
    </row>
    <row r="525" spans="1:5" ht="15" thickBot="1" x14ac:dyDescent="0.35">
      <c r="A525" s="2" t="s">
        <v>533</v>
      </c>
      <c r="B525" s="2" t="s">
        <v>87</v>
      </c>
      <c r="C525" s="4" t="s">
        <v>93</v>
      </c>
      <c r="D525" s="70">
        <v>0.03</v>
      </c>
    </row>
    <row r="526" spans="1:5" ht="15" thickBot="1" x14ac:dyDescent="0.35">
      <c r="A526" s="2" t="s">
        <v>548</v>
      </c>
      <c r="B526" s="2" t="s">
        <v>76</v>
      </c>
      <c r="C526" s="4" t="s">
        <v>91</v>
      </c>
      <c r="D526" s="70">
        <v>0.03</v>
      </c>
    </row>
    <row r="527" spans="1:5" ht="15" thickBot="1" x14ac:dyDescent="0.35">
      <c r="A527" s="2" t="s">
        <v>532</v>
      </c>
      <c r="B527" s="2" t="s">
        <v>76</v>
      </c>
      <c r="C527" s="4" t="s">
        <v>91</v>
      </c>
      <c r="D527" s="70">
        <v>0.03</v>
      </c>
    </row>
    <row r="528" spans="1:5" ht="15" thickBot="1" x14ac:dyDescent="0.35">
      <c r="A528" s="2" t="s">
        <v>549</v>
      </c>
      <c r="B528" s="2" t="s">
        <v>86</v>
      </c>
      <c r="C528" s="4" t="s">
        <v>90</v>
      </c>
      <c r="D528" s="70">
        <v>0.03</v>
      </c>
      <c r="E528" s="13">
        <f>SUM(D507:D528)/100</f>
        <v>6.6000000000000034E-3</v>
      </c>
    </row>
    <row r="529" spans="1:4" ht="15" thickBot="1" x14ac:dyDescent="0.35">
      <c r="A529" s="2" t="s">
        <v>551</v>
      </c>
      <c r="B529" s="2" t="s">
        <v>86</v>
      </c>
      <c r="C529" s="4" t="s">
        <v>90</v>
      </c>
      <c r="D529" s="70">
        <v>0.03</v>
      </c>
    </row>
    <row r="530" spans="1:4" ht="15" thickBot="1" x14ac:dyDescent="0.35">
      <c r="A530" s="2" t="s">
        <v>537</v>
      </c>
      <c r="B530" s="2" t="s">
        <v>86</v>
      </c>
      <c r="C530" s="4" t="s">
        <v>99</v>
      </c>
      <c r="D530" s="70">
        <v>0.03</v>
      </c>
    </row>
    <row r="531" spans="1:4" ht="15" thickBot="1" x14ac:dyDescent="0.35">
      <c r="A531" s="2" t="s">
        <v>524</v>
      </c>
      <c r="B531" s="2" t="s">
        <v>86</v>
      </c>
      <c r="C531" s="4" t="s">
        <v>90</v>
      </c>
      <c r="D531" s="70">
        <v>0.03</v>
      </c>
    </row>
    <row r="532" spans="1:4" ht="15" thickBot="1" x14ac:dyDescent="0.35">
      <c r="A532" s="2" t="s">
        <v>557</v>
      </c>
      <c r="B532" s="2" t="s">
        <v>86</v>
      </c>
      <c r="C532" s="4" t="s">
        <v>90</v>
      </c>
      <c r="D532" s="70">
        <v>0.03</v>
      </c>
    </row>
    <row r="533" spans="1:4" ht="15" thickBot="1" x14ac:dyDescent="0.35">
      <c r="A533" s="2" t="s">
        <v>567</v>
      </c>
      <c r="B533" s="2" t="s">
        <v>80</v>
      </c>
      <c r="C533" s="4" t="s">
        <v>89</v>
      </c>
      <c r="D533" s="70">
        <v>0.03</v>
      </c>
    </row>
    <row r="534" spans="1:4" ht="15" thickBot="1" x14ac:dyDescent="0.35">
      <c r="A534" s="2" t="s">
        <v>573</v>
      </c>
      <c r="B534" s="2" t="s">
        <v>80</v>
      </c>
      <c r="C534" s="4" t="s">
        <v>95</v>
      </c>
      <c r="D534" s="70">
        <v>0.03</v>
      </c>
    </row>
    <row r="535" spans="1:4" ht="15" thickBot="1" x14ac:dyDescent="0.35">
      <c r="A535" s="2" t="s">
        <v>538</v>
      </c>
      <c r="B535" s="2" t="s">
        <v>80</v>
      </c>
      <c r="C535" s="4" t="s">
        <v>89</v>
      </c>
      <c r="D535" s="70">
        <v>0.03</v>
      </c>
    </row>
    <row r="536" spans="1:4" ht="15" thickBot="1" x14ac:dyDescent="0.35">
      <c r="A536" s="2" t="s">
        <v>545</v>
      </c>
      <c r="B536" s="2" t="s">
        <v>78</v>
      </c>
      <c r="C536" s="4" t="s">
        <v>96</v>
      </c>
      <c r="D536" s="70">
        <v>0.03</v>
      </c>
    </row>
    <row r="537" spans="1:4" ht="15" thickBot="1" x14ac:dyDescent="0.35">
      <c r="A537" s="2" t="s">
        <v>586</v>
      </c>
      <c r="B537" s="2" t="s">
        <v>78</v>
      </c>
      <c r="C537" s="4" t="s">
        <v>526</v>
      </c>
      <c r="D537" s="70">
        <v>0.03</v>
      </c>
    </row>
    <row r="538" spans="1:4" ht="15" thickBot="1" x14ac:dyDescent="0.35">
      <c r="A538" s="2" t="s">
        <v>558</v>
      </c>
      <c r="B538" s="2" t="s">
        <v>78</v>
      </c>
      <c r="C538" s="4" t="s">
        <v>89</v>
      </c>
      <c r="D538" s="70">
        <v>0.03</v>
      </c>
    </row>
    <row r="539" spans="1:4" ht="15" thickBot="1" x14ac:dyDescent="0.35">
      <c r="A539" s="2" t="s">
        <v>556</v>
      </c>
      <c r="B539" s="2" t="s">
        <v>88</v>
      </c>
      <c r="C539" s="4" t="s">
        <v>91</v>
      </c>
      <c r="D539" s="70">
        <v>0.03</v>
      </c>
    </row>
    <row r="540" spans="1:4" ht="15" thickBot="1" x14ac:dyDescent="0.35">
      <c r="A540" s="2" t="s">
        <v>547</v>
      </c>
      <c r="B540" s="2" t="s">
        <v>88</v>
      </c>
      <c r="C540" s="4" t="s">
        <v>90</v>
      </c>
      <c r="D540" s="70">
        <v>0.03</v>
      </c>
    </row>
    <row r="541" spans="1:4" ht="15" thickBot="1" x14ac:dyDescent="0.35">
      <c r="A541" s="2" t="s">
        <v>513</v>
      </c>
      <c r="B541" s="2" t="s">
        <v>88</v>
      </c>
      <c r="C541" s="4" t="s">
        <v>90</v>
      </c>
      <c r="D541" s="70">
        <v>0.03</v>
      </c>
    </row>
    <row r="542" spans="1:4" ht="15" thickBot="1" x14ac:dyDescent="0.35">
      <c r="A542" s="2" t="s">
        <v>559</v>
      </c>
      <c r="B542" s="2" t="s">
        <v>88</v>
      </c>
      <c r="C542" s="4" t="s">
        <v>99</v>
      </c>
      <c r="D542" s="70">
        <v>0.03</v>
      </c>
    </row>
    <row r="543" spans="1:4" ht="15" thickBot="1" x14ac:dyDescent="0.35">
      <c r="A543" s="2" t="s">
        <v>599</v>
      </c>
      <c r="B543" s="2" t="s">
        <v>74</v>
      </c>
      <c r="C543" s="4" t="s">
        <v>97</v>
      </c>
      <c r="D543" s="70">
        <v>0.02</v>
      </c>
    </row>
    <row r="544" spans="1:4" ht="15" thickBot="1" x14ac:dyDescent="0.35">
      <c r="A544" s="2" t="s">
        <v>614</v>
      </c>
      <c r="B544" s="2" t="s">
        <v>74</v>
      </c>
      <c r="C544" s="4" t="s">
        <v>97</v>
      </c>
      <c r="D544" s="70">
        <v>0.02</v>
      </c>
    </row>
    <row r="545" spans="1:5" ht="15" thickBot="1" x14ac:dyDescent="0.35">
      <c r="A545" s="2" t="s">
        <v>598</v>
      </c>
      <c r="B545" s="2" t="s">
        <v>74</v>
      </c>
      <c r="C545" s="4" t="s">
        <v>526</v>
      </c>
      <c r="D545" s="70">
        <v>0.02</v>
      </c>
    </row>
    <row r="546" spans="1:5" ht="15" thickBot="1" x14ac:dyDescent="0.35">
      <c r="A546" s="2" t="s">
        <v>609</v>
      </c>
      <c r="B546" s="2" t="s">
        <v>74</v>
      </c>
      <c r="C546" s="4" t="s">
        <v>248</v>
      </c>
      <c r="D546" s="70">
        <v>0.02</v>
      </c>
    </row>
    <row r="547" spans="1:5" ht="15" thickBot="1" x14ac:dyDescent="0.35">
      <c r="A547" s="2" t="s">
        <v>592</v>
      </c>
      <c r="B547" s="2" t="s">
        <v>153</v>
      </c>
      <c r="C547" s="4" t="s">
        <v>94</v>
      </c>
      <c r="D547" s="70">
        <v>0.02</v>
      </c>
    </row>
    <row r="548" spans="1:5" ht="15" thickBot="1" x14ac:dyDescent="0.35">
      <c r="A548" s="2" t="s">
        <v>610</v>
      </c>
      <c r="B548" s="2" t="s">
        <v>153</v>
      </c>
      <c r="C548" s="4" t="s">
        <v>90</v>
      </c>
      <c r="D548" s="70">
        <v>0.02</v>
      </c>
    </row>
    <row r="549" spans="1:5" ht="15" thickBot="1" x14ac:dyDescent="0.35">
      <c r="A549" s="2" t="s">
        <v>596</v>
      </c>
      <c r="B549" s="2" t="s">
        <v>153</v>
      </c>
      <c r="C549" s="4" t="s">
        <v>91</v>
      </c>
      <c r="D549" s="70">
        <v>0.02</v>
      </c>
    </row>
    <row r="550" spans="1:5" ht="15" thickBot="1" x14ac:dyDescent="0.35">
      <c r="A550" s="2" t="s">
        <v>616</v>
      </c>
      <c r="B550" s="2" t="s">
        <v>73</v>
      </c>
      <c r="C550" s="4" t="s">
        <v>90</v>
      </c>
      <c r="D550" s="70">
        <v>0.02</v>
      </c>
    </row>
    <row r="551" spans="1:5" ht="15" thickBot="1" x14ac:dyDescent="0.35">
      <c r="A551" s="2" t="s">
        <v>626</v>
      </c>
      <c r="B551" s="2" t="s">
        <v>73</v>
      </c>
      <c r="C551" s="4" t="s">
        <v>94</v>
      </c>
      <c r="D551" s="70">
        <v>0.02</v>
      </c>
      <c r="E551" s="13">
        <f>SUM(D529:D551)/100</f>
        <v>6.0000000000000027E-3</v>
      </c>
    </row>
    <row r="552" spans="1:5" ht="15" thickBot="1" x14ac:dyDescent="0.35">
      <c r="A552" s="2" t="s">
        <v>594</v>
      </c>
      <c r="B552" s="2" t="s">
        <v>73</v>
      </c>
      <c r="C552" s="4" t="s">
        <v>99</v>
      </c>
      <c r="D552" s="70">
        <v>0.02</v>
      </c>
    </row>
    <row r="553" spans="1:5" ht="15" thickBot="1" x14ac:dyDescent="0.35">
      <c r="A553" s="2" t="s">
        <v>588</v>
      </c>
      <c r="B553" s="2" t="s">
        <v>79</v>
      </c>
      <c r="C553" s="4" t="s">
        <v>94</v>
      </c>
      <c r="D553" s="70">
        <v>0.02</v>
      </c>
    </row>
    <row r="554" spans="1:5" ht="15" thickBot="1" x14ac:dyDescent="0.35">
      <c r="A554" s="2" t="s">
        <v>602</v>
      </c>
      <c r="B554" s="2" t="s">
        <v>79</v>
      </c>
      <c r="C554" s="4" t="s">
        <v>90</v>
      </c>
      <c r="D554" s="70">
        <v>0.02</v>
      </c>
    </row>
    <row r="555" spans="1:5" ht="15" thickBot="1" x14ac:dyDescent="0.35">
      <c r="A555" s="2" t="s">
        <v>604</v>
      </c>
      <c r="B555" s="2" t="s">
        <v>79</v>
      </c>
      <c r="C555" s="4" t="s">
        <v>89</v>
      </c>
      <c r="D555" s="70">
        <v>0.02</v>
      </c>
    </row>
    <row r="556" spans="1:5" ht="15" thickBot="1" x14ac:dyDescent="0.35">
      <c r="A556" s="2" t="s">
        <v>606</v>
      </c>
      <c r="B556" s="2" t="s">
        <v>79</v>
      </c>
      <c r="C556" s="4" t="s">
        <v>94</v>
      </c>
      <c r="D556" s="70">
        <v>0.02</v>
      </c>
    </row>
    <row r="557" spans="1:5" ht="15" thickBot="1" x14ac:dyDescent="0.35">
      <c r="A557" s="2" t="s">
        <v>589</v>
      </c>
      <c r="B557" s="2" t="s">
        <v>79</v>
      </c>
      <c r="C557" s="4" t="s">
        <v>90</v>
      </c>
      <c r="D557" s="70">
        <v>0.02</v>
      </c>
    </row>
    <row r="558" spans="1:5" ht="15" thickBot="1" x14ac:dyDescent="0.35">
      <c r="A558" s="2" t="s">
        <v>593</v>
      </c>
      <c r="B558" s="2" t="s">
        <v>79</v>
      </c>
      <c r="C558" s="4" t="s">
        <v>89</v>
      </c>
      <c r="D558" s="70">
        <v>0.02</v>
      </c>
    </row>
    <row r="559" spans="1:5" ht="15" thickBot="1" x14ac:dyDescent="0.35">
      <c r="A559" s="2" t="s">
        <v>612</v>
      </c>
      <c r="B559" s="2" t="s">
        <v>79</v>
      </c>
      <c r="C559" s="4" t="s">
        <v>95</v>
      </c>
      <c r="D559" s="70">
        <v>0.02</v>
      </c>
    </row>
    <row r="560" spans="1:5" ht="15" thickBot="1" x14ac:dyDescent="0.35">
      <c r="A560" s="2" t="s">
        <v>591</v>
      </c>
      <c r="B560" s="2" t="s">
        <v>79</v>
      </c>
      <c r="C560" s="4" t="s">
        <v>90</v>
      </c>
      <c r="D560" s="70">
        <v>0.02</v>
      </c>
    </row>
    <row r="561" spans="1:5" ht="15" thickBot="1" x14ac:dyDescent="0.35">
      <c r="A561" s="2" t="s">
        <v>627</v>
      </c>
      <c r="B561" s="2" t="s">
        <v>79</v>
      </c>
      <c r="C561" s="4" t="s">
        <v>89</v>
      </c>
      <c r="D561" s="70">
        <v>0.02</v>
      </c>
    </row>
    <row r="562" spans="1:5" ht="15" thickBot="1" x14ac:dyDescent="0.35">
      <c r="A562" s="2" t="s">
        <v>608</v>
      </c>
      <c r="B562" s="2" t="s">
        <v>79</v>
      </c>
      <c r="C562" s="4" t="s">
        <v>90</v>
      </c>
      <c r="D562" s="70">
        <v>0.02</v>
      </c>
    </row>
    <row r="563" spans="1:5" ht="15" thickBot="1" x14ac:dyDescent="0.35">
      <c r="A563" s="2" t="s">
        <v>595</v>
      </c>
      <c r="B563" s="2" t="s">
        <v>79</v>
      </c>
      <c r="C563" s="4" t="s">
        <v>90</v>
      </c>
      <c r="D563" s="70">
        <v>0.02</v>
      </c>
    </row>
    <row r="564" spans="1:5" ht="15" thickBot="1" x14ac:dyDescent="0.35">
      <c r="A564" s="2" t="s">
        <v>600</v>
      </c>
      <c r="B564" s="2" t="s">
        <v>79</v>
      </c>
      <c r="C564" s="4" t="s">
        <v>96</v>
      </c>
      <c r="D564" s="70">
        <v>0.02</v>
      </c>
    </row>
    <row r="565" spans="1:5" ht="15" thickBot="1" x14ac:dyDescent="0.35">
      <c r="A565" s="2" t="s">
        <v>620</v>
      </c>
      <c r="B565" s="2" t="s">
        <v>82</v>
      </c>
      <c r="C565" s="4" t="s">
        <v>90</v>
      </c>
      <c r="D565" s="70">
        <v>0.02</v>
      </c>
    </row>
    <row r="566" spans="1:5" ht="15" thickBot="1" x14ac:dyDescent="0.35">
      <c r="A566" s="2" t="s">
        <v>613</v>
      </c>
      <c r="B566" s="2" t="s">
        <v>82</v>
      </c>
      <c r="C566" s="4" t="s">
        <v>92</v>
      </c>
      <c r="D566" s="70">
        <v>0.02</v>
      </c>
    </row>
    <row r="567" spans="1:5" ht="15" thickBot="1" x14ac:dyDescent="0.35">
      <c r="A567" s="2" t="s">
        <v>607</v>
      </c>
      <c r="B567" s="2" t="s">
        <v>76</v>
      </c>
      <c r="C567" s="4" t="s">
        <v>90</v>
      </c>
      <c r="D567" s="70">
        <v>0.02</v>
      </c>
    </row>
    <row r="568" spans="1:5" ht="15" thickBot="1" x14ac:dyDescent="0.35">
      <c r="A568" s="2" t="s">
        <v>623</v>
      </c>
      <c r="B568" s="2" t="s">
        <v>86</v>
      </c>
      <c r="C568" s="4" t="s">
        <v>90</v>
      </c>
      <c r="D568" s="70">
        <v>0.02</v>
      </c>
    </row>
    <row r="569" spans="1:5" ht="15" thickBot="1" x14ac:dyDescent="0.35">
      <c r="A569" s="2" t="s">
        <v>601</v>
      </c>
      <c r="B569" s="2" t="s">
        <v>78</v>
      </c>
      <c r="C569" s="4" t="s">
        <v>90</v>
      </c>
      <c r="D569" s="70">
        <v>0.02</v>
      </c>
    </row>
    <row r="570" spans="1:5" ht="15" thickBot="1" x14ac:dyDescent="0.35">
      <c r="A570" s="2" t="s">
        <v>618</v>
      </c>
      <c r="B570" s="2" t="s">
        <v>88</v>
      </c>
      <c r="C570" s="4" t="s">
        <v>90</v>
      </c>
      <c r="D570" s="70">
        <v>0.02</v>
      </c>
    </row>
    <row r="571" spans="1:5" ht="15.6" thickTop="1" thickBot="1" x14ac:dyDescent="0.35">
      <c r="A571" s="1" t="s">
        <v>624</v>
      </c>
      <c r="B571" s="1" t="s">
        <v>88</v>
      </c>
      <c r="C571" s="3" t="s">
        <v>526</v>
      </c>
      <c r="D571" s="72">
        <v>0.02</v>
      </c>
    </row>
    <row r="572" spans="1:5" ht="15" thickBot="1" x14ac:dyDescent="0.35">
      <c r="A572" s="2" t="s">
        <v>621</v>
      </c>
      <c r="B572" s="2" t="s">
        <v>88</v>
      </c>
      <c r="C572" s="4" t="s">
        <v>90</v>
      </c>
      <c r="D572" s="70">
        <v>0.02</v>
      </c>
    </row>
    <row r="573" spans="1:5" ht="15" thickBot="1" x14ac:dyDescent="0.35">
      <c r="A573" s="2" t="s">
        <v>587</v>
      </c>
      <c r="B573" s="2" t="s">
        <v>88</v>
      </c>
      <c r="C573" s="4" t="s">
        <v>90</v>
      </c>
      <c r="D573" s="70">
        <v>0.02</v>
      </c>
    </row>
    <row r="574" spans="1:5" ht="15" thickBot="1" x14ac:dyDescent="0.35">
      <c r="A574" s="2" t="s">
        <v>629</v>
      </c>
      <c r="B574" s="2" t="s">
        <v>79</v>
      </c>
      <c r="C574" s="4" t="s">
        <v>90</v>
      </c>
      <c r="D574" s="73">
        <v>0.01</v>
      </c>
    </row>
    <row r="575" spans="1:5" ht="15" thickBot="1" x14ac:dyDescent="0.35">
      <c r="A575" s="2" t="s">
        <v>628</v>
      </c>
      <c r="B575" s="2" t="s">
        <v>88</v>
      </c>
      <c r="C575" s="4" t="s">
        <v>90</v>
      </c>
      <c r="D575" s="70">
        <v>0.01</v>
      </c>
      <c r="E575" s="13">
        <f>SUM(D552:D575)/100</f>
        <v>4.6000000000000017E-3</v>
      </c>
    </row>
    <row r="576" spans="1:5" ht="15" hidden="1" thickBot="1" x14ac:dyDescent="0.35">
      <c r="A576" s="2" t="s">
        <v>150</v>
      </c>
      <c r="B576" s="2" t="s">
        <v>83</v>
      </c>
      <c r="C576" s="4" t="s">
        <v>90</v>
      </c>
      <c r="D576" s="70">
        <v>0.21</v>
      </c>
    </row>
    <row r="577" spans="1:4" ht="15" hidden="1" thickBot="1" x14ac:dyDescent="0.35">
      <c r="A577" s="2" t="s">
        <v>506</v>
      </c>
      <c r="B577" s="2" t="s">
        <v>83</v>
      </c>
      <c r="C577" s="4" t="s">
        <v>457</v>
      </c>
      <c r="D577" s="70">
        <v>0.03</v>
      </c>
    </row>
    <row r="578" spans="1:4" ht="15" hidden="1" thickBot="1" x14ac:dyDescent="0.35">
      <c r="A578" s="2" t="s">
        <v>619</v>
      </c>
      <c r="B578" s="2" t="s">
        <v>83</v>
      </c>
      <c r="C578" s="4" t="s">
        <v>90</v>
      </c>
      <c r="D578" s="70">
        <v>0.02</v>
      </c>
    </row>
    <row r="579" spans="1:4" ht="15" hidden="1" thickBot="1" x14ac:dyDescent="0.35">
      <c r="A579" s="2" t="s">
        <v>705</v>
      </c>
      <c r="B579" s="2" t="s">
        <v>83</v>
      </c>
      <c r="C579" s="4" t="s">
        <v>94</v>
      </c>
      <c r="D579" s="70">
        <v>0.24</v>
      </c>
    </row>
    <row r="580" spans="1:4" ht="15" hidden="1" thickBot="1" x14ac:dyDescent="0.35">
      <c r="A580" s="2" t="s">
        <v>447</v>
      </c>
      <c r="B580" s="2" t="s">
        <v>83</v>
      </c>
      <c r="C580" s="4" t="s">
        <v>91</v>
      </c>
      <c r="D580" s="70">
        <v>0.04</v>
      </c>
    </row>
    <row r="581" spans="1:4" ht="15" hidden="1" thickBot="1" x14ac:dyDescent="0.35">
      <c r="A581" s="2" t="s">
        <v>236</v>
      </c>
      <c r="B581" s="2" t="s">
        <v>83</v>
      </c>
      <c r="C581" s="4" t="s">
        <v>237</v>
      </c>
      <c r="D581" s="70">
        <v>0.11</v>
      </c>
    </row>
    <row r="582" spans="1:4" ht="15" hidden="1" thickBot="1" x14ac:dyDescent="0.35">
      <c r="A582" s="2" t="s">
        <v>294</v>
      </c>
      <c r="B582" s="2" t="s">
        <v>83</v>
      </c>
      <c r="C582" s="4" t="s">
        <v>96</v>
      </c>
      <c r="D582" s="70">
        <v>0.08</v>
      </c>
    </row>
    <row r="583" spans="1:4" ht="15" hidden="1" thickBot="1" x14ac:dyDescent="0.35">
      <c r="A583" s="2" t="s">
        <v>320</v>
      </c>
      <c r="B583" s="2" t="s">
        <v>83</v>
      </c>
      <c r="C583" s="4" t="s">
        <v>96</v>
      </c>
      <c r="D583" s="70">
        <v>0.08</v>
      </c>
    </row>
    <row r="584" spans="1:4" ht="15" hidden="1" thickBot="1" x14ac:dyDescent="0.35">
      <c r="A584" s="2" t="s">
        <v>63</v>
      </c>
      <c r="B584" s="2" t="s">
        <v>83</v>
      </c>
      <c r="C584" s="4" t="s">
        <v>97</v>
      </c>
      <c r="D584" s="70">
        <v>0.38</v>
      </c>
    </row>
    <row r="585" spans="1:4" ht="15" hidden="1" thickBot="1" x14ac:dyDescent="0.35">
      <c r="A585" s="2" t="s">
        <v>471</v>
      </c>
      <c r="B585" s="2" t="s">
        <v>83</v>
      </c>
      <c r="C585" s="4" t="s">
        <v>97</v>
      </c>
      <c r="D585" s="70">
        <v>0.04</v>
      </c>
    </row>
    <row r="586" spans="1:4" ht="15" hidden="1" thickBot="1" x14ac:dyDescent="0.35">
      <c r="A586" s="2" t="s">
        <v>106</v>
      </c>
      <c r="B586" s="2" t="s">
        <v>83</v>
      </c>
      <c r="C586" s="4" t="s">
        <v>91</v>
      </c>
      <c r="D586" s="70">
        <v>0.31</v>
      </c>
    </row>
    <row r="587" spans="1:4" ht="15" hidden="1" thickBot="1" x14ac:dyDescent="0.35">
      <c r="A587" s="2" t="s">
        <v>298</v>
      </c>
      <c r="B587" s="2" t="s">
        <v>83</v>
      </c>
      <c r="C587" s="4" t="s">
        <v>98</v>
      </c>
      <c r="D587" s="70">
        <v>0.08</v>
      </c>
    </row>
    <row r="588" spans="1:4" ht="15" hidden="1" thickBot="1" x14ac:dyDescent="0.35">
      <c r="A588" s="2" t="s">
        <v>287</v>
      </c>
      <c r="B588" s="2" t="s">
        <v>83</v>
      </c>
      <c r="C588" s="4" t="s">
        <v>96</v>
      </c>
      <c r="D588" s="70">
        <v>0.09</v>
      </c>
    </row>
    <row r="589" spans="1:4" ht="15" hidden="1" thickBot="1" x14ac:dyDescent="0.35">
      <c r="A589" s="2" t="s">
        <v>47</v>
      </c>
      <c r="B589" s="2" t="s">
        <v>83</v>
      </c>
      <c r="C589" s="4" t="s">
        <v>96</v>
      </c>
      <c r="D589" s="70">
        <v>0.48</v>
      </c>
    </row>
    <row r="590" spans="1:4" ht="15" hidden="1" thickBot="1" x14ac:dyDescent="0.35">
      <c r="A590" s="2" t="s">
        <v>31</v>
      </c>
      <c r="B590" s="2" t="s">
        <v>83</v>
      </c>
      <c r="C590" s="4" t="s">
        <v>90</v>
      </c>
      <c r="D590" s="70">
        <v>0.68</v>
      </c>
    </row>
    <row r="591" spans="1:4" ht="15" hidden="1" thickBot="1" x14ac:dyDescent="0.35">
      <c r="A591" s="2" t="s">
        <v>362</v>
      </c>
      <c r="B591" s="2" t="s">
        <v>83</v>
      </c>
      <c r="C591" s="4" t="s">
        <v>90</v>
      </c>
      <c r="D591" s="70">
        <v>0.06</v>
      </c>
    </row>
    <row r="592" spans="1:4" ht="15" hidden="1" thickBot="1" x14ac:dyDescent="0.35">
      <c r="A592" s="2" t="s">
        <v>230</v>
      </c>
      <c r="B592" s="2" t="s">
        <v>83</v>
      </c>
      <c r="C592" s="4" t="s">
        <v>96</v>
      </c>
      <c r="D592" s="70">
        <v>0.12</v>
      </c>
    </row>
    <row r="593" spans="1:5" ht="15" hidden="1" thickBot="1" x14ac:dyDescent="0.35">
      <c r="A593" s="2" t="s">
        <v>484</v>
      </c>
      <c r="B593" s="2" t="s">
        <v>83</v>
      </c>
      <c r="C593" s="4" t="s">
        <v>91</v>
      </c>
      <c r="D593" s="70">
        <v>0.04</v>
      </c>
    </row>
    <row r="594" spans="1:5" ht="15" hidden="1" thickBot="1" x14ac:dyDescent="0.35">
      <c r="A594" s="2" t="s">
        <v>327</v>
      </c>
      <c r="B594" s="2" t="s">
        <v>83</v>
      </c>
      <c r="C594" s="4" t="s">
        <v>94</v>
      </c>
      <c r="D594" s="70">
        <v>7.0000000000000007E-2</v>
      </c>
    </row>
    <row r="595" spans="1:5" ht="15" hidden="1" thickBot="1" x14ac:dyDescent="0.35">
      <c r="A595" s="2" t="s">
        <v>121</v>
      </c>
      <c r="B595" s="2" t="s">
        <v>83</v>
      </c>
      <c r="C595" s="4" t="s">
        <v>90</v>
      </c>
      <c r="D595" s="70">
        <v>0.26</v>
      </c>
    </row>
    <row r="596" spans="1:5" ht="15" hidden="1" thickBot="1" x14ac:dyDescent="0.35">
      <c r="A596" s="2" t="s">
        <v>277</v>
      </c>
      <c r="B596" s="2" t="s">
        <v>83</v>
      </c>
      <c r="C596" s="4" t="s">
        <v>90</v>
      </c>
      <c r="D596" s="70">
        <v>0.09</v>
      </c>
    </row>
    <row r="597" spans="1:5" ht="15" hidden="1" thickBot="1" x14ac:dyDescent="0.35">
      <c r="A597" s="2" t="s">
        <v>183</v>
      </c>
      <c r="B597" s="2" t="s">
        <v>83</v>
      </c>
      <c r="C597" s="4" t="s">
        <v>97</v>
      </c>
      <c r="D597" s="70">
        <v>0.15</v>
      </c>
    </row>
    <row r="598" spans="1:5" ht="15" hidden="1" thickBot="1" x14ac:dyDescent="0.35">
      <c r="A598" s="2" t="s">
        <v>331</v>
      </c>
      <c r="B598" s="2" t="s">
        <v>83</v>
      </c>
      <c r="C598" s="4" t="s">
        <v>91</v>
      </c>
      <c r="D598" s="70">
        <v>7.0000000000000007E-2</v>
      </c>
    </row>
    <row r="599" spans="1:5" ht="15" hidden="1" thickBot="1" x14ac:dyDescent="0.35">
      <c r="A599" s="2" t="s">
        <v>269</v>
      </c>
      <c r="B599" s="2" t="s">
        <v>83</v>
      </c>
      <c r="C599" s="4" t="s">
        <v>97</v>
      </c>
      <c r="D599" s="70">
        <v>0.1</v>
      </c>
    </row>
    <row r="600" spans="1:5" ht="15" hidden="1" thickBot="1" x14ac:dyDescent="0.35">
      <c r="A600" s="2" t="s">
        <v>240</v>
      </c>
      <c r="B600" s="2" t="s">
        <v>83</v>
      </c>
      <c r="C600" s="4" t="s">
        <v>90</v>
      </c>
      <c r="D600" s="70">
        <v>0.11</v>
      </c>
    </row>
    <row r="601" spans="1:5" ht="15" hidden="1" thickBot="1" x14ac:dyDescent="0.35">
      <c r="A601" s="2" t="s">
        <v>197</v>
      </c>
      <c r="B601" s="2" t="s">
        <v>83</v>
      </c>
      <c r="C601" s="4" t="s">
        <v>91</v>
      </c>
      <c r="D601" s="74">
        <v>0.14000000000000001</v>
      </c>
      <c r="E601" s="13">
        <f>SUM(D576:D601)/100</f>
        <v>4.0800000000000003E-2</v>
      </c>
    </row>
    <row r="603" spans="1:5" x14ac:dyDescent="0.3">
      <c r="D603" t="s">
        <v>4</v>
      </c>
      <c r="E603" s="75">
        <f>SUM(E1:E601)</f>
        <v>0.99960000000000027</v>
      </c>
    </row>
    <row r="604" spans="1:5" x14ac:dyDescent="0.3">
      <c r="A604" s="113" t="s">
        <v>762</v>
      </c>
      <c r="B604" s="113"/>
      <c r="C604" s="113"/>
    </row>
    <row r="605" spans="1:5" x14ac:dyDescent="0.3">
      <c r="A605" s="113"/>
      <c r="B605" s="113"/>
      <c r="C605" s="113"/>
    </row>
    <row r="606" spans="1:5" x14ac:dyDescent="0.3">
      <c r="A606" s="79" t="s">
        <v>630</v>
      </c>
      <c r="B606" s="79" t="s">
        <v>631</v>
      </c>
      <c r="C606" s="79" t="s">
        <v>632</v>
      </c>
      <c r="D606" s="79" t="s">
        <v>633</v>
      </c>
    </row>
    <row r="607" spans="1:5" x14ac:dyDescent="0.3">
      <c r="A607" s="76" t="s">
        <v>0</v>
      </c>
      <c r="B607" s="76" t="s">
        <v>72</v>
      </c>
      <c r="C607" s="77" t="s">
        <v>89</v>
      </c>
      <c r="D607" s="78">
        <v>2.88</v>
      </c>
    </row>
    <row r="608" spans="1:5" x14ac:dyDescent="0.3">
      <c r="A608" s="76" t="s">
        <v>1</v>
      </c>
      <c r="B608" s="76" t="s">
        <v>73</v>
      </c>
      <c r="C608" s="77" t="s">
        <v>89</v>
      </c>
      <c r="D608" s="78">
        <v>2.25</v>
      </c>
    </row>
    <row r="609" spans="1:4" x14ac:dyDescent="0.3">
      <c r="A609" s="76" t="s">
        <v>2</v>
      </c>
      <c r="B609" s="76" t="s">
        <v>73</v>
      </c>
      <c r="C609" s="77" t="s">
        <v>89</v>
      </c>
      <c r="D609" s="78">
        <v>2.08</v>
      </c>
    </row>
    <row r="610" spans="1:4" x14ac:dyDescent="0.3">
      <c r="A610" s="76" t="s">
        <v>3</v>
      </c>
      <c r="B610" s="76" t="s">
        <v>74</v>
      </c>
      <c r="C610" s="77" t="s">
        <v>90</v>
      </c>
      <c r="D610" s="78">
        <v>1.56</v>
      </c>
    </row>
    <row r="611" spans="1:4" x14ac:dyDescent="0.3">
      <c r="A611" s="76" t="s">
        <v>5</v>
      </c>
      <c r="B611" s="76" t="s">
        <v>76</v>
      </c>
      <c r="C611" s="77" t="s">
        <v>90</v>
      </c>
      <c r="D611" s="78">
        <v>1.32</v>
      </c>
    </row>
    <row r="612" spans="1:4" x14ac:dyDescent="0.3">
      <c r="A612" s="76" t="s">
        <v>6</v>
      </c>
      <c r="B612" s="76" t="s">
        <v>73</v>
      </c>
      <c r="C612" s="77" t="s">
        <v>92</v>
      </c>
      <c r="D612" s="78">
        <v>1.29</v>
      </c>
    </row>
    <row r="613" spans="1:4" x14ac:dyDescent="0.3">
      <c r="A613" s="76" t="s">
        <v>9</v>
      </c>
      <c r="B613" s="76" t="s">
        <v>73</v>
      </c>
      <c r="C613" s="77" t="s">
        <v>91</v>
      </c>
      <c r="D613" s="78">
        <v>1.1599999999999999</v>
      </c>
    </row>
    <row r="614" spans="1:4" x14ac:dyDescent="0.3">
      <c r="A614" s="76" t="s">
        <v>11</v>
      </c>
      <c r="B614" s="76" t="s">
        <v>72</v>
      </c>
      <c r="C614" s="77" t="s">
        <v>93</v>
      </c>
      <c r="D614" s="78">
        <v>1.1399999999999999</v>
      </c>
    </row>
    <row r="615" spans="1:4" x14ac:dyDescent="0.3">
      <c r="A615" s="76" t="s">
        <v>13</v>
      </c>
      <c r="B615" s="76" t="s">
        <v>78</v>
      </c>
      <c r="C615" s="77" t="s">
        <v>90</v>
      </c>
      <c r="D615" s="78">
        <v>1.03</v>
      </c>
    </row>
    <row r="616" spans="1:4" x14ac:dyDescent="0.3">
      <c r="A616" s="76" t="s">
        <v>14</v>
      </c>
      <c r="B616" s="76" t="s">
        <v>79</v>
      </c>
      <c r="C616" s="77" t="s">
        <v>94</v>
      </c>
      <c r="D616" s="78">
        <v>1</v>
      </c>
    </row>
    <row r="617" spans="1:4" x14ac:dyDescent="0.3">
      <c r="A617" s="76" t="s">
        <v>17</v>
      </c>
      <c r="B617" s="76" t="s">
        <v>82</v>
      </c>
      <c r="C617" s="77" t="s">
        <v>94</v>
      </c>
      <c r="D617" s="78">
        <v>0.92</v>
      </c>
    </row>
    <row r="618" spans="1:4" x14ac:dyDescent="0.3">
      <c r="A618" s="76" t="s">
        <v>18</v>
      </c>
      <c r="B618" s="76" t="s">
        <v>73</v>
      </c>
      <c r="C618" s="77" t="s">
        <v>90</v>
      </c>
      <c r="D618" s="78">
        <v>0.87</v>
      </c>
    </row>
    <row r="619" spans="1:4" x14ac:dyDescent="0.3">
      <c r="A619" s="76" t="s">
        <v>20</v>
      </c>
      <c r="B619" s="76" t="s">
        <v>74</v>
      </c>
      <c r="C619" s="77" t="s">
        <v>96</v>
      </c>
      <c r="D619" s="78">
        <v>0.86</v>
      </c>
    </row>
    <row r="620" spans="1:4" x14ac:dyDescent="0.3">
      <c r="A620" s="76" t="s">
        <v>763</v>
      </c>
      <c r="B620" s="76" t="s">
        <v>76</v>
      </c>
      <c r="C620" s="77" t="s">
        <v>95</v>
      </c>
      <c r="D620" s="78">
        <f>0.86+0.72</f>
        <v>1.58</v>
      </c>
    </row>
    <row r="621" spans="1:4" x14ac:dyDescent="0.3">
      <c r="A621" s="76" t="s">
        <v>22</v>
      </c>
      <c r="B621" s="76" t="s">
        <v>72</v>
      </c>
      <c r="C621" s="77" t="s">
        <v>90</v>
      </c>
      <c r="D621" s="78">
        <v>0.84</v>
      </c>
    </row>
    <row r="622" spans="1:4" x14ac:dyDescent="0.3">
      <c r="A622" s="76" t="s">
        <v>23</v>
      </c>
      <c r="B622" s="76" t="s">
        <v>74</v>
      </c>
      <c r="C622" s="77" t="s">
        <v>90</v>
      </c>
      <c r="D622" s="78">
        <v>0.8</v>
      </c>
    </row>
    <row r="623" spans="1:4" x14ac:dyDescent="0.3">
      <c r="A623" s="76" t="s">
        <v>24</v>
      </c>
      <c r="B623" s="76" t="s">
        <v>76</v>
      </c>
      <c r="C623" s="77" t="s">
        <v>90</v>
      </c>
      <c r="D623" s="78">
        <v>0.77</v>
      </c>
    </row>
    <row r="624" spans="1:4" x14ac:dyDescent="0.3">
      <c r="A624" s="76" t="s">
        <v>26</v>
      </c>
      <c r="B624" s="76" t="s">
        <v>74</v>
      </c>
      <c r="C624" s="77" t="s">
        <v>89</v>
      </c>
      <c r="D624" s="78">
        <v>0.74</v>
      </c>
    </row>
    <row r="625" spans="1:4" x14ac:dyDescent="0.3">
      <c r="A625" s="76" t="s">
        <v>28</v>
      </c>
      <c r="B625" s="76" t="s">
        <v>74</v>
      </c>
      <c r="C625" s="77" t="s">
        <v>91</v>
      </c>
      <c r="D625" s="78">
        <v>0.71</v>
      </c>
    </row>
    <row r="626" spans="1:4" x14ac:dyDescent="0.3">
      <c r="A626" s="76" t="s">
        <v>29</v>
      </c>
      <c r="B626" s="76" t="s">
        <v>78</v>
      </c>
      <c r="C626" s="77" t="s">
        <v>90</v>
      </c>
      <c r="D626" s="78">
        <v>0.7</v>
      </c>
    </row>
    <row r="627" spans="1:4" x14ac:dyDescent="0.3">
      <c r="A627" s="76" t="s">
        <v>30</v>
      </c>
      <c r="B627" s="76" t="s">
        <v>78</v>
      </c>
      <c r="C627" s="77" t="s">
        <v>94</v>
      </c>
      <c r="D627" s="78">
        <v>0.69</v>
      </c>
    </row>
    <row r="628" spans="1:4" x14ac:dyDescent="0.3">
      <c r="A628" s="76" t="s">
        <v>32</v>
      </c>
      <c r="B628" s="76" t="s">
        <v>76</v>
      </c>
      <c r="C628" s="77" t="s">
        <v>90</v>
      </c>
      <c r="D628" s="78">
        <v>0.65</v>
      </c>
    </row>
    <row r="629" spans="1:4" x14ac:dyDescent="0.3">
      <c r="A629" s="76" t="s">
        <v>33</v>
      </c>
      <c r="B629" s="76" t="s">
        <v>82</v>
      </c>
      <c r="C629" s="77" t="s">
        <v>91</v>
      </c>
      <c r="D629" s="78">
        <v>0.63</v>
      </c>
    </row>
    <row r="630" spans="1:4" x14ac:dyDescent="0.3">
      <c r="A630" s="76" t="s">
        <v>34</v>
      </c>
      <c r="B630" s="76" t="s">
        <v>82</v>
      </c>
      <c r="C630" s="77" t="s">
        <v>90</v>
      </c>
      <c r="D630" s="78">
        <v>0.63</v>
      </c>
    </row>
    <row r="631" spans="1:4" x14ac:dyDescent="0.3">
      <c r="A631" s="76" t="s">
        <v>35</v>
      </c>
      <c r="B631" s="76" t="s">
        <v>74</v>
      </c>
      <c r="C631" s="77" t="s">
        <v>95</v>
      </c>
      <c r="D631" s="78">
        <v>0.61</v>
      </c>
    </row>
    <row r="632" spans="1:4" x14ac:dyDescent="0.3">
      <c r="A632" s="76" t="s">
        <v>36</v>
      </c>
      <c r="B632" s="76" t="s">
        <v>78</v>
      </c>
      <c r="C632" s="77" t="s">
        <v>96</v>
      </c>
      <c r="D632" s="78">
        <v>0.6</v>
      </c>
    </row>
    <row r="633" spans="1:4" x14ac:dyDescent="0.3">
      <c r="A633" s="76" t="s">
        <v>37</v>
      </c>
      <c r="B633" s="76" t="s">
        <v>76</v>
      </c>
      <c r="C633" s="77" t="s">
        <v>91</v>
      </c>
      <c r="D633" s="78">
        <v>0.56999999999999995</v>
      </c>
    </row>
    <row r="634" spans="1:4" x14ac:dyDescent="0.3">
      <c r="A634" s="76" t="s">
        <v>39</v>
      </c>
      <c r="B634" s="76" t="s">
        <v>76</v>
      </c>
      <c r="C634" s="77" t="s">
        <v>91</v>
      </c>
      <c r="D634" s="78">
        <v>0.54</v>
      </c>
    </row>
    <row r="635" spans="1:4" x14ac:dyDescent="0.3">
      <c r="A635" s="76" t="s">
        <v>40</v>
      </c>
      <c r="B635" s="76" t="s">
        <v>72</v>
      </c>
      <c r="C635" s="77" t="s">
        <v>91</v>
      </c>
      <c r="D635" s="78">
        <v>0.53</v>
      </c>
    </row>
    <row r="636" spans="1:4" x14ac:dyDescent="0.3">
      <c r="A636" s="76" t="s">
        <v>41</v>
      </c>
      <c r="B636" s="76" t="s">
        <v>79</v>
      </c>
      <c r="C636" s="77" t="s">
        <v>89</v>
      </c>
      <c r="D636" s="78">
        <v>0.52</v>
      </c>
    </row>
    <row r="637" spans="1:4" x14ac:dyDescent="0.3">
      <c r="A637" s="76" t="s">
        <v>43</v>
      </c>
      <c r="B637" s="76" t="s">
        <v>74</v>
      </c>
      <c r="C637" s="77" t="s">
        <v>97</v>
      </c>
      <c r="D637" s="78">
        <v>0.5</v>
      </c>
    </row>
    <row r="638" spans="1:4" x14ac:dyDescent="0.3">
      <c r="A638" s="76" t="s">
        <v>44</v>
      </c>
      <c r="B638" s="76" t="s">
        <v>79</v>
      </c>
      <c r="C638" s="77" t="s">
        <v>91</v>
      </c>
      <c r="D638" s="78">
        <v>0.49</v>
      </c>
    </row>
    <row r="639" spans="1:4" x14ac:dyDescent="0.3">
      <c r="A639" s="76" t="s">
        <v>45</v>
      </c>
      <c r="B639" s="76" t="s">
        <v>74</v>
      </c>
      <c r="C639" s="77" t="s">
        <v>90</v>
      </c>
      <c r="D639" s="78">
        <v>0.48</v>
      </c>
    </row>
    <row r="640" spans="1:4" x14ac:dyDescent="0.3">
      <c r="A640" s="76" t="s">
        <v>50</v>
      </c>
      <c r="B640" s="76" t="s">
        <v>79</v>
      </c>
      <c r="C640" s="77" t="s">
        <v>91</v>
      </c>
      <c r="D640" s="78">
        <v>0.46</v>
      </c>
    </row>
    <row r="641" spans="1:5" x14ac:dyDescent="0.3">
      <c r="A641" s="76" t="s">
        <v>51</v>
      </c>
      <c r="B641" s="76" t="s">
        <v>80</v>
      </c>
      <c r="C641" s="77" t="s">
        <v>95</v>
      </c>
      <c r="D641" s="78">
        <v>0.45</v>
      </c>
    </row>
    <row r="642" spans="1:5" x14ac:dyDescent="0.3">
      <c r="A642" s="76" t="s">
        <v>53</v>
      </c>
      <c r="B642" s="76" t="s">
        <v>85</v>
      </c>
      <c r="C642" s="77" t="s">
        <v>90</v>
      </c>
      <c r="D642" s="78">
        <v>0.44</v>
      </c>
    </row>
    <row r="643" spans="1:5" x14ac:dyDescent="0.3">
      <c r="A643" s="76" t="s">
        <v>52</v>
      </c>
      <c r="B643" s="76" t="s">
        <v>78</v>
      </c>
      <c r="C643" s="77" t="s">
        <v>91</v>
      </c>
      <c r="D643" s="78">
        <v>0.44</v>
      </c>
    </row>
    <row r="644" spans="1:5" x14ac:dyDescent="0.3">
      <c r="A644" s="76" t="s">
        <v>55</v>
      </c>
      <c r="B644" s="76" t="s">
        <v>82</v>
      </c>
      <c r="C644" s="77" t="s">
        <v>89</v>
      </c>
      <c r="D644" s="78">
        <v>0.43</v>
      </c>
    </row>
    <row r="645" spans="1:5" x14ac:dyDescent="0.3">
      <c r="A645" s="76" t="s">
        <v>56</v>
      </c>
      <c r="B645" s="76" t="s">
        <v>76</v>
      </c>
      <c r="C645" s="77" t="s">
        <v>89</v>
      </c>
      <c r="D645" s="78">
        <v>0.43</v>
      </c>
    </row>
    <row r="646" spans="1:5" x14ac:dyDescent="0.3">
      <c r="A646" s="76" t="s">
        <v>54</v>
      </c>
      <c r="B646" s="76" t="s">
        <v>86</v>
      </c>
      <c r="C646" s="77" t="s">
        <v>96</v>
      </c>
      <c r="D646" s="78">
        <v>0.43</v>
      </c>
      <c r="E646" s="75">
        <f>SUM(D607:D646)/100</f>
        <v>0.3501999999999999</v>
      </c>
    </row>
  </sheetData>
  <autoFilter ref="A1:D601" xr:uid="{00000000-0001-0000-0000-000000000000}">
    <filterColumn colId="1">
      <filters>
        <filter val="Banks"/>
        <filter val="Basic Resources"/>
        <filter val="Financial Services"/>
        <filter val="Food &amp; Beverage"/>
        <filter val="Health Care"/>
        <filter val="Industrial Goods &amp; Services"/>
        <filter val="Insurance"/>
        <filter val="Media"/>
        <filter val="Personal &amp; Household Goods"/>
        <filter val="Retail"/>
        <filter val="Technology"/>
        <filter val="Telecommunications"/>
        <filter val="Travel &amp; Leisure"/>
      </filters>
    </filterColumn>
    <sortState xmlns:xlrd2="http://schemas.microsoft.com/office/spreadsheetml/2017/richdata2" ref="A18:D575">
      <sortCondition descending="1" ref="D1:D601"/>
    </sortState>
  </autoFilter>
  <mergeCells count="1">
    <mergeCell ref="A604:C60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A1E763-FE5F-4574-9DE9-306EE6F598E4}">
  <dimension ref="A1:AA1695"/>
  <sheetViews>
    <sheetView topLeftCell="M1" zoomScale="85" zoomScaleNormal="85" workbookViewId="0">
      <pane ySplit="1" topLeftCell="A2" activePane="bottomLeft" state="frozen"/>
      <selection pane="bottomLeft"/>
    </sheetView>
  </sheetViews>
  <sheetFormatPr defaultRowHeight="14.4" x14ac:dyDescent="0.3"/>
  <cols>
    <col min="1" max="1" width="12.77734375" style="58" customWidth="1"/>
    <col min="2" max="2" width="6.6640625" style="58" customWidth="1"/>
    <col min="3" max="9" width="8.88671875" style="58" customWidth="1"/>
    <col min="13" max="13" width="8.88671875" style="14"/>
    <col min="16" max="18" width="8.109375" style="6" customWidth="1"/>
  </cols>
  <sheetData>
    <row r="1" spans="1:27" x14ac:dyDescent="0.3">
      <c r="A1" s="57" t="s">
        <v>630</v>
      </c>
      <c r="B1" s="57" t="s">
        <v>635</v>
      </c>
      <c r="C1" s="56" t="s">
        <v>665</v>
      </c>
      <c r="D1" s="56" t="s">
        <v>666</v>
      </c>
      <c r="E1" s="56" t="s">
        <v>667</v>
      </c>
      <c r="F1" s="56" t="s">
        <v>668</v>
      </c>
      <c r="G1" s="56" t="s">
        <v>669</v>
      </c>
      <c r="H1" s="56" t="s">
        <v>670</v>
      </c>
      <c r="I1" s="56" t="s">
        <v>725</v>
      </c>
      <c r="J1" s="56" t="s">
        <v>726</v>
      </c>
      <c r="K1" s="56" t="s">
        <v>727</v>
      </c>
      <c r="L1" s="56" t="s">
        <v>729</v>
      </c>
      <c r="M1" s="56" t="s">
        <v>730</v>
      </c>
      <c r="N1" s="56" t="s">
        <v>659</v>
      </c>
      <c r="O1" s="56" t="s">
        <v>660</v>
      </c>
      <c r="P1" s="56" t="s">
        <v>674</v>
      </c>
      <c r="Q1" s="56" t="s">
        <v>675</v>
      </c>
      <c r="R1" s="56" t="s">
        <v>740</v>
      </c>
      <c r="S1" s="56" t="s">
        <v>671</v>
      </c>
      <c r="T1" s="57" t="s">
        <v>738</v>
      </c>
      <c r="U1" s="56" t="s">
        <v>672</v>
      </c>
      <c r="V1" s="57" t="s">
        <v>734</v>
      </c>
      <c r="W1" s="57"/>
      <c r="X1" s="56" t="s">
        <v>664</v>
      </c>
      <c r="Y1" s="56" t="s">
        <v>663</v>
      </c>
      <c r="Z1" s="56" t="s">
        <v>662</v>
      </c>
      <c r="AA1" s="56" t="s">
        <v>729</v>
      </c>
    </row>
    <row r="2" spans="1:27" x14ac:dyDescent="0.3">
      <c r="A2" s="58" t="s">
        <v>0</v>
      </c>
      <c r="B2" s="58">
        <v>2008</v>
      </c>
      <c r="C2" s="58">
        <v>83</v>
      </c>
      <c r="D2" s="58">
        <v>42.82</v>
      </c>
      <c r="E2" s="58">
        <v>2.63</v>
      </c>
      <c r="F2" s="58">
        <v>87.27</v>
      </c>
      <c r="G2" s="58">
        <v>89.34</v>
      </c>
      <c r="H2" s="58">
        <v>67.37</v>
      </c>
      <c r="I2" s="81">
        <f t="shared" ref="I2:I65" si="0">LN(X2)</f>
        <v>11.732011194450092</v>
      </c>
      <c r="J2" s="81">
        <v>18.453854364083487</v>
      </c>
      <c r="K2" s="81">
        <v>17.696187364709157</v>
      </c>
      <c r="L2" s="14">
        <v>2.7632325898157557</v>
      </c>
      <c r="M2" s="14">
        <f t="shared" ref="M2:M65" si="1">Y2/Z2</f>
        <v>2.1332934354169675</v>
      </c>
      <c r="N2">
        <v>17.57</v>
      </c>
      <c r="O2">
        <v>1.06</v>
      </c>
      <c r="P2" s="62">
        <v>19.974545454545453</v>
      </c>
      <c r="Q2" s="62">
        <v>25.786875000000009</v>
      </c>
      <c r="R2" s="12">
        <v>34.380000000000003</v>
      </c>
      <c r="S2">
        <v>76.790000000000006</v>
      </c>
      <c r="T2">
        <v>1</v>
      </c>
      <c r="U2">
        <v>60.45</v>
      </c>
      <c r="V2" t="s">
        <v>679</v>
      </c>
      <c r="X2">
        <v>124493.8</v>
      </c>
      <c r="Y2">
        <v>103373000</v>
      </c>
      <c r="Z2">
        <v>48457000</v>
      </c>
      <c r="AA2">
        <v>14851000</v>
      </c>
    </row>
    <row r="3" spans="1:27" x14ac:dyDescent="0.3">
      <c r="A3" s="58" t="s">
        <v>0</v>
      </c>
      <c r="B3" s="58">
        <v>2009</v>
      </c>
      <c r="C3" s="58">
        <v>88.45</v>
      </c>
      <c r="D3" s="58">
        <v>45.27</v>
      </c>
      <c r="E3" s="58">
        <v>2.08</v>
      </c>
      <c r="F3" s="58">
        <v>91.77</v>
      </c>
      <c r="G3" s="58">
        <v>94.3</v>
      </c>
      <c r="H3" s="58">
        <v>74.72</v>
      </c>
      <c r="I3" s="81">
        <f t="shared" si="0"/>
        <v>11.579244899340004</v>
      </c>
      <c r="J3" s="81">
        <v>18.504231138646301</v>
      </c>
      <c r="K3" s="81">
        <v>17.824351696572435</v>
      </c>
      <c r="L3" s="14">
        <v>2.6040221306781626</v>
      </c>
      <c r="M3" s="14">
        <f t="shared" si="1"/>
        <v>1.9736397799684113</v>
      </c>
      <c r="N3">
        <v>10.35</v>
      </c>
      <c r="O3">
        <v>0.93</v>
      </c>
      <c r="P3" s="62">
        <v>16.568333333333328</v>
      </c>
      <c r="Q3" s="62">
        <v>16.611240310077516</v>
      </c>
      <c r="R3" s="12">
        <v>19.829999999999998</v>
      </c>
      <c r="S3">
        <v>60.71</v>
      </c>
      <c r="T3">
        <v>1</v>
      </c>
      <c r="U3">
        <v>77.7</v>
      </c>
      <c r="V3">
        <v>86.67</v>
      </c>
      <c r="X3">
        <v>106856.8</v>
      </c>
      <c r="Y3">
        <v>108714000</v>
      </c>
      <c r="Z3">
        <v>55083000</v>
      </c>
      <c r="AA3">
        <v>12518000</v>
      </c>
    </row>
    <row r="4" spans="1:27" x14ac:dyDescent="0.3">
      <c r="A4" s="58" t="s">
        <v>0</v>
      </c>
      <c r="B4" s="58">
        <v>2010</v>
      </c>
      <c r="C4" s="58">
        <v>90.26</v>
      </c>
      <c r="D4" s="58">
        <v>46.02</v>
      </c>
      <c r="E4" s="58">
        <v>5.36</v>
      </c>
      <c r="F4" s="58">
        <v>92.52</v>
      </c>
      <c r="G4" s="58">
        <v>95.32</v>
      </c>
      <c r="H4" s="58">
        <v>79.05</v>
      </c>
      <c r="I4" s="81">
        <f t="shared" si="0"/>
        <v>11.722054469683775</v>
      </c>
      <c r="J4" s="81">
        <v>18.513533360966981</v>
      </c>
      <c r="K4" s="81">
        <v>17.668462733815367</v>
      </c>
      <c r="L4" s="14">
        <v>2.6801992729464339</v>
      </c>
      <c r="M4" s="14">
        <f t="shared" si="1"/>
        <v>2.328142238818637</v>
      </c>
      <c r="N4">
        <v>31.88</v>
      </c>
      <c r="O4">
        <v>0.95</v>
      </c>
      <c r="P4" s="62">
        <v>16.501712062256811</v>
      </c>
      <c r="Q4" s="62">
        <v>17.427003891050575</v>
      </c>
      <c r="R4" s="12">
        <v>19.920000000000002</v>
      </c>
      <c r="S4">
        <v>56.6</v>
      </c>
      <c r="T4">
        <v>1</v>
      </c>
      <c r="U4">
        <v>92.86</v>
      </c>
      <c r="V4">
        <v>86.67</v>
      </c>
      <c r="X4">
        <v>123260.4</v>
      </c>
      <c r="Y4">
        <v>109730000</v>
      </c>
      <c r="Z4">
        <v>47132000</v>
      </c>
      <c r="AA4">
        <v>13588000</v>
      </c>
    </row>
    <row r="5" spans="1:27" x14ac:dyDescent="0.3">
      <c r="A5" s="58" t="s">
        <v>0</v>
      </c>
      <c r="B5" s="58">
        <v>2011</v>
      </c>
      <c r="C5" s="58">
        <v>91.49</v>
      </c>
      <c r="D5" s="58">
        <v>83.24</v>
      </c>
      <c r="E5" s="58">
        <v>78.33</v>
      </c>
      <c r="F5" s="58">
        <v>94.66</v>
      </c>
      <c r="G5" s="58">
        <v>96.48</v>
      </c>
      <c r="H5" s="58">
        <v>79.36</v>
      </c>
      <c r="I5" s="81">
        <f t="shared" si="0"/>
        <v>11.94235511581217</v>
      </c>
      <c r="J5" s="81">
        <v>18.530566007481607</v>
      </c>
      <c r="K5" s="81">
        <v>17.792215824198951</v>
      </c>
      <c r="L5" s="14">
        <v>2.6277796897055978</v>
      </c>
      <c r="M5" s="14">
        <f t="shared" si="1"/>
        <v>2.0924804559344596</v>
      </c>
      <c r="N5">
        <v>8.93</v>
      </c>
      <c r="O5">
        <v>0.75</v>
      </c>
      <c r="P5" s="62">
        <v>14.778235294117646</v>
      </c>
      <c r="Q5" s="62">
        <v>16.565686274509794</v>
      </c>
      <c r="R5" s="12">
        <v>21.87</v>
      </c>
      <c r="S5">
        <v>51.69</v>
      </c>
      <c r="T5">
        <v>1</v>
      </c>
      <c r="U5">
        <v>96.62</v>
      </c>
      <c r="V5">
        <v>87.5</v>
      </c>
      <c r="X5">
        <v>153638.1</v>
      </c>
      <c r="Y5">
        <v>111615000</v>
      </c>
      <c r="Z5">
        <v>53341000</v>
      </c>
      <c r="AA5">
        <v>12843000</v>
      </c>
    </row>
    <row r="6" spans="1:27" x14ac:dyDescent="0.3">
      <c r="A6" s="58" t="s">
        <v>0</v>
      </c>
      <c r="B6" s="58">
        <v>2012</v>
      </c>
      <c r="C6" s="58">
        <v>92.47</v>
      </c>
      <c r="D6" s="58">
        <v>54.09</v>
      </c>
      <c r="E6" s="58">
        <v>19.23</v>
      </c>
      <c r="F6" s="58">
        <v>96.84</v>
      </c>
      <c r="G6" s="58">
        <v>97.49</v>
      </c>
      <c r="H6" s="58">
        <v>79.010000000000005</v>
      </c>
      <c r="I6" s="81">
        <f t="shared" si="0"/>
        <v>11.907004665611366</v>
      </c>
      <c r="J6" s="81">
        <v>18.63034181370719</v>
      </c>
      <c r="K6" s="81">
        <v>17.921816628585617</v>
      </c>
      <c r="L6" s="14">
        <v>2.7195834369158831</v>
      </c>
      <c r="M6" s="14">
        <f t="shared" si="1"/>
        <v>2.0309937090346168</v>
      </c>
      <c r="N6">
        <v>9.39</v>
      </c>
      <c r="O6">
        <v>0.75</v>
      </c>
      <c r="P6" s="62">
        <v>7.9368359374999926</v>
      </c>
      <c r="Q6" s="62">
        <v>9.5380468750000045</v>
      </c>
      <c r="R6" s="12">
        <v>13.01</v>
      </c>
      <c r="S6">
        <v>74.599999999999994</v>
      </c>
      <c r="T6">
        <v>1</v>
      </c>
      <c r="U6">
        <v>95.51</v>
      </c>
      <c r="V6">
        <v>88.24</v>
      </c>
      <c r="X6">
        <v>148301.79999999999</v>
      </c>
      <c r="Y6">
        <v>123326000</v>
      </c>
      <c r="Z6">
        <v>60722000</v>
      </c>
      <c r="AA6">
        <v>14174000</v>
      </c>
    </row>
    <row r="7" spans="1:27" x14ac:dyDescent="0.3">
      <c r="A7" s="58" t="s">
        <v>0</v>
      </c>
      <c r="B7" s="58">
        <v>2013</v>
      </c>
      <c r="C7" s="58">
        <v>92.58</v>
      </c>
      <c r="D7" s="58">
        <v>47.05</v>
      </c>
      <c r="E7" s="58">
        <v>4.41</v>
      </c>
      <c r="F7" s="58">
        <v>96.98</v>
      </c>
      <c r="G7" s="58">
        <v>97.04</v>
      </c>
      <c r="H7" s="58">
        <v>80.040000000000006</v>
      </c>
      <c r="I7" s="81">
        <f t="shared" si="0"/>
        <v>11.981950490539544</v>
      </c>
      <c r="J7" s="81">
        <v>18.587880202663598</v>
      </c>
      <c r="K7" s="81">
        <v>17.805605098812574</v>
      </c>
      <c r="L7" s="14">
        <v>2.7251039556680374</v>
      </c>
      <c r="M7" s="14">
        <f t="shared" si="1"/>
        <v>2.1864409914909362</v>
      </c>
      <c r="N7">
        <v>8.66</v>
      </c>
      <c r="O7">
        <v>0.78</v>
      </c>
      <c r="P7" s="62">
        <v>4.5099606299212596</v>
      </c>
      <c r="Q7" s="62">
        <v>5.3667968749999986</v>
      </c>
      <c r="R7" s="12">
        <v>8.0399999999999991</v>
      </c>
      <c r="S7">
        <v>75.81</v>
      </c>
      <c r="T7">
        <v>1</v>
      </c>
      <c r="U7">
        <v>96.88</v>
      </c>
      <c r="V7">
        <v>87.5</v>
      </c>
      <c r="X7">
        <v>159843.5</v>
      </c>
      <c r="Y7">
        <v>118199000</v>
      </c>
      <c r="Z7">
        <v>54060000</v>
      </c>
      <c r="AA7">
        <v>14258000</v>
      </c>
    </row>
    <row r="8" spans="1:27" x14ac:dyDescent="0.3">
      <c r="A8" s="58" t="s">
        <v>0</v>
      </c>
      <c r="B8" s="58">
        <v>2014</v>
      </c>
      <c r="C8" s="58">
        <v>88.55</v>
      </c>
      <c r="D8" s="58">
        <v>45.03</v>
      </c>
      <c r="E8" s="58">
        <v>1.32</v>
      </c>
      <c r="F8" s="58">
        <v>96.87</v>
      </c>
      <c r="G8" s="58">
        <v>96</v>
      </c>
      <c r="H8" s="58">
        <v>66.510000000000005</v>
      </c>
      <c r="I8" s="81">
        <f t="shared" si="0"/>
        <v>12.052495384600205</v>
      </c>
      <c r="J8" s="81">
        <v>18.693695779360741</v>
      </c>
      <c r="K8" s="81">
        <v>17.90162131525927</v>
      </c>
      <c r="L8" s="14">
        <v>2.689818339507406</v>
      </c>
      <c r="M8" s="14">
        <f t="shared" si="1"/>
        <v>2.2079720373731262</v>
      </c>
      <c r="N8">
        <v>11.86</v>
      </c>
      <c r="O8">
        <v>0.7</v>
      </c>
      <c r="P8" s="62">
        <v>5.9405577689243021</v>
      </c>
      <c r="Q8" s="62">
        <v>6.9000390625000003</v>
      </c>
      <c r="R8" s="12">
        <v>8.77</v>
      </c>
      <c r="S8">
        <v>74.19</v>
      </c>
      <c r="T8">
        <v>1</v>
      </c>
      <c r="U8">
        <v>78.849999999999994</v>
      </c>
      <c r="V8">
        <v>80</v>
      </c>
      <c r="X8">
        <v>171526.9</v>
      </c>
      <c r="Y8">
        <v>131392000</v>
      </c>
      <c r="Z8">
        <v>59508000</v>
      </c>
      <c r="AA8">
        <v>13729000</v>
      </c>
    </row>
    <row r="9" spans="1:27" x14ac:dyDescent="0.3">
      <c r="A9" s="58" t="s">
        <v>0</v>
      </c>
      <c r="B9" s="58">
        <v>2015</v>
      </c>
      <c r="C9" s="58">
        <v>86.49</v>
      </c>
      <c r="D9" s="58">
        <v>80.09</v>
      </c>
      <c r="E9" s="58">
        <v>75</v>
      </c>
      <c r="F9" s="58">
        <v>95.01</v>
      </c>
      <c r="G9" s="58">
        <v>97.55</v>
      </c>
      <c r="H9" s="58">
        <v>58.02</v>
      </c>
      <c r="I9" s="81">
        <f t="shared" si="0"/>
        <v>12.186346865281184</v>
      </c>
      <c r="J9" s="81">
        <v>18.622388174546156</v>
      </c>
      <c r="K9" s="81">
        <v>17.882192685369631</v>
      </c>
      <c r="L9" s="14">
        <v>2.6662555114451645</v>
      </c>
      <c r="M9" s="14">
        <f t="shared" si="1"/>
        <v>2.0963452872539108</v>
      </c>
      <c r="N9">
        <v>7.44</v>
      </c>
      <c r="O9">
        <v>0.73</v>
      </c>
      <c r="P9" s="62">
        <v>7.6819367588932828</v>
      </c>
      <c r="Q9" s="62">
        <v>8.2714785992217958</v>
      </c>
      <c r="R9" s="12">
        <v>9.17</v>
      </c>
      <c r="S9">
        <v>75</v>
      </c>
      <c r="T9">
        <v>1</v>
      </c>
      <c r="U9">
        <v>68.180000000000007</v>
      </c>
      <c r="V9">
        <v>77.78</v>
      </c>
      <c r="X9">
        <v>196093.5</v>
      </c>
      <c r="Y9">
        <v>122349000</v>
      </c>
      <c r="Z9">
        <v>58363000</v>
      </c>
      <c r="AA9">
        <v>13386000</v>
      </c>
    </row>
    <row r="10" spans="1:27" x14ac:dyDescent="0.3">
      <c r="A10" s="58" t="s">
        <v>0</v>
      </c>
      <c r="B10" s="58">
        <v>2016</v>
      </c>
      <c r="C10" s="58">
        <v>85.32</v>
      </c>
      <c r="D10" s="58">
        <v>85.32</v>
      </c>
      <c r="E10" s="58">
        <v>88.89</v>
      </c>
      <c r="F10" s="58">
        <v>96.26</v>
      </c>
      <c r="G10" s="58">
        <v>97.11</v>
      </c>
      <c r="H10" s="58">
        <v>52.91</v>
      </c>
      <c r="I10" s="81">
        <f t="shared" si="0"/>
        <v>12.309909551083381</v>
      </c>
      <c r="J10" s="81">
        <v>18.681905898341785</v>
      </c>
      <c r="K10" s="81">
        <v>17.972375982218086</v>
      </c>
      <c r="L10" s="14">
        <v>2.6872350613882903</v>
      </c>
      <c r="M10" s="14">
        <f t="shared" si="1"/>
        <v>2.03303533685084</v>
      </c>
      <c r="N10">
        <v>7.04</v>
      </c>
      <c r="O10">
        <v>0.69</v>
      </c>
      <c r="P10" s="62">
        <v>5.3497665369649798</v>
      </c>
      <c r="Q10" s="62">
        <v>5.6182329317269106</v>
      </c>
      <c r="R10" s="12">
        <v>8.7100000000000009</v>
      </c>
      <c r="S10">
        <v>72.67</v>
      </c>
      <c r="T10">
        <v>1</v>
      </c>
      <c r="U10">
        <v>62.5</v>
      </c>
      <c r="V10">
        <v>80</v>
      </c>
      <c r="X10">
        <v>221883.9</v>
      </c>
      <c r="Y10">
        <v>129852000</v>
      </c>
      <c r="Z10">
        <v>63871000</v>
      </c>
      <c r="AA10">
        <v>13691000</v>
      </c>
    </row>
    <row r="11" spans="1:27" x14ac:dyDescent="0.3">
      <c r="A11" s="58" t="s">
        <v>0</v>
      </c>
      <c r="B11" s="58">
        <v>2017</v>
      </c>
      <c r="C11" s="58">
        <v>83.32</v>
      </c>
      <c r="D11" s="58">
        <v>52.37</v>
      </c>
      <c r="E11" s="58">
        <v>21.43</v>
      </c>
      <c r="F11" s="58">
        <v>95.01</v>
      </c>
      <c r="G11" s="58">
        <v>97.26</v>
      </c>
      <c r="H11" s="58">
        <v>46.38</v>
      </c>
      <c r="I11" s="81">
        <f t="shared" si="0"/>
        <v>12.276437908190736</v>
      </c>
      <c r="J11" s="81">
        <v>18.670762190201014</v>
      </c>
      <c r="K11" s="81">
        <v>17.999634883877178</v>
      </c>
      <c r="L11" s="14">
        <v>2.7108462884042113</v>
      </c>
      <c r="M11" s="14">
        <f t="shared" si="1"/>
        <v>1.9564415869339997</v>
      </c>
      <c r="N11">
        <v>5.82</v>
      </c>
      <c r="O11">
        <v>0.7</v>
      </c>
      <c r="P11" s="62">
        <v>5.8285490196078431</v>
      </c>
      <c r="Q11" s="62">
        <v>6.2326050420168064</v>
      </c>
      <c r="R11" s="12">
        <v>8.64</v>
      </c>
      <c r="S11">
        <v>90.7</v>
      </c>
      <c r="T11">
        <v>1</v>
      </c>
      <c r="U11">
        <v>52.47</v>
      </c>
      <c r="V11">
        <v>75</v>
      </c>
      <c r="X11">
        <v>214580</v>
      </c>
      <c r="Y11">
        <v>128413000</v>
      </c>
      <c r="Z11">
        <v>65636000</v>
      </c>
      <c r="AA11">
        <v>14042000</v>
      </c>
    </row>
    <row r="12" spans="1:27" x14ac:dyDescent="0.3">
      <c r="A12" s="58" t="s">
        <v>0</v>
      </c>
      <c r="B12" s="58">
        <v>2018</v>
      </c>
      <c r="C12" s="58">
        <v>90.57</v>
      </c>
      <c r="D12" s="58">
        <v>53.04</v>
      </c>
      <c r="E12" s="58">
        <v>15.52</v>
      </c>
      <c r="F12" s="58">
        <v>98.02</v>
      </c>
      <c r="G12" s="58">
        <v>96.37</v>
      </c>
      <c r="H12" s="58">
        <v>72.36</v>
      </c>
      <c r="I12" s="81">
        <f t="shared" si="0"/>
        <v>12.314318793742771</v>
      </c>
      <c r="J12" s="81">
        <v>18.722258325096078</v>
      </c>
      <c r="K12" s="81">
        <v>18.156663113428184</v>
      </c>
      <c r="L12" s="14">
        <v>2.7640523912174948</v>
      </c>
      <c r="M12" s="14">
        <f t="shared" si="1"/>
        <v>1.7604953382988697</v>
      </c>
      <c r="N12">
        <v>8.15</v>
      </c>
      <c r="O12">
        <v>0.68</v>
      </c>
      <c r="P12" s="62">
        <v>15.665081300813005</v>
      </c>
      <c r="Q12" s="62">
        <v>17.575252918287951</v>
      </c>
      <c r="R12" s="12">
        <v>28</v>
      </c>
      <c r="S12">
        <v>87.84</v>
      </c>
      <c r="T12">
        <v>1</v>
      </c>
      <c r="U12">
        <v>91.15</v>
      </c>
      <c r="V12">
        <v>83.33</v>
      </c>
      <c r="X12">
        <v>222864.4</v>
      </c>
      <c r="Y12">
        <v>135199000</v>
      </c>
      <c r="Z12">
        <v>76796000</v>
      </c>
      <c r="AA12">
        <v>14864000</v>
      </c>
    </row>
    <row r="13" spans="1:27" x14ac:dyDescent="0.3">
      <c r="A13" s="58" t="s">
        <v>0</v>
      </c>
      <c r="B13" s="58">
        <v>2019</v>
      </c>
      <c r="C13" s="58">
        <v>89.57</v>
      </c>
      <c r="D13" s="58">
        <v>89.57</v>
      </c>
      <c r="E13" s="58">
        <v>90.28</v>
      </c>
      <c r="F13" s="58">
        <v>97.87</v>
      </c>
      <c r="G13" s="58">
        <v>96.57</v>
      </c>
      <c r="H13" s="58">
        <v>68.36</v>
      </c>
      <c r="I13" s="81">
        <f t="shared" si="0"/>
        <v>12.29264200817919</v>
      </c>
      <c r="J13" s="81">
        <v>18.65041055814131</v>
      </c>
      <c r="K13" s="81">
        <v>18.105476726788943</v>
      </c>
      <c r="L13" s="14">
        <v>2.8002038892727548</v>
      </c>
      <c r="M13" s="14">
        <f t="shared" si="1"/>
        <v>1.7244942711474152</v>
      </c>
      <c r="N13">
        <v>10.28</v>
      </c>
      <c r="O13">
        <v>0.74</v>
      </c>
      <c r="P13" s="62">
        <v>24.825120000000009</v>
      </c>
      <c r="Q13" s="62">
        <v>26.61542635658914</v>
      </c>
      <c r="R13" s="12">
        <v>31.91</v>
      </c>
      <c r="S13">
        <v>88.21</v>
      </c>
      <c r="T13">
        <v>1</v>
      </c>
      <c r="U13">
        <v>84.54</v>
      </c>
      <c r="V13">
        <v>87.5</v>
      </c>
      <c r="X13">
        <v>218085.4</v>
      </c>
      <c r="Y13">
        <v>125826000</v>
      </c>
      <c r="Z13">
        <v>72964000</v>
      </c>
      <c r="AA13">
        <v>15448000</v>
      </c>
    </row>
    <row r="14" spans="1:27" x14ac:dyDescent="0.3">
      <c r="A14" s="58" t="s">
        <v>0</v>
      </c>
      <c r="B14" s="58">
        <v>2020</v>
      </c>
      <c r="C14" s="58">
        <v>91.73</v>
      </c>
      <c r="D14" s="58">
        <v>53.1</v>
      </c>
      <c r="E14" s="58">
        <v>14.47</v>
      </c>
      <c r="F14" s="58">
        <v>97.91</v>
      </c>
      <c r="G14" s="58">
        <v>97.49</v>
      </c>
      <c r="H14" s="58">
        <v>74.989999999999995</v>
      </c>
      <c r="I14" s="81">
        <f t="shared" si="0"/>
        <v>12.504016757674616</v>
      </c>
      <c r="J14" s="81">
        <v>18.625603296536255</v>
      </c>
      <c r="K14" s="81">
        <v>18.149252525683476</v>
      </c>
      <c r="L14" s="14">
        <v>2.680816028148441</v>
      </c>
      <c r="M14" s="14">
        <f t="shared" si="1"/>
        <v>1.6101877238321374</v>
      </c>
      <c r="N14">
        <v>10.35</v>
      </c>
      <c r="O14">
        <v>0.69</v>
      </c>
      <c r="P14" s="62">
        <v>24.792209302325578</v>
      </c>
      <c r="Q14" s="62">
        <v>26.392868217054275</v>
      </c>
      <c r="R14" s="12">
        <v>35.049999999999997</v>
      </c>
      <c r="S14">
        <v>86.83</v>
      </c>
      <c r="T14">
        <v>1</v>
      </c>
      <c r="U14">
        <v>84.33</v>
      </c>
      <c r="V14">
        <v>86.67</v>
      </c>
      <c r="X14">
        <v>269417.3</v>
      </c>
      <c r="Y14">
        <v>122743000</v>
      </c>
      <c r="Z14">
        <v>76229000</v>
      </c>
      <c r="AA14">
        <v>13597000</v>
      </c>
    </row>
    <row r="15" spans="1:27" x14ac:dyDescent="0.3">
      <c r="A15" s="58" t="s">
        <v>0</v>
      </c>
      <c r="B15" s="58">
        <v>2021</v>
      </c>
      <c r="C15" s="58">
        <v>84.67</v>
      </c>
      <c r="D15" s="58">
        <v>57.58</v>
      </c>
      <c r="E15" s="58">
        <v>30.49</v>
      </c>
      <c r="F15" s="58">
        <v>88.64</v>
      </c>
      <c r="G15" s="58">
        <v>89.03</v>
      </c>
      <c r="H15" s="58">
        <v>72.790000000000006</v>
      </c>
      <c r="I15" s="81">
        <f t="shared" si="0"/>
        <v>12.471573524137852</v>
      </c>
      <c r="J15" s="81">
        <v>18.741923309926108</v>
      </c>
      <c r="K15" s="81">
        <v>18.248194659930494</v>
      </c>
      <c r="L15" s="14">
        <v>2.7104473257019315</v>
      </c>
      <c r="M15" s="14">
        <f t="shared" si="1"/>
        <v>1.6384139168458951</v>
      </c>
      <c r="N15">
        <v>13.47</v>
      </c>
      <c r="O15">
        <v>0.63</v>
      </c>
      <c r="P15" s="62">
        <v>53.43942307692307</v>
      </c>
      <c r="Q15" s="62">
        <v>56.638499999999958</v>
      </c>
      <c r="R15" s="12">
        <v>93.21</v>
      </c>
      <c r="S15">
        <v>84.59</v>
      </c>
      <c r="T15">
        <v>1</v>
      </c>
      <c r="U15">
        <v>85.19</v>
      </c>
      <c r="V15">
        <v>86.67</v>
      </c>
      <c r="X15">
        <v>260816.8</v>
      </c>
      <c r="Y15">
        <v>137884000</v>
      </c>
      <c r="Z15">
        <v>84157000</v>
      </c>
      <c r="AA15">
        <v>14036000</v>
      </c>
    </row>
    <row r="16" spans="1:27" x14ac:dyDescent="0.3">
      <c r="A16" s="58" t="s">
        <v>1</v>
      </c>
      <c r="B16" s="58">
        <v>2008</v>
      </c>
      <c r="C16" s="58">
        <v>85.84</v>
      </c>
      <c r="D16" s="58">
        <v>45.3</v>
      </c>
      <c r="E16" s="58">
        <v>7.14</v>
      </c>
      <c r="F16" s="58">
        <v>82.2</v>
      </c>
      <c r="G16" s="58">
        <v>89.95</v>
      </c>
      <c r="H16" s="58">
        <v>82.36</v>
      </c>
      <c r="I16" s="81">
        <f t="shared" si="0"/>
        <v>11.49865918378817</v>
      </c>
      <c r="J16" s="81">
        <v>18.171297151835571</v>
      </c>
      <c r="K16" s="81">
        <v>17.023310430304861</v>
      </c>
      <c r="L16" s="14">
        <v>2.2778491669656606</v>
      </c>
      <c r="M16" s="14">
        <f t="shared" si="1"/>
        <v>3.1518409841458088</v>
      </c>
      <c r="N16">
        <v>11.4</v>
      </c>
      <c r="O16">
        <v>0.57999999999999996</v>
      </c>
      <c r="P16" s="62">
        <v>19.974545454545453</v>
      </c>
      <c r="Q16" s="62">
        <v>25.786875000000009</v>
      </c>
      <c r="R16" s="12">
        <v>34.380000000000003</v>
      </c>
      <c r="S16">
        <v>33.33</v>
      </c>
      <c r="T16">
        <v>0</v>
      </c>
      <c r="U16">
        <v>93.28</v>
      </c>
      <c r="V16">
        <v>76.92</v>
      </c>
      <c r="X16">
        <v>98583.5</v>
      </c>
      <c r="Y16">
        <v>77928099</v>
      </c>
      <c r="Z16">
        <v>24724629</v>
      </c>
      <c r="AA16">
        <v>8755675</v>
      </c>
    </row>
    <row r="17" spans="1:27" x14ac:dyDescent="0.3">
      <c r="A17" s="58" t="s">
        <v>1</v>
      </c>
      <c r="B17" s="58">
        <v>2009</v>
      </c>
      <c r="C17" s="58">
        <v>80.28</v>
      </c>
      <c r="D17" s="58">
        <v>53.6</v>
      </c>
      <c r="E17" s="58">
        <v>26.79</v>
      </c>
      <c r="F17" s="58">
        <v>79.98</v>
      </c>
      <c r="G17" s="58">
        <v>87.7</v>
      </c>
      <c r="H17" s="58">
        <v>69.400000000000006</v>
      </c>
      <c r="I17" s="81">
        <f t="shared" si="0"/>
        <v>11.443220983205874</v>
      </c>
      <c r="J17" s="81">
        <v>18.360788266552785</v>
      </c>
      <c r="K17" s="81">
        <v>17.360532170448383</v>
      </c>
      <c r="L17" s="14">
        <v>2.3635253355852384</v>
      </c>
      <c r="M17" s="14">
        <f t="shared" si="1"/>
        <v>2.7189780589931409</v>
      </c>
      <c r="N17">
        <v>11.16</v>
      </c>
      <c r="O17">
        <v>0.51</v>
      </c>
      <c r="P17" s="62">
        <v>16.568333333333328</v>
      </c>
      <c r="Q17" s="62">
        <v>16.611240310077516</v>
      </c>
      <c r="R17" s="12">
        <v>19.829999999999998</v>
      </c>
      <c r="S17">
        <v>28.95</v>
      </c>
      <c r="T17">
        <v>1</v>
      </c>
      <c r="U17">
        <v>75</v>
      </c>
      <c r="V17">
        <v>80</v>
      </c>
      <c r="X17">
        <v>93266.94</v>
      </c>
      <c r="Y17">
        <v>94186580</v>
      </c>
      <c r="Z17">
        <v>34640434</v>
      </c>
      <c r="AA17">
        <v>9628354</v>
      </c>
    </row>
    <row r="18" spans="1:27" x14ac:dyDescent="0.3">
      <c r="A18" s="58" t="s">
        <v>1</v>
      </c>
      <c r="B18" s="58">
        <v>2010</v>
      </c>
      <c r="C18" s="58">
        <v>80.540000000000006</v>
      </c>
      <c r="D18" s="58">
        <v>48.3</v>
      </c>
      <c r="E18" s="58">
        <v>12.07</v>
      </c>
      <c r="F18" s="58">
        <v>77.58</v>
      </c>
      <c r="G18" s="58">
        <v>90.4</v>
      </c>
      <c r="H18" s="58">
        <v>67.959999999999994</v>
      </c>
      <c r="I18" s="81">
        <f t="shared" si="0"/>
        <v>11.514955403250699</v>
      </c>
      <c r="J18" s="81">
        <v>18.622483708156263</v>
      </c>
      <c r="K18" s="81">
        <v>17.728756155721751</v>
      </c>
      <c r="L18" s="14">
        <v>2.5582810195879708</v>
      </c>
      <c r="M18" s="14">
        <f t="shared" si="1"/>
        <v>2.4442236634235872</v>
      </c>
      <c r="N18">
        <v>9.9700000000000006</v>
      </c>
      <c r="O18">
        <v>0.43</v>
      </c>
      <c r="P18" s="62">
        <v>16.501712062256811</v>
      </c>
      <c r="Q18" s="62">
        <v>17.427003891050575</v>
      </c>
      <c r="R18" s="12">
        <v>19.920000000000002</v>
      </c>
      <c r="S18">
        <v>30.56</v>
      </c>
      <c r="T18">
        <v>1</v>
      </c>
      <c r="U18">
        <v>78.569999999999993</v>
      </c>
      <c r="V18">
        <v>76.92</v>
      </c>
      <c r="X18">
        <v>100203.2</v>
      </c>
      <c r="Y18">
        <v>122360689</v>
      </c>
      <c r="Z18">
        <v>50061167</v>
      </c>
      <c r="AA18">
        <v>11913600</v>
      </c>
    </row>
    <row r="19" spans="1:27" x14ac:dyDescent="0.3">
      <c r="A19" s="58" t="s">
        <v>1</v>
      </c>
      <c r="B19" s="58">
        <v>2011</v>
      </c>
      <c r="C19" s="58">
        <v>86.72</v>
      </c>
      <c r="D19" s="58">
        <v>70.709999999999994</v>
      </c>
      <c r="E19" s="58">
        <v>42.42</v>
      </c>
      <c r="F19" s="58">
        <v>85.87</v>
      </c>
      <c r="G19" s="58">
        <v>87.91</v>
      </c>
      <c r="H19" s="58">
        <v>85.58</v>
      </c>
      <c r="I19" s="81">
        <f t="shared" si="0"/>
        <v>11.67413318520874</v>
      </c>
      <c r="J19" s="81">
        <v>18.466775679253413</v>
      </c>
      <c r="K19" s="81">
        <v>17.573581643811035</v>
      </c>
      <c r="L19" s="14">
        <v>2.4175865748250387</v>
      </c>
      <c r="M19" s="14">
        <f t="shared" si="1"/>
        <v>2.4429199763670977</v>
      </c>
      <c r="N19">
        <v>7.55</v>
      </c>
      <c r="O19">
        <v>0.49</v>
      </c>
      <c r="P19" s="62">
        <v>14.778235294117646</v>
      </c>
      <c r="Q19" s="62">
        <v>16.565686274509794</v>
      </c>
      <c r="R19" s="12">
        <v>21.87</v>
      </c>
      <c r="S19">
        <v>26.19</v>
      </c>
      <c r="T19">
        <v>1</v>
      </c>
      <c r="U19">
        <v>92.57</v>
      </c>
      <c r="V19">
        <v>78.569999999999993</v>
      </c>
      <c r="X19">
        <v>117492.9</v>
      </c>
      <c r="Y19">
        <v>104717382</v>
      </c>
      <c r="Z19">
        <v>42865662</v>
      </c>
      <c r="AA19">
        <v>10218751</v>
      </c>
    </row>
    <row r="20" spans="1:27" x14ac:dyDescent="0.3">
      <c r="A20" s="58" t="s">
        <v>1</v>
      </c>
      <c r="B20" s="58">
        <v>2012</v>
      </c>
      <c r="C20" s="58">
        <v>84.7</v>
      </c>
      <c r="D20" s="58">
        <v>65.63</v>
      </c>
      <c r="E20" s="58">
        <v>50</v>
      </c>
      <c r="F20" s="58">
        <v>83.74</v>
      </c>
      <c r="G20" s="58">
        <v>86.52</v>
      </c>
      <c r="H20" s="58">
        <v>82.68</v>
      </c>
      <c r="I20" s="81">
        <f t="shared" si="0"/>
        <v>11.719053876333057</v>
      </c>
      <c r="J20" s="81">
        <v>18.488457292017806</v>
      </c>
      <c r="K20" s="81">
        <v>17.590751452905081</v>
      </c>
      <c r="L20" s="14">
        <v>2.3909579011488891</v>
      </c>
      <c r="M20" s="14">
        <f t="shared" si="1"/>
        <v>2.4539668536139643</v>
      </c>
      <c r="N20">
        <v>8.86</v>
      </c>
      <c r="O20">
        <v>0.49</v>
      </c>
      <c r="P20" s="62">
        <v>7.9368359374999926</v>
      </c>
      <c r="Q20" s="62">
        <v>9.5380468750000045</v>
      </c>
      <c r="R20" s="12">
        <v>13.01</v>
      </c>
      <c r="S20">
        <v>24</v>
      </c>
      <c r="T20">
        <v>1</v>
      </c>
      <c r="U20">
        <v>92.95</v>
      </c>
      <c r="V20">
        <v>84.62</v>
      </c>
      <c r="X20">
        <v>122891.1</v>
      </c>
      <c r="Y20">
        <v>107012616</v>
      </c>
      <c r="Z20">
        <v>43608012</v>
      </c>
      <c r="AA20">
        <v>9923953</v>
      </c>
    </row>
    <row r="21" spans="1:27" x14ac:dyDescent="0.3">
      <c r="A21" s="58" t="s">
        <v>1</v>
      </c>
      <c r="B21" s="58">
        <v>2013</v>
      </c>
      <c r="C21" s="58">
        <v>84.46</v>
      </c>
      <c r="D21" s="58">
        <v>48.31</v>
      </c>
      <c r="E21" s="58">
        <v>11.84</v>
      </c>
      <c r="F21" s="58">
        <v>85.9</v>
      </c>
      <c r="G21" s="58">
        <v>89.4</v>
      </c>
      <c r="H21" s="58">
        <v>76.040000000000006</v>
      </c>
      <c r="I21" s="81">
        <f t="shared" si="0"/>
        <v>11.785728136135836</v>
      </c>
      <c r="J21" s="81">
        <v>18.480448028948828</v>
      </c>
      <c r="K21" s="81">
        <v>17.495738974527811</v>
      </c>
      <c r="L21" s="14">
        <v>2.2841317729732347</v>
      </c>
      <c r="M21" s="14">
        <f t="shared" si="1"/>
        <v>2.6770329002184341</v>
      </c>
      <c r="N21">
        <v>8.4499999999999993</v>
      </c>
      <c r="O21">
        <v>0.51</v>
      </c>
      <c r="P21" s="62">
        <v>4.5099606299212596</v>
      </c>
      <c r="Q21" s="62">
        <v>5.3667968749999986</v>
      </c>
      <c r="R21" s="12">
        <v>8.0399999999999991</v>
      </c>
      <c r="S21">
        <v>23.91</v>
      </c>
      <c r="T21">
        <v>1</v>
      </c>
      <c r="U21">
        <v>85.63</v>
      </c>
      <c r="V21">
        <v>94.12</v>
      </c>
      <c r="X21">
        <v>131364.1</v>
      </c>
      <c r="Y21">
        <v>106158947</v>
      </c>
      <c r="Z21">
        <v>39655451</v>
      </c>
      <c r="AA21">
        <v>8817159</v>
      </c>
    </row>
    <row r="22" spans="1:27" x14ac:dyDescent="0.3">
      <c r="A22" s="58" t="s">
        <v>1</v>
      </c>
      <c r="B22" s="58">
        <v>2014</v>
      </c>
      <c r="C22" s="58">
        <v>84.3</v>
      </c>
      <c r="D22" s="58">
        <v>45.72</v>
      </c>
      <c r="E22" s="58">
        <v>7.35</v>
      </c>
      <c r="F22" s="58">
        <v>79.64</v>
      </c>
      <c r="G22" s="58">
        <v>90.25</v>
      </c>
      <c r="H22" s="58">
        <v>78.819999999999993</v>
      </c>
      <c r="I22" s="81">
        <f t="shared" si="0"/>
        <v>11.964049490802145</v>
      </c>
      <c r="J22" s="81">
        <v>18.575019766042107</v>
      </c>
      <c r="K22" s="81">
        <v>17.649998006853917</v>
      </c>
      <c r="L22" s="14">
        <v>2.5903827087704396</v>
      </c>
      <c r="M22" s="14">
        <f t="shared" si="1"/>
        <v>2.5219231347612192</v>
      </c>
      <c r="N22">
        <v>8.92</v>
      </c>
      <c r="O22">
        <v>0.42</v>
      </c>
      <c r="P22" s="62">
        <v>5.9405577689243021</v>
      </c>
      <c r="Q22" s="62">
        <v>6.9000390625000003</v>
      </c>
      <c r="R22" s="12">
        <v>8.77</v>
      </c>
      <c r="S22">
        <v>0</v>
      </c>
      <c r="T22">
        <v>1</v>
      </c>
      <c r="U22">
        <v>90.38</v>
      </c>
      <c r="V22">
        <v>100</v>
      </c>
      <c r="X22">
        <v>157007.6</v>
      </c>
      <c r="Y22">
        <v>116688642</v>
      </c>
      <c r="Z22">
        <v>46269706</v>
      </c>
      <c r="AA22">
        <v>12334874</v>
      </c>
    </row>
    <row r="23" spans="1:27" x14ac:dyDescent="0.3">
      <c r="A23" s="58" t="s">
        <v>1</v>
      </c>
      <c r="B23" s="58">
        <v>2015</v>
      </c>
      <c r="C23" s="58">
        <v>84.24</v>
      </c>
      <c r="D23" s="58">
        <v>77.650000000000006</v>
      </c>
      <c r="E23" s="58">
        <v>73.680000000000007</v>
      </c>
      <c r="F23" s="58">
        <v>79.92</v>
      </c>
      <c r="G23" s="58">
        <v>89.88</v>
      </c>
      <c r="H23" s="58">
        <v>78.98</v>
      </c>
      <c r="I23" s="81">
        <f t="shared" si="0"/>
        <v>12.244709053394979</v>
      </c>
      <c r="J23" s="81">
        <v>18.626427427488942</v>
      </c>
      <c r="K23" s="81">
        <v>17.634715264272938</v>
      </c>
      <c r="L23" s="14">
        <v>2.2951863899679679</v>
      </c>
      <c r="M23" s="14">
        <f t="shared" si="1"/>
        <v>2.695846251951536</v>
      </c>
      <c r="N23">
        <v>14.78</v>
      </c>
      <c r="O23">
        <v>0.4</v>
      </c>
      <c r="P23" s="62">
        <v>7.6819367588932828</v>
      </c>
      <c r="Q23" s="62">
        <v>8.2714785992217958</v>
      </c>
      <c r="R23" s="12">
        <v>9.17</v>
      </c>
      <c r="S23">
        <v>0</v>
      </c>
      <c r="T23">
        <v>1</v>
      </c>
      <c r="U23">
        <v>98.05</v>
      </c>
      <c r="V23">
        <v>100</v>
      </c>
      <c r="X23">
        <v>207878.5</v>
      </c>
      <c r="Y23">
        <v>122844198</v>
      </c>
      <c r="Z23">
        <v>45567954</v>
      </c>
      <c r="AA23">
        <v>8926286</v>
      </c>
    </row>
    <row r="24" spans="1:27" x14ac:dyDescent="0.3">
      <c r="A24" s="58" t="s">
        <v>1</v>
      </c>
      <c r="B24" s="58">
        <v>2016</v>
      </c>
      <c r="C24" s="58">
        <v>82.99</v>
      </c>
      <c r="D24" s="58">
        <v>65.45</v>
      </c>
      <c r="E24" s="58">
        <v>46.67</v>
      </c>
      <c r="F24" s="58">
        <v>81.010000000000005</v>
      </c>
      <c r="G24" s="58">
        <v>89.47</v>
      </c>
      <c r="H24" s="58">
        <v>74.75</v>
      </c>
      <c r="I24" s="81">
        <f t="shared" si="0"/>
        <v>12.29002906923156</v>
      </c>
      <c r="J24" s="81">
        <v>18.628444632227236</v>
      </c>
      <c r="K24" s="81">
        <v>17.651278133254287</v>
      </c>
      <c r="L24" s="14">
        <v>2.2354181606080581</v>
      </c>
      <c r="M24" s="14">
        <f t="shared" si="1"/>
        <v>2.6569171884333724</v>
      </c>
      <c r="N24">
        <v>5.88</v>
      </c>
      <c r="O24">
        <v>0.4</v>
      </c>
      <c r="P24" s="62">
        <v>5.3497665369649798</v>
      </c>
      <c r="Q24" s="62">
        <v>5.6182329317269106</v>
      </c>
      <c r="R24" s="12">
        <v>8.7100000000000009</v>
      </c>
      <c r="S24">
        <v>0</v>
      </c>
      <c r="T24">
        <v>1</v>
      </c>
      <c r="U24">
        <v>94.08</v>
      </c>
      <c r="V24">
        <v>100</v>
      </c>
      <c r="X24">
        <v>217516.3</v>
      </c>
      <c r="Y24">
        <v>123092250</v>
      </c>
      <c r="Z24">
        <v>46328975</v>
      </c>
      <c r="AA24">
        <v>8350391</v>
      </c>
    </row>
    <row r="25" spans="1:27" x14ac:dyDescent="0.3">
      <c r="A25" s="58" t="s">
        <v>1</v>
      </c>
      <c r="B25" s="58">
        <v>2017</v>
      </c>
      <c r="C25" s="58">
        <v>85.79</v>
      </c>
      <c r="D25" s="58">
        <v>48.71</v>
      </c>
      <c r="E25" s="58">
        <v>11.63</v>
      </c>
      <c r="F25" s="58">
        <v>81.93</v>
      </c>
      <c r="G25" s="58">
        <v>91.54</v>
      </c>
      <c r="H25" s="58">
        <v>80.05</v>
      </c>
      <c r="I25" s="81">
        <f t="shared" si="0"/>
        <v>12.127820250955988</v>
      </c>
      <c r="J25" s="81">
        <v>18.616279599350456</v>
      </c>
      <c r="K25" s="81">
        <v>17.713572601098146</v>
      </c>
      <c r="L25" s="14">
        <v>2.2670291045267295</v>
      </c>
      <c r="M25" s="14">
        <f t="shared" si="1"/>
        <v>2.4662702724058234</v>
      </c>
      <c r="N25">
        <v>6.69</v>
      </c>
      <c r="O25">
        <v>0.4</v>
      </c>
      <c r="P25" s="62">
        <v>5.8285490196078431</v>
      </c>
      <c r="Q25" s="62">
        <v>6.2326050420168064</v>
      </c>
      <c r="R25" s="12">
        <v>8.64</v>
      </c>
      <c r="S25">
        <v>0</v>
      </c>
      <c r="T25">
        <v>1</v>
      </c>
      <c r="U25">
        <v>98.15</v>
      </c>
      <c r="V25">
        <v>100</v>
      </c>
      <c r="X25">
        <v>184946.2</v>
      </c>
      <c r="Y25">
        <v>121603900</v>
      </c>
      <c r="Z25">
        <v>49306802</v>
      </c>
      <c r="AA25">
        <v>8650687</v>
      </c>
    </row>
    <row r="26" spans="1:27" x14ac:dyDescent="0.3">
      <c r="A26" s="58" t="s">
        <v>1</v>
      </c>
      <c r="B26" s="58">
        <v>2018</v>
      </c>
      <c r="C26" s="58">
        <v>83.85</v>
      </c>
      <c r="D26" s="58">
        <v>56.7</v>
      </c>
      <c r="E26" s="58">
        <v>29.55</v>
      </c>
      <c r="F26" s="58">
        <v>82.42</v>
      </c>
      <c r="G26" s="58">
        <v>91.24</v>
      </c>
      <c r="H26" s="58">
        <v>73.84</v>
      </c>
      <c r="I26" s="81">
        <f t="shared" si="0"/>
        <v>12.127660732388094</v>
      </c>
      <c r="J26" s="81">
        <v>18.716334319381101</v>
      </c>
      <c r="K26" s="81">
        <v>17.860750726652068</v>
      </c>
      <c r="L26" s="14">
        <v>2.3955517106187023</v>
      </c>
      <c r="M26" s="14">
        <f t="shared" si="1"/>
        <v>2.3527470260606478</v>
      </c>
      <c r="N26">
        <v>10.25</v>
      </c>
      <c r="O26">
        <v>0.39</v>
      </c>
      <c r="P26" s="62">
        <v>15.665081300813005</v>
      </c>
      <c r="Q26" s="62">
        <v>17.575252918287951</v>
      </c>
      <c r="R26" s="12">
        <v>28</v>
      </c>
      <c r="S26">
        <v>0</v>
      </c>
      <c r="T26">
        <v>1</v>
      </c>
      <c r="U26">
        <v>88.08</v>
      </c>
      <c r="V26">
        <v>100</v>
      </c>
      <c r="X26">
        <v>184916.7</v>
      </c>
      <c r="Y26">
        <v>134400448</v>
      </c>
      <c r="Z26">
        <v>57124904</v>
      </c>
      <c r="AA26">
        <v>9974251</v>
      </c>
    </row>
    <row r="27" spans="1:27" x14ac:dyDescent="0.3">
      <c r="A27" s="58" t="s">
        <v>1</v>
      </c>
      <c r="B27" s="58">
        <v>2019</v>
      </c>
      <c r="C27" s="58">
        <v>85.49</v>
      </c>
      <c r="D27" s="58">
        <v>52.53</v>
      </c>
      <c r="E27" s="58">
        <v>19.57</v>
      </c>
      <c r="F27" s="58">
        <v>84.27</v>
      </c>
      <c r="G27" s="58">
        <v>92.85</v>
      </c>
      <c r="H27" s="58">
        <v>75.38</v>
      </c>
      <c r="I27" s="81">
        <f t="shared" si="0"/>
        <v>12.149239296497994</v>
      </c>
      <c r="J27" s="81">
        <v>18.487649883741653</v>
      </c>
      <c r="K27" s="81">
        <v>17.788682847549495</v>
      </c>
      <c r="L27" s="14">
        <v>2.4676649455274022</v>
      </c>
      <c r="M27" s="14">
        <f t="shared" si="1"/>
        <v>2.0116736477872883</v>
      </c>
      <c r="N27">
        <v>10.17</v>
      </c>
      <c r="O27">
        <v>0.45</v>
      </c>
      <c r="P27" s="62">
        <v>24.825120000000009</v>
      </c>
      <c r="Q27" s="62">
        <v>26.61542635658914</v>
      </c>
      <c r="R27" s="12">
        <v>31.91</v>
      </c>
      <c r="S27">
        <v>0</v>
      </c>
      <c r="T27">
        <v>1</v>
      </c>
      <c r="U27">
        <v>93.09</v>
      </c>
      <c r="V27">
        <v>100</v>
      </c>
      <c r="X27">
        <v>188950.3</v>
      </c>
      <c r="Y27">
        <v>106926248</v>
      </c>
      <c r="Z27">
        <v>53152880</v>
      </c>
      <c r="AA27">
        <v>10794873</v>
      </c>
    </row>
    <row r="28" spans="1:27" x14ac:dyDescent="0.3">
      <c r="A28" s="58" t="s">
        <v>1</v>
      </c>
      <c r="B28" s="58">
        <v>2020</v>
      </c>
      <c r="C28" s="58">
        <v>86.2</v>
      </c>
      <c r="D28" s="58">
        <v>46.67</v>
      </c>
      <c r="E28" s="58">
        <v>7.14</v>
      </c>
      <c r="F28" s="58">
        <v>82.73</v>
      </c>
      <c r="G28" s="58">
        <v>92.95</v>
      </c>
      <c r="H28" s="58">
        <v>78.67</v>
      </c>
      <c r="I28" s="81">
        <f t="shared" si="0"/>
        <v>12.218960736146256</v>
      </c>
      <c r="J28" s="81">
        <v>18.512373707693452</v>
      </c>
      <c r="K28" s="81">
        <v>17.900703622680872</v>
      </c>
      <c r="L28" s="14">
        <v>2.5118718812746992</v>
      </c>
      <c r="M28" s="14">
        <f t="shared" si="1"/>
        <v>1.8435076437577218</v>
      </c>
      <c r="N28">
        <v>7.51</v>
      </c>
      <c r="O28">
        <v>0.42</v>
      </c>
      <c r="P28" s="62">
        <v>24.792209302325578</v>
      </c>
      <c r="Q28" s="62">
        <v>26.392868217054275</v>
      </c>
      <c r="R28" s="12">
        <v>35.049999999999997</v>
      </c>
      <c r="S28">
        <v>0</v>
      </c>
      <c r="T28">
        <v>1</v>
      </c>
      <c r="U28">
        <v>97.76</v>
      </c>
      <c r="V28">
        <v>100</v>
      </c>
      <c r="X28">
        <v>202594.3</v>
      </c>
      <c r="Y28">
        <v>109602825</v>
      </c>
      <c r="Z28">
        <v>59453415</v>
      </c>
      <c r="AA28">
        <v>11327985</v>
      </c>
    </row>
    <row r="29" spans="1:27" x14ac:dyDescent="0.3">
      <c r="A29" s="58" t="s">
        <v>1</v>
      </c>
      <c r="B29" s="58">
        <v>2021</v>
      </c>
      <c r="C29" s="58">
        <v>85.72</v>
      </c>
      <c r="D29" s="58">
        <v>58.67</v>
      </c>
      <c r="E29" s="58">
        <v>31.62</v>
      </c>
      <c r="F29" s="58">
        <v>85.89</v>
      </c>
      <c r="G29" s="58">
        <v>92.63</v>
      </c>
      <c r="H29" s="58">
        <v>75.25</v>
      </c>
      <c r="I29" s="81">
        <f t="shared" si="0"/>
        <v>12.194807430595695</v>
      </c>
      <c r="J29" s="81">
        <v>18.575831700478897</v>
      </c>
      <c r="K29" s="81">
        <v>17.821565836112097</v>
      </c>
      <c r="L29" s="14">
        <v>2.5156478433442326</v>
      </c>
      <c r="M29" s="14">
        <f t="shared" si="1"/>
        <v>2.1260501411256847</v>
      </c>
      <c r="N29">
        <v>19.940000000000001</v>
      </c>
      <c r="O29">
        <v>0.41</v>
      </c>
      <c r="P29" s="62">
        <v>53.43942307692307</v>
      </c>
      <c r="Q29" s="62">
        <v>56.638499999999958</v>
      </c>
      <c r="R29" s="12">
        <v>93.21</v>
      </c>
      <c r="S29">
        <v>0</v>
      </c>
      <c r="T29">
        <v>1</v>
      </c>
      <c r="U29">
        <v>90.05</v>
      </c>
      <c r="V29">
        <v>100</v>
      </c>
      <c r="X29">
        <v>197759.6</v>
      </c>
      <c r="Y29">
        <v>116783424</v>
      </c>
      <c r="Z29">
        <v>54929760</v>
      </c>
      <c r="AA29">
        <v>11374623</v>
      </c>
    </row>
    <row r="30" spans="1:27" x14ac:dyDescent="0.3">
      <c r="A30" s="58" t="s">
        <v>745</v>
      </c>
      <c r="B30" s="58">
        <v>2008</v>
      </c>
      <c r="C30" s="58">
        <v>75.08</v>
      </c>
      <c r="D30" s="58">
        <v>61.35</v>
      </c>
      <c r="E30" s="58">
        <v>50</v>
      </c>
      <c r="F30" s="58">
        <v>85.1</v>
      </c>
      <c r="G30" s="58">
        <v>82.39</v>
      </c>
      <c r="H30" s="58">
        <v>56.8</v>
      </c>
      <c r="I30" s="81">
        <f t="shared" si="0"/>
        <v>9.9410910933862642</v>
      </c>
      <c r="J30" s="81">
        <v>18.123083006713209</v>
      </c>
      <c r="K30" s="81">
        <v>16.832906471154292</v>
      </c>
      <c r="L30" s="14">
        <v>2.5444326291020274</v>
      </c>
      <c r="M30" s="14">
        <f t="shared" si="1"/>
        <v>3.6334279283687247</v>
      </c>
      <c r="N30">
        <v>12.09</v>
      </c>
      <c r="O30">
        <v>0.61</v>
      </c>
      <c r="P30" s="62">
        <v>19.974545454545453</v>
      </c>
      <c r="Q30" s="62">
        <v>25.786875000000009</v>
      </c>
      <c r="R30" s="12">
        <v>34.380000000000003</v>
      </c>
      <c r="S30">
        <v>33.33</v>
      </c>
      <c r="T30">
        <v>1</v>
      </c>
      <c r="U30">
        <v>41.04</v>
      </c>
      <c r="V30" t="s">
        <v>679</v>
      </c>
      <c r="X30">
        <v>20766.39</v>
      </c>
      <c r="Y30">
        <v>74260000</v>
      </c>
      <c r="Z30">
        <v>20438000</v>
      </c>
      <c r="AA30">
        <v>11736000</v>
      </c>
    </row>
    <row r="31" spans="1:27" x14ac:dyDescent="0.3">
      <c r="A31" s="58" t="s">
        <v>745</v>
      </c>
      <c r="B31" s="58">
        <v>2009</v>
      </c>
      <c r="C31" s="58">
        <v>72.89</v>
      </c>
      <c r="D31" s="58">
        <v>57.6</v>
      </c>
      <c r="E31" s="58">
        <v>39.29</v>
      </c>
      <c r="F31" s="58">
        <v>86.12</v>
      </c>
      <c r="G31" s="58">
        <v>79.03</v>
      </c>
      <c r="H31" s="58">
        <v>54.01</v>
      </c>
      <c r="I31" s="81">
        <f t="shared" si="0"/>
        <v>9.8232309469880725</v>
      </c>
      <c r="J31" s="81">
        <v>18.092065559695921</v>
      </c>
      <c r="K31" s="81">
        <v>17.951924336601945</v>
      </c>
      <c r="L31" s="14">
        <v>2.6674365182169129</v>
      </c>
      <c r="M31" s="14">
        <f t="shared" si="1"/>
        <v>1.1504362555530698</v>
      </c>
      <c r="N31">
        <v>12.67</v>
      </c>
      <c r="O31">
        <v>0.68</v>
      </c>
      <c r="P31" s="62">
        <v>16.568333333333328</v>
      </c>
      <c r="Q31" s="62">
        <v>16.611240310077516</v>
      </c>
      <c r="R31" s="12">
        <v>19.829999999999998</v>
      </c>
      <c r="S31">
        <v>28.95</v>
      </c>
      <c r="T31">
        <v>1</v>
      </c>
      <c r="U31">
        <v>37.159999999999997</v>
      </c>
      <c r="V31" t="s">
        <v>679</v>
      </c>
      <c r="X31">
        <v>18457.59</v>
      </c>
      <c r="Y31">
        <v>71992000</v>
      </c>
      <c r="Z31">
        <v>62578000</v>
      </c>
      <c r="AA31">
        <v>13403000</v>
      </c>
    </row>
    <row r="32" spans="1:27" x14ac:dyDescent="0.3">
      <c r="A32" s="58" t="s">
        <v>745</v>
      </c>
      <c r="B32" s="58">
        <v>2010</v>
      </c>
      <c r="C32" s="58">
        <v>76.94</v>
      </c>
      <c r="D32" s="58">
        <v>58.11</v>
      </c>
      <c r="E32" s="58">
        <v>39.659999999999997</v>
      </c>
      <c r="F32" s="58">
        <v>82.95</v>
      </c>
      <c r="G32" s="58">
        <v>79.69</v>
      </c>
      <c r="H32" s="58">
        <v>68.44</v>
      </c>
      <c r="I32" s="81">
        <f t="shared" si="0"/>
        <v>9.8842639575683684</v>
      </c>
      <c r="J32" s="81">
        <v>17.887132233079107</v>
      </c>
      <c r="K32" s="81">
        <v>17.665445371078999</v>
      </c>
      <c r="L32" s="14">
        <v>2.7326777709269403</v>
      </c>
      <c r="M32" s="14">
        <f t="shared" si="1"/>
        <v>1.2481804639284955</v>
      </c>
      <c r="N32">
        <v>15.57</v>
      </c>
      <c r="O32">
        <v>0.81</v>
      </c>
      <c r="P32" s="62">
        <v>16.501712062256811</v>
      </c>
      <c r="Q32" s="62">
        <v>17.427003891050575</v>
      </c>
      <c r="R32" s="12">
        <v>19.920000000000002</v>
      </c>
      <c r="S32">
        <v>30.56</v>
      </c>
      <c r="T32">
        <v>1</v>
      </c>
      <c r="U32">
        <v>69.48</v>
      </c>
      <c r="V32">
        <v>87.5</v>
      </c>
      <c r="X32">
        <v>19619.2</v>
      </c>
      <c r="Y32">
        <v>58652000</v>
      </c>
      <c r="Z32">
        <v>46990000</v>
      </c>
      <c r="AA32">
        <v>14374000</v>
      </c>
    </row>
    <row r="33" spans="1:27" x14ac:dyDescent="0.3">
      <c r="A33" s="58" t="s">
        <v>745</v>
      </c>
      <c r="B33" s="58">
        <v>2011</v>
      </c>
      <c r="C33" s="58">
        <v>72.28</v>
      </c>
      <c r="D33" s="58">
        <v>63.48</v>
      </c>
      <c r="E33" s="58">
        <v>63.64</v>
      </c>
      <c r="F33" s="58">
        <v>83.13</v>
      </c>
      <c r="G33" s="58">
        <v>77.430000000000007</v>
      </c>
      <c r="H33" s="58">
        <v>56.62</v>
      </c>
      <c r="I33" s="81">
        <f t="shared" si="0"/>
        <v>9.8217567541722417</v>
      </c>
      <c r="J33" s="81">
        <v>17.889890479766777</v>
      </c>
      <c r="K33" s="81">
        <v>17.60721732187768</v>
      </c>
      <c r="L33" s="14">
        <v>2.6519030404792088</v>
      </c>
      <c r="M33" s="14">
        <f t="shared" si="1"/>
        <v>1.3266714788414689</v>
      </c>
      <c r="N33">
        <v>17.93</v>
      </c>
      <c r="O33">
        <v>0.72</v>
      </c>
      <c r="P33" s="62">
        <v>14.778235294117646</v>
      </c>
      <c r="Q33" s="62">
        <v>16.565686274509794</v>
      </c>
      <c r="R33" s="12">
        <v>21.87</v>
      </c>
      <c r="S33">
        <v>26.19</v>
      </c>
      <c r="T33">
        <v>1</v>
      </c>
      <c r="U33">
        <v>50.68</v>
      </c>
      <c r="V33">
        <v>17.649999999999999</v>
      </c>
      <c r="X33">
        <v>18430.400000000001</v>
      </c>
      <c r="Y33">
        <v>58814000</v>
      </c>
      <c r="Z33">
        <v>44332000</v>
      </c>
      <c r="AA33">
        <v>13181000</v>
      </c>
    </row>
    <row r="34" spans="1:27" x14ac:dyDescent="0.3">
      <c r="A34" s="58" t="s">
        <v>745</v>
      </c>
      <c r="B34" s="58">
        <v>2012</v>
      </c>
      <c r="C34" s="58">
        <v>81.459999999999994</v>
      </c>
      <c r="D34" s="58">
        <v>81.459999999999994</v>
      </c>
      <c r="E34" s="58">
        <v>86.21</v>
      </c>
      <c r="F34" s="58">
        <v>87.02</v>
      </c>
      <c r="G34" s="58">
        <v>86.47</v>
      </c>
      <c r="H34" s="58">
        <v>69.89</v>
      </c>
      <c r="I34" s="81">
        <f t="shared" si="0"/>
        <v>10.002427500391031</v>
      </c>
      <c r="J34" s="81">
        <v>17.909004758731538</v>
      </c>
      <c r="K34" s="81">
        <v>17.581837046211721</v>
      </c>
      <c r="L34" s="14">
        <v>2.7817342738994837</v>
      </c>
      <c r="M34" s="14">
        <f t="shared" si="1"/>
        <v>1.387034080655237</v>
      </c>
      <c r="N34">
        <v>17.97</v>
      </c>
      <c r="O34">
        <v>0.76</v>
      </c>
      <c r="P34" s="62">
        <v>7.9368359374999926</v>
      </c>
      <c r="Q34" s="62">
        <v>9.5380468750000045</v>
      </c>
      <c r="R34" s="12">
        <v>13.01</v>
      </c>
      <c r="S34">
        <v>24</v>
      </c>
      <c r="T34">
        <v>1</v>
      </c>
      <c r="U34">
        <v>67.31</v>
      </c>
      <c r="V34">
        <v>66.67</v>
      </c>
      <c r="X34">
        <v>22080</v>
      </c>
      <c r="Y34">
        <v>59949000</v>
      </c>
      <c r="Z34">
        <v>43221000</v>
      </c>
      <c r="AA34">
        <v>15147000</v>
      </c>
    </row>
    <row r="35" spans="1:27" x14ac:dyDescent="0.3">
      <c r="A35" s="58" t="s">
        <v>745</v>
      </c>
      <c r="B35" s="58">
        <v>2013</v>
      </c>
      <c r="C35" s="58">
        <v>81.09</v>
      </c>
      <c r="D35" s="58">
        <v>78.38</v>
      </c>
      <c r="E35" s="58">
        <v>78.95</v>
      </c>
      <c r="F35" s="58">
        <v>87.13</v>
      </c>
      <c r="G35" s="58">
        <v>89.27</v>
      </c>
      <c r="H35" s="58">
        <v>64.42</v>
      </c>
      <c r="I35" s="81">
        <f t="shared" si="0"/>
        <v>10.119373229082015</v>
      </c>
      <c r="J35" s="81">
        <v>17.866599611515419</v>
      </c>
      <c r="K35" s="81">
        <v>17.405094400982634</v>
      </c>
      <c r="L35" s="14">
        <v>2.8067485738864857</v>
      </c>
      <c r="M35" s="14">
        <f t="shared" si="1"/>
        <v>1.586460145227643</v>
      </c>
      <c r="N35">
        <v>20.420000000000002</v>
      </c>
      <c r="O35">
        <v>0.81</v>
      </c>
      <c r="P35" s="62">
        <v>4.5099606299212596</v>
      </c>
      <c r="Q35" s="62">
        <v>5.3667968749999986</v>
      </c>
      <c r="R35" s="12">
        <v>8.0399999999999991</v>
      </c>
      <c r="S35">
        <v>23.91</v>
      </c>
      <c r="T35">
        <v>1</v>
      </c>
      <c r="U35">
        <v>59.38</v>
      </c>
      <c r="V35">
        <v>62.5</v>
      </c>
      <c r="X35">
        <v>24819.21</v>
      </c>
      <c r="Y35">
        <v>57460000</v>
      </c>
      <c r="Z35">
        <v>36219000</v>
      </c>
      <c r="AA35">
        <v>15556000</v>
      </c>
    </row>
    <row r="36" spans="1:27" x14ac:dyDescent="0.3">
      <c r="A36" s="58" t="s">
        <v>745</v>
      </c>
      <c r="B36" s="58">
        <v>2014</v>
      </c>
      <c r="C36" s="58">
        <v>89.7</v>
      </c>
      <c r="D36" s="58">
        <v>64.13</v>
      </c>
      <c r="E36" s="58">
        <v>41.18</v>
      </c>
      <c r="F36" s="58">
        <v>88.01</v>
      </c>
      <c r="G36" s="58">
        <v>96.22</v>
      </c>
      <c r="H36" s="58">
        <v>81.180000000000007</v>
      </c>
      <c r="I36" s="81">
        <f t="shared" si="0"/>
        <v>10.378926695077862</v>
      </c>
      <c r="J36" s="81">
        <v>18.103391334747926</v>
      </c>
      <c r="K36" s="81">
        <v>17.752304221717633</v>
      </c>
      <c r="L36" s="14">
        <v>2.7457954673444687</v>
      </c>
      <c r="M36" s="14">
        <f t="shared" si="1"/>
        <v>1.420611074257619</v>
      </c>
      <c r="N36">
        <v>15.41</v>
      </c>
      <c r="O36">
        <v>0.65</v>
      </c>
      <c r="P36" s="62">
        <v>5.9405577689243021</v>
      </c>
      <c r="Q36" s="62">
        <v>6.9000390625000003</v>
      </c>
      <c r="R36" s="12">
        <v>8.77</v>
      </c>
      <c r="S36">
        <v>21.05</v>
      </c>
      <c r="T36">
        <v>1</v>
      </c>
      <c r="U36">
        <v>86.54</v>
      </c>
      <c r="V36">
        <v>57.14</v>
      </c>
      <c r="X36">
        <v>32174.41</v>
      </c>
      <c r="Y36">
        <v>72812000</v>
      </c>
      <c r="Z36">
        <v>51254000</v>
      </c>
      <c r="AA36">
        <v>14577000</v>
      </c>
    </row>
    <row r="37" spans="1:27" x14ac:dyDescent="0.3">
      <c r="A37" s="58" t="s">
        <v>745</v>
      </c>
      <c r="B37" s="58">
        <v>2015</v>
      </c>
      <c r="C37" s="58">
        <v>89.34</v>
      </c>
      <c r="D37" s="58">
        <v>89.34</v>
      </c>
      <c r="E37" s="58">
        <v>100</v>
      </c>
      <c r="F37" s="58">
        <v>87.26</v>
      </c>
      <c r="G37" s="58">
        <v>96.41</v>
      </c>
      <c r="H37" s="58">
        <v>80.290000000000006</v>
      </c>
      <c r="I37" s="81">
        <f t="shared" si="0"/>
        <v>10.488105034211284</v>
      </c>
      <c r="J37" s="81">
        <v>18.108692317636038</v>
      </c>
      <c r="K37" s="81">
        <v>17.725511520440783</v>
      </c>
      <c r="L37" s="14">
        <v>2.6948298629313552</v>
      </c>
      <c r="M37" s="14">
        <f t="shared" si="1"/>
        <v>1.4669432253151367</v>
      </c>
      <c r="N37">
        <v>13.05</v>
      </c>
      <c r="O37">
        <v>0.66</v>
      </c>
      <c r="P37" s="62">
        <v>7.6819367588932828</v>
      </c>
      <c r="Q37" s="62">
        <v>8.2714785992217958</v>
      </c>
      <c r="R37" s="12">
        <v>9.17</v>
      </c>
      <c r="S37">
        <v>22.22</v>
      </c>
      <c r="T37">
        <v>1</v>
      </c>
      <c r="U37">
        <v>86.36</v>
      </c>
      <c r="V37">
        <v>69.23</v>
      </c>
      <c r="X37">
        <v>35886.089999999997</v>
      </c>
      <c r="Y37">
        <v>73199000</v>
      </c>
      <c r="Z37">
        <v>49899000</v>
      </c>
      <c r="AA37">
        <v>13803000</v>
      </c>
    </row>
    <row r="38" spans="1:27" x14ac:dyDescent="0.3">
      <c r="A38" s="58" t="s">
        <v>745</v>
      </c>
      <c r="B38" s="58">
        <v>2016</v>
      </c>
      <c r="C38" s="58">
        <v>87.48</v>
      </c>
      <c r="D38" s="58">
        <v>87.48</v>
      </c>
      <c r="E38" s="58">
        <v>100</v>
      </c>
      <c r="F38" s="58">
        <v>87.15</v>
      </c>
      <c r="G38" s="58">
        <v>97.01</v>
      </c>
      <c r="H38" s="58">
        <v>73.48</v>
      </c>
      <c r="I38" s="81">
        <f t="shared" si="0"/>
        <v>10.627369785032203</v>
      </c>
      <c r="J38" s="81">
        <v>18.119481052099498</v>
      </c>
      <c r="K38" s="81">
        <v>17.678154225694346</v>
      </c>
      <c r="L38" s="14">
        <v>2.7643045026520836</v>
      </c>
      <c r="M38" s="14">
        <f t="shared" si="1"/>
        <v>1.5547687587989325</v>
      </c>
      <c r="N38">
        <v>13.71</v>
      </c>
      <c r="O38">
        <v>0.68</v>
      </c>
      <c r="P38" s="62">
        <v>5.3497665369649798</v>
      </c>
      <c r="Q38" s="62">
        <v>5.6182329317269106</v>
      </c>
      <c r="R38" s="12">
        <v>8.7100000000000009</v>
      </c>
      <c r="S38">
        <v>20</v>
      </c>
      <c r="T38">
        <v>1</v>
      </c>
      <c r="U38">
        <v>82.24</v>
      </c>
      <c r="V38">
        <v>73.33</v>
      </c>
      <c r="X38">
        <v>41248.49</v>
      </c>
      <c r="Y38">
        <v>73993000</v>
      </c>
      <c r="Z38">
        <v>47591000</v>
      </c>
      <c r="AA38">
        <v>14868000</v>
      </c>
    </row>
    <row r="39" spans="1:27" x14ac:dyDescent="0.3">
      <c r="A39" s="58" t="s">
        <v>745</v>
      </c>
      <c r="B39" s="58">
        <v>2017</v>
      </c>
      <c r="C39" s="58">
        <v>90.01</v>
      </c>
      <c r="D39" s="58">
        <v>55.47</v>
      </c>
      <c r="E39" s="58">
        <v>20.93</v>
      </c>
      <c r="F39" s="58">
        <v>86.6</v>
      </c>
      <c r="G39" s="58">
        <v>97.33</v>
      </c>
      <c r="H39" s="58">
        <v>81.569999999999993</v>
      </c>
      <c r="I39" s="81">
        <f t="shared" si="0"/>
        <v>10.498766358900985</v>
      </c>
      <c r="J39" s="81">
        <v>18.107338924720008</v>
      </c>
      <c r="K39" s="81">
        <v>17.601811597659378</v>
      </c>
      <c r="L39" s="14">
        <v>2.7792539601085422</v>
      </c>
      <c r="M39" s="14">
        <f t="shared" si="1"/>
        <v>1.6578595241875127</v>
      </c>
      <c r="N39">
        <v>12.32</v>
      </c>
      <c r="O39">
        <v>0.73</v>
      </c>
      <c r="P39" s="62">
        <v>5.8285490196078431</v>
      </c>
      <c r="Q39" s="62">
        <v>6.2326050420168064</v>
      </c>
      <c r="R39" s="12">
        <v>8.64</v>
      </c>
      <c r="S39">
        <v>18.18</v>
      </c>
      <c r="T39">
        <v>1</v>
      </c>
      <c r="U39">
        <v>88.27</v>
      </c>
      <c r="V39">
        <v>78.569999999999993</v>
      </c>
      <c r="X39">
        <v>36270.730000000003</v>
      </c>
      <c r="Y39">
        <v>73100000</v>
      </c>
      <c r="Z39">
        <v>44093000</v>
      </c>
      <c r="AA39">
        <v>15107000</v>
      </c>
    </row>
    <row r="40" spans="1:27" x14ac:dyDescent="0.3">
      <c r="A40" s="58" t="s">
        <v>745</v>
      </c>
      <c r="B40" s="58">
        <v>2018</v>
      </c>
      <c r="C40" s="58">
        <v>89.59</v>
      </c>
      <c r="D40" s="58">
        <v>89.59</v>
      </c>
      <c r="E40" s="58">
        <v>90.91</v>
      </c>
      <c r="F40" s="58">
        <v>93.76</v>
      </c>
      <c r="G40" s="58">
        <v>97.23</v>
      </c>
      <c r="H40" s="58">
        <v>75.099999999999994</v>
      </c>
      <c r="I40" s="81">
        <f t="shared" si="0"/>
        <v>10.430046653472054</v>
      </c>
      <c r="J40" s="81">
        <v>18.127945927863934</v>
      </c>
      <c r="K40" s="81">
        <v>17.605501513446622</v>
      </c>
      <c r="L40" s="14">
        <v>2.8745246306183003</v>
      </c>
      <c r="M40" s="14">
        <f t="shared" si="1"/>
        <v>1.6861442516268981</v>
      </c>
      <c r="N40">
        <v>14.83</v>
      </c>
      <c r="O40">
        <v>0.76</v>
      </c>
      <c r="P40" s="62">
        <v>15.665081300813005</v>
      </c>
      <c r="Q40" s="62">
        <v>17.575252918287951</v>
      </c>
      <c r="R40" s="12">
        <v>28</v>
      </c>
      <c r="S40">
        <v>61.11</v>
      </c>
      <c r="T40">
        <v>1</v>
      </c>
      <c r="U40">
        <v>85</v>
      </c>
      <c r="V40">
        <v>84.62</v>
      </c>
      <c r="X40">
        <v>33861.93</v>
      </c>
      <c r="Y40">
        <v>74622000</v>
      </c>
      <c r="Z40">
        <v>44256000</v>
      </c>
      <c r="AA40">
        <v>16717000</v>
      </c>
    </row>
    <row r="41" spans="1:27" x14ac:dyDescent="0.3">
      <c r="A41" s="58" t="s">
        <v>745</v>
      </c>
      <c r="B41" s="58">
        <v>2019</v>
      </c>
      <c r="C41" s="58">
        <v>93.22</v>
      </c>
      <c r="D41" s="58">
        <v>88.46</v>
      </c>
      <c r="E41" s="58">
        <v>83.7</v>
      </c>
      <c r="F41" s="58">
        <v>93.86</v>
      </c>
      <c r="G41" s="58">
        <v>97.66</v>
      </c>
      <c r="H41" s="58">
        <v>86.13</v>
      </c>
      <c r="I41" s="81">
        <f t="shared" si="0"/>
        <v>10.433645398857688</v>
      </c>
      <c r="J41" s="81">
        <v>18.170679738468273</v>
      </c>
      <c r="K41" s="81">
        <v>17.553489652164554</v>
      </c>
      <c r="L41" s="14">
        <v>2.9918748432266864</v>
      </c>
      <c r="M41" s="14">
        <f t="shared" si="1"/>
        <v>1.853711946302335</v>
      </c>
      <c r="N41">
        <v>18.38</v>
      </c>
      <c r="O41">
        <v>0.79</v>
      </c>
      <c r="P41" s="62">
        <v>24.825120000000009</v>
      </c>
      <c r="Q41" s="62">
        <v>26.61542635658914</v>
      </c>
      <c r="R41" s="12">
        <v>31.91</v>
      </c>
      <c r="S41">
        <v>60</v>
      </c>
      <c r="T41">
        <v>1</v>
      </c>
      <c r="U41">
        <v>92.43</v>
      </c>
      <c r="V41">
        <v>85.71</v>
      </c>
      <c r="X41">
        <v>33984.01</v>
      </c>
      <c r="Y41">
        <v>77880000</v>
      </c>
      <c r="Z41">
        <v>42013000</v>
      </c>
      <c r="AA41">
        <v>18923000</v>
      </c>
    </row>
    <row r="42" spans="1:27" x14ac:dyDescent="0.3">
      <c r="A42" s="58" t="s">
        <v>745</v>
      </c>
      <c r="B42" s="58">
        <v>2020</v>
      </c>
      <c r="C42" s="58">
        <v>95.14</v>
      </c>
      <c r="D42" s="58">
        <v>87.37</v>
      </c>
      <c r="E42" s="58">
        <v>79.59</v>
      </c>
      <c r="F42" s="58">
        <v>94.35</v>
      </c>
      <c r="G42" s="58">
        <v>97.49</v>
      </c>
      <c r="H42" s="58">
        <v>92.21</v>
      </c>
      <c r="I42" s="81">
        <f t="shared" si="0"/>
        <v>10.5869886084675</v>
      </c>
      <c r="J42" s="81">
        <v>18.205988876327957</v>
      </c>
      <c r="K42" s="81">
        <v>17.526787309520248</v>
      </c>
      <c r="L42" s="14">
        <v>2.9312470843275817</v>
      </c>
      <c r="M42" s="14">
        <f t="shared" si="1"/>
        <v>1.9723023517332421</v>
      </c>
      <c r="N42">
        <v>18.48</v>
      </c>
      <c r="O42">
        <v>0.72</v>
      </c>
      <c r="P42" s="62">
        <v>24.792209302325578</v>
      </c>
      <c r="Q42" s="62">
        <v>26.392868217054275</v>
      </c>
      <c r="R42" s="12">
        <v>35.049999999999997</v>
      </c>
      <c r="S42">
        <v>63.24</v>
      </c>
      <c r="T42">
        <v>1</v>
      </c>
      <c r="U42">
        <v>97.26</v>
      </c>
      <c r="V42">
        <v>86.67</v>
      </c>
      <c r="X42">
        <v>39616.01</v>
      </c>
      <c r="Y42">
        <v>80679000</v>
      </c>
      <c r="Z42">
        <v>40906000</v>
      </c>
      <c r="AA42">
        <v>17751000</v>
      </c>
    </row>
    <row r="43" spans="1:27" x14ac:dyDescent="0.3">
      <c r="A43" s="58" t="s">
        <v>745</v>
      </c>
      <c r="B43" s="58">
        <v>2021</v>
      </c>
      <c r="C43" s="58">
        <v>94.17</v>
      </c>
      <c r="D43" s="58">
        <v>88.26</v>
      </c>
      <c r="E43" s="58">
        <v>82.35</v>
      </c>
      <c r="F43" s="58">
        <v>94.11</v>
      </c>
      <c r="G43" s="58">
        <v>97.75</v>
      </c>
      <c r="H43" s="58">
        <v>88.87</v>
      </c>
      <c r="I43" s="81">
        <f t="shared" si="0"/>
        <v>10.5869886084675</v>
      </c>
      <c r="J43" s="81">
        <v>18.278356521740111</v>
      </c>
      <c r="K43" s="81">
        <v>17.882638073892821</v>
      </c>
      <c r="L43" s="14">
        <v>2.9066277984711704</v>
      </c>
      <c r="M43" s="14">
        <f t="shared" si="1"/>
        <v>1.4854510267344876</v>
      </c>
      <c r="N43">
        <v>16.98</v>
      </c>
      <c r="O43">
        <v>0.72</v>
      </c>
      <c r="P43" s="62">
        <v>53.43942307692307</v>
      </c>
      <c r="Q43" s="62">
        <v>56.638499999999958</v>
      </c>
      <c r="R43" s="12">
        <v>93.21</v>
      </c>
      <c r="S43">
        <v>60.42</v>
      </c>
      <c r="T43">
        <v>1</v>
      </c>
      <c r="U43">
        <v>94.9</v>
      </c>
      <c r="V43">
        <v>91.67</v>
      </c>
      <c r="X43">
        <v>39616.01</v>
      </c>
      <c r="Y43">
        <v>86734000</v>
      </c>
      <c r="Z43">
        <v>58389000</v>
      </c>
      <c r="AA43">
        <v>17295000</v>
      </c>
    </row>
    <row r="44" spans="1:27" x14ac:dyDescent="0.3">
      <c r="A44" s="58" t="s">
        <v>3</v>
      </c>
      <c r="B44" s="58">
        <v>2008</v>
      </c>
      <c r="C44" s="58">
        <v>70.52</v>
      </c>
      <c r="D44" s="58">
        <v>37</v>
      </c>
      <c r="E44" s="58">
        <v>3.57</v>
      </c>
      <c r="F44" s="58">
        <v>91.82</v>
      </c>
      <c r="G44" s="58">
        <v>65.72</v>
      </c>
      <c r="H44" s="58">
        <v>71.290000000000006</v>
      </c>
      <c r="I44" s="81">
        <f t="shared" si="0"/>
        <v>11.820659398362785</v>
      </c>
      <c r="J44" s="81">
        <v>21.269368440253356</v>
      </c>
      <c r="K44" s="81">
        <v>21.228789907279779</v>
      </c>
      <c r="L44" s="14">
        <v>2.3144979522734426</v>
      </c>
      <c r="M44" s="14">
        <f t="shared" si="1"/>
        <v>1.0414130917579978</v>
      </c>
      <c r="N44">
        <v>0.28999999999999998</v>
      </c>
      <c r="O44">
        <v>0.04</v>
      </c>
      <c r="P44" s="62">
        <v>19.974545454545453</v>
      </c>
      <c r="Q44" s="62">
        <v>25.786875000000009</v>
      </c>
      <c r="R44" s="12">
        <v>34.380000000000003</v>
      </c>
      <c r="S44">
        <v>81.5</v>
      </c>
      <c r="T44">
        <v>1</v>
      </c>
      <c r="U44">
        <v>76.599999999999994</v>
      </c>
      <c r="V44">
        <v>58.33</v>
      </c>
      <c r="X44">
        <v>136033.9</v>
      </c>
      <c r="Y44">
        <v>1726510990</v>
      </c>
      <c r="Z44">
        <v>1657854125</v>
      </c>
      <c r="AA44">
        <v>9119841</v>
      </c>
    </row>
    <row r="45" spans="1:27" x14ac:dyDescent="0.3">
      <c r="A45" s="58" t="s">
        <v>3</v>
      </c>
      <c r="B45" s="58">
        <v>2009</v>
      </c>
      <c r="C45" s="58">
        <v>63.4</v>
      </c>
      <c r="D45" s="58">
        <v>47.26</v>
      </c>
      <c r="E45" s="58">
        <v>28.43</v>
      </c>
      <c r="F45" s="58">
        <v>85.71</v>
      </c>
      <c r="G45" s="58">
        <v>61.99</v>
      </c>
      <c r="H45" s="58">
        <v>60.62</v>
      </c>
      <c r="I45" s="81">
        <f t="shared" si="0"/>
        <v>11.291490578057228</v>
      </c>
      <c r="J45" s="81">
        <v>21.095651477444139</v>
      </c>
      <c r="K45" s="81">
        <v>21.03634174144258</v>
      </c>
      <c r="L45" s="14">
        <v>1.6061956620161366</v>
      </c>
      <c r="M45" s="14">
        <f t="shared" si="1"/>
        <v>1.061103851910506</v>
      </c>
      <c r="N45">
        <v>0.49</v>
      </c>
      <c r="O45">
        <v>0.05</v>
      </c>
      <c r="P45" s="62">
        <v>16.568333333333328</v>
      </c>
      <c r="Q45" s="62">
        <v>16.611240310077516</v>
      </c>
      <c r="R45" s="12">
        <v>19.829999999999998</v>
      </c>
      <c r="S45">
        <v>68.22</v>
      </c>
      <c r="T45">
        <v>1</v>
      </c>
      <c r="U45">
        <v>65.25</v>
      </c>
      <c r="V45">
        <v>66.67</v>
      </c>
      <c r="X45">
        <v>80136.81</v>
      </c>
      <c r="Y45">
        <v>1451192512</v>
      </c>
      <c r="Z45">
        <v>1367625336</v>
      </c>
      <c r="AA45">
        <v>3983815</v>
      </c>
    </row>
    <row r="46" spans="1:27" x14ac:dyDescent="0.3">
      <c r="A46" s="58" t="s">
        <v>3</v>
      </c>
      <c r="B46" s="58">
        <v>2010</v>
      </c>
      <c r="C46" s="58">
        <v>68.650000000000006</v>
      </c>
      <c r="D46" s="58">
        <v>38.69</v>
      </c>
      <c r="E46" s="58">
        <v>5.3</v>
      </c>
      <c r="F46" s="58">
        <v>87.76</v>
      </c>
      <c r="G46" s="58">
        <v>57.3</v>
      </c>
      <c r="H46" s="58">
        <v>80.489999999999995</v>
      </c>
      <c r="I46" s="81">
        <f t="shared" si="0"/>
        <v>11.818820666841367</v>
      </c>
      <c r="J46" s="81">
        <v>21.178349104119384</v>
      </c>
      <c r="K46" s="81">
        <v>21.112966924556357</v>
      </c>
      <c r="L46" s="14">
        <v>2.4298899408599124</v>
      </c>
      <c r="M46" s="14">
        <f t="shared" si="1"/>
        <v>1.0675669486990151</v>
      </c>
      <c r="N46">
        <v>0.74</v>
      </c>
      <c r="O46">
        <v>0.04</v>
      </c>
      <c r="P46" s="62">
        <v>16.501712062256811</v>
      </c>
      <c r="Q46" s="62">
        <v>17.427003891050575</v>
      </c>
      <c r="R46" s="12">
        <v>19.920000000000002</v>
      </c>
      <c r="S46">
        <v>71.88</v>
      </c>
      <c r="T46">
        <v>1</v>
      </c>
      <c r="U46">
        <v>90.95</v>
      </c>
      <c r="V46">
        <v>63.64</v>
      </c>
      <c r="X46">
        <v>135784</v>
      </c>
      <c r="Y46">
        <v>1576304632</v>
      </c>
      <c r="Z46">
        <v>1476539372</v>
      </c>
      <c r="AA46">
        <v>10357632</v>
      </c>
    </row>
    <row r="47" spans="1:27" x14ac:dyDescent="0.3">
      <c r="A47" s="58" t="s">
        <v>3</v>
      </c>
      <c r="B47" s="58">
        <v>2011</v>
      </c>
      <c r="C47" s="58">
        <v>70.260000000000005</v>
      </c>
      <c r="D47" s="58">
        <v>39</v>
      </c>
      <c r="E47" s="58">
        <v>6.08</v>
      </c>
      <c r="F47" s="58">
        <v>87.14</v>
      </c>
      <c r="G47" s="58">
        <v>51.68</v>
      </c>
      <c r="H47" s="58">
        <v>93.23</v>
      </c>
      <c r="I47" s="81">
        <f t="shared" si="0"/>
        <v>11.819286739795006</v>
      </c>
      <c r="J47" s="81">
        <v>21.218460327806586</v>
      </c>
      <c r="K47" s="81">
        <v>21.151048994258037</v>
      </c>
      <c r="L47" s="14">
        <v>2.5729458386757496</v>
      </c>
      <c r="M47" s="14">
        <f t="shared" si="1"/>
        <v>1.0697354057503694</v>
      </c>
      <c r="N47">
        <v>0.83</v>
      </c>
      <c r="O47">
        <v>0.04</v>
      </c>
      <c r="P47" s="62">
        <v>14.778235294117646</v>
      </c>
      <c r="Q47" s="62">
        <v>16.565686274509794</v>
      </c>
      <c r="R47" s="12">
        <v>21.87</v>
      </c>
      <c r="S47">
        <v>69.08</v>
      </c>
      <c r="T47">
        <v>1</v>
      </c>
      <c r="U47">
        <v>94.62</v>
      </c>
      <c r="V47">
        <v>72.22</v>
      </c>
      <c r="X47">
        <v>135847.29999999999</v>
      </c>
      <c r="Y47">
        <v>1640817332</v>
      </c>
      <c r="Z47">
        <v>1533853440</v>
      </c>
      <c r="AA47">
        <v>12104371</v>
      </c>
    </row>
    <row r="48" spans="1:27" x14ac:dyDescent="0.3">
      <c r="A48" s="58" t="s">
        <v>3</v>
      </c>
      <c r="B48" s="58">
        <v>2012</v>
      </c>
      <c r="C48" s="58">
        <v>69.2</v>
      </c>
      <c r="D48" s="58">
        <v>39.380000000000003</v>
      </c>
      <c r="E48" s="58">
        <v>9.42</v>
      </c>
      <c r="F48" s="58">
        <v>91.68</v>
      </c>
      <c r="G48" s="58">
        <v>45.73</v>
      </c>
      <c r="H48" s="58">
        <v>94.27</v>
      </c>
      <c r="I48" s="81">
        <f t="shared" si="0"/>
        <v>11.565719981959042</v>
      </c>
      <c r="J48" s="81">
        <v>21.224801635597284</v>
      </c>
      <c r="K48" s="81">
        <v>21.154158887223872</v>
      </c>
      <c r="L48" s="14">
        <v>1.9952674992830934</v>
      </c>
      <c r="M48" s="14">
        <f t="shared" si="1"/>
        <v>1.0731977557308843</v>
      </c>
      <c r="N48">
        <v>0.69</v>
      </c>
      <c r="O48">
        <v>0.04</v>
      </c>
      <c r="P48" s="62">
        <v>7.9368359374999926</v>
      </c>
      <c r="Q48" s="62">
        <v>9.5380468750000045</v>
      </c>
      <c r="R48" s="12">
        <v>13.01</v>
      </c>
      <c r="S48">
        <v>85.93</v>
      </c>
      <c r="T48">
        <v>1</v>
      </c>
      <c r="U48">
        <v>97.65</v>
      </c>
      <c r="V48">
        <v>78.95</v>
      </c>
      <c r="X48">
        <v>105421.3</v>
      </c>
      <c r="Y48">
        <v>1651255320</v>
      </c>
      <c r="Z48">
        <v>1538630985</v>
      </c>
      <c r="AA48">
        <v>6354170</v>
      </c>
    </row>
    <row r="49" spans="1:27" x14ac:dyDescent="0.3">
      <c r="A49" s="58" t="s">
        <v>3</v>
      </c>
      <c r="B49" s="58">
        <v>2013</v>
      </c>
      <c r="C49" s="58">
        <v>76.8</v>
      </c>
      <c r="D49" s="58">
        <v>43.03</v>
      </c>
      <c r="E49" s="58">
        <v>8.93</v>
      </c>
      <c r="F49" s="58">
        <v>92.26</v>
      </c>
      <c r="G49" s="58">
        <v>58.78</v>
      </c>
      <c r="H49" s="58">
        <v>97</v>
      </c>
      <c r="I49" s="81">
        <f t="shared" si="0"/>
        <v>11.892724670328114</v>
      </c>
      <c r="J49" s="81">
        <v>21.198861705433671</v>
      </c>
      <c r="K49" s="81">
        <v>21.124679691129487</v>
      </c>
      <c r="L49" s="14">
        <v>2.6135867627111717</v>
      </c>
      <c r="M49" s="14">
        <f t="shared" si="1"/>
        <v>1.0770028175756234</v>
      </c>
      <c r="N49">
        <v>0.78</v>
      </c>
      <c r="O49">
        <v>0.04</v>
      </c>
      <c r="P49" s="62">
        <v>4.5099606299212596</v>
      </c>
      <c r="Q49" s="62">
        <v>5.3667968749999986</v>
      </c>
      <c r="R49" s="12">
        <v>8.0399999999999991</v>
      </c>
      <c r="S49">
        <v>87.21</v>
      </c>
      <c r="T49">
        <v>1</v>
      </c>
      <c r="U49">
        <v>98.6</v>
      </c>
      <c r="V49">
        <v>83.33</v>
      </c>
      <c r="X49">
        <v>146199.1</v>
      </c>
      <c r="Y49">
        <v>1608972648</v>
      </c>
      <c r="Z49">
        <v>1493935412</v>
      </c>
      <c r="AA49">
        <v>12647915</v>
      </c>
    </row>
    <row r="50" spans="1:27" x14ac:dyDescent="0.3">
      <c r="A50" s="58" t="s">
        <v>3</v>
      </c>
      <c r="B50" s="58">
        <v>2014</v>
      </c>
      <c r="C50" s="58">
        <v>74.62</v>
      </c>
      <c r="D50" s="58">
        <v>41.64</v>
      </c>
      <c r="E50" s="58">
        <v>8.67</v>
      </c>
      <c r="F50" s="58">
        <v>95.33</v>
      </c>
      <c r="G50" s="58">
        <v>57.2</v>
      </c>
      <c r="H50" s="58">
        <v>91.66</v>
      </c>
      <c r="I50" s="81">
        <f t="shared" si="0"/>
        <v>11.91636986615798</v>
      </c>
      <c r="J50" s="81">
        <v>21.245952030846706</v>
      </c>
      <c r="K50" s="81">
        <v>21.16677538975221</v>
      </c>
      <c r="L50" s="14">
        <v>2.3537415030133584</v>
      </c>
      <c r="M50" s="14">
        <f t="shared" si="1"/>
        <v>1.0823955007107393</v>
      </c>
      <c r="N50">
        <v>0.65</v>
      </c>
      <c r="O50">
        <v>0.03</v>
      </c>
      <c r="P50" s="62">
        <v>5.9405577689243021</v>
      </c>
      <c r="Q50" s="62">
        <v>6.9000390625000003</v>
      </c>
      <c r="R50" s="12">
        <v>8.77</v>
      </c>
      <c r="S50">
        <v>89.2</v>
      </c>
      <c r="T50">
        <v>1</v>
      </c>
      <c r="U50">
        <v>93.69</v>
      </c>
      <c r="V50">
        <v>80</v>
      </c>
      <c r="X50">
        <v>149697.20000000001</v>
      </c>
      <c r="Y50">
        <v>1686551976</v>
      </c>
      <c r="Z50">
        <v>1558166100</v>
      </c>
      <c r="AA50">
        <v>9524875</v>
      </c>
    </row>
    <row r="51" spans="1:27" x14ac:dyDescent="0.3">
      <c r="A51" s="58" t="s">
        <v>3</v>
      </c>
      <c r="B51" s="58">
        <v>2015</v>
      </c>
      <c r="C51" s="58">
        <v>73.459999999999994</v>
      </c>
      <c r="D51" s="58">
        <v>45.97</v>
      </c>
      <c r="E51" s="58">
        <v>25</v>
      </c>
      <c r="F51" s="58">
        <v>96.08</v>
      </c>
      <c r="G51" s="58">
        <v>61.14</v>
      </c>
      <c r="H51" s="58">
        <v>83.01</v>
      </c>
      <c r="I51" s="81">
        <f t="shared" si="0"/>
        <v>11.924664186083989</v>
      </c>
      <c r="J51" s="81">
        <v>21.211627539593156</v>
      </c>
      <c r="K51" s="81">
        <v>21.125878203854974</v>
      </c>
      <c r="L51" s="14">
        <v>2.4548866928976607</v>
      </c>
      <c r="M51" s="14">
        <f t="shared" si="1"/>
        <v>1.0895331870411276</v>
      </c>
      <c r="N51">
        <v>0.72</v>
      </c>
      <c r="O51">
        <v>0.04</v>
      </c>
      <c r="P51" s="62">
        <v>7.6819367588932828</v>
      </c>
      <c r="Q51" s="62">
        <v>8.2714785992217958</v>
      </c>
      <c r="R51" s="12">
        <v>9.17</v>
      </c>
      <c r="S51">
        <v>89.01</v>
      </c>
      <c r="T51">
        <v>1</v>
      </c>
      <c r="U51">
        <v>80.03</v>
      </c>
      <c r="V51">
        <v>78.95</v>
      </c>
      <c r="X51">
        <v>150944</v>
      </c>
      <c r="Y51">
        <v>1629644190</v>
      </c>
      <c r="Z51">
        <v>1495726986</v>
      </c>
      <c r="AA51">
        <v>10645114</v>
      </c>
    </row>
    <row r="52" spans="1:27" x14ac:dyDescent="0.3">
      <c r="A52" s="58" t="s">
        <v>3</v>
      </c>
      <c r="B52" s="58">
        <v>2016</v>
      </c>
      <c r="C52" s="58">
        <v>79.790000000000006</v>
      </c>
      <c r="D52" s="58">
        <v>42.23</v>
      </c>
      <c r="E52" s="58">
        <v>6.08</v>
      </c>
      <c r="F52" s="58">
        <v>96.22</v>
      </c>
      <c r="G52" s="58">
        <v>65.510000000000005</v>
      </c>
      <c r="H52" s="58">
        <v>95</v>
      </c>
      <c r="I52" s="81">
        <f t="shared" si="0"/>
        <v>11.880399983013373</v>
      </c>
      <c r="J52" s="81">
        <v>21.376171819395378</v>
      </c>
      <c r="K52" s="81">
        <v>21.295964072406591</v>
      </c>
      <c r="L52" s="14">
        <v>2.118976268025814</v>
      </c>
      <c r="M52" s="14">
        <f t="shared" si="1"/>
        <v>1.0835121406795669</v>
      </c>
      <c r="N52">
        <v>0.21</v>
      </c>
      <c r="O52">
        <v>0.03</v>
      </c>
      <c r="P52" s="62">
        <v>5.3497665369649798</v>
      </c>
      <c r="Q52" s="62">
        <v>5.6182329317269106</v>
      </c>
      <c r="R52" s="12">
        <v>8.7100000000000009</v>
      </c>
      <c r="S52">
        <v>87.56</v>
      </c>
      <c r="T52">
        <v>1</v>
      </c>
      <c r="U52">
        <v>98.11</v>
      </c>
      <c r="V52">
        <v>81.819999999999993</v>
      </c>
      <c r="X52">
        <v>144408.29999999999</v>
      </c>
      <c r="Y52">
        <v>1921115453</v>
      </c>
      <c r="Z52">
        <v>1773044695</v>
      </c>
      <c r="AA52">
        <v>7322613</v>
      </c>
    </row>
    <row r="53" spans="1:27" x14ac:dyDescent="0.3">
      <c r="A53" s="58" t="s">
        <v>3</v>
      </c>
      <c r="B53" s="58">
        <v>2017</v>
      </c>
      <c r="C53" s="58">
        <v>82.04</v>
      </c>
      <c r="D53" s="58">
        <v>46.09</v>
      </c>
      <c r="E53" s="58">
        <v>10.14</v>
      </c>
      <c r="F53" s="58">
        <v>96.31</v>
      </c>
      <c r="G53" s="58">
        <v>72.41</v>
      </c>
      <c r="H53" s="58">
        <v>92.11</v>
      </c>
      <c r="I53" s="81">
        <f t="shared" si="0"/>
        <v>11.93903990064624</v>
      </c>
      <c r="J53" s="81">
        <v>21.345266202948658</v>
      </c>
      <c r="K53" s="81">
        <v>21.263393391130254</v>
      </c>
      <c r="L53" s="14">
        <v>2.6982749789166243</v>
      </c>
      <c r="M53" s="14">
        <f t="shared" si="1"/>
        <v>1.0853177614581428</v>
      </c>
      <c r="P53" s="62">
        <v>5.8285490196078431</v>
      </c>
      <c r="Q53" s="62">
        <v>6.2326050420168064</v>
      </c>
      <c r="R53" s="12">
        <v>8.64</v>
      </c>
      <c r="S53">
        <v>86.3</v>
      </c>
      <c r="T53">
        <v>1</v>
      </c>
      <c r="U53">
        <v>90.2</v>
      </c>
      <c r="V53">
        <v>80.95</v>
      </c>
      <c r="X53">
        <v>153129.60000000001</v>
      </c>
      <c r="Y53">
        <v>1862650300</v>
      </c>
      <c r="Z53">
        <v>1716225760</v>
      </c>
      <c r="AA53">
        <v>13854086</v>
      </c>
    </row>
    <row r="54" spans="1:27" x14ac:dyDescent="0.3">
      <c r="A54" s="58" t="s">
        <v>3</v>
      </c>
      <c r="B54" s="58">
        <v>2018</v>
      </c>
      <c r="C54" s="58">
        <v>84.33</v>
      </c>
      <c r="D54" s="58">
        <v>45.53</v>
      </c>
      <c r="E54" s="58">
        <v>6.74</v>
      </c>
      <c r="F54" s="58">
        <v>88.81</v>
      </c>
      <c r="G54" s="58">
        <v>79.959999999999994</v>
      </c>
      <c r="H54" s="58">
        <v>88.55</v>
      </c>
      <c r="I54" s="81">
        <f t="shared" si="0"/>
        <v>12.061973611555558</v>
      </c>
      <c r="J54" s="81">
        <v>21.417452684864902</v>
      </c>
      <c r="K54" s="81">
        <v>21.338337523598366</v>
      </c>
      <c r="L54" s="14">
        <v>2.716237658875301</v>
      </c>
      <c r="M54" s="14">
        <f t="shared" si="1"/>
        <v>1.0823289572671309</v>
      </c>
      <c r="P54" s="62">
        <v>15.665081300813005</v>
      </c>
      <c r="Q54" s="62">
        <v>17.575252918287951</v>
      </c>
      <c r="R54" s="12">
        <v>28</v>
      </c>
      <c r="S54">
        <v>84.16</v>
      </c>
      <c r="T54">
        <v>1</v>
      </c>
      <c r="U54">
        <v>88.04</v>
      </c>
      <c r="V54">
        <v>77.78</v>
      </c>
      <c r="X54">
        <v>173160.4</v>
      </c>
      <c r="Y54">
        <v>2002080416</v>
      </c>
      <c r="Z54">
        <v>1849789200</v>
      </c>
      <c r="AA54">
        <v>14123316</v>
      </c>
    </row>
    <row r="55" spans="1:27" x14ac:dyDescent="0.3">
      <c r="A55" s="58" t="s">
        <v>3</v>
      </c>
      <c r="B55" s="58">
        <v>2019</v>
      </c>
      <c r="C55" s="58">
        <v>86</v>
      </c>
      <c r="D55" s="58">
        <v>54.25</v>
      </c>
      <c r="E55" s="58">
        <v>22.5</v>
      </c>
      <c r="F55" s="58">
        <v>88.63</v>
      </c>
      <c r="G55" s="58">
        <v>78.64</v>
      </c>
      <c r="H55" s="58">
        <v>95.07</v>
      </c>
      <c r="I55" s="81">
        <f t="shared" si="0"/>
        <v>11.859567951683514</v>
      </c>
      <c r="J55" s="81">
        <v>21.438043424375678</v>
      </c>
      <c r="K55" s="81">
        <v>21.364309083059972</v>
      </c>
      <c r="L55" s="14">
        <v>3.0485359442487758</v>
      </c>
      <c r="M55" s="14">
        <f t="shared" si="1"/>
        <v>1.0765207804112393</v>
      </c>
      <c r="P55" s="62">
        <v>24.825120000000009</v>
      </c>
      <c r="Q55" s="62">
        <v>26.61542635658914</v>
      </c>
      <c r="R55" s="12">
        <v>31.91</v>
      </c>
      <c r="S55">
        <v>83.54</v>
      </c>
      <c r="T55">
        <v>1</v>
      </c>
      <c r="U55">
        <v>93.35</v>
      </c>
      <c r="V55">
        <v>75</v>
      </c>
      <c r="X55">
        <v>141431.1</v>
      </c>
      <c r="Y55">
        <v>2043732080</v>
      </c>
      <c r="Z55">
        <v>1898460408</v>
      </c>
      <c r="AA55">
        <v>20084453</v>
      </c>
    </row>
    <row r="56" spans="1:27" x14ac:dyDescent="0.3">
      <c r="A56" s="58" t="s">
        <v>3</v>
      </c>
      <c r="B56" s="58">
        <v>2020</v>
      </c>
      <c r="C56" s="58">
        <v>80.680000000000007</v>
      </c>
      <c r="D56" s="58">
        <v>42.9</v>
      </c>
      <c r="E56" s="58">
        <v>5.1100000000000003</v>
      </c>
      <c r="F56" s="58">
        <v>85.8</v>
      </c>
      <c r="G56" s="58">
        <v>71.42</v>
      </c>
      <c r="H56" s="58">
        <v>91.4</v>
      </c>
      <c r="I56" s="81">
        <f t="shared" si="0"/>
        <v>11.862077684034528</v>
      </c>
      <c r="J56" s="81">
        <v>21.501740265521562</v>
      </c>
      <c r="K56" s="81">
        <v>21.430461605356996</v>
      </c>
      <c r="L56" s="14">
        <v>2.0629532284719088</v>
      </c>
      <c r="M56" s="14">
        <f t="shared" si="1"/>
        <v>1.0738804318758952</v>
      </c>
      <c r="O56">
        <v>0.03</v>
      </c>
      <c r="P56" s="62">
        <v>24.792209302325578</v>
      </c>
      <c r="Q56" s="62">
        <v>26.392868217054275</v>
      </c>
      <c r="R56" s="12">
        <v>35.049999999999997</v>
      </c>
      <c r="S56">
        <v>79.53</v>
      </c>
      <c r="T56">
        <v>1</v>
      </c>
      <c r="U56">
        <v>94.71</v>
      </c>
      <c r="V56">
        <v>87.5</v>
      </c>
      <c r="X56">
        <v>141786.5</v>
      </c>
      <c r="Y56">
        <v>2178146811</v>
      </c>
      <c r="Z56">
        <v>2028295466</v>
      </c>
      <c r="AA56">
        <v>6869175</v>
      </c>
    </row>
    <row r="57" spans="1:27" x14ac:dyDescent="0.3">
      <c r="A57" s="58" t="s">
        <v>3</v>
      </c>
      <c r="B57" s="58">
        <v>2021</v>
      </c>
      <c r="C57" s="58">
        <v>78.81</v>
      </c>
      <c r="D57" s="58">
        <v>52.52</v>
      </c>
      <c r="E57" s="58">
        <v>26.24</v>
      </c>
      <c r="F57" s="58">
        <v>86.03</v>
      </c>
      <c r="G57" s="58">
        <v>71.44</v>
      </c>
      <c r="H57" s="58">
        <v>86.08</v>
      </c>
      <c r="I57" s="81">
        <f t="shared" si="0"/>
        <v>11.381979299193803</v>
      </c>
      <c r="J57" s="81">
        <v>21.503736747167146</v>
      </c>
      <c r="K57" s="81">
        <v>21.431149688408308</v>
      </c>
      <c r="L57" s="14">
        <v>2.624504230830488</v>
      </c>
      <c r="M57" s="14">
        <f t="shared" si="1"/>
        <v>1.0752864151160479</v>
      </c>
      <c r="N57">
        <v>0.46</v>
      </c>
      <c r="O57">
        <v>0.03</v>
      </c>
      <c r="P57" s="62">
        <v>53.43942307692307</v>
      </c>
      <c r="Q57" s="62">
        <v>56.638499999999958</v>
      </c>
      <c r="R57" s="12">
        <v>93.21</v>
      </c>
      <c r="S57">
        <v>80.27</v>
      </c>
      <c r="T57">
        <v>1</v>
      </c>
      <c r="U57">
        <v>87.98</v>
      </c>
      <c r="V57">
        <v>87.5</v>
      </c>
      <c r="X57">
        <v>87726.5</v>
      </c>
      <c r="Y57">
        <v>2182499785</v>
      </c>
      <c r="Z57">
        <v>2029691582</v>
      </c>
      <c r="AA57">
        <v>12797732</v>
      </c>
    </row>
    <row r="58" spans="1:27" x14ac:dyDescent="0.3">
      <c r="A58" s="58" t="s">
        <v>746</v>
      </c>
      <c r="B58" s="58">
        <v>2008</v>
      </c>
      <c r="C58" s="58">
        <v>85.9</v>
      </c>
      <c r="D58" s="58">
        <v>60.06</v>
      </c>
      <c r="E58" s="58">
        <v>23.68</v>
      </c>
      <c r="F58" s="58">
        <v>86.4</v>
      </c>
      <c r="G58" s="58">
        <v>88.54</v>
      </c>
      <c r="H58" s="58">
        <v>80.8</v>
      </c>
      <c r="I58" s="81">
        <f t="shared" si="0"/>
        <v>10.90030259916943</v>
      </c>
      <c r="J58" s="81">
        <v>17.117219041125686</v>
      </c>
      <c r="K58" s="81">
        <v>16.808438904185532</v>
      </c>
      <c r="L58" s="14">
        <v>1.5060753994389473</v>
      </c>
      <c r="M58" s="14">
        <f t="shared" si="1"/>
        <v>1.3617629362214201</v>
      </c>
      <c r="N58">
        <v>12.35</v>
      </c>
      <c r="O58">
        <v>0.45</v>
      </c>
      <c r="P58" s="62">
        <v>19.974545454545453</v>
      </c>
      <c r="Q58" s="62">
        <v>25.786875000000009</v>
      </c>
      <c r="R58" s="12">
        <v>34.380000000000003</v>
      </c>
      <c r="S58">
        <v>0</v>
      </c>
      <c r="T58">
        <v>1</v>
      </c>
      <c r="U58">
        <v>78.62</v>
      </c>
      <c r="V58" t="s">
        <v>679</v>
      </c>
      <c r="X58">
        <v>54192.76</v>
      </c>
      <c r="Y58">
        <v>27159000</v>
      </c>
      <c r="Z58">
        <v>19944000</v>
      </c>
      <c r="AA58">
        <v>3509000</v>
      </c>
    </row>
    <row r="59" spans="1:27" x14ac:dyDescent="0.3">
      <c r="A59" s="58" t="s">
        <v>746</v>
      </c>
      <c r="B59" s="58">
        <v>2009</v>
      </c>
      <c r="C59" s="58">
        <v>81.78</v>
      </c>
      <c r="D59" s="58">
        <v>62.77</v>
      </c>
      <c r="E59" s="58">
        <v>56.25</v>
      </c>
      <c r="F59" s="58">
        <v>86.83</v>
      </c>
      <c r="G59" s="58">
        <v>88.12</v>
      </c>
      <c r="H59" s="58">
        <v>65.260000000000005</v>
      </c>
      <c r="I59" s="81">
        <f t="shared" si="0"/>
        <v>10.509108405360246</v>
      </c>
      <c r="J59" s="81">
        <v>17.083709738163567</v>
      </c>
      <c r="K59" s="81">
        <v>16.725249118351289</v>
      </c>
      <c r="L59" s="14">
        <v>1.6549847273900706</v>
      </c>
      <c r="M59" s="14">
        <f t="shared" si="1"/>
        <v>1.431124673060157</v>
      </c>
      <c r="N59">
        <v>11.71</v>
      </c>
      <c r="O59">
        <v>0.54</v>
      </c>
      <c r="P59" s="62">
        <v>16.568333333333328</v>
      </c>
      <c r="Q59" s="62">
        <v>16.611240310077516</v>
      </c>
      <c r="R59" s="12">
        <v>19.829999999999998</v>
      </c>
      <c r="S59">
        <v>0</v>
      </c>
      <c r="T59">
        <v>1</v>
      </c>
      <c r="U59">
        <v>58.02</v>
      </c>
      <c r="V59">
        <v>69.23</v>
      </c>
      <c r="X59">
        <v>36647.79</v>
      </c>
      <c r="Y59">
        <v>26264000</v>
      </c>
      <c r="Z59">
        <v>18352000</v>
      </c>
      <c r="AA59">
        <v>4233000</v>
      </c>
    </row>
    <row r="60" spans="1:27" x14ac:dyDescent="0.3">
      <c r="A60" s="58" t="s">
        <v>746</v>
      </c>
      <c r="B60" s="58">
        <v>2010</v>
      </c>
      <c r="C60" s="58">
        <v>85.99</v>
      </c>
      <c r="D60" s="58">
        <v>74.239999999999995</v>
      </c>
      <c r="E60" s="58">
        <v>67.86</v>
      </c>
      <c r="F60" s="58">
        <v>84.85</v>
      </c>
      <c r="G60" s="58">
        <v>88.87</v>
      </c>
      <c r="H60" s="58">
        <v>82.26</v>
      </c>
      <c r="I60" s="81">
        <f t="shared" si="0"/>
        <v>10.72586181294314</v>
      </c>
      <c r="J60" s="81">
        <v>17.127840295383734</v>
      </c>
      <c r="K60" s="81">
        <v>16.700367135172328</v>
      </c>
      <c r="L60" s="14">
        <v>1.7573405423575958</v>
      </c>
      <c r="M60" s="14">
        <f t="shared" si="1"/>
        <v>1.5333780235741019</v>
      </c>
      <c r="N60">
        <v>12.18</v>
      </c>
      <c r="O60">
        <v>0.54</v>
      </c>
      <c r="P60" s="62">
        <v>16.501712062256811</v>
      </c>
      <c r="Q60" s="62">
        <v>17.427003891050575</v>
      </c>
      <c r="R60" s="12">
        <v>19.920000000000002</v>
      </c>
      <c r="S60">
        <v>0</v>
      </c>
      <c r="T60">
        <v>1</v>
      </c>
      <c r="U60">
        <v>86.19</v>
      </c>
      <c r="V60">
        <v>61.54</v>
      </c>
      <c r="X60">
        <v>45517.94</v>
      </c>
      <c r="Y60">
        <v>27449000</v>
      </c>
      <c r="Z60">
        <v>17901000</v>
      </c>
      <c r="AA60">
        <v>4797000</v>
      </c>
    </row>
    <row r="61" spans="1:27" x14ac:dyDescent="0.3">
      <c r="A61" s="58" t="s">
        <v>746</v>
      </c>
      <c r="B61" s="58">
        <v>2011</v>
      </c>
      <c r="C61" s="58">
        <v>85.22</v>
      </c>
      <c r="D61" s="58">
        <v>85.22</v>
      </c>
      <c r="E61" s="58">
        <v>93.33</v>
      </c>
      <c r="F61" s="58">
        <v>85.23</v>
      </c>
      <c r="G61" s="58">
        <v>88.42</v>
      </c>
      <c r="H61" s="58">
        <v>79.7</v>
      </c>
      <c r="I61" s="81">
        <f t="shared" si="0"/>
        <v>10.969683393112669</v>
      </c>
      <c r="J61" s="81">
        <v>17.1030165218733</v>
      </c>
      <c r="K61" s="81">
        <v>16.722520901457461</v>
      </c>
      <c r="L61" s="14">
        <v>1.7559595650968676</v>
      </c>
      <c r="M61" s="14">
        <f t="shared" si="1"/>
        <v>1.4630095071576876</v>
      </c>
      <c r="N61">
        <v>12.72</v>
      </c>
      <c r="O61">
        <v>0.57999999999999996</v>
      </c>
      <c r="P61" s="62">
        <v>14.778235294117646</v>
      </c>
      <c r="Q61" s="62">
        <v>16.565686274509794</v>
      </c>
      <c r="R61" s="12">
        <v>21.87</v>
      </c>
      <c r="S61">
        <v>0</v>
      </c>
      <c r="T61">
        <v>1</v>
      </c>
      <c r="U61">
        <v>91.23</v>
      </c>
      <c r="V61">
        <v>64.290000000000006</v>
      </c>
      <c r="X61">
        <v>58086.2</v>
      </c>
      <c r="Y61">
        <v>26776000</v>
      </c>
      <c r="Z61">
        <v>18302000</v>
      </c>
      <c r="AA61">
        <v>4789000</v>
      </c>
    </row>
    <row r="62" spans="1:27" x14ac:dyDescent="0.3">
      <c r="A62" s="58" t="s">
        <v>746</v>
      </c>
      <c r="B62" s="58">
        <v>2012</v>
      </c>
      <c r="C62" s="58">
        <v>78.8</v>
      </c>
      <c r="D62" s="58">
        <v>78.69</v>
      </c>
      <c r="E62" s="58">
        <v>78.209999999999994</v>
      </c>
      <c r="F62" s="58">
        <v>84.58</v>
      </c>
      <c r="G62" s="58">
        <v>77.83</v>
      </c>
      <c r="H62" s="58">
        <v>74.12</v>
      </c>
      <c r="I62" s="81">
        <f t="shared" si="0"/>
        <v>11.234034636047779</v>
      </c>
      <c r="J62" s="81">
        <v>17.111347423968603</v>
      </c>
      <c r="K62" s="81">
        <v>16.771513989289268</v>
      </c>
      <c r="L62" s="14">
        <v>1.8545777616202062</v>
      </c>
      <c r="M62" s="14">
        <f t="shared" si="1"/>
        <v>1.404713594506009</v>
      </c>
      <c r="N62">
        <v>15.75</v>
      </c>
      <c r="O62">
        <v>0.56000000000000005</v>
      </c>
      <c r="P62" s="62">
        <v>7.9368359374999926</v>
      </c>
      <c r="Q62" s="62">
        <v>9.5380468750000045</v>
      </c>
      <c r="R62" s="12">
        <v>13.01</v>
      </c>
      <c r="S62">
        <v>0</v>
      </c>
      <c r="T62">
        <v>1</v>
      </c>
      <c r="U62">
        <v>85.74</v>
      </c>
      <c r="V62">
        <v>66.67</v>
      </c>
      <c r="X62">
        <v>75662.25</v>
      </c>
      <c r="Y62">
        <v>27000000</v>
      </c>
      <c r="Z62">
        <v>19221000</v>
      </c>
      <c r="AA62">
        <v>5389000</v>
      </c>
    </row>
    <row r="63" spans="1:27" x14ac:dyDescent="0.3">
      <c r="A63" s="58" t="s">
        <v>746</v>
      </c>
      <c r="B63" s="58">
        <v>2013</v>
      </c>
      <c r="C63" s="58">
        <v>74.09</v>
      </c>
      <c r="D63" s="58">
        <v>74.09</v>
      </c>
      <c r="E63" s="58">
        <v>100</v>
      </c>
      <c r="F63" s="58">
        <v>86.42</v>
      </c>
      <c r="G63" s="58">
        <v>78.77</v>
      </c>
      <c r="H63" s="58">
        <v>52.44</v>
      </c>
      <c r="I63" s="81">
        <f t="shared" si="0"/>
        <v>11.213472789975521</v>
      </c>
      <c r="J63" s="81">
        <v>17.097661606345515</v>
      </c>
      <c r="K63" s="81">
        <v>16.796027665711783</v>
      </c>
      <c r="L63" s="14">
        <v>1.8825138324965192</v>
      </c>
      <c r="M63" s="14">
        <f t="shared" si="1"/>
        <v>1.3520661996141741</v>
      </c>
      <c r="N63">
        <v>16.12</v>
      </c>
      <c r="O63">
        <v>0.56999999999999995</v>
      </c>
      <c r="P63" s="62">
        <v>4.5099606299212596</v>
      </c>
      <c r="Q63" s="62">
        <v>5.3667968749999986</v>
      </c>
      <c r="R63" s="12">
        <v>8.0399999999999991</v>
      </c>
      <c r="S63">
        <v>0</v>
      </c>
      <c r="T63">
        <v>1</v>
      </c>
      <c r="U63">
        <v>55.43</v>
      </c>
      <c r="V63">
        <v>69.23</v>
      </c>
      <c r="X63">
        <v>74122.38</v>
      </c>
      <c r="Y63">
        <v>26633000</v>
      </c>
      <c r="Z63">
        <v>19698000</v>
      </c>
      <c r="AA63">
        <v>5570000</v>
      </c>
    </row>
    <row r="64" spans="1:27" x14ac:dyDescent="0.3">
      <c r="A64" s="58" t="s">
        <v>746</v>
      </c>
      <c r="B64" s="58">
        <v>2014</v>
      </c>
      <c r="C64" s="58">
        <v>81.39</v>
      </c>
      <c r="D64" s="58">
        <v>81.39</v>
      </c>
      <c r="E64" s="58">
        <v>88.16</v>
      </c>
      <c r="F64" s="58">
        <v>84.24</v>
      </c>
      <c r="G64" s="58">
        <v>82.27</v>
      </c>
      <c r="H64" s="58">
        <v>76.739999999999995</v>
      </c>
      <c r="I64" s="81">
        <f t="shared" si="0"/>
        <v>11.194018393608532</v>
      </c>
      <c r="J64" s="81">
        <v>17.068053240302959</v>
      </c>
      <c r="K64" s="81">
        <v>16.813340629600411</v>
      </c>
      <c r="L64" s="14">
        <v>1.8285734423507713</v>
      </c>
      <c r="M64" s="14">
        <f t="shared" si="1"/>
        <v>1.290090809300469</v>
      </c>
      <c r="N64">
        <v>13.32</v>
      </c>
      <c r="O64">
        <v>0.54</v>
      </c>
      <c r="P64" s="62">
        <v>5.9405577689243021</v>
      </c>
      <c r="Q64" s="62">
        <v>6.9000390625000003</v>
      </c>
      <c r="R64" s="12">
        <v>8.77</v>
      </c>
      <c r="S64">
        <v>0</v>
      </c>
      <c r="T64">
        <v>1</v>
      </c>
      <c r="U64">
        <v>93.08</v>
      </c>
      <c r="V64">
        <v>66.67</v>
      </c>
      <c r="X64">
        <v>72694.31</v>
      </c>
      <c r="Y64">
        <v>25856000</v>
      </c>
      <c r="Z64">
        <v>20042000</v>
      </c>
      <c r="AA64">
        <v>5225000</v>
      </c>
    </row>
    <row r="65" spans="1:27" x14ac:dyDescent="0.3">
      <c r="A65" s="58" t="s">
        <v>746</v>
      </c>
      <c r="B65" s="58">
        <v>2015</v>
      </c>
      <c r="C65" s="58">
        <v>83.76</v>
      </c>
      <c r="D65" s="58">
        <v>78.72</v>
      </c>
      <c r="E65" s="58">
        <v>75</v>
      </c>
      <c r="F65" s="58">
        <v>84.04</v>
      </c>
      <c r="G65" s="58">
        <v>86.88</v>
      </c>
      <c r="H65" s="58">
        <v>78.08</v>
      </c>
      <c r="I65" s="81">
        <f t="shared" si="0"/>
        <v>11.338322046570241</v>
      </c>
      <c r="J65" s="81">
        <v>17.255576026511811</v>
      </c>
      <c r="K65" s="81">
        <v>17.079627399078063</v>
      </c>
      <c r="L65" s="14">
        <v>1.7502427890251213</v>
      </c>
      <c r="M65" s="14">
        <f t="shared" si="1"/>
        <v>1.192376801620981</v>
      </c>
      <c r="N65">
        <v>16.53</v>
      </c>
      <c r="O65">
        <v>0.42</v>
      </c>
      <c r="P65" s="62">
        <v>7.6819367588932828</v>
      </c>
      <c r="Q65" s="62">
        <v>8.2714785992217958</v>
      </c>
      <c r="R65" s="12">
        <v>9.17</v>
      </c>
      <c r="S65">
        <v>0</v>
      </c>
      <c r="T65">
        <v>1</v>
      </c>
      <c r="U65">
        <v>72.239999999999995</v>
      </c>
      <c r="V65">
        <v>76.92</v>
      </c>
      <c r="X65">
        <v>83979</v>
      </c>
      <c r="Y65">
        <v>31189000</v>
      </c>
      <c r="Z65">
        <v>26157000</v>
      </c>
      <c r="AA65">
        <v>4756000</v>
      </c>
    </row>
    <row r="66" spans="1:27" x14ac:dyDescent="0.3">
      <c r="A66" s="58" t="s">
        <v>746</v>
      </c>
      <c r="B66" s="58">
        <v>2016</v>
      </c>
      <c r="C66" s="58">
        <v>83.04</v>
      </c>
      <c r="D66" s="58">
        <v>83.04</v>
      </c>
      <c r="E66" s="58">
        <v>88.89</v>
      </c>
      <c r="F66" s="58">
        <v>83.94</v>
      </c>
      <c r="G66" s="58">
        <v>84.43</v>
      </c>
      <c r="H66" s="58">
        <v>79.64</v>
      </c>
      <c r="I66" s="81">
        <f t="shared" ref="I66:I129" si="2">LN(X66)</f>
        <v>11.469009522458547</v>
      </c>
      <c r="J66" s="81">
        <v>17.487676109756066</v>
      </c>
      <c r="K66" s="81">
        <v>17.247269475208775</v>
      </c>
      <c r="L66" s="14">
        <v>1.8276091221217523</v>
      </c>
      <c r="M66" s="14">
        <f t="shared" ref="M66:M129" si="3">Y66/Z66</f>
        <v>1.2717661892599657</v>
      </c>
      <c r="N66">
        <v>14.54</v>
      </c>
      <c r="O66">
        <v>0.37</v>
      </c>
      <c r="P66" s="62">
        <v>5.3497665369649798</v>
      </c>
      <c r="Q66" s="62">
        <v>5.6182329317269106</v>
      </c>
      <c r="R66" s="12">
        <v>8.7100000000000009</v>
      </c>
      <c r="S66">
        <v>0</v>
      </c>
      <c r="T66">
        <v>1</v>
      </c>
      <c r="U66">
        <v>76.89</v>
      </c>
      <c r="V66">
        <v>78.569999999999993</v>
      </c>
      <c r="X66">
        <v>95703.44</v>
      </c>
      <c r="Y66">
        <v>39337000</v>
      </c>
      <c r="Z66">
        <v>30931000</v>
      </c>
      <c r="AA66">
        <v>5219000</v>
      </c>
    </row>
    <row r="67" spans="1:27" x14ac:dyDescent="0.3">
      <c r="A67" s="58" t="s">
        <v>746</v>
      </c>
      <c r="B67" s="58">
        <v>2017</v>
      </c>
      <c r="C67" s="58">
        <v>81.599999999999994</v>
      </c>
      <c r="D67" s="58">
        <v>61.34</v>
      </c>
      <c r="E67" s="58">
        <v>41.07</v>
      </c>
      <c r="F67" s="58">
        <v>80.06</v>
      </c>
      <c r="G67" s="58">
        <v>84.4</v>
      </c>
      <c r="H67" s="58">
        <v>78.459999999999994</v>
      </c>
      <c r="I67" s="81">
        <f t="shared" si="2"/>
        <v>11.523692294081121</v>
      </c>
      <c r="J67" s="81">
        <v>18.76228976467873</v>
      </c>
      <c r="K67" s="81">
        <v>18.193717406535292</v>
      </c>
      <c r="L67" s="14">
        <v>2.0934677134129278</v>
      </c>
      <c r="M67" s="14">
        <f t="shared" si="3"/>
        <v>1.7657444005270093</v>
      </c>
      <c r="N67">
        <v>42.88</v>
      </c>
      <c r="O67">
        <v>0.14000000000000001</v>
      </c>
      <c r="P67" s="62">
        <v>5.8285490196078431</v>
      </c>
      <c r="Q67" s="62">
        <v>6.2326050420168064</v>
      </c>
      <c r="R67" s="12">
        <v>8.64</v>
      </c>
      <c r="S67">
        <v>0</v>
      </c>
      <c r="T67">
        <v>1</v>
      </c>
      <c r="U67">
        <v>73.41</v>
      </c>
      <c r="V67">
        <v>78.569999999999993</v>
      </c>
      <c r="X67">
        <v>101082.5</v>
      </c>
      <c r="Y67">
        <v>140721000</v>
      </c>
      <c r="Z67">
        <v>79695000</v>
      </c>
      <c r="AA67">
        <v>7113000</v>
      </c>
    </row>
    <row r="68" spans="1:27" x14ac:dyDescent="0.3">
      <c r="A68" s="58" t="s">
        <v>746</v>
      </c>
      <c r="B68" s="58">
        <v>2018</v>
      </c>
      <c r="C68" s="58">
        <v>89.01</v>
      </c>
      <c r="D68" s="58">
        <v>89.01</v>
      </c>
      <c r="E68" s="58">
        <v>100</v>
      </c>
      <c r="F68" s="58">
        <v>85.24</v>
      </c>
      <c r="G68" s="58">
        <v>90.06</v>
      </c>
      <c r="H68" s="58">
        <v>91.34</v>
      </c>
      <c r="I68" s="81">
        <f t="shared" si="2"/>
        <v>11.781855053532176</v>
      </c>
      <c r="J68" s="81">
        <v>18.799103480948645</v>
      </c>
      <c r="K68" s="81">
        <v>18.201404704164645</v>
      </c>
      <c r="L68" s="14">
        <v>2.3978043595749798</v>
      </c>
      <c r="M68" s="14">
        <f t="shared" si="3"/>
        <v>1.8179305192379529</v>
      </c>
      <c r="N68">
        <v>5.01</v>
      </c>
      <c r="O68">
        <v>0.17</v>
      </c>
      <c r="P68" s="62">
        <v>15.665081300813005</v>
      </c>
      <c r="Q68" s="62">
        <v>17.575252918287951</v>
      </c>
      <c r="R68" s="12">
        <v>28</v>
      </c>
      <c r="S68">
        <v>0</v>
      </c>
      <c r="T68">
        <v>1</v>
      </c>
      <c r="U68">
        <v>94.87</v>
      </c>
      <c r="V68">
        <v>76.92</v>
      </c>
      <c r="X68">
        <v>130856.3</v>
      </c>
      <c r="Y68">
        <v>145998000</v>
      </c>
      <c r="Z68">
        <v>80310000</v>
      </c>
      <c r="AA68">
        <v>9999000</v>
      </c>
    </row>
    <row r="69" spans="1:27" x14ac:dyDescent="0.3">
      <c r="A69" s="58" t="s">
        <v>746</v>
      </c>
      <c r="B69" s="58">
        <v>2019</v>
      </c>
      <c r="C69" s="58">
        <v>90.8</v>
      </c>
      <c r="D69" s="58">
        <v>56.51</v>
      </c>
      <c r="E69" s="58">
        <v>22.22</v>
      </c>
      <c r="F69" s="58">
        <v>93.62</v>
      </c>
      <c r="G69" s="58">
        <v>93.34</v>
      </c>
      <c r="H69" s="58">
        <v>83.31</v>
      </c>
      <c r="I69" s="81">
        <f t="shared" si="2"/>
        <v>11.090834510250568</v>
      </c>
      <c r="J69" s="81">
        <v>18.761294393074127</v>
      </c>
      <c r="K69" s="81">
        <v>18.151768085477105</v>
      </c>
      <c r="L69" s="14">
        <v>2.4709767442545023</v>
      </c>
      <c r="M69" s="14">
        <f t="shared" si="3"/>
        <v>1.839559806859371</v>
      </c>
      <c r="N69">
        <v>4.83</v>
      </c>
      <c r="O69">
        <v>0.18</v>
      </c>
      <c r="P69" s="62">
        <v>24.825120000000009</v>
      </c>
      <c r="Q69" s="62">
        <v>26.61542635658914</v>
      </c>
      <c r="R69" s="12">
        <v>31.91</v>
      </c>
      <c r="S69">
        <v>88.21</v>
      </c>
      <c r="T69">
        <v>1</v>
      </c>
      <c r="U69">
        <v>86.01</v>
      </c>
      <c r="V69">
        <v>61.54</v>
      </c>
      <c r="X69">
        <v>65567.44</v>
      </c>
      <c r="Y69">
        <v>140581000</v>
      </c>
      <c r="Z69">
        <v>76421000</v>
      </c>
      <c r="AA69">
        <v>10834000</v>
      </c>
    </row>
    <row r="70" spans="1:27" x14ac:dyDescent="0.3">
      <c r="A70" s="58" t="s">
        <v>746</v>
      </c>
      <c r="B70" s="58">
        <v>2020</v>
      </c>
      <c r="C70" s="58">
        <v>92.65</v>
      </c>
      <c r="D70" s="58">
        <v>53.56</v>
      </c>
      <c r="E70" s="58">
        <v>14.47</v>
      </c>
      <c r="F70" s="58">
        <v>95.82</v>
      </c>
      <c r="G70" s="58">
        <v>91.54</v>
      </c>
      <c r="H70" s="58">
        <v>91.07</v>
      </c>
      <c r="I70" s="81">
        <f t="shared" si="2"/>
        <v>11.383446535727114</v>
      </c>
      <c r="J70" s="81">
        <v>18.736629522112455</v>
      </c>
      <c r="K70" s="81">
        <v>18.122288185135744</v>
      </c>
      <c r="L70" s="14">
        <v>2.496917562454136</v>
      </c>
      <c r="M70" s="14">
        <f t="shared" si="3"/>
        <v>1.8484387002870581</v>
      </c>
      <c r="N70">
        <v>5.46</v>
      </c>
      <c r="O70">
        <v>0.19</v>
      </c>
      <c r="P70" s="62">
        <v>24.792209302325578</v>
      </c>
      <c r="Q70" s="62">
        <v>26.392868217054275</v>
      </c>
      <c r="R70" s="12">
        <v>35.049999999999997</v>
      </c>
      <c r="S70">
        <v>86.83</v>
      </c>
      <c r="T70">
        <v>1</v>
      </c>
      <c r="U70">
        <v>90.76</v>
      </c>
      <c r="V70">
        <v>76.92</v>
      </c>
      <c r="X70">
        <v>87855.31</v>
      </c>
      <c r="Y70">
        <v>137156000</v>
      </c>
      <c r="Z70">
        <v>74201000</v>
      </c>
      <c r="AA70">
        <v>11145000</v>
      </c>
    </row>
    <row r="71" spans="1:27" x14ac:dyDescent="0.3">
      <c r="A71" s="58" t="s">
        <v>746</v>
      </c>
      <c r="B71" s="58">
        <v>2021</v>
      </c>
      <c r="C71" s="58">
        <v>94.26</v>
      </c>
      <c r="D71" s="58">
        <v>59.32</v>
      </c>
      <c r="E71" s="58">
        <v>24.39</v>
      </c>
      <c r="F71" s="58">
        <v>95.61</v>
      </c>
      <c r="G71" s="58">
        <v>93.77</v>
      </c>
      <c r="H71" s="58">
        <v>93.61</v>
      </c>
      <c r="I71" s="81">
        <f t="shared" si="2"/>
        <v>11.177131838041365</v>
      </c>
      <c r="J71" s="81">
        <v>18.733694249295617</v>
      </c>
      <c r="K71" s="81">
        <v>18.078725503098728</v>
      </c>
      <c r="L71" s="14">
        <v>2.4710612429659475</v>
      </c>
      <c r="M71" s="14">
        <f t="shared" si="3"/>
        <v>1.9250823502913934</v>
      </c>
      <c r="N71">
        <v>5.75</v>
      </c>
      <c r="O71">
        <v>0.19</v>
      </c>
      <c r="P71" s="62">
        <v>53.43942307692307</v>
      </c>
      <c r="Q71" s="62">
        <v>56.638499999999958</v>
      </c>
      <c r="R71" s="12">
        <v>93.21</v>
      </c>
      <c r="S71">
        <v>84.59</v>
      </c>
      <c r="T71">
        <v>1</v>
      </c>
      <c r="U71">
        <v>98.89</v>
      </c>
      <c r="V71">
        <v>75</v>
      </c>
      <c r="X71">
        <v>71477.06</v>
      </c>
      <c r="Y71">
        <v>136754000</v>
      </c>
      <c r="Z71">
        <v>71038000</v>
      </c>
      <c r="AA71">
        <v>10835000</v>
      </c>
    </row>
    <row r="72" spans="1:27" x14ac:dyDescent="0.3">
      <c r="A72" s="58" t="s">
        <v>747</v>
      </c>
      <c r="B72" s="58">
        <v>2008</v>
      </c>
      <c r="C72" s="58">
        <v>68.900000000000006</v>
      </c>
      <c r="D72" s="58">
        <v>68.900000000000006</v>
      </c>
      <c r="E72" s="58">
        <v>100</v>
      </c>
      <c r="F72" s="58">
        <v>54.3</v>
      </c>
      <c r="G72" s="58">
        <v>77.31</v>
      </c>
      <c r="H72" s="58">
        <v>67.05</v>
      </c>
      <c r="I72" s="81">
        <f t="shared" si="2"/>
        <v>10.081575158798021</v>
      </c>
      <c r="J72" s="81">
        <v>17.705431093484474</v>
      </c>
      <c r="K72" s="81">
        <v>16.583589124726171</v>
      </c>
      <c r="L72" s="14">
        <v>2.6079351630992336</v>
      </c>
      <c r="M72" s="14">
        <f t="shared" si="3"/>
        <v>3.0705047714716223</v>
      </c>
      <c r="N72">
        <v>20.89</v>
      </c>
      <c r="O72">
        <v>0.93</v>
      </c>
      <c r="P72" s="62">
        <v>19.974545454545453</v>
      </c>
      <c r="Q72" s="62">
        <v>25.786875000000009</v>
      </c>
      <c r="R72" s="12">
        <v>34.380000000000003</v>
      </c>
      <c r="S72">
        <v>0</v>
      </c>
      <c r="T72">
        <v>1</v>
      </c>
      <c r="U72">
        <v>80.430000000000007</v>
      </c>
      <c r="V72" t="s">
        <v>679</v>
      </c>
      <c r="X72">
        <v>23898.6</v>
      </c>
      <c r="Y72">
        <v>48907000</v>
      </c>
      <c r="Z72">
        <v>15928000</v>
      </c>
      <c r="AA72">
        <v>12571000</v>
      </c>
    </row>
    <row r="73" spans="1:27" x14ac:dyDescent="0.3">
      <c r="A73" s="58" t="s">
        <v>747</v>
      </c>
      <c r="B73" s="58">
        <v>2009</v>
      </c>
      <c r="C73" s="58">
        <v>72.31</v>
      </c>
      <c r="D73" s="58">
        <v>68.849999999999994</v>
      </c>
      <c r="E73" s="58">
        <v>69.64</v>
      </c>
      <c r="F73" s="58">
        <v>62.57</v>
      </c>
      <c r="G73" s="58">
        <v>77.989999999999995</v>
      </c>
      <c r="H73" s="58">
        <v>70.98</v>
      </c>
      <c r="I73" s="81">
        <f t="shared" si="2"/>
        <v>9.8790831734025026</v>
      </c>
      <c r="J73" s="81">
        <v>17.791202956948013</v>
      </c>
      <c r="K73" s="81">
        <v>16.680735433438482</v>
      </c>
      <c r="L73" s="14">
        <v>2.7624752530802832</v>
      </c>
      <c r="M73" s="14">
        <f t="shared" si="3"/>
        <v>3.0357773599954423</v>
      </c>
      <c r="N73">
        <v>21.65</v>
      </c>
      <c r="O73">
        <v>0.96</v>
      </c>
      <c r="P73" s="62">
        <v>16.568333333333328</v>
      </c>
      <c r="Q73" s="62">
        <v>16.611240310077516</v>
      </c>
      <c r="R73" s="12">
        <v>19.829999999999998</v>
      </c>
      <c r="S73">
        <v>28.95</v>
      </c>
      <c r="T73">
        <v>1</v>
      </c>
      <c r="U73">
        <v>84.78</v>
      </c>
      <c r="V73">
        <v>41.67</v>
      </c>
      <c r="X73">
        <v>19517.82</v>
      </c>
      <c r="Y73">
        <v>53287000</v>
      </c>
      <c r="Z73">
        <v>17553000</v>
      </c>
      <c r="AA73">
        <v>14839000</v>
      </c>
    </row>
    <row r="74" spans="1:27" x14ac:dyDescent="0.3">
      <c r="A74" s="58" t="s">
        <v>747</v>
      </c>
      <c r="B74" s="58">
        <v>2010</v>
      </c>
      <c r="C74" s="58">
        <v>74.260000000000005</v>
      </c>
      <c r="D74" s="58">
        <v>71.06</v>
      </c>
      <c r="E74" s="58">
        <v>70.69</v>
      </c>
      <c r="F74" s="58">
        <v>76.89</v>
      </c>
      <c r="G74" s="58">
        <v>82.64</v>
      </c>
      <c r="H74" s="58">
        <v>59.82</v>
      </c>
      <c r="I74" s="81">
        <f t="shared" si="2"/>
        <v>10.042202425185929</v>
      </c>
      <c r="J74" s="81">
        <v>17.902410813297138</v>
      </c>
      <c r="K74" s="81">
        <v>16.933017888444187</v>
      </c>
      <c r="L74" s="14">
        <v>2.9602087174849441</v>
      </c>
      <c r="M74" s="14">
        <f t="shared" si="3"/>
        <v>2.6363435148295706</v>
      </c>
      <c r="N74">
        <v>26.21</v>
      </c>
      <c r="O74">
        <v>1.02</v>
      </c>
      <c r="P74" s="62">
        <v>16.501712062256811</v>
      </c>
      <c r="Q74" s="62">
        <v>17.427003891050575</v>
      </c>
      <c r="R74" s="12">
        <v>19.920000000000002</v>
      </c>
      <c r="S74">
        <v>30.56</v>
      </c>
      <c r="T74">
        <v>1</v>
      </c>
      <c r="U74">
        <v>70</v>
      </c>
      <c r="V74">
        <v>33.33</v>
      </c>
      <c r="X74">
        <v>22975.93</v>
      </c>
      <c r="Y74">
        <v>59555000</v>
      </c>
      <c r="Z74">
        <v>22590000</v>
      </c>
      <c r="AA74">
        <v>18302000</v>
      </c>
    </row>
    <row r="75" spans="1:27" x14ac:dyDescent="0.3">
      <c r="A75" s="58" t="s">
        <v>747</v>
      </c>
      <c r="B75" s="58">
        <v>2011</v>
      </c>
      <c r="C75" s="58">
        <v>77.400000000000006</v>
      </c>
      <c r="D75" s="58">
        <v>61.36</v>
      </c>
      <c r="E75" s="58">
        <v>56.06</v>
      </c>
      <c r="F75" s="58">
        <v>67.989999999999995</v>
      </c>
      <c r="G75" s="58">
        <v>89.14</v>
      </c>
      <c r="H75" s="58">
        <v>66.75</v>
      </c>
      <c r="I75" s="81">
        <f t="shared" si="2"/>
        <v>10.619925876281934</v>
      </c>
      <c r="J75" s="81">
        <v>17.947215128943451</v>
      </c>
      <c r="K75" s="81">
        <v>17.027804771466922</v>
      </c>
      <c r="L75" s="14">
        <v>3.1379260392571662</v>
      </c>
      <c r="M75" s="14">
        <f t="shared" si="3"/>
        <v>2.5078112417458529</v>
      </c>
      <c r="N75">
        <v>28.42</v>
      </c>
      <c r="O75">
        <v>1.07</v>
      </c>
      <c r="P75" s="62">
        <v>14.778235294117646</v>
      </c>
      <c r="Q75" s="62">
        <v>16.565686274509794</v>
      </c>
      <c r="R75" s="12">
        <v>21.87</v>
      </c>
      <c r="S75">
        <v>0</v>
      </c>
      <c r="T75">
        <v>1</v>
      </c>
      <c r="U75">
        <v>78</v>
      </c>
      <c r="V75">
        <v>46.15</v>
      </c>
      <c r="X75">
        <v>40942.58</v>
      </c>
      <c r="Y75">
        <v>62284000</v>
      </c>
      <c r="Z75">
        <v>24836000</v>
      </c>
      <c r="AA75">
        <v>22056000</v>
      </c>
    </row>
    <row r="76" spans="1:27" x14ac:dyDescent="0.3">
      <c r="A76" s="58" t="s">
        <v>747</v>
      </c>
      <c r="B76" s="58">
        <v>2012</v>
      </c>
      <c r="C76" s="58">
        <v>71.34</v>
      </c>
      <c r="D76" s="58">
        <v>71.34</v>
      </c>
      <c r="E76" s="58">
        <v>86.21</v>
      </c>
      <c r="F76" s="58">
        <v>64.739999999999995</v>
      </c>
      <c r="G76" s="58">
        <v>83.34</v>
      </c>
      <c r="H76" s="58">
        <v>58.24</v>
      </c>
      <c r="I76" s="81">
        <f t="shared" si="2"/>
        <v>10.658140848635675</v>
      </c>
      <c r="J76" s="81">
        <v>17.96536866344962</v>
      </c>
      <c r="K76" s="81">
        <v>16.941964029241273</v>
      </c>
      <c r="L76" s="14">
        <v>3.395749234088429</v>
      </c>
      <c r="M76" s="14">
        <f t="shared" si="3"/>
        <v>2.7826525687711139</v>
      </c>
      <c r="N76">
        <v>34.17</v>
      </c>
      <c r="O76">
        <v>1.23</v>
      </c>
      <c r="P76" s="62">
        <v>7.9368359374999926</v>
      </c>
      <c r="Q76" s="62">
        <v>9.5380468750000045</v>
      </c>
      <c r="R76" s="12">
        <v>13.01</v>
      </c>
      <c r="S76">
        <v>0</v>
      </c>
      <c r="T76">
        <v>1</v>
      </c>
      <c r="U76">
        <v>66</v>
      </c>
      <c r="V76">
        <v>38.46</v>
      </c>
      <c r="X76">
        <v>42537.48</v>
      </c>
      <c r="Y76">
        <v>63425000</v>
      </c>
      <c r="Z76">
        <v>22793000</v>
      </c>
      <c r="AA76">
        <v>28837000</v>
      </c>
    </row>
    <row r="77" spans="1:27" x14ac:dyDescent="0.3">
      <c r="A77" s="58" t="s">
        <v>747</v>
      </c>
      <c r="B77" s="58">
        <v>2013</v>
      </c>
      <c r="C77" s="58">
        <v>64.05</v>
      </c>
      <c r="D77" s="58">
        <v>57.02</v>
      </c>
      <c r="E77" s="58">
        <v>51.32</v>
      </c>
      <c r="F77" s="58">
        <v>61.33</v>
      </c>
      <c r="G77" s="58">
        <v>82.63</v>
      </c>
      <c r="H77" s="58">
        <v>38.26</v>
      </c>
      <c r="I77" s="81">
        <f t="shared" si="2"/>
        <v>10.926178739143976</v>
      </c>
      <c r="J77" s="81">
        <v>18.006770072260672</v>
      </c>
      <c r="K77" s="81">
        <v>16.974084209024092</v>
      </c>
      <c r="L77" s="14">
        <v>3.4063507469029499</v>
      </c>
      <c r="M77" s="14">
        <f t="shared" si="3"/>
        <v>2.8085992267493731</v>
      </c>
      <c r="N77">
        <v>38.950000000000003</v>
      </c>
      <c r="O77">
        <v>1.26</v>
      </c>
      <c r="P77" s="62">
        <v>4.5099606299212596</v>
      </c>
      <c r="Q77" s="62">
        <v>5.3667968749999986</v>
      </c>
      <c r="R77" s="12">
        <v>8.0399999999999991</v>
      </c>
      <c r="S77">
        <v>0</v>
      </c>
      <c r="T77">
        <v>1</v>
      </c>
      <c r="U77">
        <v>30</v>
      </c>
      <c r="V77">
        <v>30.77</v>
      </c>
      <c r="X77">
        <v>55613.36</v>
      </c>
      <c r="Y77">
        <v>66106000</v>
      </c>
      <c r="Z77">
        <v>23537000</v>
      </c>
      <c r="AA77">
        <v>29155000</v>
      </c>
    </row>
    <row r="78" spans="1:27" x14ac:dyDescent="0.3">
      <c r="A78" s="58" t="s">
        <v>747</v>
      </c>
      <c r="B78" s="58">
        <v>2014</v>
      </c>
      <c r="C78" s="58">
        <v>59.72</v>
      </c>
      <c r="D78" s="58">
        <v>59.72</v>
      </c>
      <c r="E78" s="58">
        <v>91.18</v>
      </c>
      <c r="F78" s="58">
        <v>51.08</v>
      </c>
      <c r="G78" s="58">
        <v>69.88</v>
      </c>
      <c r="H78" s="58">
        <v>50.87</v>
      </c>
      <c r="I78" s="81">
        <f t="shared" si="2"/>
        <v>10.984005623744572</v>
      </c>
      <c r="J78" s="81">
        <v>18.087485133324268</v>
      </c>
      <c r="K78" s="81">
        <v>17.261330702068705</v>
      </c>
      <c r="L78" s="14">
        <v>3.5116648346881263</v>
      </c>
      <c r="M78" s="14">
        <f t="shared" si="3"/>
        <v>2.2845165609359559</v>
      </c>
      <c r="N78">
        <v>38.49</v>
      </c>
      <c r="O78">
        <v>1.24</v>
      </c>
      <c r="P78" s="62">
        <v>5.9405577689243021</v>
      </c>
      <c r="Q78" s="62">
        <v>6.9000390625000003</v>
      </c>
      <c r="R78" s="12">
        <v>8.77</v>
      </c>
      <c r="S78">
        <v>0</v>
      </c>
      <c r="T78">
        <v>1</v>
      </c>
      <c r="U78">
        <v>55.77</v>
      </c>
      <c r="V78">
        <v>38.46</v>
      </c>
      <c r="X78">
        <v>58924.11</v>
      </c>
      <c r="Y78">
        <v>71663000</v>
      </c>
      <c r="Z78">
        <v>31369000</v>
      </c>
      <c r="AA78">
        <v>32504000</v>
      </c>
    </row>
    <row r="79" spans="1:27" x14ac:dyDescent="0.3">
      <c r="A79" s="58" t="s">
        <v>747</v>
      </c>
      <c r="B79" s="58">
        <v>2015</v>
      </c>
      <c r="C79" s="58">
        <v>68.209999999999994</v>
      </c>
      <c r="D79" s="58">
        <v>68.209999999999994</v>
      </c>
      <c r="E79" s="58">
        <v>73.680000000000007</v>
      </c>
      <c r="F79" s="58">
        <v>61.59</v>
      </c>
      <c r="G79" s="58">
        <v>85.83</v>
      </c>
      <c r="H79" s="58">
        <v>46.75</v>
      </c>
      <c r="I79" s="81">
        <f t="shared" si="2"/>
        <v>11.223357481973219</v>
      </c>
      <c r="J79" s="81">
        <v>18.258079458122225</v>
      </c>
      <c r="K79" s="81">
        <v>17.453728097275981</v>
      </c>
      <c r="L79" s="14">
        <v>3.842201219057586</v>
      </c>
      <c r="M79" s="14">
        <f t="shared" si="3"/>
        <v>2.2352461603197979</v>
      </c>
      <c r="N79">
        <v>44.57</v>
      </c>
      <c r="O79">
        <v>1.27</v>
      </c>
      <c r="P79" s="62">
        <v>7.6819367588932828</v>
      </c>
      <c r="Q79" s="62">
        <v>8.2714785992217958</v>
      </c>
      <c r="R79" s="12">
        <v>9.17</v>
      </c>
      <c r="S79">
        <v>0</v>
      </c>
      <c r="T79">
        <v>1</v>
      </c>
      <c r="U79">
        <v>50</v>
      </c>
      <c r="V79">
        <v>50</v>
      </c>
      <c r="X79">
        <v>74858.69</v>
      </c>
      <c r="Y79">
        <v>84993000</v>
      </c>
      <c r="Z79">
        <v>38024000</v>
      </c>
      <c r="AA79">
        <v>45628000</v>
      </c>
    </row>
    <row r="80" spans="1:27" x14ac:dyDescent="0.3">
      <c r="A80" s="58" t="s">
        <v>747</v>
      </c>
      <c r="B80" s="58">
        <v>2016</v>
      </c>
      <c r="C80" s="58">
        <v>69.66</v>
      </c>
      <c r="D80" s="58">
        <v>69.66</v>
      </c>
      <c r="E80" s="58">
        <v>91.67</v>
      </c>
      <c r="F80" s="58">
        <v>55.85</v>
      </c>
      <c r="G80" s="58">
        <v>86.51</v>
      </c>
      <c r="H80" s="58">
        <v>54.6</v>
      </c>
      <c r="I80" s="81">
        <f t="shared" si="2"/>
        <v>11.61827868060141</v>
      </c>
      <c r="J80" s="81">
        <v>18.367870510120042</v>
      </c>
      <c r="K80" s="81">
        <v>17.719239260567601</v>
      </c>
      <c r="L80" s="14">
        <v>3.8879556972941871</v>
      </c>
      <c r="M80" s="14">
        <f t="shared" si="3"/>
        <v>1.9129207251900699</v>
      </c>
      <c r="N80">
        <v>42.23</v>
      </c>
      <c r="O80">
        <v>1.18</v>
      </c>
      <c r="P80" s="62">
        <v>5.3497665369649798</v>
      </c>
      <c r="Q80" s="62">
        <v>5.6182329317269106</v>
      </c>
      <c r="R80" s="12">
        <v>8.7100000000000009</v>
      </c>
      <c r="S80">
        <v>0</v>
      </c>
      <c r="T80">
        <v>1</v>
      </c>
      <c r="U80">
        <v>60.34</v>
      </c>
      <c r="V80">
        <v>42.86</v>
      </c>
      <c r="X80">
        <v>111110.3</v>
      </c>
      <c r="Y80">
        <v>94856000</v>
      </c>
      <c r="Z80">
        <v>49587000</v>
      </c>
      <c r="AA80">
        <v>47811000</v>
      </c>
    </row>
    <row r="81" spans="1:27" x14ac:dyDescent="0.3">
      <c r="A81" s="58" t="s">
        <v>747</v>
      </c>
      <c r="B81" s="58">
        <v>2017</v>
      </c>
      <c r="C81" s="58">
        <v>77.34</v>
      </c>
      <c r="D81" s="58">
        <v>67.739999999999995</v>
      </c>
      <c r="E81" s="58">
        <v>58.14</v>
      </c>
      <c r="F81" s="58">
        <v>62.1</v>
      </c>
      <c r="G81" s="58">
        <v>93.46</v>
      </c>
      <c r="H81" s="58">
        <v>64.41</v>
      </c>
      <c r="I81" s="81">
        <f t="shared" si="2"/>
        <v>11.162398582908052</v>
      </c>
      <c r="J81" s="81">
        <v>18.424812197731814</v>
      </c>
      <c r="K81" s="81">
        <v>17.739442371216558</v>
      </c>
      <c r="L81" s="14">
        <v>3.8880581279743138</v>
      </c>
      <c r="M81" s="14">
        <f t="shared" si="3"/>
        <v>1.9845056226407636</v>
      </c>
      <c r="N81">
        <v>39.130000000000003</v>
      </c>
      <c r="O81">
        <v>1.1100000000000001</v>
      </c>
      <c r="P81" s="62">
        <v>5.8285490196078431</v>
      </c>
      <c r="Q81" s="62">
        <v>6.2326050420168064</v>
      </c>
      <c r="R81" s="12">
        <v>8.64</v>
      </c>
      <c r="S81">
        <v>0</v>
      </c>
      <c r="T81">
        <v>1</v>
      </c>
      <c r="U81">
        <v>75.81</v>
      </c>
      <c r="V81">
        <v>46.15</v>
      </c>
      <c r="X81">
        <v>70431.69</v>
      </c>
      <c r="Y81">
        <v>100414000</v>
      </c>
      <c r="Z81">
        <v>50599000</v>
      </c>
      <c r="AA81">
        <v>47816000</v>
      </c>
    </row>
    <row r="82" spans="1:27" x14ac:dyDescent="0.3">
      <c r="A82" s="58" t="s">
        <v>747</v>
      </c>
      <c r="B82" s="58">
        <v>2018</v>
      </c>
      <c r="C82" s="58">
        <v>79.03</v>
      </c>
      <c r="D82" s="58">
        <v>79.03</v>
      </c>
      <c r="E82" s="58">
        <v>98.86</v>
      </c>
      <c r="F82" s="58">
        <v>82.82</v>
      </c>
      <c r="G82" s="58">
        <v>93.46</v>
      </c>
      <c r="H82" s="58">
        <v>54.68</v>
      </c>
      <c r="I82" s="81">
        <f t="shared" si="2"/>
        <v>11.385709062186899</v>
      </c>
      <c r="J82" s="81">
        <v>18.496492977313313</v>
      </c>
      <c r="K82" s="81">
        <v>17.841522744809549</v>
      </c>
      <c r="L82" s="14">
        <v>3.8437655777218218</v>
      </c>
      <c r="M82" s="14">
        <f t="shared" si="3"/>
        <v>1.9250852115566501</v>
      </c>
      <c r="N82">
        <v>37.159999999999997</v>
      </c>
      <c r="O82">
        <v>1.04</v>
      </c>
      <c r="P82" s="62">
        <v>15.665081300813005</v>
      </c>
      <c r="Q82" s="62">
        <v>17.575252918287951</v>
      </c>
      <c r="R82" s="12">
        <v>28</v>
      </c>
      <c r="S82">
        <v>61.11</v>
      </c>
      <c r="T82">
        <v>1</v>
      </c>
      <c r="U82">
        <v>63.1</v>
      </c>
      <c r="V82">
        <v>40</v>
      </c>
      <c r="X82">
        <v>88054.31</v>
      </c>
      <c r="Y82">
        <v>107876000</v>
      </c>
      <c r="Z82">
        <v>56037000</v>
      </c>
      <c r="AA82">
        <v>45701000</v>
      </c>
    </row>
    <row r="83" spans="1:27" x14ac:dyDescent="0.3">
      <c r="A83" s="58" t="s">
        <v>747</v>
      </c>
      <c r="B83" s="58">
        <v>2019</v>
      </c>
      <c r="C83" s="58">
        <v>80.97</v>
      </c>
      <c r="D83" s="58">
        <v>57.33</v>
      </c>
      <c r="E83" s="58">
        <v>33.700000000000003</v>
      </c>
      <c r="F83" s="58">
        <v>85.97</v>
      </c>
      <c r="G83" s="58">
        <v>92.27</v>
      </c>
      <c r="H83" s="58">
        <v>60.4</v>
      </c>
      <c r="I83" s="81">
        <f t="shared" si="2"/>
        <v>11.230726731499615</v>
      </c>
      <c r="J83" s="81">
        <v>18.615350743927184</v>
      </c>
      <c r="K83" s="81">
        <v>17.972798619953405</v>
      </c>
      <c r="L83" s="14">
        <v>3.9857937778792949</v>
      </c>
      <c r="M83" s="14">
        <f t="shared" si="3"/>
        <v>1.9013271150896742</v>
      </c>
      <c r="N83">
        <v>34.19</v>
      </c>
      <c r="O83">
        <v>1</v>
      </c>
      <c r="P83" s="62">
        <v>24.825120000000009</v>
      </c>
      <c r="Q83" s="62">
        <v>26.61542635658914</v>
      </c>
      <c r="R83" s="12">
        <v>31.91</v>
      </c>
      <c r="S83">
        <v>60</v>
      </c>
      <c r="T83">
        <v>1</v>
      </c>
      <c r="U83">
        <v>71.569999999999993</v>
      </c>
      <c r="V83">
        <v>53.85</v>
      </c>
      <c r="X83">
        <v>75412.38</v>
      </c>
      <c r="Y83">
        <v>121491000</v>
      </c>
      <c r="Z83">
        <v>63898000</v>
      </c>
      <c r="AA83">
        <v>52828000</v>
      </c>
    </row>
    <row r="84" spans="1:27" x14ac:dyDescent="0.3">
      <c r="A84" s="58" t="s">
        <v>747</v>
      </c>
      <c r="B84" s="58">
        <v>2020</v>
      </c>
      <c r="C84" s="58">
        <v>78.849999999999994</v>
      </c>
      <c r="D84" s="58">
        <v>78.849999999999994</v>
      </c>
      <c r="E84" s="58">
        <v>100</v>
      </c>
      <c r="F84" s="58">
        <v>86.88</v>
      </c>
      <c r="G84" s="58">
        <v>90.5</v>
      </c>
      <c r="H84" s="58">
        <v>55.56</v>
      </c>
      <c r="I84" s="81">
        <f t="shared" si="2"/>
        <v>11.486132210074915</v>
      </c>
      <c r="J84" s="81">
        <v>18.750394478980891</v>
      </c>
      <c r="K84" s="81">
        <v>18.142711350354379</v>
      </c>
      <c r="L84" s="14">
        <v>4.0076058753218762</v>
      </c>
      <c r="M84" s="14">
        <f t="shared" si="3"/>
        <v>1.8361722917657002</v>
      </c>
      <c r="N84">
        <v>32.58</v>
      </c>
      <c r="O84">
        <v>0.91</v>
      </c>
      <c r="P84" s="62">
        <v>24.792209302325578</v>
      </c>
      <c r="Q84" s="62">
        <v>26.392868217054275</v>
      </c>
      <c r="R84" s="12">
        <v>35.049999999999997</v>
      </c>
      <c r="S84">
        <v>63.24</v>
      </c>
      <c r="T84">
        <v>1</v>
      </c>
      <c r="U84">
        <v>63.85</v>
      </c>
      <c r="V84">
        <v>53.85</v>
      </c>
      <c r="X84">
        <v>97356.25</v>
      </c>
      <c r="Y84">
        <v>139057000</v>
      </c>
      <c r="Z84">
        <v>75732000</v>
      </c>
      <c r="AA84">
        <v>54015000</v>
      </c>
    </row>
    <row r="85" spans="1:27" x14ac:dyDescent="0.3">
      <c r="A85" s="58" t="s">
        <v>747</v>
      </c>
      <c r="B85" s="58">
        <v>2021</v>
      </c>
      <c r="C85" s="58">
        <v>81.44</v>
      </c>
      <c r="D85" s="58">
        <v>81.44</v>
      </c>
      <c r="E85" s="58">
        <v>100</v>
      </c>
      <c r="F85" s="58">
        <v>84.08</v>
      </c>
      <c r="G85" s="58">
        <v>92.54</v>
      </c>
      <c r="H85" s="58">
        <v>62.94</v>
      </c>
      <c r="I85" s="81">
        <f t="shared" si="2"/>
        <v>11.56397497964592</v>
      </c>
      <c r="J85" s="81">
        <v>19.040375122303267</v>
      </c>
      <c r="K85" s="81">
        <v>18.561224988944673</v>
      </c>
      <c r="L85" s="14">
        <v>4.0911728710564654</v>
      </c>
      <c r="M85" s="14">
        <f t="shared" si="3"/>
        <v>1.6147015379268399</v>
      </c>
      <c r="N85">
        <v>29.54</v>
      </c>
      <c r="O85">
        <v>0.76</v>
      </c>
      <c r="P85" s="62">
        <v>53.43942307692307</v>
      </c>
      <c r="Q85" s="62">
        <v>56.638499999999958</v>
      </c>
      <c r="R85" s="12">
        <v>93.21</v>
      </c>
      <c r="S85">
        <v>60.42</v>
      </c>
      <c r="T85">
        <v>1</v>
      </c>
      <c r="U85">
        <v>74.260000000000005</v>
      </c>
      <c r="V85">
        <v>53.85</v>
      </c>
      <c r="X85">
        <v>105237.5</v>
      </c>
      <c r="Y85">
        <v>185836000</v>
      </c>
      <c r="Z85">
        <v>115090000</v>
      </c>
      <c r="AA85">
        <v>58810000</v>
      </c>
    </row>
    <row r="86" spans="1:27" x14ac:dyDescent="0.3">
      <c r="A86" s="58" t="s">
        <v>9</v>
      </c>
      <c r="B86" s="58">
        <v>2008</v>
      </c>
      <c r="C86" s="58">
        <v>76.14</v>
      </c>
      <c r="D86" s="58">
        <v>52.36</v>
      </c>
      <c r="E86" s="58">
        <v>28.57</v>
      </c>
      <c r="F86" s="58">
        <v>66.97</v>
      </c>
      <c r="G86" s="58">
        <v>79.2</v>
      </c>
      <c r="H86" s="58">
        <v>78.3</v>
      </c>
      <c r="I86" s="81">
        <f t="shared" si="2"/>
        <v>11.362239891388745</v>
      </c>
      <c r="J86" s="81">
        <v>18.050587605924672</v>
      </c>
      <c r="K86" s="81">
        <v>16.993397707755122</v>
      </c>
      <c r="L86" s="14">
        <v>1.732009464822281</v>
      </c>
      <c r="M86" s="14">
        <f t="shared" si="3"/>
        <v>2.878271378563094</v>
      </c>
      <c r="N86">
        <v>5.96</v>
      </c>
      <c r="O86">
        <v>0.4</v>
      </c>
      <c r="P86" s="62">
        <v>19.974545454545453</v>
      </c>
      <c r="Q86" s="62">
        <v>25.786875000000009</v>
      </c>
      <c r="R86" s="12">
        <v>34.380000000000003</v>
      </c>
      <c r="S86">
        <v>0</v>
      </c>
      <c r="T86">
        <v>1</v>
      </c>
      <c r="U86">
        <v>81.25</v>
      </c>
      <c r="V86">
        <v>52.38</v>
      </c>
      <c r="X86">
        <v>86011.81</v>
      </c>
      <c r="Y86">
        <v>69067000</v>
      </c>
      <c r="Z86">
        <v>23996000</v>
      </c>
      <c r="AA86">
        <v>4652000</v>
      </c>
    </row>
    <row r="87" spans="1:27" x14ac:dyDescent="0.3">
      <c r="A87" s="58" t="s">
        <v>9</v>
      </c>
      <c r="B87" s="58">
        <v>2009</v>
      </c>
      <c r="C87" s="58">
        <v>74.44</v>
      </c>
      <c r="D87" s="58">
        <v>54.53</v>
      </c>
      <c r="E87" s="58">
        <v>32.14</v>
      </c>
      <c r="F87" s="58">
        <v>69.97</v>
      </c>
      <c r="G87" s="58">
        <v>81.569999999999993</v>
      </c>
      <c r="H87" s="58">
        <v>67.06</v>
      </c>
      <c r="I87" s="81">
        <f t="shared" si="2"/>
        <v>10.997178250018429</v>
      </c>
      <c r="J87" s="81">
        <v>18.161093619658836</v>
      </c>
      <c r="K87" s="81">
        <v>17.172094042700412</v>
      </c>
      <c r="L87" s="14">
        <v>1.8731858345902503</v>
      </c>
      <c r="M87" s="14">
        <f t="shared" si="3"/>
        <v>2.6885434456798301</v>
      </c>
      <c r="N87">
        <v>7.51</v>
      </c>
      <c r="O87">
        <v>0.38</v>
      </c>
      <c r="P87" s="62">
        <v>16.568333333333328</v>
      </c>
      <c r="Q87" s="62">
        <v>16.611240310077516</v>
      </c>
      <c r="R87" s="12">
        <v>19.829999999999998</v>
      </c>
      <c r="S87">
        <v>28.95</v>
      </c>
      <c r="T87">
        <v>1</v>
      </c>
      <c r="U87">
        <v>66.849999999999994</v>
      </c>
      <c r="V87">
        <v>47.06</v>
      </c>
      <c r="X87">
        <v>59705.43</v>
      </c>
      <c r="Y87">
        <v>77137000</v>
      </c>
      <c r="Z87">
        <v>28691000</v>
      </c>
      <c r="AA87">
        <v>5509000</v>
      </c>
    </row>
    <row r="88" spans="1:27" x14ac:dyDescent="0.3">
      <c r="A88" s="58" t="s">
        <v>9</v>
      </c>
      <c r="B88" s="58">
        <v>2010</v>
      </c>
      <c r="C88" s="58">
        <v>73.209999999999994</v>
      </c>
      <c r="D88" s="58">
        <v>62.5</v>
      </c>
      <c r="E88" s="58">
        <v>55.17</v>
      </c>
      <c r="F88" s="58">
        <v>69.900000000000006</v>
      </c>
      <c r="G88" s="58">
        <v>79.94</v>
      </c>
      <c r="H88" s="58">
        <v>65.59</v>
      </c>
      <c r="I88" s="81">
        <f t="shared" si="2"/>
        <v>11.191119471292904</v>
      </c>
      <c r="J88" s="81">
        <v>18.224823998373463</v>
      </c>
      <c r="K88" s="81">
        <v>17.180216831044014</v>
      </c>
      <c r="L88" s="14">
        <v>1.8937141917510485</v>
      </c>
      <c r="M88" s="14">
        <f t="shared" si="3"/>
        <v>2.8422817631806394</v>
      </c>
      <c r="N88">
        <v>7.24</v>
      </c>
      <c r="O88">
        <v>0.37</v>
      </c>
      <c r="P88" s="62">
        <v>16.501712062256811</v>
      </c>
      <c r="Q88" s="62">
        <v>17.427003891050575</v>
      </c>
      <c r="R88" s="12">
        <v>19.920000000000002</v>
      </c>
      <c r="S88">
        <v>30.56</v>
      </c>
      <c r="T88">
        <v>1</v>
      </c>
      <c r="U88">
        <v>69.349999999999994</v>
      </c>
      <c r="V88">
        <v>50</v>
      </c>
      <c r="X88">
        <v>72483.88</v>
      </c>
      <c r="Y88">
        <v>82213000</v>
      </c>
      <c r="Z88">
        <v>28925000</v>
      </c>
      <c r="AA88">
        <v>5644000</v>
      </c>
    </row>
    <row r="89" spans="1:27" x14ac:dyDescent="0.3">
      <c r="A89" s="58" t="s">
        <v>9</v>
      </c>
      <c r="B89" s="58">
        <v>2011</v>
      </c>
      <c r="C89" s="58">
        <v>84.99</v>
      </c>
      <c r="D89" s="58">
        <v>84.68</v>
      </c>
      <c r="E89" s="58">
        <v>84.85</v>
      </c>
      <c r="F89" s="58">
        <v>83.84</v>
      </c>
      <c r="G89" s="58">
        <v>91.9</v>
      </c>
      <c r="H89" s="58">
        <v>75.53</v>
      </c>
      <c r="I89" s="81">
        <f t="shared" si="2"/>
        <v>11.078270909900459</v>
      </c>
      <c r="J89" s="81">
        <v>18.385385117557639</v>
      </c>
      <c r="K89" s="81">
        <v>17.507958636955234</v>
      </c>
      <c r="L89" s="14">
        <v>1.8468787684491346</v>
      </c>
      <c r="M89" s="14">
        <f t="shared" si="3"/>
        <v>2.4047031861096579</v>
      </c>
      <c r="N89">
        <v>6.85</v>
      </c>
      <c r="O89">
        <v>0.35</v>
      </c>
      <c r="P89" s="62">
        <v>14.778235294117646</v>
      </c>
      <c r="Q89" s="62">
        <v>16.565686274509794</v>
      </c>
      <c r="R89" s="12">
        <v>21.87</v>
      </c>
      <c r="S89">
        <v>26.19</v>
      </c>
      <c r="T89">
        <v>1</v>
      </c>
      <c r="U89">
        <v>87.63</v>
      </c>
      <c r="V89">
        <v>53.33</v>
      </c>
      <c r="X89">
        <v>64748.83</v>
      </c>
      <c r="Y89">
        <v>96532000</v>
      </c>
      <c r="Z89">
        <v>40143000</v>
      </c>
      <c r="AA89">
        <v>5340000</v>
      </c>
    </row>
    <row r="90" spans="1:27" x14ac:dyDescent="0.3">
      <c r="A90" s="58" t="s">
        <v>9</v>
      </c>
      <c r="B90" s="58">
        <v>2012</v>
      </c>
      <c r="C90" s="58">
        <v>86.85</v>
      </c>
      <c r="D90" s="58">
        <v>57.22</v>
      </c>
      <c r="E90" s="58">
        <v>31.03</v>
      </c>
      <c r="F90" s="58">
        <v>87.87</v>
      </c>
      <c r="G90" s="58">
        <v>92.93</v>
      </c>
      <c r="H90" s="58">
        <v>77.03</v>
      </c>
      <c r="I90" s="81">
        <f t="shared" si="2"/>
        <v>11.251101244652641</v>
      </c>
      <c r="J90" s="81">
        <v>18.380171200614157</v>
      </c>
      <c r="K90" s="81">
        <v>17.467674159141552</v>
      </c>
      <c r="L90" s="14">
        <v>1.9669724867847147</v>
      </c>
      <c r="M90" s="14">
        <f t="shared" si="3"/>
        <v>2.4905337413766273</v>
      </c>
      <c r="N90">
        <v>5.56</v>
      </c>
      <c r="O90">
        <v>0.36</v>
      </c>
      <c r="P90" s="62">
        <v>7.9368359374999926</v>
      </c>
      <c r="Q90" s="62">
        <v>9.5380468750000045</v>
      </c>
      <c r="R90" s="12">
        <v>13.01</v>
      </c>
      <c r="S90">
        <v>78</v>
      </c>
      <c r="T90">
        <v>1</v>
      </c>
      <c r="U90">
        <v>89.78</v>
      </c>
      <c r="V90">
        <v>56.25</v>
      </c>
      <c r="X90">
        <v>76964.63</v>
      </c>
      <c r="Y90">
        <v>96030000</v>
      </c>
      <c r="Z90">
        <v>38558000</v>
      </c>
      <c r="AA90">
        <v>6149000</v>
      </c>
    </row>
    <row r="91" spans="1:27" x14ac:dyDescent="0.3">
      <c r="A91" s="58" t="s">
        <v>9</v>
      </c>
      <c r="B91" s="58">
        <v>2013</v>
      </c>
      <c r="C91" s="58">
        <v>88.66</v>
      </c>
      <c r="D91" s="58">
        <v>55.81</v>
      </c>
      <c r="E91" s="58">
        <v>23.68</v>
      </c>
      <c r="F91" s="58">
        <v>88.33</v>
      </c>
      <c r="G91" s="58">
        <v>93.72</v>
      </c>
      <c r="H91" s="58">
        <v>81.33</v>
      </c>
      <c r="I91" s="81">
        <f t="shared" si="2"/>
        <v>11.456798824551326</v>
      </c>
      <c r="J91" s="81">
        <v>18.336331275484003</v>
      </c>
      <c r="K91" s="81">
        <v>17.367911423592506</v>
      </c>
      <c r="L91" s="14">
        <v>1.9151563473719799</v>
      </c>
      <c r="M91" s="14">
        <f t="shared" si="3"/>
        <v>2.6337794079720318</v>
      </c>
      <c r="N91">
        <v>4.28</v>
      </c>
      <c r="O91">
        <v>0.36</v>
      </c>
      <c r="P91" s="62">
        <v>4.5099606299212596</v>
      </c>
      <c r="Q91" s="62">
        <v>5.3667968749999986</v>
      </c>
      <c r="R91" s="12">
        <v>8.0399999999999991</v>
      </c>
      <c r="S91">
        <v>73.91</v>
      </c>
      <c r="T91">
        <v>1</v>
      </c>
      <c r="U91">
        <v>93.01</v>
      </c>
      <c r="V91">
        <v>62.5</v>
      </c>
      <c r="X91">
        <v>94541.94</v>
      </c>
      <c r="Y91">
        <v>91911000</v>
      </c>
      <c r="Z91">
        <v>34897000</v>
      </c>
      <c r="AA91">
        <v>5788000</v>
      </c>
    </row>
    <row r="92" spans="1:27" x14ac:dyDescent="0.3">
      <c r="A92" s="58" t="s">
        <v>9</v>
      </c>
      <c r="B92" s="58">
        <v>2014</v>
      </c>
      <c r="C92" s="58">
        <v>84.89</v>
      </c>
      <c r="D92" s="58">
        <v>51.73</v>
      </c>
      <c r="E92" s="58">
        <v>27.94</v>
      </c>
      <c r="F92" s="58">
        <v>84.38</v>
      </c>
      <c r="G92" s="58">
        <v>89.48</v>
      </c>
      <c r="H92" s="58">
        <v>78.42</v>
      </c>
      <c r="I92" s="81">
        <f t="shared" si="2"/>
        <v>11.533710942444229</v>
      </c>
      <c r="J92" s="81">
        <v>18.343065088603097</v>
      </c>
      <c r="K92" s="81">
        <v>17.406336071602823</v>
      </c>
      <c r="L92" s="14">
        <v>2.0154362117039235</v>
      </c>
      <c r="M92" s="14">
        <f t="shared" si="3"/>
        <v>2.5516214427531434</v>
      </c>
      <c r="N92">
        <v>5.14</v>
      </c>
      <c r="O92">
        <v>0.37</v>
      </c>
      <c r="P92" s="62">
        <v>5.9405577689243021</v>
      </c>
      <c r="Q92" s="62">
        <v>6.9000390625000003</v>
      </c>
      <c r="R92" s="12">
        <v>8.77</v>
      </c>
      <c r="S92">
        <v>21.05</v>
      </c>
      <c r="T92">
        <v>1</v>
      </c>
      <c r="U92">
        <v>86.84</v>
      </c>
      <c r="V92">
        <v>72.22</v>
      </c>
      <c r="X92">
        <v>102100.3</v>
      </c>
      <c r="Y92">
        <v>92532000</v>
      </c>
      <c r="Z92">
        <v>36264000</v>
      </c>
      <c r="AA92">
        <v>6504000</v>
      </c>
    </row>
    <row r="93" spans="1:27" x14ac:dyDescent="0.3">
      <c r="A93" s="58" t="s">
        <v>9</v>
      </c>
      <c r="B93" s="58">
        <v>2015</v>
      </c>
      <c r="C93" s="58">
        <v>82.6</v>
      </c>
      <c r="D93" s="58">
        <v>76.819999999999993</v>
      </c>
      <c r="E93" s="58">
        <v>73.680000000000007</v>
      </c>
      <c r="F93" s="58">
        <v>85.18</v>
      </c>
      <c r="G93" s="58">
        <v>88.7</v>
      </c>
      <c r="H93" s="58">
        <v>71.58</v>
      </c>
      <c r="I93" s="81">
        <f t="shared" si="2"/>
        <v>11.516906530004448</v>
      </c>
      <c r="J93" s="81">
        <v>18.396459770122945</v>
      </c>
      <c r="K93" s="81">
        <v>17.489200229237223</v>
      </c>
      <c r="L93" s="14">
        <v>2.0642009922635509</v>
      </c>
      <c r="M93" s="14">
        <f t="shared" si="3"/>
        <v>2.4775236693149223</v>
      </c>
      <c r="N93">
        <v>4.8899999999999997</v>
      </c>
      <c r="O93">
        <v>0.36</v>
      </c>
      <c r="P93" s="62">
        <v>7.6819367588932828</v>
      </c>
      <c r="Q93" s="62">
        <v>8.2714785992217958</v>
      </c>
      <c r="R93" s="12">
        <v>9.17</v>
      </c>
      <c r="S93">
        <v>22.22</v>
      </c>
      <c r="T93">
        <v>1</v>
      </c>
      <c r="U93">
        <v>78.87</v>
      </c>
      <c r="V93">
        <v>75</v>
      </c>
      <c r="X93">
        <v>100398.9</v>
      </c>
      <c r="Y93">
        <v>97607000</v>
      </c>
      <c r="Z93">
        <v>39397000</v>
      </c>
      <c r="AA93">
        <v>6879000</v>
      </c>
    </row>
    <row r="94" spans="1:27" x14ac:dyDescent="0.3">
      <c r="A94" s="58" t="s">
        <v>9</v>
      </c>
      <c r="B94" s="58">
        <v>2016</v>
      </c>
      <c r="C94" s="58">
        <v>85.29</v>
      </c>
      <c r="D94" s="58">
        <v>66.599999999999994</v>
      </c>
      <c r="E94" s="58">
        <v>46.67</v>
      </c>
      <c r="F94" s="58">
        <v>84.28</v>
      </c>
      <c r="G94" s="58">
        <v>88.57</v>
      </c>
      <c r="H94" s="58">
        <v>81.13</v>
      </c>
      <c r="I94" s="81">
        <f t="shared" si="2"/>
        <v>11.538811511476425</v>
      </c>
      <c r="J94" s="81">
        <v>18.420710743502376</v>
      </c>
      <c r="K94" s="81">
        <v>17.559801066841757</v>
      </c>
      <c r="L94" s="14">
        <v>2.1009583851420857</v>
      </c>
      <c r="M94" s="14">
        <f t="shared" si="3"/>
        <v>2.3653113839021738</v>
      </c>
      <c r="N94">
        <v>5.05</v>
      </c>
      <c r="O94">
        <v>0.35</v>
      </c>
      <c r="P94" s="62">
        <v>5.3497665369649798</v>
      </c>
      <c r="Q94" s="62">
        <v>5.6182329317269106</v>
      </c>
      <c r="R94" s="12">
        <v>8.7100000000000009</v>
      </c>
      <c r="S94">
        <v>20</v>
      </c>
      <c r="T94">
        <v>1</v>
      </c>
      <c r="U94">
        <v>97.42</v>
      </c>
      <c r="V94">
        <v>81.25</v>
      </c>
      <c r="X94">
        <v>102622.39999999999</v>
      </c>
      <c r="Y94">
        <v>100003000</v>
      </c>
      <c r="Z94">
        <v>42279000</v>
      </c>
      <c r="AA94">
        <v>7174000</v>
      </c>
    </row>
    <row r="95" spans="1:27" x14ac:dyDescent="0.3">
      <c r="A95" s="58" t="s">
        <v>9</v>
      </c>
      <c r="B95" s="58">
        <v>2017</v>
      </c>
      <c r="C95" s="58">
        <v>85.23</v>
      </c>
      <c r="D95" s="58">
        <v>78.08</v>
      </c>
      <c r="E95" s="58">
        <v>70.930000000000007</v>
      </c>
      <c r="F95" s="58">
        <v>84.73</v>
      </c>
      <c r="G95" s="58">
        <v>91.71</v>
      </c>
      <c r="H95" s="58">
        <v>75.92</v>
      </c>
      <c r="I95" s="81">
        <f t="shared" si="2"/>
        <v>11.517716967366358</v>
      </c>
      <c r="J95" s="81">
        <v>18.37501369776891</v>
      </c>
      <c r="K95" s="81">
        <v>17.433913898273886</v>
      </c>
      <c r="L95" s="14">
        <v>2.0475638027818133</v>
      </c>
      <c r="M95" s="14">
        <f t="shared" si="3"/>
        <v>2.5627984333923495</v>
      </c>
      <c r="N95">
        <v>8.9499999999999993</v>
      </c>
      <c r="O95">
        <v>0.38</v>
      </c>
      <c r="P95" s="62">
        <v>5.8285490196078431</v>
      </c>
      <c r="Q95" s="62">
        <v>6.2326050420168064</v>
      </c>
      <c r="R95" s="12">
        <v>8.64</v>
      </c>
      <c r="S95">
        <v>18.18</v>
      </c>
      <c r="T95">
        <v>1</v>
      </c>
      <c r="U95">
        <v>91.2</v>
      </c>
      <c r="V95">
        <v>78.569999999999993</v>
      </c>
      <c r="X95">
        <v>100480.3</v>
      </c>
      <c r="Y95">
        <v>95536000</v>
      </c>
      <c r="Z95">
        <v>37278000</v>
      </c>
      <c r="AA95">
        <v>6749000</v>
      </c>
    </row>
    <row r="96" spans="1:27" x14ac:dyDescent="0.3">
      <c r="A96" s="58" t="s">
        <v>9</v>
      </c>
      <c r="B96" s="58">
        <v>2018</v>
      </c>
      <c r="C96" s="58">
        <v>89.3</v>
      </c>
      <c r="D96" s="58">
        <v>64.540000000000006</v>
      </c>
      <c r="E96" s="58">
        <v>39.770000000000003</v>
      </c>
      <c r="F96" s="58">
        <v>83.02</v>
      </c>
      <c r="G96" s="58">
        <v>91.42</v>
      </c>
      <c r="H96" s="58">
        <v>90.73</v>
      </c>
      <c r="I96" s="81">
        <f t="shared" si="2"/>
        <v>11.415931959167334</v>
      </c>
      <c r="J96" s="81">
        <v>18.486421666915042</v>
      </c>
      <c r="K96" s="81">
        <v>17.681699027048619</v>
      </c>
      <c r="L96" s="14">
        <v>1.9126487865035082</v>
      </c>
      <c r="M96" s="14">
        <f t="shared" si="3"/>
        <v>2.2360762144053603</v>
      </c>
      <c r="N96">
        <v>4.67</v>
      </c>
      <c r="O96">
        <v>0.33</v>
      </c>
      <c r="P96" s="62">
        <v>15.665081300813005</v>
      </c>
      <c r="Q96" s="62">
        <v>17.575252918287951</v>
      </c>
      <c r="R96" s="12">
        <v>28</v>
      </c>
      <c r="S96">
        <v>11.11</v>
      </c>
      <c r="T96">
        <v>1</v>
      </c>
      <c r="U96">
        <v>97.71</v>
      </c>
      <c r="V96">
        <v>70.59</v>
      </c>
      <c r="X96">
        <v>90756.19</v>
      </c>
      <c r="Y96">
        <v>106795000</v>
      </c>
      <c r="Z96">
        <v>47760000</v>
      </c>
      <c r="AA96">
        <v>5771000</v>
      </c>
    </row>
    <row r="97" spans="1:27" x14ac:dyDescent="0.3">
      <c r="A97" s="58" t="s">
        <v>9</v>
      </c>
      <c r="B97" s="58">
        <v>2019</v>
      </c>
      <c r="C97" s="58">
        <v>88.9</v>
      </c>
      <c r="D97" s="58">
        <v>51.51</v>
      </c>
      <c r="E97" s="58">
        <v>14.13</v>
      </c>
      <c r="F97" s="58">
        <v>84.53</v>
      </c>
      <c r="G97" s="58">
        <v>92.03</v>
      </c>
      <c r="H97" s="58">
        <v>87.42</v>
      </c>
      <c r="I97" s="81">
        <f t="shared" si="2"/>
        <v>11.458921236160331</v>
      </c>
      <c r="J97" s="81">
        <v>18.491157846756202</v>
      </c>
      <c r="K97" s="81">
        <v>17.690745089944585</v>
      </c>
      <c r="L97" s="14">
        <v>2.0016151262153294</v>
      </c>
      <c r="M97" s="14">
        <f t="shared" si="3"/>
        <v>2.2264597252770053</v>
      </c>
      <c r="N97">
        <v>3.1</v>
      </c>
      <c r="O97">
        <v>0.35</v>
      </c>
      <c r="P97" s="62">
        <v>24.825120000000009</v>
      </c>
      <c r="Q97" s="62">
        <v>26.61542635658914</v>
      </c>
      <c r="R97" s="12">
        <v>31.91</v>
      </c>
      <c r="S97">
        <v>10</v>
      </c>
      <c r="T97">
        <v>1</v>
      </c>
      <c r="U97">
        <v>95.31</v>
      </c>
      <c r="V97">
        <v>61.11</v>
      </c>
      <c r="X97">
        <v>94742.81</v>
      </c>
      <c r="Y97">
        <v>107302000</v>
      </c>
      <c r="Z97">
        <v>48194000</v>
      </c>
      <c r="AA97">
        <v>6401000</v>
      </c>
    </row>
    <row r="98" spans="1:27" x14ac:dyDescent="0.3">
      <c r="A98" s="58" t="s">
        <v>9</v>
      </c>
      <c r="B98" s="58">
        <v>2020</v>
      </c>
      <c r="C98" s="58">
        <v>89.37</v>
      </c>
      <c r="D98" s="58">
        <v>64.58</v>
      </c>
      <c r="E98" s="58">
        <v>39.799999999999997</v>
      </c>
      <c r="F98" s="58">
        <v>85.58</v>
      </c>
      <c r="G98" s="58">
        <v>92.01</v>
      </c>
      <c r="H98" s="58">
        <v>88.21</v>
      </c>
      <c r="I98" s="81">
        <f t="shared" si="2"/>
        <v>11.629032430138215</v>
      </c>
      <c r="J98" s="81">
        <v>18.518868597461005</v>
      </c>
      <c r="K98" s="81">
        <v>17.669268655260446</v>
      </c>
      <c r="L98" s="14">
        <v>2.1037682336708934</v>
      </c>
      <c r="M98" s="14">
        <f t="shared" si="3"/>
        <v>2.3387110451558195</v>
      </c>
      <c r="N98">
        <v>11.68</v>
      </c>
      <c r="O98">
        <v>0.34</v>
      </c>
      <c r="P98" s="62">
        <v>24.792209302325578</v>
      </c>
      <c r="Q98" s="62">
        <v>26.392868217054275</v>
      </c>
      <c r="R98" s="12">
        <v>35.049999999999997</v>
      </c>
      <c r="S98">
        <v>13.24</v>
      </c>
      <c r="T98">
        <v>1</v>
      </c>
      <c r="U98">
        <v>94.84</v>
      </c>
      <c r="V98">
        <v>73.680000000000007</v>
      </c>
      <c r="X98">
        <v>112311.6</v>
      </c>
      <c r="Y98">
        <v>110317000</v>
      </c>
      <c r="Z98">
        <v>47170000</v>
      </c>
      <c r="AA98">
        <v>7197000</v>
      </c>
    </row>
    <row r="99" spans="1:27" x14ac:dyDescent="0.3">
      <c r="A99" s="58" t="s">
        <v>9</v>
      </c>
      <c r="B99" s="58">
        <v>2021</v>
      </c>
      <c r="C99" s="58">
        <v>90.48</v>
      </c>
      <c r="D99" s="58">
        <v>86.42</v>
      </c>
      <c r="E99" s="58">
        <v>82.35</v>
      </c>
      <c r="F99" s="58">
        <v>92.15</v>
      </c>
      <c r="G99" s="58">
        <v>91.69</v>
      </c>
      <c r="H99" s="58">
        <v>87.46</v>
      </c>
      <c r="I99" s="81">
        <f t="shared" si="2"/>
        <v>11.503687930017692</v>
      </c>
      <c r="J99" s="81">
        <v>18.566027064621426</v>
      </c>
      <c r="K99" s="81">
        <v>17.657390030148072</v>
      </c>
      <c r="L99" s="14">
        <v>2.2287232443955904</v>
      </c>
      <c r="M99" s="14">
        <f t="shared" si="3"/>
        <v>2.480938793898698</v>
      </c>
      <c r="N99">
        <v>5.77</v>
      </c>
      <c r="O99">
        <v>0.34</v>
      </c>
      <c r="P99" s="62">
        <v>53.43942307692307</v>
      </c>
      <c r="Q99" s="62">
        <v>56.638499999999958</v>
      </c>
      <c r="R99" s="12">
        <v>93.21</v>
      </c>
      <c r="S99">
        <v>60.42</v>
      </c>
      <c r="T99">
        <v>1</v>
      </c>
      <c r="U99">
        <v>92.64</v>
      </c>
      <c r="V99">
        <v>57.89</v>
      </c>
      <c r="X99">
        <v>99080.5</v>
      </c>
      <c r="Y99">
        <v>115644000</v>
      </c>
      <c r="Z99">
        <v>46613000</v>
      </c>
      <c r="AA99">
        <v>8288000</v>
      </c>
    </row>
    <row r="100" spans="1:27" x14ac:dyDescent="0.3">
      <c r="A100" s="58" t="s">
        <v>11</v>
      </c>
      <c r="B100" s="58">
        <v>2008</v>
      </c>
      <c r="C100" s="58">
        <v>43.07</v>
      </c>
      <c r="D100" s="58">
        <v>43.07</v>
      </c>
      <c r="E100" s="58">
        <v>100</v>
      </c>
      <c r="F100" s="58">
        <v>50.82</v>
      </c>
      <c r="G100" s="58">
        <v>39.950000000000003</v>
      </c>
      <c r="H100" s="58">
        <v>39.49</v>
      </c>
      <c r="I100" s="81">
        <f t="shared" si="2"/>
        <v>10.464331728551034</v>
      </c>
      <c r="J100" s="81">
        <v>18.205542563976294</v>
      </c>
      <c r="K100" s="81">
        <v>17.960041135099544</v>
      </c>
      <c r="L100" s="14">
        <v>1.5585655820603437</v>
      </c>
      <c r="M100" s="14">
        <f t="shared" si="3"/>
        <v>1.2782621100684757</v>
      </c>
      <c r="N100">
        <v>3.75</v>
      </c>
      <c r="O100">
        <v>0.2</v>
      </c>
      <c r="P100" s="62">
        <v>19.974545454545453</v>
      </c>
      <c r="Q100" s="62">
        <v>25.786875000000009</v>
      </c>
      <c r="R100" s="12">
        <v>34.380000000000003</v>
      </c>
      <c r="S100">
        <v>0</v>
      </c>
      <c r="T100">
        <v>1</v>
      </c>
      <c r="U100">
        <v>44.23</v>
      </c>
      <c r="V100">
        <v>28.57</v>
      </c>
      <c r="X100">
        <v>35043.019999999997</v>
      </c>
      <c r="Y100">
        <v>80643000</v>
      </c>
      <c r="Z100">
        <v>63088000</v>
      </c>
      <c r="AA100">
        <v>3752000</v>
      </c>
    </row>
    <row r="101" spans="1:27" x14ac:dyDescent="0.3">
      <c r="A101" s="58" t="s">
        <v>11</v>
      </c>
      <c r="B101" s="58">
        <v>2009</v>
      </c>
      <c r="C101" s="58">
        <v>55.79</v>
      </c>
      <c r="D101" s="58">
        <v>36.229999999999997</v>
      </c>
      <c r="E101" s="58">
        <v>13.64</v>
      </c>
      <c r="F101" s="58">
        <v>63.54</v>
      </c>
      <c r="G101" s="58">
        <v>38.340000000000003</v>
      </c>
      <c r="H101" s="58">
        <v>78.59</v>
      </c>
      <c r="I101" s="81">
        <f t="shared" si="2"/>
        <v>10.187470667271054</v>
      </c>
      <c r="J101" s="81">
        <v>18.170680354800904</v>
      </c>
      <c r="K101" s="81">
        <v>17.817862082577506</v>
      </c>
      <c r="L101" s="14">
        <v>2.0897962462084925</v>
      </c>
      <c r="M101" s="14">
        <f t="shared" si="3"/>
        <v>1.4230725081308591</v>
      </c>
      <c r="N101">
        <v>6.62</v>
      </c>
      <c r="O101">
        <v>0.34</v>
      </c>
      <c r="P101" s="62">
        <v>16.568333333333328</v>
      </c>
      <c r="Q101" s="62">
        <v>16.611240310077516</v>
      </c>
      <c r="R101" s="12">
        <v>19.829999999999998</v>
      </c>
      <c r="S101">
        <v>0</v>
      </c>
      <c r="T101">
        <v>1</v>
      </c>
      <c r="U101">
        <v>72.22</v>
      </c>
      <c r="V101">
        <v>25</v>
      </c>
      <c r="X101">
        <v>26568.21</v>
      </c>
      <c r="Y101">
        <v>77880048</v>
      </c>
      <c r="Z101">
        <v>54726690</v>
      </c>
      <c r="AA101">
        <v>7083268</v>
      </c>
    </row>
    <row r="102" spans="1:27" x14ac:dyDescent="0.3">
      <c r="A102" s="58" t="s">
        <v>11</v>
      </c>
      <c r="B102" s="58">
        <v>2010</v>
      </c>
      <c r="C102" s="58">
        <v>52.25</v>
      </c>
      <c r="D102" s="58">
        <v>42.04</v>
      </c>
      <c r="E102" s="58">
        <v>29.17</v>
      </c>
      <c r="F102" s="58">
        <v>63.2</v>
      </c>
      <c r="G102" s="58">
        <v>30.58</v>
      </c>
      <c r="H102" s="58">
        <v>78.98</v>
      </c>
      <c r="I102" s="81">
        <f t="shared" si="2"/>
        <v>10.974283015839589</v>
      </c>
      <c r="J102" s="81">
        <v>18.25648636461322</v>
      </c>
      <c r="K102" s="81">
        <v>17.838624980022065</v>
      </c>
      <c r="L102" s="14">
        <v>2.2124098070279521</v>
      </c>
      <c r="M102" s="14">
        <f t="shared" si="3"/>
        <v>1.5187101431837324</v>
      </c>
      <c r="N102">
        <v>5.86</v>
      </c>
      <c r="O102">
        <v>0.32</v>
      </c>
      <c r="P102" s="62">
        <v>16.501712062256811</v>
      </c>
      <c r="Q102" s="62">
        <v>17.427003891050575</v>
      </c>
      <c r="R102" s="12">
        <v>19.920000000000002</v>
      </c>
      <c r="S102">
        <v>0</v>
      </c>
      <c r="T102">
        <v>1</v>
      </c>
      <c r="U102">
        <v>73.209999999999994</v>
      </c>
      <c r="V102">
        <v>25</v>
      </c>
      <c r="X102">
        <v>58353.99</v>
      </c>
      <c r="Y102">
        <v>84857706</v>
      </c>
      <c r="Z102">
        <v>55874853</v>
      </c>
      <c r="AA102">
        <v>8137710</v>
      </c>
    </row>
    <row r="103" spans="1:27" x14ac:dyDescent="0.3">
      <c r="A103" s="58" t="s">
        <v>11</v>
      </c>
      <c r="B103" s="58">
        <v>2011</v>
      </c>
      <c r="C103" s="58">
        <v>49.29</v>
      </c>
      <c r="D103" s="58">
        <v>41.31</v>
      </c>
      <c r="E103" s="58">
        <v>31.25</v>
      </c>
      <c r="F103" s="58">
        <v>58.83</v>
      </c>
      <c r="G103" s="58">
        <v>32.159999999999997</v>
      </c>
      <c r="H103" s="58">
        <v>69.36</v>
      </c>
      <c r="I103" s="81">
        <f t="shared" si="2"/>
        <v>11.143120121974238</v>
      </c>
      <c r="J103" s="81">
        <v>18.273039856043439</v>
      </c>
      <c r="K103" s="81">
        <v>17.815326834623061</v>
      </c>
      <c r="L103" s="14">
        <v>2.2622919169579787</v>
      </c>
      <c r="M103" s="14">
        <f t="shared" si="3"/>
        <v>1.5804553811342101</v>
      </c>
      <c r="N103">
        <v>6.84</v>
      </c>
      <c r="O103">
        <v>0.32</v>
      </c>
      <c r="P103" s="62">
        <v>14.778235294117646</v>
      </c>
      <c r="Q103" s="62">
        <v>16.565686274509794</v>
      </c>
      <c r="R103" s="12">
        <v>21.87</v>
      </c>
      <c r="S103">
        <v>19.64</v>
      </c>
      <c r="T103">
        <v>1</v>
      </c>
      <c r="U103">
        <v>86.54</v>
      </c>
      <c r="V103">
        <v>27.78</v>
      </c>
      <c r="X103">
        <v>69086.880000000005</v>
      </c>
      <c r="Y103">
        <v>86274088</v>
      </c>
      <c r="Z103">
        <v>54588120</v>
      </c>
      <c r="AA103">
        <v>8605078</v>
      </c>
    </row>
    <row r="104" spans="1:27" x14ac:dyDescent="0.3">
      <c r="A104" s="58" t="s">
        <v>11</v>
      </c>
      <c r="B104" s="58">
        <v>2012</v>
      </c>
      <c r="C104" s="58">
        <v>48.3</v>
      </c>
      <c r="D104" s="58">
        <v>27.28</v>
      </c>
      <c r="E104" s="58">
        <v>5.56</v>
      </c>
      <c r="F104" s="58">
        <v>54.18</v>
      </c>
      <c r="G104" s="58">
        <v>32.85</v>
      </c>
      <c r="H104" s="58">
        <v>69.67</v>
      </c>
      <c r="I104" s="81">
        <f t="shared" si="2"/>
        <v>11.259141504188213</v>
      </c>
      <c r="J104" s="81">
        <v>18.340933955823655</v>
      </c>
      <c r="K104" s="81">
        <v>17.874067895194017</v>
      </c>
      <c r="L104" s="14">
        <v>2.3414606504341005</v>
      </c>
      <c r="M104" s="14">
        <f t="shared" si="3"/>
        <v>1.5949877574535503</v>
      </c>
      <c r="N104">
        <v>7.96</v>
      </c>
      <c r="O104">
        <v>0.33</v>
      </c>
      <c r="P104" s="62">
        <v>7.9368359374999926</v>
      </c>
      <c r="Q104" s="62">
        <v>9.5380468750000045</v>
      </c>
      <c r="R104" s="12">
        <v>13.01</v>
      </c>
      <c r="S104">
        <v>21.67</v>
      </c>
      <c r="T104">
        <v>1</v>
      </c>
      <c r="U104">
        <v>72.22</v>
      </c>
      <c r="V104">
        <v>26.67</v>
      </c>
      <c r="X104">
        <v>77585.94</v>
      </c>
      <c r="Y104">
        <v>92335012</v>
      </c>
      <c r="Z104">
        <v>57890734</v>
      </c>
      <c r="AA104">
        <v>9396411</v>
      </c>
    </row>
    <row r="105" spans="1:27" x14ac:dyDescent="0.3">
      <c r="A105" s="58" t="s">
        <v>11</v>
      </c>
      <c r="B105" s="58">
        <v>2013</v>
      </c>
      <c r="C105" s="58">
        <v>52.91</v>
      </c>
      <c r="D105" s="58">
        <v>33.270000000000003</v>
      </c>
      <c r="E105" s="58">
        <v>13.64</v>
      </c>
      <c r="F105" s="58">
        <v>57.82</v>
      </c>
      <c r="G105" s="58">
        <v>41.88</v>
      </c>
      <c r="H105" s="58">
        <v>67.3</v>
      </c>
      <c r="I105" s="81">
        <f t="shared" si="2"/>
        <v>11.567698647517508</v>
      </c>
      <c r="J105" s="81">
        <v>18.443164166859702</v>
      </c>
      <c r="K105" s="81">
        <v>17.94279951170817</v>
      </c>
      <c r="L105" s="14">
        <v>2.3780378676382745</v>
      </c>
      <c r="M105" s="14">
        <f t="shared" si="3"/>
        <v>1.6493225950362769</v>
      </c>
      <c r="N105">
        <v>12.5</v>
      </c>
      <c r="O105">
        <v>0.32</v>
      </c>
      <c r="P105" s="62">
        <v>4.5099606299212596</v>
      </c>
      <c r="Q105" s="62">
        <v>5.3667968749999986</v>
      </c>
      <c r="R105" s="12">
        <v>8.0399999999999991</v>
      </c>
      <c r="S105">
        <v>23.33</v>
      </c>
      <c r="T105">
        <v>1</v>
      </c>
      <c r="U105">
        <v>57.41</v>
      </c>
      <c r="V105">
        <v>21.43</v>
      </c>
      <c r="X105">
        <v>105630.1</v>
      </c>
      <c r="Y105">
        <v>102273808</v>
      </c>
      <c r="Z105">
        <v>62009584</v>
      </c>
      <c r="AA105">
        <v>9783723</v>
      </c>
    </row>
    <row r="106" spans="1:27" x14ac:dyDescent="0.3">
      <c r="A106" s="58" t="s">
        <v>11</v>
      </c>
      <c r="B106" s="58">
        <v>2014</v>
      </c>
      <c r="C106" s="58">
        <v>55.61</v>
      </c>
      <c r="D106" s="58">
        <v>30.58</v>
      </c>
      <c r="E106" s="58">
        <v>5</v>
      </c>
      <c r="F106" s="58">
        <v>54.26</v>
      </c>
      <c r="G106" s="58">
        <v>51.15</v>
      </c>
      <c r="H106" s="58">
        <v>65.45</v>
      </c>
      <c r="I106" s="81">
        <f t="shared" si="2"/>
        <v>11.729825566450597</v>
      </c>
      <c r="J106" s="81">
        <v>18.577803152388366</v>
      </c>
      <c r="K106" s="81">
        <v>18.094165600537693</v>
      </c>
      <c r="L106" s="14">
        <v>2.4454824626019485</v>
      </c>
      <c r="M106" s="14">
        <f t="shared" si="3"/>
        <v>1.6219636613744484</v>
      </c>
      <c r="N106">
        <v>7.48</v>
      </c>
      <c r="O106">
        <v>0.3</v>
      </c>
      <c r="P106" s="62">
        <v>5.9405577689243021</v>
      </c>
      <c r="Q106" s="62">
        <v>6.9000390625000003</v>
      </c>
      <c r="R106" s="12">
        <v>8.77</v>
      </c>
      <c r="S106">
        <v>20.309999999999999</v>
      </c>
      <c r="T106">
        <v>1</v>
      </c>
      <c r="U106">
        <v>55.36</v>
      </c>
      <c r="V106">
        <v>21.05</v>
      </c>
      <c r="X106">
        <v>124222</v>
      </c>
      <c r="Y106">
        <v>117013884</v>
      </c>
      <c r="Z106">
        <v>72143345</v>
      </c>
      <c r="AA106">
        <v>10536114</v>
      </c>
    </row>
    <row r="107" spans="1:27" x14ac:dyDescent="0.3">
      <c r="A107" s="58" t="s">
        <v>11</v>
      </c>
      <c r="B107" s="58">
        <v>2015</v>
      </c>
      <c r="C107" s="58">
        <v>50.97</v>
      </c>
      <c r="D107" s="58">
        <v>36.200000000000003</v>
      </c>
      <c r="E107" s="58">
        <v>21.43</v>
      </c>
      <c r="F107" s="58">
        <v>64.849999999999994</v>
      </c>
      <c r="G107" s="58">
        <v>40.340000000000003</v>
      </c>
      <c r="H107" s="58">
        <v>53.85</v>
      </c>
      <c r="I107" s="81">
        <f t="shared" si="2"/>
        <v>11.924701285247407</v>
      </c>
      <c r="J107" s="81">
        <v>18.626972164411722</v>
      </c>
      <c r="K107" s="81">
        <v>18.207536222800542</v>
      </c>
      <c r="L107" s="14">
        <v>2.5269669972326687</v>
      </c>
      <c r="M107" s="14">
        <f t="shared" si="3"/>
        <v>1.5211033225052715</v>
      </c>
      <c r="N107">
        <v>7.33</v>
      </c>
      <c r="O107">
        <v>0.32</v>
      </c>
      <c r="P107" s="62">
        <v>7.6819367588932828</v>
      </c>
      <c r="Q107" s="62">
        <v>8.2714785992217958</v>
      </c>
      <c r="R107" s="12">
        <v>9.17</v>
      </c>
      <c r="S107">
        <v>65.709999999999994</v>
      </c>
      <c r="T107">
        <v>1</v>
      </c>
      <c r="U107">
        <v>37.5</v>
      </c>
      <c r="V107">
        <v>31.58</v>
      </c>
      <c r="X107">
        <v>150949.6</v>
      </c>
      <c r="Y107">
        <v>122911134</v>
      </c>
      <c r="Z107">
        <v>80803935</v>
      </c>
      <c r="AA107">
        <v>11515489</v>
      </c>
    </row>
    <row r="108" spans="1:27" x14ac:dyDescent="0.3">
      <c r="A108" s="58" t="s">
        <v>11</v>
      </c>
      <c r="B108" s="58">
        <v>2016</v>
      </c>
      <c r="C108" s="58">
        <v>53.09</v>
      </c>
      <c r="D108" s="58">
        <v>34.880000000000003</v>
      </c>
      <c r="E108" s="58">
        <v>12.5</v>
      </c>
      <c r="F108" s="58">
        <v>60.43</v>
      </c>
      <c r="G108" s="58">
        <v>47.77</v>
      </c>
      <c r="H108" s="58">
        <v>54.04</v>
      </c>
      <c r="I108" s="81">
        <f t="shared" si="2"/>
        <v>12.12259809748981</v>
      </c>
      <c r="J108" s="81">
        <v>19.311652683226363</v>
      </c>
      <c r="K108" s="81">
        <v>18.930859318427107</v>
      </c>
      <c r="L108" s="14">
        <v>2.510988216034681</v>
      </c>
      <c r="M108" s="14">
        <f t="shared" si="3"/>
        <v>1.4634451748769173</v>
      </c>
      <c r="N108">
        <v>1.88</v>
      </c>
      <c r="O108">
        <v>0.17</v>
      </c>
      <c r="P108" s="62">
        <v>5.3497665369649798</v>
      </c>
      <c r="Q108" s="62">
        <v>5.6182329317269106</v>
      </c>
      <c r="R108" s="12">
        <v>8.7100000000000009</v>
      </c>
      <c r="S108">
        <v>61.11</v>
      </c>
      <c r="T108">
        <v>1</v>
      </c>
      <c r="U108">
        <v>37.5</v>
      </c>
      <c r="V108">
        <v>23.53</v>
      </c>
      <c r="X108">
        <v>183982.9</v>
      </c>
      <c r="Y108">
        <v>243749760</v>
      </c>
      <c r="Z108">
        <v>166558860</v>
      </c>
      <c r="AA108">
        <v>11317096</v>
      </c>
    </row>
    <row r="109" spans="1:27" x14ac:dyDescent="0.3">
      <c r="A109" s="58" t="s">
        <v>11</v>
      </c>
      <c r="B109" s="58">
        <v>2017</v>
      </c>
      <c r="C109" s="58">
        <v>57.03</v>
      </c>
      <c r="D109" s="58">
        <v>31.29</v>
      </c>
      <c r="E109" s="58">
        <v>5.56</v>
      </c>
      <c r="F109" s="58">
        <v>52.34</v>
      </c>
      <c r="G109" s="58">
        <v>50.66</v>
      </c>
      <c r="H109" s="58">
        <v>74.39</v>
      </c>
      <c r="I109" s="81">
        <f t="shared" si="2"/>
        <v>12.050510636913467</v>
      </c>
      <c r="J109" s="81">
        <v>19.134879477458419</v>
      </c>
      <c r="K109" s="81">
        <v>18.738053600227001</v>
      </c>
      <c r="L109" s="14">
        <v>2.7650985533300458</v>
      </c>
      <c r="M109" s="14">
        <f t="shared" si="3"/>
        <v>1.4870969700649705</v>
      </c>
      <c r="N109">
        <v>4.54</v>
      </c>
      <c r="O109">
        <v>0.24</v>
      </c>
      <c r="P109" s="62">
        <v>5.8285490196078431</v>
      </c>
      <c r="Q109" s="62">
        <v>6.2326050420168064</v>
      </c>
      <c r="R109" s="12">
        <v>8.64</v>
      </c>
      <c r="S109">
        <v>95.12</v>
      </c>
      <c r="T109">
        <v>1</v>
      </c>
      <c r="U109">
        <v>79.03</v>
      </c>
      <c r="V109">
        <v>20</v>
      </c>
      <c r="X109">
        <v>171186.8</v>
      </c>
      <c r="Y109">
        <v>204254940</v>
      </c>
      <c r="Z109">
        <v>137351460</v>
      </c>
      <c r="AA109">
        <v>14880605</v>
      </c>
    </row>
    <row r="110" spans="1:27" x14ac:dyDescent="0.3">
      <c r="A110" s="58" t="s">
        <v>11</v>
      </c>
      <c r="B110" s="58">
        <v>2018</v>
      </c>
      <c r="C110" s="58">
        <v>58.6</v>
      </c>
      <c r="D110" s="58">
        <v>37.64</v>
      </c>
      <c r="E110" s="58">
        <v>16.670000000000002</v>
      </c>
      <c r="F110" s="58">
        <v>55.3</v>
      </c>
      <c r="G110" s="58">
        <v>46.3</v>
      </c>
      <c r="H110" s="58">
        <v>85.19</v>
      </c>
      <c r="I110" s="81">
        <f t="shared" si="2"/>
        <v>11.968397139987092</v>
      </c>
      <c r="J110" s="81">
        <v>19.119428770451048</v>
      </c>
      <c r="K110" s="81">
        <v>18.745824945693325</v>
      </c>
      <c r="L110" s="14">
        <v>2.7428774952571762</v>
      </c>
      <c r="M110" s="14">
        <f t="shared" si="3"/>
        <v>1.4529614090788827</v>
      </c>
      <c r="N110">
        <v>2.96</v>
      </c>
      <c r="O110">
        <v>0.23</v>
      </c>
      <c r="P110" s="62">
        <v>15.665081300813005</v>
      </c>
      <c r="Q110" s="62">
        <v>17.575252918287951</v>
      </c>
      <c r="R110" s="12">
        <v>28</v>
      </c>
      <c r="S110">
        <v>94.05</v>
      </c>
      <c r="T110">
        <v>0</v>
      </c>
      <c r="U110">
        <v>88.78</v>
      </c>
      <c r="V110">
        <v>20</v>
      </c>
      <c r="X110">
        <v>157691.70000000001</v>
      </c>
      <c r="Y110">
        <v>201123312</v>
      </c>
      <c r="Z110">
        <v>138423024</v>
      </c>
      <c r="AA110">
        <v>14531613</v>
      </c>
    </row>
    <row r="111" spans="1:27" x14ac:dyDescent="0.3">
      <c r="A111" s="58" t="s">
        <v>11</v>
      </c>
      <c r="B111" s="58">
        <v>2019</v>
      </c>
      <c r="C111" s="58">
        <v>60.86</v>
      </c>
      <c r="D111" s="58">
        <v>32.1</v>
      </c>
      <c r="E111" s="58">
        <v>3.33</v>
      </c>
      <c r="F111" s="58">
        <v>55.49</v>
      </c>
      <c r="G111" s="58">
        <v>45.75</v>
      </c>
      <c r="H111" s="58">
        <v>95.09</v>
      </c>
      <c r="I111" s="81">
        <f t="shared" si="2"/>
        <v>11.489657452155557</v>
      </c>
      <c r="J111" s="81">
        <v>19.160504752396974</v>
      </c>
      <c r="K111" s="81">
        <v>18.714360235876441</v>
      </c>
      <c r="L111" s="14">
        <v>2.7060455264172791</v>
      </c>
      <c r="M111" s="14">
        <f t="shared" si="3"/>
        <v>1.5622772250891099</v>
      </c>
      <c r="N111">
        <v>5.39</v>
      </c>
      <c r="O111">
        <v>0.22</v>
      </c>
      <c r="P111" s="62">
        <v>24.825120000000009</v>
      </c>
      <c r="Q111" s="62">
        <v>26.61542635658914</v>
      </c>
      <c r="R111" s="12">
        <v>31.91</v>
      </c>
      <c r="S111">
        <v>93.33</v>
      </c>
      <c r="T111">
        <v>0</v>
      </c>
      <c r="U111">
        <v>97.17</v>
      </c>
      <c r="V111">
        <v>21.05</v>
      </c>
      <c r="X111">
        <v>97700.06</v>
      </c>
      <c r="Y111">
        <v>209556668</v>
      </c>
      <c r="Z111">
        <v>134135392</v>
      </c>
      <c r="AA111">
        <v>13969960</v>
      </c>
    </row>
    <row r="112" spans="1:27" x14ac:dyDescent="0.3">
      <c r="A112" s="58" t="s">
        <v>11</v>
      </c>
      <c r="B112" s="58">
        <v>2020</v>
      </c>
      <c r="C112" s="58">
        <v>63.82</v>
      </c>
      <c r="D112" s="58">
        <v>61.32</v>
      </c>
      <c r="E112" s="58">
        <v>58.82</v>
      </c>
      <c r="F112" s="58">
        <v>63.64</v>
      </c>
      <c r="G112" s="58">
        <v>51.01</v>
      </c>
      <c r="H112" s="58">
        <v>87.6</v>
      </c>
      <c r="I112" s="81">
        <f t="shared" si="2"/>
        <v>11.720879030382283</v>
      </c>
      <c r="J112" s="81">
        <v>19.029229428727572</v>
      </c>
      <c r="K112" s="81">
        <v>18.599719919622643</v>
      </c>
      <c r="L112" s="14">
        <v>2.451767910545199</v>
      </c>
      <c r="M112" s="14">
        <f t="shared" si="3"/>
        <v>1.5365036976170912</v>
      </c>
      <c r="N112">
        <v>0.75</v>
      </c>
      <c r="O112">
        <v>0.22</v>
      </c>
      <c r="P112" s="62">
        <v>24.792209302325578</v>
      </c>
      <c r="Q112" s="62">
        <v>26.392868217054275</v>
      </c>
      <c r="R112" s="12">
        <v>35.049999999999997</v>
      </c>
      <c r="S112">
        <v>92.31</v>
      </c>
      <c r="T112">
        <v>1</v>
      </c>
      <c r="U112">
        <v>95.19</v>
      </c>
      <c r="V112">
        <v>18.75</v>
      </c>
      <c r="X112">
        <v>123115.6</v>
      </c>
      <c r="Y112">
        <v>183776229</v>
      </c>
      <c r="Z112">
        <v>119606760</v>
      </c>
      <c r="AA112">
        <v>10608852</v>
      </c>
    </row>
    <row r="113" spans="1:27" x14ac:dyDescent="0.3">
      <c r="A113" s="58" t="s">
        <v>11</v>
      </c>
      <c r="B113" s="58">
        <v>2021</v>
      </c>
      <c r="C113" s="58">
        <v>82.75</v>
      </c>
      <c r="D113" s="58">
        <v>82.75</v>
      </c>
      <c r="E113" s="58">
        <v>100</v>
      </c>
      <c r="F113" s="58">
        <v>91.01</v>
      </c>
      <c r="G113" s="58">
        <v>76.69</v>
      </c>
      <c r="H113" s="58">
        <v>83.96</v>
      </c>
      <c r="I113" s="81">
        <f t="shared" si="2"/>
        <v>11.477626627200024</v>
      </c>
      <c r="J113" s="81">
        <v>19.061371006008315</v>
      </c>
      <c r="K113" s="81">
        <v>18.602667578066267</v>
      </c>
      <c r="L113" s="14">
        <v>2.5536965895745958</v>
      </c>
      <c r="M113" s="14">
        <f t="shared" si="3"/>
        <v>1.5820214498452148</v>
      </c>
      <c r="N113">
        <v>3.36</v>
      </c>
      <c r="O113">
        <v>0.24</v>
      </c>
      <c r="P113" s="62">
        <v>53.43942307692307</v>
      </c>
      <c r="Q113" s="62">
        <v>56.638499999999958</v>
      </c>
      <c r="R113" s="12">
        <v>93.21</v>
      </c>
      <c r="S113">
        <v>90.91</v>
      </c>
      <c r="T113">
        <v>1</v>
      </c>
      <c r="U113">
        <v>93.75</v>
      </c>
      <c r="V113">
        <v>20</v>
      </c>
      <c r="X113">
        <v>96531.69</v>
      </c>
      <c r="Y113">
        <v>189779040</v>
      </c>
      <c r="Z113">
        <v>119959840</v>
      </c>
      <c r="AA113">
        <v>11854534</v>
      </c>
    </row>
    <row r="114" spans="1:27" x14ac:dyDescent="0.3">
      <c r="A114" s="58" t="s">
        <v>748</v>
      </c>
      <c r="B114" s="58">
        <v>2008</v>
      </c>
      <c r="C114" s="58">
        <v>85.64</v>
      </c>
      <c r="D114" s="58">
        <v>83.14</v>
      </c>
      <c r="E114" s="58">
        <v>81.25</v>
      </c>
      <c r="F114" s="58">
        <v>67.81</v>
      </c>
      <c r="G114" s="58">
        <v>92.16</v>
      </c>
      <c r="H114" s="58">
        <v>86.21</v>
      </c>
      <c r="I114" s="81">
        <f t="shared" si="2"/>
        <v>11.824131906906452</v>
      </c>
      <c r="J114" s="81">
        <v>18.658389702825879</v>
      </c>
      <c r="K114" s="81">
        <v>17.734767336454301</v>
      </c>
      <c r="L114" s="14">
        <v>2.1092430329166256</v>
      </c>
      <c r="M114" s="14">
        <f t="shared" si="3"/>
        <v>2.5183964418322975</v>
      </c>
      <c r="N114">
        <v>6</v>
      </c>
      <c r="O114">
        <v>0.28000000000000003</v>
      </c>
      <c r="P114" s="62">
        <v>19.974545454545453</v>
      </c>
      <c r="Q114" s="62">
        <v>25.786875000000009</v>
      </c>
      <c r="R114" s="12">
        <v>34.380000000000003</v>
      </c>
      <c r="S114">
        <v>34.21</v>
      </c>
      <c r="T114">
        <v>1</v>
      </c>
      <c r="U114">
        <v>84.01</v>
      </c>
      <c r="V114">
        <v>80</v>
      </c>
      <c r="X114">
        <v>136507.1</v>
      </c>
      <c r="Y114">
        <v>126834000</v>
      </c>
      <c r="Z114">
        <v>50363000</v>
      </c>
      <c r="AA114">
        <v>7242000</v>
      </c>
    </row>
    <row r="115" spans="1:27" x14ac:dyDescent="0.3">
      <c r="A115" s="58" t="s">
        <v>748</v>
      </c>
      <c r="B115" s="58">
        <v>2009</v>
      </c>
      <c r="C115" s="58">
        <v>81.28</v>
      </c>
      <c r="D115" s="58">
        <v>41.44</v>
      </c>
      <c r="E115" s="58">
        <v>7.58</v>
      </c>
      <c r="F115" s="58">
        <v>66.64</v>
      </c>
      <c r="G115" s="58">
        <v>91</v>
      </c>
      <c r="H115" s="58">
        <v>72.989999999999995</v>
      </c>
      <c r="I115" s="81">
        <f t="shared" si="2"/>
        <v>11.197360793995527</v>
      </c>
      <c r="J115" s="81">
        <v>18.839844923176035</v>
      </c>
      <c r="K115" s="81">
        <v>18.024551916821189</v>
      </c>
      <c r="L115" s="14">
        <v>2.1640124431301055</v>
      </c>
      <c r="M115" s="14">
        <f t="shared" si="3"/>
        <v>2.2598377221660821</v>
      </c>
      <c r="N115">
        <v>2.78</v>
      </c>
      <c r="O115">
        <v>0.27</v>
      </c>
      <c r="P115" s="62">
        <v>16.568333333333328</v>
      </c>
      <c r="Q115" s="62">
        <v>16.611240310077516</v>
      </c>
      <c r="R115" s="12">
        <v>19.829999999999998</v>
      </c>
      <c r="S115">
        <v>27.68</v>
      </c>
      <c r="T115">
        <v>1</v>
      </c>
      <c r="U115">
        <v>72.17</v>
      </c>
      <c r="V115">
        <v>71.430000000000007</v>
      </c>
      <c r="X115">
        <v>72937.69</v>
      </c>
      <c r="Y115">
        <v>152069000</v>
      </c>
      <c r="Z115">
        <v>67292000</v>
      </c>
      <c r="AA115">
        <v>7706000</v>
      </c>
    </row>
    <row r="116" spans="1:27" x14ac:dyDescent="0.3">
      <c r="A116" s="58" t="s">
        <v>748</v>
      </c>
      <c r="B116" s="58">
        <v>2010</v>
      </c>
      <c r="C116" s="58">
        <v>79.87</v>
      </c>
      <c r="D116" s="58">
        <v>43.22</v>
      </c>
      <c r="E116" s="58">
        <v>8.5399999999999991</v>
      </c>
      <c r="F116" s="58">
        <v>62.73</v>
      </c>
      <c r="G116" s="58">
        <v>89.95</v>
      </c>
      <c r="H116" s="58">
        <v>72.790000000000006</v>
      </c>
      <c r="I116" s="81">
        <f t="shared" si="2"/>
        <v>11.328044355313796</v>
      </c>
      <c r="J116" s="81">
        <v>18.865058825559128</v>
      </c>
      <c r="K116" s="81">
        <v>17.992080060442046</v>
      </c>
      <c r="L116" s="14">
        <v>2.0573237364262171</v>
      </c>
      <c r="M116" s="14">
        <f t="shared" si="3"/>
        <v>2.3940315004144792</v>
      </c>
      <c r="N116">
        <v>6.08</v>
      </c>
      <c r="O116">
        <v>0.28999999999999998</v>
      </c>
      <c r="P116" s="62">
        <v>16.501712062256811</v>
      </c>
      <c r="Q116" s="62">
        <v>17.427003891050575</v>
      </c>
      <c r="R116" s="12">
        <v>19.920000000000002</v>
      </c>
      <c r="S116">
        <v>22.79</v>
      </c>
      <c r="T116">
        <v>1</v>
      </c>
      <c r="U116">
        <v>72.22</v>
      </c>
      <c r="V116">
        <v>66.67</v>
      </c>
      <c r="X116">
        <v>83120.31</v>
      </c>
      <c r="Y116">
        <v>155952000</v>
      </c>
      <c r="Z116">
        <v>65142000</v>
      </c>
      <c r="AA116">
        <v>6825000</v>
      </c>
    </row>
    <row r="117" spans="1:27" x14ac:dyDescent="0.3">
      <c r="A117" s="58" t="s">
        <v>748</v>
      </c>
      <c r="B117" s="58">
        <v>2011</v>
      </c>
      <c r="C117" s="58">
        <v>86.62</v>
      </c>
      <c r="D117" s="58">
        <v>43.82</v>
      </c>
      <c r="E117" s="58">
        <v>0.94</v>
      </c>
      <c r="F117" s="58">
        <v>74.09</v>
      </c>
      <c r="G117" s="58">
        <v>88.76</v>
      </c>
      <c r="H117" s="58">
        <v>91.92</v>
      </c>
      <c r="I117" s="81">
        <f t="shared" si="2"/>
        <v>11.555648691003913</v>
      </c>
      <c r="J117" s="81">
        <v>18.820811650469828</v>
      </c>
      <c r="K117" s="81">
        <v>17.936837791516261</v>
      </c>
      <c r="L117" s="14">
        <v>2.0416098633708288</v>
      </c>
      <c r="M117" s="14">
        <f t="shared" si="3"/>
        <v>2.4204993429697765</v>
      </c>
      <c r="N117">
        <v>5.54</v>
      </c>
      <c r="O117">
        <v>0.31</v>
      </c>
      <c r="P117" s="62">
        <v>14.778235294117646</v>
      </c>
      <c r="Q117" s="62">
        <v>16.565686274509794</v>
      </c>
      <c r="R117" s="12">
        <v>21.87</v>
      </c>
      <c r="S117">
        <v>69.44</v>
      </c>
      <c r="T117">
        <v>1</v>
      </c>
      <c r="U117">
        <v>91.85</v>
      </c>
      <c r="V117">
        <v>68.75</v>
      </c>
      <c r="X117">
        <v>104364.9</v>
      </c>
      <c r="Y117">
        <v>149202000</v>
      </c>
      <c r="Z117">
        <v>61641000</v>
      </c>
      <c r="AA117">
        <v>6703000</v>
      </c>
    </row>
    <row r="118" spans="1:27" x14ac:dyDescent="0.3">
      <c r="A118" s="58" t="s">
        <v>748</v>
      </c>
      <c r="B118" s="58">
        <v>2012</v>
      </c>
      <c r="C118" s="58">
        <v>83.44</v>
      </c>
      <c r="D118" s="58">
        <v>42.33</v>
      </c>
      <c r="E118" s="58">
        <v>3.57</v>
      </c>
      <c r="F118" s="58">
        <v>74.16</v>
      </c>
      <c r="G118" s="58">
        <v>85.39</v>
      </c>
      <c r="H118" s="58">
        <v>86.63</v>
      </c>
      <c r="I118" s="81">
        <f t="shared" si="2"/>
        <v>11.595633847343121</v>
      </c>
      <c r="J118" s="81">
        <v>18.739905087164026</v>
      </c>
      <c r="K118" s="81">
        <v>17.899872122132972</v>
      </c>
      <c r="L118" s="14">
        <v>2.0302512974890643</v>
      </c>
      <c r="M118" s="14">
        <f t="shared" si="3"/>
        <v>2.3164433371490136</v>
      </c>
      <c r="N118">
        <v>5.35</v>
      </c>
      <c r="O118">
        <v>0.34</v>
      </c>
      <c r="P118" s="62">
        <v>7.9368359374999926</v>
      </c>
      <c r="Q118" s="62">
        <v>9.5380468750000045</v>
      </c>
      <c r="R118" s="12">
        <v>13.01</v>
      </c>
      <c r="S118">
        <v>68.13</v>
      </c>
      <c r="T118">
        <v>1</v>
      </c>
      <c r="U118">
        <v>83.86</v>
      </c>
      <c r="V118">
        <v>75</v>
      </c>
      <c r="X118">
        <v>108622.5</v>
      </c>
      <c r="Y118">
        <v>137606000</v>
      </c>
      <c r="Z118">
        <v>59404000</v>
      </c>
      <c r="AA118">
        <v>6616000</v>
      </c>
    </row>
    <row r="119" spans="1:27" x14ac:dyDescent="0.3">
      <c r="A119" s="58" t="s">
        <v>748</v>
      </c>
      <c r="B119" s="58">
        <v>2013</v>
      </c>
      <c r="C119" s="58">
        <v>86</v>
      </c>
      <c r="D119" s="58">
        <v>43.54</v>
      </c>
      <c r="E119" s="58">
        <v>1.0900000000000001</v>
      </c>
      <c r="F119" s="58">
        <v>75.38</v>
      </c>
      <c r="G119" s="58">
        <v>88.54</v>
      </c>
      <c r="H119" s="58">
        <v>89.04</v>
      </c>
      <c r="I119" s="81">
        <f t="shared" si="2"/>
        <v>11.446103057749212</v>
      </c>
      <c r="J119" s="81">
        <v>18.755566007712297</v>
      </c>
      <c r="K119" s="81">
        <v>18.024522195164501</v>
      </c>
      <c r="L119" s="14">
        <v>1.8832745780638283</v>
      </c>
      <c r="M119" s="14">
        <f t="shared" si="3"/>
        <v>2.0772477336899984</v>
      </c>
      <c r="N119">
        <v>1.29</v>
      </c>
      <c r="O119">
        <v>0.32</v>
      </c>
      <c r="P119" s="62">
        <v>4.5099606299212596</v>
      </c>
      <c r="Q119" s="62">
        <v>5.3667968749999986</v>
      </c>
      <c r="R119" s="12">
        <v>8.0399999999999991</v>
      </c>
      <c r="S119">
        <v>68.83</v>
      </c>
      <c r="T119">
        <v>1</v>
      </c>
      <c r="U119">
        <v>87.42</v>
      </c>
      <c r="V119">
        <v>68.75</v>
      </c>
      <c r="X119">
        <v>93536.13</v>
      </c>
      <c r="Y119">
        <v>139778000</v>
      </c>
      <c r="Z119">
        <v>67290000</v>
      </c>
      <c r="AA119">
        <v>5575000</v>
      </c>
    </row>
    <row r="120" spans="1:27" x14ac:dyDescent="0.3">
      <c r="A120" s="58" t="s">
        <v>748</v>
      </c>
      <c r="B120" s="58">
        <v>2014</v>
      </c>
      <c r="C120" s="58">
        <v>85.64</v>
      </c>
      <c r="D120" s="58">
        <v>43.46</v>
      </c>
      <c r="E120" s="58">
        <v>1.25</v>
      </c>
      <c r="F120" s="58">
        <v>76.319999999999993</v>
      </c>
      <c r="G120" s="58">
        <v>87.04</v>
      </c>
      <c r="H120" s="58">
        <v>90</v>
      </c>
      <c r="I120" s="81">
        <f t="shared" si="2"/>
        <v>11.833122403092908</v>
      </c>
      <c r="J120" s="81">
        <v>18.432935348619363</v>
      </c>
      <c r="K120" s="81">
        <v>17.198272377470744</v>
      </c>
      <c r="L120" s="14">
        <v>1.4987297904496788</v>
      </c>
      <c r="M120" s="14">
        <f t="shared" si="3"/>
        <v>3.4372198831997829</v>
      </c>
      <c r="N120">
        <v>51.02</v>
      </c>
      <c r="O120">
        <v>0.38</v>
      </c>
      <c r="P120" s="62">
        <v>5.9405577689243021</v>
      </c>
      <c r="Q120" s="62">
        <v>6.9000390625000003</v>
      </c>
      <c r="R120" s="12">
        <v>8.77</v>
      </c>
      <c r="S120">
        <v>67.680000000000007</v>
      </c>
      <c r="T120">
        <v>1</v>
      </c>
      <c r="U120">
        <v>99.23</v>
      </c>
      <c r="V120">
        <v>73.33</v>
      </c>
      <c r="X120">
        <v>137739.9</v>
      </c>
      <c r="Y120">
        <v>101233000</v>
      </c>
      <c r="Z120">
        <v>29452000</v>
      </c>
      <c r="AA120">
        <v>3476000</v>
      </c>
    </row>
    <row r="121" spans="1:27" x14ac:dyDescent="0.3">
      <c r="A121" s="58" t="s">
        <v>748</v>
      </c>
      <c r="B121" s="58">
        <v>2015</v>
      </c>
      <c r="C121" s="58">
        <v>88.1</v>
      </c>
      <c r="D121" s="58">
        <v>45.09</v>
      </c>
      <c r="E121" s="58">
        <v>2</v>
      </c>
      <c r="F121" s="58">
        <v>71.650000000000006</v>
      </c>
      <c r="G121" s="58">
        <v>92.62</v>
      </c>
      <c r="H121" s="58">
        <v>91.64</v>
      </c>
      <c r="I121" s="81">
        <f t="shared" si="2"/>
        <v>11.228358535418593</v>
      </c>
      <c r="J121" s="81">
        <v>18.407879152115157</v>
      </c>
      <c r="K121" s="81">
        <v>17.249336459118158</v>
      </c>
      <c r="L121" s="14">
        <v>1.1590800354351993</v>
      </c>
      <c r="M121" s="14">
        <f t="shared" si="3"/>
        <v>3.1852879496693016</v>
      </c>
      <c r="N121">
        <v>7.03</v>
      </c>
      <c r="O121">
        <v>0.43</v>
      </c>
      <c r="P121" s="62">
        <v>7.6819367588932828</v>
      </c>
      <c r="Q121" s="62">
        <v>8.2714785992217958</v>
      </c>
      <c r="R121" s="12">
        <v>9.17</v>
      </c>
      <c r="S121">
        <v>68.069999999999993</v>
      </c>
      <c r="T121">
        <v>0</v>
      </c>
      <c r="U121">
        <v>94.85</v>
      </c>
      <c r="V121">
        <v>82.35</v>
      </c>
      <c r="X121">
        <v>75234</v>
      </c>
      <c r="Y121">
        <v>98728000</v>
      </c>
      <c r="Z121">
        <v>30995000</v>
      </c>
      <c r="AA121">
        <v>2187000</v>
      </c>
    </row>
    <row r="122" spans="1:27" x14ac:dyDescent="0.3">
      <c r="A122" s="58" t="s">
        <v>748</v>
      </c>
      <c r="B122" s="58">
        <v>2016</v>
      </c>
      <c r="C122" s="58">
        <v>80.75</v>
      </c>
      <c r="D122" s="58">
        <v>43.95</v>
      </c>
      <c r="E122" s="58">
        <v>6.58</v>
      </c>
      <c r="F122" s="58">
        <v>69.760000000000005</v>
      </c>
      <c r="G122" s="58">
        <v>84.83</v>
      </c>
      <c r="H122" s="58">
        <v>81.010000000000005</v>
      </c>
      <c r="I122" s="81">
        <f t="shared" si="2"/>
        <v>11.26979920764664</v>
      </c>
      <c r="J122" s="81">
        <v>18.528018303969407</v>
      </c>
      <c r="K122" s="81">
        <v>17.600018323091618</v>
      </c>
      <c r="L122" s="14">
        <v>1.1049256507247018</v>
      </c>
      <c r="M122" s="14">
        <f t="shared" si="3"/>
        <v>2.5294451765347388</v>
      </c>
      <c r="N122">
        <v>-2.74</v>
      </c>
      <c r="O122">
        <v>0.37</v>
      </c>
      <c r="P122" s="62">
        <v>5.3497665369649798</v>
      </c>
      <c r="Q122" s="62">
        <v>5.6182329317269106</v>
      </c>
      <c r="R122" s="12">
        <v>8.7100000000000009</v>
      </c>
      <c r="S122">
        <v>64.88</v>
      </c>
      <c r="T122">
        <v>0</v>
      </c>
      <c r="U122">
        <v>76.39</v>
      </c>
      <c r="V122">
        <v>80</v>
      </c>
      <c r="X122">
        <v>78417.25</v>
      </c>
      <c r="Y122">
        <v>111331000</v>
      </c>
      <c r="Z122">
        <v>44014000</v>
      </c>
      <c r="AA122">
        <v>2019000</v>
      </c>
    </row>
    <row r="123" spans="1:27" x14ac:dyDescent="0.3">
      <c r="A123" s="58" t="s">
        <v>748</v>
      </c>
      <c r="B123" s="58">
        <v>2017</v>
      </c>
      <c r="C123" s="58">
        <v>84.3</v>
      </c>
      <c r="D123" s="58">
        <v>44.24</v>
      </c>
      <c r="E123" s="58">
        <v>4.17</v>
      </c>
      <c r="F123" s="58">
        <v>71.760000000000005</v>
      </c>
      <c r="G123" s="58">
        <v>86.29</v>
      </c>
      <c r="H123" s="58">
        <v>89.95</v>
      </c>
      <c r="I123" s="81">
        <f t="shared" si="2"/>
        <v>11.057280810447972</v>
      </c>
      <c r="J123" s="81">
        <v>18.522027467111663</v>
      </c>
      <c r="K123" s="81">
        <v>17.688700256787531</v>
      </c>
      <c r="L123" s="14">
        <v>1.1879940208116393</v>
      </c>
      <c r="M123" s="14">
        <f t="shared" si="3"/>
        <v>2.3009618020394069</v>
      </c>
      <c r="N123">
        <v>-3.41</v>
      </c>
      <c r="O123">
        <v>0.36</v>
      </c>
      <c r="P123" s="62">
        <v>5.8285490196078431</v>
      </c>
      <c r="Q123" s="62">
        <v>6.2326050420168064</v>
      </c>
      <c r="R123" s="12">
        <v>8.64</v>
      </c>
      <c r="S123">
        <v>64.44</v>
      </c>
      <c r="T123">
        <v>0</v>
      </c>
      <c r="U123">
        <v>90.46</v>
      </c>
      <c r="V123">
        <v>84.62</v>
      </c>
      <c r="X123">
        <v>63403.91</v>
      </c>
      <c r="Y123">
        <v>110666028</v>
      </c>
      <c r="Z123">
        <v>48095552</v>
      </c>
      <c r="AA123">
        <v>2280494</v>
      </c>
    </row>
    <row r="124" spans="1:27" x14ac:dyDescent="0.3">
      <c r="A124" s="58" t="s">
        <v>748</v>
      </c>
      <c r="B124" s="58">
        <v>2018</v>
      </c>
      <c r="C124" s="58">
        <v>80.459999999999994</v>
      </c>
      <c r="D124" s="58">
        <v>57.54</v>
      </c>
      <c r="E124" s="58">
        <v>34.619999999999997</v>
      </c>
      <c r="F124" s="58">
        <v>73.23</v>
      </c>
      <c r="G124" s="58">
        <v>84.75</v>
      </c>
      <c r="H124" s="58">
        <v>77.39</v>
      </c>
      <c r="I124" s="81">
        <f t="shared" si="2"/>
        <v>11.179138439939315</v>
      </c>
      <c r="J124" s="81">
        <v>18.468064309802237</v>
      </c>
      <c r="K124" s="81">
        <v>17.613468069108336</v>
      </c>
      <c r="L124" s="14">
        <v>1.5730678682603456</v>
      </c>
      <c r="M124" s="14">
        <f t="shared" si="3"/>
        <v>2.3504251829232099</v>
      </c>
      <c r="N124">
        <v>2.89</v>
      </c>
      <c r="O124">
        <v>0.39</v>
      </c>
      <c r="P124" s="62">
        <v>15.665081300813005</v>
      </c>
      <c r="Q124" s="62">
        <v>17.575252918287951</v>
      </c>
      <c r="R124" s="12">
        <v>28</v>
      </c>
      <c r="S124">
        <v>63.16</v>
      </c>
      <c r="T124">
        <v>1</v>
      </c>
      <c r="U124">
        <v>86.22</v>
      </c>
      <c r="V124">
        <v>86.67</v>
      </c>
      <c r="X124">
        <v>71620.63</v>
      </c>
      <c r="Y124">
        <v>104852411</v>
      </c>
      <c r="Z124">
        <v>44609976</v>
      </c>
      <c r="AA124">
        <v>3821417</v>
      </c>
    </row>
    <row r="125" spans="1:27" x14ac:dyDescent="0.3">
      <c r="A125" s="58" t="s">
        <v>748</v>
      </c>
      <c r="B125" s="58">
        <v>2019</v>
      </c>
      <c r="C125" s="58">
        <v>81.180000000000007</v>
      </c>
      <c r="D125" s="58">
        <v>46.21</v>
      </c>
      <c r="E125" s="58">
        <v>11.25</v>
      </c>
      <c r="F125" s="58">
        <v>80.02</v>
      </c>
      <c r="G125" s="58">
        <v>85.22</v>
      </c>
      <c r="H125" s="58">
        <v>73.98</v>
      </c>
      <c r="I125" s="81">
        <f t="shared" si="2"/>
        <v>10.73549148329969</v>
      </c>
      <c r="J125" s="81">
        <v>18.437260241365074</v>
      </c>
      <c r="K125" s="81">
        <v>17.666857674011826</v>
      </c>
      <c r="L125" s="14">
        <v>1.5101217594229102</v>
      </c>
      <c r="M125" s="14">
        <f t="shared" si="3"/>
        <v>2.1606358801991932</v>
      </c>
      <c r="N125">
        <v>-5.47</v>
      </c>
      <c r="O125">
        <v>0.38</v>
      </c>
      <c r="P125" s="62">
        <v>24.825120000000009</v>
      </c>
      <c r="Q125" s="62">
        <v>26.61542635658914</v>
      </c>
      <c r="R125" s="12">
        <v>31.91</v>
      </c>
      <c r="S125">
        <v>62.25</v>
      </c>
      <c r="T125">
        <v>1</v>
      </c>
      <c r="U125">
        <v>80.06</v>
      </c>
      <c r="V125">
        <v>80</v>
      </c>
      <c r="X125">
        <v>45958.38</v>
      </c>
      <c r="Y125">
        <v>101671770</v>
      </c>
      <c r="Z125">
        <v>47056411</v>
      </c>
      <c r="AA125">
        <v>3527282</v>
      </c>
    </row>
    <row r="126" spans="1:27" x14ac:dyDescent="0.3">
      <c r="A126" s="58" t="s">
        <v>748</v>
      </c>
      <c r="B126" s="58">
        <v>2020</v>
      </c>
      <c r="C126" s="58">
        <v>83.54</v>
      </c>
      <c r="D126" s="58">
        <v>47.45</v>
      </c>
      <c r="E126" s="58">
        <v>11.36</v>
      </c>
      <c r="F126" s="58">
        <v>83.84</v>
      </c>
      <c r="G126" s="58">
        <v>81.96</v>
      </c>
      <c r="H126" s="58">
        <v>86.47</v>
      </c>
      <c r="I126" s="81">
        <f t="shared" si="2"/>
        <v>10.753203130743914</v>
      </c>
      <c r="J126" s="81">
        <v>18.66991734727155</v>
      </c>
      <c r="K126" s="81">
        <v>18.102159529306867</v>
      </c>
      <c r="L126" s="14">
        <v>1.5876932005118052</v>
      </c>
      <c r="M126" s="14">
        <f t="shared" si="3"/>
        <v>1.7643067163726043</v>
      </c>
      <c r="N126">
        <v>1.4</v>
      </c>
      <c r="O126">
        <v>0.31</v>
      </c>
      <c r="P126" s="62">
        <v>24.792209302325578</v>
      </c>
      <c r="Q126" s="62">
        <v>26.392868217054275</v>
      </c>
      <c r="R126" s="12">
        <v>35.049999999999997</v>
      </c>
      <c r="S126">
        <v>60.91</v>
      </c>
      <c r="T126">
        <v>1</v>
      </c>
      <c r="U126">
        <v>94.39</v>
      </c>
      <c r="V126">
        <v>85.71</v>
      </c>
      <c r="X126">
        <v>46779.63</v>
      </c>
      <c r="Y126">
        <v>128304557</v>
      </c>
      <c r="Z126">
        <v>72722365</v>
      </c>
      <c r="AA126">
        <v>3892450</v>
      </c>
    </row>
    <row r="127" spans="1:27" x14ac:dyDescent="0.3">
      <c r="A127" s="58" t="s">
        <v>748</v>
      </c>
      <c r="B127" s="58">
        <v>2021</v>
      </c>
      <c r="C127" s="58">
        <v>88.98</v>
      </c>
      <c r="D127" s="58">
        <v>60.95</v>
      </c>
      <c r="E127" s="58">
        <v>32.93</v>
      </c>
      <c r="F127" s="58">
        <v>82.86</v>
      </c>
      <c r="G127" s="58">
        <v>92.12</v>
      </c>
      <c r="H127" s="58">
        <v>87.35</v>
      </c>
      <c r="I127" s="81">
        <f t="shared" si="2"/>
        <v>10.520234674579767</v>
      </c>
      <c r="J127" s="81">
        <v>18.54835318891427</v>
      </c>
      <c r="K127" s="81">
        <v>17.980784162750481</v>
      </c>
      <c r="L127" s="14">
        <v>1.819005242492318</v>
      </c>
      <c r="M127" s="14">
        <f t="shared" si="3"/>
        <v>1.7639736611703254</v>
      </c>
      <c r="N127">
        <v>0.31</v>
      </c>
      <c r="O127">
        <v>0.34</v>
      </c>
      <c r="P127" s="62">
        <v>53.43942307692307</v>
      </c>
      <c r="Q127" s="62">
        <v>56.638499999999958</v>
      </c>
      <c r="R127" s="12">
        <v>93.21</v>
      </c>
      <c r="S127">
        <v>62.16</v>
      </c>
      <c r="T127">
        <v>0</v>
      </c>
      <c r="U127">
        <v>99.63</v>
      </c>
      <c r="V127">
        <v>84.62</v>
      </c>
      <c r="X127">
        <v>37057.82</v>
      </c>
      <c r="Y127">
        <v>113618078</v>
      </c>
      <c r="Z127">
        <v>64410303</v>
      </c>
      <c r="AA127">
        <v>5165722</v>
      </c>
    </row>
    <row r="128" spans="1:27" x14ac:dyDescent="0.3">
      <c r="A128" s="58" t="s">
        <v>14</v>
      </c>
      <c r="B128" s="58">
        <v>2008</v>
      </c>
      <c r="C128" s="58">
        <v>88.93</v>
      </c>
      <c r="D128" s="58">
        <v>46.97</v>
      </c>
      <c r="E128" s="58">
        <v>2.78</v>
      </c>
      <c r="F128" s="58">
        <v>85.72</v>
      </c>
      <c r="G128" s="58">
        <v>86.67</v>
      </c>
      <c r="H128" s="58">
        <v>97.33</v>
      </c>
      <c r="I128" s="81">
        <f t="shared" si="2"/>
        <v>11.50406512785799</v>
      </c>
      <c r="J128" s="81">
        <v>18.331346671593089</v>
      </c>
      <c r="K128" s="81">
        <v>17.975549223381737</v>
      </c>
      <c r="L128" s="14">
        <v>1.4051161153604785</v>
      </c>
      <c r="M128" s="14">
        <f t="shared" si="3"/>
        <v>1.4273184130848706</v>
      </c>
      <c r="N128">
        <v>6.94</v>
      </c>
      <c r="O128">
        <v>0.85</v>
      </c>
      <c r="P128" s="62">
        <v>19.974545454545453</v>
      </c>
      <c r="Q128" s="62">
        <v>25.786875000000009</v>
      </c>
      <c r="R128" s="12">
        <v>34.380000000000003</v>
      </c>
      <c r="S128">
        <v>76.319999999999993</v>
      </c>
      <c r="T128">
        <v>1</v>
      </c>
      <c r="U128">
        <v>99.37</v>
      </c>
      <c r="V128">
        <v>50</v>
      </c>
      <c r="X128">
        <v>99117.88</v>
      </c>
      <c r="Y128">
        <v>91454000</v>
      </c>
      <c r="Z128">
        <v>64074000</v>
      </c>
      <c r="AA128">
        <v>3076000</v>
      </c>
    </row>
    <row r="129" spans="1:27" x14ac:dyDescent="0.3">
      <c r="A129" s="58" t="s">
        <v>14</v>
      </c>
      <c r="B129" s="58">
        <v>2009</v>
      </c>
      <c r="C129" s="58">
        <v>88.31</v>
      </c>
      <c r="D129" s="58">
        <v>77.489999999999995</v>
      </c>
      <c r="E129" s="58">
        <v>1.92</v>
      </c>
      <c r="F129" s="58">
        <v>87.91</v>
      </c>
      <c r="G129" s="58">
        <v>82.55</v>
      </c>
      <c r="H129" s="58">
        <v>98.27</v>
      </c>
      <c r="I129" s="81">
        <f t="shared" si="2"/>
        <v>10.784373879878821</v>
      </c>
      <c r="J129" s="81">
        <v>18.333323852734114</v>
      </c>
      <c r="K129" s="81">
        <v>17.979816411492337</v>
      </c>
      <c r="L129" s="14">
        <v>1.937877977358049</v>
      </c>
      <c r="M129" s="14">
        <f t="shared" si="3"/>
        <v>1.4240535836389632</v>
      </c>
      <c r="N129">
        <v>2.97</v>
      </c>
      <c r="O129">
        <v>0.84</v>
      </c>
      <c r="P129" s="62">
        <v>16.568333333333328</v>
      </c>
      <c r="Q129" s="62">
        <v>16.611240310077516</v>
      </c>
      <c r="R129" s="12">
        <v>19.829999999999998</v>
      </c>
      <c r="S129">
        <v>77.5</v>
      </c>
      <c r="T129">
        <v>1</v>
      </c>
      <c r="U129">
        <v>99.35</v>
      </c>
      <c r="V129" t="s">
        <v>679</v>
      </c>
      <c r="X129">
        <v>48260.75</v>
      </c>
      <c r="Y129">
        <v>91635000</v>
      </c>
      <c r="Z129">
        <v>64348000</v>
      </c>
      <c r="AA129">
        <v>5944000</v>
      </c>
    </row>
    <row r="130" spans="1:27" x14ac:dyDescent="0.3">
      <c r="A130" s="58" t="s">
        <v>14</v>
      </c>
      <c r="B130" s="58">
        <v>2010</v>
      </c>
      <c r="C130" s="58">
        <v>89.54</v>
      </c>
      <c r="D130" s="58">
        <v>65.92</v>
      </c>
      <c r="E130" s="58">
        <v>1.52</v>
      </c>
      <c r="F130" s="58">
        <v>88.65</v>
      </c>
      <c r="G130" s="58">
        <v>86.78</v>
      </c>
      <c r="H130" s="58">
        <v>95.33</v>
      </c>
      <c r="I130" s="81">
        <f t="shared" ref="I130:I193" si="4">LN(X130)</f>
        <v>10.982700042761619</v>
      </c>
      <c r="J130" s="81">
        <v>18.409488342048217</v>
      </c>
      <c r="K130" s="81">
        <v>18.061015619591068</v>
      </c>
      <c r="L130" s="14">
        <v>2.1327453137021468</v>
      </c>
      <c r="M130" s="14">
        <f t="shared" ref="M130:M193" si="5">Y130/Z130</f>
        <v>1.4169018927941999</v>
      </c>
      <c r="N130">
        <v>4.41</v>
      </c>
      <c r="O130">
        <v>0.77</v>
      </c>
      <c r="P130" s="62">
        <v>16.501712062256811</v>
      </c>
      <c r="Q130" s="62">
        <v>17.427003891050575</v>
      </c>
      <c r="R130" s="12">
        <v>19.920000000000002</v>
      </c>
      <c r="S130">
        <v>90.74</v>
      </c>
      <c r="T130">
        <v>1</v>
      </c>
      <c r="U130">
        <v>99.38</v>
      </c>
      <c r="V130">
        <v>50</v>
      </c>
      <c r="X130">
        <v>58847.23</v>
      </c>
      <c r="Y130">
        <v>98887000</v>
      </c>
      <c r="Z130">
        <v>69791000</v>
      </c>
      <c r="AA130">
        <v>7438000</v>
      </c>
    </row>
    <row r="131" spans="1:27" x14ac:dyDescent="0.3">
      <c r="A131" s="58" t="s">
        <v>14</v>
      </c>
      <c r="B131" s="58">
        <v>2011</v>
      </c>
      <c r="C131" s="58">
        <v>85.56</v>
      </c>
      <c r="D131" s="58">
        <v>67.78</v>
      </c>
      <c r="E131" s="58">
        <v>11.43</v>
      </c>
      <c r="F131" s="58">
        <v>80.42</v>
      </c>
      <c r="G131" s="58">
        <v>87.14</v>
      </c>
      <c r="H131" s="58">
        <v>90.51</v>
      </c>
      <c r="I131" s="81">
        <f t="shared" si="4"/>
        <v>11.363154347510614</v>
      </c>
      <c r="J131" s="81">
        <v>18.430997344354317</v>
      </c>
      <c r="K131" s="81">
        <v>18.047890935980686</v>
      </c>
      <c r="L131" s="14">
        <v>2.1756603994203787</v>
      </c>
      <c r="M131" s="14">
        <f t="shared" si="5"/>
        <v>1.4668341051959175</v>
      </c>
      <c r="N131">
        <v>6.52</v>
      </c>
      <c r="O131">
        <v>0.73</v>
      </c>
      <c r="P131" s="62">
        <v>14.778235294117646</v>
      </c>
      <c r="Q131" s="62">
        <v>16.565686274509794</v>
      </c>
      <c r="R131" s="12">
        <v>21.87</v>
      </c>
      <c r="S131">
        <v>64.81</v>
      </c>
      <c r="T131">
        <v>1</v>
      </c>
      <c r="U131">
        <v>97.09</v>
      </c>
      <c r="V131">
        <v>50</v>
      </c>
      <c r="X131">
        <v>86090.5</v>
      </c>
      <c r="Y131">
        <v>101037000</v>
      </c>
      <c r="Z131">
        <v>68881000</v>
      </c>
      <c r="AA131">
        <v>7808000</v>
      </c>
    </row>
    <row r="132" spans="1:27" x14ac:dyDescent="0.3">
      <c r="A132" s="58" t="s">
        <v>14</v>
      </c>
      <c r="B132" s="58">
        <v>2012</v>
      </c>
      <c r="C132" s="58">
        <v>83.5</v>
      </c>
      <c r="D132" s="58">
        <v>60.5</v>
      </c>
      <c r="E132" s="58">
        <v>7.14</v>
      </c>
      <c r="F132" s="58">
        <v>82.88</v>
      </c>
      <c r="G132" s="58">
        <v>79.16</v>
      </c>
      <c r="H132" s="58">
        <v>91.48</v>
      </c>
      <c r="I132" s="81">
        <f t="shared" si="4"/>
        <v>11.140992710392498</v>
      </c>
      <c r="J132" s="81">
        <v>18.464745475114466</v>
      </c>
      <c r="K132" s="81">
        <v>18.108746961698291</v>
      </c>
      <c r="L132" s="14">
        <v>2.0512992357335555</v>
      </c>
      <c r="M132" s="14">
        <f t="shared" si="5"/>
        <v>1.4276054260071309</v>
      </c>
      <c r="N132">
        <v>4.6500000000000004</v>
      </c>
      <c r="O132">
        <v>0.75</v>
      </c>
      <c r="P132" s="62">
        <v>7.9368359374999926</v>
      </c>
      <c r="Q132" s="62">
        <v>9.5380468750000045</v>
      </c>
      <c r="R132" s="12">
        <v>13.01</v>
      </c>
      <c r="S132">
        <v>70.69</v>
      </c>
      <c r="T132">
        <v>1</v>
      </c>
      <c r="U132">
        <v>97.06</v>
      </c>
      <c r="V132">
        <v>47.62</v>
      </c>
      <c r="X132">
        <v>68940.06</v>
      </c>
      <c r="Y132">
        <v>104505000</v>
      </c>
      <c r="Z132">
        <v>73203000</v>
      </c>
      <c r="AA132">
        <v>6778000</v>
      </c>
    </row>
    <row r="133" spans="1:27" x14ac:dyDescent="0.3">
      <c r="A133" s="58" t="s">
        <v>14</v>
      </c>
      <c r="B133" s="58">
        <v>2013</v>
      </c>
      <c r="C133" s="58">
        <v>82.86</v>
      </c>
      <c r="D133" s="58">
        <v>54.89</v>
      </c>
      <c r="E133" s="58">
        <v>6</v>
      </c>
      <c r="F133" s="58">
        <v>82.88</v>
      </c>
      <c r="G133" s="58">
        <v>78.989999999999995</v>
      </c>
      <c r="H133" s="58">
        <v>89.14</v>
      </c>
      <c r="I133" s="81">
        <f t="shared" si="4"/>
        <v>11.18850762133788</v>
      </c>
      <c r="J133" s="81">
        <v>18.407615767622929</v>
      </c>
      <c r="K133" s="81">
        <v>18.065105195456933</v>
      </c>
      <c r="L133" s="14">
        <v>1.8064838646264372</v>
      </c>
      <c r="M133" s="14">
        <f t="shared" si="5"/>
        <v>1.4084792442598855</v>
      </c>
      <c r="N133">
        <v>4.57</v>
      </c>
      <c r="O133">
        <v>0.77</v>
      </c>
      <c r="P133" s="62">
        <v>4.5099606299212596</v>
      </c>
      <c r="Q133" s="62">
        <v>5.3667968749999986</v>
      </c>
      <c r="R133" s="12">
        <v>8.0399999999999991</v>
      </c>
      <c r="S133">
        <v>70.69</v>
      </c>
      <c r="T133">
        <v>1</v>
      </c>
      <c r="U133">
        <v>93.45</v>
      </c>
      <c r="V133">
        <v>54.17</v>
      </c>
      <c r="X133">
        <v>72294.81</v>
      </c>
      <c r="Y133">
        <v>98702000</v>
      </c>
      <c r="Z133">
        <v>70077000</v>
      </c>
      <c r="AA133">
        <v>5089000</v>
      </c>
    </row>
    <row r="134" spans="1:27" x14ac:dyDescent="0.3">
      <c r="A134" s="58" t="s">
        <v>14</v>
      </c>
      <c r="B134" s="58">
        <v>2014</v>
      </c>
      <c r="C134" s="58">
        <v>84.5</v>
      </c>
      <c r="D134" s="58">
        <v>58.92</v>
      </c>
      <c r="E134" s="58">
        <v>19.7</v>
      </c>
      <c r="F134" s="58">
        <v>86.15</v>
      </c>
      <c r="G134" s="58">
        <v>78.14</v>
      </c>
      <c r="H134" s="58">
        <v>92.41</v>
      </c>
      <c r="I134" s="81">
        <f t="shared" si="4"/>
        <v>11.381194621811758</v>
      </c>
      <c r="J134" s="81">
        <v>18.436012607949348</v>
      </c>
      <c r="K134" s="81">
        <v>18.064448559124209</v>
      </c>
      <c r="L134" s="14">
        <v>1.9609394975988352</v>
      </c>
      <c r="M134" s="14">
        <f t="shared" si="5"/>
        <v>1.4500007139695277</v>
      </c>
      <c r="N134">
        <v>5.71</v>
      </c>
      <c r="O134">
        <v>0.71</v>
      </c>
      <c r="P134" s="62">
        <v>5.9405577689243021</v>
      </c>
      <c r="Q134" s="62">
        <v>6.9000390625000003</v>
      </c>
      <c r="R134" s="12">
        <v>8.77</v>
      </c>
      <c r="S134">
        <v>85</v>
      </c>
      <c r="T134">
        <v>1</v>
      </c>
      <c r="U134">
        <v>97.13</v>
      </c>
      <c r="V134">
        <v>68.180000000000007</v>
      </c>
      <c r="X134">
        <v>87657.69</v>
      </c>
      <c r="Y134">
        <v>101545000</v>
      </c>
      <c r="Z134">
        <v>70031000</v>
      </c>
      <c r="AA134">
        <v>6106000</v>
      </c>
    </row>
    <row r="135" spans="1:27" x14ac:dyDescent="0.3">
      <c r="A135" s="58" t="s">
        <v>14</v>
      </c>
      <c r="B135" s="58">
        <v>2015</v>
      </c>
      <c r="C135" s="58">
        <v>83.52</v>
      </c>
      <c r="D135" s="58">
        <v>78.12</v>
      </c>
      <c r="E135" s="58">
        <v>62.5</v>
      </c>
      <c r="F135" s="58">
        <v>81.72</v>
      </c>
      <c r="G135" s="58">
        <v>82.38</v>
      </c>
      <c r="H135" s="58">
        <v>88</v>
      </c>
      <c r="I135" s="81">
        <f t="shared" si="4"/>
        <v>11.324267153286071</v>
      </c>
      <c r="J135" s="81">
        <v>18.584133737076854</v>
      </c>
      <c r="K135" s="81">
        <v>18.23074225181924</v>
      </c>
      <c r="L135" s="14">
        <v>2.0090190773832903</v>
      </c>
      <c r="M135" s="14">
        <f t="shared" si="5"/>
        <v>1.4238884656775614</v>
      </c>
      <c r="N135">
        <v>7.17</v>
      </c>
      <c r="O135">
        <v>0.64</v>
      </c>
      <c r="P135" s="62">
        <v>7.6819367588932828</v>
      </c>
      <c r="Q135" s="62">
        <v>8.2714785992217958</v>
      </c>
      <c r="R135" s="12">
        <v>9.17</v>
      </c>
      <c r="S135">
        <v>69.349999999999994</v>
      </c>
      <c r="T135">
        <v>1</v>
      </c>
      <c r="U135">
        <v>92.86</v>
      </c>
      <c r="V135">
        <v>69.569999999999993</v>
      </c>
      <c r="X135">
        <v>82806.94</v>
      </c>
      <c r="Y135">
        <v>117757000</v>
      </c>
      <c r="Z135">
        <v>82701000</v>
      </c>
      <c r="AA135">
        <v>6456000</v>
      </c>
    </row>
    <row r="136" spans="1:27" x14ac:dyDescent="0.3">
      <c r="A136" s="58" t="s">
        <v>14</v>
      </c>
      <c r="B136" s="58">
        <v>2016</v>
      </c>
      <c r="C136" s="58">
        <v>82.46</v>
      </c>
      <c r="D136" s="58">
        <v>75.849999999999994</v>
      </c>
      <c r="E136" s="58">
        <v>81.819999999999993</v>
      </c>
      <c r="F136" s="58">
        <v>80.41</v>
      </c>
      <c r="G136" s="58">
        <v>79.7</v>
      </c>
      <c r="H136" s="58">
        <v>89.97</v>
      </c>
      <c r="I136" s="81">
        <f t="shared" si="4"/>
        <v>11.280288619595623</v>
      </c>
      <c r="J136" s="81">
        <v>18.62187312149657</v>
      </c>
      <c r="K136" s="81">
        <v>18.286806435396038</v>
      </c>
      <c r="L136" s="14">
        <v>2.162403062394183</v>
      </c>
      <c r="M136" s="14">
        <f t="shared" si="5"/>
        <v>1.3980336115239511</v>
      </c>
      <c r="N136">
        <v>5.14</v>
      </c>
      <c r="O136">
        <v>0.65</v>
      </c>
      <c r="P136" s="62">
        <v>5.3497665369649798</v>
      </c>
      <c r="Q136" s="62">
        <v>5.6182329317269106</v>
      </c>
      <c r="R136" s="12">
        <v>8.7100000000000009</v>
      </c>
      <c r="S136">
        <v>66.13</v>
      </c>
      <c r="T136">
        <v>1</v>
      </c>
      <c r="U136">
        <v>95.21</v>
      </c>
      <c r="V136">
        <v>70</v>
      </c>
      <c r="X136">
        <v>79244.13</v>
      </c>
      <c r="Y136">
        <v>122286000</v>
      </c>
      <c r="Z136">
        <v>87470000</v>
      </c>
      <c r="AA136">
        <v>7692000</v>
      </c>
    </row>
    <row r="137" spans="1:27" x14ac:dyDescent="0.3">
      <c r="A137" s="58" t="s">
        <v>14</v>
      </c>
      <c r="B137" s="58">
        <v>2017</v>
      </c>
      <c r="C137" s="58">
        <v>81.61</v>
      </c>
      <c r="D137" s="58">
        <v>81.61</v>
      </c>
      <c r="E137" s="58">
        <v>82.35</v>
      </c>
      <c r="F137" s="58">
        <v>83.44</v>
      </c>
      <c r="G137" s="58">
        <v>78.08</v>
      </c>
      <c r="H137" s="58">
        <v>84.03</v>
      </c>
      <c r="I137" s="81">
        <f t="shared" si="4"/>
        <v>11.516089454272871</v>
      </c>
      <c r="J137" s="81">
        <v>18.694570640104487</v>
      </c>
      <c r="K137" s="81">
        <v>18.281188765133766</v>
      </c>
      <c r="L137" s="14">
        <v>2.1769084849060438</v>
      </c>
      <c r="M137" s="14">
        <f t="shared" si="5"/>
        <v>1.5119222809841344</v>
      </c>
      <c r="N137">
        <v>5.38</v>
      </c>
      <c r="O137">
        <v>0.63</v>
      </c>
      <c r="P137" s="62">
        <v>5.8285490196078431</v>
      </c>
      <c r="Q137" s="62">
        <v>6.2326050420168064</v>
      </c>
      <c r="R137" s="12">
        <v>8.64</v>
      </c>
      <c r="S137">
        <v>71.599999999999994</v>
      </c>
      <c r="T137">
        <v>1</v>
      </c>
      <c r="U137">
        <v>82.74</v>
      </c>
      <c r="V137">
        <v>80</v>
      </c>
      <c r="X137">
        <v>100316.9</v>
      </c>
      <c r="Y137">
        <v>131507000</v>
      </c>
      <c r="Z137">
        <v>86980000</v>
      </c>
      <c r="AA137">
        <v>7819000</v>
      </c>
    </row>
    <row r="138" spans="1:27" x14ac:dyDescent="0.3">
      <c r="A138" s="58" t="s">
        <v>14</v>
      </c>
      <c r="B138" s="58">
        <v>2018</v>
      </c>
      <c r="C138" s="58">
        <v>83.38</v>
      </c>
      <c r="D138" s="58">
        <v>59</v>
      </c>
      <c r="E138" s="58">
        <v>34.619999999999997</v>
      </c>
      <c r="F138" s="58">
        <v>84.43</v>
      </c>
      <c r="G138" s="58">
        <v>79.86</v>
      </c>
      <c r="H138" s="58">
        <v>86.73</v>
      </c>
      <c r="I138" s="81">
        <f t="shared" si="4"/>
        <v>11.501829734397178</v>
      </c>
      <c r="J138" s="81">
        <v>18.732377150234992</v>
      </c>
      <c r="K138" s="81">
        <v>18.298829444120027</v>
      </c>
      <c r="L138" s="14">
        <v>2.0293317571943859</v>
      </c>
      <c r="M138" s="14">
        <f t="shared" si="5"/>
        <v>1.5427209470450027</v>
      </c>
      <c r="N138">
        <v>4.8899999999999997</v>
      </c>
      <c r="O138">
        <v>0.61</v>
      </c>
      <c r="P138" s="62">
        <v>15.665081300813005</v>
      </c>
      <c r="Q138" s="62">
        <v>17.575252918287951</v>
      </c>
      <c r="R138" s="12">
        <v>28</v>
      </c>
      <c r="S138">
        <v>72.88</v>
      </c>
      <c r="T138">
        <v>1</v>
      </c>
      <c r="U138">
        <v>87.07</v>
      </c>
      <c r="V138">
        <v>88.46</v>
      </c>
      <c r="X138">
        <v>98896.56</v>
      </c>
      <c r="Y138">
        <v>136574000</v>
      </c>
      <c r="Z138">
        <v>88528000</v>
      </c>
      <c r="AA138">
        <v>6609000</v>
      </c>
    </row>
    <row r="139" spans="1:27" x14ac:dyDescent="0.3">
      <c r="A139" s="58" t="s">
        <v>14</v>
      </c>
      <c r="B139" s="58">
        <v>2019</v>
      </c>
      <c r="C139" s="58">
        <v>85.06</v>
      </c>
      <c r="D139" s="58">
        <v>53.01</v>
      </c>
      <c r="E139" s="58">
        <v>20.97</v>
      </c>
      <c r="F139" s="58">
        <v>85.27</v>
      </c>
      <c r="G139" s="58">
        <v>79.59</v>
      </c>
      <c r="H139" s="58">
        <v>91.98</v>
      </c>
      <c r="I139" s="81">
        <f t="shared" si="4"/>
        <v>11.32744420155678</v>
      </c>
      <c r="J139" s="81">
        <v>18.806446419439595</v>
      </c>
      <c r="K139" s="81">
        <v>18.380795810253449</v>
      </c>
      <c r="L139" s="14">
        <v>2.0875337115771724</v>
      </c>
      <c r="M139" s="14">
        <f t="shared" si="5"/>
        <v>1.5305859090436049</v>
      </c>
      <c r="N139">
        <v>4.24</v>
      </c>
      <c r="O139">
        <v>0.59</v>
      </c>
      <c r="P139" s="62">
        <v>24.825120000000009</v>
      </c>
      <c r="Q139" s="62">
        <v>26.61542635658914</v>
      </c>
      <c r="R139" s="12">
        <v>31.91</v>
      </c>
      <c r="S139">
        <v>75.709999999999994</v>
      </c>
      <c r="T139">
        <v>1</v>
      </c>
      <c r="U139">
        <v>96.19</v>
      </c>
      <c r="V139">
        <v>90.48</v>
      </c>
      <c r="X139">
        <v>83070.44</v>
      </c>
      <c r="Y139">
        <v>147074000</v>
      </c>
      <c r="Z139">
        <v>96090000</v>
      </c>
      <c r="AA139">
        <v>7065000</v>
      </c>
    </row>
    <row r="140" spans="1:27" x14ac:dyDescent="0.3">
      <c r="A140" s="58" t="s">
        <v>14</v>
      </c>
      <c r="B140" s="58">
        <v>2020</v>
      </c>
      <c r="C140" s="58">
        <v>86.11</v>
      </c>
      <c r="D140" s="58">
        <v>46.18</v>
      </c>
      <c r="E140" s="58">
        <v>6.25</v>
      </c>
      <c r="F140" s="58">
        <v>87.12</v>
      </c>
      <c r="G140" s="58">
        <v>81.39</v>
      </c>
      <c r="H140" s="58">
        <v>91.07</v>
      </c>
      <c r="I140" s="81">
        <f t="shared" si="4"/>
        <v>11.50604122285929</v>
      </c>
      <c r="J140" s="81">
        <v>18.610548754501721</v>
      </c>
      <c r="K140" s="81">
        <v>18.211020877796816</v>
      </c>
      <c r="L140" s="14">
        <v>1.791759469228055</v>
      </c>
      <c r="M140" s="14">
        <f t="shared" si="5"/>
        <v>1.4911205386873196</v>
      </c>
      <c r="N140">
        <v>3.45</v>
      </c>
      <c r="O140">
        <v>0.47</v>
      </c>
      <c r="P140" s="62">
        <v>24.792209302325578</v>
      </c>
      <c r="Q140" s="62">
        <v>26.392868217054275</v>
      </c>
      <c r="R140" s="12">
        <v>35.049999999999997</v>
      </c>
      <c r="S140">
        <v>77.12</v>
      </c>
      <c r="T140">
        <v>1</v>
      </c>
      <c r="U140">
        <v>94.75</v>
      </c>
      <c r="V140">
        <v>95</v>
      </c>
      <c r="X140">
        <v>99313.94</v>
      </c>
      <c r="Y140">
        <v>120909000</v>
      </c>
      <c r="Z140">
        <v>81086000</v>
      </c>
      <c r="AA140">
        <v>5000000</v>
      </c>
    </row>
    <row r="141" spans="1:27" x14ac:dyDescent="0.3">
      <c r="A141" s="58" t="s">
        <v>14</v>
      </c>
      <c r="B141" s="58">
        <v>2021</v>
      </c>
      <c r="C141" s="58">
        <v>84.75</v>
      </c>
      <c r="D141" s="58">
        <v>74.11</v>
      </c>
      <c r="E141" s="58">
        <v>63.46</v>
      </c>
      <c r="F141" s="58">
        <v>87.65</v>
      </c>
      <c r="G141" s="58">
        <v>81.290000000000006</v>
      </c>
      <c r="H141" s="58">
        <v>85.82</v>
      </c>
      <c r="I141" s="81">
        <f t="shared" si="4"/>
        <v>11.514563123275554</v>
      </c>
      <c r="J141" s="81">
        <v>18.733613809656383</v>
      </c>
      <c r="K141" s="81">
        <v>18.286795002839547</v>
      </c>
      <c r="L141" s="14">
        <v>2.0370558251833981</v>
      </c>
      <c r="M141" s="14">
        <f t="shared" si="5"/>
        <v>1.5633310087002252</v>
      </c>
      <c r="N141">
        <v>5.15</v>
      </c>
      <c r="O141">
        <v>0.46</v>
      </c>
      <c r="P141" s="62">
        <v>53.43942307692307</v>
      </c>
      <c r="Q141" s="62">
        <v>56.638499999999958</v>
      </c>
      <c r="R141" s="12">
        <v>93.21</v>
      </c>
      <c r="S141">
        <v>77.62</v>
      </c>
      <c r="T141">
        <v>1</v>
      </c>
      <c r="U141">
        <v>86.92</v>
      </c>
      <c r="V141">
        <v>90.91</v>
      </c>
      <c r="X141">
        <v>100163.9</v>
      </c>
      <c r="Y141">
        <v>136743000</v>
      </c>
      <c r="Z141">
        <v>87469000</v>
      </c>
      <c r="AA141">
        <v>6668000</v>
      </c>
    </row>
    <row r="142" spans="1:27" x14ac:dyDescent="0.3">
      <c r="A142" s="58" t="s">
        <v>17</v>
      </c>
      <c r="B142" s="58">
        <v>2008</v>
      </c>
      <c r="C142" s="58">
        <v>80.16</v>
      </c>
      <c r="D142" s="58">
        <v>52.58</v>
      </c>
      <c r="E142" s="58">
        <v>21.05</v>
      </c>
      <c r="F142" s="58">
        <v>95.29</v>
      </c>
      <c r="G142" s="58">
        <v>77.41</v>
      </c>
      <c r="H142" s="58">
        <v>80.92</v>
      </c>
      <c r="I142" s="81">
        <f t="shared" si="4"/>
        <v>11.107332298662962</v>
      </c>
      <c r="J142" s="81">
        <v>20.658173562515781</v>
      </c>
      <c r="K142" s="81">
        <v>20.619616079329436</v>
      </c>
      <c r="L142" s="14">
        <v>1.7381828683246627</v>
      </c>
      <c r="M142" s="14">
        <f t="shared" si="5"/>
        <v>1.0393104695183026</v>
      </c>
      <c r="N142">
        <v>-0.09</v>
      </c>
      <c r="O142">
        <v>0.09</v>
      </c>
      <c r="P142" s="62">
        <v>19.974545454545453</v>
      </c>
      <c r="Q142" s="62">
        <v>25.786875000000009</v>
      </c>
      <c r="R142" s="12">
        <v>34.380000000000003</v>
      </c>
      <c r="S142">
        <v>82.76</v>
      </c>
      <c r="T142">
        <v>1</v>
      </c>
      <c r="U142">
        <v>98.1</v>
      </c>
      <c r="V142">
        <v>50</v>
      </c>
      <c r="X142">
        <v>66658.13</v>
      </c>
      <c r="Y142">
        <v>936981000</v>
      </c>
      <c r="Z142">
        <v>901541000</v>
      </c>
      <c r="AA142">
        <v>4687000</v>
      </c>
    </row>
    <row r="143" spans="1:27" x14ac:dyDescent="0.3">
      <c r="A143" s="58" t="s">
        <v>17</v>
      </c>
      <c r="B143" s="58">
        <v>2009</v>
      </c>
      <c r="C143" s="58">
        <v>84.55</v>
      </c>
      <c r="D143" s="58">
        <v>84.55</v>
      </c>
      <c r="E143" s="58">
        <v>100</v>
      </c>
      <c r="F143" s="58">
        <v>95.94</v>
      </c>
      <c r="G143" s="58">
        <v>83.93</v>
      </c>
      <c r="H143" s="58">
        <v>81.89</v>
      </c>
      <c r="I143" s="81">
        <f t="shared" si="4"/>
        <v>10.432155943149379</v>
      </c>
      <c r="J143" s="81">
        <v>20.157221681258161</v>
      </c>
      <c r="K143" s="81">
        <v>20.089801658547639</v>
      </c>
      <c r="L143" s="14">
        <v>2.1479176129819071</v>
      </c>
      <c r="M143" s="14">
        <f t="shared" si="5"/>
        <v>1.0697447008949599</v>
      </c>
      <c r="N143">
        <v>0.75</v>
      </c>
      <c r="O143">
        <v>0.16</v>
      </c>
      <c r="P143" s="62">
        <v>16.568333333333328</v>
      </c>
      <c r="Q143" s="62">
        <v>16.611240310077516</v>
      </c>
      <c r="R143" s="12">
        <v>19.829999999999998</v>
      </c>
      <c r="S143">
        <v>97.14</v>
      </c>
      <c r="T143">
        <v>1</v>
      </c>
      <c r="U143">
        <v>94.16</v>
      </c>
      <c r="V143">
        <v>46.15</v>
      </c>
      <c r="X143">
        <v>33933.43</v>
      </c>
      <c r="Y143">
        <v>567767000</v>
      </c>
      <c r="Z143">
        <v>530750000</v>
      </c>
      <c r="AA143">
        <v>7567000</v>
      </c>
    </row>
    <row r="144" spans="1:27" x14ac:dyDescent="0.3">
      <c r="A144" s="58" t="s">
        <v>17</v>
      </c>
      <c r="B144" s="58">
        <v>2010</v>
      </c>
      <c r="C144" s="58">
        <v>83.12</v>
      </c>
      <c r="D144" s="58">
        <v>77.040000000000006</v>
      </c>
      <c r="E144" s="58">
        <v>75.709999999999994</v>
      </c>
      <c r="F144" s="58">
        <v>96.24</v>
      </c>
      <c r="G144" s="58">
        <v>80.94</v>
      </c>
      <c r="H144" s="58">
        <v>82.1</v>
      </c>
      <c r="I144" s="81">
        <f t="shared" si="4"/>
        <v>10.591000138541357</v>
      </c>
      <c r="J144" s="81">
        <v>20.227570175857217</v>
      </c>
      <c r="K144" s="81">
        <v>20.156656148607365</v>
      </c>
      <c r="L144" s="14">
        <v>2.3165866126298593</v>
      </c>
      <c r="M144" s="14">
        <f t="shared" si="5"/>
        <v>1.0734889311053386</v>
      </c>
      <c r="N144">
        <v>1.03</v>
      </c>
      <c r="O144">
        <v>0.15</v>
      </c>
      <c r="P144" s="62">
        <v>16.501712062256811</v>
      </c>
      <c r="Q144" s="62">
        <v>17.427003891050575</v>
      </c>
      <c r="R144" s="12">
        <v>19.920000000000002</v>
      </c>
      <c r="S144">
        <v>94.19</v>
      </c>
      <c r="T144">
        <v>1</v>
      </c>
      <c r="U144">
        <v>96.88</v>
      </c>
      <c r="V144">
        <v>66.67</v>
      </c>
      <c r="X144">
        <v>39775.25</v>
      </c>
      <c r="Y144">
        <v>609147000</v>
      </c>
      <c r="Z144">
        <v>567446000</v>
      </c>
      <c r="AA144">
        <v>9141000</v>
      </c>
    </row>
    <row r="145" spans="1:27" x14ac:dyDescent="0.3">
      <c r="A145" s="58" t="s">
        <v>17</v>
      </c>
      <c r="B145" s="58">
        <v>2011</v>
      </c>
      <c r="C145" s="58">
        <v>86.13</v>
      </c>
      <c r="D145" s="58">
        <v>85.92</v>
      </c>
      <c r="E145" s="58">
        <v>87.5</v>
      </c>
      <c r="F145" s="58">
        <v>98.31</v>
      </c>
      <c r="G145" s="58">
        <v>81.84</v>
      </c>
      <c r="H145" s="58">
        <v>87.72</v>
      </c>
      <c r="I145" s="81">
        <f t="shared" si="4"/>
        <v>10.619007583947798</v>
      </c>
      <c r="J145" s="81">
        <v>20.25530332320643</v>
      </c>
      <c r="K145" s="81">
        <v>20.184484741583749</v>
      </c>
      <c r="L145" s="14">
        <v>2.0662296477076052</v>
      </c>
      <c r="M145" s="14">
        <f t="shared" si="5"/>
        <v>1.073386476170562</v>
      </c>
      <c r="N145">
        <v>0.55000000000000004</v>
      </c>
      <c r="O145">
        <v>0.15</v>
      </c>
      <c r="P145" s="62">
        <v>14.778235294117646</v>
      </c>
      <c r="Q145" s="62">
        <v>16.565686274509794</v>
      </c>
      <c r="R145" s="12">
        <v>21.87</v>
      </c>
      <c r="S145">
        <v>95</v>
      </c>
      <c r="T145">
        <v>1</v>
      </c>
      <c r="U145">
        <v>93.6</v>
      </c>
      <c r="V145">
        <v>50</v>
      </c>
      <c r="X145">
        <v>40905</v>
      </c>
      <c r="Y145">
        <v>626277000</v>
      </c>
      <c r="Z145">
        <v>583459000</v>
      </c>
      <c r="AA145">
        <v>6895000</v>
      </c>
    </row>
    <row r="146" spans="1:27" x14ac:dyDescent="0.3">
      <c r="A146" s="58" t="s">
        <v>17</v>
      </c>
      <c r="B146" s="58">
        <v>2012</v>
      </c>
      <c r="C146" s="58">
        <v>84.36</v>
      </c>
      <c r="D146" s="58">
        <v>50.14</v>
      </c>
      <c r="E146" s="58">
        <v>15.91</v>
      </c>
      <c r="F146" s="58">
        <v>97.96</v>
      </c>
      <c r="G146" s="58">
        <v>81.040000000000006</v>
      </c>
      <c r="H146" s="58">
        <v>84.27</v>
      </c>
      <c r="I146" s="81">
        <f t="shared" si="4"/>
        <v>10.456938951032273</v>
      </c>
      <c r="J146" s="81">
        <v>20.337745993020125</v>
      </c>
      <c r="K146" s="81">
        <v>20.267157223292195</v>
      </c>
      <c r="L146" s="14">
        <v>2.4480697597360264</v>
      </c>
      <c r="M146" s="14">
        <f t="shared" si="5"/>
        <v>1.0731398275331561</v>
      </c>
      <c r="N146">
        <v>0.94</v>
      </c>
      <c r="O146">
        <v>0.15</v>
      </c>
      <c r="P146" s="62">
        <v>7.9368359374999926</v>
      </c>
      <c r="Q146" s="62">
        <v>9.5380468750000045</v>
      </c>
      <c r="R146" s="12">
        <v>13.01</v>
      </c>
      <c r="S146">
        <v>95.45</v>
      </c>
      <c r="T146">
        <v>1</v>
      </c>
      <c r="U146">
        <v>92.35</v>
      </c>
      <c r="V146">
        <v>47.06</v>
      </c>
      <c r="X146">
        <v>34784.910000000003</v>
      </c>
      <c r="Y146">
        <v>680097000</v>
      </c>
      <c r="Z146">
        <v>633745000</v>
      </c>
      <c r="AA146">
        <v>10566000</v>
      </c>
    </row>
    <row r="147" spans="1:27" x14ac:dyDescent="0.3">
      <c r="A147" s="58" t="s">
        <v>17</v>
      </c>
      <c r="B147" s="58">
        <v>2013</v>
      </c>
      <c r="C147" s="58">
        <v>88.67</v>
      </c>
      <c r="D147" s="58">
        <v>85.74</v>
      </c>
      <c r="E147" s="58">
        <v>84.85</v>
      </c>
      <c r="F147" s="58">
        <v>97.81</v>
      </c>
      <c r="G147" s="58">
        <v>87.71</v>
      </c>
      <c r="H147" s="58">
        <v>87.46</v>
      </c>
      <c r="I147" s="81">
        <f t="shared" si="4"/>
        <v>10.772334623298587</v>
      </c>
      <c r="J147" s="81">
        <v>20.360240773608876</v>
      </c>
      <c r="K147" s="81">
        <v>20.291340730341116</v>
      </c>
      <c r="L147" s="14">
        <v>2.7080502011022101</v>
      </c>
      <c r="M147" s="14">
        <f t="shared" si="5"/>
        <v>1.0713291172384476</v>
      </c>
      <c r="N147">
        <v>1</v>
      </c>
      <c r="O147">
        <v>0.15</v>
      </c>
      <c r="P147" s="62">
        <v>4.5099606299212596</v>
      </c>
      <c r="Q147" s="62">
        <v>5.3667968749999986</v>
      </c>
      <c r="R147" s="12">
        <v>8.0399999999999991</v>
      </c>
      <c r="S147">
        <v>94.44</v>
      </c>
      <c r="T147">
        <v>1</v>
      </c>
      <c r="U147">
        <v>99.4</v>
      </c>
      <c r="V147">
        <v>46.15</v>
      </c>
      <c r="X147">
        <v>47683.21</v>
      </c>
      <c r="Y147">
        <v>695569000</v>
      </c>
      <c r="Z147">
        <v>649258000</v>
      </c>
      <c r="AA147">
        <v>14000000</v>
      </c>
    </row>
    <row r="148" spans="1:27" x14ac:dyDescent="0.3">
      <c r="A148" s="58" t="s">
        <v>17</v>
      </c>
      <c r="B148" s="58">
        <v>2014</v>
      </c>
      <c r="C148" s="58">
        <v>86.12</v>
      </c>
      <c r="D148" s="58">
        <v>80.56</v>
      </c>
      <c r="E148" s="58">
        <v>77.78</v>
      </c>
      <c r="F148" s="58">
        <v>97.29</v>
      </c>
      <c r="G148" s="58">
        <v>85.76</v>
      </c>
      <c r="H148" s="58">
        <v>83.83</v>
      </c>
      <c r="I148" s="81">
        <f t="shared" si="4"/>
        <v>10.994118575469308</v>
      </c>
      <c r="J148" s="81">
        <v>20.486534133423298</v>
      </c>
      <c r="K148" s="81">
        <v>20.42098437683801</v>
      </c>
      <c r="L148" s="14">
        <v>2.356220642159955</v>
      </c>
      <c r="M148" s="14">
        <f t="shared" si="5"/>
        <v>1.0677458633799197</v>
      </c>
      <c r="N148">
        <v>0.97</v>
      </c>
      <c r="O148">
        <v>0.13</v>
      </c>
      <c r="P148" s="62">
        <v>5.9405577689243021</v>
      </c>
      <c r="Q148" s="62">
        <v>6.9000390625000003</v>
      </c>
      <c r="R148" s="12">
        <v>8.77</v>
      </c>
      <c r="S148">
        <v>91.96</v>
      </c>
      <c r="T148">
        <v>1</v>
      </c>
      <c r="U148">
        <v>95.98</v>
      </c>
      <c r="V148">
        <v>21.43</v>
      </c>
      <c r="X148">
        <v>59523.03</v>
      </c>
      <c r="Y148">
        <v>789203000</v>
      </c>
      <c r="Z148">
        <v>739130000</v>
      </c>
      <c r="AA148">
        <v>9551000</v>
      </c>
    </row>
    <row r="149" spans="1:27" x14ac:dyDescent="0.3">
      <c r="A149" s="58" t="s">
        <v>17</v>
      </c>
      <c r="B149" s="58">
        <v>2015</v>
      </c>
      <c r="C149" s="58">
        <v>88.46</v>
      </c>
      <c r="D149" s="58">
        <v>88.46</v>
      </c>
      <c r="E149" s="58">
        <v>100</v>
      </c>
      <c r="F149" s="58">
        <v>97.5</v>
      </c>
      <c r="G149" s="58">
        <v>85.52</v>
      </c>
      <c r="H149" s="58">
        <v>89.91</v>
      </c>
      <c r="I149" s="81">
        <f t="shared" si="4"/>
        <v>11.050899687866476</v>
      </c>
      <c r="J149" s="81">
        <v>20.537467442952813</v>
      </c>
      <c r="K149" s="81">
        <v>20.468403264296612</v>
      </c>
      <c r="L149" s="14">
        <v>2.5793073252094847</v>
      </c>
      <c r="M149" s="14">
        <f t="shared" si="5"/>
        <v>1.0715049746910736</v>
      </c>
      <c r="N149">
        <v>0.92</v>
      </c>
      <c r="O149">
        <v>0.13</v>
      </c>
      <c r="P149" s="62">
        <v>7.6819367588932828</v>
      </c>
      <c r="Q149" s="62">
        <v>8.2714785992217958</v>
      </c>
      <c r="R149" s="12">
        <v>9.17</v>
      </c>
      <c r="S149">
        <v>92.24</v>
      </c>
      <c r="T149">
        <v>1</v>
      </c>
      <c r="U149">
        <v>98.35</v>
      </c>
      <c r="V149">
        <v>14.29</v>
      </c>
      <c r="X149">
        <v>63000.61</v>
      </c>
      <c r="Y149">
        <v>830441000</v>
      </c>
      <c r="Z149">
        <v>775023000</v>
      </c>
      <c r="AA149">
        <v>12188000</v>
      </c>
    </row>
    <row r="150" spans="1:27" x14ac:dyDescent="0.3">
      <c r="A150" s="58" t="s">
        <v>17</v>
      </c>
      <c r="B150" s="58">
        <v>2016</v>
      </c>
      <c r="C150" s="58">
        <v>86.65</v>
      </c>
      <c r="D150" s="58">
        <v>82.61</v>
      </c>
      <c r="E150" s="58">
        <v>82.14</v>
      </c>
      <c r="F150" s="58">
        <v>97</v>
      </c>
      <c r="G150" s="58">
        <v>84.97</v>
      </c>
      <c r="H150" s="58">
        <v>86.41</v>
      </c>
      <c r="I150" s="81">
        <f t="shared" si="4"/>
        <v>11.225012565880029</v>
      </c>
      <c r="J150" s="81">
        <v>20.577649138888681</v>
      </c>
      <c r="K150" s="81">
        <v>20.507135137999988</v>
      </c>
      <c r="L150" s="14">
        <v>2.5885907610648822</v>
      </c>
      <c r="M150" s="14">
        <f t="shared" si="5"/>
        <v>1.0730595931134641</v>
      </c>
      <c r="N150">
        <v>0.91</v>
      </c>
      <c r="O150">
        <v>0.12</v>
      </c>
      <c r="P150" s="62">
        <v>5.3497665369649798</v>
      </c>
      <c r="Q150" s="62">
        <v>5.6182329317269106</v>
      </c>
      <c r="R150" s="12">
        <v>8.7100000000000009</v>
      </c>
      <c r="S150">
        <v>90.77</v>
      </c>
      <c r="T150">
        <v>1</v>
      </c>
      <c r="U150">
        <v>98.4</v>
      </c>
      <c r="V150">
        <v>20</v>
      </c>
      <c r="X150">
        <v>74982.69</v>
      </c>
      <c r="Y150">
        <v>864489000</v>
      </c>
      <c r="Z150">
        <v>805630000</v>
      </c>
      <c r="AA150">
        <v>12311000</v>
      </c>
    </row>
    <row r="151" spans="1:27" x14ac:dyDescent="0.3">
      <c r="A151" s="58" t="s">
        <v>17</v>
      </c>
      <c r="B151" s="58">
        <v>2017</v>
      </c>
      <c r="C151" s="58">
        <v>86.12</v>
      </c>
      <c r="D151" s="58">
        <v>86.12</v>
      </c>
      <c r="E151" s="58">
        <v>100</v>
      </c>
      <c r="F151" s="58">
        <v>96.23</v>
      </c>
      <c r="G151" s="58">
        <v>81.760000000000005</v>
      </c>
      <c r="H151" s="58">
        <v>89.81</v>
      </c>
      <c r="I151" s="81">
        <f t="shared" si="4"/>
        <v>11.182901215328028</v>
      </c>
      <c r="J151" s="81">
        <v>20.597022110372162</v>
      </c>
      <c r="K151" s="81">
        <v>20.530529029240704</v>
      </c>
      <c r="L151" s="14">
        <v>2.8828434914753731</v>
      </c>
      <c r="M151" s="14">
        <f t="shared" si="5"/>
        <v>1.068753569484139</v>
      </c>
      <c r="N151">
        <v>0.87</v>
      </c>
      <c r="O151">
        <v>0.13</v>
      </c>
      <c r="P151" s="62">
        <v>5.8285490196078431</v>
      </c>
      <c r="Q151" s="62">
        <v>6.2326050420168064</v>
      </c>
      <c r="R151" s="12">
        <v>8.64</v>
      </c>
      <c r="S151">
        <v>85.63</v>
      </c>
      <c r="T151">
        <v>1</v>
      </c>
      <c r="U151">
        <v>99.56</v>
      </c>
      <c r="V151">
        <v>43.75</v>
      </c>
      <c r="X151">
        <v>71890.63</v>
      </c>
      <c r="Y151">
        <v>881400000</v>
      </c>
      <c r="Z151">
        <v>824699000</v>
      </c>
      <c r="AA151">
        <v>16865000</v>
      </c>
    </row>
    <row r="152" spans="1:27" x14ac:dyDescent="0.3">
      <c r="A152" s="58" t="s">
        <v>17</v>
      </c>
      <c r="B152" s="58">
        <v>2018</v>
      </c>
      <c r="C152" s="58">
        <v>94.94</v>
      </c>
      <c r="D152" s="58">
        <v>75.59</v>
      </c>
      <c r="E152" s="58">
        <v>56.25</v>
      </c>
      <c r="F152" s="58">
        <v>95.33</v>
      </c>
      <c r="G152" s="58">
        <v>93.71</v>
      </c>
      <c r="H152" s="58">
        <v>96.24</v>
      </c>
      <c r="I152" s="81">
        <f t="shared" si="4"/>
        <v>11.345768620481998</v>
      </c>
      <c r="J152" s="81">
        <v>20.592320811075751</v>
      </c>
      <c r="K152" s="81">
        <v>20.525138016745867</v>
      </c>
      <c r="L152" s="14">
        <v>2.6977304686953554</v>
      </c>
      <c r="M152" s="14">
        <f t="shared" si="5"/>
        <v>1.0694909571906639</v>
      </c>
      <c r="N152">
        <v>0.94</v>
      </c>
      <c r="O152">
        <v>0.12</v>
      </c>
      <c r="P152" s="62">
        <v>15.665081300813005</v>
      </c>
      <c r="Q152" s="62">
        <v>17.575252918287951</v>
      </c>
      <c r="R152" s="12">
        <v>28</v>
      </c>
      <c r="S152">
        <v>98.33</v>
      </c>
      <c r="T152">
        <v>1</v>
      </c>
      <c r="U152">
        <v>99.71</v>
      </c>
      <c r="V152">
        <v>42.86</v>
      </c>
      <c r="X152">
        <v>84606.69</v>
      </c>
      <c r="Y152">
        <v>877266000</v>
      </c>
      <c r="Z152">
        <v>820265000</v>
      </c>
      <c r="AA152">
        <v>13846000</v>
      </c>
    </row>
    <row r="153" spans="1:27" x14ac:dyDescent="0.3">
      <c r="A153" s="58" t="s">
        <v>17</v>
      </c>
      <c r="B153" s="58">
        <v>2019</v>
      </c>
      <c r="C153" s="58">
        <v>93.8</v>
      </c>
      <c r="D153" s="58">
        <v>90.9</v>
      </c>
      <c r="E153" s="58">
        <v>88</v>
      </c>
      <c r="F153" s="58">
        <v>94.7</v>
      </c>
      <c r="G153" s="58">
        <v>92.58</v>
      </c>
      <c r="H153" s="58">
        <v>94.92</v>
      </c>
      <c r="I153" s="81">
        <f t="shared" si="4"/>
        <v>11.219822056932362</v>
      </c>
      <c r="J153" s="81">
        <v>20.71207444629702</v>
      </c>
      <c r="K153" s="81">
        <v>20.649385684993543</v>
      </c>
      <c r="L153" s="14">
        <v>2.6906327270651409</v>
      </c>
      <c r="M153" s="14">
        <f t="shared" si="5"/>
        <v>1.0646954132450746</v>
      </c>
      <c r="N153">
        <v>0.94</v>
      </c>
      <c r="O153">
        <v>0.11</v>
      </c>
      <c r="P153" s="62">
        <v>24.825120000000009</v>
      </c>
      <c r="Q153" s="62">
        <v>26.61542635658914</v>
      </c>
      <c r="R153" s="12">
        <v>31.91</v>
      </c>
      <c r="S153">
        <v>97.14</v>
      </c>
      <c r="T153">
        <v>1</v>
      </c>
      <c r="U153">
        <v>97.72</v>
      </c>
      <c r="V153">
        <v>50</v>
      </c>
      <c r="X153">
        <v>74594.5</v>
      </c>
      <c r="Y153">
        <v>988871000</v>
      </c>
      <c r="Z153">
        <v>928783000</v>
      </c>
      <c r="AA153">
        <v>13741000</v>
      </c>
    </row>
    <row r="154" spans="1:27" x14ac:dyDescent="0.3">
      <c r="A154" s="58" t="s">
        <v>17</v>
      </c>
      <c r="B154" s="58">
        <v>2020</v>
      </c>
      <c r="C154" s="58">
        <v>93.43</v>
      </c>
      <c r="D154" s="58">
        <v>55.25</v>
      </c>
      <c r="E154" s="58">
        <v>17.07</v>
      </c>
      <c r="F154" s="58">
        <v>93.56</v>
      </c>
      <c r="G154" s="58">
        <v>92.49</v>
      </c>
      <c r="H154" s="58">
        <v>94.5</v>
      </c>
      <c r="I154" s="81">
        <f t="shared" si="4"/>
        <v>11.423940578254335</v>
      </c>
      <c r="J154" s="81">
        <v>20.75789139313423</v>
      </c>
      <c r="K154" s="81">
        <v>20.69800033528643</v>
      </c>
      <c r="L154" s="14">
        <v>3.1363199618636379</v>
      </c>
      <c r="M154" s="14">
        <f t="shared" si="5"/>
        <v>1.0617208740876118</v>
      </c>
      <c r="N154">
        <v>0.75</v>
      </c>
      <c r="O154">
        <v>0.12</v>
      </c>
      <c r="P154" s="62">
        <v>24.792209302325578</v>
      </c>
      <c r="Q154" s="62">
        <v>26.392868217054275</v>
      </c>
      <c r="R154" s="12">
        <v>35.049999999999997</v>
      </c>
      <c r="S154">
        <v>94.83</v>
      </c>
      <c r="T154">
        <v>1</v>
      </c>
      <c r="U154">
        <v>98.73</v>
      </c>
      <c r="V154">
        <v>50</v>
      </c>
      <c r="X154">
        <v>91485.94</v>
      </c>
      <c r="Y154">
        <v>1035232000</v>
      </c>
      <c r="Z154">
        <v>975051000</v>
      </c>
      <c r="AA154">
        <v>22019000</v>
      </c>
    </row>
    <row r="155" spans="1:27" x14ac:dyDescent="0.3">
      <c r="A155" s="58" t="s">
        <v>17</v>
      </c>
      <c r="B155" s="58">
        <v>2021</v>
      </c>
      <c r="C155" s="58">
        <v>91.64</v>
      </c>
      <c r="D155" s="58">
        <v>54.8</v>
      </c>
      <c r="E155" s="58">
        <v>17.95</v>
      </c>
      <c r="F155" s="58">
        <v>93.86</v>
      </c>
      <c r="G155" s="58">
        <v>89.29</v>
      </c>
      <c r="H155" s="58">
        <v>93.65</v>
      </c>
      <c r="I155" s="81">
        <f t="shared" si="4"/>
        <v>11.331732551019256</v>
      </c>
      <c r="J155" s="81">
        <v>20.796216997394264</v>
      </c>
      <c r="K155" s="81">
        <v>20.735790080166048</v>
      </c>
      <c r="L155" s="14">
        <v>2.2318406884682878</v>
      </c>
      <c r="M155" s="14">
        <f t="shared" si="5"/>
        <v>1.0622899596386739</v>
      </c>
      <c r="N155">
        <v>0.7</v>
      </c>
      <c r="O155">
        <v>0.11</v>
      </c>
      <c r="P155" s="62">
        <v>53.43942307692307</v>
      </c>
      <c r="Q155" s="62">
        <v>56.638499999999958</v>
      </c>
      <c r="R155" s="12">
        <v>93.21</v>
      </c>
      <c r="S155">
        <v>95.32</v>
      </c>
      <c r="T155">
        <v>1</v>
      </c>
      <c r="U155">
        <v>99.82</v>
      </c>
      <c r="V155">
        <v>50</v>
      </c>
      <c r="X155">
        <v>83427.44</v>
      </c>
      <c r="Y155">
        <v>1075678000</v>
      </c>
      <c r="Z155">
        <v>1012603000</v>
      </c>
      <c r="AA155">
        <v>8317000</v>
      </c>
    </row>
    <row r="156" spans="1:27" x14ac:dyDescent="0.3">
      <c r="A156" s="58" t="s">
        <v>18</v>
      </c>
      <c r="B156" s="58">
        <v>2008</v>
      </c>
      <c r="C156" s="58">
        <v>88.81</v>
      </c>
      <c r="D156" s="58">
        <v>58.69</v>
      </c>
      <c r="E156" s="58">
        <v>28.57</v>
      </c>
      <c r="F156" s="58">
        <v>79.56</v>
      </c>
      <c r="G156" s="58">
        <v>90.62</v>
      </c>
      <c r="H156" s="58">
        <v>92.89</v>
      </c>
      <c r="I156" s="81">
        <f t="shared" si="4"/>
        <v>10.678215411332497</v>
      </c>
      <c r="J156" s="81">
        <v>17.255940832192721</v>
      </c>
      <c r="K156" s="81">
        <v>16.82115751817183</v>
      </c>
      <c r="L156" s="14">
        <v>1.8622224373709757</v>
      </c>
      <c r="M156" s="14">
        <f t="shared" si="5"/>
        <v>1.544628323385784</v>
      </c>
      <c r="N156">
        <v>13.08</v>
      </c>
      <c r="O156">
        <v>0.55000000000000004</v>
      </c>
      <c r="P156" s="62">
        <v>19.974545454545453</v>
      </c>
      <c r="Q156" s="62">
        <v>25.786875000000009</v>
      </c>
      <c r="R156" s="12">
        <v>34.380000000000003</v>
      </c>
      <c r="S156">
        <v>0</v>
      </c>
      <c r="T156">
        <v>1</v>
      </c>
      <c r="U156">
        <v>97.47</v>
      </c>
      <c r="V156">
        <v>64.290000000000006</v>
      </c>
      <c r="X156">
        <v>43400.03</v>
      </c>
      <c r="Y156">
        <v>31200380</v>
      </c>
      <c r="Z156">
        <v>20199280</v>
      </c>
      <c r="AA156">
        <v>5438029</v>
      </c>
    </row>
    <row r="157" spans="1:27" x14ac:dyDescent="0.3">
      <c r="A157" s="58" t="s">
        <v>18</v>
      </c>
      <c r="B157" s="58">
        <v>2009</v>
      </c>
      <c r="C157" s="58">
        <v>85.57</v>
      </c>
      <c r="D157" s="58">
        <v>53.36</v>
      </c>
      <c r="E157" s="58">
        <v>19.64</v>
      </c>
      <c r="F157" s="58">
        <v>88.79</v>
      </c>
      <c r="G157" s="58">
        <v>83.83</v>
      </c>
      <c r="H157" s="58">
        <v>85.81</v>
      </c>
      <c r="I157" s="81">
        <f t="shared" si="4"/>
        <v>10.630370237653361</v>
      </c>
      <c r="J157" s="81">
        <v>17.317931871406049</v>
      </c>
      <c r="K157" s="81">
        <v>16.826502458921315</v>
      </c>
      <c r="L157" s="14">
        <v>2.18143908387606</v>
      </c>
      <c r="M157" s="14">
        <f t="shared" si="5"/>
        <v>1.6346511415246747</v>
      </c>
      <c r="N157">
        <v>15.61</v>
      </c>
      <c r="O157">
        <v>0.63</v>
      </c>
      <c r="P157" s="62">
        <v>16.568333333333328</v>
      </c>
      <c r="Q157" s="62">
        <v>16.611240310077516</v>
      </c>
      <c r="R157" s="12">
        <v>19.829999999999998</v>
      </c>
      <c r="S157">
        <v>78.95</v>
      </c>
      <c r="T157">
        <v>1</v>
      </c>
      <c r="U157">
        <v>81.290000000000006</v>
      </c>
      <c r="V157">
        <v>64.290000000000006</v>
      </c>
      <c r="X157">
        <v>41372.44</v>
      </c>
      <c r="Y157">
        <v>33195732</v>
      </c>
      <c r="Z157">
        <v>20307533</v>
      </c>
      <c r="AA157">
        <v>7859046</v>
      </c>
    </row>
    <row r="158" spans="1:27" x14ac:dyDescent="0.3">
      <c r="A158" s="58" t="s">
        <v>18</v>
      </c>
      <c r="B158" s="58">
        <v>2010</v>
      </c>
      <c r="C158" s="58">
        <v>89.42</v>
      </c>
      <c r="D158" s="58">
        <v>58.99</v>
      </c>
      <c r="E158" s="58">
        <v>32.76</v>
      </c>
      <c r="F158" s="58">
        <v>91.66</v>
      </c>
      <c r="G158" s="58">
        <v>84.74</v>
      </c>
      <c r="H158" s="58">
        <v>94.75</v>
      </c>
      <c r="I158" s="81">
        <f t="shared" si="4"/>
        <v>10.76025903894025</v>
      </c>
      <c r="J158" s="81">
        <v>17.383279728516506</v>
      </c>
      <c r="K158" s="81">
        <v>16.824057274704895</v>
      </c>
      <c r="L158" s="14">
        <v>2.1754348971574178</v>
      </c>
      <c r="M158" s="14">
        <f t="shared" si="5"/>
        <v>1.7493118006383472</v>
      </c>
      <c r="N158">
        <v>15.45</v>
      </c>
      <c r="O158">
        <v>0.59</v>
      </c>
      <c r="P158" s="62">
        <v>16.501712062256811</v>
      </c>
      <c r="Q158" s="62">
        <v>17.427003891050575</v>
      </c>
      <c r="R158" s="12">
        <v>19.920000000000002</v>
      </c>
      <c r="S158">
        <v>83.33</v>
      </c>
      <c r="T158">
        <v>1</v>
      </c>
      <c r="U158">
        <v>94.44</v>
      </c>
      <c r="V158">
        <v>76.92</v>
      </c>
      <c r="X158">
        <v>47110.87</v>
      </c>
      <c r="Y158">
        <v>35437450</v>
      </c>
      <c r="Z158">
        <v>20257938</v>
      </c>
      <c r="AA158">
        <v>7806014</v>
      </c>
    </row>
    <row r="159" spans="1:27" x14ac:dyDescent="0.3">
      <c r="A159" s="58" t="s">
        <v>18</v>
      </c>
      <c r="B159" s="58">
        <v>2011</v>
      </c>
      <c r="C159" s="58">
        <v>85.79</v>
      </c>
      <c r="D159" s="58">
        <v>49.92</v>
      </c>
      <c r="E159" s="58">
        <v>18.18</v>
      </c>
      <c r="F159" s="58">
        <v>88.57</v>
      </c>
      <c r="G159" s="58">
        <v>79.069999999999993</v>
      </c>
      <c r="H159" s="58">
        <v>93.78</v>
      </c>
      <c r="I159" s="81">
        <f t="shared" si="4"/>
        <v>10.790728598546998</v>
      </c>
      <c r="J159" s="81">
        <v>17.313456599473586</v>
      </c>
      <c r="K159" s="81">
        <v>16.702071508392912</v>
      </c>
      <c r="L159" s="14">
        <v>2.1531292916239999</v>
      </c>
      <c r="M159" s="14">
        <f t="shared" si="5"/>
        <v>1.8429823301249821</v>
      </c>
      <c r="N159">
        <v>18.75</v>
      </c>
      <c r="O159">
        <v>0.63</v>
      </c>
      <c r="P159" s="62">
        <v>14.778235294117646</v>
      </c>
      <c r="Q159" s="62">
        <v>16.565686274509794</v>
      </c>
      <c r="R159" s="12">
        <v>21.87</v>
      </c>
      <c r="S159">
        <v>80.95</v>
      </c>
      <c r="T159">
        <v>1</v>
      </c>
      <c r="U159">
        <v>99.23</v>
      </c>
      <c r="V159">
        <v>75</v>
      </c>
      <c r="X159">
        <v>48568.41</v>
      </c>
      <c r="Y159">
        <v>33047504</v>
      </c>
      <c r="Z159">
        <v>17931536</v>
      </c>
      <c r="AA159">
        <v>7611765</v>
      </c>
    </row>
    <row r="160" spans="1:27" x14ac:dyDescent="0.3">
      <c r="A160" s="58" t="s">
        <v>18</v>
      </c>
      <c r="B160" s="58">
        <v>2012</v>
      </c>
      <c r="C160" s="58">
        <v>89.26</v>
      </c>
      <c r="D160" s="58">
        <v>58.42</v>
      </c>
      <c r="E160" s="58">
        <v>31.03</v>
      </c>
      <c r="F160" s="58">
        <v>93.07</v>
      </c>
      <c r="G160" s="58">
        <v>85.51</v>
      </c>
      <c r="H160" s="58">
        <v>92.05</v>
      </c>
      <c r="I160" s="81">
        <f t="shared" si="4"/>
        <v>10.74508555670497</v>
      </c>
      <c r="J160" s="81">
        <v>17.288722973111199</v>
      </c>
      <c r="K160" s="81">
        <v>16.678263572154403</v>
      </c>
      <c r="L160" s="14">
        <v>1.8797822512418119</v>
      </c>
      <c r="M160" s="14">
        <f t="shared" si="5"/>
        <v>1.8412770889677215</v>
      </c>
      <c r="N160">
        <v>12.78</v>
      </c>
      <c r="O160">
        <v>0.54</v>
      </c>
      <c r="P160" s="62">
        <v>7.9368359374999926</v>
      </c>
      <c r="Q160" s="62">
        <v>9.5380468750000045</v>
      </c>
      <c r="R160" s="12">
        <v>13.01</v>
      </c>
      <c r="S160">
        <v>78</v>
      </c>
      <c r="T160">
        <v>1</v>
      </c>
      <c r="U160">
        <v>96.39</v>
      </c>
      <c r="V160">
        <v>73.33</v>
      </c>
      <c r="X160">
        <v>46401.43</v>
      </c>
      <c r="Y160">
        <v>32240145</v>
      </c>
      <c r="Z160">
        <v>17509665</v>
      </c>
      <c r="AA160">
        <v>5552078</v>
      </c>
    </row>
    <row r="161" spans="1:27" x14ac:dyDescent="0.3">
      <c r="A161" s="58" t="s">
        <v>18</v>
      </c>
      <c r="B161" s="58">
        <v>2013</v>
      </c>
      <c r="C161" s="58">
        <v>87.08</v>
      </c>
      <c r="D161" s="58">
        <v>81.38</v>
      </c>
      <c r="E161" s="58">
        <v>78.95</v>
      </c>
      <c r="F161" s="58">
        <v>91.44</v>
      </c>
      <c r="G161" s="58">
        <v>82.74</v>
      </c>
      <c r="H161" s="58">
        <v>90.36</v>
      </c>
      <c r="I161" s="81">
        <f t="shared" si="4"/>
        <v>10.714168182052733</v>
      </c>
      <c r="J161" s="81">
        <v>17.313083491114693</v>
      </c>
      <c r="K161" s="81">
        <v>16.759442250587913</v>
      </c>
      <c r="L161" s="14">
        <v>1.5809972848022502</v>
      </c>
      <c r="M161" s="14">
        <f t="shared" si="5"/>
        <v>1.7395757132406731</v>
      </c>
      <c r="N161">
        <v>5.63</v>
      </c>
      <c r="O161">
        <v>0.5</v>
      </c>
      <c r="P161" s="62">
        <v>4.5099606299212596</v>
      </c>
      <c r="Q161" s="62">
        <v>5.3667968749999986</v>
      </c>
      <c r="R161" s="12">
        <v>8.0399999999999991</v>
      </c>
      <c r="S161">
        <v>73.91</v>
      </c>
      <c r="T161">
        <v>1</v>
      </c>
      <c r="U161">
        <v>86.49</v>
      </c>
      <c r="V161">
        <v>61.54</v>
      </c>
      <c r="X161">
        <v>44988.77</v>
      </c>
      <c r="Y161">
        <v>33035176</v>
      </c>
      <c r="Z161">
        <v>18990364</v>
      </c>
      <c r="AA161">
        <v>3859800</v>
      </c>
    </row>
    <row r="162" spans="1:27" x14ac:dyDescent="0.3">
      <c r="A162" s="58" t="s">
        <v>18</v>
      </c>
      <c r="B162" s="58">
        <v>2014</v>
      </c>
      <c r="C162" s="58">
        <v>87.02</v>
      </c>
      <c r="D162" s="58">
        <v>78.510000000000005</v>
      </c>
      <c r="E162" s="58">
        <v>75</v>
      </c>
      <c r="F162" s="58">
        <v>90.63</v>
      </c>
      <c r="G162" s="58">
        <v>83.78</v>
      </c>
      <c r="H162" s="58">
        <v>89.22</v>
      </c>
      <c r="I162" s="81">
        <f t="shared" si="4"/>
        <v>10.902921472929444</v>
      </c>
      <c r="J162" s="81">
        <v>17.421969680094822</v>
      </c>
      <c r="K162" s="81">
        <v>17.002799116648319</v>
      </c>
      <c r="L162" s="14">
        <v>1.207714196581084</v>
      </c>
      <c r="M162" s="14">
        <f t="shared" si="5"/>
        <v>1.5206997084548104</v>
      </c>
      <c r="N162">
        <v>2.86</v>
      </c>
      <c r="O162">
        <v>0.43</v>
      </c>
      <c r="P162" s="62">
        <v>5.9405577689243021</v>
      </c>
      <c r="Q162" s="62">
        <v>6.9000390625000003</v>
      </c>
      <c r="R162" s="12">
        <v>8.77</v>
      </c>
      <c r="S162">
        <v>71.05</v>
      </c>
      <c r="T162">
        <v>1</v>
      </c>
      <c r="U162">
        <v>86</v>
      </c>
      <c r="V162">
        <v>76.92</v>
      </c>
      <c r="X162">
        <v>54334.87</v>
      </c>
      <c r="Y162">
        <v>36835392</v>
      </c>
      <c r="Z162">
        <v>24222660</v>
      </c>
      <c r="AA162">
        <v>2345828</v>
      </c>
    </row>
    <row r="163" spans="1:27" x14ac:dyDescent="0.3">
      <c r="A163" s="58" t="s">
        <v>18</v>
      </c>
      <c r="B163" s="58">
        <v>2015</v>
      </c>
      <c r="C163" s="58">
        <v>87.09</v>
      </c>
      <c r="D163" s="58">
        <v>79.069999999999993</v>
      </c>
      <c r="E163" s="58">
        <v>73.680000000000007</v>
      </c>
      <c r="F163" s="58">
        <v>91.59</v>
      </c>
      <c r="G163" s="58">
        <v>85.46</v>
      </c>
      <c r="H163" s="58">
        <v>86.24</v>
      </c>
      <c r="I163" s="81">
        <f t="shared" si="4"/>
        <v>11.208776013094441</v>
      </c>
      <c r="J163" s="81">
        <v>17.501554495798896</v>
      </c>
      <c r="K163" s="81">
        <v>17.123774991965394</v>
      </c>
      <c r="L163" s="14">
        <v>1.2583098418241183</v>
      </c>
      <c r="M163" s="14">
        <f t="shared" si="5"/>
        <v>1.4590411944148212</v>
      </c>
      <c r="N163">
        <v>5.45</v>
      </c>
      <c r="O163">
        <v>0.41</v>
      </c>
      <c r="P163" s="62">
        <v>7.6819367588932828</v>
      </c>
      <c r="Q163" s="62">
        <v>8.2714785992217958</v>
      </c>
      <c r="R163" s="12">
        <v>9.17</v>
      </c>
      <c r="S163">
        <v>72.22</v>
      </c>
      <c r="T163">
        <v>1</v>
      </c>
      <c r="U163">
        <v>82.29</v>
      </c>
      <c r="V163">
        <v>80</v>
      </c>
      <c r="X163">
        <v>73775.06</v>
      </c>
      <c r="Y163">
        <v>39886740</v>
      </c>
      <c r="Z163">
        <v>27337638</v>
      </c>
      <c r="AA163">
        <v>2519468</v>
      </c>
    </row>
    <row r="164" spans="1:27" x14ac:dyDescent="0.3">
      <c r="A164" s="58" t="s">
        <v>18</v>
      </c>
      <c r="B164" s="58">
        <v>2016</v>
      </c>
      <c r="C164" s="58">
        <v>89.69</v>
      </c>
      <c r="D164" s="58">
        <v>89.69</v>
      </c>
      <c r="E164" s="58">
        <v>91.67</v>
      </c>
      <c r="F164" s="58">
        <v>91.29</v>
      </c>
      <c r="G164" s="58">
        <v>87.5</v>
      </c>
      <c r="H164" s="58">
        <v>91.8</v>
      </c>
      <c r="I164" s="81">
        <f t="shared" si="4"/>
        <v>11.284410513480669</v>
      </c>
      <c r="J164" s="81">
        <v>17.723823971355991</v>
      </c>
      <c r="K164" s="81">
        <v>17.407226503420453</v>
      </c>
      <c r="L164" s="14">
        <v>1.3211049615402288</v>
      </c>
      <c r="M164" s="14">
        <f t="shared" si="5"/>
        <v>1.3724500055859681</v>
      </c>
      <c r="N164">
        <v>6.79</v>
      </c>
      <c r="O164">
        <v>0.34</v>
      </c>
      <c r="P164" s="62">
        <v>5.3497665369649798</v>
      </c>
      <c r="Q164" s="62">
        <v>5.6182329317269106</v>
      </c>
      <c r="R164" s="12">
        <v>8.7100000000000009</v>
      </c>
      <c r="S164">
        <v>70</v>
      </c>
      <c r="T164">
        <v>1</v>
      </c>
      <c r="U164">
        <v>91.04</v>
      </c>
      <c r="V164">
        <v>76.92</v>
      </c>
      <c r="X164">
        <v>79571.44</v>
      </c>
      <c r="Y164">
        <v>49814864</v>
      </c>
      <c r="Z164">
        <v>36296305</v>
      </c>
      <c r="AA164">
        <v>2747560</v>
      </c>
    </row>
    <row r="165" spans="1:27" x14ac:dyDescent="0.3">
      <c r="A165" s="58" t="s">
        <v>18</v>
      </c>
      <c r="B165" s="58">
        <v>2017</v>
      </c>
      <c r="C165" s="58">
        <v>93.86</v>
      </c>
      <c r="D165" s="58">
        <v>93.86</v>
      </c>
      <c r="E165" s="58">
        <v>97.67</v>
      </c>
      <c r="F165" s="58">
        <v>91.38</v>
      </c>
      <c r="G165" s="58">
        <v>96.78</v>
      </c>
      <c r="H165" s="58">
        <v>91.3</v>
      </c>
      <c r="I165" s="81">
        <f t="shared" si="4"/>
        <v>11.113205074329592</v>
      </c>
      <c r="J165" s="81">
        <v>17.627980595679233</v>
      </c>
      <c r="K165" s="81">
        <v>17.310411374762143</v>
      </c>
      <c r="L165" s="14">
        <v>1.304298476403998</v>
      </c>
      <c r="M165" s="14">
        <f t="shared" si="5"/>
        <v>1.3737843361857915</v>
      </c>
      <c r="N165">
        <v>5.92</v>
      </c>
      <c r="O165">
        <v>0.38</v>
      </c>
      <c r="P165" s="62">
        <v>5.8285490196078431</v>
      </c>
      <c r="Q165" s="62">
        <v>6.2326050420168064</v>
      </c>
      <c r="R165" s="12">
        <v>8.64</v>
      </c>
      <c r="S165">
        <v>68.180000000000007</v>
      </c>
      <c r="T165">
        <v>1</v>
      </c>
      <c r="U165">
        <v>89.69</v>
      </c>
      <c r="V165">
        <v>78.569999999999993</v>
      </c>
      <c r="X165">
        <v>67050.75</v>
      </c>
      <c r="Y165">
        <v>45262100</v>
      </c>
      <c r="Z165">
        <v>32947020</v>
      </c>
      <c r="AA165">
        <v>2685103</v>
      </c>
    </row>
    <row r="166" spans="1:27" x14ac:dyDescent="0.3">
      <c r="A166" s="58" t="s">
        <v>18</v>
      </c>
      <c r="B166" s="58">
        <v>2018</v>
      </c>
      <c r="C166" s="58">
        <v>94.6</v>
      </c>
      <c r="D166" s="58">
        <v>77.41</v>
      </c>
      <c r="E166" s="58">
        <v>60.23</v>
      </c>
      <c r="F166" s="58">
        <v>91.25</v>
      </c>
      <c r="G166" s="58">
        <v>96.76</v>
      </c>
      <c r="H166" s="58">
        <v>93.83</v>
      </c>
      <c r="I166" s="81">
        <f t="shared" si="4"/>
        <v>11.201283704606487</v>
      </c>
      <c r="J166" s="81">
        <v>17.637286002877744</v>
      </c>
      <c r="K166" s="81">
        <v>17.361522372012701</v>
      </c>
      <c r="L166" s="14">
        <v>0.93571995613076286</v>
      </c>
      <c r="M166" s="14">
        <f t="shared" si="5"/>
        <v>1.3175364022790992</v>
      </c>
      <c r="N166">
        <v>4.79</v>
      </c>
      <c r="O166">
        <v>0.36</v>
      </c>
      <c r="P166" s="62">
        <v>15.665081300813005</v>
      </c>
      <c r="Q166" s="62">
        <v>17.575252918287951</v>
      </c>
      <c r="R166" s="12">
        <v>28</v>
      </c>
      <c r="S166">
        <v>61.11</v>
      </c>
      <c r="T166">
        <v>1</v>
      </c>
      <c r="U166">
        <v>93.51</v>
      </c>
      <c r="V166">
        <v>75</v>
      </c>
      <c r="X166">
        <v>73224.38</v>
      </c>
      <c r="Y166">
        <v>45685248</v>
      </c>
      <c r="Z166">
        <v>34674752</v>
      </c>
      <c r="AA166">
        <v>1549048</v>
      </c>
    </row>
    <row r="167" spans="1:27" x14ac:dyDescent="0.3">
      <c r="A167" s="58" t="s">
        <v>18</v>
      </c>
      <c r="B167" s="58">
        <v>2019</v>
      </c>
      <c r="C167" s="58">
        <v>93.76</v>
      </c>
      <c r="D167" s="58">
        <v>88.73</v>
      </c>
      <c r="E167" s="58">
        <v>83.7</v>
      </c>
      <c r="F167" s="58">
        <v>91.73</v>
      </c>
      <c r="G167" s="58">
        <v>97.04</v>
      </c>
      <c r="H167" s="58">
        <v>90.35</v>
      </c>
      <c r="I167" s="81">
        <f t="shared" si="4"/>
        <v>11.321743772843956</v>
      </c>
      <c r="J167" s="81">
        <v>17.604888663002342</v>
      </c>
      <c r="K167" s="81">
        <v>17.318768075015928</v>
      </c>
      <c r="L167" s="14">
        <v>1.2881204597764211</v>
      </c>
      <c r="M167" s="14">
        <f t="shared" si="5"/>
        <v>1.3312529786896035</v>
      </c>
      <c r="N167">
        <v>3.4</v>
      </c>
      <c r="O167">
        <v>0.43</v>
      </c>
      <c r="P167" s="62">
        <v>24.825120000000009</v>
      </c>
      <c r="Q167" s="62">
        <v>26.61542635658914</v>
      </c>
      <c r="R167" s="12">
        <v>31.91</v>
      </c>
      <c r="S167">
        <v>60</v>
      </c>
      <c r="T167">
        <v>1</v>
      </c>
      <c r="U167">
        <v>90.97</v>
      </c>
      <c r="V167">
        <v>76.92</v>
      </c>
      <c r="X167">
        <v>82598.25</v>
      </c>
      <c r="Y167">
        <v>44228886</v>
      </c>
      <c r="Z167">
        <v>33223502</v>
      </c>
      <c r="AA167">
        <v>2625965</v>
      </c>
    </row>
    <row r="168" spans="1:27" x14ac:dyDescent="0.3">
      <c r="A168" s="58" t="s">
        <v>18</v>
      </c>
      <c r="B168" s="58">
        <v>2020</v>
      </c>
      <c r="C168" s="58">
        <v>95.1</v>
      </c>
      <c r="D168" s="58">
        <v>95.1</v>
      </c>
      <c r="E168" s="58">
        <v>98.98</v>
      </c>
      <c r="F168" s="58">
        <v>92.75</v>
      </c>
      <c r="G168" s="58">
        <v>97</v>
      </c>
      <c r="H168" s="58">
        <v>93.99</v>
      </c>
      <c r="I168" s="81">
        <f t="shared" si="4"/>
        <v>11.685426457490967</v>
      </c>
      <c r="J168" s="81">
        <v>17.649911877678711</v>
      </c>
      <c r="K168" s="81">
        <v>17.366114325926887</v>
      </c>
      <c r="L168" s="14">
        <v>1.4004455096356885</v>
      </c>
      <c r="M168" s="14">
        <f t="shared" si="5"/>
        <v>1.3281640190544142</v>
      </c>
      <c r="N168">
        <v>6.48</v>
      </c>
      <c r="O168">
        <v>0.45</v>
      </c>
      <c r="P168" s="62">
        <v>24.792209302325578</v>
      </c>
      <c r="Q168" s="62">
        <v>26.392868217054275</v>
      </c>
      <c r="R168" s="12">
        <v>35.049999999999997</v>
      </c>
      <c r="S168">
        <v>63.24</v>
      </c>
      <c r="T168">
        <v>1</v>
      </c>
      <c r="U168">
        <v>93.13</v>
      </c>
      <c r="V168">
        <v>78.569999999999993</v>
      </c>
      <c r="X168">
        <v>118827.3</v>
      </c>
      <c r="Y168">
        <v>46265721</v>
      </c>
      <c r="Z168">
        <v>34834343</v>
      </c>
      <c r="AA168">
        <v>3057007</v>
      </c>
    </row>
    <row r="169" spans="1:27" x14ac:dyDescent="0.3">
      <c r="A169" s="58" t="s">
        <v>18</v>
      </c>
      <c r="B169" s="58">
        <v>2021</v>
      </c>
      <c r="C169" s="58">
        <v>95.58</v>
      </c>
      <c r="D169" s="58">
        <v>48.16</v>
      </c>
      <c r="E169" s="58">
        <v>0.74</v>
      </c>
      <c r="F169" s="58">
        <v>93.02</v>
      </c>
      <c r="G169" s="58">
        <v>97.24</v>
      </c>
      <c r="H169" s="58">
        <v>94.97</v>
      </c>
      <c r="I169" s="81">
        <f t="shared" si="4"/>
        <v>11.59926002964073</v>
      </c>
      <c r="J169" s="81">
        <v>18.128500396079371</v>
      </c>
      <c r="K169" s="81">
        <v>17.636082396012348</v>
      </c>
      <c r="L169" s="14">
        <v>1.4500822099484927</v>
      </c>
      <c r="M169" s="14">
        <f t="shared" si="5"/>
        <v>1.6362679363845432</v>
      </c>
      <c r="N169">
        <v>1.07</v>
      </c>
      <c r="O169">
        <v>0.36</v>
      </c>
      <c r="P169" s="62">
        <v>53.43942307692307</v>
      </c>
      <c r="Q169" s="62">
        <v>56.638499999999958</v>
      </c>
      <c r="R169" s="12">
        <v>93.21</v>
      </c>
      <c r="S169">
        <v>60.42</v>
      </c>
      <c r="T169">
        <v>1</v>
      </c>
      <c r="U169">
        <v>95.35</v>
      </c>
      <c r="V169">
        <v>75</v>
      </c>
      <c r="X169">
        <v>109017.1</v>
      </c>
      <c r="Y169">
        <v>74663387</v>
      </c>
      <c r="Z169">
        <v>45630294</v>
      </c>
      <c r="AA169">
        <v>3263465</v>
      </c>
    </row>
    <row r="170" spans="1:27" x14ac:dyDescent="0.3">
      <c r="A170" s="58" t="s">
        <v>749</v>
      </c>
      <c r="B170" s="58">
        <v>2008</v>
      </c>
      <c r="C170" s="58">
        <v>81.39</v>
      </c>
      <c r="D170" s="58">
        <v>81.39</v>
      </c>
      <c r="E170" s="58">
        <v>100</v>
      </c>
      <c r="F170" s="58">
        <v>78.209999999999994</v>
      </c>
      <c r="G170" s="58">
        <v>81.2</v>
      </c>
      <c r="H170" s="58">
        <v>85.62</v>
      </c>
      <c r="I170" s="81">
        <f t="shared" si="4"/>
        <v>11.434972680218934</v>
      </c>
      <c r="J170" s="81">
        <v>20.757655091608989</v>
      </c>
      <c r="K170" s="81">
        <v>20.69793357757565</v>
      </c>
      <c r="L170" s="14">
        <v>2.3639933135990954</v>
      </c>
      <c r="M170" s="14">
        <f t="shared" si="5"/>
        <v>1.0615408811395028</v>
      </c>
      <c r="N170">
        <v>2.0499999999999998</v>
      </c>
      <c r="O170">
        <v>0.08</v>
      </c>
      <c r="P170" s="62">
        <v>19.974545454545453</v>
      </c>
      <c r="Q170" s="62">
        <v>25.786875000000009</v>
      </c>
      <c r="R170" s="12">
        <v>34.380000000000003</v>
      </c>
      <c r="S170">
        <v>81.5</v>
      </c>
      <c r="T170">
        <v>1</v>
      </c>
      <c r="U170">
        <v>94.68</v>
      </c>
      <c r="V170">
        <v>47.37</v>
      </c>
      <c r="X170">
        <v>92500.81</v>
      </c>
      <c r="Y170">
        <v>1034987402</v>
      </c>
      <c r="Z170">
        <v>974985910</v>
      </c>
      <c r="AA170">
        <v>9633329</v>
      </c>
    </row>
    <row r="171" spans="1:27" x14ac:dyDescent="0.3">
      <c r="A171" s="58" t="s">
        <v>749</v>
      </c>
      <c r="B171" s="58">
        <v>2009</v>
      </c>
      <c r="C171" s="58">
        <v>87.8</v>
      </c>
      <c r="D171" s="58">
        <v>80.569999999999993</v>
      </c>
      <c r="E171" s="58">
        <v>74.510000000000005</v>
      </c>
      <c r="F171" s="58">
        <v>92.66</v>
      </c>
      <c r="G171" s="58">
        <v>83.87</v>
      </c>
      <c r="H171" s="58">
        <v>91.99</v>
      </c>
      <c r="I171" s="81">
        <f t="shared" si="4"/>
        <v>10.895995345157919</v>
      </c>
      <c r="J171" s="81">
        <v>20.813748197015315</v>
      </c>
      <c r="K171" s="81">
        <v>20.743883382106812</v>
      </c>
      <c r="L171" s="14">
        <v>2.434783197184434</v>
      </c>
      <c r="M171" s="14">
        <f t="shared" si="5"/>
        <v>1.072363203937206</v>
      </c>
      <c r="N171">
        <v>1.55</v>
      </c>
      <c r="O171">
        <v>7.0000000000000007E-2</v>
      </c>
      <c r="P171" s="62">
        <v>16.568333333333328</v>
      </c>
      <c r="Q171" s="62">
        <v>16.611240310077516</v>
      </c>
      <c r="R171" s="12">
        <v>19.829999999999998</v>
      </c>
      <c r="S171">
        <v>94.57</v>
      </c>
      <c r="T171">
        <v>1</v>
      </c>
      <c r="U171">
        <v>96.74</v>
      </c>
      <c r="V171">
        <v>50</v>
      </c>
      <c r="X171">
        <v>53959.839999999997</v>
      </c>
      <c r="Y171">
        <v>1094702197</v>
      </c>
      <c r="Z171">
        <v>1020831555</v>
      </c>
      <c r="AA171">
        <v>10413344</v>
      </c>
    </row>
    <row r="172" spans="1:27" x14ac:dyDescent="0.3">
      <c r="A172" s="58" t="s">
        <v>749</v>
      </c>
      <c r="B172" s="58">
        <v>2010</v>
      </c>
      <c r="C172" s="58">
        <v>87.36</v>
      </c>
      <c r="D172" s="58">
        <v>79.790000000000006</v>
      </c>
      <c r="E172" s="58">
        <v>75</v>
      </c>
      <c r="F172" s="58">
        <v>90.23</v>
      </c>
      <c r="G172" s="58">
        <v>84.37</v>
      </c>
      <c r="H172" s="58">
        <v>91.6</v>
      </c>
      <c r="I172" s="81">
        <f t="shared" si="4"/>
        <v>11.462083437167648</v>
      </c>
      <c r="J172" s="81">
        <v>20.905930680644008</v>
      </c>
      <c r="K172" s="81">
        <v>20.836145811776497</v>
      </c>
      <c r="L172" s="14">
        <v>2.584801983507758</v>
      </c>
      <c r="M172" s="14">
        <f t="shared" si="5"/>
        <v>1.0722774761713929</v>
      </c>
      <c r="N172">
        <v>1.19</v>
      </c>
      <c r="O172">
        <v>0.06</v>
      </c>
      <c r="P172" s="62">
        <v>16.501712062256811</v>
      </c>
      <c r="Q172" s="62">
        <v>17.427003891050575</v>
      </c>
      <c r="R172" s="12">
        <v>19.920000000000002</v>
      </c>
      <c r="S172">
        <v>90.63</v>
      </c>
      <c r="T172">
        <v>1</v>
      </c>
      <c r="U172">
        <v>96.81</v>
      </c>
      <c r="V172">
        <v>50</v>
      </c>
      <c r="X172">
        <v>95042.880000000005</v>
      </c>
      <c r="Y172">
        <v>1200412015</v>
      </c>
      <c r="Z172">
        <v>1119497557</v>
      </c>
      <c r="AA172">
        <v>12260663</v>
      </c>
    </row>
    <row r="173" spans="1:27" x14ac:dyDescent="0.3">
      <c r="A173" s="58" t="s">
        <v>749</v>
      </c>
      <c r="B173" s="58">
        <v>2011</v>
      </c>
      <c r="C173" s="58">
        <v>84.62</v>
      </c>
      <c r="D173" s="58">
        <v>61.68</v>
      </c>
      <c r="E173" s="58">
        <v>40.54</v>
      </c>
      <c r="F173" s="58">
        <v>90.58</v>
      </c>
      <c r="G173" s="58">
        <v>81.66</v>
      </c>
      <c r="H173" s="58">
        <v>88.03</v>
      </c>
      <c r="I173" s="81">
        <f t="shared" si="4"/>
        <v>11.103071088100188</v>
      </c>
      <c r="J173" s="81">
        <v>20.93333630669277</v>
      </c>
      <c r="K173" s="81">
        <v>20.863815295236453</v>
      </c>
      <c r="L173" s="14">
        <v>2.3666860184005696</v>
      </c>
      <c r="M173" s="14">
        <f t="shared" si="5"/>
        <v>1.0719945851355368</v>
      </c>
      <c r="N173">
        <v>0.97</v>
      </c>
      <c r="O173">
        <v>7.0000000000000007E-2</v>
      </c>
      <c r="P173" s="62">
        <v>14.778235294117646</v>
      </c>
      <c r="Q173" s="62">
        <v>16.565686274509794</v>
      </c>
      <c r="R173" s="12">
        <v>21.87</v>
      </c>
      <c r="S173">
        <v>87.17</v>
      </c>
      <c r="T173">
        <v>1</v>
      </c>
      <c r="U173">
        <v>98.94</v>
      </c>
      <c r="V173">
        <v>47.62</v>
      </c>
      <c r="X173">
        <v>66374.69</v>
      </c>
      <c r="Y173">
        <v>1233765000</v>
      </c>
      <c r="Z173">
        <v>1150906000</v>
      </c>
      <c r="AA173">
        <v>9662000</v>
      </c>
    </row>
    <row r="174" spans="1:27" x14ac:dyDescent="0.3">
      <c r="A174" s="58" t="s">
        <v>749</v>
      </c>
      <c r="B174" s="58">
        <v>2012</v>
      </c>
      <c r="C174" s="58">
        <v>81.510000000000005</v>
      </c>
      <c r="D174" s="58">
        <v>66.489999999999995</v>
      </c>
      <c r="E174" s="58">
        <v>52.9</v>
      </c>
      <c r="F174" s="58">
        <v>90.19</v>
      </c>
      <c r="G174" s="58">
        <v>77.599999999999994</v>
      </c>
      <c r="H174" s="58">
        <v>85.15</v>
      </c>
      <c r="I174" s="81">
        <f t="shared" si="4"/>
        <v>10.841777321361226</v>
      </c>
      <c r="J174" s="81">
        <v>20.946306182935135</v>
      </c>
      <c r="K174" s="81">
        <v>20.876454625733349</v>
      </c>
      <c r="L174" s="14">
        <v>1.4998462358040059</v>
      </c>
      <c r="M174" s="14">
        <f t="shared" si="5"/>
        <v>1.0723489869546006</v>
      </c>
      <c r="N174">
        <v>0.7</v>
      </c>
      <c r="O174">
        <v>7.0000000000000007E-2</v>
      </c>
      <c r="P174" s="62">
        <v>7.9368359374999926</v>
      </c>
      <c r="Q174" s="62">
        <v>9.5380468750000045</v>
      </c>
      <c r="R174" s="12">
        <v>13.01</v>
      </c>
      <c r="S174">
        <v>85.93</v>
      </c>
      <c r="T174">
        <v>1</v>
      </c>
      <c r="U174">
        <v>98.89</v>
      </c>
      <c r="V174">
        <v>50</v>
      </c>
      <c r="X174">
        <v>51112.14</v>
      </c>
      <c r="Y174">
        <v>1249871000</v>
      </c>
      <c r="Z174">
        <v>1165545000</v>
      </c>
      <c r="AA174">
        <v>3481000</v>
      </c>
    </row>
    <row r="175" spans="1:27" x14ac:dyDescent="0.3">
      <c r="A175" s="58" t="s">
        <v>749</v>
      </c>
      <c r="B175" s="58">
        <v>2013</v>
      </c>
      <c r="C175" s="58">
        <v>83.57</v>
      </c>
      <c r="D175" s="58">
        <v>76.040000000000006</v>
      </c>
      <c r="E175" s="58">
        <v>72.62</v>
      </c>
      <c r="F175" s="58">
        <v>90.15</v>
      </c>
      <c r="G175" s="58">
        <v>80.900000000000006</v>
      </c>
      <c r="H175" s="58">
        <v>86.18</v>
      </c>
      <c r="I175" s="81">
        <f t="shared" si="4"/>
        <v>11.050241541197963</v>
      </c>
      <c r="J175" s="81">
        <v>20.813627429026443</v>
      </c>
      <c r="K175" s="81">
        <v>20.737827302337323</v>
      </c>
      <c r="L175" s="14">
        <v>1.9375899174395945</v>
      </c>
      <c r="M175" s="14">
        <f t="shared" si="5"/>
        <v>1.0787469398857557</v>
      </c>
      <c r="N175">
        <v>0.45</v>
      </c>
      <c r="O175">
        <v>7.0000000000000007E-2</v>
      </c>
      <c r="P175" s="62">
        <v>4.5099606299212596</v>
      </c>
      <c r="Q175" s="62">
        <v>5.3667968749999986</v>
      </c>
      <c r="R175" s="12">
        <v>8.0399999999999991</v>
      </c>
      <c r="S175">
        <v>87.21</v>
      </c>
      <c r="T175">
        <v>1</v>
      </c>
      <c r="U175">
        <v>98.91</v>
      </c>
      <c r="V175">
        <v>50</v>
      </c>
      <c r="X175">
        <v>62959.16</v>
      </c>
      <c r="Y175">
        <v>1094570000</v>
      </c>
      <c r="Z175">
        <v>1014668000</v>
      </c>
      <c r="AA175">
        <v>5942000</v>
      </c>
    </row>
    <row r="176" spans="1:27" x14ac:dyDescent="0.3">
      <c r="A176" s="58" t="s">
        <v>749</v>
      </c>
      <c r="B176" s="58">
        <v>2014</v>
      </c>
      <c r="C176" s="58">
        <v>86.21</v>
      </c>
      <c r="D176" s="58">
        <v>61.77</v>
      </c>
      <c r="E176" s="58">
        <v>38.67</v>
      </c>
      <c r="F176" s="58">
        <v>92.48</v>
      </c>
      <c r="G176" s="58">
        <v>84.26</v>
      </c>
      <c r="H176" s="58">
        <v>87.72</v>
      </c>
      <c r="I176" s="81">
        <f t="shared" si="4"/>
        <v>11.208235440477001</v>
      </c>
      <c r="J176" s="81">
        <v>20.941703934958962</v>
      </c>
      <c r="K176" s="81">
        <v>20.866862157817966</v>
      </c>
      <c r="L176" s="14">
        <v>2.2487622862965391</v>
      </c>
      <c r="M176" s="14">
        <f t="shared" si="5"/>
        <v>1.0777136184640226</v>
      </c>
      <c r="N176">
        <v>0.56000000000000005</v>
      </c>
      <c r="O176">
        <v>0.06</v>
      </c>
      <c r="P176" s="62">
        <v>5.9405577689243021</v>
      </c>
      <c r="Q176" s="62">
        <v>6.9000390625000003</v>
      </c>
      <c r="R176" s="12">
        <v>8.77</v>
      </c>
      <c r="S176">
        <v>89.2</v>
      </c>
      <c r="T176">
        <v>1</v>
      </c>
      <c r="U176">
        <v>98.96</v>
      </c>
      <c r="V176">
        <v>61.9</v>
      </c>
      <c r="X176">
        <v>73735.19</v>
      </c>
      <c r="Y176">
        <v>1244132000</v>
      </c>
      <c r="Z176">
        <v>1154418000</v>
      </c>
      <c r="AA176">
        <v>8476000</v>
      </c>
    </row>
    <row r="177" spans="1:27" x14ac:dyDescent="0.3">
      <c r="A177" s="58" t="s">
        <v>749</v>
      </c>
      <c r="B177" s="58">
        <v>2015</v>
      </c>
      <c r="C177" s="58">
        <v>86.02</v>
      </c>
      <c r="D177" s="58">
        <v>74.53</v>
      </c>
      <c r="E177" s="58">
        <v>65.22</v>
      </c>
      <c r="F177" s="58">
        <v>92.52</v>
      </c>
      <c r="G177" s="58">
        <v>84.92</v>
      </c>
      <c r="H177" s="58">
        <v>86.53</v>
      </c>
      <c r="I177" s="81">
        <f t="shared" si="4"/>
        <v>11.385552214860981</v>
      </c>
      <c r="J177" s="81">
        <v>20.999544385671541</v>
      </c>
      <c r="K177" s="81">
        <v>20.921675614823155</v>
      </c>
      <c r="L177" s="14">
        <v>2.4027018843288186</v>
      </c>
      <c r="M177" s="14">
        <f t="shared" si="5"/>
        <v>1.0809807931694468</v>
      </c>
      <c r="N177">
        <v>0.52</v>
      </c>
      <c r="O177">
        <v>0.06</v>
      </c>
      <c r="P177" s="62">
        <v>7.6819367588932828</v>
      </c>
      <c r="Q177" s="62">
        <v>8.2714785992217958</v>
      </c>
      <c r="R177" s="12">
        <v>9.17</v>
      </c>
      <c r="S177">
        <v>89.01</v>
      </c>
      <c r="T177">
        <v>1</v>
      </c>
      <c r="U177">
        <v>99</v>
      </c>
      <c r="V177">
        <v>55</v>
      </c>
      <c r="X177">
        <v>88040.5</v>
      </c>
      <c r="Y177">
        <v>1318215000</v>
      </c>
      <c r="Z177">
        <v>1219462000</v>
      </c>
      <c r="AA177">
        <v>10053000</v>
      </c>
    </row>
    <row r="178" spans="1:27" x14ac:dyDescent="0.3">
      <c r="A178" s="58" t="s">
        <v>749</v>
      </c>
      <c r="B178" s="58">
        <v>2016</v>
      </c>
      <c r="C178" s="58">
        <v>88.79</v>
      </c>
      <c r="D178" s="58">
        <v>75.73</v>
      </c>
      <c r="E178" s="58">
        <v>63.51</v>
      </c>
      <c r="F178" s="58">
        <v>92.54</v>
      </c>
      <c r="G178" s="58">
        <v>89.68</v>
      </c>
      <c r="H178" s="58">
        <v>88.17</v>
      </c>
      <c r="I178" s="81">
        <f t="shared" si="4"/>
        <v>11.094258241182748</v>
      </c>
      <c r="J178" s="81">
        <v>20.999275804642675</v>
      </c>
      <c r="K178" s="81">
        <v>20.918143238184157</v>
      </c>
      <c r="L178" s="14">
        <v>2.4463390566387417</v>
      </c>
      <c r="M178" s="14">
        <f t="shared" si="5"/>
        <v>1.084514657304952</v>
      </c>
      <c r="N178">
        <v>0.52</v>
      </c>
      <c r="O178">
        <v>0.06</v>
      </c>
      <c r="P178" s="62">
        <v>5.3497665369649798</v>
      </c>
      <c r="Q178" s="62">
        <v>5.6182329317269106</v>
      </c>
      <c r="R178" s="12">
        <v>8.7100000000000009</v>
      </c>
      <c r="S178">
        <v>87.56</v>
      </c>
      <c r="T178">
        <v>1</v>
      </c>
      <c r="U178">
        <v>99</v>
      </c>
      <c r="V178">
        <v>56.25</v>
      </c>
      <c r="X178">
        <v>65792.31</v>
      </c>
      <c r="Y178">
        <v>1317861000</v>
      </c>
      <c r="Z178">
        <v>1215162000</v>
      </c>
      <c r="AA178">
        <v>10546000</v>
      </c>
    </row>
    <row r="179" spans="1:27" x14ac:dyDescent="0.3">
      <c r="A179" s="58" t="s">
        <v>749</v>
      </c>
      <c r="B179" s="58">
        <v>2017</v>
      </c>
      <c r="C179" s="58">
        <v>88.86</v>
      </c>
      <c r="D179" s="58">
        <v>62</v>
      </c>
      <c r="E179" s="58">
        <v>35.14</v>
      </c>
      <c r="F179" s="58">
        <v>93.49</v>
      </c>
      <c r="G179" s="58">
        <v>91.67</v>
      </c>
      <c r="H179" s="58">
        <v>85.64</v>
      </c>
      <c r="I179" s="81">
        <f t="shared" si="4"/>
        <v>11.195001481010888</v>
      </c>
      <c r="J179" s="81">
        <v>21.074693538154662</v>
      </c>
      <c r="K179" s="81">
        <v>20.996541128305047</v>
      </c>
      <c r="L179" s="14">
        <v>2.5917410787018271</v>
      </c>
      <c r="M179" s="14">
        <f t="shared" si="5"/>
        <v>1.0812874449691157</v>
      </c>
      <c r="N179">
        <v>0.53</v>
      </c>
      <c r="O179">
        <v>0.05</v>
      </c>
      <c r="P179" s="62">
        <v>5.8285490196078431</v>
      </c>
      <c r="Q179" s="62">
        <v>6.2326050420168064</v>
      </c>
      <c r="R179" s="12">
        <v>8.64</v>
      </c>
      <c r="S179">
        <v>86.3</v>
      </c>
      <c r="T179">
        <v>1</v>
      </c>
      <c r="U179">
        <v>97.12</v>
      </c>
      <c r="V179">
        <v>56.25</v>
      </c>
      <c r="X179">
        <v>72765.81</v>
      </c>
      <c r="Y179">
        <v>1421095000</v>
      </c>
      <c r="Z179">
        <v>1314262000</v>
      </c>
      <c r="AA179">
        <v>12353000</v>
      </c>
    </row>
    <row r="180" spans="1:27" x14ac:dyDescent="0.3">
      <c r="A180" s="58" t="s">
        <v>749</v>
      </c>
      <c r="B180" s="58">
        <v>2018</v>
      </c>
      <c r="C180" s="58">
        <v>90.29</v>
      </c>
      <c r="D180" s="58">
        <v>64.239999999999995</v>
      </c>
      <c r="E180" s="58">
        <v>38.200000000000003</v>
      </c>
      <c r="F180" s="58">
        <v>84.25</v>
      </c>
      <c r="G180" s="58">
        <v>89.55</v>
      </c>
      <c r="H180" s="58">
        <v>93.72</v>
      </c>
      <c r="I180" s="81">
        <f t="shared" si="4"/>
        <v>11.389739685743359</v>
      </c>
      <c r="J180" s="81">
        <v>21.085136360456257</v>
      </c>
      <c r="K180" s="81">
        <v>21.007430731372754</v>
      </c>
      <c r="L180" s="14">
        <v>2.6875072998708807</v>
      </c>
      <c r="M180" s="14">
        <f t="shared" si="5"/>
        <v>1.0808044544395372</v>
      </c>
      <c r="N180">
        <v>0.57999999999999996</v>
      </c>
      <c r="O180">
        <v>0.05</v>
      </c>
      <c r="P180" s="62">
        <v>15.665081300813005</v>
      </c>
      <c r="Q180" s="62">
        <v>17.575252918287951</v>
      </c>
      <c r="R180" s="12">
        <v>28</v>
      </c>
      <c r="S180">
        <v>84.16</v>
      </c>
      <c r="T180">
        <v>1</v>
      </c>
      <c r="U180">
        <v>98.03</v>
      </c>
      <c r="V180">
        <v>60</v>
      </c>
      <c r="X180">
        <v>88409.94</v>
      </c>
      <c r="Y180">
        <v>1436013000</v>
      </c>
      <c r="Z180">
        <v>1328652000</v>
      </c>
      <c r="AA180">
        <v>13695000</v>
      </c>
    </row>
    <row r="181" spans="1:27" x14ac:dyDescent="0.3">
      <c r="A181" s="58" t="s">
        <v>749</v>
      </c>
      <c r="B181" s="58">
        <v>2019</v>
      </c>
      <c r="C181" s="58">
        <v>91.72</v>
      </c>
      <c r="D181" s="58">
        <v>62.36</v>
      </c>
      <c r="E181" s="58">
        <v>33</v>
      </c>
      <c r="F181" s="58">
        <v>86.1</v>
      </c>
      <c r="G181" s="58">
        <v>92.72</v>
      </c>
      <c r="H181" s="58">
        <v>92.6</v>
      </c>
      <c r="I181" s="81">
        <f t="shared" si="4"/>
        <v>11.07454297590388</v>
      </c>
      <c r="J181" s="81">
        <v>21.128688944172552</v>
      </c>
      <c r="K181" s="81">
        <v>21.052050024680963</v>
      </c>
      <c r="L181" s="14">
        <v>2.6244511772258967</v>
      </c>
      <c r="M181" s="14">
        <f t="shared" si="5"/>
        <v>1.0796521646495518</v>
      </c>
      <c r="P181" s="62">
        <v>24.825120000000009</v>
      </c>
      <c r="Q181" s="62">
        <v>26.61542635658914</v>
      </c>
      <c r="R181" s="12">
        <v>31.91</v>
      </c>
      <c r="S181">
        <v>83.54</v>
      </c>
      <c r="T181">
        <v>1</v>
      </c>
      <c r="U181">
        <v>98.1</v>
      </c>
      <c r="V181">
        <v>64.709999999999994</v>
      </c>
      <c r="X181">
        <v>64507.9</v>
      </c>
      <c r="Y181">
        <v>1499937000</v>
      </c>
      <c r="Z181">
        <v>1389278000</v>
      </c>
      <c r="AA181">
        <v>12797000</v>
      </c>
    </row>
    <row r="182" spans="1:27" x14ac:dyDescent="0.3">
      <c r="A182" s="58" t="s">
        <v>749</v>
      </c>
      <c r="B182" s="58">
        <v>2020</v>
      </c>
      <c r="C182" s="58">
        <v>91.7</v>
      </c>
      <c r="D182" s="58">
        <v>59.77</v>
      </c>
      <c r="E182" s="58">
        <v>27.84</v>
      </c>
      <c r="F182" s="58">
        <v>91.32</v>
      </c>
      <c r="G182" s="58">
        <v>92.93</v>
      </c>
      <c r="H182" s="58">
        <v>90.16</v>
      </c>
      <c r="I182" s="81">
        <f t="shared" si="4"/>
        <v>11.034656411019409</v>
      </c>
      <c r="J182" s="81">
        <v>21.121373277011365</v>
      </c>
      <c r="K182" s="81">
        <v>21.058080987072145</v>
      </c>
      <c r="L182" s="14">
        <v>2.2505546848996616</v>
      </c>
      <c r="M182" s="14">
        <f t="shared" si="5"/>
        <v>1.0653381813602809</v>
      </c>
      <c r="P182" s="62">
        <v>24.792209302325578</v>
      </c>
      <c r="Q182" s="62">
        <v>26.392868217054275</v>
      </c>
      <c r="R182" s="12">
        <v>35.049999999999997</v>
      </c>
      <c r="S182">
        <v>96.43</v>
      </c>
      <c r="T182">
        <v>1</v>
      </c>
      <c r="U182">
        <v>96.79</v>
      </c>
      <c r="V182">
        <v>57.89</v>
      </c>
      <c r="X182">
        <v>61985.54</v>
      </c>
      <c r="Y182">
        <v>1489004000</v>
      </c>
      <c r="Z182">
        <v>1397682000</v>
      </c>
      <c r="AA182">
        <v>8493000</v>
      </c>
    </row>
    <row r="183" spans="1:27" x14ac:dyDescent="0.3">
      <c r="A183" s="58" t="s">
        <v>749</v>
      </c>
      <c r="B183" s="58">
        <v>2021</v>
      </c>
      <c r="C183" s="58">
        <v>92.57</v>
      </c>
      <c r="D183" s="58">
        <v>56.19</v>
      </c>
      <c r="E183" s="58">
        <v>19.8</v>
      </c>
      <c r="F183" s="58">
        <v>89.18</v>
      </c>
      <c r="G183" s="58">
        <v>94.93</v>
      </c>
      <c r="H183" s="58">
        <v>90.68</v>
      </c>
      <c r="I183" s="81">
        <f t="shared" si="4"/>
        <v>10.692185111323175</v>
      </c>
      <c r="J183" s="81">
        <v>21.178406431496281</v>
      </c>
      <c r="K183" s="81">
        <v>21.114863231266359</v>
      </c>
      <c r="L183" s="14">
        <v>2.8992213731731473</v>
      </c>
      <c r="M183" s="14">
        <f t="shared" si="5"/>
        <v>1.065605519210568</v>
      </c>
      <c r="P183" s="62">
        <v>53.43942307692307</v>
      </c>
      <c r="Q183" s="62">
        <v>56.638499999999958</v>
      </c>
      <c r="R183" s="12">
        <v>93.21</v>
      </c>
      <c r="S183">
        <v>96.26</v>
      </c>
      <c r="T183">
        <v>1</v>
      </c>
      <c r="U183">
        <v>96.79</v>
      </c>
      <c r="V183">
        <v>66.67</v>
      </c>
      <c r="X183">
        <v>44010.57</v>
      </c>
      <c r="Y183">
        <v>1576395000</v>
      </c>
      <c r="Z183">
        <v>1479342000</v>
      </c>
      <c r="AA183">
        <v>17160000</v>
      </c>
    </row>
    <row r="184" spans="1:27" x14ac:dyDescent="0.3">
      <c r="A184" s="58" t="s">
        <v>750</v>
      </c>
      <c r="B184" s="58">
        <v>2008</v>
      </c>
      <c r="C184" s="58">
        <v>89.47</v>
      </c>
      <c r="D184" s="58">
        <v>61.4</v>
      </c>
      <c r="E184" s="58">
        <v>33.33</v>
      </c>
      <c r="F184" s="58">
        <v>86.67</v>
      </c>
      <c r="G184" s="58">
        <v>86.76</v>
      </c>
      <c r="H184" s="58">
        <v>97.55</v>
      </c>
      <c r="I184" s="81">
        <f t="shared" si="4"/>
        <v>10.427137097210032</v>
      </c>
      <c r="J184" s="81">
        <v>17.359430249409979</v>
      </c>
      <c r="K184" s="81">
        <v>17.007818275601018</v>
      </c>
      <c r="L184" s="14">
        <v>1.7312349257369508</v>
      </c>
      <c r="M184" s="14">
        <f t="shared" si="5"/>
        <v>1.4213568930006204</v>
      </c>
      <c r="N184">
        <v>13.82</v>
      </c>
      <c r="O184">
        <v>0.92</v>
      </c>
      <c r="P184" s="62">
        <v>19.974545454545453</v>
      </c>
      <c r="Q184" s="62">
        <v>25.786875000000009</v>
      </c>
      <c r="R184" s="12">
        <v>34.380000000000003</v>
      </c>
      <c r="S184">
        <v>84.38</v>
      </c>
      <c r="T184">
        <v>1</v>
      </c>
      <c r="U184">
        <v>99.49</v>
      </c>
      <c r="V184">
        <v>68.75</v>
      </c>
      <c r="X184">
        <v>33763.550000000003</v>
      </c>
      <c r="Y184">
        <v>34602284</v>
      </c>
      <c r="Z184">
        <v>24344543</v>
      </c>
      <c r="AA184">
        <v>4647624</v>
      </c>
    </row>
    <row r="185" spans="1:27" x14ac:dyDescent="0.3">
      <c r="A185" s="58" t="s">
        <v>750</v>
      </c>
      <c r="B185" s="58">
        <v>2009</v>
      </c>
      <c r="C185" s="58">
        <v>87.19</v>
      </c>
      <c r="D185" s="58">
        <v>48.59</v>
      </c>
      <c r="E185" s="58">
        <v>27.27</v>
      </c>
      <c r="F185" s="58">
        <v>90.21</v>
      </c>
      <c r="G185" s="58">
        <v>81.239999999999995</v>
      </c>
      <c r="H185" s="58">
        <v>95.73</v>
      </c>
      <c r="I185" s="81">
        <f t="shared" si="4"/>
        <v>9.9570306891295974</v>
      </c>
      <c r="J185" s="81">
        <v>17.295664118780039</v>
      </c>
      <c r="K185" s="81">
        <v>16.871282105581539</v>
      </c>
      <c r="L185" s="14">
        <v>1.8287833801516464</v>
      </c>
      <c r="M185" s="14">
        <f t="shared" si="5"/>
        <v>1.5286454449933409</v>
      </c>
      <c r="N185">
        <v>9.8699999999999992</v>
      </c>
      <c r="O185">
        <v>1.0900000000000001</v>
      </c>
      <c r="P185" s="62">
        <v>16.568333333333328</v>
      </c>
      <c r="Q185" s="62">
        <v>16.611240310077516</v>
      </c>
      <c r="R185" s="12">
        <v>19.829999999999998</v>
      </c>
      <c r="S185">
        <v>88.1</v>
      </c>
      <c r="T185">
        <v>1</v>
      </c>
      <c r="U185">
        <v>99.84</v>
      </c>
      <c r="V185">
        <v>86.67</v>
      </c>
      <c r="X185">
        <v>21100.05</v>
      </c>
      <c r="Y185">
        <v>32464707</v>
      </c>
      <c r="Z185">
        <v>21237565</v>
      </c>
      <c r="AA185">
        <v>5226307</v>
      </c>
    </row>
    <row r="186" spans="1:27" x14ac:dyDescent="0.3">
      <c r="A186" s="58" t="s">
        <v>750</v>
      </c>
      <c r="B186" s="58">
        <v>2010</v>
      </c>
      <c r="C186" s="58">
        <v>84.67</v>
      </c>
      <c r="D186" s="58">
        <v>73.59</v>
      </c>
      <c r="E186" s="58">
        <v>62.5</v>
      </c>
      <c r="F186" s="58">
        <v>90.61</v>
      </c>
      <c r="G186" s="58">
        <v>83.85</v>
      </c>
      <c r="H186" s="58">
        <v>80.33</v>
      </c>
      <c r="I186" s="81">
        <f t="shared" si="4"/>
        <v>10.260554119780442</v>
      </c>
      <c r="J186" s="81">
        <v>17.37289668404555</v>
      </c>
      <c r="K186" s="81">
        <v>16.909083624799404</v>
      </c>
      <c r="L186" s="14">
        <v>1.8967605703041981</v>
      </c>
      <c r="M186" s="14">
        <f t="shared" si="5"/>
        <v>1.5901256833594006</v>
      </c>
      <c r="N186">
        <v>11.67</v>
      </c>
      <c r="O186">
        <v>1.08</v>
      </c>
      <c r="P186" s="62">
        <v>16.501712062256811</v>
      </c>
      <c r="Q186" s="62">
        <v>17.427003891050575</v>
      </c>
      <c r="R186" s="12">
        <v>19.920000000000002</v>
      </c>
      <c r="S186">
        <v>86.96</v>
      </c>
      <c r="T186">
        <v>1</v>
      </c>
      <c r="U186">
        <v>76.67</v>
      </c>
      <c r="V186">
        <v>81.25</v>
      </c>
      <c r="X186">
        <v>28582.62</v>
      </c>
      <c r="Y186">
        <v>35071405</v>
      </c>
      <c r="Z186">
        <v>22055744</v>
      </c>
      <c r="AA186">
        <v>5664271</v>
      </c>
    </row>
    <row r="187" spans="1:27" x14ac:dyDescent="0.3">
      <c r="A187" s="58" t="s">
        <v>750</v>
      </c>
      <c r="B187" s="58">
        <v>2011</v>
      </c>
      <c r="C187" s="58">
        <v>82.37</v>
      </c>
      <c r="D187" s="58">
        <v>49.52</v>
      </c>
      <c r="E187" s="58">
        <v>15.38</v>
      </c>
      <c r="F187" s="58">
        <v>92.5</v>
      </c>
      <c r="G187" s="58">
        <v>83.69</v>
      </c>
      <c r="H187" s="58">
        <v>69.67</v>
      </c>
      <c r="I187" s="81">
        <f t="shared" si="4"/>
        <v>10.320465466566926</v>
      </c>
      <c r="J187" s="81">
        <v>17.49177416589335</v>
      </c>
      <c r="K187" s="81">
        <v>17.111151552935272</v>
      </c>
      <c r="L187" s="14">
        <v>1.9450923862069727</v>
      </c>
      <c r="M187" s="14">
        <f t="shared" si="5"/>
        <v>1.4631953102518744</v>
      </c>
      <c r="N187">
        <v>10.83</v>
      </c>
      <c r="O187">
        <v>1.02</v>
      </c>
      <c r="P187" s="62">
        <v>14.778235294117646</v>
      </c>
      <c r="Q187" s="62">
        <v>16.565686274509794</v>
      </c>
      <c r="R187" s="12">
        <v>21.87</v>
      </c>
      <c r="S187">
        <v>82.61</v>
      </c>
      <c r="T187">
        <v>1</v>
      </c>
      <c r="U187">
        <v>56.77</v>
      </c>
      <c r="V187">
        <v>78.569999999999993</v>
      </c>
      <c r="X187">
        <v>30347.38</v>
      </c>
      <c r="Y187">
        <v>39498536</v>
      </c>
      <c r="Z187">
        <v>26994712</v>
      </c>
      <c r="AA187">
        <v>5994278</v>
      </c>
    </row>
    <row r="188" spans="1:27" x14ac:dyDescent="0.3">
      <c r="A188" s="58" t="s">
        <v>750</v>
      </c>
      <c r="B188" s="58">
        <v>2012</v>
      </c>
      <c r="C188" s="58">
        <v>80.94</v>
      </c>
      <c r="D188" s="58">
        <v>53.93</v>
      </c>
      <c r="E188" s="58">
        <v>26.92</v>
      </c>
      <c r="F188" s="58">
        <v>93.64</v>
      </c>
      <c r="G188" s="58">
        <v>84.58</v>
      </c>
      <c r="H188" s="58">
        <v>61.15</v>
      </c>
      <c r="I188" s="81">
        <f t="shared" si="4"/>
        <v>10.405675175966449</v>
      </c>
      <c r="J188" s="81">
        <v>17.422857263595031</v>
      </c>
      <c r="K188" s="81">
        <v>16.996140650231151</v>
      </c>
      <c r="L188" s="14">
        <v>1.9055096430772338</v>
      </c>
      <c r="M188" s="14">
        <f t="shared" si="5"/>
        <v>1.5322183899781854</v>
      </c>
      <c r="N188">
        <v>10.33</v>
      </c>
      <c r="O188">
        <v>1.1299999999999999</v>
      </c>
      <c r="P188" s="62">
        <v>7.9368359374999926</v>
      </c>
      <c r="Q188" s="62">
        <v>9.5380468750000045</v>
      </c>
      <c r="R188" s="12">
        <v>13.01</v>
      </c>
      <c r="S188">
        <v>88</v>
      </c>
      <c r="T188">
        <v>1</v>
      </c>
      <c r="U188">
        <v>45.61</v>
      </c>
      <c r="V188">
        <v>76.92</v>
      </c>
      <c r="X188">
        <v>33046.639999999999</v>
      </c>
      <c r="Y188">
        <v>36868101</v>
      </c>
      <c r="Z188">
        <v>24061910</v>
      </c>
      <c r="AA188">
        <v>5722833</v>
      </c>
    </row>
    <row r="189" spans="1:27" x14ac:dyDescent="0.3">
      <c r="A189" s="58" t="s">
        <v>750</v>
      </c>
      <c r="B189" s="58">
        <v>2013</v>
      </c>
      <c r="C189" s="58">
        <v>87.7</v>
      </c>
      <c r="D189" s="58">
        <v>83.85</v>
      </c>
      <c r="E189" s="58">
        <v>78.13</v>
      </c>
      <c r="F189" s="58">
        <v>93.22</v>
      </c>
      <c r="G189" s="58">
        <v>85.41</v>
      </c>
      <c r="H189" s="58">
        <v>86.61</v>
      </c>
      <c r="I189" s="81">
        <f t="shared" si="4"/>
        <v>10.53100254745878</v>
      </c>
      <c r="J189" s="81">
        <v>17.426898252135768</v>
      </c>
      <c r="K189" s="81">
        <v>17.021074491460418</v>
      </c>
      <c r="L189" s="14">
        <v>1.9395978397124529</v>
      </c>
      <c r="M189" s="14">
        <f t="shared" si="5"/>
        <v>1.50053807533606</v>
      </c>
      <c r="N189">
        <v>11.97</v>
      </c>
      <c r="O189">
        <v>1.1399999999999999</v>
      </c>
      <c r="P189" s="62">
        <v>4.5099606299212596</v>
      </c>
      <c r="Q189" s="62">
        <v>5.3667968749999986</v>
      </c>
      <c r="R189" s="12">
        <v>8.0399999999999991</v>
      </c>
      <c r="S189">
        <v>88</v>
      </c>
      <c r="T189">
        <v>1</v>
      </c>
      <c r="U189">
        <v>91.46</v>
      </c>
      <c r="V189">
        <v>81.25</v>
      </c>
      <c r="X189">
        <v>37459.01</v>
      </c>
      <c r="Y189">
        <v>37017386</v>
      </c>
      <c r="Z189">
        <v>24669408</v>
      </c>
      <c r="AA189">
        <v>5955953</v>
      </c>
    </row>
    <row r="190" spans="1:27" x14ac:dyDescent="0.3">
      <c r="A190" s="58" t="s">
        <v>750</v>
      </c>
      <c r="B190" s="58">
        <v>2014</v>
      </c>
      <c r="C190" s="58">
        <v>90.7</v>
      </c>
      <c r="D190" s="58">
        <v>55.07</v>
      </c>
      <c r="E190" s="58">
        <v>18.420000000000002</v>
      </c>
      <c r="F190" s="58">
        <v>93.38</v>
      </c>
      <c r="G190" s="58">
        <v>87.09</v>
      </c>
      <c r="H190" s="58">
        <v>95.04</v>
      </c>
      <c r="I190" s="81">
        <f t="shared" si="4"/>
        <v>10.56147325010914</v>
      </c>
      <c r="J190" s="81">
        <v>17.412229135508497</v>
      </c>
      <c r="K190" s="81">
        <v>17.048414802806601</v>
      </c>
      <c r="L190" s="14">
        <v>1.8918649513520409</v>
      </c>
      <c r="M190" s="14">
        <f t="shared" si="5"/>
        <v>1.4388070499395302</v>
      </c>
      <c r="N190">
        <v>12.05</v>
      </c>
      <c r="O190">
        <v>1.07</v>
      </c>
      <c r="P190" s="62">
        <v>5.9405577689243021</v>
      </c>
      <c r="Q190" s="62">
        <v>6.9000390625000003</v>
      </c>
      <c r="R190" s="12">
        <v>8.77</v>
      </c>
      <c r="S190">
        <v>86.54</v>
      </c>
      <c r="T190">
        <v>1</v>
      </c>
      <c r="U190">
        <v>94</v>
      </c>
      <c r="V190">
        <v>81.25</v>
      </c>
      <c r="X190">
        <v>38617.980000000003</v>
      </c>
      <c r="Y190">
        <v>36478337</v>
      </c>
      <c r="Z190">
        <v>25353182</v>
      </c>
      <c r="AA190">
        <v>5631725</v>
      </c>
    </row>
    <row r="191" spans="1:27" x14ac:dyDescent="0.3">
      <c r="A191" s="58" t="s">
        <v>750</v>
      </c>
      <c r="B191" s="58">
        <v>2015</v>
      </c>
      <c r="C191" s="58">
        <v>86.22</v>
      </c>
      <c r="D191" s="58">
        <v>86.22</v>
      </c>
      <c r="E191" s="58">
        <v>100</v>
      </c>
      <c r="F191" s="58">
        <v>86.69</v>
      </c>
      <c r="G191" s="58">
        <v>81.73</v>
      </c>
      <c r="H191" s="58">
        <v>94.47</v>
      </c>
      <c r="I191" s="81">
        <f t="shared" si="4"/>
        <v>10.681996041137074</v>
      </c>
      <c r="J191" s="81">
        <v>17.44965773220548</v>
      </c>
      <c r="K191" s="81">
        <v>17.072859085526442</v>
      </c>
      <c r="L191" s="14">
        <v>1.900404136152642</v>
      </c>
      <c r="M191" s="14">
        <f t="shared" si="5"/>
        <v>1.4576107850489284</v>
      </c>
      <c r="N191">
        <v>10.33</v>
      </c>
      <c r="O191">
        <v>1.02</v>
      </c>
      <c r="P191" s="62">
        <v>7.6819367588932828</v>
      </c>
      <c r="Q191" s="62">
        <v>8.2714785992217958</v>
      </c>
      <c r="R191" s="12">
        <v>9.17</v>
      </c>
      <c r="S191">
        <v>88.33</v>
      </c>
      <c r="T191">
        <v>1</v>
      </c>
      <c r="U191">
        <v>96.86</v>
      </c>
      <c r="V191">
        <v>83.33</v>
      </c>
      <c r="X191">
        <v>43564.42</v>
      </c>
      <c r="Y191">
        <v>37869543</v>
      </c>
      <c r="Z191">
        <v>25980559</v>
      </c>
      <c r="AA191">
        <v>5688597</v>
      </c>
    </row>
    <row r="192" spans="1:27" x14ac:dyDescent="0.3">
      <c r="A192" s="58" t="s">
        <v>750</v>
      </c>
      <c r="B192" s="58">
        <v>2016</v>
      </c>
      <c r="C192" s="58">
        <v>86.04</v>
      </c>
      <c r="D192" s="58">
        <v>84.69</v>
      </c>
      <c r="E192" s="58">
        <v>80</v>
      </c>
      <c r="F192" s="58">
        <v>83.54</v>
      </c>
      <c r="G192" s="58">
        <v>83.67</v>
      </c>
      <c r="H192" s="58">
        <v>93.14</v>
      </c>
      <c r="I192" s="81">
        <f t="shared" si="4"/>
        <v>10.838460872932442</v>
      </c>
      <c r="J192" s="81">
        <v>17.671684454391624</v>
      </c>
      <c r="K192" s="81">
        <v>17.302881599162088</v>
      </c>
      <c r="L192" s="14">
        <v>2.0288431373791829</v>
      </c>
      <c r="M192" s="14">
        <f t="shared" si="5"/>
        <v>1.4460025037409936</v>
      </c>
      <c r="N192">
        <v>10.81</v>
      </c>
      <c r="O192">
        <v>0.92</v>
      </c>
      <c r="P192" s="62">
        <v>5.3497665369649798</v>
      </c>
      <c r="Q192" s="62">
        <v>5.6182329317269106</v>
      </c>
      <c r="R192" s="12">
        <v>8.7100000000000009</v>
      </c>
      <c r="S192">
        <v>86.36</v>
      </c>
      <c r="T192">
        <v>1</v>
      </c>
      <c r="U192">
        <v>96.59</v>
      </c>
      <c r="V192">
        <v>87.5</v>
      </c>
      <c r="X192">
        <v>50942.91</v>
      </c>
      <c r="Y192">
        <v>47284091</v>
      </c>
      <c r="Z192">
        <v>32699868</v>
      </c>
      <c r="AA192">
        <v>6605283</v>
      </c>
    </row>
    <row r="193" spans="1:27" x14ac:dyDescent="0.3">
      <c r="A193" s="58" t="s">
        <v>750</v>
      </c>
      <c r="B193" s="58">
        <v>2017</v>
      </c>
      <c r="C193" s="58">
        <v>91.84</v>
      </c>
      <c r="D193" s="58">
        <v>78.42</v>
      </c>
      <c r="E193" s="58">
        <v>65</v>
      </c>
      <c r="F193" s="58">
        <v>86.41</v>
      </c>
      <c r="G193" s="58">
        <v>95.24</v>
      </c>
      <c r="H193" s="58">
        <v>90.65</v>
      </c>
      <c r="I193" s="81">
        <f t="shared" si="4"/>
        <v>10.824356388879584</v>
      </c>
      <c r="J193" s="81">
        <v>17.782827408893606</v>
      </c>
      <c r="K193" s="81">
        <v>17.506316031112199</v>
      </c>
      <c r="L193" s="14">
        <v>2.2218356689886734</v>
      </c>
      <c r="M193" s="14">
        <f t="shared" si="5"/>
        <v>1.3185219544869935</v>
      </c>
      <c r="N193">
        <v>11.3</v>
      </c>
      <c r="O193">
        <v>0.89</v>
      </c>
      <c r="P193" s="62">
        <v>5.8285490196078431</v>
      </c>
      <c r="Q193" s="62">
        <v>6.2326050420168064</v>
      </c>
      <c r="R193" s="12">
        <v>8.64</v>
      </c>
      <c r="S193">
        <v>89.19</v>
      </c>
      <c r="T193">
        <v>1</v>
      </c>
      <c r="U193">
        <v>94.27</v>
      </c>
      <c r="V193">
        <v>85.71</v>
      </c>
      <c r="X193">
        <v>50229.43</v>
      </c>
      <c r="Y193">
        <v>52842556</v>
      </c>
      <c r="Z193">
        <v>40077115</v>
      </c>
      <c r="AA193">
        <v>8224248</v>
      </c>
    </row>
    <row r="194" spans="1:27" x14ac:dyDescent="0.3">
      <c r="A194" s="58" t="s">
        <v>750</v>
      </c>
      <c r="B194" s="58">
        <v>2018</v>
      </c>
      <c r="C194" s="58">
        <v>92.74</v>
      </c>
      <c r="D194" s="58">
        <v>82.73</v>
      </c>
      <c r="E194" s="58">
        <v>72.73</v>
      </c>
      <c r="F194" s="58">
        <v>84.17</v>
      </c>
      <c r="G194" s="58">
        <v>94.86</v>
      </c>
      <c r="H194" s="58">
        <v>97.17</v>
      </c>
      <c r="I194" s="81">
        <f t="shared" ref="I194:I257" si="6">LN(X194)</f>
        <v>10.963561521834016</v>
      </c>
      <c r="J194" s="81">
        <v>17.789694040473236</v>
      </c>
      <c r="K194" s="81">
        <v>17.556867749735805</v>
      </c>
      <c r="L194" s="14">
        <v>2.2287386404872334</v>
      </c>
      <c r="M194" s="14">
        <f t="shared" ref="M194:M257" si="7">Y194/Z194</f>
        <v>1.262162211016425</v>
      </c>
      <c r="N194">
        <v>16.48</v>
      </c>
      <c r="O194">
        <v>0.85</v>
      </c>
      <c r="P194" s="62">
        <v>15.665081300813005</v>
      </c>
      <c r="Q194" s="62">
        <v>17.575252918287951</v>
      </c>
      <c r="R194" s="12">
        <v>28</v>
      </c>
      <c r="S194">
        <v>89.74</v>
      </c>
      <c r="T194">
        <v>1</v>
      </c>
      <c r="U194">
        <v>99.2</v>
      </c>
      <c r="V194">
        <v>85.71</v>
      </c>
      <c r="X194">
        <v>57731.69</v>
      </c>
      <c r="Y194">
        <v>53206655</v>
      </c>
      <c r="Z194">
        <v>42155164</v>
      </c>
      <c r="AA194">
        <v>8288143</v>
      </c>
    </row>
    <row r="195" spans="1:27" x14ac:dyDescent="0.3">
      <c r="A195" s="58" t="s">
        <v>750</v>
      </c>
      <c r="B195" s="58">
        <v>2019</v>
      </c>
      <c r="C195" s="58">
        <v>91.32</v>
      </c>
      <c r="D195" s="58">
        <v>73.790000000000006</v>
      </c>
      <c r="E195" s="58">
        <v>56.25</v>
      </c>
      <c r="F195" s="58">
        <v>85.94</v>
      </c>
      <c r="G195" s="58">
        <v>94.52</v>
      </c>
      <c r="H195" s="58">
        <v>90.49</v>
      </c>
      <c r="I195" s="81">
        <f t="shared" si="6"/>
        <v>10.886803648289582</v>
      </c>
      <c r="J195" s="81">
        <v>17.798002390454197</v>
      </c>
      <c r="K195" s="81">
        <v>17.551103235183703</v>
      </c>
      <c r="L195" s="14">
        <v>2.2712892469650989</v>
      </c>
      <c r="M195" s="14">
        <f t="shared" si="7"/>
        <v>1.2800500199711979</v>
      </c>
      <c r="N195">
        <v>10.06</v>
      </c>
      <c r="O195">
        <v>0.85</v>
      </c>
      <c r="P195" s="62">
        <v>24.825120000000009</v>
      </c>
      <c r="Q195" s="62">
        <v>26.61542635658914</v>
      </c>
      <c r="R195" s="12">
        <v>31.91</v>
      </c>
      <c r="S195">
        <v>90.24</v>
      </c>
      <c r="T195">
        <v>1</v>
      </c>
      <c r="U195">
        <v>95.93</v>
      </c>
      <c r="V195">
        <v>85.71</v>
      </c>
      <c r="X195">
        <v>53466.13</v>
      </c>
      <c r="Y195">
        <v>53650556</v>
      </c>
      <c r="Z195">
        <v>41912859</v>
      </c>
      <c r="AA195">
        <v>8691888</v>
      </c>
    </row>
    <row r="196" spans="1:27" x14ac:dyDescent="0.3">
      <c r="A196" s="58" t="s">
        <v>750</v>
      </c>
      <c r="B196" s="58">
        <v>2020</v>
      </c>
      <c r="C196" s="58">
        <v>89.64</v>
      </c>
      <c r="D196" s="58">
        <v>48.99</v>
      </c>
      <c r="E196" s="58">
        <v>8.33</v>
      </c>
      <c r="F196" s="58">
        <v>81.569999999999993</v>
      </c>
      <c r="G196" s="58">
        <v>94.3</v>
      </c>
      <c r="H196" s="58">
        <v>88.66</v>
      </c>
      <c r="I196" s="81">
        <f t="shared" si="6"/>
        <v>11.018157556566134</v>
      </c>
      <c r="J196" s="81">
        <v>17.894291668873453</v>
      </c>
      <c r="K196" s="81">
        <v>17.584019988436047</v>
      </c>
      <c r="L196" s="14">
        <v>2.2315949783441327</v>
      </c>
      <c r="M196" s="14">
        <f t="shared" si="7"/>
        <v>1.3637955803854938</v>
      </c>
      <c r="N196">
        <v>9.56</v>
      </c>
      <c r="O196">
        <v>0.76</v>
      </c>
      <c r="P196" s="62">
        <v>24.792209302325578</v>
      </c>
      <c r="Q196" s="62">
        <v>26.392868217054275</v>
      </c>
      <c r="R196" s="12">
        <v>35.049999999999997</v>
      </c>
      <c r="S196">
        <v>90.48</v>
      </c>
      <c r="T196">
        <v>1</v>
      </c>
      <c r="U196">
        <v>99.92</v>
      </c>
      <c r="V196">
        <v>84.62</v>
      </c>
      <c r="X196">
        <v>60971.24</v>
      </c>
      <c r="Y196">
        <v>59073422</v>
      </c>
      <c r="Z196">
        <v>43315452</v>
      </c>
      <c r="AA196">
        <v>8314711</v>
      </c>
    </row>
    <row r="197" spans="1:27" x14ac:dyDescent="0.3">
      <c r="A197" s="58" t="s">
        <v>750</v>
      </c>
      <c r="B197" s="58">
        <v>2021</v>
      </c>
      <c r="C197" s="58">
        <v>89.95</v>
      </c>
      <c r="D197" s="58">
        <v>77.12</v>
      </c>
      <c r="E197" s="58">
        <v>64.290000000000006</v>
      </c>
      <c r="F197" s="58">
        <v>85.82</v>
      </c>
      <c r="G197" s="58">
        <v>93.07</v>
      </c>
      <c r="H197" s="58">
        <v>88.01</v>
      </c>
      <c r="I197" s="81">
        <f t="shared" si="6"/>
        <v>11.771036852609868</v>
      </c>
      <c r="J197" s="81">
        <v>17.939935873566363</v>
      </c>
      <c r="K197" s="81">
        <v>17.627716918711133</v>
      </c>
      <c r="L197" s="14">
        <v>2.2270225095599621</v>
      </c>
      <c r="M197" s="14">
        <f t="shared" si="7"/>
        <v>1.3664538519824689</v>
      </c>
      <c r="N197">
        <v>9.15</v>
      </c>
      <c r="O197">
        <v>0.73</v>
      </c>
      <c r="P197" s="62">
        <v>53.43942307692307</v>
      </c>
      <c r="Q197" s="62">
        <v>56.638499999999958</v>
      </c>
      <c r="R197" s="12">
        <v>93.21</v>
      </c>
      <c r="S197">
        <v>93.88</v>
      </c>
      <c r="T197">
        <v>1</v>
      </c>
      <c r="U197">
        <v>99.34</v>
      </c>
      <c r="V197">
        <v>85.71</v>
      </c>
      <c r="X197">
        <v>129448.3</v>
      </c>
      <c r="Y197">
        <v>61832265</v>
      </c>
      <c r="Z197">
        <v>45250167</v>
      </c>
      <c r="AA197">
        <v>8272217</v>
      </c>
    </row>
    <row r="198" spans="1:27" x14ac:dyDescent="0.3">
      <c r="A198" s="58" t="s">
        <v>22</v>
      </c>
      <c r="B198" s="58">
        <v>2008</v>
      </c>
      <c r="C198" s="58">
        <v>81.36</v>
      </c>
      <c r="D198" s="58">
        <v>81.36</v>
      </c>
      <c r="E198" s="58">
        <v>100</v>
      </c>
      <c r="F198" s="58">
        <v>86.74</v>
      </c>
      <c r="G198" s="58">
        <v>83.5</v>
      </c>
      <c r="H198" s="58">
        <v>70.97</v>
      </c>
      <c r="I198" s="81">
        <f t="shared" si="6"/>
        <v>10.560871535839979</v>
      </c>
      <c r="J198" s="81">
        <v>16.55227778316398</v>
      </c>
      <c r="K198" s="81">
        <v>16.236944784796702</v>
      </c>
      <c r="L198" s="14">
        <v>1.1854014187405006</v>
      </c>
      <c r="M198" s="14">
        <f t="shared" si="7"/>
        <v>1.370715681051323</v>
      </c>
      <c r="N198">
        <v>12.76</v>
      </c>
      <c r="O198">
        <v>0.52</v>
      </c>
      <c r="P198" s="62">
        <v>19.974545454545453</v>
      </c>
      <c r="Q198" s="62">
        <v>25.786875000000009</v>
      </c>
      <c r="R198" s="12">
        <v>34.380000000000003</v>
      </c>
      <c r="S198">
        <v>34.090000000000003</v>
      </c>
      <c r="T198">
        <v>1</v>
      </c>
      <c r="U198">
        <v>63.47</v>
      </c>
      <c r="V198">
        <v>75</v>
      </c>
      <c r="X198">
        <v>38594.75</v>
      </c>
      <c r="Y198">
        <v>15437000</v>
      </c>
      <c r="Z198">
        <v>11262000</v>
      </c>
      <c r="AA198">
        <v>2272000</v>
      </c>
    </row>
    <row r="199" spans="1:27" x14ac:dyDescent="0.3">
      <c r="A199" s="58" t="s">
        <v>22</v>
      </c>
      <c r="B199" s="58">
        <v>2009</v>
      </c>
      <c r="C199" s="58">
        <v>87.33</v>
      </c>
      <c r="D199" s="58">
        <v>87.33</v>
      </c>
      <c r="E199" s="58">
        <v>81.819999999999993</v>
      </c>
      <c r="F199" s="58">
        <v>93.64</v>
      </c>
      <c r="G199" s="58">
        <v>80.5</v>
      </c>
      <c r="H199" s="58">
        <v>92.33</v>
      </c>
      <c r="I199" s="81">
        <f t="shared" si="6"/>
        <v>10.105197026462882</v>
      </c>
      <c r="J199" s="81">
        <v>16.673359124154878</v>
      </c>
      <c r="K199" s="81">
        <v>16.417310959223773</v>
      </c>
      <c r="L199" s="14">
        <v>1.2734055790412728</v>
      </c>
      <c r="M199" s="14">
        <f t="shared" si="7"/>
        <v>1.291814946619217</v>
      </c>
      <c r="N199">
        <v>12.96</v>
      </c>
      <c r="O199">
        <v>0.53</v>
      </c>
      <c r="P199" s="62">
        <v>16.568333333333328</v>
      </c>
      <c r="Q199" s="62">
        <v>16.611240310077516</v>
      </c>
      <c r="R199" s="12">
        <v>19.829999999999998</v>
      </c>
      <c r="S199">
        <v>90.38</v>
      </c>
      <c r="T199">
        <v>1</v>
      </c>
      <c r="U199">
        <v>98.9</v>
      </c>
      <c r="V199">
        <v>72.73</v>
      </c>
      <c r="X199">
        <v>24469.85</v>
      </c>
      <c r="Y199">
        <v>17424000</v>
      </c>
      <c r="Z199">
        <v>13488000</v>
      </c>
      <c r="AA199">
        <v>2573000</v>
      </c>
    </row>
    <row r="200" spans="1:27" x14ac:dyDescent="0.3">
      <c r="A200" s="58" t="s">
        <v>22</v>
      </c>
      <c r="B200" s="58">
        <v>2010</v>
      </c>
      <c r="C200" s="58">
        <v>90.3</v>
      </c>
      <c r="D200" s="58">
        <v>88.33</v>
      </c>
      <c r="E200" s="58">
        <v>41.67</v>
      </c>
      <c r="F200" s="58">
        <v>91.07</v>
      </c>
      <c r="G200" s="58">
        <v>86.1</v>
      </c>
      <c r="H200" s="58">
        <v>97.09</v>
      </c>
      <c r="I200" s="81">
        <f t="shared" si="6"/>
        <v>10.312946673943719</v>
      </c>
      <c r="J200" s="81">
        <v>16.755994357287786</v>
      </c>
      <c r="K200" s="81">
        <v>16.464447494573978</v>
      </c>
      <c r="L200" s="14">
        <v>1.3091433019314755</v>
      </c>
      <c r="M200" s="14">
        <f t="shared" si="7"/>
        <v>1.3384963575924747</v>
      </c>
      <c r="N200">
        <v>11.41</v>
      </c>
      <c r="O200">
        <v>0.52</v>
      </c>
      <c r="P200" s="62">
        <v>16.501712062256811</v>
      </c>
      <c r="Q200" s="62">
        <v>17.427003891050575</v>
      </c>
      <c r="R200" s="12">
        <v>19.920000000000002</v>
      </c>
      <c r="S200">
        <v>83.33</v>
      </c>
      <c r="T200">
        <v>1</v>
      </c>
      <c r="U200">
        <v>97.62</v>
      </c>
      <c r="V200">
        <v>81.819999999999993</v>
      </c>
      <c r="X200">
        <v>30120.06</v>
      </c>
      <c r="Y200">
        <v>18925000</v>
      </c>
      <c r="Z200">
        <v>14139000</v>
      </c>
      <c r="AA200">
        <v>2703000</v>
      </c>
    </row>
    <row r="201" spans="1:27" x14ac:dyDescent="0.3">
      <c r="A201" s="58" t="s">
        <v>22</v>
      </c>
      <c r="B201" s="58">
        <v>2011</v>
      </c>
      <c r="C201" s="58">
        <v>82.17</v>
      </c>
      <c r="D201" s="58">
        <v>42.75</v>
      </c>
      <c r="E201" s="58">
        <v>3.13</v>
      </c>
      <c r="F201" s="58">
        <v>85.49</v>
      </c>
      <c r="G201" s="58">
        <v>86.4</v>
      </c>
      <c r="H201" s="58">
        <v>70.41</v>
      </c>
      <c r="I201" s="81">
        <f t="shared" si="6"/>
        <v>10.476641287532695</v>
      </c>
      <c r="J201" s="81">
        <v>16.77359288406636</v>
      </c>
      <c r="K201" s="81">
        <v>16.401468451822002</v>
      </c>
      <c r="L201" s="14">
        <v>1.34755353280346</v>
      </c>
      <c r="M201" s="14">
        <f t="shared" si="7"/>
        <v>1.4508134980415788</v>
      </c>
      <c r="N201">
        <v>12.34</v>
      </c>
      <c r="O201">
        <v>0.52</v>
      </c>
      <c r="P201" s="62">
        <v>14.778235294117646</v>
      </c>
      <c r="Q201" s="62">
        <v>16.565686274509794</v>
      </c>
      <c r="R201" s="12">
        <v>21.87</v>
      </c>
      <c r="S201">
        <v>83.93</v>
      </c>
      <c r="T201">
        <v>1</v>
      </c>
      <c r="U201">
        <v>58.62</v>
      </c>
      <c r="V201">
        <v>66.67</v>
      </c>
      <c r="X201">
        <v>35477.050000000003</v>
      </c>
      <c r="Y201">
        <v>19261000</v>
      </c>
      <c r="Z201">
        <v>13276000</v>
      </c>
      <c r="AA201">
        <v>2848000</v>
      </c>
    </row>
    <row r="202" spans="1:27" x14ac:dyDescent="0.3">
      <c r="A202" s="58" t="s">
        <v>22</v>
      </c>
      <c r="B202" s="58">
        <v>2012</v>
      </c>
      <c r="C202" s="58">
        <v>85.16</v>
      </c>
      <c r="D202" s="58">
        <v>85.16</v>
      </c>
      <c r="E202" s="58">
        <v>38.89</v>
      </c>
      <c r="F202" s="58">
        <v>86.88</v>
      </c>
      <c r="G202" s="58">
        <v>81.510000000000005</v>
      </c>
      <c r="H202" s="58">
        <v>89.82</v>
      </c>
      <c r="I202" s="81">
        <f t="shared" si="6"/>
        <v>10.678857600953906</v>
      </c>
      <c r="J202" s="81">
        <v>16.907507101488328</v>
      </c>
      <c r="K202" s="81">
        <v>16.537463664235474</v>
      </c>
      <c r="L202" s="14">
        <v>1.4286352016094155</v>
      </c>
      <c r="M202" s="14">
        <f t="shared" si="7"/>
        <v>1.4477975016436555</v>
      </c>
      <c r="N202">
        <v>11.28</v>
      </c>
      <c r="O202">
        <v>0.49</v>
      </c>
      <c r="P202" s="62">
        <v>7.9368359374999926</v>
      </c>
      <c r="Q202" s="62">
        <v>9.5380468750000045</v>
      </c>
      <c r="R202" s="12">
        <v>13.01</v>
      </c>
      <c r="S202">
        <v>83.33</v>
      </c>
      <c r="T202">
        <v>1</v>
      </c>
      <c r="U202">
        <v>93.89</v>
      </c>
      <c r="V202">
        <v>72.73</v>
      </c>
      <c r="X202">
        <v>43427.91</v>
      </c>
      <c r="Y202">
        <v>22021000</v>
      </c>
      <c r="Z202">
        <v>15210000</v>
      </c>
      <c r="AA202">
        <v>3173000</v>
      </c>
    </row>
    <row r="203" spans="1:27" x14ac:dyDescent="0.3">
      <c r="A203" s="58" t="s">
        <v>22</v>
      </c>
      <c r="B203" s="58">
        <v>2013</v>
      </c>
      <c r="C203" s="58">
        <v>84.25</v>
      </c>
      <c r="D203" s="58">
        <v>84.25</v>
      </c>
      <c r="E203" s="58">
        <v>86.36</v>
      </c>
      <c r="F203" s="58">
        <v>92.08</v>
      </c>
      <c r="G203" s="58">
        <v>80.849999999999994</v>
      </c>
      <c r="H203" s="58">
        <v>81.12</v>
      </c>
      <c r="I203" s="81">
        <f t="shared" si="6"/>
        <v>10.926422355957689</v>
      </c>
      <c r="J203" s="81">
        <v>17.027724239958925</v>
      </c>
      <c r="K203" s="81">
        <v>16.632534738294147</v>
      </c>
      <c r="L203" s="14">
        <v>1.5107219394949425</v>
      </c>
      <c r="M203" s="14">
        <f t="shared" si="7"/>
        <v>1.4846655108507203</v>
      </c>
      <c r="N203">
        <v>12.36</v>
      </c>
      <c r="O203">
        <v>0.46</v>
      </c>
      <c r="P203" s="62">
        <v>4.5099606299212596</v>
      </c>
      <c r="Q203" s="62">
        <v>5.3667968749999986</v>
      </c>
      <c r="R203" s="12">
        <v>8.0399999999999991</v>
      </c>
      <c r="S203">
        <v>91.67</v>
      </c>
      <c r="T203">
        <v>1</v>
      </c>
      <c r="U203">
        <v>79.349999999999994</v>
      </c>
      <c r="V203">
        <v>63.64</v>
      </c>
      <c r="X203">
        <v>55626.91</v>
      </c>
      <c r="Y203">
        <v>24834000</v>
      </c>
      <c r="Z203">
        <v>16727000</v>
      </c>
      <c r="AA203">
        <v>3530000</v>
      </c>
    </row>
    <row r="204" spans="1:27" x14ac:dyDescent="0.3">
      <c r="A204" s="58" t="s">
        <v>22</v>
      </c>
      <c r="B204" s="58">
        <v>2014</v>
      </c>
      <c r="C204" s="58">
        <v>84.53</v>
      </c>
      <c r="D204" s="58">
        <v>84.53</v>
      </c>
      <c r="E204" s="58">
        <v>25</v>
      </c>
      <c r="F204" s="58">
        <v>83.6</v>
      </c>
      <c r="G204" s="58">
        <v>79.2</v>
      </c>
      <c r="H204" s="58">
        <v>95.46</v>
      </c>
      <c r="I204" s="81">
        <f t="shared" si="6"/>
        <v>10.998142019349894</v>
      </c>
      <c r="J204" s="81">
        <v>16.938668119773503</v>
      </c>
      <c r="K204" s="81">
        <v>16.532057889320431</v>
      </c>
      <c r="L204" s="14">
        <v>1.4192454612595766</v>
      </c>
      <c r="M204" s="14">
        <f t="shared" si="7"/>
        <v>1.5017186673717611</v>
      </c>
      <c r="N204">
        <v>11.04</v>
      </c>
      <c r="O204">
        <v>0.45</v>
      </c>
      <c r="P204" s="62">
        <v>5.9405577689243021</v>
      </c>
      <c r="Q204" s="62">
        <v>6.9000390625000003</v>
      </c>
      <c r="R204" s="12">
        <v>8.77</v>
      </c>
      <c r="S204">
        <v>95.31</v>
      </c>
      <c r="T204">
        <v>1</v>
      </c>
      <c r="U204">
        <v>94.92</v>
      </c>
      <c r="V204">
        <v>63.64</v>
      </c>
      <c r="X204">
        <v>59763</v>
      </c>
      <c r="Y204">
        <v>22718000</v>
      </c>
      <c r="Z204">
        <v>15128000</v>
      </c>
      <c r="AA204">
        <v>3134000</v>
      </c>
    </row>
    <row r="205" spans="1:27" x14ac:dyDescent="0.3">
      <c r="A205" s="58" t="s">
        <v>22</v>
      </c>
      <c r="B205" s="58">
        <v>2015</v>
      </c>
      <c r="C205" s="58">
        <v>83.81</v>
      </c>
      <c r="D205" s="58">
        <v>63.33</v>
      </c>
      <c r="E205" s="58">
        <v>42.86</v>
      </c>
      <c r="F205" s="58">
        <v>85.55</v>
      </c>
      <c r="G205" s="58">
        <v>82.1</v>
      </c>
      <c r="H205" s="58">
        <v>84.85</v>
      </c>
      <c r="I205" s="81">
        <f t="shared" si="6"/>
        <v>10.998728497940915</v>
      </c>
      <c r="J205" s="81">
        <v>17.058688675355441</v>
      </c>
      <c r="K205" s="81">
        <v>16.610288762576307</v>
      </c>
      <c r="L205" s="14">
        <v>1.3962446919730587</v>
      </c>
      <c r="M205" s="14">
        <f t="shared" si="7"/>
        <v>1.5658047557919188</v>
      </c>
      <c r="N205">
        <v>11.67</v>
      </c>
      <c r="O205">
        <v>0.42</v>
      </c>
      <c r="P205" s="62">
        <v>7.6819367588932828</v>
      </c>
      <c r="Q205" s="62">
        <v>8.2714785992217958</v>
      </c>
      <c r="R205" s="12">
        <v>9.17</v>
      </c>
      <c r="S205">
        <v>95.71</v>
      </c>
      <c r="T205">
        <v>1</v>
      </c>
      <c r="U205">
        <v>83.29</v>
      </c>
      <c r="V205">
        <v>72.73</v>
      </c>
      <c r="X205">
        <v>59798.06</v>
      </c>
      <c r="Y205">
        <v>25615000</v>
      </c>
      <c r="Z205">
        <v>16359000</v>
      </c>
      <c r="AA205">
        <v>3040000</v>
      </c>
    </row>
    <row r="206" spans="1:27" x14ac:dyDescent="0.3">
      <c r="A206" s="58" t="s">
        <v>22</v>
      </c>
      <c r="B206" s="58">
        <v>2016</v>
      </c>
      <c r="C206" s="58">
        <v>79.209999999999994</v>
      </c>
      <c r="D206" s="58">
        <v>79.209999999999994</v>
      </c>
      <c r="E206" s="58">
        <v>87.5</v>
      </c>
      <c r="F206" s="58">
        <v>82.68</v>
      </c>
      <c r="G206" s="58">
        <v>80.16</v>
      </c>
      <c r="H206" s="58">
        <v>73.33</v>
      </c>
      <c r="I206" s="81">
        <f t="shared" si="6"/>
        <v>11.085315049632825</v>
      </c>
      <c r="J206" s="81">
        <v>17.154584278144579</v>
      </c>
      <c r="K206" s="81">
        <v>16.706604277405695</v>
      </c>
      <c r="L206" s="14">
        <v>1.3785141738009283</v>
      </c>
      <c r="M206" s="14">
        <f t="shared" si="7"/>
        <v>1.5651473935491034</v>
      </c>
      <c r="N206">
        <v>9.73</v>
      </c>
      <c r="O206">
        <v>0.37</v>
      </c>
      <c r="P206" s="62">
        <v>5.3497665369649798</v>
      </c>
      <c r="Q206" s="62">
        <v>5.6182329317269106</v>
      </c>
      <c r="R206" s="12">
        <v>8.7100000000000009</v>
      </c>
      <c r="S206">
        <v>94.44</v>
      </c>
      <c r="T206">
        <v>1</v>
      </c>
      <c r="U206">
        <v>65.28</v>
      </c>
      <c r="V206">
        <v>61.54</v>
      </c>
      <c r="X206">
        <v>65206.54</v>
      </c>
      <c r="Y206">
        <v>28193000</v>
      </c>
      <c r="Z206">
        <v>18013000</v>
      </c>
      <c r="AA206">
        <v>2969000</v>
      </c>
    </row>
    <row r="207" spans="1:27" x14ac:dyDescent="0.3">
      <c r="A207" s="58" t="s">
        <v>22</v>
      </c>
      <c r="B207" s="58">
        <v>2017</v>
      </c>
      <c r="C207" s="58">
        <v>84.99</v>
      </c>
      <c r="D207" s="58">
        <v>75.83</v>
      </c>
      <c r="E207" s="58">
        <v>66.67</v>
      </c>
      <c r="F207" s="58">
        <v>73.510000000000005</v>
      </c>
      <c r="G207" s="58">
        <v>91.76</v>
      </c>
      <c r="H207" s="58">
        <v>86.31</v>
      </c>
      <c r="I207" s="81">
        <f t="shared" si="6"/>
        <v>11.041941355210531</v>
      </c>
      <c r="J207" s="81">
        <v>17.172895366669778</v>
      </c>
      <c r="K207" s="81">
        <v>16.630080602444156</v>
      </c>
      <c r="L207" s="14">
        <v>1.5247511042669064</v>
      </c>
      <c r="M207" s="14">
        <f t="shared" si="7"/>
        <v>1.7208438211674457</v>
      </c>
      <c r="N207">
        <v>10.58</v>
      </c>
      <c r="O207">
        <v>0.42</v>
      </c>
      <c r="P207" s="62">
        <v>5.8285490196078431</v>
      </c>
      <c r="Q207" s="62">
        <v>6.2326050420168064</v>
      </c>
      <c r="R207" s="12">
        <v>8.64</v>
      </c>
      <c r="S207">
        <v>62.2</v>
      </c>
      <c r="T207">
        <v>1</v>
      </c>
      <c r="U207">
        <v>86.39</v>
      </c>
      <c r="V207">
        <v>58.33</v>
      </c>
      <c r="X207">
        <v>62438.75</v>
      </c>
      <c r="Y207">
        <v>28714000</v>
      </c>
      <c r="Z207">
        <v>16686000</v>
      </c>
      <c r="AA207">
        <v>3594000</v>
      </c>
    </row>
    <row r="208" spans="1:27" x14ac:dyDescent="0.3">
      <c r="A208" s="58" t="s">
        <v>22</v>
      </c>
      <c r="B208" s="58">
        <v>2018</v>
      </c>
      <c r="C208" s="58">
        <v>91.74</v>
      </c>
      <c r="D208" s="58">
        <v>91.74</v>
      </c>
      <c r="E208" s="58">
        <v>100</v>
      </c>
      <c r="F208" s="58">
        <v>91.16</v>
      </c>
      <c r="G208" s="58">
        <v>90.95</v>
      </c>
      <c r="H208" s="58">
        <v>93.88</v>
      </c>
      <c r="I208" s="81">
        <f t="shared" si="6"/>
        <v>11.23945118217191</v>
      </c>
      <c r="J208" s="81">
        <v>17.203048404840462</v>
      </c>
      <c r="K208" s="81">
        <v>16.699193327709644</v>
      </c>
      <c r="L208" s="14">
        <v>1.57069708411767</v>
      </c>
      <c r="M208" s="14">
        <f t="shared" si="7"/>
        <v>1.6550894854586129</v>
      </c>
      <c r="N208">
        <v>11.35</v>
      </c>
      <c r="O208">
        <v>0.41</v>
      </c>
      <c r="P208" s="62">
        <v>15.665081300813005</v>
      </c>
      <c r="Q208" s="62">
        <v>17.575252918287951</v>
      </c>
      <c r="R208" s="12">
        <v>28</v>
      </c>
      <c r="S208">
        <v>61.9</v>
      </c>
      <c r="T208">
        <v>1</v>
      </c>
      <c r="U208">
        <v>98.29</v>
      </c>
      <c r="V208">
        <v>63.64</v>
      </c>
      <c r="X208">
        <v>76073.19</v>
      </c>
      <c r="Y208">
        <v>29593000</v>
      </c>
      <c r="Z208">
        <v>17880000</v>
      </c>
      <c r="AA208">
        <v>3810000</v>
      </c>
    </row>
    <row r="209" spans="1:27" x14ac:dyDescent="0.3">
      <c r="A209" s="58" t="s">
        <v>22</v>
      </c>
      <c r="B209" s="58">
        <v>2019</v>
      </c>
      <c r="C209" s="58">
        <v>88.98</v>
      </c>
      <c r="D209" s="58">
        <v>88.98</v>
      </c>
      <c r="E209" s="58">
        <v>100</v>
      </c>
      <c r="F209" s="58">
        <v>89.47</v>
      </c>
      <c r="G209" s="58">
        <v>91.98</v>
      </c>
      <c r="H209" s="58">
        <v>82.86</v>
      </c>
      <c r="I209" s="81">
        <f t="shared" si="6"/>
        <v>11.213766180575409</v>
      </c>
      <c r="J209" s="81">
        <v>17.25458159205451</v>
      </c>
      <c r="K209" s="81">
        <v>16.860128229248076</v>
      </c>
      <c r="L209" s="14">
        <v>1.6313950797861425</v>
      </c>
      <c r="M209" s="14">
        <f t="shared" si="7"/>
        <v>1.4835729930482811</v>
      </c>
      <c r="N209">
        <v>11.62</v>
      </c>
      <c r="O209">
        <v>0.41</v>
      </c>
      <c r="P209" s="62">
        <v>24.825120000000009</v>
      </c>
      <c r="Q209" s="62">
        <v>26.61542635658914</v>
      </c>
      <c r="R209" s="12">
        <v>31.91</v>
      </c>
      <c r="S209">
        <v>60</v>
      </c>
      <c r="T209">
        <v>1</v>
      </c>
      <c r="U209">
        <v>80.260000000000005</v>
      </c>
      <c r="V209">
        <v>58.33</v>
      </c>
      <c r="X209">
        <v>74144.13</v>
      </c>
      <c r="Y209">
        <v>31158000</v>
      </c>
      <c r="Z209">
        <v>21002000</v>
      </c>
      <c r="AA209">
        <v>4111000</v>
      </c>
    </row>
    <row r="210" spans="1:27" x14ac:dyDescent="0.3">
      <c r="A210" s="58" t="s">
        <v>22</v>
      </c>
      <c r="B210" s="58">
        <v>2020</v>
      </c>
      <c r="C210" s="58">
        <v>88.85</v>
      </c>
      <c r="D210" s="58">
        <v>45.89</v>
      </c>
      <c r="E210" s="58">
        <v>2.94</v>
      </c>
      <c r="F210" s="58">
        <v>87.47</v>
      </c>
      <c r="G210" s="58">
        <v>94.84</v>
      </c>
      <c r="H210" s="58">
        <v>79.489999999999995</v>
      </c>
      <c r="I210" s="81">
        <f t="shared" si="6"/>
        <v>11.393189899367272</v>
      </c>
      <c r="J210" s="81">
        <v>17.317729053685159</v>
      </c>
      <c r="K210" s="81">
        <v>17.024295642122304</v>
      </c>
      <c r="L210" s="14">
        <v>1.5206066987274847</v>
      </c>
      <c r="M210" s="14">
        <f t="shared" si="7"/>
        <v>1.3410238797527172</v>
      </c>
      <c r="N210">
        <v>5.47</v>
      </c>
      <c r="O210">
        <v>0.35</v>
      </c>
      <c r="P210" s="62">
        <v>24.792209302325578</v>
      </c>
      <c r="Q210" s="62">
        <v>26.392868217054275</v>
      </c>
      <c r="R210" s="12">
        <v>35.049999999999997</v>
      </c>
      <c r="S210">
        <v>58.65</v>
      </c>
      <c r="T210">
        <v>1</v>
      </c>
      <c r="U210">
        <v>87.76</v>
      </c>
      <c r="V210">
        <v>60</v>
      </c>
      <c r="X210">
        <v>88715.5</v>
      </c>
      <c r="Y210">
        <v>33189000</v>
      </c>
      <c r="Z210">
        <v>24749000</v>
      </c>
      <c r="AA210">
        <v>3575000</v>
      </c>
    </row>
    <row r="211" spans="1:27" x14ac:dyDescent="0.3">
      <c r="A211" s="58" t="s">
        <v>22</v>
      </c>
      <c r="B211" s="58">
        <v>2021</v>
      </c>
      <c r="C211" s="58">
        <v>84.12</v>
      </c>
      <c r="D211" s="58">
        <v>84.12</v>
      </c>
      <c r="E211" s="58">
        <v>100</v>
      </c>
      <c r="F211" s="58">
        <v>86.83</v>
      </c>
      <c r="G211" s="58">
        <v>94.66</v>
      </c>
      <c r="H211" s="58">
        <v>61.48</v>
      </c>
      <c r="I211" s="81">
        <f t="shared" si="6"/>
        <v>11.269067340663737</v>
      </c>
      <c r="J211" s="81">
        <v>17.276642127069465</v>
      </c>
      <c r="K211" s="81">
        <v>16.96918630958422</v>
      </c>
      <c r="L211" s="14">
        <v>1.5570914320618912</v>
      </c>
      <c r="M211" s="14">
        <f t="shared" si="7"/>
        <v>1.3599607206899496</v>
      </c>
      <c r="N211">
        <v>9.2200000000000006</v>
      </c>
      <c r="O211">
        <v>0.4</v>
      </c>
      <c r="P211" s="62">
        <v>53.43942307692307</v>
      </c>
      <c r="Q211" s="62">
        <v>56.638499999999958</v>
      </c>
      <c r="R211" s="12">
        <v>93.21</v>
      </c>
      <c r="S211">
        <v>58.18</v>
      </c>
      <c r="T211">
        <v>1</v>
      </c>
      <c r="U211">
        <v>62.91</v>
      </c>
      <c r="V211">
        <v>61.54</v>
      </c>
      <c r="X211">
        <v>78359.88</v>
      </c>
      <c r="Y211">
        <v>31853000</v>
      </c>
      <c r="Z211">
        <v>23422000</v>
      </c>
      <c r="AA211">
        <v>3745000</v>
      </c>
    </row>
    <row r="212" spans="1:27" x14ac:dyDescent="0.3">
      <c r="A212" s="58" t="s">
        <v>751</v>
      </c>
      <c r="B212" s="58">
        <v>2008</v>
      </c>
      <c r="C212" s="58">
        <v>70.150000000000006</v>
      </c>
      <c r="D212" s="58">
        <v>70.150000000000006</v>
      </c>
      <c r="E212" s="58">
        <v>90.48</v>
      </c>
      <c r="F212" s="58">
        <v>75.209999999999994</v>
      </c>
      <c r="G212" s="58">
        <v>76.510000000000005</v>
      </c>
      <c r="H212" s="58">
        <v>65.33</v>
      </c>
      <c r="I212" s="81">
        <f t="shared" si="6"/>
        <v>10.510805838516648</v>
      </c>
      <c r="J212" s="81">
        <v>19.891316253506005</v>
      </c>
      <c r="K212" s="81">
        <v>19.868777856151205</v>
      </c>
      <c r="L212" s="14">
        <v>1.1297879061365594</v>
      </c>
      <c r="M212" s="14">
        <f t="shared" si="7"/>
        <v>1.0227943060063314</v>
      </c>
      <c r="N212">
        <v>1</v>
      </c>
      <c r="O212">
        <v>0.05</v>
      </c>
      <c r="P212" s="62">
        <v>19.974545454545453</v>
      </c>
      <c r="Q212" s="62">
        <v>25.786875000000009</v>
      </c>
      <c r="R212" s="12">
        <v>34.380000000000003</v>
      </c>
      <c r="S212">
        <v>59</v>
      </c>
      <c r="T212">
        <v>1</v>
      </c>
      <c r="U212">
        <v>77.27</v>
      </c>
      <c r="V212">
        <v>52.94</v>
      </c>
      <c r="X212">
        <v>36710.050000000003</v>
      </c>
      <c r="Y212">
        <v>435200000</v>
      </c>
      <c r="Z212">
        <v>425501000</v>
      </c>
      <c r="AA212">
        <v>2095000</v>
      </c>
    </row>
    <row r="213" spans="1:27" x14ac:dyDescent="0.3">
      <c r="A213" s="58" t="s">
        <v>751</v>
      </c>
      <c r="B213" s="58">
        <v>2009</v>
      </c>
      <c r="C213" s="58">
        <v>78.599999999999994</v>
      </c>
      <c r="D213" s="58">
        <v>48.19</v>
      </c>
      <c r="E213" s="58">
        <v>17.649999999999999</v>
      </c>
      <c r="F213" s="58">
        <v>92.48</v>
      </c>
      <c r="G213" s="58">
        <v>78.150000000000006</v>
      </c>
      <c r="H213" s="58">
        <v>75.27</v>
      </c>
      <c r="I213" s="81">
        <f t="shared" si="6"/>
        <v>9.3027946594174917</v>
      </c>
      <c r="J213" s="81">
        <v>20.745270938974262</v>
      </c>
      <c r="K213" s="81">
        <v>20.701165411733452</v>
      </c>
      <c r="L213" s="14"/>
      <c r="M213" s="14">
        <f t="shared" si="7"/>
        <v>1.0450926348117144</v>
      </c>
      <c r="N213">
        <v>1.85</v>
      </c>
      <c r="O213">
        <v>0.06</v>
      </c>
      <c r="P213" s="62">
        <v>16.568333333333328</v>
      </c>
      <c r="Q213" s="62">
        <v>16.611240310077516</v>
      </c>
      <c r="R213" s="12">
        <v>19.829999999999998</v>
      </c>
      <c r="S213">
        <v>87.98</v>
      </c>
      <c r="T213">
        <v>1</v>
      </c>
      <c r="U213">
        <v>87.26</v>
      </c>
      <c r="V213">
        <v>61.11</v>
      </c>
      <c r="X213">
        <v>10968.63</v>
      </c>
      <c r="Y213">
        <v>1022249000</v>
      </c>
      <c r="Z213">
        <v>978142000</v>
      </c>
      <c r="AA213">
        <v>-7911000</v>
      </c>
    </row>
    <row r="214" spans="1:27" x14ac:dyDescent="0.3">
      <c r="A214" s="58" t="s">
        <v>751</v>
      </c>
      <c r="B214" s="58">
        <v>2010</v>
      </c>
      <c r="C214" s="58">
        <v>74.63</v>
      </c>
      <c r="D214" s="58">
        <v>44.06</v>
      </c>
      <c r="E214" s="58">
        <v>11.36</v>
      </c>
      <c r="F214" s="58">
        <v>88.74</v>
      </c>
      <c r="G214" s="58">
        <v>77.73</v>
      </c>
      <c r="H214" s="58">
        <v>67.599999999999994</v>
      </c>
      <c r="I214" s="81">
        <f t="shared" si="6"/>
        <v>10.474321325785585</v>
      </c>
      <c r="J214" s="81">
        <v>20.71059591134561</v>
      </c>
      <c r="K214" s="81">
        <v>20.661930712782951</v>
      </c>
      <c r="L214" s="14">
        <v>0.54580659266123621</v>
      </c>
      <c r="M214" s="14">
        <f t="shared" si="7"/>
        <v>1.0498687943111595</v>
      </c>
      <c r="N214">
        <v>0.91</v>
      </c>
      <c r="O214">
        <v>0.06</v>
      </c>
      <c r="P214" s="62">
        <v>16.501712062256811</v>
      </c>
      <c r="Q214" s="62">
        <v>17.427003891050575</v>
      </c>
      <c r="R214" s="12">
        <v>19.920000000000002</v>
      </c>
      <c r="S214">
        <v>78.819999999999993</v>
      </c>
      <c r="T214">
        <v>1</v>
      </c>
      <c r="U214">
        <v>77.3</v>
      </c>
      <c r="V214">
        <v>60</v>
      </c>
      <c r="X214">
        <v>35394.839999999997</v>
      </c>
      <c r="Y214">
        <v>987410000</v>
      </c>
      <c r="Z214">
        <v>940508000</v>
      </c>
      <c r="AA214">
        <v>726000</v>
      </c>
    </row>
    <row r="215" spans="1:27" x14ac:dyDescent="0.3">
      <c r="A215" s="58" t="s">
        <v>751</v>
      </c>
      <c r="B215" s="58">
        <v>2011</v>
      </c>
      <c r="C215" s="58">
        <v>74.14</v>
      </c>
      <c r="D215" s="58">
        <v>49.04</v>
      </c>
      <c r="E215" s="58">
        <v>22.97</v>
      </c>
      <c r="F215" s="58">
        <v>86.95</v>
      </c>
      <c r="G215" s="58">
        <v>83.23</v>
      </c>
      <c r="H215" s="58">
        <v>60.03</v>
      </c>
      <c r="I215" s="81">
        <f t="shared" si="6"/>
        <v>10.898939126431506</v>
      </c>
      <c r="J215" s="81">
        <v>20.688726150671666</v>
      </c>
      <c r="K215" s="81">
        <v>20.639292748770174</v>
      </c>
      <c r="L215" s="14" t="s">
        <v>679</v>
      </c>
      <c r="M215" s="14">
        <f t="shared" si="7"/>
        <v>1.0506756168865068</v>
      </c>
      <c r="N215">
        <v>0.45</v>
      </c>
      <c r="O215">
        <v>0.04</v>
      </c>
      <c r="P215" s="62">
        <v>14.778235294117646</v>
      </c>
      <c r="Q215" s="62">
        <v>16.565686274509794</v>
      </c>
      <c r="R215" s="12">
        <v>21.87</v>
      </c>
      <c r="S215">
        <v>73.36</v>
      </c>
      <c r="T215">
        <v>1</v>
      </c>
      <c r="U215">
        <v>66.62</v>
      </c>
      <c r="V215">
        <v>53.33</v>
      </c>
      <c r="X215">
        <v>54118.92</v>
      </c>
      <c r="Y215">
        <v>966050000</v>
      </c>
      <c r="Z215">
        <v>919456000</v>
      </c>
      <c r="AA215">
        <v>-3255000</v>
      </c>
    </row>
    <row r="216" spans="1:27" x14ac:dyDescent="0.3">
      <c r="A216" s="58" t="s">
        <v>751</v>
      </c>
      <c r="B216" s="58">
        <v>2012</v>
      </c>
      <c r="C216" s="58">
        <v>72.58</v>
      </c>
      <c r="D216" s="58">
        <v>62.03</v>
      </c>
      <c r="E216" s="58">
        <v>52.9</v>
      </c>
      <c r="F216" s="58">
        <v>89.77</v>
      </c>
      <c r="G216" s="58">
        <v>73.489999999999995</v>
      </c>
      <c r="H216" s="58">
        <v>66.17</v>
      </c>
      <c r="I216" s="81">
        <f t="shared" si="6"/>
        <v>9.9984631309130929</v>
      </c>
      <c r="J216" s="81">
        <v>20.640174403293745</v>
      </c>
      <c r="K216" s="81">
        <v>20.590400508166393</v>
      </c>
      <c r="L216" s="14">
        <v>-0.47965000629754095</v>
      </c>
      <c r="M216" s="14">
        <f t="shared" si="7"/>
        <v>1.0510334257289142</v>
      </c>
      <c r="N216">
        <v>0.47</v>
      </c>
      <c r="O216">
        <v>0.06</v>
      </c>
      <c r="P216" s="62">
        <v>7.9368359374999926</v>
      </c>
      <c r="Q216" s="62">
        <v>9.5380468750000045</v>
      </c>
      <c r="R216" s="12">
        <v>13.01</v>
      </c>
      <c r="S216">
        <v>85.93</v>
      </c>
      <c r="T216">
        <v>1</v>
      </c>
      <c r="U216">
        <v>69.75</v>
      </c>
      <c r="V216">
        <v>68.75</v>
      </c>
      <c r="X216">
        <v>21992.639999999999</v>
      </c>
      <c r="Y216">
        <v>920267000</v>
      </c>
      <c r="Z216">
        <v>875583000</v>
      </c>
      <c r="AA216">
        <v>-381000</v>
      </c>
    </row>
    <row r="217" spans="1:27" x14ac:dyDescent="0.3">
      <c r="A217" s="58" t="s">
        <v>751</v>
      </c>
      <c r="B217" s="58">
        <v>2013</v>
      </c>
      <c r="C217" s="58">
        <v>65.150000000000006</v>
      </c>
      <c r="D217" s="58">
        <v>38.44</v>
      </c>
      <c r="E217" s="58">
        <v>12.5</v>
      </c>
      <c r="F217" s="58">
        <v>92.16</v>
      </c>
      <c r="G217" s="58">
        <v>69.209999999999994</v>
      </c>
      <c r="H217" s="58">
        <v>50.31</v>
      </c>
      <c r="I217" s="81">
        <f t="shared" si="6"/>
        <v>10.653640579742683</v>
      </c>
      <c r="J217" s="81">
        <v>20.551202682358653</v>
      </c>
      <c r="K217" s="81">
        <v>20.503354556212866</v>
      </c>
      <c r="L217" s="14">
        <v>-1.6502599069543558</v>
      </c>
      <c r="M217" s="14">
        <f t="shared" si="7"/>
        <v>1.0490113258326168</v>
      </c>
      <c r="N217">
        <v>0.4</v>
      </c>
      <c r="O217">
        <v>0.06</v>
      </c>
      <c r="P217" s="62">
        <v>4.5099606299212596</v>
      </c>
      <c r="Q217" s="62">
        <v>5.3667968749999986</v>
      </c>
      <c r="R217" s="12">
        <v>8.0399999999999991</v>
      </c>
      <c r="S217">
        <v>87.21</v>
      </c>
      <c r="T217">
        <v>1</v>
      </c>
      <c r="U217">
        <v>52.33</v>
      </c>
      <c r="V217">
        <v>69.23</v>
      </c>
      <c r="X217">
        <v>42346.48</v>
      </c>
      <c r="Y217">
        <v>841926000</v>
      </c>
      <c r="Z217">
        <v>802590000</v>
      </c>
      <c r="AA217">
        <v>-808000</v>
      </c>
    </row>
    <row r="218" spans="1:27" x14ac:dyDescent="0.3">
      <c r="A218" s="58" t="s">
        <v>751</v>
      </c>
      <c r="B218" s="58">
        <v>2014</v>
      </c>
      <c r="C218" s="58">
        <v>71.900000000000006</v>
      </c>
      <c r="D218" s="58">
        <v>45.95</v>
      </c>
      <c r="E218" s="58">
        <v>18.670000000000002</v>
      </c>
      <c r="F218" s="58">
        <v>92.7</v>
      </c>
      <c r="G218" s="58">
        <v>78.77</v>
      </c>
      <c r="H218" s="58">
        <v>55.46</v>
      </c>
      <c r="I218" s="81">
        <f t="shared" si="6"/>
        <v>11.106259986705988</v>
      </c>
      <c r="J218" s="81">
        <v>20.561630046778038</v>
      </c>
      <c r="K218" s="81">
        <v>20.501181724228893</v>
      </c>
      <c r="L218" s="14">
        <v>1.0966102859974365</v>
      </c>
      <c r="M218" s="14">
        <f t="shared" si="7"/>
        <v>1.0623126985395481</v>
      </c>
      <c r="N218">
        <v>0.45</v>
      </c>
      <c r="O218">
        <v>0.05</v>
      </c>
      <c r="P218" s="62">
        <v>5.9405577689243021</v>
      </c>
      <c r="Q218" s="62">
        <v>6.9000390625000003</v>
      </c>
      <c r="R218" s="12">
        <v>8.77</v>
      </c>
      <c r="S218">
        <v>89.2</v>
      </c>
      <c r="T218">
        <v>1</v>
      </c>
      <c r="U218">
        <v>62</v>
      </c>
      <c r="V218">
        <v>73.33</v>
      </c>
      <c r="X218">
        <v>66586.69</v>
      </c>
      <c r="Y218">
        <v>850751000</v>
      </c>
      <c r="Z218">
        <v>800848000</v>
      </c>
      <c r="AA218">
        <v>1994000</v>
      </c>
    </row>
    <row r="219" spans="1:27" x14ac:dyDescent="0.3">
      <c r="A219" s="58" t="s">
        <v>751</v>
      </c>
      <c r="B219" s="58">
        <v>2015</v>
      </c>
      <c r="C219" s="58">
        <v>82.58</v>
      </c>
      <c r="D219" s="58">
        <v>82.58</v>
      </c>
      <c r="E219" s="58">
        <v>100</v>
      </c>
      <c r="F219" s="58">
        <v>93.74</v>
      </c>
      <c r="G219" s="58">
        <v>88.94</v>
      </c>
      <c r="H219" s="58">
        <v>70.95</v>
      </c>
      <c r="I219" s="81">
        <f t="shared" si="6"/>
        <v>11.154461493103511</v>
      </c>
      <c r="J219" s="81">
        <v>20.503464195226524</v>
      </c>
      <c r="K219" s="81">
        <v>20.44315238343458</v>
      </c>
      <c r="L219" s="14">
        <v>1.0206507471983979</v>
      </c>
      <c r="M219" s="14">
        <f t="shared" si="7"/>
        <v>1.0621676913264293</v>
      </c>
      <c r="P219" s="62">
        <v>7.6819367588932828</v>
      </c>
      <c r="Q219" s="62">
        <v>8.2714785992217958</v>
      </c>
      <c r="R219" s="12">
        <v>9.17</v>
      </c>
      <c r="S219">
        <v>89.01</v>
      </c>
      <c r="T219">
        <v>1</v>
      </c>
      <c r="U219">
        <v>79.02</v>
      </c>
      <c r="V219">
        <v>64.290000000000006</v>
      </c>
      <c r="X219">
        <v>69874.880000000005</v>
      </c>
      <c r="Y219">
        <v>802678000</v>
      </c>
      <c r="Z219">
        <v>755698000</v>
      </c>
      <c r="AA219">
        <v>1775000</v>
      </c>
    </row>
    <row r="220" spans="1:27" x14ac:dyDescent="0.3">
      <c r="A220" s="58" t="s">
        <v>751</v>
      </c>
      <c r="B220" s="58">
        <v>2016</v>
      </c>
      <c r="C220" s="58">
        <v>79.400000000000006</v>
      </c>
      <c r="D220" s="58">
        <v>79.400000000000006</v>
      </c>
      <c r="E220" s="58">
        <v>83.78</v>
      </c>
      <c r="F220" s="58">
        <v>93.97</v>
      </c>
      <c r="G220" s="58">
        <v>82.68</v>
      </c>
      <c r="H220" s="58">
        <v>71.150000000000006</v>
      </c>
      <c r="I220" s="81">
        <f t="shared" si="6"/>
        <v>11.174684004194544</v>
      </c>
      <c r="J220" s="81">
        <v>20.518805413974182</v>
      </c>
      <c r="K220" s="81">
        <v>20.457047756058653</v>
      </c>
      <c r="L220" s="14">
        <v>1.6750383695180493</v>
      </c>
      <c r="M220" s="14">
        <f t="shared" si="7"/>
        <v>1.0637045331161781</v>
      </c>
      <c r="P220" s="62">
        <v>5.3497665369649798</v>
      </c>
      <c r="Q220" s="62">
        <v>5.6182329317269106</v>
      </c>
      <c r="R220" s="12">
        <v>8.7100000000000009</v>
      </c>
      <c r="S220">
        <v>87.56</v>
      </c>
      <c r="T220">
        <v>1</v>
      </c>
      <c r="U220">
        <v>80.430000000000007</v>
      </c>
      <c r="V220">
        <v>64.290000000000006</v>
      </c>
      <c r="X220">
        <v>71302.31</v>
      </c>
      <c r="Y220">
        <v>815087000</v>
      </c>
      <c r="Z220">
        <v>766272000</v>
      </c>
      <c r="AA220">
        <v>4339000</v>
      </c>
    </row>
    <row r="221" spans="1:27" x14ac:dyDescent="0.3">
      <c r="A221" s="58" t="s">
        <v>751</v>
      </c>
      <c r="B221" s="58">
        <v>2017</v>
      </c>
      <c r="C221" s="58">
        <v>80.38</v>
      </c>
      <c r="D221" s="58">
        <v>49.65</v>
      </c>
      <c r="E221" s="58">
        <v>18.920000000000002</v>
      </c>
      <c r="F221" s="58">
        <v>94.49</v>
      </c>
      <c r="G221" s="58">
        <v>83.59</v>
      </c>
      <c r="H221" s="58">
        <v>72.83</v>
      </c>
      <c r="I221" s="81">
        <f t="shared" si="6"/>
        <v>10.879971001204465</v>
      </c>
      <c r="J221" s="81">
        <v>20.512328732906013</v>
      </c>
      <c r="K221" s="81">
        <v>20.449725957271376</v>
      </c>
      <c r="L221" s="14">
        <v>1.8722636088870148</v>
      </c>
      <c r="M221" s="14">
        <f t="shared" si="7"/>
        <v>1.0646038686336734</v>
      </c>
      <c r="P221" s="62">
        <v>5.8285490196078431</v>
      </c>
      <c r="Q221" s="62">
        <v>6.2326050420168064</v>
      </c>
      <c r="R221" s="12">
        <v>8.64</v>
      </c>
      <c r="S221">
        <v>86.3</v>
      </c>
      <c r="T221">
        <v>1</v>
      </c>
      <c r="U221">
        <v>84.1</v>
      </c>
      <c r="V221">
        <v>71.430000000000007</v>
      </c>
      <c r="X221">
        <v>53102.06</v>
      </c>
      <c r="Y221">
        <v>809825000</v>
      </c>
      <c r="Z221">
        <v>760682000</v>
      </c>
      <c r="AA221">
        <v>5503000</v>
      </c>
    </row>
    <row r="222" spans="1:27" x14ac:dyDescent="0.3">
      <c r="A222" s="58" t="s">
        <v>751</v>
      </c>
      <c r="B222" s="58">
        <v>2018</v>
      </c>
      <c r="C222" s="58">
        <v>74.069999999999993</v>
      </c>
      <c r="D222" s="58">
        <v>44.62</v>
      </c>
      <c r="E222" s="58">
        <v>15.17</v>
      </c>
      <c r="F222" s="58">
        <v>87.38</v>
      </c>
      <c r="G222" s="58">
        <v>81.66</v>
      </c>
      <c r="H222" s="58">
        <v>58.3</v>
      </c>
      <c r="I222" s="81">
        <f t="shared" si="6"/>
        <v>10.920079804904319</v>
      </c>
      <c r="J222" s="81">
        <v>20.49403504592469</v>
      </c>
      <c r="K222" s="81">
        <v>20.428822290495322</v>
      </c>
      <c r="L222" s="14">
        <v>2.0202221820198649</v>
      </c>
      <c r="M222" s="14">
        <f t="shared" si="7"/>
        <v>1.0673860924147522</v>
      </c>
      <c r="P222" s="62">
        <v>15.665081300813005</v>
      </c>
      <c r="Q222" s="62">
        <v>17.575252918287951</v>
      </c>
      <c r="R222" s="12">
        <v>28</v>
      </c>
      <c r="S222">
        <v>84.16</v>
      </c>
      <c r="T222">
        <v>1</v>
      </c>
      <c r="U222">
        <v>63.44</v>
      </c>
      <c r="V222">
        <v>69.23</v>
      </c>
      <c r="X222">
        <v>55275.21</v>
      </c>
      <c r="Y222">
        <v>795145000</v>
      </c>
      <c r="Z222">
        <v>744946000</v>
      </c>
      <c r="AA222">
        <v>6540000</v>
      </c>
    </row>
    <row r="223" spans="1:27" x14ac:dyDescent="0.3">
      <c r="A223" s="58" t="s">
        <v>751</v>
      </c>
      <c r="B223" s="58">
        <v>2019</v>
      </c>
      <c r="C223" s="58">
        <v>79.52</v>
      </c>
      <c r="D223" s="58">
        <v>49.51</v>
      </c>
      <c r="E223" s="58">
        <v>19.5</v>
      </c>
      <c r="F223" s="58">
        <v>87.82</v>
      </c>
      <c r="G223" s="58">
        <v>81.3</v>
      </c>
      <c r="H223" s="58">
        <v>73.75</v>
      </c>
      <c r="I223" s="81">
        <f t="shared" si="6"/>
        <v>10.596838962239882</v>
      </c>
      <c r="J223" s="81">
        <v>20.538413480378608</v>
      </c>
      <c r="K223" s="81">
        <v>20.479180785065981</v>
      </c>
      <c r="L223" s="14">
        <v>1.5477752520419936</v>
      </c>
      <c r="M223" s="14">
        <f t="shared" si="7"/>
        <v>1.0610221068876122</v>
      </c>
      <c r="P223" s="62">
        <v>24.825120000000009</v>
      </c>
      <c r="Q223" s="62">
        <v>26.61542635658914</v>
      </c>
      <c r="R223" s="12">
        <v>31.91</v>
      </c>
      <c r="S223">
        <v>83.54</v>
      </c>
      <c r="T223">
        <v>1</v>
      </c>
      <c r="U223">
        <v>70.34</v>
      </c>
      <c r="V223">
        <v>64.290000000000006</v>
      </c>
      <c r="X223">
        <v>40008.17</v>
      </c>
      <c r="Y223">
        <v>831227000</v>
      </c>
      <c r="Z223">
        <v>783421000</v>
      </c>
      <c r="AA223">
        <v>3701000</v>
      </c>
    </row>
    <row r="224" spans="1:27" x14ac:dyDescent="0.3">
      <c r="A224" s="58" t="s">
        <v>751</v>
      </c>
      <c r="B224" s="58">
        <v>2020</v>
      </c>
      <c r="C224" s="58">
        <v>83.95</v>
      </c>
      <c r="D224" s="58">
        <v>58.17</v>
      </c>
      <c r="E224" s="58">
        <v>32.39</v>
      </c>
      <c r="F224" s="58">
        <v>84.64</v>
      </c>
      <c r="G224" s="58">
        <v>83.08</v>
      </c>
      <c r="H224" s="58">
        <v>84.87</v>
      </c>
      <c r="I224" s="81">
        <f t="shared" si="6"/>
        <v>10.854949463101713</v>
      </c>
      <c r="J224" s="81">
        <v>20.582310382619131</v>
      </c>
      <c r="K224" s="81">
        <v>20.523735047100477</v>
      </c>
      <c r="L224" s="14">
        <v>0.86373348113547899</v>
      </c>
      <c r="M224" s="14">
        <f t="shared" si="7"/>
        <v>1.0603248628092514</v>
      </c>
      <c r="P224" s="62">
        <v>24.792209302325578</v>
      </c>
      <c r="Q224" s="62">
        <v>26.392868217054275</v>
      </c>
      <c r="R224" s="12">
        <v>35.049999999999997</v>
      </c>
      <c r="S224">
        <v>79.53</v>
      </c>
      <c r="T224">
        <v>1</v>
      </c>
      <c r="U224">
        <v>89.49</v>
      </c>
      <c r="V224">
        <v>66.67</v>
      </c>
      <c r="X224">
        <v>51789.85</v>
      </c>
      <c r="Y224">
        <v>868528000</v>
      </c>
      <c r="Z224">
        <v>819115000</v>
      </c>
      <c r="AA224">
        <v>1372000</v>
      </c>
    </row>
    <row r="225" spans="1:27" x14ac:dyDescent="0.3">
      <c r="A225" s="58" t="s">
        <v>751</v>
      </c>
      <c r="B225" s="58">
        <v>2021</v>
      </c>
      <c r="C225" s="58">
        <v>81.55</v>
      </c>
      <c r="D225" s="58">
        <v>60.82</v>
      </c>
      <c r="E225" s="58">
        <v>40.1</v>
      </c>
      <c r="F225" s="58">
        <v>86.49</v>
      </c>
      <c r="G225" s="58">
        <v>81.38</v>
      </c>
      <c r="H225" s="58">
        <v>79.8</v>
      </c>
      <c r="I225" s="81">
        <f t="shared" si="6"/>
        <v>10.28893190956085</v>
      </c>
      <c r="J225" s="81">
        <v>20.599296581025577</v>
      </c>
      <c r="K225" s="81">
        <v>20.53724344048544</v>
      </c>
      <c r="L225" s="14">
        <v>2.1139637340515627</v>
      </c>
      <c r="M225" s="14">
        <f t="shared" si="7"/>
        <v>1.0640188857640123</v>
      </c>
      <c r="O225">
        <v>0.05</v>
      </c>
      <c r="P225" s="62">
        <v>53.43942307692307</v>
      </c>
      <c r="Q225" s="62">
        <v>56.638499999999958</v>
      </c>
      <c r="R225" s="12">
        <v>93.21</v>
      </c>
      <c r="S225">
        <v>80.27</v>
      </c>
      <c r="T225">
        <v>1</v>
      </c>
      <c r="U225">
        <v>83.7</v>
      </c>
      <c r="V225">
        <v>71.430000000000007</v>
      </c>
      <c r="X225">
        <v>29405.35</v>
      </c>
      <c r="Y225">
        <v>883407000</v>
      </c>
      <c r="Z225">
        <v>830255000</v>
      </c>
      <c r="AA225">
        <v>7281000</v>
      </c>
    </row>
    <row r="226" spans="1:27" x14ac:dyDescent="0.3">
      <c r="A226" s="58" t="s">
        <v>752</v>
      </c>
      <c r="B226" s="58">
        <v>2008</v>
      </c>
      <c r="C226" s="58">
        <v>65.45</v>
      </c>
      <c r="D226" s="58">
        <v>65.45</v>
      </c>
      <c r="E226" s="58">
        <v>83.33</v>
      </c>
      <c r="F226" s="58">
        <v>65</v>
      </c>
      <c r="G226" s="58">
        <v>59.6</v>
      </c>
      <c r="H226" s="58">
        <v>77.290000000000006</v>
      </c>
      <c r="I226" s="81">
        <f t="shared" si="6"/>
        <v>10.264646129951041</v>
      </c>
      <c r="J226" s="81">
        <v>16.022575449100909</v>
      </c>
      <c r="K226" s="81">
        <v>15.572506034755989</v>
      </c>
      <c r="L226" s="14">
        <v>0.92107924860595225</v>
      </c>
      <c r="M226" s="14">
        <f t="shared" si="7"/>
        <v>1.5684210526315789</v>
      </c>
      <c r="N226">
        <v>15.72</v>
      </c>
      <c r="O226">
        <v>0.72</v>
      </c>
      <c r="P226" s="62">
        <v>19.974545454545453</v>
      </c>
      <c r="Q226" s="62">
        <v>25.786875000000009</v>
      </c>
      <c r="R226" s="12">
        <v>34.380000000000003</v>
      </c>
      <c r="S226">
        <v>50</v>
      </c>
      <c r="T226">
        <v>1</v>
      </c>
      <c r="U226">
        <v>70.540000000000006</v>
      </c>
      <c r="V226">
        <v>54.55</v>
      </c>
      <c r="X226">
        <v>28699.82</v>
      </c>
      <c r="Y226">
        <v>9089000</v>
      </c>
      <c r="Z226">
        <v>5795000</v>
      </c>
      <c r="AA226">
        <v>1512000</v>
      </c>
    </row>
    <row r="227" spans="1:27" x14ac:dyDescent="0.3">
      <c r="A227" s="58" t="s">
        <v>752</v>
      </c>
      <c r="B227" s="58">
        <v>2009</v>
      </c>
      <c r="C227" s="58">
        <v>66.52</v>
      </c>
      <c r="D227" s="58">
        <v>66.52</v>
      </c>
      <c r="E227" s="58">
        <v>100</v>
      </c>
      <c r="F227" s="58">
        <v>53.45</v>
      </c>
      <c r="G227" s="58">
        <v>58.79</v>
      </c>
      <c r="H227" s="58">
        <v>94.62</v>
      </c>
      <c r="I227" s="81">
        <f t="shared" si="6"/>
        <v>9.8398867249598361</v>
      </c>
      <c r="J227" s="81">
        <v>15.960271565764753</v>
      </c>
      <c r="K227" s="81">
        <v>15.32534910517562</v>
      </c>
      <c r="L227" s="14">
        <v>1.0780693874367804</v>
      </c>
      <c r="M227" s="14">
        <f t="shared" si="7"/>
        <v>1.8868758285461777</v>
      </c>
      <c r="N227">
        <v>16.22</v>
      </c>
      <c r="O227">
        <v>0.91</v>
      </c>
      <c r="P227" s="62">
        <v>16.568333333333328</v>
      </c>
      <c r="Q227" s="62">
        <v>16.611240310077516</v>
      </c>
      <c r="R227" s="12">
        <v>19.829999999999998</v>
      </c>
      <c r="S227">
        <v>40.479999999999997</v>
      </c>
      <c r="T227">
        <v>1</v>
      </c>
      <c r="U227">
        <v>97.33</v>
      </c>
      <c r="V227">
        <v>60</v>
      </c>
      <c r="X227">
        <v>18767.59</v>
      </c>
      <c r="Y227">
        <v>8540000</v>
      </c>
      <c r="Z227">
        <v>4526000</v>
      </c>
      <c r="AA227">
        <v>1939000</v>
      </c>
    </row>
    <row r="228" spans="1:27" x14ac:dyDescent="0.3">
      <c r="A228" s="58" t="s">
        <v>752</v>
      </c>
      <c r="B228" s="58">
        <v>2010</v>
      </c>
      <c r="C228" s="58">
        <v>63.07</v>
      </c>
      <c r="D228" s="58">
        <v>62.78</v>
      </c>
      <c r="E228" s="58">
        <v>62.5</v>
      </c>
      <c r="F228" s="58">
        <v>53.57</v>
      </c>
      <c r="G228" s="58">
        <v>56.11</v>
      </c>
      <c r="H228" s="58">
        <v>86.11</v>
      </c>
      <c r="I228" s="81">
        <f t="shared" si="6"/>
        <v>10.208011255208747</v>
      </c>
      <c r="J228" s="81">
        <v>16.395803142262896</v>
      </c>
      <c r="K228" s="81">
        <v>15.90378794830651</v>
      </c>
      <c r="L228" s="14">
        <v>1.1659593621277198</v>
      </c>
      <c r="M228" s="14">
        <f t="shared" si="7"/>
        <v>1.6356089703878083</v>
      </c>
      <c r="N228">
        <v>14.51</v>
      </c>
      <c r="O228">
        <v>0.64</v>
      </c>
      <c r="P228" s="62">
        <v>16.501712062256811</v>
      </c>
      <c r="Q228" s="62">
        <v>17.427003891050575</v>
      </c>
      <c r="R228" s="12">
        <v>19.920000000000002</v>
      </c>
      <c r="S228">
        <v>45.65</v>
      </c>
      <c r="T228">
        <v>1</v>
      </c>
      <c r="U228">
        <v>92.54</v>
      </c>
      <c r="V228">
        <v>60</v>
      </c>
      <c r="X228">
        <v>27119.58</v>
      </c>
      <c r="Y228">
        <v>13201000</v>
      </c>
      <c r="Z228">
        <v>8071000</v>
      </c>
      <c r="AA228">
        <v>2209000</v>
      </c>
    </row>
    <row r="229" spans="1:27" x14ac:dyDescent="0.3">
      <c r="A229" s="58" t="s">
        <v>752</v>
      </c>
      <c r="B229" s="58">
        <v>2011</v>
      </c>
      <c r="C229" s="58">
        <v>64.06</v>
      </c>
      <c r="D229" s="58">
        <v>48.7</v>
      </c>
      <c r="E229" s="58">
        <v>30.77</v>
      </c>
      <c r="F229" s="58">
        <v>53.99</v>
      </c>
      <c r="G229" s="58">
        <v>59.32</v>
      </c>
      <c r="H229" s="58">
        <v>83.35</v>
      </c>
      <c r="I229" s="81">
        <f t="shared" si="6"/>
        <v>10.336279524124384</v>
      </c>
      <c r="J229" s="81">
        <v>16.452852130796028</v>
      </c>
      <c r="K229" s="81">
        <v>15.919034770160067</v>
      </c>
      <c r="L229" s="14">
        <v>1.2325602611778486</v>
      </c>
      <c r="M229" s="14">
        <f t="shared" si="7"/>
        <v>1.7054301403294692</v>
      </c>
      <c r="N229">
        <v>13</v>
      </c>
      <c r="O229">
        <v>0.68</v>
      </c>
      <c r="P229" s="62">
        <v>14.778235294117646</v>
      </c>
      <c r="Q229" s="62">
        <v>16.565686274509794</v>
      </c>
      <c r="R229" s="12">
        <v>21.87</v>
      </c>
      <c r="S229">
        <v>43.48</v>
      </c>
      <c r="T229">
        <v>1</v>
      </c>
      <c r="U229">
        <v>90.62</v>
      </c>
      <c r="V229">
        <v>50</v>
      </c>
      <c r="X229">
        <v>30831.11</v>
      </c>
      <c r="Y229">
        <v>13976000</v>
      </c>
      <c r="Z229">
        <v>8195000</v>
      </c>
      <c r="AA229">
        <v>2430000</v>
      </c>
    </row>
    <row r="230" spans="1:27" x14ac:dyDescent="0.3">
      <c r="A230" s="58" t="s">
        <v>752</v>
      </c>
      <c r="B230" s="58">
        <v>2012</v>
      </c>
      <c r="C230" s="58">
        <v>73.25</v>
      </c>
      <c r="D230" s="58">
        <v>73.25</v>
      </c>
      <c r="E230" s="58">
        <v>84.62</v>
      </c>
      <c r="F230" s="58">
        <v>79.81</v>
      </c>
      <c r="G230" s="58">
        <v>65.03</v>
      </c>
      <c r="H230" s="58">
        <v>82.66</v>
      </c>
      <c r="I230" s="81">
        <f t="shared" si="6"/>
        <v>10.24406776841607</v>
      </c>
      <c r="J230" s="81">
        <v>16.525625293115365</v>
      </c>
      <c r="K230" s="81">
        <v>16.024773493726947</v>
      </c>
      <c r="L230" s="14">
        <v>1.2689174929663181</v>
      </c>
      <c r="M230" s="14">
        <f t="shared" si="7"/>
        <v>1.6501262487649577</v>
      </c>
      <c r="N230">
        <v>12.8</v>
      </c>
      <c r="O230">
        <v>0.64</v>
      </c>
      <c r="P230" s="62">
        <v>7.9368359374999926</v>
      </c>
      <c r="Q230" s="62">
        <v>9.5380468750000045</v>
      </c>
      <c r="R230" s="12">
        <v>13.01</v>
      </c>
      <c r="S230">
        <v>88</v>
      </c>
      <c r="T230">
        <v>1</v>
      </c>
      <c r="U230">
        <v>88.24</v>
      </c>
      <c r="V230">
        <v>60</v>
      </c>
      <c r="X230">
        <v>28115.26</v>
      </c>
      <c r="Y230">
        <v>15031000</v>
      </c>
      <c r="Z230">
        <v>9109000</v>
      </c>
      <c r="AA230">
        <v>2557000</v>
      </c>
    </row>
    <row r="231" spans="1:27" x14ac:dyDescent="0.3">
      <c r="A231" s="58" t="s">
        <v>752</v>
      </c>
      <c r="B231" s="58">
        <v>2013</v>
      </c>
      <c r="C231" s="58">
        <v>67.95</v>
      </c>
      <c r="D231" s="58">
        <v>67.95</v>
      </c>
      <c r="E231" s="58">
        <v>78.13</v>
      </c>
      <c r="F231" s="58">
        <v>80.34</v>
      </c>
      <c r="G231" s="58">
        <v>65.61</v>
      </c>
      <c r="H231" s="58">
        <v>60.12</v>
      </c>
      <c r="I231" s="81">
        <f t="shared" si="6"/>
        <v>10.463206478009836</v>
      </c>
      <c r="J231" s="81">
        <v>16.530337743345509</v>
      </c>
      <c r="K231" s="81">
        <v>15.986391159960892</v>
      </c>
      <c r="L231" s="14">
        <v>1.2839847422953208</v>
      </c>
      <c r="M231" s="14">
        <f t="shared" si="7"/>
        <v>1.7227926078028748</v>
      </c>
      <c r="N231">
        <v>11.76</v>
      </c>
      <c r="O231">
        <v>0.67</v>
      </c>
      <c r="P231" s="62">
        <v>4.5099606299212596</v>
      </c>
      <c r="Q231" s="62">
        <v>5.3667968749999986</v>
      </c>
      <c r="R231" s="12">
        <v>8.0399999999999991</v>
      </c>
      <c r="S231">
        <v>88</v>
      </c>
      <c r="T231">
        <v>1</v>
      </c>
      <c r="U231">
        <v>61.65</v>
      </c>
      <c r="V231">
        <v>66.67</v>
      </c>
      <c r="X231">
        <v>35003.61</v>
      </c>
      <c r="Y231">
        <v>15102000</v>
      </c>
      <c r="Z231">
        <v>8766000</v>
      </c>
      <c r="AA231">
        <v>2611000</v>
      </c>
    </row>
    <row r="232" spans="1:27" x14ac:dyDescent="0.3">
      <c r="A232" s="58" t="s">
        <v>752</v>
      </c>
      <c r="B232" s="58">
        <v>2014</v>
      </c>
      <c r="C232" s="58">
        <v>69.150000000000006</v>
      </c>
      <c r="D232" s="58">
        <v>69.150000000000006</v>
      </c>
      <c r="E232" s="58">
        <v>71.05</v>
      </c>
      <c r="F232" s="58">
        <v>77.099999999999994</v>
      </c>
      <c r="G232" s="58">
        <v>64.87</v>
      </c>
      <c r="H232" s="58">
        <v>69.510000000000005</v>
      </c>
      <c r="I232" s="81">
        <f t="shared" si="6"/>
        <v>10.623498401871645</v>
      </c>
      <c r="J232" s="81">
        <v>16.552148215918397</v>
      </c>
      <c r="K232" s="81">
        <v>15.967389033533616</v>
      </c>
      <c r="L232" s="14">
        <v>1.1540469955562103</v>
      </c>
      <c r="M232" s="14">
        <f t="shared" si="7"/>
        <v>1.7945587722357865</v>
      </c>
      <c r="N232">
        <v>21.34</v>
      </c>
      <c r="O232">
        <v>0.56999999999999995</v>
      </c>
      <c r="P232" s="62">
        <v>5.9405577689243021</v>
      </c>
      <c r="Q232" s="62">
        <v>6.9000390625000003</v>
      </c>
      <c r="R232" s="12">
        <v>8.77</v>
      </c>
      <c r="S232">
        <v>86.54</v>
      </c>
      <c r="T232">
        <v>1</v>
      </c>
      <c r="U232">
        <v>57.69</v>
      </c>
      <c r="V232">
        <v>69.23</v>
      </c>
      <c r="X232">
        <v>41089.11</v>
      </c>
      <c r="Y232">
        <v>15435000</v>
      </c>
      <c r="Z232">
        <v>8601000</v>
      </c>
      <c r="AA232">
        <v>2171000</v>
      </c>
    </row>
    <row r="233" spans="1:27" x14ac:dyDescent="0.3">
      <c r="A233" s="58" t="s">
        <v>752</v>
      </c>
      <c r="B233" s="58">
        <v>2015</v>
      </c>
      <c r="C233" s="58">
        <v>76.53</v>
      </c>
      <c r="D233" s="58">
        <v>76.53</v>
      </c>
      <c r="E233" s="58">
        <v>80</v>
      </c>
      <c r="F233" s="58">
        <v>80.17</v>
      </c>
      <c r="G233" s="58">
        <v>79.03</v>
      </c>
      <c r="H233" s="58">
        <v>68.03</v>
      </c>
      <c r="I233" s="81">
        <f t="shared" si="6"/>
        <v>10.781889276144302</v>
      </c>
      <c r="J233" s="81">
        <v>16.537529408293882</v>
      </c>
      <c r="K233" s="81">
        <v>15.932368301029532</v>
      </c>
      <c r="L233" s="14">
        <v>1.2137250957686143</v>
      </c>
      <c r="M233" s="14">
        <f t="shared" si="7"/>
        <v>1.8315472606863334</v>
      </c>
      <c r="N233">
        <v>11.59</v>
      </c>
      <c r="O233">
        <v>0.57999999999999996</v>
      </c>
      <c r="P233" s="62">
        <v>7.6819367588932828</v>
      </c>
      <c r="Q233" s="62">
        <v>8.2714785992217958</v>
      </c>
      <c r="R233" s="12">
        <v>9.17</v>
      </c>
      <c r="S233">
        <v>88.33</v>
      </c>
      <c r="T233">
        <v>1</v>
      </c>
      <c r="U233">
        <v>58.92</v>
      </c>
      <c r="V233">
        <v>73.33</v>
      </c>
      <c r="X233">
        <v>48140.99</v>
      </c>
      <c r="Y233">
        <v>15211000</v>
      </c>
      <c r="Z233">
        <v>8305000</v>
      </c>
      <c r="AA233">
        <v>2366000</v>
      </c>
    </row>
    <row r="234" spans="1:27" x14ac:dyDescent="0.3">
      <c r="A234" s="58" t="s">
        <v>752</v>
      </c>
      <c r="B234" s="58">
        <v>2016</v>
      </c>
      <c r="C234" s="58">
        <v>77.260000000000005</v>
      </c>
      <c r="D234" s="58">
        <v>77.260000000000005</v>
      </c>
      <c r="E234" s="58">
        <v>100</v>
      </c>
      <c r="F234" s="58">
        <v>89.27</v>
      </c>
      <c r="G234" s="58">
        <v>81.87</v>
      </c>
      <c r="H234" s="58">
        <v>56.29</v>
      </c>
      <c r="I234" s="81">
        <f t="shared" si="6"/>
        <v>11.035510439048474</v>
      </c>
      <c r="J234" s="81">
        <v>16.702431925660086</v>
      </c>
      <c r="K234" s="81">
        <v>16.068064717352755</v>
      </c>
      <c r="L234" s="14">
        <v>1.3331572627067618</v>
      </c>
      <c r="M234" s="14">
        <f t="shared" si="7"/>
        <v>1.8858284272497898</v>
      </c>
      <c r="N234">
        <v>11.29</v>
      </c>
      <c r="O234">
        <v>0.55000000000000004</v>
      </c>
      <c r="P234" s="62">
        <v>5.3497665369649798</v>
      </c>
      <c r="Q234" s="62">
        <v>5.6182329317269106</v>
      </c>
      <c r="R234" s="12">
        <v>8.7100000000000009</v>
      </c>
      <c r="S234">
        <v>86.36</v>
      </c>
      <c r="T234">
        <v>1</v>
      </c>
      <c r="U234">
        <v>42.3</v>
      </c>
      <c r="V234">
        <v>78.569999999999993</v>
      </c>
      <c r="X234">
        <v>62038.5</v>
      </c>
      <c r="Y234">
        <v>17938000</v>
      </c>
      <c r="Z234">
        <v>9512000</v>
      </c>
      <c r="AA234">
        <v>2793000</v>
      </c>
    </row>
    <row r="235" spans="1:27" x14ac:dyDescent="0.3">
      <c r="A235" s="58" t="s">
        <v>752</v>
      </c>
      <c r="B235" s="58">
        <v>2017</v>
      </c>
      <c r="C235" s="58">
        <v>80.98</v>
      </c>
      <c r="D235" s="58">
        <v>57.99</v>
      </c>
      <c r="E235" s="58">
        <v>35</v>
      </c>
      <c r="F235" s="58">
        <v>88.79</v>
      </c>
      <c r="G235" s="58">
        <v>87.49</v>
      </c>
      <c r="H235" s="58">
        <v>60.49</v>
      </c>
      <c r="I235" s="81">
        <f t="shared" si="6"/>
        <v>10.965815625651864</v>
      </c>
      <c r="J235" s="81">
        <v>17.423586598474603</v>
      </c>
      <c r="K235" s="81">
        <v>16.964907679062414</v>
      </c>
      <c r="L235" s="14">
        <v>1.4058518603354215</v>
      </c>
      <c r="M235" s="14">
        <f t="shared" si="7"/>
        <v>1.5819826773004031</v>
      </c>
      <c r="N235">
        <v>23.22</v>
      </c>
      <c r="O235">
        <v>0.31</v>
      </c>
      <c r="P235" s="62">
        <v>5.8285490196078431</v>
      </c>
      <c r="Q235" s="62">
        <v>6.2326050420168064</v>
      </c>
      <c r="R235" s="12">
        <v>8.64</v>
      </c>
      <c r="S235">
        <v>89.19</v>
      </c>
      <c r="T235">
        <v>1</v>
      </c>
      <c r="U235">
        <v>53.82</v>
      </c>
      <c r="V235">
        <v>72.73</v>
      </c>
      <c r="X235">
        <v>57861.97</v>
      </c>
      <c r="Y235">
        <v>36895000</v>
      </c>
      <c r="Z235">
        <v>23322000</v>
      </c>
      <c r="AA235">
        <v>3079000</v>
      </c>
    </row>
    <row r="236" spans="1:27" x14ac:dyDescent="0.3">
      <c r="A236" s="58" t="s">
        <v>752</v>
      </c>
      <c r="B236" s="58">
        <v>2018</v>
      </c>
      <c r="C236" s="58">
        <v>82.82</v>
      </c>
      <c r="D236" s="58">
        <v>77.77</v>
      </c>
      <c r="E236" s="58">
        <v>72.73</v>
      </c>
      <c r="F236" s="58">
        <v>83.8</v>
      </c>
      <c r="G236" s="58">
        <v>90.52</v>
      </c>
      <c r="H236" s="58">
        <v>66.87</v>
      </c>
      <c r="I236" s="81">
        <f t="shared" si="6"/>
        <v>10.942991704359663</v>
      </c>
      <c r="J236" s="81">
        <v>17.438276918618683</v>
      </c>
      <c r="K236" s="81">
        <v>16.935758706215832</v>
      </c>
      <c r="L236" s="14">
        <v>1.4544201901674911</v>
      </c>
      <c r="M236" s="14">
        <f t="shared" si="7"/>
        <v>1.6528783330390253</v>
      </c>
      <c r="N236">
        <v>6.59</v>
      </c>
      <c r="O236">
        <v>0.34</v>
      </c>
      <c r="P236" s="62">
        <v>15.665081300813005</v>
      </c>
      <c r="Q236" s="62">
        <v>17.575252918287951</v>
      </c>
      <c r="R236" s="12">
        <v>28</v>
      </c>
      <c r="S236">
        <v>89.74</v>
      </c>
      <c r="T236">
        <v>1</v>
      </c>
      <c r="U236">
        <v>55.47</v>
      </c>
      <c r="V236">
        <v>78.569999999999993</v>
      </c>
      <c r="X236">
        <v>56556.29</v>
      </c>
      <c r="Y236">
        <v>37441000</v>
      </c>
      <c r="Z236">
        <v>22652000</v>
      </c>
      <c r="AA236">
        <v>3282000</v>
      </c>
    </row>
    <row r="237" spans="1:27" x14ac:dyDescent="0.3">
      <c r="A237" s="58" t="s">
        <v>752</v>
      </c>
      <c r="B237" s="58">
        <v>2019</v>
      </c>
      <c r="C237" s="58">
        <v>84.37</v>
      </c>
      <c r="D237" s="58">
        <v>45.31</v>
      </c>
      <c r="E237" s="58">
        <v>6.25</v>
      </c>
      <c r="F237" s="58">
        <v>88.04</v>
      </c>
      <c r="G237" s="58">
        <v>90.52</v>
      </c>
      <c r="H237" s="58">
        <v>68.75</v>
      </c>
      <c r="I237" s="81">
        <f t="shared" si="6"/>
        <v>10.764191153106172</v>
      </c>
      <c r="J237" s="81">
        <v>17.278586676672294</v>
      </c>
      <c r="K237" s="81">
        <v>16.929381359535306</v>
      </c>
      <c r="L237" s="14">
        <v>1.4551205520497432</v>
      </c>
      <c r="M237" s="14">
        <f t="shared" si="7"/>
        <v>1.4179402878976364</v>
      </c>
      <c r="N237">
        <v>-9.6300000000000008</v>
      </c>
      <c r="O237">
        <v>0.4</v>
      </c>
      <c r="P237" s="62">
        <v>24.825120000000009</v>
      </c>
      <c r="Q237" s="62">
        <v>26.61542635658914</v>
      </c>
      <c r="R237" s="12">
        <v>31.91</v>
      </c>
      <c r="S237">
        <v>90.24</v>
      </c>
      <c r="T237">
        <v>1</v>
      </c>
      <c r="U237">
        <v>62.4</v>
      </c>
      <c r="V237">
        <v>66.67</v>
      </c>
      <c r="X237">
        <v>47296.480000000003</v>
      </c>
      <c r="Y237">
        <v>31915000</v>
      </c>
      <c r="Z237">
        <v>22508000</v>
      </c>
      <c r="AA237">
        <v>3285000</v>
      </c>
    </row>
    <row r="238" spans="1:27" x14ac:dyDescent="0.3">
      <c r="A238" s="58" t="s">
        <v>752</v>
      </c>
      <c r="B238" s="58">
        <v>2020</v>
      </c>
      <c r="C238" s="58">
        <v>89.7</v>
      </c>
      <c r="D238" s="58">
        <v>89.7</v>
      </c>
      <c r="E238" s="58">
        <v>100</v>
      </c>
      <c r="F238" s="58">
        <v>89.87</v>
      </c>
      <c r="G238" s="58">
        <v>93.33</v>
      </c>
      <c r="H238" s="58">
        <v>82.46</v>
      </c>
      <c r="I238" s="81">
        <f t="shared" si="6"/>
        <v>10.858786090285033</v>
      </c>
      <c r="J238" s="81">
        <v>17.250593935625567</v>
      </c>
      <c r="K238" s="81">
        <v>16.900854990207954</v>
      </c>
      <c r="L238" s="14">
        <v>1.4400720668003617</v>
      </c>
      <c r="M238" s="14">
        <f t="shared" si="7"/>
        <v>1.4186971428571429</v>
      </c>
      <c r="N238">
        <v>4.3099999999999996</v>
      </c>
      <c r="O238">
        <v>0.45</v>
      </c>
      <c r="P238" s="62">
        <v>24.792209302325578</v>
      </c>
      <c r="Q238" s="62">
        <v>26.392868217054275</v>
      </c>
      <c r="R238" s="12">
        <v>35.049999999999997</v>
      </c>
      <c r="S238">
        <v>90.48</v>
      </c>
      <c r="T238">
        <v>1</v>
      </c>
      <c r="U238">
        <v>81.44</v>
      </c>
      <c r="V238">
        <v>69.23</v>
      </c>
      <c r="X238">
        <v>51988.93</v>
      </c>
      <c r="Y238">
        <v>31034000</v>
      </c>
      <c r="Z238">
        <v>21875000</v>
      </c>
      <c r="AA238">
        <v>3221000</v>
      </c>
    </row>
    <row r="239" spans="1:27" x14ac:dyDescent="0.3">
      <c r="A239" s="58" t="s">
        <v>752</v>
      </c>
      <c r="B239" s="58">
        <v>2021</v>
      </c>
      <c r="C239" s="58">
        <v>91.27</v>
      </c>
      <c r="D239" s="58">
        <v>91.27</v>
      </c>
      <c r="E239" s="58">
        <v>100</v>
      </c>
      <c r="F239" s="58">
        <v>91.61</v>
      </c>
      <c r="G239" s="58">
        <v>94.71</v>
      </c>
      <c r="H239" s="58">
        <v>84.23</v>
      </c>
      <c r="I239" s="81">
        <f t="shared" si="6"/>
        <v>10.882589126469469</v>
      </c>
      <c r="J239" s="81">
        <v>17.10200764742995</v>
      </c>
      <c r="K239" s="81">
        <v>16.775408378509049</v>
      </c>
      <c r="L239" s="14">
        <v>1.3488520656440206</v>
      </c>
      <c r="M239" s="14">
        <f t="shared" si="7"/>
        <v>1.3862458540630183</v>
      </c>
      <c r="N239">
        <v>0.73</v>
      </c>
      <c r="O239">
        <v>0.49</v>
      </c>
      <c r="P239" s="62">
        <v>53.43942307692307</v>
      </c>
      <c r="Q239" s="62">
        <v>56.638499999999958</v>
      </c>
      <c r="R239" s="12">
        <v>93.21</v>
      </c>
      <c r="S239">
        <v>93.88</v>
      </c>
      <c r="T239">
        <v>1</v>
      </c>
      <c r="U239">
        <v>82.52</v>
      </c>
      <c r="V239">
        <v>83.33</v>
      </c>
      <c r="X239">
        <v>53241.27</v>
      </c>
      <c r="Y239">
        <v>26749000</v>
      </c>
      <c r="Z239">
        <v>19296000</v>
      </c>
      <c r="AA239">
        <v>2853000</v>
      </c>
    </row>
    <row r="240" spans="1:27" x14ac:dyDescent="0.3">
      <c r="A240" s="58" t="s">
        <v>753</v>
      </c>
      <c r="B240" s="58">
        <v>2008</v>
      </c>
      <c r="C240" s="58">
        <v>83.02</v>
      </c>
      <c r="D240" s="58">
        <v>43.59</v>
      </c>
      <c r="E240" s="58">
        <v>3.13</v>
      </c>
      <c r="F240" s="58">
        <v>90.94</v>
      </c>
      <c r="G240" s="58">
        <v>80.22</v>
      </c>
      <c r="H240" s="58">
        <v>84.75</v>
      </c>
      <c r="I240" s="81">
        <f t="shared" si="6"/>
        <v>11.098976974513615</v>
      </c>
      <c r="J240" s="81">
        <v>21.419517194559631</v>
      </c>
      <c r="K240" s="81">
        <v>21.398969764695934</v>
      </c>
      <c r="L240" s="14"/>
      <c r="M240" s="14">
        <f t="shared" si="7"/>
        <v>1.0207599816018593</v>
      </c>
      <c r="N240">
        <v>-0.22</v>
      </c>
      <c r="O240">
        <v>0.03</v>
      </c>
      <c r="P240" s="62">
        <v>19.974545454545453</v>
      </c>
      <c r="Q240" s="62">
        <v>25.786875000000009</v>
      </c>
      <c r="R240" s="12">
        <v>34.380000000000003</v>
      </c>
      <c r="S240">
        <v>84.48</v>
      </c>
      <c r="T240">
        <v>1</v>
      </c>
      <c r="U240">
        <v>88.81</v>
      </c>
      <c r="V240">
        <v>52.94</v>
      </c>
      <c r="X240">
        <v>66103.5</v>
      </c>
      <c r="Y240">
        <v>2006218000</v>
      </c>
      <c r="Z240">
        <v>1965416000</v>
      </c>
      <c r="AA240">
        <v>-26109000</v>
      </c>
    </row>
    <row r="241" spans="1:27" x14ac:dyDescent="0.3">
      <c r="A241" s="58" t="s">
        <v>753</v>
      </c>
      <c r="B241" s="58">
        <v>2009</v>
      </c>
      <c r="C241" s="58">
        <v>74.05</v>
      </c>
      <c r="D241" s="58">
        <v>38.49</v>
      </c>
      <c r="E241" s="58">
        <v>2.63</v>
      </c>
      <c r="F241" s="58">
        <v>89.64</v>
      </c>
      <c r="G241" s="58">
        <v>76.87</v>
      </c>
      <c r="H241" s="58">
        <v>67.150000000000006</v>
      </c>
      <c r="I241" s="81">
        <f t="shared" si="6"/>
        <v>10.272120266518577</v>
      </c>
      <c r="J241" s="81">
        <v>21.009699630622318</v>
      </c>
      <c r="K241" s="81">
        <v>20.972495760823477</v>
      </c>
      <c r="L241" s="14">
        <v>-1.1116975282167654</v>
      </c>
      <c r="M241" s="14">
        <f t="shared" si="7"/>
        <v>1.037904596671803</v>
      </c>
      <c r="N241">
        <v>0.26</v>
      </c>
      <c r="O241">
        <v>0.03</v>
      </c>
      <c r="P241" s="62">
        <v>16.568333333333328</v>
      </c>
      <c r="Q241" s="62">
        <v>16.611240310077516</v>
      </c>
      <c r="R241" s="12">
        <v>19.829999999999998</v>
      </c>
      <c r="S241">
        <v>98.48</v>
      </c>
      <c r="T241">
        <v>1</v>
      </c>
      <c r="U241">
        <v>57.43</v>
      </c>
      <c r="V241">
        <v>16.670000000000002</v>
      </c>
      <c r="X241">
        <v>28915.13</v>
      </c>
      <c r="Y241">
        <v>1331670000</v>
      </c>
      <c r="Z241">
        <v>1283037000</v>
      </c>
      <c r="AA241">
        <v>-671000</v>
      </c>
    </row>
    <row r="242" spans="1:27" x14ac:dyDescent="0.3">
      <c r="A242" s="58" t="s">
        <v>753</v>
      </c>
      <c r="B242" s="58">
        <v>2010</v>
      </c>
      <c r="C242" s="58">
        <v>71.22</v>
      </c>
      <c r="D242" s="58">
        <v>39.56</v>
      </c>
      <c r="E242" s="58">
        <v>13.16</v>
      </c>
      <c r="F242" s="58">
        <v>88.08</v>
      </c>
      <c r="G242" s="58">
        <v>79.489999999999995</v>
      </c>
      <c r="H242" s="58">
        <v>59.56</v>
      </c>
      <c r="I242" s="81">
        <f t="shared" si="6"/>
        <v>10.553740801930095</v>
      </c>
      <c r="J242" s="81">
        <v>20.991554823228597</v>
      </c>
      <c r="K242" s="81">
        <v>20.951088026344515</v>
      </c>
      <c r="L242" s="14">
        <v>2.0903814817181705</v>
      </c>
      <c r="M242" s="14">
        <f t="shared" si="7"/>
        <v>1.0412967348323303</v>
      </c>
      <c r="N242">
        <v>0.99</v>
      </c>
      <c r="O242">
        <v>0.04</v>
      </c>
      <c r="P242" s="62">
        <v>16.501712062256811</v>
      </c>
      <c r="Q242" s="62">
        <v>17.427003891050575</v>
      </c>
      <c r="R242" s="12">
        <v>19.920000000000002</v>
      </c>
      <c r="S242">
        <v>96.43</v>
      </c>
      <c r="T242">
        <v>1</v>
      </c>
      <c r="U242">
        <v>46.1</v>
      </c>
      <c r="V242">
        <v>16.670000000000002</v>
      </c>
      <c r="X242">
        <v>38320.519999999997</v>
      </c>
      <c r="Y242">
        <v>1307725000</v>
      </c>
      <c r="Z242">
        <v>1255862000</v>
      </c>
      <c r="AA242">
        <v>7088000</v>
      </c>
    </row>
    <row r="243" spans="1:27" x14ac:dyDescent="0.3">
      <c r="A243" s="58" t="s">
        <v>753</v>
      </c>
      <c r="B243" s="58">
        <v>2011</v>
      </c>
      <c r="C243" s="58">
        <v>77.36</v>
      </c>
      <c r="D243" s="58">
        <v>42.25</v>
      </c>
      <c r="E243" s="58">
        <v>10.87</v>
      </c>
      <c r="F243" s="58">
        <v>88.03</v>
      </c>
      <c r="G243" s="58">
        <v>84.51</v>
      </c>
      <c r="H243" s="58">
        <v>68.64</v>
      </c>
      <c r="I243" s="81">
        <f t="shared" si="6"/>
        <v>10.777358347192694</v>
      </c>
      <c r="J243" s="81">
        <v>21.067306503467567</v>
      </c>
      <c r="K243" s="81">
        <v>21.025430528157589</v>
      </c>
      <c r="L243" s="14">
        <v>1.9347047452131525</v>
      </c>
      <c r="M243" s="14">
        <f t="shared" si="7"/>
        <v>1.0427651421069439</v>
      </c>
      <c r="N243">
        <v>0.6</v>
      </c>
      <c r="O243">
        <v>0.03</v>
      </c>
      <c r="P243" s="62">
        <v>14.778235294117646</v>
      </c>
      <c r="Q243" s="62">
        <v>16.565686274509794</v>
      </c>
      <c r="R243" s="12">
        <v>21.87</v>
      </c>
      <c r="S243">
        <v>94.68</v>
      </c>
      <c r="T243">
        <v>1</v>
      </c>
      <c r="U243">
        <v>57.43</v>
      </c>
      <c r="V243">
        <v>14.29</v>
      </c>
      <c r="X243">
        <v>47923.360000000001</v>
      </c>
      <c r="Y243">
        <v>1410636000</v>
      </c>
      <c r="Z243">
        <v>1352784000</v>
      </c>
      <c r="AA243">
        <v>5922000</v>
      </c>
    </row>
    <row r="244" spans="1:27" x14ac:dyDescent="0.3">
      <c r="A244" s="58" t="s">
        <v>753</v>
      </c>
      <c r="B244" s="58">
        <v>2012</v>
      </c>
      <c r="C244" s="58">
        <v>86.15</v>
      </c>
      <c r="D244" s="58">
        <v>44.54</v>
      </c>
      <c r="E244" s="58">
        <v>7.89</v>
      </c>
      <c r="F244" s="58">
        <v>88.24</v>
      </c>
      <c r="G244" s="58">
        <v>85.02</v>
      </c>
      <c r="H244" s="58">
        <v>87.3</v>
      </c>
      <c r="I244" s="81">
        <f t="shared" si="6"/>
        <v>10.484300513144444</v>
      </c>
      <c r="J244" s="81">
        <v>20.947280208986168</v>
      </c>
      <c r="K244" s="81">
        <v>20.906287148854638</v>
      </c>
      <c r="L244" s="14"/>
      <c r="M244" s="14">
        <f t="shared" si="7"/>
        <v>1.0418448752539888</v>
      </c>
      <c r="N244">
        <v>0.56000000000000005</v>
      </c>
      <c r="O244">
        <v>0.02</v>
      </c>
      <c r="P244" s="62">
        <v>7.9368359374999926</v>
      </c>
      <c r="Q244" s="62">
        <v>9.5380468750000045</v>
      </c>
      <c r="R244" s="12">
        <v>13.01</v>
      </c>
      <c r="S244">
        <v>91.67</v>
      </c>
      <c r="T244">
        <v>1</v>
      </c>
      <c r="U244">
        <v>85.26</v>
      </c>
      <c r="V244">
        <v>85.71</v>
      </c>
      <c r="X244">
        <v>35749.82</v>
      </c>
      <c r="Y244">
        <v>1251089000</v>
      </c>
      <c r="Z244">
        <v>1200840000</v>
      </c>
      <c r="AA244">
        <v>-5402000</v>
      </c>
    </row>
    <row r="245" spans="1:27" x14ac:dyDescent="0.3">
      <c r="A245" s="58" t="s">
        <v>753</v>
      </c>
      <c r="B245" s="58">
        <v>2013</v>
      </c>
      <c r="C245" s="58">
        <v>88.44</v>
      </c>
      <c r="D245" s="58">
        <v>45.35</v>
      </c>
      <c r="E245" s="58">
        <v>6</v>
      </c>
      <c r="F245" s="58">
        <v>91.51</v>
      </c>
      <c r="G245" s="58">
        <v>84.56</v>
      </c>
      <c r="H245" s="58">
        <v>91.7</v>
      </c>
      <c r="I245" s="81">
        <f t="shared" si="6"/>
        <v>10.730647572306587</v>
      </c>
      <c r="J245" s="81">
        <v>20.724280322182207</v>
      </c>
      <c r="K245" s="81">
        <v>20.67310768751166</v>
      </c>
      <c r="L245" s="14">
        <v>1.8932625545585766</v>
      </c>
      <c r="M245" s="14">
        <f t="shared" si="7"/>
        <v>1.0525045763811418</v>
      </c>
      <c r="N245">
        <v>0.93</v>
      </c>
      <c r="O245">
        <v>0.04</v>
      </c>
      <c r="P245" s="62">
        <v>4.5099606299212596</v>
      </c>
      <c r="Q245" s="62">
        <v>5.3667968749999986</v>
      </c>
      <c r="R245" s="12">
        <v>8.0399999999999991</v>
      </c>
      <c r="S245">
        <v>91.3</v>
      </c>
      <c r="T245">
        <v>1</v>
      </c>
      <c r="U245">
        <v>91.88</v>
      </c>
      <c r="V245">
        <v>92.31</v>
      </c>
      <c r="X245">
        <v>45736.3</v>
      </c>
      <c r="Y245">
        <v>1001015000</v>
      </c>
      <c r="Z245">
        <v>951079000</v>
      </c>
      <c r="AA245">
        <v>5641000</v>
      </c>
    </row>
    <row r="246" spans="1:27" x14ac:dyDescent="0.3">
      <c r="A246" s="58" t="s">
        <v>753</v>
      </c>
      <c r="B246" s="58">
        <v>2014</v>
      </c>
      <c r="C246" s="58">
        <v>79.849999999999994</v>
      </c>
      <c r="D246" s="58">
        <v>40.76</v>
      </c>
      <c r="E246" s="58">
        <v>5</v>
      </c>
      <c r="F246" s="58">
        <v>93.77</v>
      </c>
      <c r="G246" s="58">
        <v>84.23</v>
      </c>
      <c r="H246" s="58">
        <v>73.010000000000005</v>
      </c>
      <c r="I246" s="81">
        <f t="shared" si="6"/>
        <v>10.879064222353872</v>
      </c>
      <c r="J246" s="81">
        <v>20.77340556623351</v>
      </c>
      <c r="K246" s="81">
        <v>20.720311477119974</v>
      </c>
      <c r="L246" s="14">
        <v>1.8814478154915857</v>
      </c>
      <c r="M246" s="14">
        <f t="shared" si="7"/>
        <v>1.0545288601374054</v>
      </c>
      <c r="N246">
        <v>0.98</v>
      </c>
      <c r="O246">
        <v>0.03</v>
      </c>
      <c r="P246" s="62">
        <v>5.9405577689243021</v>
      </c>
      <c r="Q246" s="62">
        <v>6.9000390625000003</v>
      </c>
      <c r="R246" s="12">
        <v>8.77</v>
      </c>
      <c r="S246">
        <v>90.43</v>
      </c>
      <c r="T246">
        <v>1</v>
      </c>
      <c r="U246">
        <v>72.44</v>
      </c>
      <c r="V246">
        <v>81.819999999999993</v>
      </c>
      <c r="X246">
        <v>53053.93</v>
      </c>
      <c r="Y246">
        <v>1051418000</v>
      </c>
      <c r="Z246">
        <v>997050000</v>
      </c>
      <c r="AA246">
        <v>5563000</v>
      </c>
    </row>
    <row r="247" spans="1:27" x14ac:dyDescent="0.3">
      <c r="A247" s="58" t="s">
        <v>753</v>
      </c>
      <c r="B247" s="58">
        <v>2015</v>
      </c>
      <c r="C247" s="58">
        <v>82.62</v>
      </c>
      <c r="D247" s="58">
        <v>57.49</v>
      </c>
      <c r="E247" s="58">
        <v>36.11</v>
      </c>
      <c r="F247" s="58">
        <v>95.12</v>
      </c>
      <c r="G247" s="58">
        <v>87.1</v>
      </c>
      <c r="H247" s="58">
        <v>75.95</v>
      </c>
      <c r="I247" s="81">
        <f t="shared" si="6"/>
        <v>10.877532909369943</v>
      </c>
      <c r="J247" s="81">
        <v>20.650677939662504</v>
      </c>
      <c r="K247" s="81">
        <v>20.587074910895982</v>
      </c>
      <c r="L247" s="14">
        <v>2.0835580571916754</v>
      </c>
      <c r="M247" s="14">
        <f t="shared" si="7"/>
        <v>1.0656692747365575</v>
      </c>
      <c r="N247">
        <v>1.28</v>
      </c>
      <c r="O247">
        <v>0.04</v>
      </c>
      <c r="P247" s="62">
        <v>7.6819367588932828</v>
      </c>
      <c r="Q247" s="62">
        <v>8.2714785992217958</v>
      </c>
      <c r="R247" s="12">
        <v>9.17</v>
      </c>
      <c r="S247">
        <v>91.96</v>
      </c>
      <c r="T247">
        <v>1</v>
      </c>
      <c r="U247">
        <v>72.08</v>
      </c>
      <c r="V247">
        <v>81.819999999999993</v>
      </c>
      <c r="X247">
        <v>52972.75</v>
      </c>
      <c r="Y247">
        <v>929984000</v>
      </c>
      <c r="Z247">
        <v>872676000</v>
      </c>
      <c r="AA247">
        <v>7033000</v>
      </c>
    </row>
    <row r="248" spans="1:27" x14ac:dyDescent="0.3">
      <c r="A248" s="58" t="s">
        <v>753</v>
      </c>
      <c r="B248" s="58">
        <v>2016</v>
      </c>
      <c r="C248" s="58">
        <v>91.38</v>
      </c>
      <c r="D248" s="58">
        <v>48.82</v>
      </c>
      <c r="E248" s="58">
        <v>9.6199999999999992</v>
      </c>
      <c r="F248" s="58">
        <v>95.41</v>
      </c>
      <c r="G248" s="58">
        <v>86.26</v>
      </c>
      <c r="H248" s="58">
        <v>95.46</v>
      </c>
      <c r="I248" s="81">
        <f t="shared" si="6"/>
        <v>11.154915773509353</v>
      </c>
      <c r="J248" s="81">
        <v>20.641905010936465</v>
      </c>
      <c r="K248" s="81">
        <v>20.581194078999985</v>
      </c>
      <c r="L248" s="14">
        <v>1.9869149840020961</v>
      </c>
      <c r="M248" s="14">
        <f t="shared" si="7"/>
        <v>1.0625917084601739</v>
      </c>
      <c r="N248">
        <v>0.99</v>
      </c>
      <c r="O248">
        <v>0.04</v>
      </c>
      <c r="P248" s="62">
        <v>5.3497665369649798</v>
      </c>
      <c r="Q248" s="62">
        <v>5.6182329317269106</v>
      </c>
      <c r="R248" s="12">
        <v>8.7100000000000009</v>
      </c>
      <c r="S248">
        <v>90.91</v>
      </c>
      <c r="T248">
        <v>1</v>
      </c>
      <c r="U248">
        <v>99.34</v>
      </c>
      <c r="V248">
        <v>90.91</v>
      </c>
      <c r="X248">
        <v>69906.63</v>
      </c>
      <c r="Y248">
        <v>921861000</v>
      </c>
      <c r="Z248">
        <v>867559000</v>
      </c>
      <c r="AA248">
        <v>6293000</v>
      </c>
    </row>
    <row r="249" spans="1:27" x14ac:dyDescent="0.3">
      <c r="A249" s="58" t="s">
        <v>753</v>
      </c>
      <c r="B249" s="58">
        <v>2017</v>
      </c>
      <c r="C249" s="58">
        <v>90.94</v>
      </c>
      <c r="D249" s="58">
        <v>53.81</v>
      </c>
      <c r="E249" s="58">
        <v>16.670000000000002</v>
      </c>
      <c r="F249" s="58">
        <v>97.87</v>
      </c>
      <c r="G249" s="58">
        <v>85.37</v>
      </c>
      <c r="H249" s="58">
        <v>94.58</v>
      </c>
      <c r="I249" s="81">
        <f t="shared" si="6"/>
        <v>10.965276265952088</v>
      </c>
      <c r="J249" s="81">
        <v>20.624326881091015</v>
      </c>
      <c r="K249" s="81">
        <v>20.566058657446128</v>
      </c>
      <c r="L249" s="14">
        <v>2.0541237336955462</v>
      </c>
      <c r="M249" s="14">
        <f t="shared" si="7"/>
        <v>1.0599992744524163</v>
      </c>
      <c r="N249">
        <v>0.75</v>
      </c>
      <c r="O249">
        <v>0.04</v>
      </c>
      <c r="P249" s="62">
        <v>5.8285490196078431</v>
      </c>
      <c r="Q249" s="62">
        <v>6.2326050420168064</v>
      </c>
      <c r="R249" s="12">
        <v>8.64</v>
      </c>
      <c r="S249">
        <v>91.11</v>
      </c>
      <c r="T249">
        <v>1</v>
      </c>
      <c r="U249">
        <v>99.38</v>
      </c>
      <c r="V249">
        <v>91.67</v>
      </c>
      <c r="X249">
        <v>57830.77</v>
      </c>
      <c r="Y249">
        <v>905798000</v>
      </c>
      <c r="Z249">
        <v>854527000</v>
      </c>
      <c r="AA249">
        <v>6800000</v>
      </c>
    </row>
    <row r="250" spans="1:27" x14ac:dyDescent="0.3">
      <c r="A250" s="58" t="s">
        <v>753</v>
      </c>
      <c r="B250" s="58">
        <v>2018</v>
      </c>
      <c r="C250" s="58">
        <v>92.11</v>
      </c>
      <c r="D250" s="58">
        <v>50.86</v>
      </c>
      <c r="E250" s="58">
        <v>9.6199999999999992</v>
      </c>
      <c r="F250" s="58">
        <v>99.14</v>
      </c>
      <c r="G250" s="58">
        <v>85.19</v>
      </c>
      <c r="H250" s="58">
        <v>95.84</v>
      </c>
      <c r="I250" s="81">
        <f t="shared" si="6"/>
        <v>10.986866906938548</v>
      </c>
      <c r="J250" s="81">
        <v>20.652106070866775</v>
      </c>
      <c r="K250" s="81">
        <v>20.594484222814742</v>
      </c>
      <c r="L250" s="14">
        <v>2.0237688030894372</v>
      </c>
      <c r="M250" s="14">
        <f t="shared" si="7"/>
        <v>1.0593143381798564</v>
      </c>
      <c r="N250">
        <v>1.37</v>
      </c>
      <c r="O250">
        <v>0.04</v>
      </c>
      <c r="P250" s="62">
        <v>15.665081300813005</v>
      </c>
      <c r="Q250" s="62">
        <v>17.575252918287951</v>
      </c>
      <c r="R250" s="12">
        <v>28</v>
      </c>
      <c r="S250">
        <v>99.52</v>
      </c>
      <c r="T250">
        <v>0</v>
      </c>
      <c r="U250">
        <v>99.62</v>
      </c>
      <c r="V250">
        <v>92.31</v>
      </c>
      <c r="X250">
        <v>59092.95</v>
      </c>
      <c r="Y250">
        <v>931313088</v>
      </c>
      <c r="Z250">
        <v>879165942</v>
      </c>
      <c r="AA250">
        <v>6566789</v>
      </c>
    </row>
    <row r="251" spans="1:27" x14ac:dyDescent="0.3">
      <c r="A251" s="58" t="s">
        <v>753</v>
      </c>
      <c r="B251" s="58">
        <v>2019</v>
      </c>
      <c r="C251" s="58">
        <v>90.73</v>
      </c>
      <c r="D251" s="58">
        <v>46.2</v>
      </c>
      <c r="E251" s="58">
        <v>1.67</v>
      </c>
      <c r="F251" s="58">
        <v>98.16</v>
      </c>
      <c r="G251" s="58">
        <v>84.68</v>
      </c>
      <c r="H251" s="58">
        <v>93.6</v>
      </c>
      <c r="I251" s="81">
        <f t="shared" si="6"/>
        <v>10.63490956635367</v>
      </c>
      <c r="J251" s="81">
        <v>20.652673109228832</v>
      </c>
      <c r="K251" s="81">
        <v>20.594164561986549</v>
      </c>
      <c r="L251" s="14">
        <v>1.9613686202606344</v>
      </c>
      <c r="M251" s="14">
        <f t="shared" si="7"/>
        <v>1.0602540479040994</v>
      </c>
      <c r="N251">
        <v>1.36</v>
      </c>
      <c r="O251">
        <v>0.04</v>
      </c>
      <c r="P251" s="62">
        <v>24.825120000000009</v>
      </c>
      <c r="Q251" s="62">
        <v>26.61542635658914</v>
      </c>
      <c r="R251" s="12">
        <v>31.91</v>
      </c>
      <c r="S251">
        <v>98.61</v>
      </c>
      <c r="T251">
        <v>0</v>
      </c>
      <c r="U251">
        <v>97.7</v>
      </c>
      <c r="V251">
        <v>92.86</v>
      </c>
      <c r="X251">
        <v>41560.67</v>
      </c>
      <c r="Y251">
        <v>931841328</v>
      </c>
      <c r="Z251">
        <v>878884952</v>
      </c>
      <c r="AA251">
        <v>6109050</v>
      </c>
    </row>
    <row r="252" spans="1:27" x14ac:dyDescent="0.3">
      <c r="A252" s="58" t="s">
        <v>753</v>
      </c>
      <c r="B252" s="58">
        <v>2020</v>
      </c>
      <c r="C252" s="58">
        <v>90.73</v>
      </c>
      <c r="D252" s="58">
        <v>47.86</v>
      </c>
      <c r="E252" s="58">
        <v>5</v>
      </c>
      <c r="F252" s="58">
        <v>96.85</v>
      </c>
      <c r="G252" s="58">
        <v>85</v>
      </c>
      <c r="H252" s="58">
        <v>93.73</v>
      </c>
      <c r="I252" s="81">
        <f t="shared" si="6"/>
        <v>10.605735693435221</v>
      </c>
      <c r="J252" s="81">
        <v>20.711344463915232</v>
      </c>
      <c r="K252" s="81">
        <v>20.656332322099647</v>
      </c>
      <c r="L252" s="14">
        <v>2.0905452912482332</v>
      </c>
      <c r="M252" s="14">
        <f t="shared" si="7"/>
        <v>1.0565534430746752</v>
      </c>
      <c r="N252">
        <v>0.97</v>
      </c>
      <c r="O252">
        <v>0.03</v>
      </c>
      <c r="P252" s="62">
        <v>24.792209302325578</v>
      </c>
      <c r="Q252" s="62">
        <v>26.392868217054275</v>
      </c>
      <c r="R252" s="12">
        <v>35.049999999999997</v>
      </c>
      <c r="S252">
        <v>97.89</v>
      </c>
      <c r="T252">
        <v>0</v>
      </c>
      <c r="U252">
        <v>96.27</v>
      </c>
      <c r="V252">
        <v>92.86</v>
      </c>
      <c r="X252">
        <v>40365.699999999997</v>
      </c>
      <c r="Y252">
        <v>988149405</v>
      </c>
      <c r="Z252">
        <v>935257380</v>
      </c>
      <c r="AA252">
        <v>7089325</v>
      </c>
    </row>
    <row r="253" spans="1:27" x14ac:dyDescent="0.3">
      <c r="A253" s="58" t="s">
        <v>753</v>
      </c>
      <c r="B253" s="58">
        <v>2021</v>
      </c>
      <c r="C253" s="58">
        <v>88.95</v>
      </c>
      <c r="D253" s="58">
        <v>48.38</v>
      </c>
      <c r="E253" s="58">
        <v>7.81</v>
      </c>
      <c r="F253" s="58">
        <v>96.88</v>
      </c>
      <c r="G253" s="58">
        <v>84.3</v>
      </c>
      <c r="H253" s="58">
        <v>90.49</v>
      </c>
      <c r="I253" s="81">
        <f t="shared" si="6"/>
        <v>10.605735693435221</v>
      </c>
      <c r="J253" s="81">
        <v>20.733983271520074</v>
      </c>
      <c r="K253" s="81">
        <v>20.677369791173255</v>
      </c>
      <c r="L253" s="14">
        <v>2.3381513482814675</v>
      </c>
      <c r="M253" s="14">
        <f t="shared" si="7"/>
        <v>1.0582466981888736</v>
      </c>
      <c r="N253">
        <v>0.92</v>
      </c>
      <c r="O253">
        <v>0.03</v>
      </c>
      <c r="P253" s="62">
        <v>53.43942307692307</v>
      </c>
      <c r="Q253" s="62">
        <v>56.638499999999958</v>
      </c>
      <c r="R253" s="12">
        <v>93.21</v>
      </c>
      <c r="S253">
        <v>97.76</v>
      </c>
      <c r="T253">
        <v>0</v>
      </c>
      <c r="U253">
        <v>91.99</v>
      </c>
      <c r="V253">
        <v>92.31</v>
      </c>
      <c r="X253">
        <v>40365.699999999997</v>
      </c>
      <c r="Y253">
        <v>1010775072</v>
      </c>
      <c r="Z253">
        <v>955141248</v>
      </c>
      <c r="AA253">
        <v>9362063</v>
      </c>
    </row>
    <row r="254" spans="1:27" x14ac:dyDescent="0.3">
      <c r="A254" s="58" t="s">
        <v>28</v>
      </c>
      <c r="B254" s="58">
        <v>2008</v>
      </c>
      <c r="C254" s="58">
        <v>67.38</v>
      </c>
      <c r="D254" s="58">
        <v>58.11</v>
      </c>
      <c r="E254" s="58">
        <v>47.62</v>
      </c>
      <c r="F254" s="58">
        <v>85.69</v>
      </c>
      <c r="G254" s="58">
        <v>50.71</v>
      </c>
      <c r="H254" s="58">
        <v>85.72</v>
      </c>
      <c r="I254" s="81">
        <f t="shared" si="6"/>
        <v>11.115254553045402</v>
      </c>
      <c r="J254" s="81">
        <v>21.451554267105596</v>
      </c>
      <c r="K254" s="81">
        <v>21.42267536799358</v>
      </c>
      <c r="L254" s="14">
        <v>1.4440914598461072</v>
      </c>
      <c r="M254" s="14">
        <f t="shared" si="7"/>
        <v>1.0292999377907983</v>
      </c>
      <c r="N254">
        <v>0.61</v>
      </c>
      <c r="O254">
        <v>0.04</v>
      </c>
      <c r="P254" s="62">
        <v>19.974545454545453</v>
      </c>
      <c r="Q254" s="62">
        <v>25.786875000000009</v>
      </c>
      <c r="R254" s="12">
        <v>34.380000000000003</v>
      </c>
      <c r="S254">
        <v>81.5</v>
      </c>
      <c r="T254">
        <v>1</v>
      </c>
      <c r="U254">
        <v>90.34</v>
      </c>
      <c r="V254">
        <v>66.67</v>
      </c>
      <c r="X254">
        <v>67188.31</v>
      </c>
      <c r="Y254">
        <v>2071532000</v>
      </c>
      <c r="Z254">
        <v>2012564000</v>
      </c>
      <c r="AA254">
        <v>3238000</v>
      </c>
    </row>
    <row r="255" spans="1:27" x14ac:dyDescent="0.3">
      <c r="A255" s="58" t="s">
        <v>28</v>
      </c>
      <c r="B255" s="58">
        <v>2009</v>
      </c>
      <c r="C255" s="58">
        <v>69.180000000000007</v>
      </c>
      <c r="D255" s="58">
        <v>50.15</v>
      </c>
      <c r="E255" s="58">
        <v>28.43</v>
      </c>
      <c r="F255" s="58">
        <v>92.73</v>
      </c>
      <c r="G255" s="58">
        <v>49.13</v>
      </c>
      <c r="H255" s="58">
        <v>88.1</v>
      </c>
      <c r="I255" s="81">
        <f t="shared" si="6"/>
        <v>10.224884221688598</v>
      </c>
      <c r="J255" s="81">
        <v>21.43995765435147</v>
      </c>
      <c r="K255" s="81">
        <v>21.399929914487959</v>
      </c>
      <c r="L255" s="14">
        <v>2.2504493385735174</v>
      </c>
      <c r="M255" s="14">
        <f t="shared" si="7"/>
        <v>1.0408396465416632</v>
      </c>
      <c r="N255">
        <v>0.47</v>
      </c>
      <c r="O255">
        <v>0.04</v>
      </c>
      <c r="P255" s="62">
        <v>16.568333333333328</v>
      </c>
      <c r="Q255" s="62">
        <v>16.611240310077516</v>
      </c>
      <c r="R255" s="12">
        <v>19.829999999999998</v>
      </c>
      <c r="S255">
        <v>94.57</v>
      </c>
      <c r="T255">
        <v>1</v>
      </c>
      <c r="U255">
        <v>96.07</v>
      </c>
      <c r="V255">
        <v>66.67</v>
      </c>
      <c r="X255">
        <v>27581.05</v>
      </c>
      <c r="Y255">
        <v>2047648000</v>
      </c>
      <c r="Z255">
        <v>1967304000</v>
      </c>
      <c r="AA255">
        <v>8492000</v>
      </c>
    </row>
    <row r="256" spans="1:27" x14ac:dyDescent="0.3">
      <c r="A256" s="58" t="s">
        <v>28</v>
      </c>
      <c r="B256" s="58">
        <v>2010</v>
      </c>
      <c r="C256" s="58">
        <v>74.040000000000006</v>
      </c>
      <c r="D256" s="58">
        <v>73.13</v>
      </c>
      <c r="E256" s="58">
        <v>50</v>
      </c>
      <c r="F256" s="58">
        <v>94.22</v>
      </c>
      <c r="G256" s="58">
        <v>60.21</v>
      </c>
      <c r="H256" s="58">
        <v>86.31</v>
      </c>
      <c r="I256" s="81">
        <f t="shared" si="6"/>
        <v>11.10034797372313</v>
      </c>
      <c r="J256" s="81">
        <v>21.410855603648912</v>
      </c>
      <c r="K256" s="81">
        <v>21.366848228392474</v>
      </c>
      <c r="L256" s="14">
        <v>2.6086717571219311</v>
      </c>
      <c r="M256" s="14">
        <f t="shared" si="7"/>
        <v>1.0449900619297037</v>
      </c>
      <c r="N256">
        <v>0.53</v>
      </c>
      <c r="O256">
        <v>0.04</v>
      </c>
      <c r="P256" s="62">
        <v>16.501712062256811</v>
      </c>
      <c r="Q256" s="62">
        <v>17.427003891050575</v>
      </c>
      <c r="R256" s="12">
        <v>19.920000000000002</v>
      </c>
      <c r="S256">
        <v>90.63</v>
      </c>
      <c r="T256">
        <v>1</v>
      </c>
      <c r="U256">
        <v>89.78</v>
      </c>
      <c r="V256">
        <v>72.22</v>
      </c>
      <c r="X256">
        <v>66194.19</v>
      </c>
      <c r="Y256">
        <v>1988916000</v>
      </c>
      <c r="Z256">
        <v>1903287000</v>
      </c>
      <c r="AA256">
        <v>12581000</v>
      </c>
    </row>
    <row r="257" spans="1:27" x14ac:dyDescent="0.3">
      <c r="A257" s="58" t="s">
        <v>28</v>
      </c>
      <c r="B257" s="58">
        <v>2011</v>
      </c>
      <c r="C257" s="58">
        <v>73.5</v>
      </c>
      <c r="D257" s="58">
        <v>56.12</v>
      </c>
      <c r="E257" s="58">
        <v>40.54</v>
      </c>
      <c r="F257" s="58">
        <v>92.23</v>
      </c>
      <c r="G257" s="58">
        <v>66.53</v>
      </c>
      <c r="H257" s="58">
        <v>77.319999999999993</v>
      </c>
      <c r="I257" s="81">
        <f t="shared" si="6"/>
        <v>10.987171127073093</v>
      </c>
      <c r="J257" s="81">
        <v>21.394136733241929</v>
      </c>
      <c r="K257" s="81">
        <v>21.349372168155359</v>
      </c>
      <c r="L257" s="14">
        <v>2.3502317464613989</v>
      </c>
      <c r="M257" s="14">
        <f t="shared" si="7"/>
        <v>1.0457816174182517</v>
      </c>
      <c r="N257">
        <v>0.46</v>
      </c>
      <c r="O257">
        <v>0.04</v>
      </c>
      <c r="P257" s="62">
        <v>14.778235294117646</v>
      </c>
      <c r="Q257" s="62">
        <v>16.565686274509794</v>
      </c>
      <c r="R257" s="12">
        <v>21.87</v>
      </c>
      <c r="S257">
        <v>87.17</v>
      </c>
      <c r="T257">
        <v>1</v>
      </c>
      <c r="U257">
        <v>79.03</v>
      </c>
      <c r="V257">
        <v>68.42</v>
      </c>
      <c r="X257">
        <v>59110.93</v>
      </c>
      <c r="Y257">
        <v>1955940000</v>
      </c>
      <c r="Z257">
        <v>1870314000</v>
      </c>
      <c r="AA257">
        <v>9488000</v>
      </c>
    </row>
    <row r="258" spans="1:27" x14ac:dyDescent="0.3">
      <c r="A258" s="58" t="s">
        <v>28</v>
      </c>
      <c r="B258" s="58">
        <v>2012</v>
      </c>
      <c r="C258" s="58">
        <v>82.17</v>
      </c>
      <c r="D258" s="58">
        <v>82.17</v>
      </c>
      <c r="E258" s="58">
        <v>91.3</v>
      </c>
      <c r="F258" s="58">
        <v>93.37</v>
      </c>
      <c r="G258" s="58">
        <v>78.13</v>
      </c>
      <c r="H258" s="58">
        <v>84.98</v>
      </c>
      <c r="I258" s="81">
        <f t="shared" ref="I258:I321" si="8">LN(X258)</f>
        <v>10.539805088734928</v>
      </c>
      <c r="J258" s="81">
        <v>21.364813886881986</v>
      </c>
      <c r="K258" s="81">
        <v>21.313824766680014</v>
      </c>
      <c r="L258" s="14">
        <v>2.4061339686226044</v>
      </c>
      <c r="M258" s="14">
        <f t="shared" ref="M258:M321" si="9">Y258/Z258</f>
        <v>1.052311444284949</v>
      </c>
      <c r="N258">
        <v>0.48</v>
      </c>
      <c r="O258">
        <v>0.05</v>
      </c>
      <c r="P258" s="62">
        <v>7.9368359374999926</v>
      </c>
      <c r="Q258" s="62">
        <v>9.5380468750000045</v>
      </c>
      <c r="R258" s="12">
        <v>13.01</v>
      </c>
      <c r="S258">
        <v>85.93</v>
      </c>
      <c r="T258">
        <v>1</v>
      </c>
      <c r="U258">
        <v>93.01</v>
      </c>
      <c r="V258">
        <v>66.67</v>
      </c>
      <c r="X258">
        <v>37790.199999999997</v>
      </c>
      <c r="Y258">
        <v>1899419000</v>
      </c>
      <c r="Z258">
        <v>1804997000</v>
      </c>
      <c r="AA258">
        <v>10091000</v>
      </c>
    </row>
    <row r="259" spans="1:27" x14ac:dyDescent="0.3">
      <c r="A259" s="58" t="s">
        <v>28</v>
      </c>
      <c r="B259" s="58">
        <v>2013</v>
      </c>
      <c r="C259" s="58">
        <v>82.32</v>
      </c>
      <c r="D259" s="58">
        <v>50.73</v>
      </c>
      <c r="E259" s="58">
        <v>19.64</v>
      </c>
      <c r="F259" s="58">
        <v>94.25</v>
      </c>
      <c r="G259" s="58">
        <v>79</v>
      </c>
      <c r="H259" s="58">
        <v>83.69</v>
      </c>
      <c r="I259" s="81">
        <f t="shared" si="8"/>
        <v>10.875800141503126</v>
      </c>
      <c r="J259" s="81">
        <v>21.306920644135666</v>
      </c>
      <c r="K259" s="81">
        <v>21.254726682482058</v>
      </c>
      <c r="L259" s="14">
        <v>2.1433548674234886</v>
      </c>
      <c r="M259" s="14">
        <f t="shared" si="9"/>
        <v>1.0535800768301227</v>
      </c>
      <c r="N259">
        <v>0.35</v>
      </c>
      <c r="O259">
        <v>0.05</v>
      </c>
      <c r="P259" s="62">
        <v>4.5099606299212596</v>
      </c>
      <c r="Q259" s="62">
        <v>5.3667968749999986</v>
      </c>
      <c r="R259" s="12">
        <v>8.0399999999999991</v>
      </c>
      <c r="S259">
        <v>87.21</v>
      </c>
      <c r="T259">
        <v>1</v>
      </c>
      <c r="U259">
        <v>90.86</v>
      </c>
      <c r="V259">
        <v>72.22</v>
      </c>
      <c r="X259">
        <v>52881.04</v>
      </c>
      <c r="Y259">
        <v>1792578000</v>
      </c>
      <c r="Z259">
        <v>1701416000</v>
      </c>
      <c r="AA259">
        <v>7528000</v>
      </c>
    </row>
    <row r="260" spans="1:27" x14ac:dyDescent="0.3">
      <c r="A260" s="58" t="s">
        <v>28</v>
      </c>
      <c r="B260" s="58">
        <v>2014</v>
      </c>
      <c r="C260" s="58">
        <v>80.36</v>
      </c>
      <c r="D260" s="58">
        <v>50.18</v>
      </c>
      <c r="E260" s="58">
        <v>18.670000000000002</v>
      </c>
      <c r="F260" s="58">
        <v>95.33</v>
      </c>
      <c r="G260" s="58">
        <v>79.069999999999993</v>
      </c>
      <c r="H260" s="58">
        <v>77.47</v>
      </c>
      <c r="I260" s="81">
        <f t="shared" si="8"/>
        <v>11.163350258146719</v>
      </c>
      <c r="J260" s="81">
        <v>21.451104257296286</v>
      </c>
      <c r="K260" s="81">
        <v>21.408152997272939</v>
      </c>
      <c r="L260" s="14">
        <v>2.1806434221888034</v>
      </c>
      <c r="M260" s="14">
        <f t="shared" si="9"/>
        <v>1.0438870145819512</v>
      </c>
      <c r="N260">
        <v>0.02</v>
      </c>
      <c r="O260">
        <v>0.04</v>
      </c>
      <c r="P260" s="62">
        <v>5.9405577689243021</v>
      </c>
      <c r="Q260" s="62">
        <v>6.9000390625000003</v>
      </c>
      <c r="R260" s="12">
        <v>8.77</v>
      </c>
      <c r="S260">
        <v>89.2</v>
      </c>
      <c r="T260">
        <v>1</v>
      </c>
      <c r="U260">
        <v>81.58</v>
      </c>
      <c r="V260">
        <v>68.42</v>
      </c>
      <c r="X260">
        <v>70498.75</v>
      </c>
      <c r="Y260">
        <v>2070600000</v>
      </c>
      <c r="Z260">
        <v>1983548000</v>
      </c>
      <c r="AA260">
        <v>7852000</v>
      </c>
    </row>
    <row r="261" spans="1:27" x14ac:dyDescent="0.3">
      <c r="A261" s="58" t="s">
        <v>28</v>
      </c>
      <c r="B261" s="58">
        <v>2015</v>
      </c>
      <c r="C261" s="58">
        <v>91.22</v>
      </c>
      <c r="D261" s="58">
        <v>53.22</v>
      </c>
      <c r="E261" s="58">
        <v>21.74</v>
      </c>
      <c r="F261" s="58">
        <v>95.88</v>
      </c>
      <c r="G261" s="58">
        <v>96.32</v>
      </c>
      <c r="H261" s="58">
        <v>83.95</v>
      </c>
      <c r="I261" s="81">
        <f t="shared" si="8"/>
        <v>11.024658960002208</v>
      </c>
      <c r="J261" s="81">
        <v>21.410301882500494</v>
      </c>
      <c r="K261" s="81">
        <v>21.362797555288704</v>
      </c>
      <c r="L261" s="14">
        <v>2.3459318974974117</v>
      </c>
      <c r="M261" s="14">
        <f t="shared" si="9"/>
        <v>1.0486507388453112</v>
      </c>
      <c r="N261">
        <v>0.4</v>
      </c>
      <c r="O261">
        <v>0.05</v>
      </c>
      <c r="P261" s="62">
        <v>7.6819367588932828</v>
      </c>
      <c r="Q261" s="62">
        <v>8.2714785992217958</v>
      </c>
      <c r="R261" s="12">
        <v>9.17</v>
      </c>
      <c r="S261">
        <v>89.01</v>
      </c>
      <c r="T261">
        <v>1</v>
      </c>
      <c r="U261">
        <v>96.39</v>
      </c>
      <c r="V261">
        <v>62.5</v>
      </c>
      <c r="X261">
        <v>61368.93</v>
      </c>
      <c r="Y261">
        <v>1987815000</v>
      </c>
      <c r="Z261">
        <v>1895593000</v>
      </c>
      <c r="AA261">
        <v>9443000</v>
      </c>
    </row>
    <row r="262" spans="1:27" x14ac:dyDescent="0.3">
      <c r="A262" s="58" t="s">
        <v>28</v>
      </c>
      <c r="B262" s="58">
        <v>2016</v>
      </c>
      <c r="C262" s="58">
        <v>91.46</v>
      </c>
      <c r="D262" s="58">
        <v>87.4</v>
      </c>
      <c r="E262" s="58">
        <v>83.78</v>
      </c>
      <c r="F262" s="58">
        <v>93.41</v>
      </c>
      <c r="G262" s="58">
        <v>97.03</v>
      </c>
      <c r="H262" s="58">
        <v>85.12</v>
      </c>
      <c r="I262" s="81">
        <f t="shared" si="8"/>
        <v>11.083500088542152</v>
      </c>
      <c r="J262" s="81">
        <v>21.451230782663586</v>
      </c>
      <c r="K262" s="81">
        <v>21.403364251456669</v>
      </c>
      <c r="L262" s="14">
        <v>2.3925172004946531</v>
      </c>
      <c r="M262" s="14">
        <f t="shared" si="9"/>
        <v>1.0490306331278696</v>
      </c>
      <c r="N262">
        <v>0.45</v>
      </c>
      <c r="O262">
        <v>0.04</v>
      </c>
      <c r="P262" s="62">
        <v>5.3497665369649798</v>
      </c>
      <c r="Q262" s="62">
        <v>5.6182329317269106</v>
      </c>
      <c r="R262" s="12">
        <v>8.7100000000000009</v>
      </c>
      <c r="S262">
        <v>87.56</v>
      </c>
      <c r="T262">
        <v>1</v>
      </c>
      <c r="U262">
        <v>96.39</v>
      </c>
      <c r="V262">
        <v>73.33</v>
      </c>
      <c r="X262">
        <v>65088.3</v>
      </c>
      <c r="Y262">
        <v>2070862000</v>
      </c>
      <c r="Z262">
        <v>1974072000</v>
      </c>
      <c r="AA262">
        <v>9941000</v>
      </c>
    </row>
    <row r="263" spans="1:27" x14ac:dyDescent="0.3">
      <c r="A263" s="58" t="s">
        <v>28</v>
      </c>
      <c r="B263" s="58">
        <v>2017</v>
      </c>
      <c r="C263" s="58">
        <v>95.72</v>
      </c>
      <c r="D263" s="58">
        <v>53.6</v>
      </c>
      <c r="E263" s="58">
        <v>11.49</v>
      </c>
      <c r="F263" s="58">
        <v>96.35</v>
      </c>
      <c r="G263" s="58">
        <v>97.63</v>
      </c>
      <c r="H263" s="58">
        <v>93.05</v>
      </c>
      <c r="I263" s="81">
        <f t="shared" si="8"/>
        <v>11.228172432024328</v>
      </c>
      <c r="J263" s="81">
        <v>21.393769578924072</v>
      </c>
      <c r="K263" s="81">
        <v>21.341789143067164</v>
      </c>
      <c r="L263" s="14">
        <v>2.3706175033858727</v>
      </c>
      <c r="M263" s="14">
        <f t="shared" si="9"/>
        <v>1.0533551343212018</v>
      </c>
      <c r="N263">
        <v>0.47</v>
      </c>
      <c r="O263">
        <v>0.05</v>
      </c>
      <c r="P263" s="62">
        <v>5.8285490196078431</v>
      </c>
      <c r="Q263" s="62">
        <v>6.2326050420168064</v>
      </c>
      <c r="R263" s="12">
        <v>8.64</v>
      </c>
      <c r="S263">
        <v>98.7</v>
      </c>
      <c r="T263">
        <v>1</v>
      </c>
      <c r="U263">
        <v>95.83</v>
      </c>
      <c r="V263">
        <v>73.33</v>
      </c>
      <c r="X263">
        <v>75220</v>
      </c>
      <c r="Y263">
        <v>1955222000</v>
      </c>
      <c r="Z263">
        <v>1856185000</v>
      </c>
      <c r="AA263">
        <v>9704000</v>
      </c>
    </row>
    <row r="264" spans="1:27" x14ac:dyDescent="0.3">
      <c r="A264" s="58" t="s">
        <v>28</v>
      </c>
      <c r="B264" s="58">
        <v>2018</v>
      </c>
      <c r="C264" s="58">
        <v>94.63</v>
      </c>
      <c r="D264" s="58">
        <v>75.97</v>
      </c>
      <c r="E264" s="58">
        <v>57.3</v>
      </c>
      <c r="F264" s="58">
        <v>95.5</v>
      </c>
      <c r="G264" s="58">
        <v>96.71</v>
      </c>
      <c r="H264" s="58">
        <v>91.43</v>
      </c>
      <c r="I264" s="81">
        <f t="shared" si="8"/>
        <v>11.260802023812351</v>
      </c>
      <c r="J264" s="81">
        <v>21.434043679950495</v>
      </c>
      <c r="K264" s="81">
        <v>21.384962597283089</v>
      </c>
      <c r="L264" s="14">
        <v>2.2896011654357511</v>
      </c>
      <c r="M264" s="14">
        <f t="shared" si="9"/>
        <v>1.0503055088598086</v>
      </c>
      <c r="N264">
        <v>0.45</v>
      </c>
      <c r="O264">
        <v>0.03</v>
      </c>
      <c r="P264" s="62">
        <v>15.665081300813005</v>
      </c>
      <c r="Q264" s="62">
        <v>17.575252918287951</v>
      </c>
      <c r="R264" s="12">
        <v>28</v>
      </c>
      <c r="S264">
        <v>97.52</v>
      </c>
      <c r="T264">
        <v>1</v>
      </c>
      <c r="U264">
        <v>92.48</v>
      </c>
      <c r="V264">
        <v>75</v>
      </c>
      <c r="X264">
        <v>77714.880000000005</v>
      </c>
      <c r="Y264">
        <v>2035574000</v>
      </c>
      <c r="Z264">
        <v>1938078000</v>
      </c>
      <c r="AA264">
        <v>8871000</v>
      </c>
    </row>
    <row r="265" spans="1:27" x14ac:dyDescent="0.3">
      <c r="A265" s="58" t="s">
        <v>28</v>
      </c>
      <c r="B265" s="58">
        <v>2019</v>
      </c>
      <c r="C265" s="58">
        <v>95.2</v>
      </c>
      <c r="D265" s="58">
        <v>57.35</v>
      </c>
      <c r="E265" s="58">
        <v>19.5</v>
      </c>
      <c r="F265" s="58">
        <v>95.43</v>
      </c>
      <c r="G265" s="58">
        <v>96.32</v>
      </c>
      <c r="H265" s="58">
        <v>93.56</v>
      </c>
      <c r="I265" s="81">
        <f t="shared" si="8"/>
        <v>10.806405060135596</v>
      </c>
      <c r="J265" s="81">
        <v>21.493261552313886</v>
      </c>
      <c r="K265" s="81">
        <v>21.444320456998671</v>
      </c>
      <c r="L265" s="14">
        <v>2.3632097148104805</v>
      </c>
      <c r="M265" s="14">
        <f t="shared" si="9"/>
        <v>1.0501584896632843</v>
      </c>
      <c r="N265">
        <v>0.48</v>
      </c>
      <c r="O265">
        <v>0.03</v>
      </c>
      <c r="P265" s="62">
        <v>24.825120000000009</v>
      </c>
      <c r="Q265" s="62">
        <v>26.61542635658914</v>
      </c>
      <c r="R265" s="12">
        <v>31.91</v>
      </c>
      <c r="S265">
        <v>97.15</v>
      </c>
      <c r="T265">
        <v>1</v>
      </c>
      <c r="U265">
        <v>96.56</v>
      </c>
      <c r="V265">
        <v>78.569999999999993</v>
      </c>
      <c r="X265">
        <v>49335.79</v>
      </c>
      <c r="Y265">
        <v>2159757000</v>
      </c>
      <c r="Z265">
        <v>2056601000</v>
      </c>
      <c r="AA265">
        <v>9625000</v>
      </c>
    </row>
    <row r="266" spans="1:27" x14ac:dyDescent="0.3">
      <c r="A266" s="58" t="s">
        <v>28</v>
      </c>
      <c r="B266" s="58">
        <v>2020</v>
      </c>
      <c r="C266" s="58">
        <v>94.98</v>
      </c>
      <c r="D266" s="58">
        <v>65.67</v>
      </c>
      <c r="E266" s="58">
        <v>36.36</v>
      </c>
      <c r="F266" s="58">
        <v>94.52</v>
      </c>
      <c r="G266" s="58">
        <v>96.52</v>
      </c>
      <c r="H266" s="58">
        <v>93.03</v>
      </c>
      <c r="I266" s="81">
        <f t="shared" si="8"/>
        <v>11.097816150647967</v>
      </c>
      <c r="J266" s="81">
        <v>21.63311506682107</v>
      </c>
      <c r="K266" s="81">
        <v>21.588914430805733</v>
      </c>
      <c r="L266" s="14">
        <v>2.2426227518213628</v>
      </c>
      <c r="M266" s="14">
        <f t="shared" si="9"/>
        <v>1.0451920370184138</v>
      </c>
      <c r="N266">
        <v>0.36</v>
      </c>
      <c r="O266">
        <v>0.02</v>
      </c>
      <c r="P266" s="62">
        <v>24.792209302325578</v>
      </c>
      <c r="Q266" s="62">
        <v>26.392868217054275</v>
      </c>
      <c r="R266" s="12">
        <v>35.049999999999997</v>
      </c>
      <c r="S266">
        <v>96.43</v>
      </c>
      <c r="T266">
        <v>1</v>
      </c>
      <c r="U266">
        <v>97.55</v>
      </c>
      <c r="V266">
        <v>78.569999999999993</v>
      </c>
      <c r="X266">
        <v>66026.81</v>
      </c>
      <c r="Y266">
        <v>2483948000</v>
      </c>
      <c r="Z266">
        <v>2376547000</v>
      </c>
      <c r="AA266">
        <v>8418000</v>
      </c>
    </row>
    <row r="267" spans="1:27" x14ac:dyDescent="0.3">
      <c r="A267" s="58" t="s">
        <v>28</v>
      </c>
      <c r="B267" s="58">
        <v>2021</v>
      </c>
      <c r="C267" s="58">
        <v>94.58</v>
      </c>
      <c r="D267" s="58">
        <v>67.34</v>
      </c>
      <c r="E267" s="58">
        <v>40.1</v>
      </c>
      <c r="F267" s="58">
        <v>94.64</v>
      </c>
      <c r="G267" s="58">
        <v>95.78</v>
      </c>
      <c r="H267" s="58">
        <v>92.9</v>
      </c>
      <c r="I267" s="81">
        <f t="shared" si="8"/>
        <v>10.89437635073395</v>
      </c>
      <c r="J267" s="81">
        <v>21.690416969523163</v>
      </c>
      <c r="K267" s="81">
        <v>21.646389173324707</v>
      </c>
      <c r="L267" s="14">
        <v>2.3391098676764179</v>
      </c>
      <c r="M267" s="14">
        <f t="shared" si="9"/>
        <v>1.0450114018290599</v>
      </c>
      <c r="N267">
        <v>0.41</v>
      </c>
      <c r="O267">
        <v>0.02</v>
      </c>
      <c r="P267" s="62">
        <v>53.43942307692307</v>
      </c>
      <c r="Q267" s="62">
        <v>56.638499999999958</v>
      </c>
      <c r="R267" s="12">
        <v>93.21</v>
      </c>
      <c r="S267">
        <v>96.26</v>
      </c>
      <c r="T267">
        <v>1</v>
      </c>
      <c r="U267">
        <v>98.22</v>
      </c>
      <c r="V267">
        <v>75</v>
      </c>
      <c r="X267">
        <v>53872.55</v>
      </c>
      <c r="Y267">
        <v>2630440000</v>
      </c>
      <c r="Z267">
        <v>2517140000</v>
      </c>
      <c r="AA267">
        <v>9372000</v>
      </c>
    </row>
    <row r="268" spans="1:27" x14ac:dyDescent="0.3">
      <c r="A268" s="58" t="s">
        <v>754</v>
      </c>
      <c r="B268" s="58">
        <v>2008</v>
      </c>
      <c r="C268" s="58">
        <v>75.39</v>
      </c>
      <c r="D268" s="58">
        <v>75.39</v>
      </c>
      <c r="E268" s="58">
        <v>100</v>
      </c>
      <c r="F268" s="58">
        <v>72.150000000000006</v>
      </c>
      <c r="G268" s="58">
        <v>73.44</v>
      </c>
      <c r="H268" s="58">
        <v>81.790000000000006</v>
      </c>
      <c r="I268" s="81">
        <f t="shared" si="8"/>
        <v>9.9900321539363137</v>
      </c>
      <c r="J268" s="81">
        <v>17.194871245017254</v>
      </c>
      <c r="K268" s="81">
        <v>16.990225487046704</v>
      </c>
      <c r="L268" s="14">
        <v>1.262996144775397</v>
      </c>
      <c r="M268" s="14">
        <f t="shared" si="9"/>
        <v>1.2270903010033445</v>
      </c>
      <c r="N268">
        <v>9.2200000000000006</v>
      </c>
      <c r="O268">
        <v>0.71</v>
      </c>
      <c r="P268" s="62">
        <v>19.974545454545453</v>
      </c>
      <c r="Q268" s="62">
        <v>25.786875000000009</v>
      </c>
      <c r="R268" s="12">
        <v>34.380000000000003</v>
      </c>
      <c r="S268">
        <v>34.21</v>
      </c>
      <c r="T268">
        <v>1</v>
      </c>
      <c r="U268">
        <v>84.34</v>
      </c>
      <c r="V268">
        <v>64.709999999999994</v>
      </c>
      <c r="X268">
        <v>21808</v>
      </c>
      <c r="Y268">
        <v>29352000</v>
      </c>
      <c r="Z268">
        <v>23920000</v>
      </c>
      <c r="AA268">
        <v>2536000</v>
      </c>
    </row>
    <row r="269" spans="1:27" x14ac:dyDescent="0.3">
      <c r="A269" s="58" t="s">
        <v>754</v>
      </c>
      <c r="B269" s="58">
        <v>2009</v>
      </c>
      <c r="C269" s="58">
        <v>62.59</v>
      </c>
      <c r="D269" s="58">
        <v>36.94</v>
      </c>
      <c r="E269" s="58">
        <v>21.21</v>
      </c>
      <c r="F269" s="58">
        <v>62.77</v>
      </c>
      <c r="G269" s="58">
        <v>65.91</v>
      </c>
      <c r="H269" s="58">
        <v>55.81</v>
      </c>
      <c r="I269" s="81">
        <f t="shared" si="8"/>
        <v>9.2560878165276019</v>
      </c>
      <c r="J269" s="81">
        <v>17.153803637980033</v>
      </c>
      <c r="K269" s="81">
        <v>17.147786494160009</v>
      </c>
      <c r="L269" s="14">
        <v>0.39810475370187187</v>
      </c>
      <c r="M269" s="14">
        <f t="shared" si="9"/>
        <v>1.0060352831940576</v>
      </c>
      <c r="N269">
        <v>2.86</v>
      </c>
      <c r="O269">
        <v>0.76</v>
      </c>
      <c r="P269" s="62">
        <v>16.568333333333328</v>
      </c>
      <c r="Q269" s="62">
        <v>16.611240310077516</v>
      </c>
      <c r="R269" s="12">
        <v>19.829999999999998</v>
      </c>
      <c r="S269">
        <v>27.68</v>
      </c>
      <c r="T269">
        <v>1</v>
      </c>
      <c r="U269">
        <v>45.44</v>
      </c>
      <c r="V269">
        <v>60</v>
      </c>
      <c r="X269">
        <v>10468.1</v>
      </c>
      <c r="Y269">
        <v>28171000</v>
      </c>
      <c r="Z269">
        <v>28002000</v>
      </c>
      <c r="AA269">
        <v>489000</v>
      </c>
    </row>
    <row r="270" spans="1:27" x14ac:dyDescent="0.3">
      <c r="A270" s="58" t="s">
        <v>754</v>
      </c>
      <c r="B270" s="58">
        <v>2010</v>
      </c>
      <c r="C270" s="58">
        <v>69.17</v>
      </c>
      <c r="D270" s="58">
        <v>41.82</v>
      </c>
      <c r="E270" s="58">
        <v>13.41</v>
      </c>
      <c r="F270" s="58">
        <v>82.54</v>
      </c>
      <c r="G270" s="58">
        <v>70.33</v>
      </c>
      <c r="H270" s="58">
        <v>56.58</v>
      </c>
      <c r="I270" s="81">
        <f t="shared" si="8"/>
        <v>9.2558632997750827</v>
      </c>
      <c r="J270" s="81">
        <v>17.092051335026873</v>
      </c>
      <c r="K270" s="81">
        <v>17.186592315721807</v>
      </c>
      <c r="L270" s="14">
        <v>1.1703126028333009</v>
      </c>
      <c r="M270" s="14">
        <f t="shared" si="9"/>
        <v>0.90979045001717618</v>
      </c>
      <c r="N270">
        <v>6.82</v>
      </c>
      <c r="O270">
        <v>0.79</v>
      </c>
      <c r="P270" s="62">
        <v>16.501712062256811</v>
      </c>
      <c r="Q270" s="62">
        <v>17.427003891050575</v>
      </c>
      <c r="R270" s="12">
        <v>19.920000000000002</v>
      </c>
      <c r="S270">
        <v>72.790000000000006</v>
      </c>
      <c r="T270">
        <v>1</v>
      </c>
      <c r="U270">
        <v>43.33</v>
      </c>
      <c r="V270">
        <v>64.290000000000006</v>
      </c>
      <c r="X270">
        <v>10465.75</v>
      </c>
      <c r="Y270">
        <v>26484000</v>
      </c>
      <c r="Z270">
        <v>29110000</v>
      </c>
      <c r="AA270">
        <v>2223000</v>
      </c>
    </row>
    <row r="271" spans="1:27" x14ac:dyDescent="0.3">
      <c r="A271" s="58" t="s">
        <v>754</v>
      </c>
      <c r="B271" s="58">
        <v>2011</v>
      </c>
      <c r="C271" s="58">
        <v>76.34</v>
      </c>
      <c r="D271" s="58">
        <v>44.8</v>
      </c>
      <c r="E271" s="58">
        <v>12.26</v>
      </c>
      <c r="F271" s="58">
        <v>77.58</v>
      </c>
      <c r="G271" s="58">
        <v>73.67</v>
      </c>
      <c r="H271" s="58">
        <v>80.73</v>
      </c>
      <c r="I271" s="81">
        <f t="shared" si="8"/>
        <v>9.5490116175753368</v>
      </c>
      <c r="J271" s="81">
        <v>16.954433671109182</v>
      </c>
      <c r="K271" s="81">
        <v>16.866109732959107</v>
      </c>
      <c r="L271" s="14">
        <v>1.262996144775397</v>
      </c>
      <c r="M271" s="14">
        <f t="shared" si="9"/>
        <v>1.0923419159409316</v>
      </c>
      <c r="N271">
        <v>9.0399999999999991</v>
      </c>
      <c r="O271">
        <v>0.87</v>
      </c>
      <c r="P271" s="62">
        <v>14.778235294117646</v>
      </c>
      <c r="Q271" s="62">
        <v>16.565686274509794</v>
      </c>
      <c r="R271" s="12">
        <v>21.87</v>
      </c>
      <c r="S271">
        <v>69.44</v>
      </c>
      <c r="T271">
        <v>1</v>
      </c>
      <c r="U271">
        <v>82.31</v>
      </c>
      <c r="V271">
        <v>66.67</v>
      </c>
      <c r="X271">
        <v>14030.82</v>
      </c>
      <c r="Y271">
        <v>23079000</v>
      </c>
      <c r="Z271">
        <v>21128000</v>
      </c>
      <c r="AA271">
        <v>2536000</v>
      </c>
    </row>
    <row r="272" spans="1:27" x14ac:dyDescent="0.3">
      <c r="A272" s="58" t="s">
        <v>754</v>
      </c>
      <c r="B272" s="58">
        <v>2012</v>
      </c>
      <c r="C272" s="58">
        <v>76.099999999999994</v>
      </c>
      <c r="D272" s="58">
        <v>64.27</v>
      </c>
      <c r="E272" s="58">
        <v>51.19</v>
      </c>
      <c r="F272" s="58">
        <v>79.06</v>
      </c>
      <c r="G272" s="58">
        <v>75.06</v>
      </c>
      <c r="H272" s="58">
        <v>75.930000000000007</v>
      </c>
      <c r="I272" s="81">
        <f t="shared" si="8"/>
        <v>9.6052135834718726</v>
      </c>
      <c r="J272" s="81">
        <v>16.964907679062414</v>
      </c>
      <c r="K272" s="81">
        <v>16.907189172565474</v>
      </c>
      <c r="L272" s="14">
        <v>1.3096832587480502</v>
      </c>
      <c r="M272" s="14">
        <f t="shared" si="9"/>
        <v>1.059416734805124</v>
      </c>
      <c r="N272">
        <v>10.93</v>
      </c>
      <c r="O272">
        <v>0.83</v>
      </c>
      <c r="P272" s="62">
        <v>7.9368359374999926</v>
      </c>
      <c r="Q272" s="62">
        <v>9.5380468750000045</v>
      </c>
      <c r="R272" s="12">
        <v>13.01</v>
      </c>
      <c r="S272">
        <v>68.13</v>
      </c>
      <c r="T272">
        <v>1</v>
      </c>
      <c r="U272">
        <v>77.27</v>
      </c>
      <c r="V272">
        <v>69.23</v>
      </c>
      <c r="X272">
        <v>14841.96</v>
      </c>
      <c r="Y272">
        <v>23322000</v>
      </c>
      <c r="Z272">
        <v>22014000</v>
      </c>
      <c r="AA272">
        <v>2705000</v>
      </c>
    </row>
    <row r="273" spans="1:27" x14ac:dyDescent="0.3">
      <c r="A273" s="58" t="s">
        <v>754</v>
      </c>
      <c r="B273" s="58">
        <v>2013</v>
      </c>
      <c r="C273" s="58">
        <v>73.83</v>
      </c>
      <c r="D273" s="58">
        <v>43.44</v>
      </c>
      <c r="E273" s="58">
        <v>19.57</v>
      </c>
      <c r="F273" s="58">
        <v>81.83</v>
      </c>
      <c r="G273" s="58">
        <v>70.97</v>
      </c>
      <c r="H273" s="58">
        <v>73.45</v>
      </c>
      <c r="I273" s="81">
        <f t="shared" si="8"/>
        <v>9.8088878203041521</v>
      </c>
      <c r="J273" s="81">
        <v>16.967733628277699</v>
      </c>
      <c r="K273" s="81">
        <v>16.978873672902218</v>
      </c>
      <c r="L273" s="14">
        <v>1.3727024076004237</v>
      </c>
      <c r="M273" s="14">
        <f t="shared" si="9"/>
        <v>0.98892177589852004</v>
      </c>
      <c r="N273">
        <v>11.23</v>
      </c>
      <c r="O273">
        <v>0.78</v>
      </c>
      <c r="P273" s="62">
        <v>4.5099606299212596</v>
      </c>
      <c r="Q273" s="62">
        <v>5.3667968749999986</v>
      </c>
      <c r="R273" s="12">
        <v>8.0399999999999991</v>
      </c>
      <c r="S273">
        <v>68.83</v>
      </c>
      <c r="T273">
        <v>1</v>
      </c>
      <c r="U273">
        <v>78.42</v>
      </c>
      <c r="V273">
        <v>72.73</v>
      </c>
      <c r="X273">
        <v>18194.740000000002</v>
      </c>
      <c r="Y273">
        <v>23388000</v>
      </c>
      <c r="Z273">
        <v>23650000</v>
      </c>
      <c r="AA273">
        <v>2946000</v>
      </c>
    </row>
    <row r="274" spans="1:27" x14ac:dyDescent="0.3">
      <c r="A274" s="58" t="s">
        <v>754</v>
      </c>
      <c r="B274" s="58">
        <v>2014</v>
      </c>
      <c r="C274" s="58">
        <v>71.040000000000006</v>
      </c>
      <c r="D274" s="58">
        <v>44.49</v>
      </c>
      <c r="E274" s="58">
        <v>20</v>
      </c>
      <c r="F274" s="58">
        <v>81.16</v>
      </c>
      <c r="G274" s="58">
        <v>83.8</v>
      </c>
      <c r="H274" s="58">
        <v>37.659999999999997</v>
      </c>
      <c r="I274" s="81">
        <f t="shared" si="8"/>
        <v>10.30938223503067</v>
      </c>
      <c r="J274" s="81">
        <v>16.969869194800683</v>
      </c>
      <c r="K274" s="81">
        <v>16.994813607712651</v>
      </c>
      <c r="L274" s="14">
        <v>1.4206957878372231</v>
      </c>
      <c r="M274" s="14">
        <f t="shared" si="9"/>
        <v>0.97536412817311691</v>
      </c>
      <c r="N274">
        <v>10.75</v>
      </c>
      <c r="O274">
        <v>0.78</v>
      </c>
      <c r="P274" s="62">
        <v>5.9405577689243021</v>
      </c>
      <c r="Q274" s="62">
        <v>6.9000390625000003</v>
      </c>
      <c r="R274" s="12">
        <v>8.77</v>
      </c>
      <c r="S274">
        <v>67.680000000000007</v>
      </c>
      <c r="T274">
        <v>1</v>
      </c>
      <c r="U274">
        <v>29.08</v>
      </c>
      <c r="V274">
        <v>75</v>
      </c>
      <c r="X274">
        <v>30012.89</v>
      </c>
      <c r="Y274">
        <v>23438000</v>
      </c>
      <c r="Z274">
        <v>24030000</v>
      </c>
      <c r="AA274">
        <v>3140000</v>
      </c>
    </row>
    <row r="275" spans="1:27" x14ac:dyDescent="0.3">
      <c r="A275" s="58" t="s">
        <v>754</v>
      </c>
      <c r="B275" s="58">
        <v>2015</v>
      </c>
      <c r="C275" s="58">
        <v>71.87</v>
      </c>
      <c r="D275" s="58">
        <v>71.87</v>
      </c>
      <c r="E275" s="58">
        <v>78</v>
      </c>
      <c r="F275" s="58">
        <v>83.76</v>
      </c>
      <c r="G275" s="58">
        <v>80.78</v>
      </c>
      <c r="H275" s="58">
        <v>44.87</v>
      </c>
      <c r="I275" s="81">
        <f t="shared" si="8"/>
        <v>10.394698153407132</v>
      </c>
      <c r="J275" s="81">
        <v>17.059352128850222</v>
      </c>
      <c r="K275" s="81">
        <v>17.027321485110352</v>
      </c>
      <c r="L275" s="14">
        <v>1.5060753994389473</v>
      </c>
      <c r="M275" s="14">
        <f t="shared" si="9"/>
        <v>1.0325491459877538</v>
      </c>
      <c r="N275">
        <v>10.44</v>
      </c>
      <c r="O275">
        <v>0.7</v>
      </c>
      <c r="P275" s="62">
        <v>7.6819367588932828</v>
      </c>
      <c r="Q275" s="62">
        <v>8.2714785992217958</v>
      </c>
      <c r="R275" s="12">
        <v>9.17</v>
      </c>
      <c r="S275">
        <v>68.069999999999993</v>
      </c>
      <c r="T275">
        <v>1</v>
      </c>
      <c r="U275">
        <v>38.32</v>
      </c>
      <c r="V275">
        <v>66.67</v>
      </c>
      <c r="X275">
        <v>32685.87</v>
      </c>
      <c r="Y275">
        <v>25632000</v>
      </c>
      <c r="Z275">
        <v>24824000</v>
      </c>
      <c r="AA275">
        <v>3509000</v>
      </c>
    </row>
    <row r="276" spans="1:27" x14ac:dyDescent="0.3">
      <c r="A276" s="58" t="s">
        <v>754</v>
      </c>
      <c r="B276" s="58">
        <v>2016</v>
      </c>
      <c r="C276" s="58">
        <v>68.56</v>
      </c>
      <c r="D276" s="58">
        <v>57.85</v>
      </c>
      <c r="E276" s="58">
        <v>47.37</v>
      </c>
      <c r="F276" s="58">
        <v>82.68</v>
      </c>
      <c r="G276" s="58">
        <v>79.180000000000007</v>
      </c>
      <c r="H276" s="58">
        <v>36.450000000000003</v>
      </c>
      <c r="I276" s="81">
        <f t="shared" si="8"/>
        <v>10.583137301211679</v>
      </c>
      <c r="J276" s="81">
        <v>17.537462053138405</v>
      </c>
      <c r="K276" s="81">
        <v>17.248368092354298</v>
      </c>
      <c r="L276" s="14">
        <v>1.5549817266380415</v>
      </c>
      <c r="M276" s="14">
        <f t="shared" si="9"/>
        <v>1.3352171806878734</v>
      </c>
      <c r="N276">
        <v>9.01</v>
      </c>
      <c r="O276">
        <v>0.46</v>
      </c>
      <c r="P276" s="62">
        <v>5.3497665369649798</v>
      </c>
      <c r="Q276" s="62">
        <v>5.6182329317269106</v>
      </c>
      <c r="R276" s="12">
        <v>8.7100000000000009</v>
      </c>
      <c r="S276">
        <v>64.88</v>
      </c>
      <c r="T276">
        <v>1</v>
      </c>
      <c r="U276">
        <v>27.4</v>
      </c>
      <c r="V276">
        <v>64.290000000000006</v>
      </c>
      <c r="X276">
        <v>39463.730000000003</v>
      </c>
      <c r="Y276">
        <v>41345000</v>
      </c>
      <c r="Z276">
        <v>30965000</v>
      </c>
      <c r="AA276">
        <v>3735000</v>
      </c>
    </row>
    <row r="277" spans="1:27" x14ac:dyDescent="0.3">
      <c r="A277" s="58" t="s">
        <v>754</v>
      </c>
      <c r="B277" s="58">
        <v>2017</v>
      </c>
      <c r="C277" s="58">
        <v>72.91</v>
      </c>
      <c r="D277" s="58">
        <v>40.619999999999997</v>
      </c>
      <c r="E277" s="58">
        <v>8.33</v>
      </c>
      <c r="F277" s="58">
        <v>80.19</v>
      </c>
      <c r="G277" s="58">
        <v>76.53</v>
      </c>
      <c r="H277" s="58">
        <v>60.08</v>
      </c>
      <c r="I277" s="81">
        <f t="shared" si="8"/>
        <v>10.506127525532122</v>
      </c>
      <c r="J277" s="81">
        <v>17.520632387624076</v>
      </c>
      <c r="K277" s="81">
        <v>17.291196791617168</v>
      </c>
      <c r="L277" s="14">
        <v>1.5989834545302415</v>
      </c>
      <c r="M277" s="14">
        <f t="shared" si="9"/>
        <v>1.2578898514851484</v>
      </c>
      <c r="N277">
        <v>5.78</v>
      </c>
      <c r="O277">
        <v>0.59</v>
      </c>
      <c r="P277" s="62">
        <v>5.8285490196078431</v>
      </c>
      <c r="Q277" s="62">
        <v>6.2326050420168064</v>
      </c>
      <c r="R277" s="12">
        <v>8.64</v>
      </c>
      <c r="S277">
        <v>64.44</v>
      </c>
      <c r="T277">
        <v>1</v>
      </c>
      <c r="U277">
        <v>57.12</v>
      </c>
      <c r="V277">
        <v>58.33</v>
      </c>
      <c r="X277">
        <v>36538.71</v>
      </c>
      <c r="Y277">
        <v>40655000</v>
      </c>
      <c r="Z277">
        <v>32320000</v>
      </c>
      <c r="AA277">
        <v>3948000</v>
      </c>
    </row>
    <row r="278" spans="1:27" x14ac:dyDescent="0.3">
      <c r="A278" s="58" t="s">
        <v>754</v>
      </c>
      <c r="B278" s="58">
        <v>2018</v>
      </c>
      <c r="C278" s="58">
        <v>68.739999999999995</v>
      </c>
      <c r="D278" s="58">
        <v>61.94</v>
      </c>
      <c r="E278" s="58">
        <v>55.13</v>
      </c>
      <c r="F278" s="58">
        <v>79.459999999999994</v>
      </c>
      <c r="G278" s="58">
        <v>74.709999999999994</v>
      </c>
      <c r="H278" s="58">
        <v>48.56</v>
      </c>
      <c r="I278" s="81">
        <f t="shared" si="8"/>
        <v>10.201468038817525</v>
      </c>
      <c r="J278" s="81">
        <v>17.541589453067317</v>
      </c>
      <c r="K278" s="81">
        <v>17.268825893888536</v>
      </c>
      <c r="L278" s="14">
        <v>1.5617171762226885</v>
      </c>
      <c r="M278" s="14">
        <f t="shared" si="9"/>
        <v>1.3135896218952698</v>
      </c>
      <c r="N278">
        <v>5.88</v>
      </c>
      <c r="O278">
        <v>0.56999999999999995</v>
      </c>
      <c r="P278" s="62">
        <v>15.665081300813005</v>
      </c>
      <c r="Q278" s="62">
        <v>17.575252918287951</v>
      </c>
      <c r="R278" s="12">
        <v>28</v>
      </c>
      <c r="S278">
        <v>63.16</v>
      </c>
      <c r="T278">
        <v>1</v>
      </c>
      <c r="U278">
        <v>44.53</v>
      </c>
      <c r="V278">
        <v>58.33</v>
      </c>
      <c r="X278">
        <v>26942.71</v>
      </c>
      <c r="Y278">
        <v>41516000</v>
      </c>
      <c r="Z278">
        <v>31605000</v>
      </c>
      <c r="AA278">
        <v>3767000</v>
      </c>
    </row>
    <row r="279" spans="1:27" x14ac:dyDescent="0.3">
      <c r="A279" s="58" t="s">
        <v>754</v>
      </c>
      <c r="B279" s="58">
        <v>2019</v>
      </c>
      <c r="C279" s="58">
        <v>70.790000000000006</v>
      </c>
      <c r="D279" s="58">
        <v>62.27</v>
      </c>
      <c r="E279" s="58">
        <v>53.75</v>
      </c>
      <c r="F279" s="58">
        <v>77.39</v>
      </c>
      <c r="G279" s="58">
        <v>71.17</v>
      </c>
      <c r="H279" s="58">
        <v>64.959999999999994</v>
      </c>
      <c r="I279" s="81">
        <f t="shared" si="8"/>
        <v>10.070109851685652</v>
      </c>
      <c r="J279" s="81">
        <v>17.620838824721456</v>
      </c>
      <c r="K279" s="81">
        <v>17.364351781538993</v>
      </c>
      <c r="L279" s="14">
        <v>1.5273598013984935</v>
      </c>
      <c r="M279" s="14">
        <f t="shared" si="9"/>
        <v>1.2923820205331722</v>
      </c>
      <c r="N279">
        <v>6.11</v>
      </c>
      <c r="O279">
        <v>0.52</v>
      </c>
      <c r="P279" s="62">
        <v>24.825120000000009</v>
      </c>
      <c r="Q279" s="62">
        <v>26.61542635658914</v>
      </c>
      <c r="R279" s="12">
        <v>31.91</v>
      </c>
      <c r="S279">
        <v>62.25</v>
      </c>
      <c r="T279">
        <v>1</v>
      </c>
      <c r="U279">
        <v>51.69</v>
      </c>
      <c r="V279">
        <v>64.290000000000006</v>
      </c>
      <c r="X279">
        <v>23626.16</v>
      </c>
      <c r="Y279">
        <v>44940000</v>
      </c>
      <c r="Z279">
        <v>34773000</v>
      </c>
      <c r="AA279">
        <v>3606000</v>
      </c>
    </row>
    <row r="280" spans="1:27" x14ac:dyDescent="0.3">
      <c r="A280" s="58" t="s">
        <v>754</v>
      </c>
      <c r="B280" s="58">
        <v>2020</v>
      </c>
      <c r="C280" s="58">
        <v>72.37</v>
      </c>
      <c r="D280" s="58">
        <v>71.98</v>
      </c>
      <c r="E280" s="58">
        <v>71.59</v>
      </c>
      <c r="F280" s="58">
        <v>80.03</v>
      </c>
      <c r="G280" s="58">
        <v>69.790000000000006</v>
      </c>
      <c r="H280" s="58">
        <v>71.680000000000007</v>
      </c>
      <c r="I280" s="81">
        <f t="shared" si="8"/>
        <v>9.8531043701867365</v>
      </c>
      <c r="J280" s="81">
        <v>17.781396553282573</v>
      </c>
      <c r="K280" s="81">
        <v>17.453201975308776</v>
      </c>
      <c r="L280" s="14">
        <v>1.4788735424129837</v>
      </c>
      <c r="M280" s="14">
        <f t="shared" si="9"/>
        <v>1.3884591095674139</v>
      </c>
      <c r="N280">
        <v>4.68</v>
      </c>
      <c r="O280">
        <v>0.43</v>
      </c>
      <c r="P280" s="62">
        <v>24.792209302325578</v>
      </c>
      <c r="Q280" s="62">
        <v>26.392868217054275</v>
      </c>
      <c r="R280" s="12">
        <v>35.049999999999997</v>
      </c>
      <c r="S280">
        <v>60.91</v>
      </c>
      <c r="T280">
        <v>1</v>
      </c>
      <c r="U280">
        <v>61.85</v>
      </c>
      <c r="V280">
        <v>69.23</v>
      </c>
      <c r="X280">
        <v>19017.3</v>
      </c>
      <c r="Y280">
        <v>52767000</v>
      </c>
      <c r="Z280">
        <v>38004000</v>
      </c>
      <c r="AA280">
        <v>3388000</v>
      </c>
    </row>
    <row r="281" spans="1:27" x14ac:dyDescent="0.3">
      <c r="A281" s="58" t="s">
        <v>754</v>
      </c>
      <c r="B281" s="58">
        <v>2021</v>
      </c>
      <c r="C281" s="58">
        <v>74.19</v>
      </c>
      <c r="D281" s="58">
        <v>53.56</v>
      </c>
      <c r="E281" s="58">
        <v>32.93</v>
      </c>
      <c r="F281" s="58">
        <v>84.69</v>
      </c>
      <c r="G281" s="58">
        <v>69.02</v>
      </c>
      <c r="H281" s="58">
        <v>76.53</v>
      </c>
      <c r="I281" s="81">
        <f t="shared" si="8"/>
        <v>9.4815347666104568</v>
      </c>
      <c r="J281" s="81">
        <v>17.72529105083964</v>
      </c>
      <c r="K281" s="81">
        <v>17.458581647921228</v>
      </c>
      <c r="L281" s="14">
        <v>1.3459930643463649</v>
      </c>
      <c r="M281" s="14">
        <f t="shared" si="9"/>
        <v>1.3056609699285509</v>
      </c>
      <c r="N281">
        <v>4</v>
      </c>
      <c r="O281">
        <v>0.43</v>
      </c>
      <c r="P281" s="62">
        <v>53.43942307692307</v>
      </c>
      <c r="Q281" s="62">
        <v>56.638499999999958</v>
      </c>
      <c r="R281" s="12">
        <v>93.21</v>
      </c>
      <c r="S281">
        <v>62.16</v>
      </c>
      <c r="T281">
        <v>1</v>
      </c>
      <c r="U281">
        <v>68.66</v>
      </c>
      <c r="V281">
        <v>64.290000000000006</v>
      </c>
      <c r="X281">
        <v>13115.3</v>
      </c>
      <c r="Y281">
        <v>49888000</v>
      </c>
      <c r="Z281">
        <v>38209000</v>
      </c>
      <c r="AA281">
        <v>2842000</v>
      </c>
    </row>
    <row r="282" spans="1:27" x14ac:dyDescent="0.3">
      <c r="A282" s="58" t="s">
        <v>30</v>
      </c>
      <c r="B282" s="58">
        <v>2008</v>
      </c>
      <c r="C282" s="58">
        <v>77.599999999999994</v>
      </c>
      <c r="D282" s="58">
        <v>41.22</v>
      </c>
      <c r="E282" s="58">
        <v>4.6900000000000004</v>
      </c>
      <c r="F282" s="58">
        <v>77.680000000000007</v>
      </c>
      <c r="G282" s="58">
        <v>89.19</v>
      </c>
      <c r="H282" s="58">
        <v>54.31</v>
      </c>
      <c r="I282" s="81">
        <f t="shared" si="8"/>
        <v>11.090543774927641</v>
      </c>
      <c r="J282" s="81">
        <v>18.576880751044758</v>
      </c>
      <c r="K282" s="81">
        <v>18.116787985452603</v>
      </c>
      <c r="L282" s="14">
        <v>1.8935636686831041</v>
      </c>
      <c r="M282" s="14">
        <f t="shared" si="9"/>
        <v>1.5842209393717646</v>
      </c>
      <c r="N282">
        <v>2.75</v>
      </c>
      <c r="O282">
        <v>0.53</v>
      </c>
      <c r="P282" s="62">
        <v>19.974545454545453</v>
      </c>
      <c r="Q282" s="62">
        <v>25.786875000000009</v>
      </c>
      <c r="R282" s="12">
        <v>34.380000000000003</v>
      </c>
      <c r="S282">
        <v>84.21</v>
      </c>
      <c r="T282">
        <v>0</v>
      </c>
      <c r="U282">
        <v>42.41</v>
      </c>
      <c r="V282" t="s">
        <v>679</v>
      </c>
      <c r="X282">
        <v>65548.38</v>
      </c>
      <c r="Y282">
        <v>116906000</v>
      </c>
      <c r="Z282">
        <v>73794000</v>
      </c>
      <c r="AA282">
        <v>5643000</v>
      </c>
    </row>
    <row r="283" spans="1:27" x14ac:dyDescent="0.3">
      <c r="A283" s="58" t="s">
        <v>30</v>
      </c>
      <c r="B283" s="58">
        <v>2009</v>
      </c>
      <c r="C283" s="58">
        <v>73.239999999999995</v>
      </c>
      <c r="D283" s="58">
        <v>51.14</v>
      </c>
      <c r="E283" s="58">
        <v>25.76</v>
      </c>
      <c r="F283" s="58">
        <v>79.91</v>
      </c>
      <c r="G283" s="58">
        <v>89.17</v>
      </c>
      <c r="H283" s="58">
        <v>36.159999999999997</v>
      </c>
      <c r="I283" s="81">
        <f t="shared" si="8"/>
        <v>10.753567539218425</v>
      </c>
      <c r="J283" s="81">
        <v>18.624535455958739</v>
      </c>
      <c r="K283" s="81">
        <v>18.205939295902301</v>
      </c>
      <c r="L283" s="14">
        <v>2.2102504817912498</v>
      </c>
      <c r="M283" s="14">
        <f t="shared" si="9"/>
        <v>1.5198264642082429</v>
      </c>
      <c r="N283">
        <v>1.0900000000000001</v>
      </c>
      <c r="O283">
        <v>0.53</v>
      </c>
      <c r="P283" s="62">
        <v>16.568333333333328</v>
      </c>
      <c r="Q283" s="62">
        <v>16.611240310077516</v>
      </c>
      <c r="R283" s="12">
        <v>19.829999999999998</v>
      </c>
      <c r="S283">
        <v>77.680000000000007</v>
      </c>
      <c r="T283">
        <v>1</v>
      </c>
      <c r="U283">
        <v>14.94</v>
      </c>
      <c r="V283" t="s">
        <v>679</v>
      </c>
      <c r="X283">
        <v>46796.68</v>
      </c>
      <c r="Y283">
        <v>122612000</v>
      </c>
      <c r="Z283">
        <v>80675000</v>
      </c>
      <c r="AA283">
        <v>8118000</v>
      </c>
    </row>
    <row r="284" spans="1:27" x14ac:dyDescent="0.3">
      <c r="A284" s="58" t="s">
        <v>30</v>
      </c>
      <c r="B284" s="58">
        <v>2010</v>
      </c>
      <c r="C284" s="58">
        <v>71.930000000000007</v>
      </c>
      <c r="D284" s="58">
        <v>41.23</v>
      </c>
      <c r="E284" s="58">
        <v>10.98</v>
      </c>
      <c r="F284" s="58">
        <v>74.36</v>
      </c>
      <c r="G284" s="58">
        <v>84.67</v>
      </c>
      <c r="H284" s="58">
        <v>44.5</v>
      </c>
      <c r="I284" s="81">
        <f t="shared" si="8"/>
        <v>10.716549273259627</v>
      </c>
      <c r="J284" s="81">
        <v>18.625114350775043</v>
      </c>
      <c r="K284" s="81">
        <v>18.193215366989133</v>
      </c>
      <c r="L284" s="14">
        <v>2.1861636299767944</v>
      </c>
      <c r="M284" s="14">
        <f t="shared" si="9"/>
        <v>1.5401795241981042</v>
      </c>
      <c r="N284">
        <v>2.9</v>
      </c>
      <c r="O284">
        <v>0.51</v>
      </c>
      <c r="P284" s="62">
        <v>16.501712062256811</v>
      </c>
      <c r="Q284" s="62">
        <v>17.427003891050575</v>
      </c>
      <c r="R284" s="12">
        <v>19.920000000000002</v>
      </c>
      <c r="S284">
        <v>72.790000000000006</v>
      </c>
      <c r="T284">
        <v>1</v>
      </c>
      <c r="U284">
        <v>30.63</v>
      </c>
      <c r="V284">
        <v>42.86</v>
      </c>
      <c r="X284">
        <v>45096.02</v>
      </c>
      <c r="Y284">
        <v>122683000</v>
      </c>
      <c r="Z284">
        <v>79655000</v>
      </c>
      <c r="AA284">
        <v>7901000</v>
      </c>
    </row>
    <row r="285" spans="1:27" x14ac:dyDescent="0.3">
      <c r="A285" s="58" t="s">
        <v>30</v>
      </c>
      <c r="B285" s="58">
        <v>2011</v>
      </c>
      <c r="C285" s="58">
        <v>67.41</v>
      </c>
      <c r="D285" s="58">
        <v>42.38</v>
      </c>
      <c r="E285" s="58">
        <v>19.809999999999999</v>
      </c>
      <c r="F285" s="58">
        <v>79.5</v>
      </c>
      <c r="G285" s="58">
        <v>72.62</v>
      </c>
      <c r="H285" s="58">
        <v>47.7</v>
      </c>
      <c r="I285" s="81">
        <f t="shared" si="8"/>
        <v>10.654097656123948</v>
      </c>
      <c r="J285" s="81">
        <v>18.58698300760739</v>
      </c>
      <c r="K285" s="81">
        <v>18.174166206314915</v>
      </c>
      <c r="L285" s="14">
        <v>2.014369544936121</v>
      </c>
      <c r="M285" s="14">
        <f t="shared" si="9"/>
        <v>1.5110681748387758</v>
      </c>
      <c r="N285">
        <v>0.94</v>
      </c>
      <c r="O285">
        <v>0.5</v>
      </c>
      <c r="P285" s="62">
        <v>14.778235294117646</v>
      </c>
      <c r="Q285" s="62">
        <v>16.565686274509794</v>
      </c>
      <c r="R285" s="12">
        <v>21.87</v>
      </c>
      <c r="S285">
        <v>69.44</v>
      </c>
      <c r="T285">
        <v>1</v>
      </c>
      <c r="U285">
        <v>34.299999999999997</v>
      </c>
      <c r="V285">
        <v>4.76</v>
      </c>
      <c r="X285">
        <v>42365.84</v>
      </c>
      <c r="Y285">
        <v>118093000</v>
      </c>
      <c r="Z285">
        <v>78152000</v>
      </c>
      <c r="AA285">
        <v>6496000</v>
      </c>
    </row>
    <row r="286" spans="1:27" x14ac:dyDescent="0.3">
      <c r="A286" s="58" t="s">
        <v>30</v>
      </c>
      <c r="B286" s="58">
        <v>2012</v>
      </c>
      <c r="C286" s="58">
        <v>75.790000000000006</v>
      </c>
      <c r="D286" s="58">
        <v>51.31</v>
      </c>
      <c r="E286" s="58">
        <v>28.57</v>
      </c>
      <c r="F286" s="58">
        <v>78.510000000000005</v>
      </c>
      <c r="G286" s="58">
        <v>74.95</v>
      </c>
      <c r="H286" s="58">
        <v>75.400000000000006</v>
      </c>
      <c r="I286" s="81">
        <f t="shared" si="8"/>
        <v>10.580688515284928</v>
      </c>
      <c r="J286" s="81">
        <v>18.452450692041168</v>
      </c>
      <c r="K286" s="81">
        <v>18.101645593842562</v>
      </c>
      <c r="L286" s="14">
        <v>1.6802690931946918</v>
      </c>
      <c r="M286" s="14">
        <f t="shared" si="9"/>
        <v>1.4202104973515857</v>
      </c>
      <c r="N286">
        <v>-2.64</v>
      </c>
      <c r="O286">
        <v>0.56000000000000005</v>
      </c>
      <c r="P286" s="62">
        <v>7.9368359374999926</v>
      </c>
      <c r="Q286" s="62">
        <v>9.5380468750000045</v>
      </c>
      <c r="R286" s="12">
        <v>13.01</v>
      </c>
      <c r="S286">
        <v>68.13</v>
      </c>
      <c r="T286">
        <v>1</v>
      </c>
      <c r="U286">
        <v>71.180000000000007</v>
      </c>
      <c r="V286">
        <v>56.52</v>
      </c>
      <c r="X286">
        <v>39367.21</v>
      </c>
      <c r="Y286">
        <v>103228000</v>
      </c>
      <c r="Z286">
        <v>72685000</v>
      </c>
      <c r="AA286">
        <v>4367000</v>
      </c>
    </row>
    <row r="287" spans="1:27" x14ac:dyDescent="0.3">
      <c r="A287" s="58" t="s">
        <v>30</v>
      </c>
      <c r="B287" s="58">
        <v>2013</v>
      </c>
      <c r="C287" s="58">
        <v>73.62</v>
      </c>
      <c r="D287" s="58">
        <v>41.7</v>
      </c>
      <c r="E287" s="58">
        <v>14.13</v>
      </c>
      <c r="F287" s="58">
        <v>80.02</v>
      </c>
      <c r="G287" s="58">
        <v>74.41</v>
      </c>
      <c r="H287" s="58">
        <v>67.150000000000006</v>
      </c>
      <c r="I287" s="81">
        <f t="shared" si="8"/>
        <v>10.523426740454656</v>
      </c>
      <c r="J287" s="81">
        <v>18.544560711047072</v>
      </c>
      <c r="K287" s="81">
        <v>18.211501732988527</v>
      </c>
      <c r="L287" s="14">
        <v>1.7485039605570978</v>
      </c>
      <c r="M287" s="14">
        <f t="shared" si="9"/>
        <v>1.3952295839753466</v>
      </c>
      <c r="N287">
        <v>2.11</v>
      </c>
      <c r="O287">
        <v>0.53</v>
      </c>
      <c r="P287" s="62">
        <v>4.5099606299212596</v>
      </c>
      <c r="Q287" s="62">
        <v>5.3667968749999986</v>
      </c>
      <c r="R287" s="12">
        <v>8.0399999999999991</v>
      </c>
      <c r="S287">
        <v>68.83</v>
      </c>
      <c r="T287">
        <v>1</v>
      </c>
      <c r="U287">
        <v>60.12</v>
      </c>
      <c r="V287">
        <v>52.17</v>
      </c>
      <c r="X287">
        <v>37176.300000000003</v>
      </c>
      <c r="Y287">
        <v>113188000</v>
      </c>
      <c r="Z287">
        <v>81125000</v>
      </c>
      <c r="AA287">
        <v>4746000</v>
      </c>
    </row>
    <row r="288" spans="1:27" x14ac:dyDescent="0.3">
      <c r="A288" s="58" t="s">
        <v>30</v>
      </c>
      <c r="B288" s="58">
        <v>2014</v>
      </c>
      <c r="C288" s="58">
        <v>70.23</v>
      </c>
      <c r="D288" s="58">
        <v>44.09</v>
      </c>
      <c r="E288" s="58">
        <v>26.25</v>
      </c>
      <c r="F288" s="58">
        <v>82.84</v>
      </c>
      <c r="G288" s="58">
        <v>68.989999999999995</v>
      </c>
      <c r="H288" s="58">
        <v>63.04</v>
      </c>
      <c r="I288" s="81">
        <f t="shared" si="8"/>
        <v>10.924168209197143</v>
      </c>
      <c r="J288" s="81">
        <v>18.63733126106991</v>
      </c>
      <c r="K288" s="81">
        <v>18.316708153569387</v>
      </c>
      <c r="L288" s="14">
        <v>1.6748510509823324</v>
      </c>
      <c r="M288" s="14">
        <f t="shared" si="9"/>
        <v>1.3779861303744798</v>
      </c>
      <c r="N288">
        <v>4.1399999999999997</v>
      </c>
      <c r="O288">
        <v>0.5</v>
      </c>
      <c r="P288" s="62">
        <v>5.9405577689243021</v>
      </c>
      <c r="Q288" s="62">
        <v>6.9000390625000003</v>
      </c>
      <c r="R288" s="12">
        <v>8.77</v>
      </c>
      <c r="S288">
        <v>67.680000000000007</v>
      </c>
      <c r="T288">
        <v>1</v>
      </c>
      <c r="U288">
        <v>50</v>
      </c>
      <c r="V288">
        <v>90.48</v>
      </c>
      <c r="X288">
        <v>55501.66</v>
      </c>
      <c r="Y288">
        <v>124191000</v>
      </c>
      <c r="Z288">
        <v>90125000</v>
      </c>
      <c r="AA288">
        <v>4338000</v>
      </c>
    </row>
    <row r="289" spans="1:27" x14ac:dyDescent="0.3">
      <c r="A289" s="58" t="s">
        <v>30</v>
      </c>
      <c r="B289" s="58">
        <v>2015</v>
      </c>
      <c r="C289" s="58">
        <v>78.63</v>
      </c>
      <c r="D289" s="58">
        <v>78.63</v>
      </c>
      <c r="E289" s="58">
        <v>100</v>
      </c>
      <c r="F289" s="58">
        <v>82.21</v>
      </c>
      <c r="G289" s="58">
        <v>85.27</v>
      </c>
      <c r="H289" s="58">
        <v>62.57</v>
      </c>
      <c r="I289" s="81">
        <f t="shared" si="8"/>
        <v>11.009647618268028</v>
      </c>
      <c r="J289" s="81">
        <v>18.747621990356262</v>
      </c>
      <c r="K289" s="81">
        <v>18.425887166979734</v>
      </c>
      <c r="L289" s="14">
        <v>1.8503427933269523</v>
      </c>
      <c r="M289" s="14">
        <f t="shared" si="9"/>
        <v>1.3795189112831021</v>
      </c>
      <c r="N289">
        <v>3.93</v>
      </c>
      <c r="O289">
        <v>0.5</v>
      </c>
      <c r="P289" s="62">
        <v>7.6819367588932828</v>
      </c>
      <c r="Q289" s="62">
        <v>8.2714785992217958</v>
      </c>
      <c r="R289" s="12">
        <v>9.17</v>
      </c>
      <c r="S289">
        <v>68.069999999999993</v>
      </c>
      <c r="T289">
        <v>1</v>
      </c>
      <c r="U289">
        <v>52.2</v>
      </c>
      <c r="V289">
        <v>86.36</v>
      </c>
      <c r="X289">
        <v>60454.58</v>
      </c>
      <c r="Y289">
        <v>138672000</v>
      </c>
      <c r="Z289">
        <v>100522000</v>
      </c>
      <c r="AA289">
        <v>5362000</v>
      </c>
    </row>
    <row r="290" spans="1:27" x14ac:dyDescent="0.3">
      <c r="A290" s="58" t="s">
        <v>30</v>
      </c>
      <c r="B290" s="58">
        <v>2016</v>
      </c>
      <c r="C290" s="58">
        <v>79.400000000000006</v>
      </c>
      <c r="D290" s="58">
        <v>48.99</v>
      </c>
      <c r="E290" s="58">
        <v>19.739999999999998</v>
      </c>
      <c r="F290" s="58">
        <v>80.209999999999994</v>
      </c>
      <c r="G290" s="58">
        <v>85.77</v>
      </c>
      <c r="H290" s="58">
        <v>65.989999999999995</v>
      </c>
      <c r="I290" s="81">
        <f t="shared" si="8"/>
        <v>11.250065297563198</v>
      </c>
      <c r="J290" s="81">
        <v>18.780276418402075</v>
      </c>
      <c r="K290" s="81">
        <v>18.464027548455732</v>
      </c>
      <c r="L290" s="14">
        <v>1.9217638157986412</v>
      </c>
      <c r="M290" s="14">
        <f t="shared" si="9"/>
        <v>1.3719716556545054</v>
      </c>
      <c r="N290">
        <v>3.21</v>
      </c>
      <c r="O290">
        <v>0.51</v>
      </c>
      <c r="P290" s="62">
        <v>5.3497665369649798</v>
      </c>
      <c r="Q290" s="62">
        <v>5.6182329317269106</v>
      </c>
      <c r="R290" s="12">
        <v>8.7100000000000009</v>
      </c>
      <c r="S290">
        <v>64.88</v>
      </c>
      <c r="T290">
        <v>1</v>
      </c>
      <c r="U290">
        <v>54.79</v>
      </c>
      <c r="V290">
        <v>85.71</v>
      </c>
      <c r="X290">
        <v>76884.94</v>
      </c>
      <c r="Y290">
        <v>143275000</v>
      </c>
      <c r="Z290">
        <v>104430000</v>
      </c>
      <c r="AA290">
        <v>5833000</v>
      </c>
    </row>
    <row r="291" spans="1:27" x14ac:dyDescent="0.3">
      <c r="A291" s="58" t="s">
        <v>30</v>
      </c>
      <c r="B291" s="58">
        <v>2017</v>
      </c>
      <c r="C291" s="58">
        <v>76.989999999999995</v>
      </c>
      <c r="D291" s="58">
        <v>76.989999999999995</v>
      </c>
      <c r="E291" s="58">
        <v>100</v>
      </c>
      <c r="F291" s="58">
        <v>82.42</v>
      </c>
      <c r="G291" s="58">
        <v>86.49</v>
      </c>
      <c r="H291" s="58">
        <v>53.77</v>
      </c>
      <c r="I291" s="81">
        <f t="shared" si="8"/>
        <v>11.247610571675811</v>
      </c>
      <c r="J291" s="81">
        <v>18.737831808787664</v>
      </c>
      <c r="K291" s="81">
        <v>18.367817797252293</v>
      </c>
      <c r="L291" s="14">
        <v>2.1890803921972251</v>
      </c>
      <c r="M291" s="14">
        <f t="shared" si="9"/>
        <v>1.4477548997901972</v>
      </c>
      <c r="N291">
        <v>4.26</v>
      </c>
      <c r="O291">
        <v>0.55000000000000004</v>
      </c>
      <c r="P291" s="62">
        <v>5.8285490196078431</v>
      </c>
      <c r="Q291" s="62">
        <v>6.2326050420168064</v>
      </c>
      <c r="R291" s="12">
        <v>8.64</v>
      </c>
      <c r="S291">
        <v>64.44</v>
      </c>
      <c r="T291">
        <v>1</v>
      </c>
      <c r="U291">
        <v>36.729999999999997</v>
      </c>
      <c r="V291">
        <v>81.819999999999993</v>
      </c>
      <c r="X291">
        <v>76696.44</v>
      </c>
      <c r="Y291">
        <v>137321000</v>
      </c>
      <c r="Z291">
        <v>94851000</v>
      </c>
      <c r="AA291">
        <v>7927000</v>
      </c>
    </row>
    <row r="292" spans="1:27" x14ac:dyDescent="0.3">
      <c r="A292" s="58" t="s">
        <v>30</v>
      </c>
      <c r="B292" s="58">
        <v>2018</v>
      </c>
      <c r="C292" s="58">
        <v>77.83</v>
      </c>
      <c r="D292" s="58">
        <v>66.48</v>
      </c>
      <c r="E292" s="58">
        <v>55.13</v>
      </c>
      <c r="F292" s="58">
        <v>85.17</v>
      </c>
      <c r="G292" s="58">
        <v>90.05</v>
      </c>
      <c r="H292" s="58">
        <v>47.71</v>
      </c>
      <c r="I292" s="81">
        <f t="shared" si="8"/>
        <v>11.162597337314843</v>
      </c>
      <c r="J292" s="81">
        <v>18.774333124545333</v>
      </c>
      <c r="K292" s="81">
        <v>18.410519290814456</v>
      </c>
      <c r="L292" s="14">
        <v>2.1872864686305826</v>
      </c>
      <c r="M292" s="14">
        <f t="shared" si="9"/>
        <v>1.4388063320166886</v>
      </c>
      <c r="N292">
        <v>2.52</v>
      </c>
      <c r="O292">
        <v>0.53</v>
      </c>
      <c r="P292" s="62">
        <v>15.665081300813005</v>
      </c>
      <c r="Q292" s="62">
        <v>17.575252918287951</v>
      </c>
      <c r="R292" s="12">
        <v>28</v>
      </c>
      <c r="S292">
        <v>63.16</v>
      </c>
      <c r="T292">
        <v>1</v>
      </c>
      <c r="U292">
        <v>31.9</v>
      </c>
      <c r="V292">
        <v>69.23</v>
      </c>
      <c r="X292">
        <v>70445.69</v>
      </c>
      <c r="Y292">
        <v>142426000</v>
      </c>
      <c r="Z292">
        <v>98989000</v>
      </c>
      <c r="AA292">
        <v>7911000</v>
      </c>
    </row>
    <row r="293" spans="1:27" x14ac:dyDescent="0.3">
      <c r="A293" s="58" t="s">
        <v>30</v>
      </c>
      <c r="B293" s="58">
        <v>2019</v>
      </c>
      <c r="C293" s="58">
        <v>82.47</v>
      </c>
      <c r="D293" s="58">
        <v>79.36</v>
      </c>
      <c r="E293" s="58">
        <v>76.25</v>
      </c>
      <c r="F293" s="58">
        <v>82.3</v>
      </c>
      <c r="G293" s="58">
        <v>92.47</v>
      </c>
      <c r="H293" s="58">
        <v>62.56</v>
      </c>
      <c r="I293" s="81">
        <f t="shared" si="8"/>
        <v>11.162935271078073</v>
      </c>
      <c r="J293" s="81">
        <v>18.939284043034164</v>
      </c>
      <c r="K293" s="81">
        <v>18.617373538045292</v>
      </c>
      <c r="L293" s="14">
        <v>2.3452613672744822</v>
      </c>
      <c r="M293" s="14">
        <f t="shared" si="9"/>
        <v>1.3797612886796948</v>
      </c>
      <c r="N293">
        <v>3.76</v>
      </c>
      <c r="O293">
        <v>0.48</v>
      </c>
      <c r="P293" s="62">
        <v>24.825120000000009</v>
      </c>
      <c r="Q293" s="62">
        <v>26.61542635658914</v>
      </c>
      <c r="R293" s="12">
        <v>31.91</v>
      </c>
      <c r="S293">
        <v>62.25</v>
      </c>
      <c r="T293">
        <v>1</v>
      </c>
      <c r="U293">
        <v>55.58</v>
      </c>
      <c r="V293">
        <v>65</v>
      </c>
      <c r="X293">
        <v>70469.5</v>
      </c>
      <c r="Y293">
        <v>167968000</v>
      </c>
      <c r="Z293">
        <v>121737000</v>
      </c>
      <c r="AA293">
        <v>9436000</v>
      </c>
    </row>
    <row r="294" spans="1:27" x14ac:dyDescent="0.3">
      <c r="A294" s="58" t="s">
        <v>30</v>
      </c>
      <c r="B294" s="58">
        <v>2020</v>
      </c>
      <c r="C294" s="58">
        <v>86.28</v>
      </c>
      <c r="D294" s="58">
        <v>86.28</v>
      </c>
      <c r="E294" s="58">
        <v>100</v>
      </c>
      <c r="F294" s="58">
        <v>80.150000000000006</v>
      </c>
      <c r="G294" s="58">
        <v>94.06</v>
      </c>
      <c r="H294" s="58">
        <v>75.39</v>
      </c>
      <c r="I294" s="81">
        <f t="shared" si="8"/>
        <v>11.150424726856269</v>
      </c>
      <c r="J294" s="81">
        <v>19.36437261217446</v>
      </c>
      <c r="K294" s="81">
        <v>19.032590753751688</v>
      </c>
      <c r="L294" s="14">
        <v>2.819233730062825</v>
      </c>
      <c r="M294" s="14">
        <f t="shared" si="9"/>
        <v>1.3934488462268499</v>
      </c>
      <c r="N294">
        <v>3.65</v>
      </c>
      <c r="O294">
        <v>0.39</v>
      </c>
      <c r="P294" s="62">
        <v>24.792209302325578</v>
      </c>
      <c r="Q294" s="62">
        <v>26.392868217054275</v>
      </c>
      <c r="R294" s="12">
        <v>35.049999999999997</v>
      </c>
      <c r="S294">
        <v>60.91</v>
      </c>
      <c r="T294">
        <v>1</v>
      </c>
      <c r="U294">
        <v>67.209999999999994</v>
      </c>
      <c r="V294">
        <v>61.9</v>
      </c>
      <c r="X294">
        <v>69593.38</v>
      </c>
      <c r="Y294">
        <v>256945000</v>
      </c>
      <c r="Z294">
        <v>184395000</v>
      </c>
      <c r="AA294">
        <v>15764000</v>
      </c>
    </row>
    <row r="295" spans="1:27" x14ac:dyDescent="0.3">
      <c r="A295" s="58" t="s">
        <v>30</v>
      </c>
      <c r="B295" s="58">
        <v>2021</v>
      </c>
      <c r="C295" s="58">
        <v>83.16</v>
      </c>
      <c r="D295" s="58">
        <v>51.33</v>
      </c>
      <c r="E295" s="58">
        <v>19.510000000000002</v>
      </c>
      <c r="F295" s="58">
        <v>83.99</v>
      </c>
      <c r="G295" s="58">
        <v>90.51</v>
      </c>
      <c r="H295" s="58">
        <v>67.77</v>
      </c>
      <c r="I295" s="81">
        <f t="shared" si="8"/>
        <v>11.179021427700093</v>
      </c>
      <c r="J295" s="81">
        <v>19.427619897410302</v>
      </c>
      <c r="K295" s="81">
        <v>19.074317569416852</v>
      </c>
      <c r="L295" s="14">
        <v>2.8631718379695101</v>
      </c>
      <c r="M295" s="14">
        <f t="shared" si="9"/>
        <v>1.4237615213365791</v>
      </c>
      <c r="N295">
        <v>3.04</v>
      </c>
      <c r="O295">
        <v>0.4</v>
      </c>
      <c r="P295" s="62">
        <v>53.43942307692307</v>
      </c>
      <c r="Q295" s="62">
        <v>56.638499999999958</v>
      </c>
      <c r="R295" s="12">
        <v>93.21</v>
      </c>
      <c r="S295">
        <v>62.16</v>
      </c>
      <c r="T295">
        <v>1</v>
      </c>
      <c r="U295">
        <v>55.02</v>
      </c>
      <c r="V295">
        <v>65</v>
      </c>
      <c r="X295">
        <v>71612.25</v>
      </c>
      <c r="Y295">
        <v>273721000</v>
      </c>
      <c r="Z295">
        <v>192252000</v>
      </c>
      <c r="AA295">
        <v>16517000</v>
      </c>
    </row>
    <row r="296" spans="1:27" x14ac:dyDescent="0.3">
      <c r="A296" s="58" t="s">
        <v>32</v>
      </c>
      <c r="B296" s="58">
        <v>2008</v>
      </c>
      <c r="C296" s="58">
        <v>72.02</v>
      </c>
      <c r="D296" s="58">
        <v>72.02</v>
      </c>
      <c r="E296" s="58">
        <v>100</v>
      </c>
      <c r="F296" s="58">
        <v>85.58</v>
      </c>
      <c r="G296" s="58">
        <v>63.75</v>
      </c>
      <c r="H296" s="58">
        <v>71.41</v>
      </c>
      <c r="I296" s="81">
        <f t="shared" si="8"/>
        <v>9.8186559798640669</v>
      </c>
      <c r="J296" s="81">
        <v>17.176718931410065</v>
      </c>
      <c r="K296" s="81">
        <v>16.927602632634461</v>
      </c>
      <c r="L296" s="14">
        <v>1.1333357247264952</v>
      </c>
      <c r="M296" s="14">
        <f t="shared" si="9"/>
        <v>1.2828912230728147</v>
      </c>
      <c r="N296">
        <v>4.8899999999999997</v>
      </c>
      <c r="O296">
        <v>0.35</v>
      </c>
      <c r="P296" s="62">
        <v>19.974545454545453</v>
      </c>
      <c r="Q296" s="62">
        <v>25.786875000000009</v>
      </c>
      <c r="R296" s="12">
        <v>34.380000000000003</v>
      </c>
      <c r="S296">
        <v>0</v>
      </c>
      <c r="T296">
        <v>1</v>
      </c>
      <c r="U296">
        <v>75.25</v>
      </c>
      <c r="V296" t="s">
        <v>679</v>
      </c>
      <c r="X296">
        <v>18373.34</v>
      </c>
      <c r="Y296">
        <v>28824000</v>
      </c>
      <c r="Z296">
        <v>22468000</v>
      </c>
      <c r="AA296">
        <v>2106000</v>
      </c>
    </row>
    <row r="297" spans="1:27" x14ac:dyDescent="0.3">
      <c r="A297" s="58" t="s">
        <v>32</v>
      </c>
      <c r="B297" s="58">
        <v>2009</v>
      </c>
      <c r="C297" s="58">
        <v>74.650000000000006</v>
      </c>
      <c r="D297" s="58">
        <v>74.650000000000006</v>
      </c>
      <c r="E297" s="58">
        <v>81.25</v>
      </c>
      <c r="F297" s="58">
        <v>86.25</v>
      </c>
      <c r="G297" s="58">
        <v>76.81</v>
      </c>
      <c r="H297" s="58">
        <v>58.17</v>
      </c>
      <c r="I297" s="81">
        <f t="shared" si="8"/>
        <v>9.8416211913303489</v>
      </c>
      <c r="J297" s="81">
        <v>17.274253315623902</v>
      </c>
      <c r="K297" s="81">
        <v>17.041640011543784</v>
      </c>
      <c r="L297" s="14">
        <v>1.2593128993591005</v>
      </c>
      <c r="M297" s="14">
        <f t="shared" si="9"/>
        <v>1.261893415932015</v>
      </c>
      <c r="N297">
        <v>3.94</v>
      </c>
      <c r="O297">
        <v>0.46</v>
      </c>
      <c r="P297" s="62">
        <v>16.568333333333328</v>
      </c>
      <c r="Q297" s="62">
        <v>16.611240310077516</v>
      </c>
      <c r="R297" s="12">
        <v>19.829999999999998</v>
      </c>
      <c r="S297">
        <v>0</v>
      </c>
      <c r="T297">
        <v>1</v>
      </c>
      <c r="U297">
        <v>46.07</v>
      </c>
      <c r="V297">
        <v>57.14</v>
      </c>
      <c r="X297">
        <v>18800.169999999998</v>
      </c>
      <c r="Y297">
        <v>31777000</v>
      </c>
      <c r="Z297">
        <v>25182000</v>
      </c>
      <c r="AA297">
        <v>2523000</v>
      </c>
    </row>
    <row r="298" spans="1:27" x14ac:dyDescent="0.3">
      <c r="A298" s="58" t="s">
        <v>32</v>
      </c>
      <c r="B298" s="58">
        <v>2010</v>
      </c>
      <c r="C298" s="58">
        <v>82.57</v>
      </c>
      <c r="D298" s="58">
        <v>64.5</v>
      </c>
      <c r="E298" s="58">
        <v>46.43</v>
      </c>
      <c r="F298" s="58">
        <v>89.39</v>
      </c>
      <c r="G298" s="58">
        <v>85.19</v>
      </c>
      <c r="H298" s="58">
        <v>70.540000000000006</v>
      </c>
      <c r="I298" s="81">
        <f t="shared" si="8"/>
        <v>9.89961205247773</v>
      </c>
      <c r="J298" s="81">
        <v>17.232089041664732</v>
      </c>
      <c r="K298" s="81">
        <v>16.967220412972619</v>
      </c>
      <c r="L298" s="14">
        <v>1.2817668317659563</v>
      </c>
      <c r="M298" s="14">
        <f t="shared" si="9"/>
        <v>1.3032597535934292</v>
      </c>
      <c r="N298">
        <v>6.26</v>
      </c>
      <c r="O298">
        <v>0.49</v>
      </c>
      <c r="P298" s="62">
        <v>16.501712062256811</v>
      </c>
      <c r="Q298" s="62">
        <v>17.427003891050575</v>
      </c>
      <c r="R298" s="12">
        <v>19.920000000000002</v>
      </c>
      <c r="S298">
        <v>0</v>
      </c>
      <c r="T298">
        <v>1</v>
      </c>
      <c r="U298">
        <v>62.38</v>
      </c>
      <c r="V298">
        <v>57.14</v>
      </c>
      <c r="X298">
        <v>19922.64</v>
      </c>
      <c r="Y298">
        <v>30465000</v>
      </c>
      <c r="Z298">
        <v>23376000</v>
      </c>
      <c r="AA298">
        <v>2603000</v>
      </c>
    </row>
    <row r="299" spans="1:27" x14ac:dyDescent="0.3">
      <c r="A299" s="58" t="s">
        <v>32</v>
      </c>
      <c r="B299" s="58">
        <v>2011</v>
      </c>
      <c r="C299" s="58">
        <v>83.65</v>
      </c>
      <c r="D299" s="58">
        <v>83.65</v>
      </c>
      <c r="E299" s="58">
        <v>100</v>
      </c>
      <c r="F299" s="58">
        <v>85.7</v>
      </c>
      <c r="G299" s="58">
        <v>80.16</v>
      </c>
      <c r="H299" s="58">
        <v>87.44</v>
      </c>
      <c r="I299" s="81">
        <f t="shared" si="8"/>
        <v>9.9055643944062783</v>
      </c>
      <c r="J299" s="81">
        <v>17.232089041664732</v>
      </c>
      <c r="K299" s="81">
        <v>16.940295459432878</v>
      </c>
      <c r="L299" s="14">
        <v>1.3083328196501789</v>
      </c>
      <c r="M299" s="14">
        <f t="shared" si="9"/>
        <v>1.3388266315095583</v>
      </c>
      <c r="N299">
        <v>7.5</v>
      </c>
      <c r="O299">
        <v>0.5</v>
      </c>
      <c r="P299" s="62">
        <v>14.778235294117646</v>
      </c>
      <c r="Q299" s="62">
        <v>16.565686274509794</v>
      </c>
      <c r="R299" s="12">
        <v>21.87</v>
      </c>
      <c r="S299">
        <v>0</v>
      </c>
      <c r="T299">
        <v>1</v>
      </c>
      <c r="U299">
        <v>90.31</v>
      </c>
      <c r="V299">
        <v>60</v>
      </c>
      <c r="X299">
        <v>20041.580000000002</v>
      </c>
      <c r="Y299">
        <v>30465000</v>
      </c>
      <c r="Z299">
        <v>22755000</v>
      </c>
      <c r="AA299">
        <v>2700000</v>
      </c>
    </row>
    <row r="300" spans="1:27" x14ac:dyDescent="0.3">
      <c r="A300" s="58" t="s">
        <v>32</v>
      </c>
      <c r="B300" s="58">
        <v>2012</v>
      </c>
      <c r="C300" s="58">
        <v>83.29</v>
      </c>
      <c r="D300" s="58">
        <v>83.29</v>
      </c>
      <c r="E300" s="58">
        <v>100</v>
      </c>
      <c r="F300" s="58">
        <v>88.32</v>
      </c>
      <c r="G300" s="58">
        <v>79.569999999999993</v>
      </c>
      <c r="H300" s="58">
        <v>84.19</v>
      </c>
      <c r="I300" s="81">
        <f t="shared" si="8"/>
        <v>10.105214598954007</v>
      </c>
      <c r="J300" s="81">
        <v>17.129587465776861</v>
      </c>
      <c r="K300" s="81">
        <v>16.879508772188355</v>
      </c>
      <c r="L300" s="14">
        <v>1.3365787688739577</v>
      </c>
      <c r="M300" s="14">
        <f t="shared" si="9"/>
        <v>1.2841264652314015</v>
      </c>
      <c r="N300">
        <v>3.57</v>
      </c>
      <c r="O300">
        <v>0.53</v>
      </c>
      <c r="P300" s="62">
        <v>7.9368359374999926</v>
      </c>
      <c r="Q300" s="62">
        <v>9.5380468750000045</v>
      </c>
      <c r="R300" s="12">
        <v>13.01</v>
      </c>
      <c r="S300">
        <v>18.25</v>
      </c>
      <c r="T300">
        <v>1</v>
      </c>
      <c r="U300">
        <v>86.36</v>
      </c>
      <c r="V300">
        <v>66.67</v>
      </c>
      <c r="X300">
        <v>24470.28</v>
      </c>
      <c r="Y300">
        <v>27497000</v>
      </c>
      <c r="Z300">
        <v>21413000</v>
      </c>
      <c r="AA300">
        <v>2806000</v>
      </c>
    </row>
    <row r="301" spans="1:27" x14ac:dyDescent="0.3">
      <c r="A301" s="58" t="s">
        <v>32</v>
      </c>
      <c r="B301" s="58">
        <v>2013</v>
      </c>
      <c r="C301" s="58">
        <v>86.95</v>
      </c>
      <c r="D301" s="58">
        <v>86.95</v>
      </c>
      <c r="E301" s="58">
        <v>92.65</v>
      </c>
      <c r="F301" s="58">
        <v>90.56</v>
      </c>
      <c r="G301" s="58">
        <v>85.29</v>
      </c>
      <c r="H301" s="58">
        <v>85.83</v>
      </c>
      <c r="I301" s="81">
        <f t="shared" si="8"/>
        <v>10.058740624505823</v>
      </c>
      <c r="J301" s="81">
        <v>17.157134848091527</v>
      </c>
      <c r="K301" s="81">
        <v>16.934212393861948</v>
      </c>
      <c r="L301" s="14">
        <v>1.3371041169291189</v>
      </c>
      <c r="M301" s="14">
        <f t="shared" si="9"/>
        <v>1.2497236591944112</v>
      </c>
      <c r="N301">
        <v>4.84</v>
      </c>
      <c r="O301">
        <v>0.52</v>
      </c>
      <c r="P301" s="62">
        <v>4.5099606299212596</v>
      </c>
      <c r="Q301" s="62">
        <v>5.3667968749999986</v>
      </c>
      <c r="R301" s="12">
        <v>8.0399999999999991</v>
      </c>
      <c r="S301">
        <v>18.55</v>
      </c>
      <c r="T301">
        <v>1</v>
      </c>
      <c r="U301">
        <v>88.66</v>
      </c>
      <c r="V301">
        <v>63.64</v>
      </c>
      <c r="X301">
        <v>23359.07</v>
      </c>
      <c r="Y301">
        <v>28265000</v>
      </c>
      <c r="Z301">
        <v>22617000</v>
      </c>
      <c r="AA301">
        <v>2808000</v>
      </c>
    </row>
    <row r="302" spans="1:27" x14ac:dyDescent="0.3">
      <c r="A302" s="58" t="s">
        <v>32</v>
      </c>
      <c r="B302" s="58">
        <v>2014</v>
      </c>
      <c r="C302" s="58">
        <v>84.07</v>
      </c>
      <c r="D302" s="58">
        <v>84.07</v>
      </c>
      <c r="E302" s="58">
        <v>100</v>
      </c>
      <c r="F302" s="58">
        <v>90.86</v>
      </c>
      <c r="G302" s="58">
        <v>83.87</v>
      </c>
      <c r="H302" s="58">
        <v>76.95</v>
      </c>
      <c r="I302" s="81">
        <f t="shared" si="8"/>
        <v>10.02282537887881</v>
      </c>
      <c r="J302" s="81">
        <v>17.06464396999317</v>
      </c>
      <c r="K302" s="81">
        <v>16.82568799594976</v>
      </c>
      <c r="L302" s="14">
        <v>1.2184672504763885</v>
      </c>
      <c r="M302" s="14">
        <f t="shared" si="9"/>
        <v>1.2699226257946874</v>
      </c>
      <c r="N302">
        <v>7.12</v>
      </c>
      <c r="O302">
        <v>0.53</v>
      </c>
      <c r="P302" s="62">
        <v>5.9405577689243021</v>
      </c>
      <c r="Q302" s="62">
        <v>6.9000390625000003</v>
      </c>
      <c r="R302" s="12">
        <v>8.77</v>
      </c>
      <c r="S302">
        <v>20.97</v>
      </c>
      <c r="T302">
        <v>1</v>
      </c>
      <c r="U302">
        <v>94.31</v>
      </c>
      <c r="V302">
        <v>61.54</v>
      </c>
      <c r="X302">
        <v>22535.01</v>
      </c>
      <c r="Y302">
        <v>25768000</v>
      </c>
      <c r="Z302">
        <v>20291000</v>
      </c>
      <c r="AA302">
        <v>2382000</v>
      </c>
    </row>
    <row r="303" spans="1:27" x14ac:dyDescent="0.3">
      <c r="A303" s="58" t="s">
        <v>32</v>
      </c>
      <c r="B303" s="58">
        <v>2015</v>
      </c>
      <c r="C303" s="58">
        <v>80.180000000000007</v>
      </c>
      <c r="D303" s="58">
        <v>80.180000000000007</v>
      </c>
      <c r="E303" s="58">
        <v>100</v>
      </c>
      <c r="F303" s="58">
        <v>84.76</v>
      </c>
      <c r="G303" s="58">
        <v>85.97</v>
      </c>
      <c r="H303" s="58">
        <v>65.13</v>
      </c>
      <c r="I303" s="81">
        <f t="shared" si="8"/>
        <v>10.20887741257992</v>
      </c>
      <c r="J303" s="81">
        <v>17.203318702507413</v>
      </c>
      <c r="K303" s="81">
        <v>16.989598200042341</v>
      </c>
      <c r="L303" s="14">
        <v>1.2107497886049596</v>
      </c>
      <c r="M303" s="14">
        <f t="shared" si="9"/>
        <v>1.2382765111901275</v>
      </c>
      <c r="N303">
        <v>7.8</v>
      </c>
      <c r="O303">
        <v>0.43</v>
      </c>
      <c r="P303" s="62">
        <v>7.6819367588932828</v>
      </c>
      <c r="Q303" s="62">
        <v>8.2714785992217958</v>
      </c>
      <c r="R303" s="12">
        <v>9.17</v>
      </c>
      <c r="S303">
        <v>0</v>
      </c>
      <c r="T303">
        <v>1</v>
      </c>
      <c r="U303">
        <v>76.260000000000005</v>
      </c>
      <c r="V303">
        <v>55.56</v>
      </c>
      <c r="X303">
        <v>27143.08</v>
      </c>
      <c r="Y303">
        <v>29601000</v>
      </c>
      <c r="Z303">
        <v>23905000</v>
      </c>
      <c r="AA303">
        <v>2356000</v>
      </c>
    </row>
    <row r="304" spans="1:27" x14ac:dyDescent="0.3">
      <c r="A304" s="58" t="s">
        <v>32</v>
      </c>
      <c r="B304" s="58">
        <v>2016</v>
      </c>
      <c r="C304" s="58">
        <v>76.540000000000006</v>
      </c>
      <c r="D304" s="58">
        <v>76.540000000000006</v>
      </c>
      <c r="E304" s="58">
        <v>100</v>
      </c>
      <c r="F304" s="58">
        <v>84.32</v>
      </c>
      <c r="G304" s="58">
        <v>81.040000000000006</v>
      </c>
      <c r="H304" s="58">
        <v>60.23</v>
      </c>
      <c r="I304" s="81">
        <f t="shared" si="8"/>
        <v>10.445350690535241</v>
      </c>
      <c r="J304" s="81">
        <v>17.284304280863239</v>
      </c>
      <c r="K304" s="81">
        <v>17.087206511015847</v>
      </c>
      <c r="L304" s="14">
        <v>1.262996144775397</v>
      </c>
      <c r="M304" s="14">
        <f t="shared" si="9"/>
        <v>1.2178631051752922</v>
      </c>
      <c r="N304">
        <v>3.32</v>
      </c>
      <c r="O304">
        <v>0.44</v>
      </c>
      <c r="P304" s="62">
        <v>5.3497665369649798</v>
      </c>
      <c r="Q304" s="62">
        <v>5.6182329317269106</v>
      </c>
      <c r="R304" s="12">
        <v>8.7100000000000009</v>
      </c>
      <c r="S304">
        <v>0</v>
      </c>
      <c r="T304">
        <v>1</v>
      </c>
      <c r="U304">
        <v>69.069999999999993</v>
      </c>
      <c r="V304">
        <v>63.64</v>
      </c>
      <c r="X304">
        <v>34384.14</v>
      </c>
      <c r="Y304">
        <v>32098000</v>
      </c>
      <c r="Z304">
        <v>26356000</v>
      </c>
      <c r="AA304">
        <v>2536000</v>
      </c>
    </row>
    <row r="305" spans="1:27" x14ac:dyDescent="0.3">
      <c r="A305" s="58" t="s">
        <v>32</v>
      </c>
      <c r="B305" s="58">
        <v>2017</v>
      </c>
      <c r="C305" s="58">
        <v>73.89</v>
      </c>
      <c r="D305" s="58">
        <v>73.89</v>
      </c>
      <c r="E305" s="58">
        <v>85.71</v>
      </c>
      <c r="F305" s="58">
        <v>82.86</v>
      </c>
      <c r="G305" s="58">
        <v>76.61</v>
      </c>
      <c r="H305" s="58">
        <v>59.31</v>
      </c>
      <c r="I305" s="81">
        <f t="shared" si="8"/>
        <v>10.43300665931336</v>
      </c>
      <c r="J305" s="81">
        <v>17.229064613835803</v>
      </c>
      <c r="K305" s="81">
        <v>16.999670706743981</v>
      </c>
      <c r="L305" s="14">
        <v>1.2999191453731449</v>
      </c>
      <c r="M305" s="14">
        <f t="shared" si="9"/>
        <v>1.2578374125150122</v>
      </c>
      <c r="N305">
        <v>5.88</v>
      </c>
      <c r="O305">
        <v>0.5</v>
      </c>
      <c r="P305" s="62">
        <v>5.8285490196078431</v>
      </c>
      <c r="Q305" s="62">
        <v>6.2326050420168064</v>
      </c>
      <c r="R305" s="12">
        <v>8.64</v>
      </c>
      <c r="S305">
        <v>0</v>
      </c>
      <c r="T305">
        <v>1</v>
      </c>
      <c r="U305">
        <v>60.18</v>
      </c>
      <c r="V305">
        <v>63.64</v>
      </c>
      <c r="X305">
        <v>33962.31</v>
      </c>
      <c r="Y305">
        <v>30373000</v>
      </c>
      <c r="Z305">
        <v>24147000</v>
      </c>
      <c r="AA305">
        <v>2669000</v>
      </c>
    </row>
    <row r="306" spans="1:27" x14ac:dyDescent="0.3">
      <c r="A306" s="58" t="s">
        <v>32</v>
      </c>
      <c r="B306" s="58">
        <v>2018</v>
      </c>
      <c r="C306" s="58">
        <v>72.39</v>
      </c>
      <c r="D306" s="58">
        <v>72.39</v>
      </c>
      <c r="E306" s="58">
        <v>100</v>
      </c>
      <c r="F306" s="58">
        <v>78.87</v>
      </c>
      <c r="G306" s="58">
        <v>72.28</v>
      </c>
      <c r="H306" s="58">
        <v>65.47</v>
      </c>
      <c r="I306" s="81">
        <f t="shared" si="8"/>
        <v>10.31544089975746</v>
      </c>
      <c r="J306" s="81">
        <v>17.224940624552907</v>
      </c>
      <c r="K306" s="81">
        <v>16.985322181118185</v>
      </c>
      <c r="L306" s="14">
        <v>1.2817668317659563</v>
      </c>
      <c r="M306" s="14">
        <f t="shared" si="9"/>
        <v>1.2707641893878923</v>
      </c>
      <c r="N306">
        <v>5.8</v>
      </c>
      <c r="O306">
        <v>0.51</v>
      </c>
      <c r="P306" s="62">
        <v>15.665081300813005</v>
      </c>
      <c r="Q306" s="62">
        <v>17.575252918287951</v>
      </c>
      <c r="R306" s="12">
        <v>28</v>
      </c>
      <c r="S306">
        <v>0</v>
      </c>
      <c r="T306">
        <v>1</v>
      </c>
      <c r="U306">
        <v>70.27</v>
      </c>
      <c r="V306">
        <v>60</v>
      </c>
      <c r="X306">
        <v>30195.279999999999</v>
      </c>
      <c r="Y306">
        <v>30248000</v>
      </c>
      <c r="Z306">
        <v>23803000</v>
      </c>
      <c r="AA306">
        <v>2603000</v>
      </c>
    </row>
    <row r="307" spans="1:27" x14ac:dyDescent="0.3">
      <c r="A307" s="58" t="s">
        <v>32</v>
      </c>
      <c r="B307" s="58">
        <v>2019</v>
      </c>
      <c r="C307" s="58">
        <v>74.78</v>
      </c>
      <c r="D307" s="58">
        <v>74.78</v>
      </c>
      <c r="E307" s="58">
        <v>100</v>
      </c>
      <c r="F307" s="58">
        <v>78.03</v>
      </c>
      <c r="G307" s="58">
        <v>71.91</v>
      </c>
      <c r="H307" s="58">
        <v>76.180000000000007</v>
      </c>
      <c r="I307" s="81">
        <f t="shared" si="8"/>
        <v>10.02881185897319</v>
      </c>
      <c r="J307" s="81">
        <v>17.316100683504466</v>
      </c>
      <c r="K307" s="81">
        <v>17.131549390545107</v>
      </c>
      <c r="L307" s="14">
        <v>1.2504746379773557</v>
      </c>
      <c r="M307" s="14">
        <f t="shared" si="9"/>
        <v>1.2026786686508657</v>
      </c>
      <c r="N307">
        <v>4.13</v>
      </c>
      <c r="O307">
        <v>0.49</v>
      </c>
      <c r="P307" s="62">
        <v>24.825120000000009</v>
      </c>
      <c r="Q307" s="62">
        <v>26.61542635658914</v>
      </c>
      <c r="R307" s="12">
        <v>31.91</v>
      </c>
      <c r="S307">
        <v>0</v>
      </c>
      <c r="T307">
        <v>1</v>
      </c>
      <c r="U307">
        <v>86.81</v>
      </c>
      <c r="V307">
        <v>63.64</v>
      </c>
      <c r="X307">
        <v>22670.32</v>
      </c>
      <c r="Y307">
        <v>33135000</v>
      </c>
      <c r="Z307">
        <v>27551000</v>
      </c>
      <c r="AA307">
        <v>2492000</v>
      </c>
    </row>
    <row r="308" spans="1:27" x14ac:dyDescent="0.3">
      <c r="A308" s="58" t="s">
        <v>32</v>
      </c>
      <c r="B308" s="58">
        <v>2020</v>
      </c>
      <c r="C308" s="58">
        <v>73.28</v>
      </c>
      <c r="D308" s="58">
        <v>72.17</v>
      </c>
      <c r="E308" s="58">
        <v>71.05</v>
      </c>
      <c r="F308" s="58">
        <v>78.95</v>
      </c>
      <c r="G308" s="58">
        <v>69.27</v>
      </c>
      <c r="H308" s="58">
        <v>73.989999999999995</v>
      </c>
      <c r="I308" s="81">
        <f t="shared" si="8"/>
        <v>9.7806620751117137</v>
      </c>
      <c r="J308" s="81">
        <v>17.27902524569129</v>
      </c>
      <c r="K308" s="81">
        <v>17.08929114800176</v>
      </c>
      <c r="L308" s="14">
        <v>1.3922764327974382</v>
      </c>
      <c r="M308" s="14">
        <f t="shared" si="9"/>
        <v>1.2089280981409261</v>
      </c>
      <c r="N308">
        <v>5.6</v>
      </c>
      <c r="O308">
        <v>0.52</v>
      </c>
      <c r="P308" s="62">
        <v>24.792209302325578</v>
      </c>
      <c r="Q308" s="62">
        <v>26.392868217054275</v>
      </c>
      <c r="R308" s="12">
        <v>35.049999999999997</v>
      </c>
      <c r="S308">
        <v>0</v>
      </c>
      <c r="T308">
        <v>1</v>
      </c>
      <c r="U308">
        <v>68.8</v>
      </c>
      <c r="V308">
        <v>58.33</v>
      </c>
      <c r="X308">
        <v>17688.36</v>
      </c>
      <c r="Y308">
        <v>31929000</v>
      </c>
      <c r="Z308">
        <v>26411000</v>
      </c>
      <c r="AA308">
        <v>3024000</v>
      </c>
    </row>
    <row r="309" spans="1:27" x14ac:dyDescent="0.3">
      <c r="A309" s="58" t="s">
        <v>32</v>
      </c>
      <c r="B309" s="58">
        <v>2021</v>
      </c>
      <c r="C309" s="58">
        <v>72.099999999999994</v>
      </c>
      <c r="D309" s="58">
        <v>72.099999999999994</v>
      </c>
      <c r="E309" s="58">
        <v>78.05</v>
      </c>
      <c r="F309" s="58">
        <v>80.56</v>
      </c>
      <c r="G309" s="58">
        <v>69.56</v>
      </c>
      <c r="H309" s="58">
        <v>67.2</v>
      </c>
      <c r="I309" s="81">
        <f t="shared" si="8"/>
        <v>9.5841145865506512</v>
      </c>
      <c r="J309" s="81">
        <v>17.166326510065506</v>
      </c>
      <c r="K309" s="81">
        <v>16.932840803265751</v>
      </c>
      <c r="L309" s="14">
        <v>1.4168235661547137</v>
      </c>
      <c r="M309" s="14">
        <f t="shared" si="9"/>
        <v>1.2629947755246613</v>
      </c>
      <c r="N309">
        <v>10.67</v>
      </c>
      <c r="O309">
        <v>0.57999999999999996</v>
      </c>
      <c r="P309" s="62">
        <v>53.43942307692307</v>
      </c>
      <c r="Q309" s="62">
        <v>56.638499999999958</v>
      </c>
      <c r="R309" s="12">
        <v>93.21</v>
      </c>
      <c r="S309">
        <v>0</v>
      </c>
      <c r="T309">
        <v>1</v>
      </c>
      <c r="U309">
        <v>60.55</v>
      </c>
      <c r="V309">
        <v>72.73</v>
      </c>
      <c r="X309">
        <v>14532.09</v>
      </c>
      <c r="Y309">
        <v>28526000</v>
      </c>
      <c r="Z309">
        <v>22586000</v>
      </c>
      <c r="AA309">
        <v>3124000</v>
      </c>
    </row>
    <row r="310" spans="1:27" x14ac:dyDescent="0.3">
      <c r="A310" s="58" t="s">
        <v>33</v>
      </c>
      <c r="B310" s="58">
        <v>2008</v>
      </c>
      <c r="C310" s="58">
        <v>80.569999999999993</v>
      </c>
      <c r="D310" s="58">
        <v>65.28</v>
      </c>
      <c r="E310" s="58">
        <v>50</v>
      </c>
      <c r="F310" s="58">
        <v>95.71</v>
      </c>
      <c r="G310" s="58">
        <v>77.69</v>
      </c>
      <c r="H310" s="58">
        <v>81.459999999999994</v>
      </c>
      <c r="I310" s="81">
        <f t="shared" si="8"/>
        <v>10.94011095587005</v>
      </c>
      <c r="J310" s="81">
        <v>20.302350993944764</v>
      </c>
      <c r="K310" s="81">
        <v>20.238099837738769</v>
      </c>
      <c r="L310" s="14">
        <v>1.106249715797321</v>
      </c>
      <c r="M310" s="14">
        <f t="shared" si="9"/>
        <v>1.0663601881106897</v>
      </c>
      <c r="N310">
        <v>0.21</v>
      </c>
      <c r="O310">
        <v>0.17</v>
      </c>
      <c r="P310" s="62">
        <v>19.974545454545453</v>
      </c>
      <c r="Q310" s="62">
        <v>25.786875000000009</v>
      </c>
      <c r="R310" s="12">
        <v>34.380000000000003</v>
      </c>
      <c r="S310">
        <v>82.76</v>
      </c>
      <c r="T310">
        <v>1</v>
      </c>
      <c r="U310">
        <v>96.02</v>
      </c>
      <c r="V310">
        <v>68.75</v>
      </c>
      <c r="X310">
        <v>56393.599999999999</v>
      </c>
      <c r="Y310">
        <v>656446000</v>
      </c>
      <c r="Z310">
        <v>615595000</v>
      </c>
      <c r="AA310">
        <v>2023000</v>
      </c>
    </row>
    <row r="311" spans="1:27" x14ac:dyDescent="0.3">
      <c r="A311" s="58" t="s">
        <v>33</v>
      </c>
      <c r="B311" s="58">
        <v>2009</v>
      </c>
      <c r="C311" s="58">
        <v>81.36</v>
      </c>
      <c r="D311" s="58">
        <v>70.95</v>
      </c>
      <c r="E311" s="58">
        <v>36.36</v>
      </c>
      <c r="F311" s="58">
        <v>94.21</v>
      </c>
      <c r="G311" s="58">
        <v>85.88</v>
      </c>
      <c r="H311" s="58">
        <v>75.510000000000005</v>
      </c>
      <c r="I311" s="81">
        <f t="shared" si="8"/>
        <v>10.407370129035399</v>
      </c>
      <c r="J311" s="81">
        <v>20.356862294712887</v>
      </c>
      <c r="K311" s="81">
        <v>20.289388908561328</v>
      </c>
      <c r="L311" s="14">
        <v>2.0299886579603057</v>
      </c>
      <c r="M311" s="14">
        <f t="shared" si="9"/>
        <v>1.069801787676391</v>
      </c>
      <c r="N311">
        <v>0.53</v>
      </c>
      <c r="O311">
        <v>0.14000000000000001</v>
      </c>
      <c r="P311" s="62">
        <v>16.568333333333328</v>
      </c>
      <c r="Q311" s="62">
        <v>16.611240310077516</v>
      </c>
      <c r="R311" s="12">
        <v>19.829999999999998</v>
      </c>
      <c r="S311">
        <v>74.290000000000006</v>
      </c>
      <c r="T311">
        <v>1</v>
      </c>
      <c r="U311">
        <v>82.58</v>
      </c>
      <c r="V311">
        <v>80</v>
      </c>
      <c r="X311">
        <v>33102.699999999997</v>
      </c>
      <c r="Y311">
        <v>693223000</v>
      </c>
      <c r="Z311">
        <v>647992000</v>
      </c>
      <c r="AA311">
        <v>6614000</v>
      </c>
    </row>
    <row r="312" spans="1:27" x14ac:dyDescent="0.3">
      <c r="A312" s="58" t="s">
        <v>33</v>
      </c>
      <c r="B312" s="58">
        <v>2010</v>
      </c>
      <c r="C312" s="58">
        <v>81.34</v>
      </c>
      <c r="D312" s="58">
        <v>61.64</v>
      </c>
      <c r="E312" s="58">
        <v>22.86</v>
      </c>
      <c r="F312" s="58">
        <v>90.82</v>
      </c>
      <c r="G312" s="58">
        <v>84.79</v>
      </c>
      <c r="H312" s="58">
        <v>78.06</v>
      </c>
      <c r="I312" s="81">
        <f t="shared" si="8"/>
        <v>10.542050239174475</v>
      </c>
      <c r="J312" s="81">
        <v>20.390308814713308</v>
      </c>
      <c r="K312" s="81">
        <v>20.321472479703186</v>
      </c>
      <c r="L312" s="14">
        <v>1.9584032133027798</v>
      </c>
      <c r="M312" s="14">
        <f t="shared" si="9"/>
        <v>1.0712608669011043</v>
      </c>
      <c r="N312">
        <v>0.44</v>
      </c>
      <c r="O312">
        <v>0.15</v>
      </c>
      <c r="P312" s="62">
        <v>16.501712062256811</v>
      </c>
      <c r="Q312" s="62">
        <v>17.427003891050575</v>
      </c>
      <c r="R312" s="12">
        <v>19.920000000000002</v>
      </c>
      <c r="S312">
        <v>72.09</v>
      </c>
      <c r="T312">
        <v>1</v>
      </c>
      <c r="U312">
        <v>90.86</v>
      </c>
      <c r="V312">
        <v>72.22</v>
      </c>
      <c r="X312">
        <v>37875.14</v>
      </c>
      <c r="Y312">
        <v>716801000</v>
      </c>
      <c r="Z312">
        <v>669119000</v>
      </c>
      <c r="AA312">
        <v>6088000</v>
      </c>
    </row>
    <row r="313" spans="1:27" x14ac:dyDescent="0.3">
      <c r="A313" s="58" t="s">
        <v>33</v>
      </c>
      <c r="B313" s="58">
        <v>2011</v>
      </c>
      <c r="C313" s="58">
        <v>82.72</v>
      </c>
      <c r="D313" s="58">
        <v>54.75</v>
      </c>
      <c r="E313" s="58">
        <v>30.36</v>
      </c>
      <c r="F313" s="58">
        <v>91.65</v>
      </c>
      <c r="G313" s="58">
        <v>81.510000000000005</v>
      </c>
      <c r="H313" s="58">
        <v>84.27</v>
      </c>
      <c r="I313" s="81">
        <f t="shared" si="8"/>
        <v>10.301153660685117</v>
      </c>
      <c r="J313" s="81">
        <v>20.389659888593449</v>
      </c>
      <c r="K313" s="81">
        <v>20.323012125888781</v>
      </c>
      <c r="L313" s="14">
        <v>1.9571326547920522</v>
      </c>
      <c r="M313" s="14">
        <f t="shared" si="9"/>
        <v>1.0689188987540104</v>
      </c>
      <c r="N313">
        <v>0.64</v>
      </c>
      <c r="O313">
        <v>0.14000000000000001</v>
      </c>
      <c r="P313" s="62">
        <v>14.778235294117646</v>
      </c>
      <c r="Q313" s="62">
        <v>16.565686274509794</v>
      </c>
      <c r="R313" s="12">
        <v>21.87</v>
      </c>
      <c r="S313">
        <v>76</v>
      </c>
      <c r="T313">
        <v>1</v>
      </c>
      <c r="U313">
        <v>86.56</v>
      </c>
      <c r="V313">
        <v>75</v>
      </c>
      <c r="X313">
        <v>29766.94</v>
      </c>
      <c r="Y313">
        <v>716336000</v>
      </c>
      <c r="Z313">
        <v>670150000</v>
      </c>
      <c r="AA313">
        <v>6079000</v>
      </c>
    </row>
    <row r="314" spans="1:27" x14ac:dyDescent="0.3">
      <c r="A314" s="58" t="s">
        <v>33</v>
      </c>
      <c r="B314" s="58">
        <v>2012</v>
      </c>
      <c r="C314" s="58">
        <v>83.34</v>
      </c>
      <c r="D314" s="58">
        <v>79.17</v>
      </c>
      <c r="E314" s="58">
        <v>75</v>
      </c>
      <c r="F314" s="58">
        <v>87.6</v>
      </c>
      <c r="G314" s="58">
        <v>87.12</v>
      </c>
      <c r="H314" s="58">
        <v>81.25</v>
      </c>
      <c r="I314" s="81">
        <f t="shared" si="8"/>
        <v>10.10990276209202</v>
      </c>
      <c r="J314" s="81">
        <v>20.433239685954607</v>
      </c>
      <c r="K314" s="81">
        <v>20.371026754297247</v>
      </c>
      <c r="L314" s="14">
        <v>1.9460529959950605</v>
      </c>
      <c r="M314" s="14">
        <f t="shared" si="9"/>
        <v>1.0641889201151453</v>
      </c>
      <c r="N314">
        <v>0.63</v>
      </c>
      <c r="O314">
        <v>0.14000000000000001</v>
      </c>
      <c r="P314" s="62">
        <v>7.9368359374999926</v>
      </c>
      <c r="Q314" s="62">
        <v>9.5380468750000045</v>
      </c>
      <c r="R314" s="12">
        <v>13.01</v>
      </c>
      <c r="S314">
        <v>70</v>
      </c>
      <c r="T314">
        <v>1</v>
      </c>
      <c r="U314">
        <v>91.94</v>
      </c>
      <c r="V314">
        <v>72.22</v>
      </c>
      <c r="X314">
        <v>24585.27</v>
      </c>
      <c r="Y314">
        <v>748244000</v>
      </c>
      <c r="Z314">
        <v>703112000</v>
      </c>
      <c r="AA314">
        <v>6001000</v>
      </c>
    </row>
    <row r="315" spans="1:27" x14ac:dyDescent="0.3">
      <c r="A315" s="58" t="s">
        <v>33</v>
      </c>
      <c r="B315" s="58">
        <v>2013</v>
      </c>
      <c r="C315" s="58">
        <v>81.3</v>
      </c>
      <c r="D315" s="58">
        <v>68.77</v>
      </c>
      <c r="E315" s="58">
        <v>60.61</v>
      </c>
      <c r="F315" s="58">
        <v>84.36</v>
      </c>
      <c r="G315" s="58">
        <v>85.03</v>
      </c>
      <c r="H315" s="58">
        <v>83.12</v>
      </c>
      <c r="I315" s="81">
        <f t="shared" si="8"/>
        <v>10.369848618194878</v>
      </c>
      <c r="J315" s="81">
        <v>20.418330444950371</v>
      </c>
      <c r="K315" s="81">
        <v>20.340330516402997</v>
      </c>
      <c r="L315" s="14">
        <v>2.1565183168592621</v>
      </c>
      <c r="M315" s="14">
        <f t="shared" si="9"/>
        <v>1.081122581421031</v>
      </c>
      <c r="N315">
        <v>0.66</v>
      </c>
      <c r="O315">
        <v>0.17</v>
      </c>
      <c r="P315" s="62">
        <v>4.5099606299212596</v>
      </c>
      <c r="Q315" s="62">
        <v>5.3667968749999986</v>
      </c>
      <c r="R315" s="12">
        <v>8.0399999999999991</v>
      </c>
      <c r="S315">
        <v>43.52</v>
      </c>
      <c r="T315">
        <v>1</v>
      </c>
      <c r="U315">
        <v>94.09</v>
      </c>
      <c r="V315">
        <v>82.35</v>
      </c>
      <c r="X315">
        <v>31883.65</v>
      </c>
      <c r="Y315">
        <v>737171000</v>
      </c>
      <c r="Z315">
        <v>681857000</v>
      </c>
      <c r="AA315">
        <v>7641000</v>
      </c>
    </row>
    <row r="316" spans="1:27" x14ac:dyDescent="0.3">
      <c r="A316" s="58" t="s">
        <v>33</v>
      </c>
      <c r="B316" s="58">
        <v>2014</v>
      </c>
      <c r="C316" s="58">
        <v>86.52</v>
      </c>
      <c r="D316" s="58">
        <v>80.760000000000005</v>
      </c>
      <c r="E316" s="58">
        <v>77.78</v>
      </c>
      <c r="F316" s="58">
        <v>84.89</v>
      </c>
      <c r="G316" s="58">
        <v>92.98</v>
      </c>
      <c r="H316" s="58">
        <v>87.19</v>
      </c>
      <c r="I316" s="81">
        <f t="shared" si="8"/>
        <v>10.795755637342882</v>
      </c>
      <c r="J316" s="81">
        <v>20.52453193136196</v>
      </c>
      <c r="K316" s="81">
        <v>20.437893095934978</v>
      </c>
      <c r="L316" s="14">
        <v>2.2414540929898146</v>
      </c>
      <c r="M316" s="14">
        <f t="shared" si="9"/>
        <v>1.0905027576243724</v>
      </c>
      <c r="N316">
        <v>0.68</v>
      </c>
      <c r="O316">
        <v>0.15</v>
      </c>
      <c r="P316" s="62">
        <v>5.9405577689243021</v>
      </c>
      <c r="Q316" s="62">
        <v>6.9000390625000003</v>
      </c>
      <c r="R316" s="12">
        <v>8.77</v>
      </c>
      <c r="S316">
        <v>39.29</v>
      </c>
      <c r="T316">
        <v>1</v>
      </c>
      <c r="U316">
        <v>98.42</v>
      </c>
      <c r="V316">
        <v>80</v>
      </c>
      <c r="X316">
        <v>48813.18</v>
      </c>
      <c r="Y316">
        <v>819768000</v>
      </c>
      <c r="Z316">
        <v>751734000</v>
      </c>
      <c r="AA316">
        <v>8407000</v>
      </c>
    </row>
    <row r="317" spans="1:27" x14ac:dyDescent="0.3">
      <c r="A317" s="58" t="s">
        <v>33</v>
      </c>
      <c r="B317" s="58">
        <v>2015</v>
      </c>
      <c r="C317" s="58">
        <v>82.38</v>
      </c>
      <c r="D317" s="58">
        <v>82.38</v>
      </c>
      <c r="E317" s="58">
        <v>100</v>
      </c>
      <c r="F317" s="58">
        <v>83.59</v>
      </c>
      <c r="G317" s="58">
        <v>92.24</v>
      </c>
      <c r="H317" s="58">
        <v>79.83</v>
      </c>
      <c r="I317" s="81">
        <f t="shared" si="8"/>
        <v>10.755741823885854</v>
      </c>
      <c r="J317" s="81">
        <v>20.578532507679729</v>
      </c>
      <c r="K317" s="81">
        <v>20.49084437865142</v>
      </c>
      <c r="L317" s="14">
        <v>2.2872683888821523</v>
      </c>
      <c r="M317" s="14">
        <f t="shared" si="9"/>
        <v>1.0916476157312784</v>
      </c>
      <c r="N317">
        <v>0.7</v>
      </c>
      <c r="O317">
        <v>0.14000000000000001</v>
      </c>
      <c r="P317" s="62">
        <v>7.6819367588932828</v>
      </c>
      <c r="Q317" s="62">
        <v>8.2714785992217958</v>
      </c>
      <c r="R317" s="12">
        <v>9.17</v>
      </c>
      <c r="S317">
        <v>29.31</v>
      </c>
      <c r="T317">
        <v>1</v>
      </c>
      <c r="U317">
        <v>99.48</v>
      </c>
      <c r="V317">
        <v>78.569999999999993</v>
      </c>
      <c r="X317">
        <v>46898.54</v>
      </c>
      <c r="Y317">
        <v>865253000</v>
      </c>
      <c r="Z317">
        <v>792612000</v>
      </c>
      <c r="AA317">
        <v>8848000</v>
      </c>
    </row>
    <row r="318" spans="1:27" x14ac:dyDescent="0.3">
      <c r="A318" s="58" t="s">
        <v>33</v>
      </c>
      <c r="B318" s="58">
        <v>2016</v>
      </c>
      <c r="C318" s="58">
        <v>76.11</v>
      </c>
      <c r="D318" s="58">
        <v>61.27</v>
      </c>
      <c r="E318" s="58">
        <v>53.57</v>
      </c>
      <c r="F318" s="58">
        <v>84.36</v>
      </c>
      <c r="G318" s="58">
        <v>92.54</v>
      </c>
      <c r="H318" s="58">
        <v>63.81</v>
      </c>
      <c r="I318" s="81">
        <f t="shared" si="8"/>
        <v>11.021437491134149</v>
      </c>
      <c r="J318" s="81">
        <v>20.591308062677673</v>
      </c>
      <c r="K318" s="81">
        <v>20.500744591959446</v>
      </c>
      <c r="L318" s="14">
        <v>2.0643279038697879</v>
      </c>
      <c r="M318" s="14">
        <f t="shared" si="9"/>
        <v>1.094790992607102</v>
      </c>
      <c r="N318">
        <v>0.69</v>
      </c>
      <c r="O318">
        <v>0.14000000000000001</v>
      </c>
      <c r="P318" s="62">
        <v>5.3497665369649798</v>
      </c>
      <c r="Q318" s="62">
        <v>5.6182329317269106</v>
      </c>
      <c r="R318" s="12">
        <v>8.7100000000000009</v>
      </c>
      <c r="S318">
        <v>29.23</v>
      </c>
      <c r="T318">
        <v>1</v>
      </c>
      <c r="U318">
        <v>79.900000000000006</v>
      </c>
      <c r="V318">
        <v>72.22</v>
      </c>
      <c r="X318">
        <v>61171.55</v>
      </c>
      <c r="Y318">
        <v>876378000</v>
      </c>
      <c r="Z318">
        <v>800498000</v>
      </c>
      <c r="AA318">
        <v>6880000</v>
      </c>
    </row>
    <row r="319" spans="1:27" x14ac:dyDescent="0.3">
      <c r="A319" s="58" t="s">
        <v>33</v>
      </c>
      <c r="B319" s="58">
        <v>2017</v>
      </c>
      <c r="C319" s="58">
        <v>82.28</v>
      </c>
      <c r="D319" s="58">
        <v>82.28</v>
      </c>
      <c r="E319" s="58">
        <v>100</v>
      </c>
      <c r="F319" s="58">
        <v>82.07</v>
      </c>
      <c r="G319" s="58">
        <v>82.2</v>
      </c>
      <c r="H319" s="58">
        <v>91.13</v>
      </c>
      <c r="I319" s="81">
        <f t="shared" si="8"/>
        <v>10.976743058101453</v>
      </c>
      <c r="J319" s="81">
        <v>20.568026231121046</v>
      </c>
      <c r="K319" s="81">
        <v>20.476012721785871</v>
      </c>
      <c r="L319" s="14">
        <v>1.9473377010464987</v>
      </c>
      <c r="M319" s="14">
        <f t="shared" si="9"/>
        <v>1.0963796333407176</v>
      </c>
      <c r="N319">
        <v>0.74</v>
      </c>
      <c r="O319">
        <v>0.15</v>
      </c>
      <c r="P319" s="62">
        <v>5.8285490196078431</v>
      </c>
      <c r="Q319" s="62">
        <v>6.2326050420168064</v>
      </c>
      <c r="R319" s="12">
        <v>8.64</v>
      </c>
      <c r="S319">
        <v>31.25</v>
      </c>
      <c r="T319">
        <v>1</v>
      </c>
      <c r="U319">
        <v>97.69</v>
      </c>
      <c r="V319">
        <v>75</v>
      </c>
      <c r="X319">
        <v>58497.72</v>
      </c>
      <c r="Y319">
        <v>856210000</v>
      </c>
      <c r="Z319">
        <v>780943000</v>
      </c>
      <c r="AA319">
        <v>6010000</v>
      </c>
    </row>
    <row r="320" spans="1:27" x14ac:dyDescent="0.3">
      <c r="A320" s="58" t="s">
        <v>33</v>
      </c>
      <c r="B320" s="58">
        <v>2018</v>
      </c>
      <c r="C320" s="58">
        <v>85.98</v>
      </c>
      <c r="D320" s="58">
        <v>85.98</v>
      </c>
      <c r="E320" s="58">
        <v>100</v>
      </c>
      <c r="F320" s="58">
        <v>53.41</v>
      </c>
      <c r="G320" s="58">
        <v>88.85</v>
      </c>
      <c r="H320" s="58">
        <v>93.49</v>
      </c>
      <c r="I320" s="81">
        <f t="shared" si="8"/>
        <v>11.001871315094135</v>
      </c>
      <c r="J320" s="81">
        <v>20.622371997487928</v>
      </c>
      <c r="K320" s="81">
        <v>20.537871965423172</v>
      </c>
      <c r="L320" s="14">
        <v>2.1565183168592621</v>
      </c>
      <c r="M320" s="14">
        <f t="shared" si="9"/>
        <v>1.0881728791240008</v>
      </c>
      <c r="N320">
        <v>0.31</v>
      </c>
      <c r="O320">
        <v>0.12</v>
      </c>
      <c r="P320" s="62">
        <v>15.665081300813005</v>
      </c>
      <c r="Q320" s="62">
        <v>17.575252918287951</v>
      </c>
      <c r="R320" s="12">
        <v>28</v>
      </c>
      <c r="S320">
        <v>25</v>
      </c>
      <c r="T320">
        <v>1</v>
      </c>
      <c r="U320">
        <v>99.67</v>
      </c>
      <c r="V320">
        <v>68.42</v>
      </c>
      <c r="X320">
        <v>59986.29</v>
      </c>
      <c r="Y320">
        <v>904029000</v>
      </c>
      <c r="Z320">
        <v>830777000</v>
      </c>
      <c r="AA320">
        <v>7641000</v>
      </c>
    </row>
    <row r="321" spans="1:27" x14ac:dyDescent="0.3">
      <c r="A321" s="58" t="s">
        <v>33</v>
      </c>
      <c r="B321" s="58">
        <v>2019</v>
      </c>
      <c r="C321" s="58">
        <v>84.34</v>
      </c>
      <c r="D321" s="58">
        <v>84.34</v>
      </c>
      <c r="E321" s="58">
        <v>100</v>
      </c>
      <c r="F321" s="58">
        <v>53.01</v>
      </c>
      <c r="G321" s="58">
        <v>87.06</v>
      </c>
      <c r="H321" s="58">
        <v>91.62</v>
      </c>
      <c r="I321" s="81">
        <f t="shared" si="8"/>
        <v>10.730486418171493</v>
      </c>
      <c r="J321" s="81">
        <v>20.445213251803803</v>
      </c>
      <c r="K321" s="81">
        <v>20.34146354307558</v>
      </c>
      <c r="L321" s="14">
        <v>1.8595738688119114</v>
      </c>
      <c r="M321" s="14">
        <f t="shared" si="9"/>
        <v>1.1093227663595213</v>
      </c>
      <c r="N321">
        <v>0.52</v>
      </c>
      <c r="O321">
        <v>0.18</v>
      </c>
      <c r="P321" s="62">
        <v>24.825120000000009</v>
      </c>
      <c r="Q321" s="62">
        <v>26.61542635658914</v>
      </c>
      <c r="R321" s="12">
        <v>31.91</v>
      </c>
      <c r="S321">
        <v>24.76</v>
      </c>
      <c r="T321">
        <v>1</v>
      </c>
      <c r="U321">
        <v>99.69</v>
      </c>
      <c r="V321">
        <v>62.5</v>
      </c>
      <c r="X321">
        <v>45728.93</v>
      </c>
      <c r="Y321">
        <v>757257000</v>
      </c>
      <c r="Z321">
        <v>682630000</v>
      </c>
      <c r="AA321">
        <v>5421000</v>
      </c>
    </row>
    <row r="322" spans="1:27" x14ac:dyDescent="0.3">
      <c r="A322" s="58" t="s">
        <v>33</v>
      </c>
      <c r="B322" s="58">
        <v>2020</v>
      </c>
      <c r="C322" s="58">
        <v>81.06</v>
      </c>
      <c r="D322" s="58">
        <v>46.63</v>
      </c>
      <c r="E322" s="58">
        <v>12.2</v>
      </c>
      <c r="F322" s="58">
        <v>53.24</v>
      </c>
      <c r="G322" s="58">
        <v>80.2</v>
      </c>
      <c r="H322" s="58">
        <v>91.34</v>
      </c>
      <c r="I322" s="81">
        <f t="shared" ref="I322:I385" si="10">LN(X322)</f>
        <v>11.013795018563956</v>
      </c>
      <c r="J322" s="81">
        <v>20.471316349915519</v>
      </c>
      <c r="K322" s="81">
        <v>20.368172498752518</v>
      </c>
      <c r="L322" s="14">
        <v>1.8569227951344682</v>
      </c>
      <c r="M322" s="14">
        <f t="shared" ref="M322:M385" si="11">Y322/Z322</f>
        <v>1.1086508783240243</v>
      </c>
      <c r="N322">
        <v>0.48</v>
      </c>
      <c r="O322">
        <v>0.15</v>
      </c>
      <c r="P322" s="62">
        <v>24.792209302325578</v>
      </c>
      <c r="Q322" s="62">
        <v>26.392868217054275</v>
      </c>
      <c r="R322" s="12">
        <v>35.049999999999997</v>
      </c>
      <c r="S322">
        <v>25</v>
      </c>
      <c r="T322">
        <v>1</v>
      </c>
      <c r="U322">
        <v>99.18</v>
      </c>
      <c r="V322">
        <v>63.16</v>
      </c>
      <c r="X322">
        <v>60705.83</v>
      </c>
      <c r="Y322">
        <v>777284000</v>
      </c>
      <c r="Z322">
        <v>701108000</v>
      </c>
      <c r="AA322">
        <v>5404000</v>
      </c>
    </row>
    <row r="323" spans="1:27" x14ac:dyDescent="0.3">
      <c r="A323" s="58" t="s">
        <v>33</v>
      </c>
      <c r="B323" s="58">
        <v>2021</v>
      </c>
      <c r="C323" s="58">
        <v>79.69</v>
      </c>
      <c r="D323" s="58">
        <v>71.900000000000006</v>
      </c>
      <c r="E323" s="58">
        <v>64.099999999999994</v>
      </c>
      <c r="F323" s="58">
        <v>52.52</v>
      </c>
      <c r="G323" s="58">
        <v>77.98</v>
      </c>
      <c r="H323" s="58">
        <v>90.76</v>
      </c>
      <c r="I323" s="81">
        <f t="shared" si="10"/>
        <v>10.761883670229588</v>
      </c>
      <c r="J323" s="81">
        <v>20.419589874740282</v>
      </c>
      <c r="K323" s="81">
        <v>20.338135567426047</v>
      </c>
      <c r="L323" s="14">
        <v>2.1290646921531597</v>
      </c>
      <c r="M323" s="14">
        <f t="shared" si="11"/>
        <v>1.0848636461178021</v>
      </c>
      <c r="N323">
        <v>1.01</v>
      </c>
      <c r="O323">
        <v>0.16</v>
      </c>
      <c r="P323" s="62">
        <v>53.43942307692307</v>
      </c>
      <c r="Q323" s="62">
        <v>56.638499999999958</v>
      </c>
      <c r="R323" s="12">
        <v>93.21</v>
      </c>
      <c r="S323">
        <v>24.82</v>
      </c>
      <c r="T323">
        <v>1</v>
      </c>
      <c r="U323">
        <v>98.73</v>
      </c>
      <c r="V323">
        <v>73.680000000000007</v>
      </c>
      <c r="X323">
        <v>47187.47</v>
      </c>
      <c r="Y323">
        <v>738100000</v>
      </c>
      <c r="Z323">
        <v>680362000</v>
      </c>
      <c r="AA323">
        <v>7407000</v>
      </c>
    </row>
    <row r="324" spans="1:27" x14ac:dyDescent="0.3">
      <c r="A324" s="58" t="s">
        <v>34</v>
      </c>
      <c r="B324" s="58">
        <v>2008</v>
      </c>
      <c r="C324" s="58">
        <v>60.03</v>
      </c>
      <c r="D324" s="58">
        <v>60.03</v>
      </c>
      <c r="E324" s="58">
        <v>100</v>
      </c>
      <c r="F324" s="58">
        <v>85.17</v>
      </c>
      <c r="G324" s="58">
        <v>55.57</v>
      </c>
      <c r="H324" s="58">
        <v>65.900000000000006</v>
      </c>
      <c r="I324" s="81">
        <f t="shared" si="10"/>
        <v>10.092319123132592</v>
      </c>
      <c r="J324" s="81">
        <v>19.16933831443988</v>
      </c>
      <c r="K324" s="81">
        <v>19.144856519864977</v>
      </c>
      <c r="L324" s="14" t="s">
        <v>679</v>
      </c>
      <c r="M324" s="14">
        <f t="shared" si="11"/>
        <v>1.0247839343102136</v>
      </c>
      <c r="N324">
        <v>-0.1</v>
      </c>
      <c r="O324">
        <v>-0.05</v>
      </c>
      <c r="P324" s="62">
        <v>19.974545454545453</v>
      </c>
      <c r="Q324" s="62">
        <v>25.786875000000009</v>
      </c>
      <c r="R324" s="12">
        <v>34.380000000000003</v>
      </c>
      <c r="S324">
        <v>39.659999999999997</v>
      </c>
      <c r="T324">
        <v>0</v>
      </c>
      <c r="U324">
        <v>55.05</v>
      </c>
      <c r="V324" t="s">
        <v>679</v>
      </c>
      <c r="X324">
        <v>24156.75</v>
      </c>
      <c r="Y324">
        <v>211416000</v>
      </c>
      <c r="Z324">
        <v>206303000</v>
      </c>
      <c r="AA324">
        <v>-1902000</v>
      </c>
    </row>
    <row r="325" spans="1:27" x14ac:dyDescent="0.3">
      <c r="A325" s="58" t="s">
        <v>34</v>
      </c>
      <c r="B325" s="58">
        <v>2009</v>
      </c>
      <c r="C325" s="58">
        <v>67.09</v>
      </c>
      <c r="D325" s="58">
        <v>67.09</v>
      </c>
      <c r="E325" s="58">
        <v>100</v>
      </c>
      <c r="F325" s="58">
        <v>81.459999999999994</v>
      </c>
      <c r="G325" s="58">
        <v>61.99</v>
      </c>
      <c r="H325" s="58">
        <v>77.510000000000005</v>
      </c>
      <c r="I325" s="81">
        <f t="shared" si="10"/>
        <v>9.1965375497987214</v>
      </c>
      <c r="J325" s="81">
        <v>19.226526947337781</v>
      </c>
      <c r="K325" s="81">
        <v>19.197966846617344</v>
      </c>
      <c r="L325" s="14">
        <v>1.2035727243045962</v>
      </c>
      <c r="M325" s="14">
        <f t="shared" si="11"/>
        <v>1.0289718509257386</v>
      </c>
      <c r="N325">
        <v>0.35</v>
      </c>
      <c r="O325">
        <v>0.21</v>
      </c>
      <c r="P325" s="62">
        <v>16.568333333333328</v>
      </c>
      <c r="Q325" s="62">
        <v>16.611240310077516</v>
      </c>
      <c r="R325" s="12">
        <v>19.829999999999998</v>
      </c>
      <c r="S325">
        <v>35.71</v>
      </c>
      <c r="T325">
        <v>1</v>
      </c>
      <c r="U325">
        <v>75.94</v>
      </c>
      <c r="V325">
        <v>47.06</v>
      </c>
      <c r="X325">
        <v>9862.92</v>
      </c>
      <c r="Y325">
        <v>223859000</v>
      </c>
      <c r="Z325">
        <v>217556000</v>
      </c>
      <c r="AA325">
        <v>2332000</v>
      </c>
    </row>
    <row r="326" spans="1:27" x14ac:dyDescent="0.3">
      <c r="A326" s="58" t="s">
        <v>34</v>
      </c>
      <c r="B326" s="58">
        <v>2010</v>
      </c>
      <c r="C326" s="58">
        <v>66.06</v>
      </c>
      <c r="D326" s="58">
        <v>66.06</v>
      </c>
      <c r="E326" s="58">
        <v>91.43</v>
      </c>
      <c r="F326" s="58">
        <v>79.81</v>
      </c>
      <c r="G326" s="58">
        <v>61.27</v>
      </c>
      <c r="H326" s="58">
        <v>78.64</v>
      </c>
      <c r="I326" s="81">
        <f t="shared" si="10"/>
        <v>9.7798035151659395</v>
      </c>
      <c r="J326" s="81">
        <v>19.365652222787418</v>
      </c>
      <c r="K326" s="81">
        <v>19.333762332028428</v>
      </c>
      <c r="L326" s="14">
        <v>1.202671958592888</v>
      </c>
      <c r="M326" s="14">
        <f t="shared" si="11"/>
        <v>1.0324038218451921</v>
      </c>
      <c r="N326">
        <v>0.67</v>
      </c>
      <c r="O326">
        <v>0.19</v>
      </c>
      <c r="P326" s="62">
        <v>16.501712062256811</v>
      </c>
      <c r="Q326" s="62">
        <v>17.427003891050575</v>
      </c>
      <c r="R326" s="12">
        <v>19.920000000000002</v>
      </c>
      <c r="S326">
        <v>17.440000000000001</v>
      </c>
      <c r="T326">
        <v>1</v>
      </c>
      <c r="U326">
        <v>76.349999999999994</v>
      </c>
      <c r="V326">
        <v>62.5</v>
      </c>
      <c r="X326">
        <v>17673.18</v>
      </c>
      <c r="Y326">
        <v>257274000</v>
      </c>
      <c r="Z326">
        <v>249199000</v>
      </c>
      <c r="AA326">
        <v>2329000</v>
      </c>
    </row>
    <row r="327" spans="1:27" x14ac:dyDescent="0.3">
      <c r="A327" s="58" t="s">
        <v>34</v>
      </c>
      <c r="B327" s="58">
        <v>2011</v>
      </c>
      <c r="C327" s="58">
        <v>65.790000000000006</v>
      </c>
      <c r="D327" s="58">
        <v>65.790000000000006</v>
      </c>
      <c r="E327" s="58">
        <v>87.5</v>
      </c>
      <c r="F327" s="58">
        <v>77.010000000000005</v>
      </c>
      <c r="G327" s="58">
        <v>66.23</v>
      </c>
      <c r="H327" s="58">
        <v>72.11</v>
      </c>
      <c r="I327" s="81">
        <f t="shared" si="10"/>
        <v>9.9064451744572448</v>
      </c>
      <c r="J327" s="81">
        <v>19.41266875578982</v>
      </c>
      <c r="K327" s="81">
        <v>19.378109580378734</v>
      </c>
      <c r="L327" s="14">
        <v>1.1668937960845154</v>
      </c>
      <c r="M327" s="14">
        <f t="shared" si="11"/>
        <v>1.0351632827765174</v>
      </c>
      <c r="N327">
        <v>0.65</v>
      </c>
      <c r="O327">
        <v>0.14000000000000001</v>
      </c>
      <c r="P327" s="62">
        <v>14.778235294117646</v>
      </c>
      <c r="Q327" s="62">
        <v>16.565686274509794</v>
      </c>
      <c r="R327" s="12">
        <v>21.87</v>
      </c>
      <c r="S327">
        <v>19</v>
      </c>
      <c r="T327">
        <v>1</v>
      </c>
      <c r="U327">
        <v>68.150000000000006</v>
      </c>
      <c r="V327">
        <v>55.56</v>
      </c>
      <c r="X327">
        <v>20059.240000000002</v>
      </c>
      <c r="Y327">
        <v>269659000</v>
      </c>
      <c r="Z327">
        <v>260499000</v>
      </c>
      <c r="AA327">
        <v>2212000</v>
      </c>
    </row>
    <row r="328" spans="1:27" x14ac:dyDescent="0.3">
      <c r="A328" s="58" t="s">
        <v>34</v>
      </c>
      <c r="B328" s="58">
        <v>2012</v>
      </c>
      <c r="C328" s="58">
        <v>59.46</v>
      </c>
      <c r="D328" s="58">
        <v>59.46</v>
      </c>
      <c r="E328" s="58">
        <v>75</v>
      </c>
      <c r="F328" s="58">
        <v>77.75</v>
      </c>
      <c r="G328" s="58">
        <v>52.69</v>
      </c>
      <c r="H328" s="58">
        <v>70.680000000000007</v>
      </c>
      <c r="I328" s="81">
        <f t="shared" si="10"/>
        <v>9.8882459877620494</v>
      </c>
      <c r="J328" s="81">
        <v>19.522886568130605</v>
      </c>
      <c r="K328" s="81">
        <v>19.487857403574168</v>
      </c>
      <c r="L328" s="14">
        <v>1.4969408812069542</v>
      </c>
      <c r="M328" s="14">
        <f t="shared" si="11"/>
        <v>1.0356499126295078</v>
      </c>
      <c r="N328">
        <v>0.84</v>
      </c>
      <c r="O328">
        <v>0.18</v>
      </c>
      <c r="P328" s="62">
        <v>7.9368359374999926</v>
      </c>
      <c r="Q328" s="62">
        <v>9.5380468750000045</v>
      </c>
      <c r="R328" s="12">
        <v>13.01</v>
      </c>
      <c r="S328">
        <v>24.55</v>
      </c>
      <c r="T328">
        <v>1</v>
      </c>
      <c r="U328">
        <v>68.81</v>
      </c>
      <c r="V328">
        <v>58.82</v>
      </c>
      <c r="X328">
        <v>19697.48</v>
      </c>
      <c r="Y328">
        <v>301080000</v>
      </c>
      <c r="Z328">
        <v>290716000</v>
      </c>
      <c r="AA328">
        <v>3468000</v>
      </c>
    </row>
    <row r="329" spans="1:27" x14ac:dyDescent="0.3">
      <c r="A329" s="58" t="s">
        <v>34</v>
      </c>
      <c r="B329" s="58">
        <v>2013</v>
      </c>
      <c r="C329" s="58">
        <v>50.77</v>
      </c>
      <c r="D329" s="58">
        <v>33.200000000000003</v>
      </c>
      <c r="E329" s="58">
        <v>21.21</v>
      </c>
      <c r="F329" s="58">
        <v>77.64</v>
      </c>
      <c r="G329" s="58">
        <v>44.34</v>
      </c>
      <c r="H329" s="58">
        <v>58.88</v>
      </c>
      <c r="I329" s="81">
        <f t="shared" si="10"/>
        <v>10.207236975993915</v>
      </c>
      <c r="J329" s="81">
        <v>19.594774584790613</v>
      </c>
      <c r="K329" s="81">
        <v>19.565734408799731</v>
      </c>
      <c r="L329" s="14">
        <v>1.0691834779772977</v>
      </c>
      <c r="M329" s="14">
        <f t="shared" si="11"/>
        <v>1.0294659534590676</v>
      </c>
      <c r="N329">
        <v>0.51</v>
      </c>
      <c r="O329">
        <v>0.16</v>
      </c>
      <c r="P329" s="62">
        <v>4.5099606299212596</v>
      </c>
      <c r="Q329" s="62">
        <v>5.3667968749999986</v>
      </c>
      <c r="R329" s="12">
        <v>8.0399999999999991</v>
      </c>
      <c r="S329">
        <v>25</v>
      </c>
      <c r="T329">
        <v>1</v>
      </c>
      <c r="U329">
        <v>57.3</v>
      </c>
      <c r="V329">
        <v>52.63</v>
      </c>
      <c r="X329">
        <v>27098.59</v>
      </c>
      <c r="Y329">
        <v>323521000</v>
      </c>
      <c r="Z329">
        <v>314261000</v>
      </c>
      <c r="AA329">
        <v>1913000</v>
      </c>
    </row>
    <row r="330" spans="1:27" x14ac:dyDescent="0.3">
      <c r="A330" s="58" t="s">
        <v>34</v>
      </c>
      <c r="B330" s="58">
        <v>2014</v>
      </c>
      <c r="C330" s="58">
        <v>60.57</v>
      </c>
      <c r="D330" s="58">
        <v>60.57</v>
      </c>
      <c r="E330" s="58">
        <v>100</v>
      </c>
      <c r="F330" s="58">
        <v>79.260000000000005</v>
      </c>
      <c r="G330" s="58">
        <v>51.97</v>
      </c>
      <c r="H330" s="58">
        <v>73.95</v>
      </c>
      <c r="I330" s="81">
        <f t="shared" si="10"/>
        <v>10.618122948793525</v>
      </c>
      <c r="J330" s="81">
        <v>19.719342626147839</v>
      </c>
      <c r="K330" s="81">
        <v>19.68926925393707</v>
      </c>
      <c r="L330" s="14">
        <v>1.2988283353386147</v>
      </c>
      <c r="M330" s="14">
        <f t="shared" si="11"/>
        <v>1.0305301434545522</v>
      </c>
      <c r="N330">
        <v>0.72</v>
      </c>
      <c r="O330">
        <v>0.16</v>
      </c>
      <c r="P330" s="62">
        <v>5.9405577689243021</v>
      </c>
      <c r="Q330" s="62">
        <v>6.9000390625000003</v>
      </c>
      <c r="R330" s="12">
        <v>8.77</v>
      </c>
      <c r="S330">
        <v>24.11</v>
      </c>
      <c r="T330">
        <v>1</v>
      </c>
      <c r="U330">
        <v>72.150000000000006</v>
      </c>
      <c r="V330">
        <v>47.06</v>
      </c>
      <c r="X330">
        <v>40868.83</v>
      </c>
      <c r="Y330">
        <v>366439000</v>
      </c>
      <c r="Z330">
        <v>355583000</v>
      </c>
      <c r="AA330">
        <v>2665000</v>
      </c>
    </row>
    <row r="331" spans="1:27" x14ac:dyDescent="0.3">
      <c r="A331" s="58" t="s">
        <v>34</v>
      </c>
      <c r="B331" s="58">
        <v>2015</v>
      </c>
      <c r="C331" s="58">
        <v>57.45</v>
      </c>
      <c r="D331" s="58">
        <v>57.45</v>
      </c>
      <c r="E331" s="58">
        <v>100</v>
      </c>
      <c r="F331" s="58">
        <v>78.73</v>
      </c>
      <c r="G331" s="58">
        <v>60.79</v>
      </c>
      <c r="H331" s="58">
        <v>57.63</v>
      </c>
      <c r="I331" s="81">
        <f t="shared" si="10"/>
        <v>10.825612034949629</v>
      </c>
      <c r="J331" s="81">
        <v>19.766587911845551</v>
      </c>
      <c r="K331" s="81">
        <v>19.733161704912558</v>
      </c>
      <c r="L331" s="14">
        <v>1.4511453334395068</v>
      </c>
      <c r="M331" s="14">
        <f t="shared" si="11"/>
        <v>1.0339911395335066</v>
      </c>
      <c r="N331">
        <v>0.75</v>
      </c>
      <c r="O331">
        <v>0.11</v>
      </c>
      <c r="P331" s="62">
        <v>7.6819367588932828</v>
      </c>
      <c r="Q331" s="62">
        <v>8.2714785992217958</v>
      </c>
      <c r="R331" s="12">
        <v>9.17</v>
      </c>
      <c r="S331">
        <v>15.52</v>
      </c>
      <c r="T331">
        <v>1</v>
      </c>
      <c r="U331">
        <v>47.86</v>
      </c>
      <c r="V331">
        <v>47.62</v>
      </c>
      <c r="X331">
        <v>50292.54</v>
      </c>
      <c r="Y331">
        <v>384167000</v>
      </c>
      <c r="Z331">
        <v>371538000</v>
      </c>
      <c r="AA331">
        <v>3268000</v>
      </c>
    </row>
    <row r="332" spans="1:27" x14ac:dyDescent="0.3">
      <c r="A332" s="58" t="s">
        <v>34</v>
      </c>
      <c r="B332" s="58">
        <v>2016</v>
      </c>
      <c r="C332" s="58">
        <v>63.01</v>
      </c>
      <c r="D332" s="58">
        <v>63.01</v>
      </c>
      <c r="E332" s="58">
        <v>82.14</v>
      </c>
      <c r="F332" s="58">
        <v>80.040000000000006</v>
      </c>
      <c r="G332" s="58">
        <v>67.95</v>
      </c>
      <c r="H332" s="58">
        <v>63.28</v>
      </c>
      <c r="I332" s="81">
        <f t="shared" si="10"/>
        <v>10.909254571012633</v>
      </c>
      <c r="J332" s="81">
        <v>19.938292799273448</v>
      </c>
      <c r="K332" s="81">
        <v>19.906419907350774</v>
      </c>
      <c r="L332" s="14">
        <v>1.3058974240478616</v>
      </c>
      <c r="M332" s="14">
        <f t="shared" si="11"/>
        <v>1.0323862723307751</v>
      </c>
      <c r="N332">
        <v>0.53</v>
      </c>
      <c r="O332">
        <v>0.16</v>
      </c>
      <c r="P332" s="62">
        <v>5.3497665369649798</v>
      </c>
      <c r="Q332" s="62">
        <v>5.6182329317269106</v>
      </c>
      <c r="R332" s="12">
        <v>8.7100000000000009</v>
      </c>
      <c r="S332">
        <v>13.85</v>
      </c>
      <c r="T332">
        <v>1</v>
      </c>
      <c r="U332">
        <v>56.94</v>
      </c>
      <c r="V332">
        <v>50</v>
      </c>
      <c r="X332">
        <v>54680.07</v>
      </c>
      <c r="Y332">
        <v>456132000</v>
      </c>
      <c r="Z332">
        <v>441823000</v>
      </c>
      <c r="AA332">
        <v>2691000</v>
      </c>
    </row>
    <row r="333" spans="1:27" x14ac:dyDescent="0.3">
      <c r="A333" s="58" t="s">
        <v>34</v>
      </c>
      <c r="B333" s="58">
        <v>2017</v>
      </c>
      <c r="C333" s="58">
        <v>63.45</v>
      </c>
      <c r="D333" s="58">
        <v>63.45</v>
      </c>
      <c r="E333" s="58">
        <v>70.83</v>
      </c>
      <c r="F333" s="58">
        <v>76.540000000000006</v>
      </c>
      <c r="G333" s="58">
        <v>73.52</v>
      </c>
      <c r="H333" s="58">
        <v>59.52</v>
      </c>
      <c r="I333" s="81">
        <f t="shared" si="10"/>
        <v>10.826934815245963</v>
      </c>
      <c r="J333" s="81">
        <v>19.99298568238838</v>
      </c>
      <c r="K333" s="81">
        <v>19.960820023873662</v>
      </c>
      <c r="L333" s="14">
        <v>1.4329393689429344</v>
      </c>
      <c r="M333" s="14">
        <f t="shared" si="11"/>
        <v>1.0326885647898072</v>
      </c>
      <c r="N333">
        <v>0.59</v>
      </c>
      <c r="O333">
        <v>0.18</v>
      </c>
      <c r="P333" s="62">
        <v>5.8285490196078431</v>
      </c>
      <c r="Q333" s="62">
        <v>6.2326050420168064</v>
      </c>
      <c r="R333" s="12">
        <v>8.64</v>
      </c>
      <c r="S333">
        <v>2.5</v>
      </c>
      <c r="T333">
        <v>1</v>
      </c>
      <c r="U333">
        <v>53.31</v>
      </c>
      <c r="V333">
        <v>50</v>
      </c>
      <c r="X333">
        <v>50359.11</v>
      </c>
      <c r="Y333">
        <v>481774000</v>
      </c>
      <c r="Z333">
        <v>466524000</v>
      </c>
      <c r="AA333">
        <v>3191000</v>
      </c>
    </row>
    <row r="334" spans="1:27" x14ac:dyDescent="0.3">
      <c r="A334" s="58" t="s">
        <v>34</v>
      </c>
      <c r="B334" s="58">
        <v>2018</v>
      </c>
      <c r="C334" s="58">
        <v>64.47</v>
      </c>
      <c r="D334" s="58">
        <v>64.47</v>
      </c>
      <c r="E334" s="58">
        <v>81.25</v>
      </c>
      <c r="F334" s="58">
        <v>36.78</v>
      </c>
      <c r="G334" s="58">
        <v>73.81</v>
      </c>
      <c r="H334" s="58">
        <v>62.79</v>
      </c>
      <c r="I334" s="81">
        <f t="shared" si="10"/>
        <v>10.935126357951114</v>
      </c>
      <c r="J334" s="81">
        <v>20.020112763989783</v>
      </c>
      <c r="K334" s="81">
        <v>19.984108225177085</v>
      </c>
      <c r="L334" s="14">
        <v>1.6284559182698621</v>
      </c>
      <c r="M334" s="14">
        <f t="shared" si="11"/>
        <v>1.0366605516883205</v>
      </c>
      <c r="N334">
        <v>0.68</v>
      </c>
      <c r="O334">
        <v>0.05</v>
      </c>
      <c r="P334" s="62">
        <v>15.665081300813005</v>
      </c>
      <c r="Q334" s="62">
        <v>17.575252918287951</v>
      </c>
      <c r="R334" s="12">
        <v>28</v>
      </c>
      <c r="S334">
        <v>2.78</v>
      </c>
      <c r="T334">
        <v>1</v>
      </c>
      <c r="U334">
        <v>52.05</v>
      </c>
      <c r="V334">
        <v>52.94</v>
      </c>
      <c r="X334">
        <v>56113.2</v>
      </c>
      <c r="Y334">
        <v>495022000</v>
      </c>
      <c r="Z334">
        <v>477516000</v>
      </c>
      <c r="AA334">
        <v>4096000</v>
      </c>
    </row>
    <row r="335" spans="1:27" x14ac:dyDescent="0.3">
      <c r="A335" s="58" t="s">
        <v>34</v>
      </c>
      <c r="B335" s="58">
        <v>2019</v>
      </c>
      <c r="C335" s="58">
        <v>63.36</v>
      </c>
      <c r="D335" s="58">
        <v>50.68</v>
      </c>
      <c r="E335" s="58">
        <v>38</v>
      </c>
      <c r="F335" s="58">
        <v>36.229999999999997</v>
      </c>
      <c r="G335" s="58">
        <v>66.37</v>
      </c>
      <c r="H335" s="58">
        <v>68.89</v>
      </c>
      <c r="I335" s="81">
        <f t="shared" si="10"/>
        <v>10.563625111119018</v>
      </c>
      <c r="J335" s="81">
        <v>19.611438762344953</v>
      </c>
      <c r="K335" s="81">
        <v>19.570603206198903</v>
      </c>
      <c r="L335" s="14">
        <v>0.99569471252808917</v>
      </c>
      <c r="M335" s="14">
        <f t="shared" si="11"/>
        <v>1.0416807934559937</v>
      </c>
      <c r="N335">
        <v>0.25</v>
      </c>
      <c r="O335">
        <v>0.22</v>
      </c>
      <c r="P335" s="62">
        <v>24.825120000000009</v>
      </c>
      <c r="Q335" s="62">
        <v>26.61542635658914</v>
      </c>
      <c r="R335" s="12">
        <v>31.91</v>
      </c>
      <c r="S335">
        <v>3.33</v>
      </c>
      <c r="T335">
        <v>1</v>
      </c>
      <c r="U335">
        <v>69.94</v>
      </c>
      <c r="V335">
        <v>58.82</v>
      </c>
      <c r="X335">
        <v>38701.17</v>
      </c>
      <c r="Y335">
        <v>328957382</v>
      </c>
      <c r="Z335">
        <v>315794804</v>
      </c>
      <c r="AA335">
        <v>1706604</v>
      </c>
    </row>
    <row r="336" spans="1:27" x14ac:dyDescent="0.3">
      <c r="A336" s="58" t="s">
        <v>34</v>
      </c>
      <c r="B336" s="58">
        <v>2020</v>
      </c>
      <c r="C336" s="58">
        <v>66.39</v>
      </c>
      <c r="D336" s="58">
        <v>66.39</v>
      </c>
      <c r="E336" s="58">
        <v>100</v>
      </c>
      <c r="F336" s="58">
        <v>33.53</v>
      </c>
      <c r="G336" s="58">
        <v>62.94</v>
      </c>
      <c r="H336" s="58">
        <v>81.36</v>
      </c>
      <c r="I336" s="81">
        <f t="shared" si="10"/>
        <v>10.687469686724354</v>
      </c>
      <c r="J336" s="81">
        <v>19.643440259706665</v>
      </c>
      <c r="K336" s="81">
        <v>19.600326163509131</v>
      </c>
      <c r="L336" s="14">
        <v>0.9399447565382647</v>
      </c>
      <c r="M336" s="14">
        <f t="shared" si="11"/>
        <v>1.0440570109900975</v>
      </c>
      <c r="N336">
        <v>0.56999999999999995</v>
      </c>
      <c r="O336">
        <v>0.13</v>
      </c>
      <c r="P336" s="62">
        <v>24.792209302325578</v>
      </c>
      <c r="Q336" s="62">
        <v>26.392868217054275</v>
      </c>
      <c r="R336" s="12">
        <v>35.049999999999997</v>
      </c>
      <c r="S336">
        <v>3.45</v>
      </c>
      <c r="T336">
        <v>1</v>
      </c>
      <c r="U336">
        <v>84.28</v>
      </c>
      <c r="V336">
        <v>66.67</v>
      </c>
      <c r="X336">
        <v>43803.53</v>
      </c>
      <c r="Y336">
        <v>339654764</v>
      </c>
      <c r="Z336">
        <v>325322047</v>
      </c>
      <c r="AA336">
        <v>1559840</v>
      </c>
    </row>
    <row r="337" spans="1:27" x14ac:dyDescent="0.3">
      <c r="A337" s="58" t="s">
        <v>34</v>
      </c>
      <c r="B337" s="58">
        <v>2021</v>
      </c>
      <c r="C337" s="58">
        <v>77.819999999999993</v>
      </c>
      <c r="D337" s="58">
        <v>70.959999999999994</v>
      </c>
      <c r="E337" s="58">
        <v>64.099999999999994</v>
      </c>
      <c r="F337" s="58">
        <v>83.62</v>
      </c>
      <c r="G337" s="58">
        <v>69.8</v>
      </c>
      <c r="H337" s="58">
        <v>85.23</v>
      </c>
      <c r="I337" s="81">
        <f t="shared" si="10"/>
        <v>10.585900072236527</v>
      </c>
      <c r="J337" s="81">
        <v>18.755239272029485</v>
      </c>
      <c r="K337" s="81">
        <v>18.660948759090211</v>
      </c>
      <c r="L337" s="14">
        <v>1.0454108591586251</v>
      </c>
      <c r="M337" s="14">
        <f t="shared" si="11"/>
        <v>1.0988789381004131</v>
      </c>
      <c r="N337">
        <v>-0.54</v>
      </c>
      <c r="O337">
        <v>0.14000000000000001</v>
      </c>
      <c r="P337" s="62">
        <v>53.43942307692307</v>
      </c>
      <c r="Q337" s="62">
        <v>56.638499999999958</v>
      </c>
      <c r="R337" s="12">
        <v>93.21</v>
      </c>
      <c r="S337">
        <v>89.57</v>
      </c>
      <c r="T337">
        <v>1</v>
      </c>
      <c r="U337">
        <v>96.53</v>
      </c>
      <c r="V337">
        <v>75</v>
      </c>
      <c r="X337">
        <v>39572.910000000003</v>
      </c>
      <c r="Y337">
        <v>139732337</v>
      </c>
      <c r="Z337">
        <v>127158991</v>
      </c>
      <c r="AA337">
        <v>1844567</v>
      </c>
    </row>
    <row r="338" spans="1:27" x14ac:dyDescent="0.3">
      <c r="A338" s="58" t="s">
        <v>755</v>
      </c>
      <c r="B338" s="58">
        <v>2008</v>
      </c>
      <c r="C338" s="58">
        <v>84.4</v>
      </c>
      <c r="D338" s="58">
        <v>84.4</v>
      </c>
      <c r="E338" s="58">
        <v>100</v>
      </c>
      <c r="F338" s="58">
        <v>88.76</v>
      </c>
      <c r="G338" s="58">
        <v>92.02</v>
      </c>
      <c r="H338" s="58">
        <v>74.83</v>
      </c>
      <c r="I338" s="81">
        <f t="shared" si="10"/>
        <v>10.994601465184751</v>
      </c>
      <c r="J338" s="81">
        <v>20.999253799044904</v>
      </c>
      <c r="K338" s="81">
        <v>20.969159823361771</v>
      </c>
      <c r="L338" s="14">
        <v>0.46058440732924394</v>
      </c>
      <c r="M338" s="14">
        <f t="shared" si="11"/>
        <v>1.0305513761726166</v>
      </c>
      <c r="P338" s="62">
        <v>19.974545454545453</v>
      </c>
      <c r="Q338" s="62">
        <v>25.786875000000009</v>
      </c>
      <c r="R338" s="12">
        <v>34.380000000000003</v>
      </c>
      <c r="S338">
        <v>81.5</v>
      </c>
      <c r="T338">
        <v>1</v>
      </c>
      <c r="U338">
        <v>90.54</v>
      </c>
      <c r="V338">
        <v>93.75</v>
      </c>
      <c r="X338">
        <v>59551.78</v>
      </c>
      <c r="Y338">
        <v>1317832000</v>
      </c>
      <c r="Z338">
        <v>1278764000</v>
      </c>
      <c r="AA338">
        <v>585000</v>
      </c>
    </row>
    <row r="339" spans="1:27" x14ac:dyDescent="0.3">
      <c r="A339" s="58" t="s">
        <v>755</v>
      </c>
      <c r="B339" s="58">
        <v>2009</v>
      </c>
      <c r="C339" s="58">
        <v>73.36</v>
      </c>
      <c r="D339" s="58">
        <v>73.36</v>
      </c>
      <c r="E339" s="58">
        <v>100</v>
      </c>
      <c r="F339" s="58">
        <v>81.010000000000005</v>
      </c>
      <c r="G339" s="58">
        <v>88.17</v>
      </c>
      <c r="H339" s="58">
        <v>54.09</v>
      </c>
      <c r="I339" s="81">
        <f t="shared" si="10"/>
        <v>9.6230670509450391</v>
      </c>
      <c r="J339" s="81">
        <v>20.866668101821805</v>
      </c>
      <c r="K339" s="81">
        <v>20.833105406648478</v>
      </c>
      <c r="L339" s="14">
        <v>0.43760956143473151</v>
      </c>
      <c r="M339" s="14">
        <f t="shared" si="11"/>
        <v>1.034132276796234</v>
      </c>
      <c r="P339" s="62">
        <v>16.568333333333328</v>
      </c>
      <c r="Q339" s="62">
        <v>16.611240310077516</v>
      </c>
      <c r="R339" s="12">
        <v>19.829999999999998</v>
      </c>
      <c r="S339">
        <v>68.22</v>
      </c>
      <c r="T339">
        <v>1</v>
      </c>
      <c r="U339">
        <v>43.42</v>
      </c>
      <c r="V339">
        <v>88.24</v>
      </c>
      <c r="X339">
        <v>15109.32</v>
      </c>
      <c r="Y339">
        <v>1154194000</v>
      </c>
      <c r="Z339">
        <v>1116099000</v>
      </c>
      <c r="AA339">
        <v>549000</v>
      </c>
    </row>
    <row r="340" spans="1:27" x14ac:dyDescent="0.3">
      <c r="A340" s="58" t="s">
        <v>755</v>
      </c>
      <c r="B340" s="58">
        <v>2010</v>
      </c>
      <c r="C340" s="58">
        <v>82.27</v>
      </c>
      <c r="D340" s="58">
        <v>77.239999999999995</v>
      </c>
      <c r="E340" s="58">
        <v>75</v>
      </c>
      <c r="F340" s="58">
        <v>86.9</v>
      </c>
      <c r="G340" s="58">
        <v>82.82</v>
      </c>
      <c r="H340" s="58">
        <v>80.930000000000007</v>
      </c>
      <c r="I340" s="81">
        <f t="shared" si="10"/>
        <v>10.182300409518843</v>
      </c>
      <c r="J340" s="81">
        <v>20.936679001218039</v>
      </c>
      <c r="K340" s="81">
        <v>20.90069042312766</v>
      </c>
      <c r="L340" s="14">
        <v>1.9076147219785229</v>
      </c>
      <c r="M340" s="14">
        <f t="shared" si="11"/>
        <v>1.0366440059691593</v>
      </c>
      <c r="P340" s="62">
        <v>16.501712062256811</v>
      </c>
      <c r="Q340" s="62">
        <v>17.427003891050575</v>
      </c>
      <c r="R340" s="12">
        <v>19.920000000000002</v>
      </c>
      <c r="S340">
        <v>90.63</v>
      </c>
      <c r="T340">
        <v>1</v>
      </c>
      <c r="U340">
        <v>86.9</v>
      </c>
      <c r="V340">
        <v>100</v>
      </c>
      <c r="X340">
        <v>26431.200000000001</v>
      </c>
      <c r="Y340">
        <v>1237896000</v>
      </c>
      <c r="Z340">
        <v>1194138000</v>
      </c>
      <c r="AA340">
        <v>5737000</v>
      </c>
    </row>
    <row r="341" spans="1:27" x14ac:dyDescent="0.3">
      <c r="A341" s="58" t="s">
        <v>755</v>
      </c>
      <c r="B341" s="58">
        <v>2011</v>
      </c>
      <c r="C341" s="58">
        <v>76.58</v>
      </c>
      <c r="D341" s="58">
        <v>57.66</v>
      </c>
      <c r="E341" s="58">
        <v>40.54</v>
      </c>
      <c r="F341" s="58">
        <v>88.32</v>
      </c>
      <c r="G341" s="58">
        <v>69.62</v>
      </c>
      <c r="H341" s="58">
        <v>83.19</v>
      </c>
      <c r="I341" s="81">
        <f t="shared" si="10"/>
        <v>10.251618348982287</v>
      </c>
      <c r="J341" s="81">
        <v>20.962721223944804</v>
      </c>
      <c r="K341" s="81">
        <v>20.924841668104175</v>
      </c>
      <c r="L341" s="14">
        <v>1.9517502055369962</v>
      </c>
      <c r="M341" s="14">
        <f t="shared" si="11"/>
        <v>1.0386061313023724</v>
      </c>
      <c r="P341" s="62">
        <v>14.778235294117646</v>
      </c>
      <c r="Q341" s="62">
        <v>16.565686274509794</v>
      </c>
      <c r="R341" s="12">
        <v>21.87</v>
      </c>
      <c r="S341">
        <v>87.17</v>
      </c>
      <c r="T341">
        <v>1</v>
      </c>
      <c r="U341">
        <v>87.21</v>
      </c>
      <c r="V341">
        <v>92.86</v>
      </c>
      <c r="X341">
        <v>28328.35</v>
      </c>
      <c r="Y341">
        <v>1270557000</v>
      </c>
      <c r="Z341">
        <v>1223329000</v>
      </c>
      <c r="AA341">
        <v>6041000</v>
      </c>
    </row>
    <row r="342" spans="1:27" x14ac:dyDescent="0.3">
      <c r="A342" s="58" t="s">
        <v>755</v>
      </c>
      <c r="B342" s="58">
        <v>2012</v>
      </c>
      <c r="C342" s="58">
        <v>70.42</v>
      </c>
      <c r="D342" s="58">
        <v>60.94</v>
      </c>
      <c r="E342" s="58">
        <v>52.9</v>
      </c>
      <c r="F342" s="58">
        <v>89.9</v>
      </c>
      <c r="G342" s="58">
        <v>66.760000000000005</v>
      </c>
      <c r="H342" s="58">
        <v>69.38</v>
      </c>
      <c r="I342" s="81">
        <f t="shared" si="10"/>
        <v>9.9925473301200309</v>
      </c>
      <c r="J342" s="81">
        <v>20.877684195230309</v>
      </c>
      <c r="K342" s="81">
        <v>20.826986909451421</v>
      </c>
      <c r="L342" s="14">
        <v>1.2612978709452054</v>
      </c>
      <c r="M342" s="14">
        <f t="shared" si="11"/>
        <v>1.0520043883886194</v>
      </c>
      <c r="O342">
        <v>0.08</v>
      </c>
      <c r="P342" s="62">
        <v>7.9368359374999926</v>
      </c>
      <c r="Q342" s="62">
        <v>9.5380468750000045</v>
      </c>
      <c r="R342" s="12">
        <v>13.01</v>
      </c>
      <c r="S342">
        <v>85.93</v>
      </c>
      <c r="T342">
        <v>1</v>
      </c>
      <c r="U342">
        <v>61.96</v>
      </c>
      <c r="V342">
        <v>91.67</v>
      </c>
      <c r="X342">
        <v>21862.92</v>
      </c>
      <c r="Y342">
        <v>1166979000</v>
      </c>
      <c r="Z342">
        <v>1109291000</v>
      </c>
      <c r="AA342">
        <v>2530000</v>
      </c>
    </row>
    <row r="343" spans="1:27" x14ac:dyDescent="0.3">
      <c r="A343" s="58" t="s">
        <v>755</v>
      </c>
      <c r="B343" s="58">
        <v>2013</v>
      </c>
      <c r="C343" s="58">
        <v>67.34</v>
      </c>
      <c r="D343" s="58">
        <v>47.87</v>
      </c>
      <c r="E343" s="58">
        <v>33.33</v>
      </c>
      <c r="F343" s="58">
        <v>89.12</v>
      </c>
      <c r="G343" s="58">
        <v>68.959999999999994</v>
      </c>
      <c r="H343" s="58">
        <v>57.95</v>
      </c>
      <c r="I343" s="81">
        <f t="shared" si="10"/>
        <v>10.205278869814155</v>
      </c>
      <c r="J343" s="81">
        <v>20.799526632968146</v>
      </c>
      <c r="K343" s="81">
        <v>20.74932434554426</v>
      </c>
      <c r="L343" s="14">
        <v>1.634715719618369</v>
      </c>
      <c r="M343" s="14">
        <f t="shared" si="11"/>
        <v>1.0514837768084793</v>
      </c>
      <c r="P343" s="62">
        <v>4.5099606299212596</v>
      </c>
      <c r="Q343" s="62">
        <v>5.3667968749999986</v>
      </c>
      <c r="R343" s="12">
        <v>8.0399999999999991</v>
      </c>
      <c r="S343">
        <v>87.21</v>
      </c>
      <c r="T343">
        <v>1</v>
      </c>
      <c r="U343">
        <v>47.78</v>
      </c>
      <c r="V343">
        <v>93.33</v>
      </c>
      <c r="X343">
        <v>27045.58</v>
      </c>
      <c r="Y343">
        <v>1079244000</v>
      </c>
      <c r="Z343">
        <v>1026401000</v>
      </c>
      <c r="AA343">
        <v>4128000</v>
      </c>
    </row>
    <row r="344" spans="1:27" x14ac:dyDescent="0.3">
      <c r="A344" s="58" t="s">
        <v>755</v>
      </c>
      <c r="B344" s="58">
        <v>2014</v>
      </c>
      <c r="C344" s="58">
        <v>74.099999999999994</v>
      </c>
      <c r="D344" s="58">
        <v>74.099999999999994</v>
      </c>
      <c r="E344" s="58">
        <v>87.33</v>
      </c>
      <c r="F344" s="58">
        <v>91.16</v>
      </c>
      <c r="G344" s="58">
        <v>69.989999999999995</v>
      </c>
      <c r="H344" s="58">
        <v>74.290000000000006</v>
      </c>
      <c r="I344" s="81">
        <f t="shared" si="10"/>
        <v>10.565838355373806</v>
      </c>
      <c r="J344" s="81">
        <v>20.71494229215897</v>
      </c>
      <c r="K344" s="81">
        <v>20.654146171707186</v>
      </c>
      <c r="L344" s="14">
        <v>1.4920048155420047</v>
      </c>
      <c r="M344" s="14">
        <f t="shared" si="11"/>
        <v>1.0626822329259602</v>
      </c>
      <c r="P344" s="62">
        <v>5.9405577689243021</v>
      </c>
      <c r="Q344" s="62">
        <v>6.9000390625000003</v>
      </c>
      <c r="R344" s="12">
        <v>8.77</v>
      </c>
      <c r="S344">
        <v>89.2</v>
      </c>
      <c r="T344">
        <v>1</v>
      </c>
      <c r="U344">
        <v>85.56</v>
      </c>
      <c r="V344">
        <v>92.31</v>
      </c>
      <c r="X344">
        <v>38786.92</v>
      </c>
      <c r="Y344">
        <v>991711000</v>
      </c>
      <c r="Z344">
        <v>933215000</v>
      </c>
      <c r="AA344">
        <v>3446000</v>
      </c>
    </row>
    <row r="345" spans="1:27" x14ac:dyDescent="0.3">
      <c r="A345" s="58" t="s">
        <v>755</v>
      </c>
      <c r="B345" s="58">
        <v>2015</v>
      </c>
      <c r="C345" s="58">
        <v>74.489999999999995</v>
      </c>
      <c r="D345" s="58">
        <v>74.489999999999995</v>
      </c>
      <c r="E345" s="58">
        <v>100</v>
      </c>
      <c r="F345" s="58">
        <v>90.77</v>
      </c>
      <c r="G345" s="58">
        <v>77.400000000000006</v>
      </c>
      <c r="H345" s="58">
        <v>65.58</v>
      </c>
      <c r="I345" s="81">
        <f t="shared" si="10"/>
        <v>10.640280497024207</v>
      </c>
      <c r="J345" s="81">
        <v>20.550048708776739</v>
      </c>
      <c r="K345" s="81">
        <v>20.49068413609179</v>
      </c>
      <c r="L345" s="14">
        <v>1.9296355765625612</v>
      </c>
      <c r="M345" s="14">
        <f t="shared" si="11"/>
        <v>1.0611620409219102</v>
      </c>
      <c r="N345">
        <v>0.71</v>
      </c>
      <c r="O345">
        <v>0.06</v>
      </c>
      <c r="P345" s="62">
        <v>7.6819367588932828</v>
      </c>
      <c r="Q345" s="62">
        <v>8.2714785992217958</v>
      </c>
      <c r="R345" s="12">
        <v>9.17</v>
      </c>
      <c r="S345">
        <v>89.01</v>
      </c>
      <c r="T345">
        <v>1</v>
      </c>
      <c r="U345">
        <v>73.959999999999994</v>
      </c>
      <c r="V345">
        <v>88.89</v>
      </c>
      <c r="X345">
        <v>41784.49</v>
      </c>
      <c r="Y345">
        <v>840955000</v>
      </c>
      <c r="Z345">
        <v>792485000</v>
      </c>
      <c r="AA345">
        <v>5887000</v>
      </c>
    </row>
    <row r="346" spans="1:27" x14ac:dyDescent="0.3">
      <c r="A346" s="58" t="s">
        <v>755</v>
      </c>
      <c r="B346" s="58">
        <v>2016</v>
      </c>
      <c r="C346" s="58">
        <v>82.53</v>
      </c>
      <c r="D346" s="58">
        <v>82.53</v>
      </c>
      <c r="E346" s="58">
        <v>83.78</v>
      </c>
      <c r="F346" s="58">
        <v>93.16</v>
      </c>
      <c r="G346" s="58">
        <v>74.819999999999993</v>
      </c>
      <c r="H346" s="58">
        <v>90.99</v>
      </c>
      <c r="I346" s="81">
        <f t="shared" si="10"/>
        <v>10.782663991196003</v>
      </c>
      <c r="J346" s="81">
        <v>20.554571407653313</v>
      </c>
      <c r="K346" s="81">
        <v>20.493057387910081</v>
      </c>
      <c r="L346" s="14">
        <v>2.0954379147644353</v>
      </c>
      <c r="M346" s="14">
        <f t="shared" si="11"/>
        <v>1.0634454056558169</v>
      </c>
      <c r="N346">
        <v>0.75</v>
      </c>
      <c r="O346">
        <v>0.06</v>
      </c>
      <c r="P346" s="62">
        <v>5.3497665369649798</v>
      </c>
      <c r="Q346" s="62">
        <v>5.6182329317269106</v>
      </c>
      <c r="R346" s="12">
        <v>8.7100000000000009</v>
      </c>
      <c r="S346">
        <v>87.56</v>
      </c>
      <c r="T346">
        <v>1</v>
      </c>
      <c r="U346">
        <v>89.22</v>
      </c>
      <c r="V346">
        <v>88.89</v>
      </c>
      <c r="X346">
        <v>48178.3</v>
      </c>
      <c r="Y346">
        <v>844767000</v>
      </c>
      <c r="Z346">
        <v>794368000</v>
      </c>
      <c r="AA346">
        <v>7129000</v>
      </c>
    </row>
    <row r="347" spans="1:27" x14ac:dyDescent="0.3">
      <c r="A347" s="58" t="s">
        <v>755</v>
      </c>
      <c r="B347" s="58">
        <v>2017</v>
      </c>
      <c r="C347" s="58">
        <v>73.540000000000006</v>
      </c>
      <c r="D347" s="58">
        <v>69.88</v>
      </c>
      <c r="E347" s="58">
        <v>66.22</v>
      </c>
      <c r="F347" s="58">
        <v>94.46</v>
      </c>
      <c r="G347" s="58">
        <v>75.91</v>
      </c>
      <c r="H347" s="58">
        <v>64.400000000000006</v>
      </c>
      <c r="I347" s="81">
        <f t="shared" si="10"/>
        <v>10.864396520080223</v>
      </c>
      <c r="J347" s="81">
        <v>20.555318080350141</v>
      </c>
      <c r="K347" s="81">
        <v>20.492942824870383</v>
      </c>
      <c r="L347" s="14">
        <v>2.0948226437181381</v>
      </c>
      <c r="M347" s="14">
        <f t="shared" si="11"/>
        <v>1.0643616773493378</v>
      </c>
      <c r="N347">
        <v>0.81</v>
      </c>
      <c r="O347">
        <v>0.06</v>
      </c>
      <c r="P347" s="62">
        <v>5.8285490196078431</v>
      </c>
      <c r="Q347" s="62">
        <v>6.2326050420168064</v>
      </c>
      <c r="R347" s="12">
        <v>8.64</v>
      </c>
      <c r="S347">
        <v>86.3</v>
      </c>
      <c r="T347">
        <v>1</v>
      </c>
      <c r="U347">
        <v>69.83</v>
      </c>
      <c r="V347">
        <v>90.91</v>
      </c>
      <c r="X347">
        <v>52281.43</v>
      </c>
      <c r="Y347">
        <v>845398000</v>
      </c>
      <c r="Z347">
        <v>794277000</v>
      </c>
      <c r="AA347">
        <v>7124000</v>
      </c>
    </row>
    <row r="348" spans="1:27" x14ac:dyDescent="0.3">
      <c r="A348" s="58" t="s">
        <v>755</v>
      </c>
      <c r="B348" s="58">
        <v>2018</v>
      </c>
      <c r="C348" s="58">
        <v>72.59</v>
      </c>
      <c r="D348" s="58">
        <v>72.59</v>
      </c>
      <c r="E348" s="58">
        <v>79.209999999999994</v>
      </c>
      <c r="F348" s="58">
        <v>86.93</v>
      </c>
      <c r="G348" s="58">
        <v>74.75</v>
      </c>
      <c r="H348" s="58">
        <v>63.87</v>
      </c>
      <c r="I348" s="81">
        <f t="shared" si="10"/>
        <v>10.994554782031198</v>
      </c>
      <c r="J348" s="81">
        <v>20.60244080410467</v>
      </c>
      <c r="K348" s="81">
        <v>20.542288176718806</v>
      </c>
      <c r="L348" s="14">
        <v>2.1378283673795631</v>
      </c>
      <c r="M348" s="14">
        <f t="shared" si="11"/>
        <v>1.0619986242501085</v>
      </c>
      <c r="N348">
        <v>0.78</v>
      </c>
      <c r="O348">
        <v>0.04</v>
      </c>
      <c r="P348" s="62">
        <v>15.665081300813005</v>
      </c>
      <c r="Q348" s="62">
        <v>17.575252918287951</v>
      </c>
      <c r="R348" s="12">
        <v>28</v>
      </c>
      <c r="S348">
        <v>84.16</v>
      </c>
      <c r="T348">
        <v>1</v>
      </c>
      <c r="U348">
        <v>66.459999999999994</v>
      </c>
      <c r="V348">
        <v>88.89</v>
      </c>
      <c r="X348">
        <v>59549</v>
      </c>
      <c r="Y348">
        <v>886189000</v>
      </c>
      <c r="Z348">
        <v>834454000</v>
      </c>
      <c r="AA348">
        <v>7481000</v>
      </c>
    </row>
    <row r="349" spans="1:27" x14ac:dyDescent="0.3">
      <c r="A349" s="58" t="s">
        <v>755</v>
      </c>
      <c r="B349" s="58">
        <v>2019</v>
      </c>
      <c r="C349" s="58">
        <v>74.39</v>
      </c>
      <c r="D349" s="58">
        <v>59.7</v>
      </c>
      <c r="E349" s="58">
        <v>45</v>
      </c>
      <c r="F349" s="58">
        <v>86.39</v>
      </c>
      <c r="G349" s="58">
        <v>70.03</v>
      </c>
      <c r="H349" s="58">
        <v>75.61</v>
      </c>
      <c r="I349" s="81">
        <f t="shared" si="10"/>
        <v>10.508368660213742</v>
      </c>
      <c r="J349" s="81">
        <v>20.60787069799402</v>
      </c>
      <c r="K349" s="81">
        <v>20.54456013506277</v>
      </c>
      <c r="L349" s="14">
        <v>2.0122327919863858</v>
      </c>
      <c r="M349" s="14">
        <f t="shared" si="11"/>
        <v>1.0653576484542393</v>
      </c>
      <c r="N349">
        <v>0.78</v>
      </c>
      <c r="O349">
        <v>0.04</v>
      </c>
      <c r="P349" s="62">
        <v>24.825120000000009</v>
      </c>
      <c r="Q349" s="62">
        <v>26.61542635658914</v>
      </c>
      <c r="R349" s="12">
        <v>31.91</v>
      </c>
      <c r="S349">
        <v>83.54</v>
      </c>
      <c r="T349">
        <v>1</v>
      </c>
      <c r="U349">
        <v>87.5</v>
      </c>
      <c r="V349">
        <v>90</v>
      </c>
      <c r="X349">
        <v>36620.69</v>
      </c>
      <c r="Y349">
        <v>891014000</v>
      </c>
      <c r="Z349">
        <v>836352000</v>
      </c>
      <c r="AA349">
        <v>6480000</v>
      </c>
    </row>
    <row r="350" spans="1:27" x14ac:dyDescent="0.3">
      <c r="A350" s="58" t="s">
        <v>755</v>
      </c>
      <c r="B350" s="58">
        <v>2020</v>
      </c>
      <c r="C350" s="58">
        <v>73.27</v>
      </c>
      <c r="D350" s="58">
        <v>73.27</v>
      </c>
      <c r="E350" s="58">
        <v>91.48</v>
      </c>
      <c r="F350" s="58">
        <v>83.73</v>
      </c>
      <c r="G350" s="58">
        <v>69.05</v>
      </c>
      <c r="H350" s="58">
        <v>74.91</v>
      </c>
      <c r="I350" s="81">
        <f t="shared" si="10"/>
        <v>10.636990138780686</v>
      </c>
      <c r="J350" s="81">
        <v>20.657662215457457</v>
      </c>
      <c r="K350" s="81">
        <v>20.596389961436344</v>
      </c>
      <c r="L350" s="14">
        <v>1.692307390256395</v>
      </c>
      <c r="M350" s="14">
        <f t="shared" si="11"/>
        <v>1.0631883320864217</v>
      </c>
      <c r="P350" s="62">
        <v>24.792209302325578</v>
      </c>
      <c r="Q350" s="62">
        <v>26.392868217054275</v>
      </c>
      <c r="R350" s="12">
        <v>35.049999999999997</v>
      </c>
      <c r="S350">
        <v>79.53</v>
      </c>
      <c r="T350">
        <v>1</v>
      </c>
      <c r="U350">
        <v>85.63</v>
      </c>
      <c r="V350">
        <v>91.67</v>
      </c>
      <c r="X350">
        <v>41647.230000000003</v>
      </c>
      <c r="Y350">
        <v>936502000</v>
      </c>
      <c r="Z350">
        <v>880843000</v>
      </c>
      <c r="AA350">
        <v>4432000</v>
      </c>
    </row>
    <row r="351" spans="1:27" x14ac:dyDescent="0.3">
      <c r="A351" s="58" t="s">
        <v>755</v>
      </c>
      <c r="B351" s="58">
        <v>2021</v>
      </c>
      <c r="C351" s="58">
        <v>73.37</v>
      </c>
      <c r="D351" s="58">
        <v>73.37</v>
      </c>
      <c r="E351" s="58">
        <v>100</v>
      </c>
      <c r="F351" s="58">
        <v>84.57</v>
      </c>
      <c r="G351" s="58">
        <v>63.34</v>
      </c>
      <c r="H351" s="58">
        <v>82.7</v>
      </c>
      <c r="I351" s="81">
        <f t="shared" si="10"/>
        <v>10.302431108139794</v>
      </c>
      <c r="J351" s="81">
        <v>20.672323007454654</v>
      </c>
      <c r="K351" s="81">
        <v>20.613092647820572</v>
      </c>
      <c r="L351" s="14">
        <v>2.050270164379556</v>
      </c>
      <c r="M351" s="14">
        <f t="shared" si="11"/>
        <v>1.0610196286839371</v>
      </c>
      <c r="O351">
        <v>0.03</v>
      </c>
      <c r="P351" s="62">
        <v>53.43942307692307</v>
      </c>
      <c r="Q351" s="62">
        <v>56.638499999999958</v>
      </c>
      <c r="R351" s="12">
        <v>93.21</v>
      </c>
      <c r="S351">
        <v>80.27</v>
      </c>
      <c r="T351">
        <v>1</v>
      </c>
      <c r="U351">
        <v>97.28</v>
      </c>
      <c r="V351">
        <v>100</v>
      </c>
      <c r="X351">
        <v>29804.99</v>
      </c>
      <c r="Y351">
        <v>950333000</v>
      </c>
      <c r="Z351">
        <v>895679000</v>
      </c>
      <c r="AA351">
        <v>6770000</v>
      </c>
    </row>
    <row r="352" spans="1:27" x14ac:dyDescent="0.3">
      <c r="A352" s="58" t="s">
        <v>36</v>
      </c>
      <c r="B352" s="58">
        <v>2008</v>
      </c>
      <c r="C352" s="58">
        <v>79.760000000000005</v>
      </c>
      <c r="D352" s="58">
        <v>79.760000000000005</v>
      </c>
      <c r="E352" s="58">
        <v>81.25</v>
      </c>
      <c r="F352" s="58">
        <v>74.099999999999994</v>
      </c>
      <c r="G352" s="58">
        <v>92.21</v>
      </c>
      <c r="H352" s="58">
        <v>59.12</v>
      </c>
      <c r="I352" s="81">
        <f t="shared" si="10"/>
        <v>11.557371923179169</v>
      </c>
      <c r="J352" s="81">
        <v>18.347206417156862</v>
      </c>
      <c r="K352" s="81">
        <v>18.11080759412706</v>
      </c>
      <c r="L352" s="14">
        <v>2.6333266549062735</v>
      </c>
      <c r="M352" s="14">
        <f t="shared" si="11"/>
        <v>1.2666793903536275</v>
      </c>
      <c r="N352">
        <v>10.48</v>
      </c>
      <c r="O352">
        <v>0.62</v>
      </c>
      <c r="P352" s="62">
        <v>19.974545454545453</v>
      </c>
      <c r="Q352" s="62">
        <v>25.786875000000009</v>
      </c>
      <c r="R352" s="12">
        <v>34.380000000000003</v>
      </c>
      <c r="S352">
        <v>34.21</v>
      </c>
      <c r="T352">
        <v>1</v>
      </c>
      <c r="U352">
        <v>69.150000000000006</v>
      </c>
      <c r="V352">
        <v>42.11</v>
      </c>
      <c r="X352">
        <v>104544.9</v>
      </c>
      <c r="Y352">
        <v>92916000</v>
      </c>
      <c r="Z352">
        <v>73354000</v>
      </c>
      <c r="AA352">
        <v>12920000</v>
      </c>
    </row>
    <row r="353" spans="1:27" x14ac:dyDescent="0.3">
      <c r="A353" s="58" t="s">
        <v>36</v>
      </c>
      <c r="B353" s="58">
        <v>2009</v>
      </c>
      <c r="C353" s="58">
        <v>85.83</v>
      </c>
      <c r="D353" s="58">
        <v>64.69</v>
      </c>
      <c r="E353" s="58">
        <v>53.03</v>
      </c>
      <c r="F353" s="58">
        <v>89.77</v>
      </c>
      <c r="G353" s="58">
        <v>94.17</v>
      </c>
      <c r="H353" s="58">
        <v>66.11</v>
      </c>
      <c r="I353" s="81">
        <f t="shared" si="10"/>
        <v>11.219548943206954</v>
      </c>
      <c r="J353" s="81">
        <v>18.442148650567606</v>
      </c>
      <c r="K353" s="81">
        <v>18.170885161640729</v>
      </c>
      <c r="L353" s="14">
        <v>2.6248859598414414</v>
      </c>
      <c r="M353" s="14">
        <f t="shared" si="11"/>
        <v>1.311620622368286</v>
      </c>
      <c r="N353">
        <v>10.35</v>
      </c>
      <c r="O353">
        <v>0.56000000000000005</v>
      </c>
      <c r="P353" s="62">
        <v>16.568333333333328</v>
      </c>
      <c r="Q353" s="62">
        <v>16.611240310077516</v>
      </c>
      <c r="R353" s="12">
        <v>19.829999999999998</v>
      </c>
      <c r="S353">
        <v>77.680000000000007</v>
      </c>
      <c r="T353">
        <v>1</v>
      </c>
      <c r="U353">
        <v>85.87</v>
      </c>
      <c r="V353">
        <v>44.44</v>
      </c>
      <c r="X353">
        <v>74574.13</v>
      </c>
      <c r="Y353">
        <v>102170000</v>
      </c>
      <c r="Z353">
        <v>77896000</v>
      </c>
      <c r="AA353">
        <v>12803000</v>
      </c>
    </row>
    <row r="354" spans="1:27" x14ac:dyDescent="0.3">
      <c r="A354" s="58" t="s">
        <v>36</v>
      </c>
      <c r="B354" s="58">
        <v>2010</v>
      </c>
      <c r="C354" s="58">
        <v>81.52</v>
      </c>
      <c r="D354" s="58">
        <v>71.02</v>
      </c>
      <c r="E354" s="58">
        <v>64.63</v>
      </c>
      <c r="F354" s="58">
        <v>84.4</v>
      </c>
      <c r="G354" s="58">
        <v>90.95</v>
      </c>
      <c r="H354" s="58">
        <v>60.4</v>
      </c>
      <c r="I354" s="81">
        <f t="shared" si="10"/>
        <v>11.397392608261239</v>
      </c>
      <c r="J354" s="81">
        <v>18.636453195335793</v>
      </c>
      <c r="K354" s="81">
        <v>18.34161589135601</v>
      </c>
      <c r="L354" s="14">
        <v>2.5130891007617917</v>
      </c>
      <c r="M354" s="14">
        <f t="shared" si="11"/>
        <v>1.3429078551483797</v>
      </c>
      <c r="N354">
        <v>10.6</v>
      </c>
      <c r="O354">
        <v>0.49</v>
      </c>
      <c r="P354" s="62">
        <v>16.501712062256811</v>
      </c>
      <c r="Q354" s="62">
        <v>17.427003891050575</v>
      </c>
      <c r="R354" s="12">
        <v>19.920000000000002</v>
      </c>
      <c r="S354">
        <v>72.790000000000006</v>
      </c>
      <c r="T354">
        <v>1</v>
      </c>
      <c r="U354">
        <v>79.790000000000006</v>
      </c>
      <c r="V354">
        <v>44.44</v>
      </c>
      <c r="X354">
        <v>89089.13</v>
      </c>
      <c r="Y354">
        <v>124082000</v>
      </c>
      <c r="Z354">
        <v>92398000</v>
      </c>
      <c r="AA354">
        <v>11343000</v>
      </c>
    </row>
    <row r="355" spans="1:27" x14ac:dyDescent="0.3">
      <c r="A355" s="58" t="s">
        <v>36</v>
      </c>
      <c r="B355" s="58">
        <v>2011</v>
      </c>
      <c r="C355" s="58">
        <v>86.14</v>
      </c>
      <c r="D355" s="58">
        <v>86.14</v>
      </c>
      <c r="E355" s="58">
        <v>89.62</v>
      </c>
      <c r="F355" s="58">
        <v>86.69</v>
      </c>
      <c r="G355" s="58">
        <v>90.05</v>
      </c>
      <c r="H355" s="58">
        <v>77.88</v>
      </c>
      <c r="I355" s="81">
        <f t="shared" si="10"/>
        <v>11.259166508406064</v>
      </c>
      <c r="J355" s="81">
        <v>18.629368309176524</v>
      </c>
      <c r="K355" s="81">
        <v>18.378013297632961</v>
      </c>
      <c r="L355" s="14">
        <v>2.5120353171762528</v>
      </c>
      <c r="M355" s="14">
        <f t="shared" si="11"/>
        <v>1.2857664652536447</v>
      </c>
      <c r="N355">
        <v>6.43</v>
      </c>
      <c r="O355">
        <v>0.51</v>
      </c>
      <c r="P355" s="62">
        <v>14.778235294117646</v>
      </c>
      <c r="Q355" s="62">
        <v>16.565686274509794</v>
      </c>
      <c r="R355" s="12">
        <v>21.87</v>
      </c>
      <c r="S355">
        <v>69.44</v>
      </c>
      <c r="T355">
        <v>1</v>
      </c>
      <c r="U355">
        <v>84.04</v>
      </c>
      <c r="V355">
        <v>40</v>
      </c>
      <c r="X355">
        <v>77587.88</v>
      </c>
      <c r="Y355">
        <v>123206000</v>
      </c>
      <c r="Z355">
        <v>95823000</v>
      </c>
      <c r="AA355">
        <v>11330000</v>
      </c>
    </row>
    <row r="356" spans="1:27" x14ac:dyDescent="0.3">
      <c r="A356" s="58" t="s">
        <v>36</v>
      </c>
      <c r="B356" s="58">
        <v>2012</v>
      </c>
      <c r="C356" s="58">
        <v>81.55</v>
      </c>
      <c r="D356" s="58">
        <v>81.55</v>
      </c>
      <c r="E356" s="58">
        <v>94.05</v>
      </c>
      <c r="F356" s="58">
        <v>87.41</v>
      </c>
      <c r="G356" s="58">
        <v>88.58</v>
      </c>
      <c r="H356" s="58">
        <v>62.98</v>
      </c>
      <c r="I356" s="81">
        <f t="shared" si="10"/>
        <v>11.040425121525892</v>
      </c>
      <c r="J356" s="81">
        <v>18.623335832839238</v>
      </c>
      <c r="K356" s="81">
        <v>18.367322160427932</v>
      </c>
      <c r="L356" s="14">
        <v>2.6096285189244464</v>
      </c>
      <c r="M356" s="14">
        <f t="shared" si="11"/>
        <v>1.291770389435045</v>
      </c>
      <c r="N356">
        <v>5.09</v>
      </c>
      <c r="O356">
        <v>0.51</v>
      </c>
      <c r="P356" s="62">
        <v>7.9368359374999926</v>
      </c>
      <c r="Q356" s="62">
        <v>9.5380468750000045</v>
      </c>
      <c r="R356" s="12">
        <v>13.01</v>
      </c>
      <c r="S356">
        <v>68.13</v>
      </c>
      <c r="T356">
        <v>1</v>
      </c>
      <c r="U356">
        <v>67.78</v>
      </c>
      <c r="V356">
        <v>40</v>
      </c>
      <c r="X356">
        <v>62344.15</v>
      </c>
      <c r="Y356">
        <v>122465000</v>
      </c>
      <c r="Z356">
        <v>94804000</v>
      </c>
      <c r="AA356">
        <v>12594000</v>
      </c>
    </row>
    <row r="357" spans="1:27" x14ac:dyDescent="0.3">
      <c r="A357" s="58" t="s">
        <v>36</v>
      </c>
      <c r="B357" s="58">
        <v>2013</v>
      </c>
      <c r="C357" s="58">
        <v>87.91</v>
      </c>
      <c r="D357" s="58">
        <v>87.91</v>
      </c>
      <c r="E357" s="58">
        <v>90.22</v>
      </c>
      <c r="F357" s="58">
        <v>88.29</v>
      </c>
      <c r="G357" s="58">
        <v>93.5</v>
      </c>
      <c r="H357" s="58">
        <v>76.41</v>
      </c>
      <c r="I357" s="81">
        <f t="shared" si="10"/>
        <v>10.744513859207045</v>
      </c>
      <c r="J357" s="81">
        <v>18.538339327420452</v>
      </c>
      <c r="K357" s="81">
        <v>18.25820887217089</v>
      </c>
      <c r="L357" s="14">
        <v>2.2852354546589324</v>
      </c>
      <c r="M357" s="14">
        <f t="shared" si="11"/>
        <v>1.3233024328266905</v>
      </c>
      <c r="N357">
        <v>5.89</v>
      </c>
      <c r="O357">
        <v>0.51</v>
      </c>
      <c r="P357" s="62">
        <v>4.5099606299212596</v>
      </c>
      <c r="Q357" s="62">
        <v>5.3667968749999986</v>
      </c>
      <c r="R357" s="12">
        <v>8.0399999999999991</v>
      </c>
      <c r="S357">
        <v>68.83</v>
      </c>
      <c r="T357">
        <v>1</v>
      </c>
      <c r="U357">
        <v>88.04</v>
      </c>
      <c r="V357">
        <v>42.11</v>
      </c>
      <c r="X357">
        <v>46374.91</v>
      </c>
      <c r="Y357">
        <v>112486000</v>
      </c>
      <c r="Z357">
        <v>85004000</v>
      </c>
      <c r="AA357">
        <v>8828000</v>
      </c>
    </row>
    <row r="358" spans="1:27" x14ac:dyDescent="0.3">
      <c r="A358" s="58" t="s">
        <v>36</v>
      </c>
      <c r="B358" s="58">
        <v>2014</v>
      </c>
      <c r="C358" s="58">
        <v>86.02</v>
      </c>
      <c r="D358" s="58">
        <v>81.47</v>
      </c>
      <c r="E358" s="58">
        <v>80</v>
      </c>
      <c r="F358" s="58">
        <v>82.55</v>
      </c>
      <c r="G358" s="58">
        <v>93.77</v>
      </c>
      <c r="H358" s="58">
        <v>73.14</v>
      </c>
      <c r="I358" s="81">
        <f t="shared" si="10"/>
        <v>10.894168059710911</v>
      </c>
      <c r="J358" s="81">
        <v>18.564192169959227</v>
      </c>
      <c r="K358" s="81">
        <v>18.259842753825254</v>
      </c>
      <c r="L358" s="14">
        <v>1.9589673882119614</v>
      </c>
      <c r="M358" s="14">
        <f t="shared" si="11"/>
        <v>1.3557426917068931</v>
      </c>
      <c r="N358">
        <v>4.5</v>
      </c>
      <c r="O358">
        <v>0.44</v>
      </c>
      <c r="P358" s="62">
        <v>5.9405577689243021</v>
      </c>
      <c r="Q358" s="62">
        <v>6.9000390625000003</v>
      </c>
      <c r="R358" s="12">
        <v>8.77</v>
      </c>
      <c r="S358">
        <v>67.680000000000007</v>
      </c>
      <c r="T358">
        <v>1</v>
      </c>
      <c r="U358">
        <v>86.46</v>
      </c>
      <c r="V358">
        <v>42.11</v>
      </c>
      <c r="X358">
        <v>53861.33</v>
      </c>
      <c r="Y358">
        <v>115432000</v>
      </c>
      <c r="Z358">
        <v>85143000</v>
      </c>
      <c r="AA358">
        <v>6092000</v>
      </c>
    </row>
    <row r="359" spans="1:27" x14ac:dyDescent="0.3">
      <c r="A359" s="58" t="s">
        <v>36</v>
      </c>
      <c r="B359" s="58">
        <v>2015</v>
      </c>
      <c r="C359" s="58">
        <v>86.84</v>
      </c>
      <c r="D359" s="58">
        <v>59.04</v>
      </c>
      <c r="E359" s="58">
        <v>38</v>
      </c>
      <c r="F359" s="58">
        <v>80.66</v>
      </c>
      <c r="G359" s="58">
        <v>96.14</v>
      </c>
      <c r="H359" s="58">
        <v>72.930000000000007</v>
      </c>
      <c r="I359" s="81">
        <f t="shared" si="10"/>
        <v>10.924387277745938</v>
      </c>
      <c r="J359" s="81">
        <v>18.538588216310625</v>
      </c>
      <c r="K359" s="81">
        <v>18.25766757469118</v>
      </c>
      <c r="L359" s="14">
        <v>1.0438040521731147</v>
      </c>
      <c r="M359" s="14">
        <f t="shared" si="11"/>
        <v>1.3243485016125616</v>
      </c>
      <c r="N359">
        <v>5.05</v>
      </c>
      <c r="O359">
        <v>0.42</v>
      </c>
      <c r="P359" s="62">
        <v>7.6819367588932828</v>
      </c>
      <c r="Q359" s="62">
        <v>8.2714785992217958</v>
      </c>
      <c r="R359" s="12">
        <v>9.17</v>
      </c>
      <c r="S359">
        <v>68.069999999999993</v>
      </c>
      <c r="T359">
        <v>1</v>
      </c>
      <c r="U359">
        <v>93</v>
      </c>
      <c r="V359">
        <v>40</v>
      </c>
      <c r="X359">
        <v>55513.82</v>
      </c>
      <c r="Y359">
        <v>112514000</v>
      </c>
      <c r="Z359">
        <v>84958000</v>
      </c>
      <c r="AA359">
        <v>1840000</v>
      </c>
    </row>
    <row r="360" spans="1:27" x14ac:dyDescent="0.3">
      <c r="A360" s="58" t="s">
        <v>36</v>
      </c>
      <c r="B360" s="58">
        <v>2016</v>
      </c>
      <c r="C360" s="58">
        <v>85.44</v>
      </c>
      <c r="D360" s="58">
        <v>66.290000000000006</v>
      </c>
      <c r="E360" s="58">
        <v>47.37</v>
      </c>
      <c r="F360" s="58">
        <v>78.34</v>
      </c>
      <c r="G360" s="58">
        <v>97.64</v>
      </c>
      <c r="H360" s="58">
        <v>66.430000000000007</v>
      </c>
      <c r="I360" s="81">
        <f t="shared" si="10"/>
        <v>10.838033440480435</v>
      </c>
      <c r="J360" s="81">
        <v>18.564018892767272</v>
      </c>
      <c r="K360" s="81">
        <v>18.281728973299447</v>
      </c>
      <c r="L360" s="14">
        <v>1.7679789405626516</v>
      </c>
      <c r="M360" s="14">
        <f t="shared" si="11"/>
        <v>1.326163144771163</v>
      </c>
      <c r="N360">
        <v>3.31</v>
      </c>
      <c r="O360">
        <v>0.45</v>
      </c>
      <c r="P360" s="62">
        <v>5.3497665369649798</v>
      </c>
      <c r="Q360" s="62">
        <v>5.6182329317269106</v>
      </c>
      <c r="R360" s="12">
        <v>8.7100000000000009</v>
      </c>
      <c r="S360">
        <v>64.88</v>
      </c>
      <c r="T360">
        <v>1</v>
      </c>
      <c r="U360">
        <v>85</v>
      </c>
      <c r="V360">
        <v>52.17</v>
      </c>
      <c r="X360">
        <v>50921.14</v>
      </c>
      <c r="Y360">
        <v>115412000</v>
      </c>
      <c r="Z360">
        <v>87027000</v>
      </c>
      <c r="AA360">
        <v>4859000</v>
      </c>
    </row>
    <row r="361" spans="1:27" x14ac:dyDescent="0.3">
      <c r="A361" s="58" t="s">
        <v>36</v>
      </c>
      <c r="B361" s="58">
        <v>2017</v>
      </c>
      <c r="C361" s="58">
        <v>82.25</v>
      </c>
      <c r="D361" s="58">
        <v>82.25</v>
      </c>
      <c r="E361" s="58">
        <v>93.06</v>
      </c>
      <c r="F361" s="58">
        <v>77.59</v>
      </c>
      <c r="G361" s="58">
        <v>93.9</v>
      </c>
      <c r="H361" s="58">
        <v>62.43</v>
      </c>
      <c r="I361" s="81">
        <f t="shared" si="10"/>
        <v>10.705142665437412</v>
      </c>
      <c r="J361" s="81">
        <v>18.490635819039589</v>
      </c>
      <c r="K361" s="81">
        <v>18.205356541690286</v>
      </c>
      <c r="L361" s="14">
        <v>1.9753302454224415</v>
      </c>
      <c r="M361" s="14">
        <f t="shared" si="11"/>
        <v>1.3301334523986705</v>
      </c>
      <c r="N361">
        <v>3.87</v>
      </c>
      <c r="O361">
        <v>0.48</v>
      </c>
      <c r="P361" s="62">
        <v>5.8285490196078431</v>
      </c>
      <c r="Q361" s="62">
        <v>6.2326050420168064</v>
      </c>
      <c r="R361" s="12">
        <v>8.64</v>
      </c>
      <c r="S361">
        <v>64.44</v>
      </c>
      <c r="T361">
        <v>1</v>
      </c>
      <c r="U361">
        <v>77.88</v>
      </c>
      <c r="V361">
        <v>54.55</v>
      </c>
      <c r="X361">
        <v>44584.55</v>
      </c>
      <c r="Y361">
        <v>107246000</v>
      </c>
      <c r="Z361">
        <v>80628000</v>
      </c>
      <c r="AA361">
        <v>6209000</v>
      </c>
    </row>
    <row r="362" spans="1:27" x14ac:dyDescent="0.3">
      <c r="A362" s="58" t="s">
        <v>36</v>
      </c>
      <c r="B362" s="58">
        <v>2018</v>
      </c>
      <c r="C362" s="58">
        <v>85.53</v>
      </c>
      <c r="D362" s="58">
        <v>70.33</v>
      </c>
      <c r="E362" s="58">
        <v>55.13</v>
      </c>
      <c r="F362" s="58">
        <v>79.680000000000007</v>
      </c>
      <c r="G362" s="58">
        <v>94.62</v>
      </c>
      <c r="H362" s="58">
        <v>71.790000000000006</v>
      </c>
      <c r="I362" s="81">
        <f t="shared" si="10"/>
        <v>10.649845113698996</v>
      </c>
      <c r="J362" s="81">
        <v>18.48286649950634</v>
      </c>
      <c r="K362" s="81">
        <v>18.190462223966193</v>
      </c>
      <c r="L362" s="14">
        <v>2.0234001507962112</v>
      </c>
      <c r="M362" s="14">
        <f t="shared" si="11"/>
        <v>1.3396444936804472</v>
      </c>
      <c r="N362">
        <v>3.88</v>
      </c>
      <c r="O362">
        <v>0.46</v>
      </c>
      <c r="P362" s="62">
        <v>15.665081300813005</v>
      </c>
      <c r="Q362" s="62">
        <v>17.575252918287951</v>
      </c>
      <c r="R362" s="12">
        <v>28</v>
      </c>
      <c r="S362">
        <v>63.16</v>
      </c>
      <c r="T362">
        <v>1</v>
      </c>
      <c r="U362">
        <v>92.76</v>
      </c>
      <c r="V362">
        <v>52.63</v>
      </c>
      <c r="X362">
        <v>42186.06</v>
      </c>
      <c r="Y362">
        <v>106416000</v>
      </c>
      <c r="Z362">
        <v>79436000</v>
      </c>
      <c r="AA362">
        <v>6564000</v>
      </c>
    </row>
    <row r="363" spans="1:27" x14ac:dyDescent="0.3">
      <c r="A363" s="58" t="s">
        <v>36</v>
      </c>
      <c r="B363" s="58">
        <v>2019</v>
      </c>
      <c r="C363" s="58">
        <v>81.89</v>
      </c>
      <c r="D363" s="58">
        <v>48.44</v>
      </c>
      <c r="E363" s="58">
        <v>15</v>
      </c>
      <c r="F363" s="58">
        <v>80.38</v>
      </c>
      <c r="G363" s="58">
        <v>94.63</v>
      </c>
      <c r="H363" s="58">
        <v>57.49</v>
      </c>
      <c r="I363" s="81">
        <f t="shared" si="10"/>
        <v>10.548101835830673</v>
      </c>
      <c r="J363" s="81">
        <v>18.535748986780039</v>
      </c>
      <c r="K363" s="81">
        <v>18.278483338242566</v>
      </c>
      <c r="L363" s="14">
        <v>1.6680841078668338</v>
      </c>
      <c r="M363" s="14">
        <f t="shared" si="11"/>
        <v>1.2933886679347513</v>
      </c>
      <c r="N363">
        <v>1.85</v>
      </c>
      <c r="O363">
        <v>0.43</v>
      </c>
      <c r="P363" s="62">
        <v>24.825120000000009</v>
      </c>
      <c r="Q363" s="62">
        <v>26.61542635658914</v>
      </c>
      <c r="R363" s="12">
        <v>31.91</v>
      </c>
      <c r="S363">
        <v>62.25</v>
      </c>
      <c r="T363">
        <v>0</v>
      </c>
      <c r="U363">
        <v>57.59</v>
      </c>
      <c r="V363">
        <v>57.89</v>
      </c>
      <c r="X363">
        <v>38105.040000000001</v>
      </c>
      <c r="Y363">
        <v>112195000</v>
      </c>
      <c r="Z363">
        <v>86745000</v>
      </c>
      <c r="AA363">
        <v>4302000</v>
      </c>
    </row>
    <row r="364" spans="1:27" x14ac:dyDescent="0.3">
      <c r="A364" s="58" t="s">
        <v>36</v>
      </c>
      <c r="B364" s="58">
        <v>2020</v>
      </c>
      <c r="C364" s="58">
        <v>78.72</v>
      </c>
      <c r="D364" s="58">
        <v>59.82</v>
      </c>
      <c r="E364" s="58">
        <v>40.909999999999997</v>
      </c>
      <c r="F364" s="58">
        <v>80.97</v>
      </c>
      <c r="G364" s="58">
        <v>94.56</v>
      </c>
      <c r="H364" s="58">
        <v>45.25</v>
      </c>
      <c r="I364" s="81">
        <f t="shared" si="10"/>
        <v>10.383793863918363</v>
      </c>
      <c r="J364" s="81">
        <v>18.406936726160108</v>
      </c>
      <c r="K364" s="81">
        <v>18.202213740522058</v>
      </c>
      <c r="L364" s="14">
        <v>1.6948813942515677</v>
      </c>
      <c r="M364" s="14">
        <f t="shared" si="11"/>
        <v>1.227185069984448</v>
      </c>
      <c r="N364">
        <v>2.35</v>
      </c>
      <c r="O364">
        <v>0.44</v>
      </c>
      <c r="P364" s="62">
        <v>24.792209302325578</v>
      </c>
      <c r="Q364" s="62">
        <v>26.392868217054275</v>
      </c>
      <c r="R364" s="12">
        <v>35.049999999999997</v>
      </c>
      <c r="S364">
        <v>60.91</v>
      </c>
      <c r="T364">
        <v>0</v>
      </c>
      <c r="U364">
        <v>41.67</v>
      </c>
      <c r="V364">
        <v>52.94</v>
      </c>
      <c r="X364">
        <v>32331.39</v>
      </c>
      <c r="Y364">
        <v>98635000</v>
      </c>
      <c r="Z364">
        <v>80375000</v>
      </c>
      <c r="AA364">
        <v>4446000</v>
      </c>
    </row>
    <row r="365" spans="1:27" x14ac:dyDescent="0.3">
      <c r="A365" s="58" t="s">
        <v>36</v>
      </c>
      <c r="B365" s="58">
        <v>2021</v>
      </c>
      <c r="C365" s="58">
        <v>78.91</v>
      </c>
      <c r="D365" s="58">
        <v>78.91</v>
      </c>
      <c r="E365" s="58">
        <v>79.27</v>
      </c>
      <c r="F365" s="58">
        <v>78.739999999999995</v>
      </c>
      <c r="G365" s="58">
        <v>91.29</v>
      </c>
      <c r="H365" s="58">
        <v>54.22</v>
      </c>
      <c r="I365" s="81">
        <f t="shared" si="10"/>
        <v>9.7944129258770172</v>
      </c>
      <c r="J365" s="81">
        <v>18.456018929841424</v>
      </c>
      <c r="K365" s="81">
        <v>18.227860265857014</v>
      </c>
      <c r="L365" s="14">
        <v>1.5715283393608803</v>
      </c>
      <c r="M365" s="14">
        <f t="shared" si="11"/>
        <v>1.2562846367461771</v>
      </c>
      <c r="N365">
        <v>9.39</v>
      </c>
      <c r="O365">
        <v>0.38</v>
      </c>
      <c r="P365" s="62">
        <v>53.43942307692307</v>
      </c>
      <c r="Q365" s="62">
        <v>56.638499999999958</v>
      </c>
      <c r="R365" s="12">
        <v>93.21</v>
      </c>
      <c r="S365">
        <v>62.16</v>
      </c>
      <c r="T365">
        <v>0</v>
      </c>
      <c r="U365">
        <v>62.18</v>
      </c>
      <c r="V365">
        <v>55.56</v>
      </c>
      <c r="X365">
        <v>17933.27</v>
      </c>
      <c r="Y365">
        <v>103597000</v>
      </c>
      <c r="Z365">
        <v>82463000</v>
      </c>
      <c r="AA365">
        <v>3814000</v>
      </c>
    </row>
    <row r="366" spans="1:27" x14ac:dyDescent="0.3">
      <c r="A366" s="58" t="s">
        <v>756</v>
      </c>
      <c r="B366" s="58">
        <v>2008</v>
      </c>
      <c r="C366" s="58">
        <v>51.04</v>
      </c>
      <c r="D366" s="58">
        <v>51.04</v>
      </c>
      <c r="E366" s="58">
        <v>91.67</v>
      </c>
      <c r="F366" s="58">
        <v>61.73</v>
      </c>
      <c r="G366" s="58">
        <v>56.89</v>
      </c>
      <c r="H366" s="58">
        <v>33.44</v>
      </c>
      <c r="I366" s="81">
        <f t="shared" si="10"/>
        <v>10.60925427072242</v>
      </c>
      <c r="J366" s="81">
        <v>17.247786621863693</v>
      </c>
      <c r="K366" s="81">
        <v>16.652247100027807</v>
      </c>
      <c r="L366" s="14">
        <v>1.5227901057084281</v>
      </c>
      <c r="M366" s="14">
        <f t="shared" si="11"/>
        <v>1.8140093786635405</v>
      </c>
      <c r="N366">
        <v>7.22</v>
      </c>
      <c r="O366">
        <v>0.56000000000000005</v>
      </c>
      <c r="P366" s="62">
        <v>19.974545454545453</v>
      </c>
      <c r="Q366" s="62">
        <v>25.786875000000009</v>
      </c>
      <c r="R366" s="12">
        <v>34.380000000000003</v>
      </c>
      <c r="S366">
        <v>0</v>
      </c>
      <c r="T366">
        <v>1</v>
      </c>
      <c r="U366">
        <v>23.3</v>
      </c>
      <c r="V366">
        <v>36.840000000000003</v>
      </c>
      <c r="X366">
        <v>40507.980000000003</v>
      </c>
      <c r="Y366">
        <v>30947000</v>
      </c>
      <c r="Z366">
        <v>17060000</v>
      </c>
      <c r="AA366">
        <v>3585000</v>
      </c>
    </row>
    <row r="367" spans="1:27" x14ac:dyDescent="0.3">
      <c r="A367" s="58" t="s">
        <v>756</v>
      </c>
      <c r="B367" s="58">
        <v>2009</v>
      </c>
      <c r="C367" s="58">
        <v>45.58</v>
      </c>
      <c r="D367" s="58">
        <v>45.58</v>
      </c>
      <c r="E367" s="58">
        <v>87.5</v>
      </c>
      <c r="F367" s="58">
        <v>89.5</v>
      </c>
      <c r="G367" s="58">
        <v>47.27</v>
      </c>
      <c r="H367" s="58">
        <v>14.62</v>
      </c>
      <c r="I367" s="81">
        <f t="shared" si="10"/>
        <v>10.060675045147628</v>
      </c>
      <c r="J367" s="81">
        <v>17.268192882314938</v>
      </c>
      <c r="K367" s="81">
        <v>16.636889444373487</v>
      </c>
      <c r="L367" s="14">
        <v>1.4618655479669647</v>
      </c>
      <c r="M367" s="14">
        <f t="shared" si="11"/>
        <v>1.8800595238095239</v>
      </c>
      <c r="N367">
        <v>6.08</v>
      </c>
      <c r="O367">
        <v>0.54</v>
      </c>
      <c r="P367" s="62">
        <v>16.568333333333328</v>
      </c>
      <c r="Q367" s="62">
        <v>16.611240310077516</v>
      </c>
      <c r="R367" s="12">
        <v>19.829999999999998</v>
      </c>
      <c r="S367">
        <v>75</v>
      </c>
      <c r="T367">
        <v>1</v>
      </c>
      <c r="U367">
        <v>8.43</v>
      </c>
      <c r="V367">
        <v>31.58</v>
      </c>
      <c r="X367">
        <v>23404.3</v>
      </c>
      <c r="Y367">
        <v>31585000</v>
      </c>
      <c r="Z367">
        <v>16800000</v>
      </c>
      <c r="AA367">
        <v>3314000</v>
      </c>
    </row>
    <row r="368" spans="1:27" x14ac:dyDescent="0.3">
      <c r="A368" s="58" t="s">
        <v>756</v>
      </c>
      <c r="B368" s="58">
        <v>2010</v>
      </c>
      <c r="C368" s="58">
        <v>49.69</v>
      </c>
      <c r="D368" s="58">
        <v>49.69</v>
      </c>
      <c r="E368" s="58">
        <v>100</v>
      </c>
      <c r="F368" s="58">
        <v>83.93</v>
      </c>
      <c r="G368" s="58">
        <v>57.73</v>
      </c>
      <c r="H368" s="58">
        <v>13.12</v>
      </c>
      <c r="I368" s="81">
        <f t="shared" si="10"/>
        <v>10.556313915049239</v>
      </c>
      <c r="J368" s="81">
        <v>17.412713223506305</v>
      </c>
      <c r="K368" s="81">
        <v>16.721974363760083</v>
      </c>
      <c r="L368" s="14">
        <v>1.6654401025493852</v>
      </c>
      <c r="M368" s="14">
        <f t="shared" si="11"/>
        <v>1.9951891537284059</v>
      </c>
      <c r="N368">
        <v>9.25</v>
      </c>
      <c r="O368">
        <v>0.56000000000000005</v>
      </c>
      <c r="P368" s="62">
        <v>16.501712062256811</v>
      </c>
      <c r="Q368" s="62">
        <v>17.427003891050575</v>
      </c>
      <c r="R368" s="12">
        <v>19.920000000000002</v>
      </c>
      <c r="S368">
        <v>62.5</v>
      </c>
      <c r="T368">
        <v>1</v>
      </c>
      <c r="U368">
        <v>6.99</v>
      </c>
      <c r="V368">
        <v>36.36</v>
      </c>
      <c r="X368">
        <v>38419.25</v>
      </c>
      <c r="Y368">
        <v>36496000</v>
      </c>
      <c r="Z368">
        <v>18292000</v>
      </c>
      <c r="AA368">
        <v>4288000</v>
      </c>
    </row>
    <row r="369" spans="1:27" x14ac:dyDescent="0.3">
      <c r="A369" s="58" t="s">
        <v>756</v>
      </c>
      <c r="B369" s="58">
        <v>2011</v>
      </c>
      <c r="C369" s="58">
        <v>60.72</v>
      </c>
      <c r="D369" s="58">
        <v>60.72</v>
      </c>
      <c r="E369" s="58">
        <v>100</v>
      </c>
      <c r="F369" s="58">
        <v>85.94</v>
      </c>
      <c r="G369" s="58">
        <v>76.239999999999995</v>
      </c>
      <c r="H369" s="58">
        <v>16.02</v>
      </c>
      <c r="I369" s="81">
        <f t="shared" si="10"/>
        <v>11.017655062335352</v>
      </c>
      <c r="J369" s="81">
        <v>17.651796572800666</v>
      </c>
      <c r="K369" s="81">
        <v>16.94406772463077</v>
      </c>
      <c r="L369" s="14">
        <v>1.8292158062720085</v>
      </c>
      <c r="M369" s="14">
        <f t="shared" si="11"/>
        <v>2.0293769975044875</v>
      </c>
      <c r="N369">
        <v>7.72</v>
      </c>
      <c r="O369">
        <v>0.51</v>
      </c>
      <c r="P369" s="62">
        <v>14.778235294117646</v>
      </c>
      <c r="Q369" s="62">
        <v>16.565686274509794</v>
      </c>
      <c r="R369" s="12">
        <v>21.87</v>
      </c>
      <c r="S369">
        <v>76.67</v>
      </c>
      <c r="T369">
        <v>1</v>
      </c>
      <c r="U369">
        <v>11.29</v>
      </c>
      <c r="V369">
        <v>40.909999999999997</v>
      </c>
      <c r="X369">
        <v>60940.61</v>
      </c>
      <c r="Y369">
        <v>46353000</v>
      </c>
      <c r="Z369">
        <v>22841000</v>
      </c>
      <c r="AA369">
        <v>5229000</v>
      </c>
    </row>
    <row r="370" spans="1:27" x14ac:dyDescent="0.3">
      <c r="A370" s="58" t="s">
        <v>756</v>
      </c>
      <c r="B370" s="58">
        <v>2012</v>
      </c>
      <c r="C370" s="58">
        <v>59.56</v>
      </c>
      <c r="D370" s="58">
        <v>59.56</v>
      </c>
      <c r="E370" s="58">
        <v>81.819999999999993</v>
      </c>
      <c r="F370" s="58">
        <v>84.53</v>
      </c>
      <c r="G370" s="58">
        <v>74.010000000000005</v>
      </c>
      <c r="H370" s="58">
        <v>17.03</v>
      </c>
      <c r="I370" s="81">
        <f t="shared" si="10"/>
        <v>10.942717957285748</v>
      </c>
      <c r="J370" s="81">
        <v>17.708330356407984</v>
      </c>
      <c r="K370" s="81">
        <v>16.967519820575529</v>
      </c>
      <c r="L370" s="14">
        <v>1.9334036969631281</v>
      </c>
      <c r="M370" s="14">
        <f t="shared" si="11"/>
        <v>2.097635033999059</v>
      </c>
      <c r="N370">
        <v>7.41</v>
      </c>
      <c r="O370">
        <v>0.56999999999999995</v>
      </c>
      <c r="P370" s="62">
        <v>7.9368359374999926</v>
      </c>
      <c r="Q370" s="62">
        <v>9.5380468750000045</v>
      </c>
      <c r="R370" s="12">
        <v>13.01</v>
      </c>
      <c r="S370">
        <v>69.44</v>
      </c>
      <c r="T370">
        <v>1</v>
      </c>
      <c r="U370">
        <v>15.59</v>
      </c>
      <c r="V370">
        <v>45</v>
      </c>
      <c r="X370">
        <v>56540.81</v>
      </c>
      <c r="Y370">
        <v>49049000</v>
      </c>
      <c r="Z370">
        <v>23383000</v>
      </c>
      <c r="AA370">
        <v>5913000</v>
      </c>
    </row>
    <row r="371" spans="1:27" x14ac:dyDescent="0.3">
      <c r="A371" s="58" t="s">
        <v>756</v>
      </c>
      <c r="B371" s="58">
        <v>2013</v>
      </c>
      <c r="C371" s="58">
        <v>57.75</v>
      </c>
      <c r="D371" s="58">
        <v>57.75</v>
      </c>
      <c r="E371" s="58">
        <v>75</v>
      </c>
      <c r="F371" s="58">
        <v>84.95</v>
      </c>
      <c r="G371" s="58">
        <v>69.790000000000006</v>
      </c>
      <c r="H371" s="58">
        <v>18.239999999999998</v>
      </c>
      <c r="I371" s="81">
        <f t="shared" si="10"/>
        <v>11.162970746789632</v>
      </c>
      <c r="J371" s="81">
        <v>17.818561861739983</v>
      </c>
      <c r="K371" s="81">
        <v>17.112901770900841</v>
      </c>
      <c r="L371" s="14">
        <v>1.9484782771610234</v>
      </c>
      <c r="M371" s="14">
        <f t="shared" si="11"/>
        <v>2.0251830485910807</v>
      </c>
      <c r="N371">
        <v>6.8</v>
      </c>
      <c r="O371">
        <v>0.53</v>
      </c>
      <c r="P371" s="62">
        <v>4.5099606299212596</v>
      </c>
      <c r="Q371" s="62">
        <v>5.3667968749999986</v>
      </c>
      <c r="R371" s="12">
        <v>8.0399999999999991</v>
      </c>
      <c r="S371">
        <v>70</v>
      </c>
      <c r="T371">
        <v>1</v>
      </c>
      <c r="U371">
        <v>16.670000000000002</v>
      </c>
      <c r="V371">
        <v>42.11</v>
      </c>
      <c r="X371">
        <v>70472</v>
      </c>
      <c r="Y371">
        <v>54765000</v>
      </c>
      <c r="Z371">
        <v>27042000</v>
      </c>
      <c r="AA371">
        <v>6018000</v>
      </c>
    </row>
    <row r="372" spans="1:27" x14ac:dyDescent="0.3">
      <c r="A372" s="58" t="s">
        <v>756</v>
      </c>
      <c r="B372" s="58">
        <v>2014</v>
      </c>
      <c r="C372" s="58">
        <v>64</v>
      </c>
      <c r="D372" s="58">
        <v>64</v>
      </c>
      <c r="E372" s="58">
        <v>87.5</v>
      </c>
      <c r="F372" s="58">
        <v>82.33</v>
      </c>
      <c r="G372" s="58">
        <v>77.510000000000005</v>
      </c>
      <c r="H372" s="58">
        <v>27.4</v>
      </c>
      <c r="I372" s="81">
        <f t="shared" si="10"/>
        <v>11.117320337099084</v>
      </c>
      <c r="J372" s="81">
        <v>17.765330186086988</v>
      </c>
      <c r="K372" s="81">
        <v>17.180147684314626</v>
      </c>
      <c r="L372" s="14">
        <v>1.9050881545350582</v>
      </c>
      <c r="M372" s="14">
        <f t="shared" si="11"/>
        <v>1.7953186045707568</v>
      </c>
      <c r="N372">
        <v>10.73</v>
      </c>
      <c r="O372">
        <v>0.59</v>
      </c>
      <c r="P372" s="62">
        <v>5.9405577689243021</v>
      </c>
      <c r="Q372" s="62">
        <v>6.9000390625000003</v>
      </c>
      <c r="R372" s="12">
        <v>8.77</v>
      </c>
      <c r="S372">
        <v>61.36</v>
      </c>
      <c r="T372">
        <v>1</v>
      </c>
      <c r="U372">
        <v>26.84</v>
      </c>
      <c r="V372">
        <v>47.37</v>
      </c>
      <c r="X372">
        <v>67327.25</v>
      </c>
      <c r="Y372">
        <v>51926000</v>
      </c>
      <c r="Z372">
        <v>28923000</v>
      </c>
      <c r="AA372">
        <v>5720000</v>
      </c>
    </row>
    <row r="373" spans="1:27" x14ac:dyDescent="0.3">
      <c r="A373" s="58" t="s">
        <v>756</v>
      </c>
      <c r="B373" s="58">
        <v>2015</v>
      </c>
      <c r="C373" s="58">
        <v>60.93</v>
      </c>
      <c r="D373" s="58">
        <v>60.93</v>
      </c>
      <c r="E373" s="58">
        <v>100</v>
      </c>
      <c r="F373" s="58">
        <v>83.01</v>
      </c>
      <c r="G373" s="58">
        <v>77.48</v>
      </c>
      <c r="H373" s="58">
        <v>16.32</v>
      </c>
      <c r="I373" s="81">
        <f t="shared" si="10"/>
        <v>11.114569675661555</v>
      </c>
      <c r="J373" s="81">
        <v>17.834700446585614</v>
      </c>
      <c r="K373" s="81">
        <v>17.211929876173329</v>
      </c>
      <c r="L373" s="14">
        <v>2.0305138680564125</v>
      </c>
      <c r="M373" s="14">
        <f t="shared" si="11"/>
        <v>1.8640854740931774</v>
      </c>
      <c r="N373">
        <v>6.78</v>
      </c>
      <c r="O373">
        <v>0.64</v>
      </c>
      <c r="P373" s="62">
        <v>7.6819367588932828</v>
      </c>
      <c r="Q373" s="62">
        <v>8.2714785992217958</v>
      </c>
      <c r="R373" s="12">
        <v>9.17</v>
      </c>
      <c r="S373">
        <v>62.5</v>
      </c>
      <c r="T373">
        <v>1</v>
      </c>
      <c r="U373">
        <v>12.89</v>
      </c>
      <c r="V373">
        <v>50</v>
      </c>
      <c r="X373">
        <v>67142.31</v>
      </c>
      <c r="Y373">
        <v>55656000</v>
      </c>
      <c r="Z373">
        <v>29857000</v>
      </c>
      <c r="AA373">
        <v>6618000</v>
      </c>
    </row>
    <row r="374" spans="1:27" x14ac:dyDescent="0.3">
      <c r="A374" s="58" t="s">
        <v>756</v>
      </c>
      <c r="B374" s="58">
        <v>2016</v>
      </c>
      <c r="C374" s="58">
        <v>61.42</v>
      </c>
      <c r="D374" s="58">
        <v>61.42</v>
      </c>
      <c r="E374" s="58">
        <v>66.67</v>
      </c>
      <c r="F374" s="58">
        <v>79.34</v>
      </c>
      <c r="G374" s="58">
        <v>78.209999999999994</v>
      </c>
      <c r="H374" s="58">
        <v>19</v>
      </c>
      <c r="I374" s="81">
        <f t="shared" si="10"/>
        <v>11.206869759723112</v>
      </c>
      <c r="J374" s="81">
        <v>17.868407930272202</v>
      </c>
      <c r="K374" s="81">
        <v>17.205343609547381</v>
      </c>
      <c r="L374" s="14">
        <v>2.0815642870608144</v>
      </c>
      <c r="M374" s="14">
        <f t="shared" si="11"/>
        <v>1.9407302518458582</v>
      </c>
      <c r="N374">
        <v>7.14</v>
      </c>
      <c r="O374">
        <v>0.65</v>
      </c>
      <c r="P374" s="62">
        <v>5.3497665369649798</v>
      </c>
      <c r="Q374" s="62">
        <v>5.6182329317269106</v>
      </c>
      <c r="R374" s="12">
        <v>8.7100000000000009</v>
      </c>
      <c r="S374">
        <v>52</v>
      </c>
      <c r="T374">
        <v>1</v>
      </c>
      <c r="U374">
        <v>13.92</v>
      </c>
      <c r="V374">
        <v>55</v>
      </c>
      <c r="X374">
        <v>73634.559999999998</v>
      </c>
      <c r="Y374">
        <v>57564000</v>
      </c>
      <c r="Z374">
        <v>29661000</v>
      </c>
      <c r="AA374">
        <v>7017000</v>
      </c>
    </row>
    <row r="375" spans="1:27" x14ac:dyDescent="0.3">
      <c r="A375" s="58" t="s">
        <v>756</v>
      </c>
      <c r="B375" s="58">
        <v>2017</v>
      </c>
      <c r="C375" s="58">
        <v>56.39</v>
      </c>
      <c r="D375" s="58">
        <v>56.39</v>
      </c>
      <c r="E375" s="58">
        <v>83.33</v>
      </c>
      <c r="F375" s="58">
        <v>79.739999999999995</v>
      </c>
      <c r="G375" s="58">
        <v>72.47</v>
      </c>
      <c r="H375" s="58">
        <v>11.84</v>
      </c>
      <c r="I375" s="81">
        <f t="shared" si="10"/>
        <v>11.431660527344542</v>
      </c>
      <c r="J375" s="81">
        <v>18.017393263091975</v>
      </c>
      <c r="K375" s="81">
        <v>17.414246462225243</v>
      </c>
      <c r="L375" s="14">
        <v>2.2291538149081629</v>
      </c>
      <c r="M375" s="14">
        <f t="shared" si="11"/>
        <v>1.827861676515649</v>
      </c>
      <c r="N375">
        <v>8.3699999999999992</v>
      </c>
      <c r="O375">
        <v>0.64</v>
      </c>
      <c r="P375" s="62">
        <v>5.8285490196078431</v>
      </c>
      <c r="Q375" s="62">
        <v>6.2326050420168064</v>
      </c>
      <c r="R375" s="12">
        <v>8.64</v>
      </c>
      <c r="S375">
        <v>50</v>
      </c>
      <c r="T375">
        <v>1</v>
      </c>
      <c r="U375">
        <v>7.87</v>
      </c>
      <c r="V375">
        <v>58.82</v>
      </c>
      <c r="X375">
        <v>92194.94</v>
      </c>
      <c r="Y375">
        <v>66812000</v>
      </c>
      <c r="Z375">
        <v>36552000</v>
      </c>
      <c r="AA375">
        <v>8292000</v>
      </c>
    </row>
    <row r="376" spans="1:27" x14ac:dyDescent="0.3">
      <c r="A376" s="58" t="s">
        <v>756</v>
      </c>
      <c r="B376" s="58">
        <v>2018</v>
      </c>
      <c r="C376" s="58">
        <v>61.89</v>
      </c>
      <c r="D376" s="58">
        <v>61.89</v>
      </c>
      <c r="E376" s="58">
        <v>85.71</v>
      </c>
      <c r="F376" s="58">
        <v>77.349999999999994</v>
      </c>
      <c r="G376" s="58">
        <v>77.14</v>
      </c>
      <c r="H376" s="58">
        <v>23.88</v>
      </c>
      <c r="I376" s="81">
        <f t="shared" si="10"/>
        <v>11.731386872134877</v>
      </c>
      <c r="J376" s="81">
        <v>18.097274770699762</v>
      </c>
      <c r="K376" s="81">
        <v>17.463854434869933</v>
      </c>
      <c r="L376" s="14">
        <v>2.3960754360813845</v>
      </c>
      <c r="M376" s="14">
        <f t="shared" si="11"/>
        <v>1.8840436333342012</v>
      </c>
      <c r="N376">
        <v>9.3000000000000007</v>
      </c>
      <c r="O376">
        <v>0.65</v>
      </c>
      <c r="P376" s="62">
        <v>15.665081300813005</v>
      </c>
      <c r="Q376" s="62">
        <v>17.575252918287951</v>
      </c>
      <c r="R376" s="12">
        <v>28</v>
      </c>
      <c r="S376">
        <v>44.74</v>
      </c>
      <c r="T376">
        <v>1</v>
      </c>
      <c r="U376">
        <v>23.2</v>
      </c>
      <c r="V376">
        <v>62.5</v>
      </c>
      <c r="X376">
        <v>124416.1</v>
      </c>
      <c r="Y376">
        <v>72368000</v>
      </c>
      <c r="Z376">
        <v>38411000</v>
      </c>
      <c r="AA376">
        <v>9980000</v>
      </c>
    </row>
    <row r="377" spans="1:27" x14ac:dyDescent="0.3">
      <c r="A377" s="58" t="s">
        <v>756</v>
      </c>
      <c r="B377" s="58">
        <v>2019</v>
      </c>
      <c r="C377" s="58">
        <v>68.31</v>
      </c>
      <c r="D377" s="58">
        <v>68.31</v>
      </c>
      <c r="E377" s="58">
        <v>91.67</v>
      </c>
      <c r="F377" s="58">
        <v>91.96</v>
      </c>
      <c r="G377" s="58">
        <v>82.32</v>
      </c>
      <c r="H377" s="58">
        <v>27.43</v>
      </c>
      <c r="I377" s="81">
        <f t="shared" si="10"/>
        <v>11.778348891579894</v>
      </c>
      <c r="J377" s="81">
        <v>18.36128099667074</v>
      </c>
      <c r="K377" s="81">
        <v>17.838502323407798</v>
      </c>
      <c r="L377" s="14">
        <v>2.5154358548228233</v>
      </c>
      <c r="M377" s="14">
        <f t="shared" si="11"/>
        <v>1.6867079544640939</v>
      </c>
      <c r="N377">
        <v>9</v>
      </c>
      <c r="O377">
        <v>0.56999999999999995</v>
      </c>
      <c r="P377" s="62">
        <v>24.825120000000009</v>
      </c>
      <c r="Q377" s="62">
        <v>26.61542635658914</v>
      </c>
      <c r="R377" s="12">
        <v>31.91</v>
      </c>
      <c r="S377">
        <v>81.48</v>
      </c>
      <c r="T377">
        <v>1</v>
      </c>
      <c r="U377">
        <v>31.56</v>
      </c>
      <c r="V377">
        <v>58.82</v>
      </c>
      <c r="X377">
        <v>130398.3</v>
      </c>
      <c r="Y377">
        <v>94233000</v>
      </c>
      <c r="Z377">
        <v>55868000</v>
      </c>
      <c r="AA377">
        <v>11372000</v>
      </c>
    </row>
    <row r="378" spans="1:27" x14ac:dyDescent="0.3">
      <c r="A378" s="58" t="s">
        <v>756</v>
      </c>
      <c r="B378" s="58">
        <v>2020</v>
      </c>
      <c r="C378" s="58">
        <v>68.540000000000006</v>
      </c>
      <c r="D378" s="58">
        <v>37.049999999999997</v>
      </c>
      <c r="E378" s="58">
        <v>5.56</v>
      </c>
      <c r="F378" s="58">
        <v>91.35</v>
      </c>
      <c r="G378" s="58">
        <v>80.42</v>
      </c>
      <c r="H378" s="58">
        <v>32.11</v>
      </c>
      <c r="I378" s="81">
        <f t="shared" si="10"/>
        <v>12.25176038309956</v>
      </c>
      <c r="J378" s="81">
        <v>18.482208487243568</v>
      </c>
      <c r="K378" s="81">
        <v>18.027889975985257</v>
      </c>
      <c r="L378" s="14">
        <v>2.2515023027647296</v>
      </c>
      <c r="M378" s="14">
        <f t="shared" si="11"/>
        <v>1.5750996045440409</v>
      </c>
      <c r="N378">
        <v>4.93</v>
      </c>
      <c r="O378">
        <v>0.42</v>
      </c>
      <c r="P378" s="62">
        <v>24.792209302325578</v>
      </c>
      <c r="Q378" s="62">
        <v>26.392868217054275</v>
      </c>
      <c r="R378" s="12">
        <v>35.049999999999997</v>
      </c>
      <c r="S378">
        <v>81.25</v>
      </c>
      <c r="T378">
        <v>1</v>
      </c>
      <c r="U378">
        <v>30.16</v>
      </c>
      <c r="V378">
        <v>55.56</v>
      </c>
      <c r="X378">
        <v>209349.5</v>
      </c>
      <c r="Y378">
        <v>106346000</v>
      </c>
      <c r="Z378">
        <v>67517000</v>
      </c>
      <c r="AA378">
        <v>8502000</v>
      </c>
    </row>
    <row r="379" spans="1:27" x14ac:dyDescent="0.3">
      <c r="A379" s="58" t="s">
        <v>756</v>
      </c>
      <c r="B379" s="58">
        <v>2021</v>
      </c>
      <c r="C379" s="58">
        <v>77.14</v>
      </c>
      <c r="D379" s="58">
        <v>49.68</v>
      </c>
      <c r="E379" s="58">
        <v>22.22</v>
      </c>
      <c r="F379" s="58">
        <v>89.01</v>
      </c>
      <c r="G379" s="58">
        <v>85.58</v>
      </c>
      <c r="H379" s="58">
        <v>54</v>
      </c>
      <c r="I379" s="81">
        <f t="shared" si="10"/>
        <v>12.460251190532396</v>
      </c>
      <c r="J379" s="81">
        <v>18.620801288109035</v>
      </c>
      <c r="K379" s="81">
        <v>18.109334196861873</v>
      </c>
      <c r="L379" s="14">
        <v>2.8970714867300207</v>
      </c>
      <c r="M379" s="14">
        <f t="shared" si="11"/>
        <v>1.6677361221090572</v>
      </c>
      <c r="N379">
        <v>10.69</v>
      </c>
      <c r="O379">
        <v>0.53</v>
      </c>
      <c r="P379" s="62">
        <v>53.43942307692307</v>
      </c>
      <c r="Q379" s="62">
        <v>56.638499999999958</v>
      </c>
      <c r="R379" s="12">
        <v>93.21</v>
      </c>
      <c r="S379">
        <v>80.900000000000006</v>
      </c>
      <c r="T379">
        <v>1</v>
      </c>
      <c r="U379">
        <v>62.18</v>
      </c>
      <c r="V379">
        <v>58.82</v>
      </c>
      <c r="X379">
        <v>257880.4</v>
      </c>
      <c r="Y379">
        <v>122155000</v>
      </c>
      <c r="Z379">
        <v>73246000</v>
      </c>
      <c r="AA379">
        <v>17121000</v>
      </c>
    </row>
    <row r="380" spans="1:27" x14ac:dyDescent="0.3">
      <c r="A380" s="58" t="s">
        <v>39</v>
      </c>
      <c r="B380" s="58">
        <v>2008</v>
      </c>
      <c r="C380" s="58">
        <v>77.680000000000007</v>
      </c>
      <c r="D380" s="58">
        <v>44.4</v>
      </c>
      <c r="E380" s="58">
        <v>11.11</v>
      </c>
      <c r="F380" s="58">
        <v>81.67</v>
      </c>
      <c r="G380" s="58">
        <v>83.85</v>
      </c>
      <c r="H380" s="58">
        <v>61.7</v>
      </c>
      <c r="I380" s="81">
        <f t="shared" si="10"/>
        <v>11.011174376118822</v>
      </c>
      <c r="J380" s="81">
        <v>16.930340558145183</v>
      </c>
      <c r="K380" s="81">
        <v>16.185847753009138</v>
      </c>
      <c r="L380" s="14">
        <v>1.2992102542127772</v>
      </c>
      <c r="M380" s="14">
        <f t="shared" si="11"/>
        <v>2.1053733295953649</v>
      </c>
      <c r="N380">
        <v>9.2799999999999994</v>
      </c>
      <c r="O380">
        <v>0.78</v>
      </c>
      <c r="P380" s="62">
        <v>19.974545454545453</v>
      </c>
      <c r="Q380" s="62">
        <v>25.786875000000009</v>
      </c>
      <c r="R380" s="12">
        <v>34.380000000000003</v>
      </c>
      <c r="S380">
        <v>50</v>
      </c>
      <c r="T380">
        <v>1</v>
      </c>
      <c r="U380">
        <v>53.98</v>
      </c>
      <c r="V380">
        <v>42.86</v>
      </c>
      <c r="X380">
        <v>60546.95</v>
      </c>
      <c r="Y380">
        <v>22529600</v>
      </c>
      <c r="Z380">
        <v>10701000</v>
      </c>
      <c r="AA380">
        <v>2666400</v>
      </c>
    </row>
    <row r="381" spans="1:27" x14ac:dyDescent="0.3">
      <c r="A381" s="58" t="s">
        <v>39</v>
      </c>
      <c r="B381" s="58">
        <v>2009</v>
      </c>
      <c r="C381" s="58">
        <v>83.25</v>
      </c>
      <c r="D381" s="58">
        <v>61.62</v>
      </c>
      <c r="E381" s="58">
        <v>13.64</v>
      </c>
      <c r="F381" s="58">
        <v>82.79</v>
      </c>
      <c r="G381" s="58">
        <v>89.34</v>
      </c>
      <c r="H381" s="58">
        <v>71.849999999999994</v>
      </c>
      <c r="I381" s="81">
        <f t="shared" si="10"/>
        <v>10.532903885702234</v>
      </c>
      <c r="J381" s="81">
        <v>16.938786961201767</v>
      </c>
      <c r="K381" s="81">
        <v>16.026243485325285</v>
      </c>
      <c r="L381" s="14">
        <v>1.2989920327170941</v>
      </c>
      <c r="M381" s="14">
        <f t="shared" si="11"/>
        <v>2.490649390511269</v>
      </c>
      <c r="N381">
        <v>8.2200000000000006</v>
      </c>
      <c r="O381">
        <v>0.77</v>
      </c>
      <c r="P381" s="62">
        <v>16.568333333333328</v>
      </c>
      <c r="Q381" s="62">
        <v>16.611240310077516</v>
      </c>
      <c r="R381" s="12">
        <v>19.829999999999998</v>
      </c>
      <c r="S381">
        <v>40.479999999999997</v>
      </c>
      <c r="T381">
        <v>1</v>
      </c>
      <c r="U381">
        <v>58.99</v>
      </c>
      <c r="V381">
        <v>42.86</v>
      </c>
      <c r="X381">
        <v>37530.300000000003</v>
      </c>
      <c r="Y381">
        <v>22720700</v>
      </c>
      <c r="Z381">
        <v>9122400</v>
      </c>
      <c r="AA381">
        <v>2665600</v>
      </c>
    </row>
    <row r="382" spans="1:27" x14ac:dyDescent="0.3">
      <c r="A382" s="58" t="s">
        <v>39</v>
      </c>
      <c r="B382" s="58">
        <v>2010</v>
      </c>
      <c r="C382" s="58">
        <v>84.21</v>
      </c>
      <c r="D382" s="58">
        <v>50.44</v>
      </c>
      <c r="E382" s="58">
        <v>16.670000000000002</v>
      </c>
      <c r="F382" s="58">
        <v>84.32</v>
      </c>
      <c r="G382" s="58">
        <v>93.07</v>
      </c>
      <c r="H382" s="58">
        <v>66.88</v>
      </c>
      <c r="I382" s="81">
        <f t="shared" si="10"/>
        <v>10.7510434510572</v>
      </c>
      <c r="J382" s="81">
        <v>16.969032596122887</v>
      </c>
      <c r="K382" s="81">
        <v>15.961745888253118</v>
      </c>
      <c r="L382" s="14">
        <v>1.4133500331433164</v>
      </c>
      <c r="M382" s="14">
        <f t="shared" si="11"/>
        <v>2.7381614947501345</v>
      </c>
      <c r="N382">
        <v>9.84</v>
      </c>
      <c r="O382">
        <v>0.83</v>
      </c>
      <c r="P382" s="62">
        <v>16.501712062256811</v>
      </c>
      <c r="Q382" s="62">
        <v>17.427003891050575</v>
      </c>
      <c r="R382" s="12">
        <v>19.920000000000002</v>
      </c>
      <c r="S382">
        <v>45.65</v>
      </c>
      <c r="T382">
        <v>1</v>
      </c>
      <c r="U382">
        <v>59.68</v>
      </c>
      <c r="V382">
        <v>42.86</v>
      </c>
      <c r="X382">
        <v>46678.71</v>
      </c>
      <c r="Y382">
        <v>23418400</v>
      </c>
      <c r="Z382">
        <v>8552600</v>
      </c>
      <c r="AA382">
        <v>3109700</v>
      </c>
    </row>
    <row r="383" spans="1:27" x14ac:dyDescent="0.3">
      <c r="A383" s="58" t="s">
        <v>39</v>
      </c>
      <c r="B383" s="58">
        <v>2011</v>
      </c>
      <c r="C383" s="58">
        <v>77.91</v>
      </c>
      <c r="D383" s="58">
        <v>55.62</v>
      </c>
      <c r="E383" s="58">
        <v>30.77</v>
      </c>
      <c r="F383" s="58">
        <v>80.34</v>
      </c>
      <c r="G383" s="58">
        <v>88.65</v>
      </c>
      <c r="H383" s="58">
        <v>54.59</v>
      </c>
      <c r="I383" s="81">
        <f t="shared" si="10"/>
        <v>10.844140891335263</v>
      </c>
      <c r="J383" s="81">
        <v>17.080743112409653</v>
      </c>
      <c r="K383" s="81">
        <v>15.961289782569033</v>
      </c>
      <c r="L383" s="14">
        <v>1.463023893978564</v>
      </c>
      <c r="M383" s="14">
        <f t="shared" si="11"/>
        <v>3.0631791968369462</v>
      </c>
      <c r="N383">
        <v>9.9700000000000006</v>
      </c>
      <c r="O383">
        <v>0.78</v>
      </c>
      <c r="P383" s="62">
        <v>14.778235294117646</v>
      </c>
      <c r="Q383" s="62">
        <v>16.565686274509794</v>
      </c>
      <c r="R383" s="12">
        <v>21.87</v>
      </c>
      <c r="S383">
        <v>43.48</v>
      </c>
      <c r="T383">
        <v>1</v>
      </c>
      <c r="U383">
        <v>38.17</v>
      </c>
      <c r="V383">
        <v>42.86</v>
      </c>
      <c r="X383">
        <v>51233.09</v>
      </c>
      <c r="Y383">
        <v>26186200</v>
      </c>
      <c r="Z383">
        <v>8548700</v>
      </c>
      <c r="AA383">
        <v>3319000</v>
      </c>
    </row>
    <row r="384" spans="1:27" x14ac:dyDescent="0.3">
      <c r="A384" s="58" t="s">
        <v>39</v>
      </c>
      <c r="B384" s="58">
        <v>2012</v>
      </c>
      <c r="C384" s="58">
        <v>81</v>
      </c>
      <c r="D384" s="58">
        <v>81</v>
      </c>
      <c r="E384" s="58">
        <v>84.62</v>
      </c>
      <c r="F384" s="58">
        <v>81.33</v>
      </c>
      <c r="G384" s="58">
        <v>91.62</v>
      </c>
      <c r="H384" s="58">
        <v>60.04</v>
      </c>
      <c r="I384" s="81">
        <f t="shared" si="10"/>
        <v>10.802859363234026</v>
      </c>
      <c r="J384" s="81">
        <v>17.176139385209741</v>
      </c>
      <c r="K384" s="81">
        <v>15.878682972177916</v>
      </c>
      <c r="L384" s="14">
        <v>1.5469878755608948</v>
      </c>
      <c r="M384" s="14">
        <f t="shared" si="11"/>
        <v>3.6599753522468843</v>
      </c>
      <c r="N384">
        <v>10.52</v>
      </c>
      <c r="O384">
        <v>0.78</v>
      </c>
      <c r="P384" s="62">
        <v>7.9368359374999926</v>
      </c>
      <c r="Q384" s="62">
        <v>9.5380468750000045</v>
      </c>
      <c r="R384" s="12">
        <v>13.01</v>
      </c>
      <c r="S384">
        <v>38</v>
      </c>
      <c r="T384">
        <v>1</v>
      </c>
      <c r="U384">
        <v>47.85</v>
      </c>
      <c r="V384">
        <v>35.29</v>
      </c>
      <c r="X384">
        <v>49161.17</v>
      </c>
      <c r="Y384">
        <v>28807300</v>
      </c>
      <c r="Z384">
        <v>7870900</v>
      </c>
      <c r="AA384">
        <v>3697300</v>
      </c>
    </row>
    <row r="385" spans="1:27" x14ac:dyDescent="0.3">
      <c r="A385" s="58" t="s">
        <v>39</v>
      </c>
      <c r="B385" s="58">
        <v>2013</v>
      </c>
      <c r="C385" s="58">
        <v>79.78</v>
      </c>
      <c r="D385" s="58">
        <v>54.89</v>
      </c>
      <c r="E385" s="58">
        <v>28.13</v>
      </c>
      <c r="F385" s="58">
        <v>76.150000000000006</v>
      </c>
      <c r="G385" s="58">
        <v>94.2</v>
      </c>
      <c r="H385" s="58">
        <v>55.38</v>
      </c>
      <c r="I385" s="81">
        <f t="shared" si="10"/>
        <v>11.062911112267285</v>
      </c>
      <c r="J385" s="81">
        <v>17.237222731573809</v>
      </c>
      <c r="K385" s="81">
        <v>15.892323648290418</v>
      </c>
      <c r="L385" s="14">
        <v>1.5840790779672103</v>
      </c>
      <c r="M385" s="14">
        <f t="shared" si="11"/>
        <v>3.8377992229602707</v>
      </c>
      <c r="N385">
        <v>10.029999999999999</v>
      </c>
      <c r="O385">
        <v>0.75</v>
      </c>
      <c r="P385" s="62">
        <v>4.5099606299212596</v>
      </c>
      <c r="Q385" s="62">
        <v>5.3667968749999986</v>
      </c>
      <c r="R385" s="12">
        <v>8.0399999999999991</v>
      </c>
      <c r="S385">
        <v>38</v>
      </c>
      <c r="T385">
        <v>1</v>
      </c>
      <c r="U385">
        <v>39.25</v>
      </c>
      <c r="V385">
        <v>46.67</v>
      </c>
      <c r="X385">
        <v>63761.9</v>
      </c>
      <c r="Y385">
        <v>30621800</v>
      </c>
      <c r="Z385">
        <v>7979000</v>
      </c>
      <c r="AA385">
        <v>3874800</v>
      </c>
    </row>
    <row r="386" spans="1:27" x14ac:dyDescent="0.3">
      <c r="A386" s="58" t="s">
        <v>39</v>
      </c>
      <c r="B386" s="58">
        <v>2014</v>
      </c>
      <c r="C386" s="58">
        <v>81.89</v>
      </c>
      <c r="D386" s="58">
        <v>75.67</v>
      </c>
      <c r="E386" s="58">
        <v>71.05</v>
      </c>
      <c r="F386" s="58">
        <v>78.87</v>
      </c>
      <c r="G386" s="58">
        <v>91.29</v>
      </c>
      <c r="H386" s="58">
        <v>66.63</v>
      </c>
      <c r="I386" s="81">
        <f t="shared" ref="I386:I449" si="12">LN(X386)</f>
        <v>11.248761331710252</v>
      </c>
      <c r="J386" s="81">
        <v>17.256723208831303</v>
      </c>
      <c r="K386" s="81">
        <v>16.216682275532339</v>
      </c>
      <c r="L386" s="14">
        <v>1.587335442526153</v>
      </c>
      <c r="M386" s="14">
        <f t="shared" ref="M386:M449" si="13">Y386/Z386</f>
        <v>2.8293328259077031</v>
      </c>
      <c r="N386">
        <v>16.05</v>
      </c>
      <c r="O386">
        <v>0.72</v>
      </c>
      <c r="P386" s="62">
        <v>5.9405577689243021</v>
      </c>
      <c r="Q386" s="62">
        <v>6.9000390625000003</v>
      </c>
      <c r="R386" s="12">
        <v>8.77</v>
      </c>
      <c r="S386">
        <v>44.23</v>
      </c>
      <c r="T386">
        <v>1</v>
      </c>
      <c r="U386">
        <v>55.26</v>
      </c>
      <c r="V386">
        <v>47.06</v>
      </c>
      <c r="X386">
        <v>76784.75</v>
      </c>
      <c r="Y386">
        <v>31224800</v>
      </c>
      <c r="Z386">
        <v>11036100</v>
      </c>
      <c r="AA386">
        <v>3890700</v>
      </c>
    </row>
    <row r="387" spans="1:27" x14ac:dyDescent="0.3">
      <c r="A387" s="58" t="s">
        <v>39</v>
      </c>
      <c r="B387" s="58">
        <v>2015</v>
      </c>
      <c r="C387" s="58">
        <v>86.7</v>
      </c>
      <c r="D387" s="58">
        <v>86.7</v>
      </c>
      <c r="E387" s="58">
        <v>100</v>
      </c>
      <c r="F387" s="58">
        <v>93.29</v>
      </c>
      <c r="G387" s="58">
        <v>88.61</v>
      </c>
      <c r="H387" s="58">
        <v>76.39</v>
      </c>
      <c r="I387" s="81">
        <f t="shared" si="12"/>
        <v>11.262047727040496</v>
      </c>
      <c r="J387" s="81">
        <v>17.316957416147698</v>
      </c>
      <c r="K387" s="81">
        <v>16.071674678037581</v>
      </c>
      <c r="L387" s="14">
        <v>1.6841185777106633</v>
      </c>
      <c r="M387" s="14">
        <f t="shared" si="13"/>
        <v>3.4739168691862901</v>
      </c>
      <c r="N387">
        <v>10.3</v>
      </c>
      <c r="O387">
        <v>0.76</v>
      </c>
      <c r="P387" s="62">
        <v>7.6819367588932828</v>
      </c>
      <c r="Q387" s="62">
        <v>8.2714785992217958</v>
      </c>
      <c r="R387" s="12">
        <v>9.17</v>
      </c>
      <c r="S387">
        <v>78.33</v>
      </c>
      <c r="T387">
        <v>1</v>
      </c>
      <c r="U387">
        <v>70.62</v>
      </c>
      <c r="V387">
        <v>50</v>
      </c>
      <c r="X387">
        <v>77811.75</v>
      </c>
      <c r="Y387">
        <v>33163400</v>
      </c>
      <c r="Z387">
        <v>9546400</v>
      </c>
      <c r="AA387">
        <v>4387700</v>
      </c>
    </row>
    <row r="388" spans="1:27" x14ac:dyDescent="0.3">
      <c r="A388" s="58" t="s">
        <v>39</v>
      </c>
      <c r="B388" s="58">
        <v>2016</v>
      </c>
      <c r="C388" s="58">
        <v>83.23</v>
      </c>
      <c r="D388" s="58">
        <v>55.51</v>
      </c>
      <c r="E388" s="58">
        <v>35</v>
      </c>
      <c r="F388" s="58">
        <v>81.260000000000005</v>
      </c>
      <c r="G388" s="58">
        <v>90.39</v>
      </c>
      <c r="H388" s="58">
        <v>71.31</v>
      </c>
      <c r="I388" s="81">
        <f t="shared" si="12"/>
        <v>11.372785196038603</v>
      </c>
      <c r="J388" s="81">
        <v>17.373195885917173</v>
      </c>
      <c r="K388" s="81">
        <v>16.174277476980468</v>
      </c>
      <c r="L388" s="14">
        <v>1.7119764500547632</v>
      </c>
      <c r="M388" s="14">
        <f t="shared" si="13"/>
        <v>3.3165278552453699</v>
      </c>
      <c r="N388">
        <v>9.17</v>
      </c>
      <c r="O388">
        <v>0.74</v>
      </c>
      <c r="P388" s="62">
        <v>5.3497665369649798</v>
      </c>
      <c r="Q388" s="62">
        <v>5.6182329317269106</v>
      </c>
      <c r="R388" s="12">
        <v>8.7100000000000009</v>
      </c>
      <c r="S388">
        <v>39.39</v>
      </c>
      <c r="T388">
        <v>1</v>
      </c>
      <c r="U388">
        <v>64.430000000000007</v>
      </c>
      <c r="V388">
        <v>44.44</v>
      </c>
      <c r="X388">
        <v>86923.63</v>
      </c>
      <c r="Y388">
        <v>35081900</v>
      </c>
      <c r="Z388">
        <v>10577900</v>
      </c>
      <c r="AA388">
        <v>4539900</v>
      </c>
    </row>
    <row r="389" spans="1:27" x14ac:dyDescent="0.3">
      <c r="A389" s="58" t="s">
        <v>39</v>
      </c>
      <c r="B389" s="58">
        <v>2017</v>
      </c>
      <c r="C389" s="58">
        <v>76.03</v>
      </c>
      <c r="D389" s="58">
        <v>76.03</v>
      </c>
      <c r="E389" s="58">
        <v>90</v>
      </c>
      <c r="F389" s="58">
        <v>71.8</v>
      </c>
      <c r="G389" s="58">
        <v>85.93</v>
      </c>
      <c r="H389" s="58">
        <v>60.98</v>
      </c>
      <c r="I389" s="81">
        <f t="shared" si="12"/>
        <v>11.483434242445124</v>
      </c>
      <c r="J389" s="81">
        <v>17.365383659173418</v>
      </c>
      <c r="K389" s="81">
        <v>16.117135189863195</v>
      </c>
      <c r="L389" s="14">
        <v>1.736299612023688</v>
      </c>
      <c r="M389" s="14">
        <f t="shared" si="13"/>
        <v>3.4842348654708521</v>
      </c>
      <c r="N389">
        <v>10.33</v>
      </c>
      <c r="O389">
        <v>0.75</v>
      </c>
      <c r="P389" s="62">
        <v>5.8285490196078431</v>
      </c>
      <c r="Q389" s="62">
        <v>6.2326050420168064</v>
      </c>
      <c r="R389" s="12">
        <v>8.64</v>
      </c>
      <c r="S389">
        <v>37.840000000000003</v>
      </c>
      <c r="T389">
        <v>1</v>
      </c>
      <c r="U389">
        <v>50.46</v>
      </c>
      <c r="V389">
        <v>43.75</v>
      </c>
      <c r="X389">
        <v>97093.94</v>
      </c>
      <c r="Y389">
        <v>34808900</v>
      </c>
      <c r="Z389">
        <v>9990400</v>
      </c>
      <c r="AA389">
        <v>4676300</v>
      </c>
    </row>
    <row r="390" spans="1:27" x14ac:dyDescent="0.3">
      <c r="A390" s="58" t="s">
        <v>39</v>
      </c>
      <c r="B390" s="58">
        <v>2018</v>
      </c>
      <c r="C390" s="58">
        <v>78.16</v>
      </c>
      <c r="D390" s="58">
        <v>78.16</v>
      </c>
      <c r="E390" s="58">
        <v>100</v>
      </c>
      <c r="F390" s="58">
        <v>73.86</v>
      </c>
      <c r="G390" s="58">
        <v>85.54</v>
      </c>
      <c r="H390" s="58">
        <v>68.099999999999994</v>
      </c>
      <c r="I390" s="81">
        <f t="shared" si="12"/>
        <v>11.54625095075181</v>
      </c>
      <c r="J390" s="81">
        <v>17.450060534199455</v>
      </c>
      <c r="K390" s="81">
        <v>16.208959597263441</v>
      </c>
      <c r="L390" s="14">
        <v>1.7786742296793996</v>
      </c>
      <c r="M390" s="14">
        <f t="shared" si="13"/>
        <v>3.459419972240485</v>
      </c>
      <c r="N390">
        <v>10.79</v>
      </c>
      <c r="O390">
        <v>0.71</v>
      </c>
      <c r="P390" s="62">
        <v>15.665081300813005</v>
      </c>
      <c r="Q390" s="62">
        <v>17.575252918287951</v>
      </c>
      <c r="R390" s="12">
        <v>28</v>
      </c>
      <c r="S390">
        <v>38.46</v>
      </c>
      <c r="T390">
        <v>1</v>
      </c>
      <c r="U390">
        <v>59.15</v>
      </c>
      <c r="V390">
        <v>52.94</v>
      </c>
      <c r="X390">
        <v>103388.7</v>
      </c>
      <c r="Y390">
        <v>37884800</v>
      </c>
      <c r="Z390">
        <v>10951200</v>
      </c>
      <c r="AA390">
        <v>4922000</v>
      </c>
    </row>
    <row r="391" spans="1:27" x14ac:dyDescent="0.3">
      <c r="A391" s="58" t="s">
        <v>39</v>
      </c>
      <c r="B391" s="58">
        <v>2019</v>
      </c>
      <c r="C391" s="58">
        <v>79.010000000000005</v>
      </c>
      <c r="D391" s="58">
        <v>79.010000000000005</v>
      </c>
      <c r="E391" s="58">
        <v>81.25</v>
      </c>
      <c r="F391" s="58">
        <v>76.34</v>
      </c>
      <c r="G391" s="58">
        <v>87.38</v>
      </c>
      <c r="H391" s="58">
        <v>65.400000000000006</v>
      </c>
      <c r="I391" s="81">
        <f t="shared" si="12"/>
        <v>11.63284488360118</v>
      </c>
      <c r="J391" s="81">
        <v>17.577466202127798</v>
      </c>
      <c r="K391" s="81">
        <v>16.426058177705247</v>
      </c>
      <c r="L391" s="14">
        <v>1.87908329739973</v>
      </c>
      <c r="M391" s="14">
        <f t="shared" si="13"/>
        <v>3.1626428545180612</v>
      </c>
      <c r="N391">
        <v>9.4</v>
      </c>
      <c r="O391">
        <v>0.69</v>
      </c>
      <c r="P391" s="62">
        <v>24.825120000000009</v>
      </c>
      <c r="Q391" s="62">
        <v>26.61542635658914</v>
      </c>
      <c r="R391" s="12">
        <v>31.91</v>
      </c>
      <c r="S391">
        <v>35.369999999999997</v>
      </c>
      <c r="T391">
        <v>1</v>
      </c>
      <c r="U391">
        <v>56.56</v>
      </c>
      <c r="V391">
        <v>50</v>
      </c>
      <c r="X391">
        <v>112740.6</v>
      </c>
      <c r="Y391">
        <v>43032500</v>
      </c>
      <c r="Z391">
        <v>13606500</v>
      </c>
      <c r="AA391">
        <v>5547500</v>
      </c>
    </row>
    <row r="392" spans="1:27" x14ac:dyDescent="0.3">
      <c r="A392" s="58" t="s">
        <v>39</v>
      </c>
      <c r="B392" s="58">
        <v>2020</v>
      </c>
      <c r="C392" s="58">
        <v>78.06</v>
      </c>
      <c r="D392" s="58">
        <v>78.06</v>
      </c>
      <c r="E392" s="58">
        <v>100</v>
      </c>
      <c r="F392" s="58">
        <v>74.489999999999995</v>
      </c>
      <c r="G392" s="58">
        <v>87.26</v>
      </c>
      <c r="H392" s="58">
        <v>63.74</v>
      </c>
      <c r="I392" s="81">
        <f t="shared" si="12"/>
        <v>11.900436356418233</v>
      </c>
      <c r="J392" s="81">
        <v>17.571978564637419</v>
      </c>
      <c r="K392" s="81">
        <v>16.440048706837469</v>
      </c>
      <c r="L392" s="14">
        <v>1.825983746599974</v>
      </c>
      <c r="M392" s="14">
        <f t="shared" si="13"/>
        <v>3.1016364453334493</v>
      </c>
      <c r="N392">
        <v>8.44</v>
      </c>
      <c r="O392">
        <v>0.65</v>
      </c>
      <c r="P392" s="62">
        <v>24.792209302325578</v>
      </c>
      <c r="Q392" s="62">
        <v>26.392868217054275</v>
      </c>
      <c r="R392" s="12">
        <v>35.049999999999997</v>
      </c>
      <c r="S392">
        <v>36.9</v>
      </c>
      <c r="T392">
        <v>1</v>
      </c>
      <c r="U392">
        <v>54.62</v>
      </c>
      <c r="V392">
        <v>47.06</v>
      </c>
      <c r="X392">
        <v>147330.9</v>
      </c>
      <c r="Y392">
        <v>42797000</v>
      </c>
      <c r="Z392">
        <v>13798200</v>
      </c>
      <c r="AA392">
        <v>5208900</v>
      </c>
    </row>
    <row r="393" spans="1:27" x14ac:dyDescent="0.3">
      <c r="A393" s="58" t="s">
        <v>39</v>
      </c>
      <c r="B393" s="58">
        <v>2021</v>
      </c>
      <c r="C393" s="58">
        <v>80</v>
      </c>
      <c r="D393" s="58">
        <v>80</v>
      </c>
      <c r="E393" s="58">
        <v>100</v>
      </c>
      <c r="F393" s="58">
        <v>78.16</v>
      </c>
      <c r="G393" s="58">
        <v>88.68</v>
      </c>
      <c r="H393" s="58">
        <v>64.95</v>
      </c>
      <c r="I393" s="81">
        <f t="shared" si="12"/>
        <v>12.066830118235643</v>
      </c>
      <c r="J393" s="81">
        <v>17.560697091413534</v>
      </c>
      <c r="K393" s="81">
        <v>16.745332703491218</v>
      </c>
      <c r="L393" s="14">
        <v>1.9707281893193751</v>
      </c>
      <c r="M393" s="14">
        <f t="shared" si="13"/>
        <v>2.2599990386823539</v>
      </c>
      <c r="N393">
        <v>10.87</v>
      </c>
      <c r="O393">
        <v>0.76</v>
      </c>
      <c r="P393" s="62">
        <v>53.43942307692307</v>
      </c>
      <c r="Q393" s="62">
        <v>56.638499999999958</v>
      </c>
      <c r="R393" s="12">
        <v>93.21</v>
      </c>
      <c r="S393">
        <v>39.799999999999997</v>
      </c>
      <c r="T393">
        <v>1</v>
      </c>
      <c r="U393">
        <v>55.08</v>
      </c>
      <c r="V393">
        <v>47.37</v>
      </c>
      <c r="X393">
        <v>174003.4</v>
      </c>
      <c r="Y393">
        <v>42316900</v>
      </c>
      <c r="Z393">
        <v>18724300</v>
      </c>
      <c r="AA393">
        <v>6175900</v>
      </c>
    </row>
    <row r="394" spans="1:27" x14ac:dyDescent="0.3">
      <c r="A394" s="58" t="s">
        <v>40</v>
      </c>
      <c r="B394" s="58">
        <v>2008</v>
      </c>
      <c r="C394" s="58">
        <v>79.58</v>
      </c>
      <c r="D394" s="58">
        <v>72.680000000000007</v>
      </c>
      <c r="E394" s="58">
        <v>57.89</v>
      </c>
      <c r="F394" s="58">
        <v>83.51</v>
      </c>
      <c r="G394" s="58">
        <v>92.59</v>
      </c>
      <c r="H394" s="58">
        <v>52.77</v>
      </c>
      <c r="I394" s="81">
        <f t="shared" si="12"/>
        <v>10.357395780473819</v>
      </c>
      <c r="J394" s="81">
        <v>17.082261843073507</v>
      </c>
      <c r="K394" s="81">
        <v>16.678682395933784</v>
      </c>
      <c r="L394" s="14">
        <v>1.1502555218199482</v>
      </c>
      <c r="M394" s="14">
        <f t="shared" si="13"/>
        <v>1.4971741736598734</v>
      </c>
      <c r="N394">
        <v>6.29</v>
      </c>
      <c r="O394">
        <v>0.57999999999999996</v>
      </c>
      <c r="P394" s="62">
        <v>19.974545454545453</v>
      </c>
      <c r="Q394" s="62">
        <v>25.786875000000009</v>
      </c>
      <c r="R394" s="12">
        <v>34.380000000000003</v>
      </c>
      <c r="S394">
        <v>35.71</v>
      </c>
      <c r="T394">
        <v>1</v>
      </c>
      <c r="U394">
        <v>59.66</v>
      </c>
      <c r="V394" t="s">
        <v>679</v>
      </c>
      <c r="X394">
        <v>31489.07</v>
      </c>
      <c r="Y394">
        <v>26226000</v>
      </c>
      <c r="Z394">
        <v>17517000</v>
      </c>
      <c r="AA394">
        <v>2159000</v>
      </c>
    </row>
    <row r="395" spans="1:27" x14ac:dyDescent="0.3">
      <c r="A395" s="58" t="s">
        <v>40</v>
      </c>
      <c r="B395" s="58">
        <v>2009</v>
      </c>
      <c r="C395" s="58">
        <v>87.29</v>
      </c>
      <c r="D395" s="58">
        <v>80.11</v>
      </c>
      <c r="E395" s="58">
        <v>81.25</v>
      </c>
      <c r="F395" s="58">
        <v>95.14</v>
      </c>
      <c r="G395" s="58">
        <v>93.92</v>
      </c>
      <c r="H395" s="58">
        <v>67.209999999999994</v>
      </c>
      <c r="I395" s="81">
        <f t="shared" si="12"/>
        <v>10.007214935358189</v>
      </c>
      <c r="J395" s="81">
        <v>17.083252734575751</v>
      </c>
      <c r="K395" s="81">
        <v>16.375447373602267</v>
      </c>
      <c r="L395" s="14">
        <v>1.1575099299155951</v>
      </c>
      <c r="M395" s="14">
        <f t="shared" si="13"/>
        <v>2.0295322767684576</v>
      </c>
      <c r="N395">
        <v>6.21</v>
      </c>
      <c r="O395">
        <v>0.56999999999999995</v>
      </c>
      <c r="P395" s="62">
        <v>16.568333333333328</v>
      </c>
      <c r="Q395" s="62">
        <v>16.611240310077516</v>
      </c>
      <c r="R395" s="12">
        <v>19.829999999999998</v>
      </c>
      <c r="S395">
        <v>78.569999999999993</v>
      </c>
      <c r="T395">
        <v>1</v>
      </c>
      <c r="U395">
        <v>76.97</v>
      </c>
      <c r="V395">
        <v>57.14</v>
      </c>
      <c r="X395">
        <v>22185.96</v>
      </c>
      <c r="Y395">
        <v>26252000</v>
      </c>
      <c r="Z395">
        <v>12935000</v>
      </c>
      <c r="AA395">
        <v>2182000</v>
      </c>
    </row>
    <row r="396" spans="1:27" x14ac:dyDescent="0.3">
      <c r="A396" s="58" t="s">
        <v>40</v>
      </c>
      <c r="B396" s="58">
        <v>2010</v>
      </c>
      <c r="C396" s="58">
        <v>85.37</v>
      </c>
      <c r="D396" s="58">
        <v>73.94</v>
      </c>
      <c r="E396" s="58">
        <v>67.86</v>
      </c>
      <c r="F396" s="58">
        <v>94.23</v>
      </c>
      <c r="G396" s="58">
        <v>90.3</v>
      </c>
      <c r="H396" s="58">
        <v>67.12</v>
      </c>
      <c r="I396" s="81">
        <f t="shared" si="12"/>
        <v>10.229570290455516</v>
      </c>
      <c r="J396" s="81">
        <v>17.127803863520423</v>
      </c>
      <c r="K396" s="81">
        <v>16.553249002768307</v>
      </c>
      <c r="L396" s="14">
        <v>1.2669476034873244</v>
      </c>
      <c r="M396" s="14">
        <f t="shared" si="13"/>
        <v>1.776339632410044</v>
      </c>
      <c r="N396">
        <v>8.01</v>
      </c>
      <c r="O396">
        <v>0.62</v>
      </c>
      <c r="P396" s="62">
        <v>16.501712062256811</v>
      </c>
      <c r="Q396" s="62">
        <v>17.427003891050575</v>
      </c>
      <c r="R396" s="12">
        <v>19.920000000000002</v>
      </c>
      <c r="S396">
        <v>75.47</v>
      </c>
      <c r="T396">
        <v>1</v>
      </c>
      <c r="U396">
        <v>74.73</v>
      </c>
      <c r="V396">
        <v>50</v>
      </c>
      <c r="X396">
        <v>27710.6</v>
      </c>
      <c r="Y396">
        <v>27448000</v>
      </c>
      <c r="Z396">
        <v>15452000</v>
      </c>
      <c r="AA396">
        <v>2550000</v>
      </c>
    </row>
    <row r="397" spans="1:27" x14ac:dyDescent="0.3">
      <c r="A397" s="58" t="s">
        <v>40</v>
      </c>
      <c r="B397" s="58">
        <v>2011</v>
      </c>
      <c r="C397" s="58">
        <v>88.47</v>
      </c>
      <c r="D397" s="58">
        <v>81.73</v>
      </c>
      <c r="E397" s="58">
        <v>78.33</v>
      </c>
      <c r="F397" s="58">
        <v>95.6</v>
      </c>
      <c r="G397" s="58">
        <v>93.66</v>
      </c>
      <c r="H397" s="58">
        <v>71.64</v>
      </c>
      <c r="I397" s="81">
        <f t="shared" si="12"/>
        <v>10.343511240873879</v>
      </c>
      <c r="J397" s="81">
        <v>17.138205711471471</v>
      </c>
      <c r="K397" s="81">
        <v>16.558155403830984</v>
      </c>
      <c r="L397" s="14">
        <v>1.3241529645820409</v>
      </c>
      <c r="M397" s="14">
        <f t="shared" si="13"/>
        <v>1.7861282843894899</v>
      </c>
      <c r="N397">
        <v>6.72</v>
      </c>
      <c r="O397">
        <v>0.7</v>
      </c>
      <c r="P397" s="62">
        <v>14.778235294117646</v>
      </c>
      <c r="Q397" s="62">
        <v>16.565686274509794</v>
      </c>
      <c r="R397" s="12">
        <v>21.87</v>
      </c>
      <c r="S397">
        <v>93.22</v>
      </c>
      <c r="T397">
        <v>1</v>
      </c>
      <c r="U397">
        <v>84.41</v>
      </c>
      <c r="V397">
        <v>47.37</v>
      </c>
      <c r="X397">
        <v>31054.880000000001</v>
      </c>
      <c r="Y397">
        <v>27735000</v>
      </c>
      <c r="Z397">
        <v>15528000</v>
      </c>
      <c r="AA397">
        <v>2759000</v>
      </c>
    </row>
    <row r="398" spans="1:27" x14ac:dyDescent="0.3">
      <c r="A398" s="58" t="s">
        <v>40</v>
      </c>
      <c r="B398" s="58">
        <v>2012</v>
      </c>
      <c r="C398" s="58">
        <v>84.3</v>
      </c>
      <c r="D398" s="58">
        <v>81.44</v>
      </c>
      <c r="E398" s="58">
        <v>78.209999999999994</v>
      </c>
      <c r="F398" s="58">
        <v>89.69</v>
      </c>
      <c r="G398" s="58">
        <v>91.97</v>
      </c>
      <c r="H398" s="58">
        <v>65.13</v>
      </c>
      <c r="I398" s="81">
        <f t="shared" si="12"/>
        <v>10.361780061022602</v>
      </c>
      <c r="J398" s="81">
        <v>17.177377887162489</v>
      </c>
      <c r="K398" s="81">
        <v>16.623526750407002</v>
      </c>
      <c r="L398" s="14">
        <v>1.3399886082433792</v>
      </c>
      <c r="M398" s="14">
        <f t="shared" si="13"/>
        <v>1.7399408819448634</v>
      </c>
      <c r="N398">
        <v>6.52</v>
      </c>
      <c r="O398">
        <v>0.72</v>
      </c>
      <c r="P398" s="62">
        <v>7.9368359374999926</v>
      </c>
      <c r="Q398" s="62">
        <v>9.5380468750000045</v>
      </c>
      <c r="R398" s="12">
        <v>13.01</v>
      </c>
      <c r="S398">
        <v>92.06</v>
      </c>
      <c r="T398">
        <v>1</v>
      </c>
      <c r="U398">
        <v>73.66</v>
      </c>
      <c r="V398">
        <v>45</v>
      </c>
      <c r="X398">
        <v>31627.43</v>
      </c>
      <c r="Y398">
        <v>28843000</v>
      </c>
      <c r="Z398">
        <v>16577000</v>
      </c>
      <c r="AA398">
        <v>2819000</v>
      </c>
    </row>
    <row r="399" spans="1:27" x14ac:dyDescent="0.3">
      <c r="A399" s="58" t="s">
        <v>40</v>
      </c>
      <c r="B399" s="58">
        <v>2013</v>
      </c>
      <c r="C399" s="58">
        <v>84.38</v>
      </c>
      <c r="D399" s="58">
        <v>61.89</v>
      </c>
      <c r="E399" s="58">
        <v>44.12</v>
      </c>
      <c r="F399" s="58">
        <v>90.8</v>
      </c>
      <c r="G399" s="58">
        <v>88.77</v>
      </c>
      <c r="H399" s="58">
        <v>69.709999999999994</v>
      </c>
      <c r="I399" s="81">
        <f t="shared" si="12"/>
        <v>10.37651753525107</v>
      </c>
      <c r="J399" s="81">
        <v>17.223981423592928</v>
      </c>
      <c r="K399" s="81">
        <v>16.785412071483744</v>
      </c>
      <c r="L399" s="14">
        <v>1.1371917706355847</v>
      </c>
      <c r="M399" s="14">
        <f t="shared" si="13"/>
        <v>1.5504874294510005</v>
      </c>
      <c r="N399">
        <v>5.43</v>
      </c>
      <c r="O399">
        <v>0.7</v>
      </c>
      <c r="P399" s="62">
        <v>4.5099606299212596</v>
      </c>
      <c r="Q399" s="62">
        <v>5.3667968749999986</v>
      </c>
      <c r="R399" s="12">
        <v>8.0399999999999991</v>
      </c>
      <c r="S399">
        <v>92.74</v>
      </c>
      <c r="T399">
        <v>1</v>
      </c>
      <c r="U399">
        <v>74.73</v>
      </c>
      <c r="V399">
        <v>52.94</v>
      </c>
      <c r="X399">
        <v>32096.99</v>
      </c>
      <c r="Y399">
        <v>30219000</v>
      </c>
      <c r="Z399">
        <v>19490000</v>
      </c>
      <c r="AA399">
        <v>2118000</v>
      </c>
    </row>
    <row r="400" spans="1:27" x14ac:dyDescent="0.3">
      <c r="A400" s="58" t="s">
        <v>40</v>
      </c>
      <c r="B400" s="58">
        <v>2014</v>
      </c>
      <c r="C400" s="58">
        <v>84.14</v>
      </c>
      <c r="D400" s="58">
        <v>84.14</v>
      </c>
      <c r="E400" s="58">
        <v>88.16</v>
      </c>
      <c r="F400" s="58">
        <v>92.62</v>
      </c>
      <c r="G400" s="58">
        <v>88.54</v>
      </c>
      <c r="H400" s="58">
        <v>67.19</v>
      </c>
      <c r="I400" s="81">
        <f t="shared" si="12"/>
        <v>10.404728792482166</v>
      </c>
      <c r="J400" s="81">
        <v>17.24662266557463</v>
      </c>
      <c r="K400" s="81">
        <v>16.768648433885843</v>
      </c>
      <c r="L400" s="14">
        <v>1.1448595398334294</v>
      </c>
      <c r="M400" s="14">
        <f t="shared" si="13"/>
        <v>1.6128039236147345</v>
      </c>
      <c r="N400">
        <v>4.2699999999999996</v>
      </c>
      <c r="O400">
        <v>0.68</v>
      </c>
      <c r="P400" s="62">
        <v>5.9405577689243021</v>
      </c>
      <c r="Q400" s="62">
        <v>6.9000390625000003</v>
      </c>
      <c r="R400" s="12">
        <v>8.77</v>
      </c>
      <c r="S400">
        <v>91.94</v>
      </c>
      <c r="T400">
        <v>1</v>
      </c>
      <c r="U400">
        <v>72.11</v>
      </c>
      <c r="V400">
        <v>57.89</v>
      </c>
      <c r="X400">
        <v>33015.379999999997</v>
      </c>
      <c r="Y400">
        <v>30911000</v>
      </c>
      <c r="Z400">
        <v>19166000</v>
      </c>
      <c r="AA400">
        <v>2142000</v>
      </c>
    </row>
    <row r="401" spans="1:27" x14ac:dyDescent="0.3">
      <c r="A401" s="58" t="s">
        <v>40</v>
      </c>
      <c r="B401" s="58">
        <v>2015</v>
      </c>
      <c r="C401" s="58">
        <v>86.32</v>
      </c>
      <c r="D401" s="58">
        <v>86.32</v>
      </c>
      <c r="E401" s="58">
        <v>100</v>
      </c>
      <c r="F401" s="58">
        <v>92.78</v>
      </c>
      <c r="G401" s="58">
        <v>88.48</v>
      </c>
      <c r="H401" s="58">
        <v>75.5</v>
      </c>
      <c r="I401" s="81">
        <f t="shared" si="12"/>
        <v>10.464658416428215</v>
      </c>
      <c r="J401" s="81">
        <v>17.275291263725325</v>
      </c>
      <c r="K401" s="81">
        <v>16.767343189228246</v>
      </c>
      <c r="L401" s="14">
        <v>1.3764965186397795</v>
      </c>
      <c r="M401" s="14">
        <f t="shared" si="13"/>
        <v>1.6618776448461419</v>
      </c>
      <c r="N401">
        <v>4.68</v>
      </c>
      <c r="O401">
        <v>0.7</v>
      </c>
      <c r="P401" s="62">
        <v>7.6819367588932828</v>
      </c>
      <c r="Q401" s="62">
        <v>8.2714785992217958</v>
      </c>
      <c r="R401" s="12">
        <v>9.17</v>
      </c>
      <c r="S401">
        <v>92.19</v>
      </c>
      <c r="T401">
        <v>1</v>
      </c>
      <c r="U401">
        <v>88.14</v>
      </c>
      <c r="V401">
        <v>64.709999999999994</v>
      </c>
      <c r="X401">
        <v>35054.47</v>
      </c>
      <c r="Y401">
        <v>31810000</v>
      </c>
      <c r="Z401">
        <v>19141000</v>
      </c>
      <c r="AA401">
        <v>2961000</v>
      </c>
    </row>
    <row r="402" spans="1:27" x14ac:dyDescent="0.3">
      <c r="A402" s="58" t="s">
        <v>40</v>
      </c>
      <c r="B402" s="58">
        <v>2016</v>
      </c>
      <c r="C402" s="58">
        <v>85.03</v>
      </c>
      <c r="D402" s="58">
        <v>76.78</v>
      </c>
      <c r="E402" s="58">
        <v>68.52</v>
      </c>
      <c r="F402" s="58">
        <v>92.33</v>
      </c>
      <c r="G402" s="58">
        <v>87.58</v>
      </c>
      <c r="H402" s="58">
        <v>72.61</v>
      </c>
      <c r="I402" s="81">
        <f t="shared" si="12"/>
        <v>10.616200812809236</v>
      </c>
      <c r="J402" s="81">
        <v>17.579451101300091</v>
      </c>
      <c r="K402" s="81">
        <v>17.214171391974432</v>
      </c>
      <c r="L402" s="14">
        <v>1.4004437842243103</v>
      </c>
      <c r="M402" s="14">
        <f t="shared" si="13"/>
        <v>1.4409169897072585</v>
      </c>
      <c r="N402">
        <v>5.0999999999999996</v>
      </c>
      <c r="O402">
        <v>0.51</v>
      </c>
      <c r="P402" s="62">
        <v>5.3497665369649798</v>
      </c>
      <c r="Q402" s="62">
        <v>5.6182329317269106</v>
      </c>
      <c r="R402" s="12">
        <v>8.7100000000000009</v>
      </c>
      <c r="S402">
        <v>92</v>
      </c>
      <c r="T402">
        <v>1</v>
      </c>
      <c r="U402">
        <v>86.08</v>
      </c>
      <c r="V402">
        <v>62.5</v>
      </c>
      <c r="X402">
        <v>40790.35</v>
      </c>
      <c r="Y402">
        <v>43118000</v>
      </c>
      <c r="Z402">
        <v>29924000</v>
      </c>
      <c r="AA402">
        <v>3057000</v>
      </c>
    </row>
    <row r="403" spans="1:27" x14ac:dyDescent="0.3">
      <c r="A403" s="58" t="s">
        <v>40</v>
      </c>
      <c r="B403" s="58">
        <v>2017</v>
      </c>
      <c r="C403" s="58">
        <v>84.74</v>
      </c>
      <c r="D403" s="58">
        <v>84.74</v>
      </c>
      <c r="E403" s="58">
        <v>85.71</v>
      </c>
      <c r="F403" s="58">
        <v>93.33</v>
      </c>
      <c r="G403" s="58">
        <v>85.26</v>
      </c>
      <c r="H403" s="58">
        <v>74.400000000000006</v>
      </c>
      <c r="I403" s="81">
        <f t="shared" si="12"/>
        <v>10.584332874567629</v>
      </c>
      <c r="J403" s="81">
        <v>17.589328408594401</v>
      </c>
      <c r="K403" s="81">
        <v>17.181840404297354</v>
      </c>
      <c r="L403" s="14">
        <v>1.5122660006818269</v>
      </c>
      <c r="M403" s="14">
        <f t="shared" si="13"/>
        <v>1.503037415435593</v>
      </c>
      <c r="N403">
        <v>6.37</v>
      </c>
      <c r="O403">
        <v>0.56999999999999995</v>
      </c>
      <c r="P403" s="62">
        <v>5.8285490196078431</v>
      </c>
      <c r="Q403" s="62">
        <v>6.2326050420168064</v>
      </c>
      <c r="R403" s="12">
        <v>8.64</v>
      </c>
      <c r="S403">
        <v>90.7</v>
      </c>
      <c r="T403">
        <v>1</v>
      </c>
      <c r="U403">
        <v>86.57</v>
      </c>
      <c r="V403">
        <v>64.709999999999994</v>
      </c>
      <c r="X403">
        <v>39510.94</v>
      </c>
      <c r="Y403">
        <v>43546000</v>
      </c>
      <c r="Z403">
        <v>28972000</v>
      </c>
      <c r="AA403">
        <v>3537000</v>
      </c>
    </row>
    <row r="404" spans="1:27" x14ac:dyDescent="0.3">
      <c r="A404" s="58" t="s">
        <v>40</v>
      </c>
      <c r="B404" s="58">
        <v>2018</v>
      </c>
      <c r="C404" s="58">
        <v>85.79</v>
      </c>
      <c r="D404" s="58">
        <v>79.959999999999994</v>
      </c>
      <c r="E404" s="58">
        <v>74.14</v>
      </c>
      <c r="F404" s="58">
        <v>90.8</v>
      </c>
      <c r="G404" s="58">
        <v>85.17</v>
      </c>
      <c r="H404" s="58">
        <v>81.349999999999994</v>
      </c>
      <c r="I404" s="81">
        <f t="shared" si="12"/>
        <v>10.756117457985994</v>
      </c>
      <c r="J404" s="81">
        <v>17.586338594725376</v>
      </c>
      <c r="K404" s="81">
        <v>17.154513336033311</v>
      </c>
      <c r="L404" s="14">
        <v>1.5076266462874155</v>
      </c>
      <c r="M404" s="14">
        <f t="shared" si="13"/>
        <v>1.5400659785037778</v>
      </c>
      <c r="N404">
        <v>6.02</v>
      </c>
      <c r="O404">
        <v>0.56999999999999995</v>
      </c>
      <c r="P404" s="62">
        <v>15.665081300813005</v>
      </c>
      <c r="Q404" s="62">
        <v>17.575252918287951</v>
      </c>
      <c r="R404" s="12">
        <v>28</v>
      </c>
      <c r="S404">
        <v>87.84</v>
      </c>
      <c r="T404">
        <v>1</v>
      </c>
      <c r="U404">
        <v>95.1</v>
      </c>
      <c r="V404">
        <v>63.16</v>
      </c>
      <c r="X404">
        <v>46916.160000000003</v>
      </c>
      <c r="Y404">
        <v>43416000</v>
      </c>
      <c r="Z404">
        <v>28191000</v>
      </c>
      <c r="AA404">
        <v>3516000</v>
      </c>
    </row>
    <row r="405" spans="1:27" x14ac:dyDescent="0.3">
      <c r="A405" s="58" t="s">
        <v>40</v>
      </c>
      <c r="B405" s="58">
        <v>2019</v>
      </c>
      <c r="C405" s="58">
        <v>82.81</v>
      </c>
      <c r="D405" s="58">
        <v>82.81</v>
      </c>
      <c r="E405" s="58">
        <v>100</v>
      </c>
      <c r="F405" s="58">
        <v>90.82</v>
      </c>
      <c r="G405" s="58">
        <v>81.3</v>
      </c>
      <c r="H405" s="58">
        <v>76.62</v>
      </c>
      <c r="I405" s="81">
        <f t="shared" si="12"/>
        <v>10.648698817848393</v>
      </c>
      <c r="J405" s="81">
        <v>17.612616417149081</v>
      </c>
      <c r="K405" s="81">
        <v>17.163447799985544</v>
      </c>
      <c r="L405" s="14">
        <v>1.6068345265639856</v>
      </c>
      <c r="M405" s="14">
        <f t="shared" si="13"/>
        <v>1.5670088595134299</v>
      </c>
      <c r="N405">
        <v>5.03</v>
      </c>
      <c r="O405">
        <v>0.56999999999999995</v>
      </c>
      <c r="P405" s="62">
        <v>24.825120000000009</v>
      </c>
      <c r="Q405" s="62">
        <v>26.61542635658914</v>
      </c>
      <c r="R405" s="12">
        <v>31.91</v>
      </c>
      <c r="S405">
        <v>88.21</v>
      </c>
      <c r="T405">
        <v>1</v>
      </c>
      <c r="U405">
        <v>90.31</v>
      </c>
      <c r="V405">
        <v>50</v>
      </c>
      <c r="X405">
        <v>42137.73</v>
      </c>
      <c r="Y405">
        <v>44572000</v>
      </c>
      <c r="Z405">
        <v>28444000</v>
      </c>
      <c r="AA405">
        <v>3987000</v>
      </c>
    </row>
    <row r="406" spans="1:27" x14ac:dyDescent="0.3">
      <c r="A406" s="58" t="s">
        <v>40</v>
      </c>
      <c r="B406" s="58">
        <v>2020</v>
      </c>
      <c r="C406" s="58">
        <v>83.99</v>
      </c>
      <c r="D406" s="58">
        <v>77.52</v>
      </c>
      <c r="E406" s="58">
        <v>71.05</v>
      </c>
      <c r="F406" s="58">
        <v>92.52</v>
      </c>
      <c r="G406" s="58">
        <v>86.22</v>
      </c>
      <c r="H406" s="58">
        <v>70.75</v>
      </c>
      <c r="I406" s="81">
        <f t="shared" si="12"/>
        <v>10.833765998606161</v>
      </c>
      <c r="J406" s="81">
        <v>17.552965867570894</v>
      </c>
      <c r="K406" s="81">
        <v>17.109234081321198</v>
      </c>
      <c r="L406" s="14">
        <v>1.5133674436833666</v>
      </c>
      <c r="M406" s="14">
        <f t="shared" si="13"/>
        <v>1.5585124150985414</v>
      </c>
      <c r="N406">
        <v>5.08</v>
      </c>
      <c r="O406">
        <v>0.56000000000000005</v>
      </c>
      <c r="P406" s="62">
        <v>24.792209302325578</v>
      </c>
      <c r="Q406" s="62">
        <v>26.392868217054275</v>
      </c>
      <c r="R406" s="12">
        <v>35.049999999999997</v>
      </c>
      <c r="S406">
        <v>86.83</v>
      </c>
      <c r="T406">
        <v>1</v>
      </c>
      <c r="U406">
        <v>79.62</v>
      </c>
      <c r="V406">
        <v>52.94</v>
      </c>
      <c r="X406">
        <v>50704.3</v>
      </c>
      <c r="Y406">
        <v>41991000</v>
      </c>
      <c r="Z406">
        <v>26943000</v>
      </c>
      <c r="AA406">
        <v>3542000</v>
      </c>
    </row>
    <row r="407" spans="1:27" x14ac:dyDescent="0.3">
      <c r="A407" s="58" t="s">
        <v>40</v>
      </c>
      <c r="B407" s="58">
        <v>2021</v>
      </c>
      <c r="C407" s="58">
        <v>83.54</v>
      </c>
      <c r="D407" s="58">
        <v>80.790000000000006</v>
      </c>
      <c r="E407" s="58">
        <v>78.05</v>
      </c>
      <c r="F407" s="58">
        <v>89.45</v>
      </c>
      <c r="G407" s="58">
        <v>86.34</v>
      </c>
      <c r="H407" s="58">
        <v>72.209999999999994</v>
      </c>
      <c r="I407" s="81">
        <f t="shared" si="12"/>
        <v>10.516324489638031</v>
      </c>
      <c r="J407" s="81">
        <v>17.611673677297887</v>
      </c>
      <c r="K407" s="81">
        <v>17.162075743973364</v>
      </c>
      <c r="L407" s="14">
        <v>1.4971646699513144</v>
      </c>
      <c r="M407" s="14">
        <f t="shared" si="13"/>
        <v>1.5676817461714487</v>
      </c>
      <c r="N407">
        <v>4.95</v>
      </c>
      <c r="O407">
        <v>0.55000000000000004</v>
      </c>
      <c r="P407" s="62">
        <v>53.43942307692307</v>
      </c>
      <c r="Q407" s="62">
        <v>56.638499999999958</v>
      </c>
      <c r="R407" s="12">
        <v>93.21</v>
      </c>
      <c r="S407">
        <v>84.59</v>
      </c>
      <c r="T407">
        <v>1</v>
      </c>
      <c r="U407">
        <v>82.99</v>
      </c>
      <c r="V407">
        <v>53.33</v>
      </c>
      <c r="X407">
        <v>36913.199999999997</v>
      </c>
      <c r="Y407">
        <v>44530000</v>
      </c>
      <c r="Z407">
        <v>28405000</v>
      </c>
      <c r="AA407">
        <v>3469000</v>
      </c>
    </row>
    <row r="408" spans="1:27" x14ac:dyDescent="0.3">
      <c r="A408" s="58" t="s">
        <v>41</v>
      </c>
      <c r="B408" s="58">
        <v>2008</v>
      </c>
      <c r="C408" s="58">
        <v>90.47</v>
      </c>
      <c r="D408" s="58">
        <v>83.57</v>
      </c>
      <c r="E408" s="58">
        <v>86.11</v>
      </c>
      <c r="F408" s="58">
        <v>95.08</v>
      </c>
      <c r="G408" s="58">
        <v>83.05</v>
      </c>
      <c r="H408" s="58">
        <v>94.68</v>
      </c>
      <c r="I408" s="81">
        <f t="shared" si="12"/>
        <v>10.727048113518833</v>
      </c>
      <c r="J408" s="81">
        <v>17.358982808910849</v>
      </c>
      <c r="K408" s="81">
        <v>16.907834689621943</v>
      </c>
      <c r="L408" s="14">
        <v>1.7606512539324721</v>
      </c>
      <c r="M408" s="14">
        <f t="shared" si="13"/>
        <v>1.5701138290142891</v>
      </c>
      <c r="N408">
        <v>10.48</v>
      </c>
      <c r="O408">
        <v>1.0900000000000001</v>
      </c>
      <c r="P408" s="62">
        <v>19.974545454545453</v>
      </c>
      <c r="Q408" s="62">
        <v>25.786875000000009</v>
      </c>
      <c r="R408" s="12">
        <v>34.380000000000003</v>
      </c>
      <c r="S408">
        <v>94.4</v>
      </c>
      <c r="T408">
        <v>1</v>
      </c>
      <c r="U408">
        <v>99.25</v>
      </c>
      <c r="V408" t="s">
        <v>679</v>
      </c>
      <c r="X408">
        <v>45571.97</v>
      </c>
      <c r="Y408">
        <v>34586805</v>
      </c>
      <c r="Z408">
        <v>22028215</v>
      </c>
      <c r="AA408">
        <v>4816224</v>
      </c>
    </row>
    <row r="409" spans="1:27" x14ac:dyDescent="0.3">
      <c r="A409" s="58" t="s">
        <v>41</v>
      </c>
      <c r="B409" s="58">
        <v>2009</v>
      </c>
      <c r="C409" s="58">
        <v>91.13</v>
      </c>
      <c r="D409" s="58">
        <v>86.87</v>
      </c>
      <c r="E409" s="58">
        <v>80.77</v>
      </c>
      <c r="F409" s="58">
        <v>90.27</v>
      </c>
      <c r="G409" s="58">
        <v>89.46</v>
      </c>
      <c r="H409" s="58">
        <v>94.36</v>
      </c>
      <c r="I409" s="81">
        <f t="shared" si="12"/>
        <v>10.111378979294082</v>
      </c>
      <c r="J409" s="81">
        <v>17.379969786426127</v>
      </c>
      <c r="K409" s="81">
        <v>16.827427155938782</v>
      </c>
      <c r="L409" s="14">
        <v>1.7263715207625503</v>
      </c>
      <c r="M409" s="14">
        <f t="shared" si="13"/>
        <v>1.7376656472986749</v>
      </c>
      <c r="N409">
        <v>9.4</v>
      </c>
      <c r="O409">
        <v>0.97</v>
      </c>
      <c r="P409" s="62">
        <v>16.568333333333328</v>
      </c>
      <c r="Q409" s="62">
        <v>16.611240310077516</v>
      </c>
      <c r="R409" s="12">
        <v>19.829999999999998</v>
      </c>
      <c r="S409">
        <v>89.72</v>
      </c>
      <c r="T409">
        <v>1</v>
      </c>
      <c r="U409">
        <v>96.62</v>
      </c>
      <c r="V409">
        <v>100</v>
      </c>
      <c r="X409">
        <v>24621.59</v>
      </c>
      <c r="Y409">
        <v>35320348</v>
      </c>
      <c r="Z409">
        <v>20326320</v>
      </c>
      <c r="AA409">
        <v>4620224</v>
      </c>
    </row>
    <row r="410" spans="1:27" x14ac:dyDescent="0.3">
      <c r="A410" s="58" t="s">
        <v>41</v>
      </c>
      <c r="B410" s="58">
        <v>2010</v>
      </c>
      <c r="C410" s="58">
        <v>89.24</v>
      </c>
      <c r="D410" s="58">
        <v>75.09</v>
      </c>
      <c r="E410" s="58">
        <v>71.209999999999994</v>
      </c>
      <c r="F410" s="58">
        <v>91.6</v>
      </c>
      <c r="G410" s="58">
        <v>87.79</v>
      </c>
      <c r="H410" s="58">
        <v>88.31</v>
      </c>
      <c r="I410" s="81">
        <f t="shared" si="12"/>
        <v>10.333316113376444</v>
      </c>
      <c r="J410" s="81">
        <v>17.323726040730126</v>
      </c>
      <c r="K410" s="81">
        <v>16.757359871048703</v>
      </c>
      <c r="L410" s="14">
        <v>1.6123502674083454</v>
      </c>
      <c r="M410" s="14">
        <f t="shared" si="13"/>
        <v>1.7618531296205027</v>
      </c>
      <c r="N410">
        <v>9.3000000000000007</v>
      </c>
      <c r="O410">
        <v>0.98</v>
      </c>
      <c r="P410" s="62">
        <v>16.501712062256811</v>
      </c>
      <c r="Q410" s="62">
        <v>17.427003891050575</v>
      </c>
      <c r="R410" s="12">
        <v>19.920000000000002</v>
      </c>
      <c r="S410">
        <v>91.14</v>
      </c>
      <c r="T410">
        <v>1</v>
      </c>
      <c r="U410">
        <v>99.35</v>
      </c>
      <c r="V410">
        <v>100</v>
      </c>
      <c r="X410">
        <v>30739.88</v>
      </c>
      <c r="Y410">
        <v>33388632</v>
      </c>
      <c r="Z410">
        <v>18950860</v>
      </c>
      <c r="AA410">
        <v>4014583</v>
      </c>
    </row>
    <row r="411" spans="1:27" x14ac:dyDescent="0.3">
      <c r="A411" s="58" t="s">
        <v>41</v>
      </c>
      <c r="B411" s="58">
        <v>2011</v>
      </c>
      <c r="C411" s="58">
        <v>93.42</v>
      </c>
      <c r="D411" s="58">
        <v>80.989999999999995</v>
      </c>
      <c r="E411" s="58">
        <v>70</v>
      </c>
      <c r="F411" s="58">
        <v>93.77</v>
      </c>
      <c r="G411" s="58">
        <v>91.52</v>
      </c>
      <c r="H411" s="58">
        <v>95.49</v>
      </c>
      <c r="I411" s="81">
        <f t="shared" si="12"/>
        <v>10.577688633874969</v>
      </c>
      <c r="J411" s="81">
        <v>17.430713062405566</v>
      </c>
      <c r="K411" s="81">
        <v>16.899056894602531</v>
      </c>
      <c r="L411" s="14">
        <v>1.6892870013647376</v>
      </c>
      <c r="M411" s="14">
        <f t="shared" si="13"/>
        <v>1.7017483568881824</v>
      </c>
      <c r="N411">
        <v>8.6999999999999993</v>
      </c>
      <c r="O411">
        <v>0.9</v>
      </c>
      <c r="P411" s="62">
        <v>14.778235294117646</v>
      </c>
      <c r="Q411" s="62">
        <v>16.565686274509794</v>
      </c>
      <c r="R411" s="12">
        <v>21.87</v>
      </c>
      <c r="S411">
        <v>90.24</v>
      </c>
      <c r="T411">
        <v>1</v>
      </c>
      <c r="U411">
        <v>99.32</v>
      </c>
      <c r="V411">
        <v>100</v>
      </c>
      <c r="X411">
        <v>39249.29</v>
      </c>
      <c r="Y411">
        <v>37158870</v>
      </c>
      <c r="Z411">
        <v>21835702</v>
      </c>
      <c r="AA411">
        <v>4415618</v>
      </c>
    </row>
    <row r="412" spans="1:27" x14ac:dyDescent="0.3">
      <c r="A412" s="58" t="s">
        <v>41</v>
      </c>
      <c r="B412" s="58">
        <v>2012</v>
      </c>
      <c r="C412" s="58">
        <v>91.44</v>
      </c>
      <c r="D412" s="58">
        <v>77.86</v>
      </c>
      <c r="E412" s="58">
        <v>69.05</v>
      </c>
      <c r="F412" s="58">
        <v>92.51</v>
      </c>
      <c r="G412" s="58">
        <v>91.01</v>
      </c>
      <c r="H412" s="58">
        <v>90.72</v>
      </c>
      <c r="I412" s="81">
        <f t="shared" si="12"/>
        <v>10.431494134731576</v>
      </c>
      <c r="J412" s="81">
        <v>17.620469107964524</v>
      </c>
      <c r="K412" s="81">
        <v>17.180833823033499</v>
      </c>
      <c r="L412" s="14">
        <v>1.6164631773708535</v>
      </c>
      <c r="M412" s="14">
        <f t="shared" si="13"/>
        <v>1.5521410260467765</v>
      </c>
      <c r="N412">
        <v>6.75</v>
      </c>
      <c r="O412">
        <v>0.81</v>
      </c>
      <c r="P412" s="62">
        <v>7.9368359374999926</v>
      </c>
      <c r="Q412" s="62">
        <v>9.5380468750000045</v>
      </c>
      <c r="R412" s="12">
        <v>13.01</v>
      </c>
      <c r="S412">
        <v>88.41</v>
      </c>
      <c r="T412">
        <v>1</v>
      </c>
      <c r="U412">
        <v>98.08</v>
      </c>
      <c r="V412">
        <v>100</v>
      </c>
      <c r="X412">
        <v>33910.980000000003</v>
      </c>
      <c r="Y412">
        <v>44923388</v>
      </c>
      <c r="Z412">
        <v>28942852</v>
      </c>
      <c r="AA412">
        <v>4035250</v>
      </c>
    </row>
    <row r="413" spans="1:27" x14ac:dyDescent="0.3">
      <c r="A413" s="58" t="s">
        <v>41</v>
      </c>
      <c r="B413" s="58">
        <v>2013</v>
      </c>
      <c r="C413" s="58">
        <v>89.72</v>
      </c>
      <c r="D413" s="58">
        <v>84.44</v>
      </c>
      <c r="E413" s="58">
        <v>80</v>
      </c>
      <c r="F413" s="58">
        <v>92.46</v>
      </c>
      <c r="G413" s="58">
        <v>88.57</v>
      </c>
      <c r="H413" s="58">
        <v>87.95</v>
      </c>
      <c r="I413" s="81">
        <f t="shared" si="12"/>
        <v>10.496885389769012</v>
      </c>
      <c r="J413" s="81">
        <v>17.567147463677667</v>
      </c>
      <c r="K413" s="81">
        <v>17.05175459837103</v>
      </c>
      <c r="L413" s="14">
        <v>1.6226028728049666</v>
      </c>
      <c r="M413" s="14">
        <f t="shared" si="13"/>
        <v>1.6742961454749701</v>
      </c>
      <c r="N413">
        <v>6.82</v>
      </c>
      <c r="O413">
        <v>0.91</v>
      </c>
      <c r="P413" s="62">
        <v>4.5099606299212596</v>
      </c>
      <c r="Q413" s="62">
        <v>5.3667968749999986</v>
      </c>
      <c r="R413" s="12">
        <v>8.0399999999999991</v>
      </c>
      <c r="S413">
        <v>89.2</v>
      </c>
      <c r="T413">
        <v>1</v>
      </c>
      <c r="U413">
        <v>95.63</v>
      </c>
      <c r="V413">
        <v>100</v>
      </c>
      <c r="X413">
        <v>36202.57</v>
      </c>
      <c r="Y413">
        <v>42590742</v>
      </c>
      <c r="Z413">
        <v>25437998</v>
      </c>
      <c r="AA413">
        <v>4066260</v>
      </c>
    </row>
    <row r="414" spans="1:27" x14ac:dyDescent="0.3">
      <c r="A414" s="58" t="s">
        <v>41</v>
      </c>
      <c r="B414" s="58">
        <v>2014</v>
      </c>
      <c r="C414" s="58">
        <v>92.89</v>
      </c>
      <c r="D414" s="58">
        <v>65.8</v>
      </c>
      <c r="E414" s="58">
        <v>39.39</v>
      </c>
      <c r="F414" s="58">
        <v>98.12</v>
      </c>
      <c r="G414" s="58">
        <v>87.24</v>
      </c>
      <c r="H414" s="58">
        <v>94.03</v>
      </c>
      <c r="I414" s="81">
        <f t="shared" si="12"/>
        <v>10.698781490159387</v>
      </c>
      <c r="J414" s="81">
        <v>17.601988435491453</v>
      </c>
      <c r="K414" s="81">
        <v>17.12556761388403</v>
      </c>
      <c r="L414" s="14">
        <v>1.5549409655116475</v>
      </c>
      <c r="M414" s="14">
        <f t="shared" si="13"/>
        <v>1.6103005226480835</v>
      </c>
      <c r="N414">
        <v>5.64</v>
      </c>
      <c r="O414">
        <v>0.84</v>
      </c>
      <c r="P414" s="62">
        <v>5.9405577689243021</v>
      </c>
      <c r="Q414" s="62">
        <v>6.9000390625000003</v>
      </c>
      <c r="R414" s="12">
        <v>8.77</v>
      </c>
      <c r="S414">
        <v>97.88</v>
      </c>
      <c r="T414">
        <v>1</v>
      </c>
      <c r="U414">
        <v>99.36</v>
      </c>
      <c r="V414">
        <v>100</v>
      </c>
      <c r="X414">
        <v>44301.84</v>
      </c>
      <c r="Y414">
        <v>44100798</v>
      </c>
      <c r="Z414">
        <v>27386688</v>
      </c>
      <c r="AA414">
        <v>3734807</v>
      </c>
    </row>
    <row r="415" spans="1:27" x14ac:dyDescent="0.3">
      <c r="A415" s="58" t="s">
        <v>41</v>
      </c>
      <c r="B415" s="58">
        <v>2015</v>
      </c>
      <c r="C415" s="58">
        <v>88.9</v>
      </c>
      <c r="D415" s="58">
        <v>88.9</v>
      </c>
      <c r="E415" s="58">
        <v>100</v>
      </c>
      <c r="F415" s="58">
        <v>97.59</v>
      </c>
      <c r="G415" s="58">
        <v>84.29</v>
      </c>
      <c r="H415" s="58">
        <v>84.52</v>
      </c>
      <c r="I415" s="81">
        <f t="shared" si="12"/>
        <v>10.61778938716847</v>
      </c>
      <c r="J415" s="81">
        <v>17.529445144316249</v>
      </c>
      <c r="K415" s="81">
        <v>17.073487473446651</v>
      </c>
      <c r="L415" s="14">
        <v>1.4307324496841922</v>
      </c>
      <c r="M415" s="14">
        <f t="shared" si="13"/>
        <v>1.5776835613798419</v>
      </c>
      <c r="N415">
        <v>5.32</v>
      </c>
      <c r="O415">
        <v>0.84</v>
      </c>
      <c r="P415" s="62">
        <v>7.6819367588932828</v>
      </c>
      <c r="Q415" s="62">
        <v>8.2714785992217958</v>
      </c>
      <c r="R415" s="12">
        <v>9.17</v>
      </c>
      <c r="S415">
        <v>99.74</v>
      </c>
      <c r="T415">
        <v>1</v>
      </c>
      <c r="U415">
        <v>87.66</v>
      </c>
      <c r="V415">
        <v>100</v>
      </c>
      <c r="X415">
        <v>40855.199999999997</v>
      </c>
      <c r="Y415">
        <v>41014866</v>
      </c>
      <c r="Z415">
        <v>25996890</v>
      </c>
      <c r="AA415">
        <v>3181761</v>
      </c>
    </row>
    <row r="416" spans="1:27" x14ac:dyDescent="0.3">
      <c r="A416" s="58" t="s">
        <v>41</v>
      </c>
      <c r="B416" s="58">
        <v>2016</v>
      </c>
      <c r="C416" s="58">
        <v>87.22</v>
      </c>
      <c r="D416" s="58">
        <v>87.22</v>
      </c>
      <c r="E416" s="58">
        <v>100</v>
      </c>
      <c r="F416" s="58">
        <v>97.71</v>
      </c>
      <c r="G416" s="58">
        <v>92.29</v>
      </c>
      <c r="H416" s="58">
        <v>67.989999999999995</v>
      </c>
      <c r="I416" s="81">
        <f t="shared" si="12"/>
        <v>10.560184678122114</v>
      </c>
      <c r="J416" s="81">
        <v>17.503046610117739</v>
      </c>
      <c r="K416" s="81">
        <v>17.062074504402645</v>
      </c>
      <c r="L416" s="14">
        <v>1.4554406874987045</v>
      </c>
      <c r="M416" s="14">
        <f t="shared" si="13"/>
        <v>1.5542173479561316</v>
      </c>
      <c r="N416">
        <v>5.04</v>
      </c>
      <c r="O416">
        <v>0.84</v>
      </c>
      <c r="P416" s="62">
        <v>5.3497665369649798</v>
      </c>
      <c r="Q416" s="62">
        <v>5.6182329317269106</v>
      </c>
      <c r="R416" s="12">
        <v>8.7100000000000009</v>
      </c>
      <c r="S416">
        <v>99.76</v>
      </c>
      <c r="T416">
        <v>1</v>
      </c>
      <c r="U416">
        <v>67.760000000000005</v>
      </c>
      <c r="V416">
        <v>92.31</v>
      </c>
      <c r="X416">
        <v>38568.25</v>
      </c>
      <c r="Y416">
        <v>39946300</v>
      </c>
      <c r="Z416">
        <v>25701875</v>
      </c>
      <c r="AA416">
        <v>3286372</v>
      </c>
    </row>
    <row r="417" spans="1:27" x14ac:dyDescent="0.3">
      <c r="A417" s="58" t="s">
        <v>41</v>
      </c>
      <c r="B417" s="58">
        <v>2017</v>
      </c>
      <c r="C417" s="58">
        <v>89.81</v>
      </c>
      <c r="D417" s="58">
        <v>59.61</v>
      </c>
      <c r="E417" s="58">
        <v>29.41</v>
      </c>
      <c r="F417" s="58">
        <v>98.01</v>
      </c>
      <c r="G417" s="58">
        <v>94.44</v>
      </c>
      <c r="H417" s="58">
        <v>73.92</v>
      </c>
      <c r="I417" s="81">
        <f t="shared" si="12"/>
        <v>10.705797386458846</v>
      </c>
      <c r="J417" s="81">
        <v>17.527121874385202</v>
      </c>
      <c r="K417" s="81">
        <v>17.072443419176452</v>
      </c>
      <c r="L417" s="14">
        <v>1.5735688402518502</v>
      </c>
      <c r="M417" s="14">
        <f t="shared" si="13"/>
        <v>1.5756666541649478</v>
      </c>
      <c r="N417">
        <v>5.96</v>
      </c>
      <c r="O417">
        <v>0.82</v>
      </c>
      <c r="P417" s="62">
        <v>5.8285490196078431</v>
      </c>
      <c r="Q417" s="62">
        <v>6.2326050420168064</v>
      </c>
      <c r="R417" s="12">
        <v>8.64</v>
      </c>
      <c r="S417">
        <v>99.77</v>
      </c>
      <c r="T417">
        <v>1</v>
      </c>
      <c r="U417">
        <v>78.400000000000006</v>
      </c>
      <c r="V417">
        <v>92.31</v>
      </c>
      <c r="X417">
        <v>44613.75</v>
      </c>
      <c r="Y417">
        <v>40919688</v>
      </c>
      <c r="Z417">
        <v>25969762</v>
      </c>
      <c r="AA417">
        <v>3823833</v>
      </c>
    </row>
    <row r="418" spans="1:27" x14ac:dyDescent="0.3">
      <c r="A418" s="58" t="s">
        <v>41</v>
      </c>
      <c r="B418" s="58">
        <v>2018</v>
      </c>
      <c r="C418" s="58">
        <v>92.75</v>
      </c>
      <c r="D418" s="58">
        <v>89.64</v>
      </c>
      <c r="E418" s="58">
        <v>86.54</v>
      </c>
      <c r="F418" s="58">
        <v>97.93</v>
      </c>
      <c r="G418" s="58">
        <v>94.87</v>
      </c>
      <c r="H418" s="58">
        <v>83.74</v>
      </c>
      <c r="I418" s="81">
        <f t="shared" si="12"/>
        <v>10.786035961436349</v>
      </c>
      <c r="J418" s="81">
        <v>17.568612155048488</v>
      </c>
      <c r="K418" s="81">
        <v>17.161222783932477</v>
      </c>
      <c r="L418" s="14">
        <v>1.2479815557383376</v>
      </c>
      <c r="M418" s="14">
        <f t="shared" si="13"/>
        <v>1.5028891733850041</v>
      </c>
      <c r="N418">
        <v>5.59</v>
      </c>
      <c r="O418">
        <v>0.63</v>
      </c>
      <c r="P418" s="62">
        <v>15.665081300813005</v>
      </c>
      <c r="Q418" s="62">
        <v>17.575252918287951</v>
      </c>
      <c r="R418" s="12">
        <v>28</v>
      </c>
      <c r="S418">
        <v>99.81</v>
      </c>
      <c r="T418">
        <v>1</v>
      </c>
      <c r="U418">
        <v>93.46</v>
      </c>
      <c r="V418">
        <v>100</v>
      </c>
      <c r="X418">
        <v>48341.03</v>
      </c>
      <c r="Y418">
        <v>42653170</v>
      </c>
      <c r="Z418">
        <v>28380782</v>
      </c>
      <c r="AA418">
        <v>2483305</v>
      </c>
    </row>
    <row r="419" spans="1:27" x14ac:dyDescent="0.3">
      <c r="A419" s="58" t="s">
        <v>41</v>
      </c>
      <c r="B419" s="58">
        <v>2019</v>
      </c>
      <c r="C419" s="58">
        <v>93.9</v>
      </c>
      <c r="D419" s="58">
        <v>93.9</v>
      </c>
      <c r="E419" s="58">
        <v>100</v>
      </c>
      <c r="F419" s="58">
        <v>96.55</v>
      </c>
      <c r="G419" s="58">
        <v>94.25</v>
      </c>
      <c r="H419" s="58">
        <v>90.25</v>
      </c>
      <c r="I419" s="81">
        <f t="shared" si="12"/>
        <v>10.489524353986493</v>
      </c>
      <c r="J419" s="81">
        <v>17.594040204330327</v>
      </c>
      <c r="K419" s="81">
        <v>17.223982217794937</v>
      </c>
      <c r="L419" s="14">
        <v>1.3492150934346836</v>
      </c>
      <c r="M419" s="14">
        <f t="shared" si="13"/>
        <v>1.4478185662118008</v>
      </c>
      <c r="N419">
        <v>3.43</v>
      </c>
      <c r="O419">
        <v>0.63</v>
      </c>
      <c r="P419" s="62">
        <v>24.825120000000009</v>
      </c>
      <c r="Q419" s="62">
        <v>26.61542635658914</v>
      </c>
      <c r="R419" s="12">
        <v>31.91</v>
      </c>
      <c r="S419">
        <v>99.84</v>
      </c>
      <c r="T419">
        <v>1</v>
      </c>
      <c r="U419">
        <v>97.04</v>
      </c>
      <c r="V419">
        <v>100</v>
      </c>
      <c r="X419">
        <v>35937.06</v>
      </c>
      <c r="Y419">
        <v>43751664</v>
      </c>
      <c r="Z419">
        <v>30219024</v>
      </c>
      <c r="AA419">
        <v>2854399</v>
      </c>
    </row>
    <row r="420" spans="1:27" x14ac:dyDescent="0.3">
      <c r="A420" s="58" t="s">
        <v>41</v>
      </c>
      <c r="B420" s="58">
        <v>2020</v>
      </c>
      <c r="C420" s="58">
        <v>93.79</v>
      </c>
      <c r="D420" s="58">
        <v>79.19</v>
      </c>
      <c r="E420" s="58">
        <v>64.58</v>
      </c>
      <c r="F420" s="58">
        <v>96.23</v>
      </c>
      <c r="G420" s="58">
        <v>93.63</v>
      </c>
      <c r="H420" s="58">
        <v>91.08</v>
      </c>
      <c r="I420" s="81">
        <f t="shared" si="12"/>
        <v>10.544115687782703</v>
      </c>
      <c r="J420" s="81">
        <v>17.388328696535762</v>
      </c>
      <c r="K420" s="81">
        <v>16.881594579314459</v>
      </c>
      <c r="L420" s="14">
        <v>1.1865248705616951</v>
      </c>
      <c r="M420" s="14">
        <f t="shared" si="13"/>
        <v>1.6598614204404851</v>
      </c>
      <c r="N420">
        <v>12.54</v>
      </c>
      <c r="O420">
        <v>0.68</v>
      </c>
      <c r="P420" s="62">
        <v>24.792209302325578</v>
      </c>
      <c r="Q420" s="62">
        <v>26.392868217054275</v>
      </c>
      <c r="R420" s="12">
        <v>35.049999999999997</v>
      </c>
      <c r="S420">
        <v>99.87</v>
      </c>
      <c r="T420">
        <v>1</v>
      </c>
      <c r="U420">
        <v>98.76</v>
      </c>
      <c r="V420">
        <v>100</v>
      </c>
      <c r="X420">
        <v>37953.449999999997</v>
      </c>
      <c r="Y420">
        <v>35616825</v>
      </c>
      <c r="Z420">
        <v>21457710</v>
      </c>
      <c r="AA420">
        <v>2275678</v>
      </c>
    </row>
    <row r="421" spans="1:27" x14ac:dyDescent="0.3">
      <c r="A421" s="58" t="s">
        <v>41</v>
      </c>
      <c r="B421" s="58">
        <v>2021</v>
      </c>
      <c r="C421" s="58">
        <v>94.05</v>
      </c>
      <c r="D421" s="58">
        <v>94.05</v>
      </c>
      <c r="E421" s="58">
        <v>100</v>
      </c>
      <c r="F421" s="58">
        <v>97.19</v>
      </c>
      <c r="G421" s="58">
        <v>94.15</v>
      </c>
      <c r="H421" s="58">
        <v>90.14</v>
      </c>
      <c r="I421" s="81">
        <f t="shared" si="12"/>
        <v>10.544115687782703</v>
      </c>
      <c r="J421" s="81">
        <v>17.38908285889373</v>
      </c>
      <c r="K421" s="81">
        <v>16.864352794763239</v>
      </c>
      <c r="L421" s="14">
        <v>1.3980250369111547</v>
      </c>
      <c r="M421" s="14">
        <f t="shared" si="13"/>
        <v>1.6900025944824009</v>
      </c>
      <c r="N421">
        <v>11.75</v>
      </c>
      <c r="O421">
        <v>0.74</v>
      </c>
      <c r="P421" s="62">
        <v>53.43942307692307</v>
      </c>
      <c r="Q421" s="62">
        <v>56.638499999999958</v>
      </c>
      <c r="R421" s="12">
        <v>93.21</v>
      </c>
      <c r="S421">
        <v>99.88</v>
      </c>
      <c r="T421">
        <v>1</v>
      </c>
      <c r="U421">
        <v>99.27</v>
      </c>
      <c r="V421">
        <v>100</v>
      </c>
      <c r="X421">
        <v>37953.449999999997</v>
      </c>
      <c r="Y421">
        <v>35643696</v>
      </c>
      <c r="Z421">
        <v>21090912</v>
      </c>
      <c r="AA421">
        <v>3047199</v>
      </c>
    </row>
    <row r="422" spans="1:27" x14ac:dyDescent="0.3">
      <c r="A422" s="58" t="s">
        <v>43</v>
      </c>
      <c r="B422" s="58">
        <v>2008</v>
      </c>
      <c r="C422" s="58">
        <v>88.02</v>
      </c>
      <c r="D422" s="58">
        <v>81.8</v>
      </c>
      <c r="E422" s="58">
        <v>77.38</v>
      </c>
      <c r="F422" s="58">
        <v>93.87</v>
      </c>
      <c r="G422" s="58">
        <v>92.29</v>
      </c>
      <c r="H422" s="58">
        <v>82.49</v>
      </c>
      <c r="I422" s="81">
        <f t="shared" si="12"/>
        <v>11.068275459067404</v>
      </c>
      <c r="J422" s="81">
        <v>20.26343429614203</v>
      </c>
      <c r="K422" s="81">
        <v>20.18083946091053</v>
      </c>
      <c r="L422" s="14">
        <v>1.0989455664582299</v>
      </c>
      <c r="M422" s="14">
        <f t="shared" si="13"/>
        <v>1.0861016692583978</v>
      </c>
      <c r="N422">
        <v>1.57</v>
      </c>
      <c r="O422">
        <v>0.06</v>
      </c>
      <c r="P422" s="62">
        <v>19.974545454545453</v>
      </c>
      <c r="Q422" s="62">
        <v>25.786875000000009</v>
      </c>
      <c r="R422" s="12">
        <v>34.380000000000003</v>
      </c>
      <c r="S422">
        <v>81.5</v>
      </c>
      <c r="T422">
        <v>1</v>
      </c>
      <c r="U422">
        <v>80.209999999999994</v>
      </c>
      <c r="V422" t="s">
        <v>679</v>
      </c>
      <c r="X422">
        <v>64104.86</v>
      </c>
      <c r="Y422">
        <v>631390000</v>
      </c>
      <c r="Z422">
        <v>581336000</v>
      </c>
      <c r="AA422">
        <v>2001000</v>
      </c>
    </row>
    <row r="423" spans="1:27" x14ac:dyDescent="0.3">
      <c r="A423" s="58" t="s">
        <v>43</v>
      </c>
      <c r="B423" s="58">
        <v>2009</v>
      </c>
      <c r="C423" s="58">
        <v>85.42</v>
      </c>
      <c r="D423" s="58">
        <v>85.42</v>
      </c>
      <c r="E423" s="58">
        <v>50.98</v>
      </c>
      <c r="F423" s="58">
        <v>88.25</v>
      </c>
      <c r="G423" s="58">
        <v>89.04</v>
      </c>
      <c r="H423" s="58">
        <v>83.51</v>
      </c>
      <c r="I423" s="81">
        <f t="shared" si="12"/>
        <v>10.311205787114078</v>
      </c>
      <c r="J423" s="81">
        <v>20.244578210708227</v>
      </c>
      <c r="K423" s="81">
        <v>20.153795401080064</v>
      </c>
      <c r="L423" s="14">
        <v>1.3581520551736102</v>
      </c>
      <c r="M423" s="14">
        <f t="shared" si="13"/>
        <v>1.0950311492069102</v>
      </c>
      <c r="N423">
        <v>1.1599999999999999</v>
      </c>
      <c r="O423">
        <v>0.06</v>
      </c>
      <c r="P423" s="62">
        <v>16.568333333333328</v>
      </c>
      <c r="Q423" s="62">
        <v>16.611240310077516</v>
      </c>
      <c r="R423" s="12">
        <v>19.829999999999998</v>
      </c>
      <c r="S423">
        <v>68.22</v>
      </c>
      <c r="T423">
        <v>1</v>
      </c>
      <c r="U423">
        <v>79.349999999999994</v>
      </c>
      <c r="V423">
        <v>78.95</v>
      </c>
      <c r="X423">
        <v>30067.67</v>
      </c>
      <c r="Y423">
        <v>619596000</v>
      </c>
      <c r="Z423">
        <v>565825000</v>
      </c>
      <c r="AA423">
        <v>2889000</v>
      </c>
    </row>
    <row r="424" spans="1:27" x14ac:dyDescent="0.3">
      <c r="A424" s="58" t="s">
        <v>43</v>
      </c>
      <c r="B424" s="58">
        <v>2010</v>
      </c>
      <c r="C424" s="58">
        <v>82.44</v>
      </c>
      <c r="D424" s="58">
        <v>77.33</v>
      </c>
      <c r="E424" s="58">
        <v>75</v>
      </c>
      <c r="F424" s="58">
        <v>95.82</v>
      </c>
      <c r="G424" s="58">
        <v>84.34</v>
      </c>
      <c r="H424" s="58">
        <v>75.739999999999995</v>
      </c>
      <c r="I424" s="81">
        <f t="shared" si="12"/>
        <v>10.527428803199506</v>
      </c>
      <c r="J424" s="81">
        <v>20.296755319608415</v>
      </c>
      <c r="K424" s="81">
        <v>20.209407285167206</v>
      </c>
      <c r="L424" s="14">
        <v>1.3752334137604656</v>
      </c>
      <c r="M424" s="14">
        <f t="shared" si="13"/>
        <v>1.0912764154113372</v>
      </c>
      <c r="N424">
        <v>0.94</v>
      </c>
      <c r="O424">
        <v>0.05</v>
      </c>
      <c r="P424" s="62">
        <v>16.501712062256811</v>
      </c>
      <c r="Q424" s="62">
        <v>17.427003891050575</v>
      </c>
      <c r="R424" s="12">
        <v>19.920000000000002</v>
      </c>
      <c r="S424">
        <v>90.63</v>
      </c>
      <c r="T424">
        <v>1</v>
      </c>
      <c r="U424">
        <v>73.400000000000006</v>
      </c>
      <c r="V424">
        <v>85.19</v>
      </c>
      <c r="X424">
        <v>37325.379999999997</v>
      </c>
      <c r="Y424">
        <v>652783000</v>
      </c>
      <c r="Z424">
        <v>598183000</v>
      </c>
      <c r="AA424">
        <v>2956000</v>
      </c>
    </row>
    <row r="425" spans="1:27" x14ac:dyDescent="0.3">
      <c r="A425" s="58" t="s">
        <v>43</v>
      </c>
      <c r="B425" s="58">
        <v>2011</v>
      </c>
      <c r="C425" s="58">
        <v>78.17</v>
      </c>
      <c r="D425" s="58">
        <v>78.17</v>
      </c>
      <c r="E425" s="58">
        <v>88.51</v>
      </c>
      <c r="F425" s="58">
        <v>93.07</v>
      </c>
      <c r="G425" s="58">
        <v>80.040000000000006</v>
      </c>
      <c r="H425" s="58">
        <v>71.34</v>
      </c>
      <c r="I425" s="81">
        <f t="shared" si="12"/>
        <v>10.100301912795699</v>
      </c>
      <c r="J425" s="81">
        <v>20.256294405937624</v>
      </c>
      <c r="K425" s="81">
        <v>20.177054802509623</v>
      </c>
      <c r="L425" s="14">
        <v>0.63604758851937249</v>
      </c>
      <c r="M425" s="14">
        <f t="shared" si="13"/>
        <v>1.0824636530027283</v>
      </c>
      <c r="N425">
        <v>-0.44</v>
      </c>
      <c r="O425">
        <v>0.06</v>
      </c>
      <c r="P425" s="62">
        <v>14.778235294117646</v>
      </c>
      <c r="Q425" s="62">
        <v>16.565686274509794</v>
      </c>
      <c r="R425" s="12">
        <v>21.87</v>
      </c>
      <c r="S425">
        <v>87.17</v>
      </c>
      <c r="T425">
        <v>1</v>
      </c>
      <c r="U425">
        <v>69.790000000000006</v>
      </c>
      <c r="V425">
        <v>90.91</v>
      </c>
      <c r="X425">
        <v>24350.36</v>
      </c>
      <c r="Y425">
        <v>626898000</v>
      </c>
      <c r="Z425">
        <v>579140000</v>
      </c>
      <c r="AA425">
        <v>889000</v>
      </c>
    </row>
    <row r="426" spans="1:27" x14ac:dyDescent="0.3">
      <c r="A426" s="58" t="s">
        <v>43</v>
      </c>
      <c r="B426" s="58">
        <v>2012</v>
      </c>
      <c r="C426" s="58">
        <v>65.88</v>
      </c>
      <c r="D426" s="58">
        <v>65.88</v>
      </c>
      <c r="E426" s="58">
        <v>100</v>
      </c>
      <c r="F426" s="58">
        <v>92.55</v>
      </c>
      <c r="G426" s="58">
        <v>69.34</v>
      </c>
      <c r="H426" s="58">
        <v>52.16</v>
      </c>
      <c r="I426" s="81">
        <f t="shared" si="12"/>
        <v>9.9338567059660914</v>
      </c>
      <c r="J426" s="81">
        <v>20.313248884897234</v>
      </c>
      <c r="K426" s="81">
        <v>20.234593017821553</v>
      </c>
      <c r="L426" s="14">
        <v>1.4403089494261287</v>
      </c>
      <c r="M426" s="14">
        <f t="shared" si="13"/>
        <v>1.0818319640062597</v>
      </c>
      <c r="N426">
        <v>0.73</v>
      </c>
      <c r="O426">
        <v>0.05</v>
      </c>
      <c r="P426" s="62">
        <v>7.9368359374999926</v>
      </c>
      <c r="Q426" s="62">
        <v>9.5380468750000045</v>
      </c>
      <c r="R426" s="12">
        <v>13.01</v>
      </c>
      <c r="S426">
        <v>85.93</v>
      </c>
      <c r="T426">
        <v>1</v>
      </c>
      <c r="U426">
        <v>35.11</v>
      </c>
      <c r="V426">
        <v>85.71</v>
      </c>
      <c r="X426">
        <v>20616.7</v>
      </c>
      <c r="Y426">
        <v>663639000</v>
      </c>
      <c r="Z426">
        <v>613440000</v>
      </c>
      <c r="AA426">
        <v>3222000</v>
      </c>
    </row>
    <row r="427" spans="1:27" x14ac:dyDescent="0.3">
      <c r="A427" s="58" t="s">
        <v>43</v>
      </c>
      <c r="B427" s="58">
        <v>2013</v>
      </c>
      <c r="C427" s="58">
        <v>69.709999999999994</v>
      </c>
      <c r="D427" s="58">
        <v>69.709999999999994</v>
      </c>
      <c r="E427" s="58">
        <v>88.69</v>
      </c>
      <c r="F427" s="58">
        <v>93.72</v>
      </c>
      <c r="G427" s="58">
        <v>68.819999999999993</v>
      </c>
      <c r="H427" s="58">
        <v>62.91</v>
      </c>
      <c r="I427" s="81">
        <f t="shared" si="12"/>
        <v>9.9110419461156027</v>
      </c>
      <c r="J427" s="81">
        <v>20.237627012583459</v>
      </c>
      <c r="K427" s="81">
        <v>20.161578404636831</v>
      </c>
      <c r="L427" s="14" t="s">
        <v>679</v>
      </c>
      <c r="M427" s="14">
        <f t="shared" si="13"/>
        <v>1.0790150215871745</v>
      </c>
      <c r="O427">
        <v>0.04</v>
      </c>
      <c r="P427" s="62">
        <v>4.5099606299212596</v>
      </c>
      <c r="Q427" s="62">
        <v>5.3667968749999986</v>
      </c>
      <c r="R427" s="12">
        <v>8.0399999999999991</v>
      </c>
      <c r="S427">
        <v>87.21</v>
      </c>
      <c r="T427">
        <v>1</v>
      </c>
      <c r="U427">
        <v>53.26</v>
      </c>
      <c r="V427">
        <v>87.1</v>
      </c>
      <c r="X427">
        <v>20151.66</v>
      </c>
      <c r="Y427">
        <v>615304000</v>
      </c>
      <c r="Z427">
        <v>570246000</v>
      </c>
      <c r="AA427">
        <v>-2947000</v>
      </c>
    </row>
    <row r="428" spans="1:27" x14ac:dyDescent="0.3">
      <c r="A428" s="58" t="s">
        <v>43</v>
      </c>
      <c r="B428" s="58">
        <v>2014</v>
      </c>
      <c r="C428" s="58">
        <v>74.59</v>
      </c>
      <c r="D428" s="58">
        <v>74.59</v>
      </c>
      <c r="E428" s="58">
        <v>100</v>
      </c>
      <c r="F428" s="58">
        <v>93.35</v>
      </c>
      <c r="G428" s="58">
        <v>75.88</v>
      </c>
      <c r="H428" s="58">
        <v>66.63</v>
      </c>
      <c r="I428" s="81">
        <f t="shared" si="12"/>
        <v>10.233147351392708</v>
      </c>
      <c r="J428" s="81">
        <v>20.269162328152156</v>
      </c>
      <c r="K428" s="81">
        <v>20.195556820768804</v>
      </c>
      <c r="L428" s="14">
        <v>1.111528513934656</v>
      </c>
      <c r="M428" s="14">
        <f t="shared" si="13"/>
        <v>1.0763820969395972</v>
      </c>
      <c r="N428">
        <v>0.53</v>
      </c>
      <c r="O428">
        <v>0.04</v>
      </c>
      <c r="P428" s="62">
        <v>5.9405577689243021</v>
      </c>
      <c r="Q428" s="62">
        <v>6.9000390625000003</v>
      </c>
      <c r="R428" s="12">
        <v>8.77</v>
      </c>
      <c r="S428">
        <v>89.2</v>
      </c>
      <c r="T428">
        <v>1</v>
      </c>
      <c r="U428">
        <v>59.78</v>
      </c>
      <c r="V428">
        <v>80</v>
      </c>
      <c r="X428">
        <v>27809.9</v>
      </c>
      <c r="Y428">
        <v>635017000</v>
      </c>
      <c r="Z428">
        <v>589955000</v>
      </c>
      <c r="AA428">
        <v>2039000</v>
      </c>
    </row>
    <row r="429" spans="1:27" x14ac:dyDescent="0.3">
      <c r="A429" s="58" t="s">
        <v>43</v>
      </c>
      <c r="B429" s="58">
        <v>2015</v>
      </c>
      <c r="C429" s="58">
        <v>76.69</v>
      </c>
      <c r="D429" s="58">
        <v>76.69</v>
      </c>
      <c r="E429" s="58">
        <v>100</v>
      </c>
      <c r="F429" s="58">
        <v>94.46</v>
      </c>
      <c r="G429" s="58">
        <v>88.31</v>
      </c>
      <c r="H429" s="58">
        <v>55.19</v>
      </c>
      <c r="I429" s="81">
        <f t="shared" si="12"/>
        <v>10.555271446270234</v>
      </c>
      <c r="J429" s="81">
        <v>20.315449466786824</v>
      </c>
      <c r="K429" s="81">
        <v>20.241003374304736</v>
      </c>
      <c r="L429" s="14">
        <v>1.4476246162714965</v>
      </c>
      <c r="M429" s="14">
        <f t="shared" si="13"/>
        <v>1.0772872680742163</v>
      </c>
      <c r="N429">
        <v>0.81</v>
      </c>
      <c r="O429">
        <v>0.03</v>
      </c>
      <c r="P429" s="62">
        <v>7.6819367588932828</v>
      </c>
      <c r="Q429" s="62">
        <v>8.2714785992217958</v>
      </c>
      <c r="R429" s="12">
        <v>9.17</v>
      </c>
      <c r="S429">
        <v>89.01</v>
      </c>
      <c r="T429">
        <v>1</v>
      </c>
      <c r="U429">
        <v>44.79</v>
      </c>
      <c r="V429">
        <v>76.19</v>
      </c>
      <c r="X429">
        <v>38379.22</v>
      </c>
      <c r="Y429">
        <v>665101000</v>
      </c>
      <c r="Z429">
        <v>617385000</v>
      </c>
      <c r="AA429">
        <v>3253000</v>
      </c>
    </row>
    <row r="430" spans="1:27" x14ac:dyDescent="0.3">
      <c r="A430" s="58" t="s">
        <v>43</v>
      </c>
      <c r="B430" s="58">
        <v>2016</v>
      </c>
      <c r="C430" s="58">
        <v>76.78</v>
      </c>
      <c r="D430" s="58">
        <v>76.78</v>
      </c>
      <c r="E430" s="58">
        <v>100</v>
      </c>
      <c r="F430" s="58">
        <v>94.35</v>
      </c>
      <c r="G430" s="58">
        <v>89.27</v>
      </c>
      <c r="H430" s="58">
        <v>54.65</v>
      </c>
      <c r="I430" s="81">
        <f t="shared" si="12"/>
        <v>10.799052174835575</v>
      </c>
      <c r="J430" s="81">
        <v>20.386350101994349</v>
      </c>
      <c r="K430" s="81">
        <v>20.317951217514256</v>
      </c>
      <c r="L430" s="14">
        <v>1.255331096601078</v>
      </c>
      <c r="M430" s="14">
        <f t="shared" si="13"/>
        <v>1.0707923457519644</v>
      </c>
      <c r="N430">
        <v>0.78</v>
      </c>
      <c r="O430">
        <v>0.03</v>
      </c>
      <c r="P430" s="62">
        <v>5.3497665369649798</v>
      </c>
      <c r="Q430" s="62">
        <v>5.6182329317269106</v>
      </c>
      <c r="R430" s="12">
        <v>8.7100000000000009</v>
      </c>
      <c r="S430">
        <v>87.56</v>
      </c>
      <c r="T430">
        <v>1</v>
      </c>
      <c r="U430">
        <v>42.71</v>
      </c>
      <c r="V430">
        <v>78.790000000000006</v>
      </c>
      <c r="X430">
        <v>48974.36</v>
      </c>
      <c r="Y430">
        <v>713969000</v>
      </c>
      <c r="Z430">
        <v>666767000</v>
      </c>
      <c r="AA430">
        <v>2509000</v>
      </c>
    </row>
    <row r="431" spans="1:27" x14ac:dyDescent="0.3">
      <c r="A431" s="58" t="s">
        <v>43</v>
      </c>
      <c r="B431" s="58">
        <v>2017</v>
      </c>
      <c r="C431" s="58">
        <v>74.62</v>
      </c>
      <c r="D431" s="58">
        <v>74.62</v>
      </c>
      <c r="E431" s="58">
        <v>85.81</v>
      </c>
      <c r="F431" s="58">
        <v>95.86</v>
      </c>
      <c r="G431" s="58">
        <v>89.71</v>
      </c>
      <c r="H431" s="58">
        <v>47.83</v>
      </c>
      <c r="I431" s="81">
        <f t="shared" si="12"/>
        <v>10.566813208846124</v>
      </c>
      <c r="J431" s="81">
        <v>20.479488362905702</v>
      </c>
      <c r="K431" s="81">
        <v>20.410144239701442</v>
      </c>
      <c r="L431" s="14">
        <v>0.61464495240498773</v>
      </c>
      <c r="M431" s="14">
        <f t="shared" si="13"/>
        <v>1.0718049786572315</v>
      </c>
      <c r="N431">
        <v>1.36</v>
      </c>
      <c r="O431">
        <v>0.03</v>
      </c>
      <c r="P431" s="62">
        <v>5.8285490196078431</v>
      </c>
      <c r="Q431" s="62">
        <v>6.2326050420168064</v>
      </c>
      <c r="R431" s="12">
        <v>8.64</v>
      </c>
      <c r="S431">
        <v>86.3</v>
      </c>
      <c r="T431">
        <v>1</v>
      </c>
      <c r="U431">
        <v>25</v>
      </c>
      <c r="V431">
        <v>73.680000000000007</v>
      </c>
      <c r="X431">
        <v>38824.75</v>
      </c>
      <c r="Y431">
        <v>783662000</v>
      </c>
      <c r="Z431">
        <v>731161000</v>
      </c>
      <c r="AA431">
        <v>849000</v>
      </c>
    </row>
    <row r="432" spans="1:27" x14ac:dyDescent="0.3">
      <c r="A432" s="58" t="s">
        <v>43</v>
      </c>
      <c r="B432" s="58">
        <v>2018</v>
      </c>
      <c r="C432" s="58">
        <v>76.88</v>
      </c>
      <c r="D432" s="58">
        <v>76.88</v>
      </c>
      <c r="E432" s="58">
        <v>91.57</v>
      </c>
      <c r="F432" s="58">
        <v>88.7</v>
      </c>
      <c r="G432" s="58">
        <v>93.77</v>
      </c>
      <c r="H432" s="58">
        <v>48.88</v>
      </c>
      <c r="I432" s="81">
        <f t="shared" si="12"/>
        <v>10.690389385512919</v>
      </c>
      <c r="J432" s="81">
        <v>20.466808492227266</v>
      </c>
      <c r="K432" s="81">
        <v>20.399555815707163</v>
      </c>
      <c r="L432" s="14">
        <v>1.7614720682895983</v>
      </c>
      <c r="M432" s="14">
        <f t="shared" si="13"/>
        <v>1.0695656981726702</v>
      </c>
      <c r="N432">
        <v>0.75</v>
      </c>
      <c r="O432">
        <v>0.03</v>
      </c>
      <c r="P432" s="62">
        <v>15.665081300813005</v>
      </c>
      <c r="Q432" s="62">
        <v>17.575252918287951</v>
      </c>
      <c r="R432" s="12">
        <v>28</v>
      </c>
      <c r="S432">
        <v>84.16</v>
      </c>
      <c r="T432">
        <v>1</v>
      </c>
      <c r="U432">
        <v>26.5</v>
      </c>
      <c r="V432">
        <v>68.42</v>
      </c>
      <c r="X432">
        <v>43931.61</v>
      </c>
      <c r="Y432">
        <v>773788000</v>
      </c>
      <c r="Z432">
        <v>723460000</v>
      </c>
      <c r="AA432">
        <v>4821000</v>
      </c>
    </row>
    <row r="433" spans="1:27" x14ac:dyDescent="0.3">
      <c r="A433" s="58" t="s">
        <v>43</v>
      </c>
      <c r="B433" s="58">
        <v>2019</v>
      </c>
      <c r="C433" s="58">
        <v>75.239999999999995</v>
      </c>
      <c r="D433" s="58">
        <v>45.62</v>
      </c>
      <c r="E433" s="58">
        <v>16</v>
      </c>
      <c r="F433" s="58">
        <v>88.8</v>
      </c>
      <c r="G433" s="58">
        <v>93.23</v>
      </c>
      <c r="H433" s="58">
        <v>45.02</v>
      </c>
      <c r="I433" s="81">
        <f t="shared" si="12"/>
        <v>10.433075851270573</v>
      </c>
      <c r="J433" s="81">
        <v>20.503056725947747</v>
      </c>
      <c r="K433" s="81">
        <v>20.435902380397859</v>
      </c>
      <c r="L433" s="14">
        <v>1.7993968963572664</v>
      </c>
      <c r="M433" s="14">
        <f t="shared" si="13"/>
        <v>1.0694605319104979</v>
      </c>
      <c r="N433">
        <v>0.72</v>
      </c>
      <c r="O433">
        <v>0.03</v>
      </c>
      <c r="P433" s="62">
        <v>24.825120000000009</v>
      </c>
      <c r="Q433" s="62">
        <v>26.61542635658914</v>
      </c>
      <c r="R433" s="12">
        <v>31.91</v>
      </c>
      <c r="S433">
        <v>83.54</v>
      </c>
      <c r="T433">
        <v>1</v>
      </c>
      <c r="U433">
        <v>22.6</v>
      </c>
      <c r="V433">
        <v>76.92</v>
      </c>
      <c r="X433">
        <v>33964.660000000003</v>
      </c>
      <c r="Y433">
        <v>802351000</v>
      </c>
      <c r="Z433">
        <v>750239000</v>
      </c>
      <c r="AA433">
        <v>5046000</v>
      </c>
    </row>
    <row r="434" spans="1:27" x14ac:dyDescent="0.3">
      <c r="A434" s="58" t="s">
        <v>43</v>
      </c>
      <c r="B434" s="58">
        <v>2020</v>
      </c>
      <c r="C434" s="58">
        <v>89.69</v>
      </c>
      <c r="D434" s="58">
        <v>65.3</v>
      </c>
      <c r="E434" s="58">
        <v>40.909999999999997</v>
      </c>
      <c r="F434" s="58">
        <v>96.96</v>
      </c>
      <c r="G434" s="58">
        <v>93.24</v>
      </c>
      <c r="H434" s="58">
        <v>81.89</v>
      </c>
      <c r="I434" s="81">
        <f t="shared" si="12"/>
        <v>10.62428953942122</v>
      </c>
      <c r="J434" s="81">
        <v>20.708595755572997</v>
      </c>
      <c r="K434" s="81">
        <v>20.646986123653747</v>
      </c>
      <c r="L434" s="14">
        <v>0.13365638481267361</v>
      </c>
      <c r="M434" s="14">
        <f t="shared" si="13"/>
        <v>1.063547088846126</v>
      </c>
      <c r="N434">
        <v>0.55000000000000004</v>
      </c>
      <c r="O434">
        <v>0.03</v>
      </c>
      <c r="P434" s="62">
        <v>24.792209302325578</v>
      </c>
      <c r="Q434" s="62">
        <v>26.392868217054275</v>
      </c>
      <c r="R434" s="12">
        <v>35.049999999999997</v>
      </c>
      <c r="S434">
        <v>96.43</v>
      </c>
      <c r="T434">
        <v>1</v>
      </c>
      <c r="U434">
        <v>76.489999999999995</v>
      </c>
      <c r="V434">
        <v>75</v>
      </c>
      <c r="X434">
        <v>41121.629999999997</v>
      </c>
      <c r="Y434">
        <v>985437000</v>
      </c>
      <c r="Z434">
        <v>926557000</v>
      </c>
      <c r="AA434">
        <v>143000</v>
      </c>
    </row>
    <row r="435" spans="1:27" x14ac:dyDescent="0.3">
      <c r="A435" s="58" t="s">
        <v>43</v>
      </c>
      <c r="B435" s="58">
        <v>2021</v>
      </c>
      <c r="C435" s="58">
        <v>92.73</v>
      </c>
      <c r="D435" s="58">
        <v>83.74</v>
      </c>
      <c r="E435" s="58">
        <v>74.75</v>
      </c>
      <c r="F435" s="58">
        <v>96.9</v>
      </c>
      <c r="G435" s="58">
        <v>93.65</v>
      </c>
      <c r="H435" s="58">
        <v>89.81</v>
      </c>
      <c r="I435" s="81">
        <f t="shared" si="12"/>
        <v>10.523061387235012</v>
      </c>
      <c r="J435" s="81">
        <v>20.775621067280341</v>
      </c>
      <c r="K435" s="81">
        <v>20.719223678420022</v>
      </c>
      <c r="L435" s="14">
        <v>1.7003749074262025</v>
      </c>
      <c r="M435" s="14">
        <f t="shared" si="13"/>
        <v>1.0580180447926937</v>
      </c>
      <c r="N435">
        <v>0.53</v>
      </c>
      <c r="O435">
        <v>0.03</v>
      </c>
      <c r="P435" s="62">
        <v>53.43942307692307</v>
      </c>
      <c r="Q435" s="62">
        <v>56.638499999999958</v>
      </c>
      <c r="R435" s="12">
        <v>93.21</v>
      </c>
      <c r="S435">
        <v>96.26</v>
      </c>
      <c r="T435">
        <v>1</v>
      </c>
      <c r="U435">
        <v>85.87</v>
      </c>
      <c r="V435">
        <v>73.680000000000007</v>
      </c>
      <c r="X435">
        <v>37162.720000000001</v>
      </c>
      <c r="Y435">
        <v>1053750000</v>
      </c>
      <c r="Z435">
        <v>995966000</v>
      </c>
      <c r="AA435">
        <v>4476000</v>
      </c>
    </row>
    <row r="436" spans="1:27" x14ac:dyDescent="0.3">
      <c r="A436" s="58" t="s">
        <v>757</v>
      </c>
      <c r="B436" s="58">
        <v>2008</v>
      </c>
      <c r="C436" s="58">
        <v>55.38</v>
      </c>
      <c r="D436" s="58">
        <v>46.81</v>
      </c>
      <c r="E436" s="58">
        <v>20.59</v>
      </c>
      <c r="F436" s="58">
        <v>69.72</v>
      </c>
      <c r="G436" s="58">
        <v>69.14</v>
      </c>
      <c r="H436" s="58">
        <v>26.22</v>
      </c>
      <c r="I436" s="81">
        <f t="shared" si="12"/>
        <v>9.7851988265399346</v>
      </c>
      <c r="J436" s="81">
        <v>18.111393620814859</v>
      </c>
      <c r="K436" s="81">
        <v>17.947006385817168</v>
      </c>
      <c r="L436" s="14">
        <v>1.2193539063642382</v>
      </c>
      <c r="M436" s="14">
        <f t="shared" si="13"/>
        <v>1.1786706492588845</v>
      </c>
      <c r="N436">
        <v>2.7</v>
      </c>
      <c r="O436">
        <v>0.59</v>
      </c>
      <c r="P436" s="62">
        <v>19.974545454545453</v>
      </c>
      <c r="Q436" s="62">
        <v>25.786875000000009</v>
      </c>
      <c r="R436" s="12">
        <v>34.380000000000003</v>
      </c>
      <c r="S436">
        <v>55.56</v>
      </c>
      <c r="T436">
        <v>1</v>
      </c>
      <c r="U436">
        <v>9.4600000000000009</v>
      </c>
      <c r="V436">
        <v>36.36</v>
      </c>
      <c r="X436">
        <v>17768.79</v>
      </c>
      <c r="Y436">
        <v>73397000</v>
      </c>
      <c r="Z436">
        <v>62271000</v>
      </c>
      <c r="AA436">
        <v>2385000</v>
      </c>
    </row>
    <row r="437" spans="1:27" x14ac:dyDescent="0.3">
      <c r="A437" s="58" t="s">
        <v>757</v>
      </c>
      <c r="B437" s="58">
        <v>2009</v>
      </c>
      <c r="C437" s="58">
        <v>68.930000000000007</v>
      </c>
      <c r="D437" s="58">
        <v>66.97</v>
      </c>
      <c r="E437" s="58">
        <v>36.36</v>
      </c>
      <c r="F437" s="58">
        <v>84.56</v>
      </c>
      <c r="G437" s="58">
        <v>81.41</v>
      </c>
      <c r="H437" s="58">
        <v>40.57</v>
      </c>
      <c r="I437" s="81">
        <f t="shared" si="12"/>
        <v>9.1903080583041064</v>
      </c>
      <c r="J437" s="81">
        <v>18.167696350627136</v>
      </c>
      <c r="K437" s="81">
        <v>18.020307649509775</v>
      </c>
      <c r="L437" s="14">
        <v>-0.96233467037556186</v>
      </c>
      <c r="M437" s="14">
        <f t="shared" si="13"/>
        <v>1.1588043040279374</v>
      </c>
      <c r="N437">
        <v>-0.34</v>
      </c>
      <c r="O437">
        <v>0.55000000000000004</v>
      </c>
      <c r="P437" s="62">
        <v>16.568333333333328</v>
      </c>
      <c r="Q437" s="62">
        <v>16.611240310077516</v>
      </c>
      <c r="R437" s="12">
        <v>19.829999999999998</v>
      </c>
      <c r="S437">
        <v>77.08</v>
      </c>
      <c r="T437">
        <v>1</v>
      </c>
      <c r="U437">
        <v>22.37</v>
      </c>
      <c r="V437">
        <v>33.33</v>
      </c>
      <c r="X437">
        <v>9801.67</v>
      </c>
      <c r="Y437">
        <v>77648000</v>
      </c>
      <c r="Z437">
        <v>67007000</v>
      </c>
      <c r="AA437">
        <v>-618000</v>
      </c>
    </row>
    <row r="438" spans="1:27" x14ac:dyDescent="0.3">
      <c r="A438" s="58" t="s">
        <v>757</v>
      </c>
      <c r="B438" s="58">
        <v>2010</v>
      </c>
      <c r="C438" s="58">
        <v>66.319999999999993</v>
      </c>
      <c r="D438" s="58">
        <v>61.1</v>
      </c>
      <c r="E438" s="58">
        <v>52.78</v>
      </c>
      <c r="F438" s="58">
        <v>83.97</v>
      </c>
      <c r="G438" s="58">
        <v>81.53</v>
      </c>
      <c r="H438" s="58">
        <v>32.78</v>
      </c>
      <c r="I438" s="81">
        <f t="shared" si="12"/>
        <v>9.3496526480492097</v>
      </c>
      <c r="J438" s="81">
        <v>18.184160623929824</v>
      </c>
      <c r="K438" s="81">
        <v>18.064020085625877</v>
      </c>
      <c r="L438" s="14">
        <v>0.65102225425927418</v>
      </c>
      <c r="M438" s="14">
        <f t="shared" si="13"/>
        <v>1.1276553192097256</v>
      </c>
      <c r="N438">
        <v>1.08</v>
      </c>
      <c r="O438">
        <v>0.57999999999999996</v>
      </c>
      <c r="P438" s="62">
        <v>16.501712062256811</v>
      </c>
      <c r="Q438" s="62">
        <v>17.427003891050575</v>
      </c>
      <c r="R438" s="12">
        <v>19.920000000000002</v>
      </c>
      <c r="S438">
        <v>76.790000000000006</v>
      </c>
      <c r="T438">
        <v>1</v>
      </c>
      <c r="U438">
        <v>10.71</v>
      </c>
      <c r="V438">
        <v>28.57</v>
      </c>
      <c r="X438">
        <v>11494.83</v>
      </c>
      <c r="Y438">
        <v>78937000</v>
      </c>
      <c r="Z438">
        <v>70001000</v>
      </c>
      <c r="AA438">
        <v>917500</v>
      </c>
    </row>
    <row r="439" spans="1:27" x14ac:dyDescent="0.3">
      <c r="A439" s="58" t="s">
        <v>757</v>
      </c>
      <c r="B439" s="58">
        <v>2011</v>
      </c>
      <c r="C439" s="58">
        <v>66.569999999999993</v>
      </c>
      <c r="D439" s="58">
        <v>66.569999999999993</v>
      </c>
      <c r="E439" s="58">
        <v>68.75</v>
      </c>
      <c r="F439" s="58">
        <v>93.03</v>
      </c>
      <c r="G439" s="58">
        <v>76.760000000000005</v>
      </c>
      <c r="H439" s="58">
        <v>33.36</v>
      </c>
      <c r="I439" s="81">
        <f t="shared" si="12"/>
        <v>9.5832092829591353</v>
      </c>
      <c r="J439" s="81">
        <v>18.248313478399776</v>
      </c>
      <c r="K439" s="81">
        <v>18.136950851339012</v>
      </c>
      <c r="L439" s="14">
        <v>0.74288927245475955</v>
      </c>
      <c r="M439" s="14">
        <f t="shared" si="13"/>
        <v>1.1178001779619373</v>
      </c>
      <c r="N439">
        <v>1.6</v>
      </c>
      <c r="O439">
        <v>0.57999999999999996</v>
      </c>
      <c r="P439" s="62">
        <v>14.778235294117646</v>
      </c>
      <c r="Q439" s="62">
        <v>16.565686274509794</v>
      </c>
      <c r="R439" s="12">
        <v>21.87</v>
      </c>
      <c r="S439">
        <v>98.15</v>
      </c>
      <c r="T439">
        <v>1</v>
      </c>
      <c r="U439">
        <v>10.47</v>
      </c>
      <c r="V439">
        <v>28.57</v>
      </c>
      <c r="X439">
        <v>14518.94</v>
      </c>
      <c r="Y439">
        <v>84167000</v>
      </c>
      <c r="Z439">
        <v>75297000</v>
      </c>
      <c r="AA439">
        <v>1102000</v>
      </c>
    </row>
    <row r="440" spans="1:27" x14ac:dyDescent="0.3">
      <c r="A440" s="58" t="s">
        <v>757</v>
      </c>
      <c r="B440" s="58">
        <v>2012</v>
      </c>
      <c r="C440" s="58">
        <v>74.989999999999995</v>
      </c>
      <c r="D440" s="58">
        <v>74.989999999999995</v>
      </c>
      <c r="E440" s="58">
        <v>85.29</v>
      </c>
      <c r="F440" s="58">
        <v>96.42</v>
      </c>
      <c r="G440" s="58">
        <v>84.87</v>
      </c>
      <c r="H440" s="58">
        <v>45.87</v>
      </c>
      <c r="I440" s="81">
        <f t="shared" si="12"/>
        <v>9.9082611408125469</v>
      </c>
      <c r="J440" s="81">
        <v>18.288108890822542</v>
      </c>
      <c r="K440" s="81">
        <v>18.161262136773445</v>
      </c>
      <c r="L440" s="14">
        <v>1.0145057793711101</v>
      </c>
      <c r="M440" s="14">
        <f t="shared" si="13"/>
        <v>1.1352430330524952</v>
      </c>
      <c r="N440">
        <v>1.88</v>
      </c>
      <c r="O440">
        <v>0.64</v>
      </c>
      <c r="P440" s="62">
        <v>7.9368359374999926</v>
      </c>
      <c r="Q440" s="62">
        <v>9.5380468750000045</v>
      </c>
      <c r="R440" s="12">
        <v>13.01</v>
      </c>
      <c r="S440">
        <v>98.21</v>
      </c>
      <c r="T440">
        <v>1</v>
      </c>
      <c r="U440">
        <v>27.17</v>
      </c>
      <c r="V440">
        <v>25</v>
      </c>
      <c r="X440">
        <v>20095.7</v>
      </c>
      <c r="Y440">
        <v>87584000</v>
      </c>
      <c r="Z440">
        <v>77150000</v>
      </c>
      <c r="AA440">
        <v>1758000</v>
      </c>
    </row>
    <row r="441" spans="1:27" x14ac:dyDescent="0.3">
      <c r="A441" s="58" t="s">
        <v>757</v>
      </c>
      <c r="B441" s="58">
        <v>2013</v>
      </c>
      <c r="C441" s="58">
        <v>75.31</v>
      </c>
      <c r="D441" s="58">
        <v>75.31</v>
      </c>
      <c r="E441" s="58">
        <v>94.74</v>
      </c>
      <c r="F441" s="58">
        <v>94.43</v>
      </c>
      <c r="G441" s="58">
        <v>82.03</v>
      </c>
      <c r="H441" s="58">
        <v>52.19</v>
      </c>
      <c r="I441" s="81">
        <f t="shared" si="12"/>
        <v>10.102400294612382</v>
      </c>
      <c r="J441" s="81">
        <v>18.309425108392134</v>
      </c>
      <c r="K441" s="81">
        <v>18.177551298549645</v>
      </c>
      <c r="L441" s="14">
        <v>1.1265516573573511</v>
      </c>
      <c r="M441" s="14">
        <f t="shared" si="13"/>
        <v>1.1409643317137865</v>
      </c>
      <c r="N441">
        <v>2.0699999999999998</v>
      </c>
      <c r="O441">
        <v>0.66</v>
      </c>
      <c r="P441" s="62">
        <v>4.5099606299212596</v>
      </c>
      <c r="Q441" s="62">
        <v>5.3667968749999986</v>
      </c>
      <c r="R441" s="12">
        <v>8.0399999999999991</v>
      </c>
      <c r="S441">
        <v>98.28</v>
      </c>
      <c r="T441">
        <v>1</v>
      </c>
      <c r="U441">
        <v>36.67</v>
      </c>
      <c r="V441">
        <v>58.82</v>
      </c>
      <c r="X441">
        <v>24401.51</v>
      </c>
      <c r="Y441">
        <v>89471000</v>
      </c>
      <c r="Z441">
        <v>78417000</v>
      </c>
      <c r="AA441">
        <v>2085000</v>
      </c>
    </row>
    <row r="442" spans="1:27" x14ac:dyDescent="0.3">
      <c r="A442" s="58" t="s">
        <v>757</v>
      </c>
      <c r="B442" s="58">
        <v>2014</v>
      </c>
      <c r="C442" s="58">
        <v>72.680000000000007</v>
      </c>
      <c r="D442" s="58">
        <v>70.27</v>
      </c>
      <c r="E442" s="58">
        <v>71.88</v>
      </c>
      <c r="F442" s="58">
        <v>95.3</v>
      </c>
      <c r="G442" s="58">
        <v>76.75</v>
      </c>
      <c r="H442" s="58">
        <v>50.59</v>
      </c>
      <c r="I442" s="81">
        <f t="shared" si="12"/>
        <v>10.684875895256509</v>
      </c>
      <c r="J442" s="81">
        <v>18.319588882391091</v>
      </c>
      <c r="K442" s="81">
        <v>18.238031133354646</v>
      </c>
      <c r="L442" s="14">
        <v>1.3426036724951576</v>
      </c>
      <c r="M442" s="14">
        <f t="shared" si="13"/>
        <v>1.0849758720860443</v>
      </c>
      <c r="N442">
        <v>3.03</v>
      </c>
      <c r="O442">
        <v>0.67</v>
      </c>
      <c r="P442" s="62">
        <v>5.9405577689243021</v>
      </c>
      <c r="Q442" s="62">
        <v>6.9000390625000003</v>
      </c>
      <c r="R442" s="12">
        <v>8.77</v>
      </c>
      <c r="S442">
        <v>98.39</v>
      </c>
      <c r="T442">
        <v>1</v>
      </c>
      <c r="U442">
        <v>41.11</v>
      </c>
      <c r="V442">
        <v>76.92</v>
      </c>
      <c r="X442">
        <v>43690.06</v>
      </c>
      <c r="Y442">
        <v>90385000</v>
      </c>
      <c r="Z442">
        <v>83306000</v>
      </c>
      <c r="AA442">
        <v>2829000</v>
      </c>
    </row>
    <row r="443" spans="1:27" x14ac:dyDescent="0.3">
      <c r="A443" s="58" t="s">
        <v>757</v>
      </c>
      <c r="B443" s="58">
        <v>2015</v>
      </c>
      <c r="C443" s="58">
        <v>78.349999999999994</v>
      </c>
      <c r="D443" s="58">
        <v>78.349999999999994</v>
      </c>
      <c r="E443" s="58">
        <v>100</v>
      </c>
      <c r="F443" s="58">
        <v>96.77</v>
      </c>
      <c r="G443" s="58">
        <v>76.069999999999993</v>
      </c>
      <c r="H443" s="58">
        <v>67.930000000000007</v>
      </c>
      <c r="I443" s="81">
        <f t="shared" si="12"/>
        <v>10.387414426980682</v>
      </c>
      <c r="J443" s="81">
        <v>18.419900439594088</v>
      </c>
      <c r="K443" s="81">
        <v>18.358262639807549</v>
      </c>
      <c r="L443" s="14">
        <v>1.2646915393606417</v>
      </c>
      <c r="M443" s="14">
        <f t="shared" si="13"/>
        <v>1.0635770471213104</v>
      </c>
      <c r="N443">
        <v>3.3</v>
      </c>
      <c r="O443">
        <v>0.64</v>
      </c>
      <c r="P443" s="62">
        <v>7.6819367588932828</v>
      </c>
      <c r="Q443" s="62">
        <v>8.2714785992217958</v>
      </c>
      <c r="R443" s="12">
        <v>9.17</v>
      </c>
      <c r="S443">
        <v>98.57</v>
      </c>
      <c r="T443">
        <v>1</v>
      </c>
      <c r="U443">
        <v>67.709999999999994</v>
      </c>
      <c r="V443">
        <v>76.92</v>
      </c>
      <c r="X443">
        <v>32448.66</v>
      </c>
      <c r="Y443">
        <v>99922000</v>
      </c>
      <c r="Z443">
        <v>93949000</v>
      </c>
      <c r="AA443">
        <v>2542000</v>
      </c>
    </row>
    <row r="444" spans="1:27" x14ac:dyDescent="0.3">
      <c r="A444" s="58" t="s">
        <v>757</v>
      </c>
      <c r="B444" s="58">
        <v>2016</v>
      </c>
      <c r="C444" s="58">
        <v>72.41</v>
      </c>
      <c r="D444" s="58">
        <v>46.62</v>
      </c>
      <c r="E444" s="58">
        <v>20.83</v>
      </c>
      <c r="F444" s="58">
        <v>97.06</v>
      </c>
      <c r="G444" s="58">
        <v>74.540000000000006</v>
      </c>
      <c r="H444" s="58">
        <v>51.44</v>
      </c>
      <c r="I444" s="81">
        <f t="shared" si="12"/>
        <v>10.793242504229671</v>
      </c>
      <c r="J444" s="81">
        <v>18.455816200720619</v>
      </c>
      <c r="K444" s="81">
        <v>18.419920455005958</v>
      </c>
      <c r="L444" s="14">
        <v>-1.1488535051048565</v>
      </c>
      <c r="M444" s="14">
        <f t="shared" si="13"/>
        <v>1.0365477763099955</v>
      </c>
      <c r="N444">
        <v>1.38</v>
      </c>
      <c r="O444">
        <v>0.64</v>
      </c>
      <c r="P444" s="62">
        <v>5.3497665369649798</v>
      </c>
      <c r="Q444" s="62">
        <v>5.6182329317269106</v>
      </c>
      <c r="R444" s="12">
        <v>8.7100000000000009</v>
      </c>
      <c r="S444">
        <v>98.68</v>
      </c>
      <c r="T444">
        <v>1</v>
      </c>
      <c r="U444">
        <v>38.24</v>
      </c>
      <c r="V444">
        <v>81.25</v>
      </c>
      <c r="X444">
        <v>48690.66</v>
      </c>
      <c r="Y444">
        <v>103576000</v>
      </c>
      <c r="Z444">
        <v>99924000</v>
      </c>
      <c r="AA444">
        <v>-683000</v>
      </c>
    </row>
    <row r="445" spans="1:27" x14ac:dyDescent="0.3">
      <c r="A445" s="58" t="s">
        <v>757</v>
      </c>
      <c r="B445" s="58">
        <v>2017</v>
      </c>
      <c r="C445" s="58">
        <v>75.94</v>
      </c>
      <c r="D445" s="58">
        <v>39.44</v>
      </c>
      <c r="E445" s="58">
        <v>2.94</v>
      </c>
      <c r="F445" s="58">
        <v>96.88</v>
      </c>
      <c r="G445" s="58">
        <v>86.81</v>
      </c>
      <c r="H445" s="58">
        <v>45.85</v>
      </c>
      <c r="I445" s="81">
        <f t="shared" si="12"/>
        <v>10.790373366327964</v>
      </c>
      <c r="J445" s="81">
        <v>18.519068002870988</v>
      </c>
      <c r="K445" s="81">
        <v>18.390097817474572</v>
      </c>
      <c r="L445" s="14">
        <v>1.1069110914828049</v>
      </c>
      <c r="M445" s="14">
        <f t="shared" si="13"/>
        <v>1.1376562048913268</v>
      </c>
      <c r="N445">
        <v>2.99</v>
      </c>
      <c r="O445">
        <v>0.61</v>
      </c>
      <c r="P445" s="62">
        <v>5.8285490196078431</v>
      </c>
      <c r="Q445" s="62">
        <v>6.2326050420168064</v>
      </c>
      <c r="R445" s="12">
        <v>8.64</v>
      </c>
      <c r="S445">
        <v>98.86</v>
      </c>
      <c r="T445">
        <v>1</v>
      </c>
      <c r="U445">
        <v>45.69</v>
      </c>
      <c r="V445">
        <v>86.67</v>
      </c>
      <c r="X445">
        <v>48551.16</v>
      </c>
      <c r="Y445">
        <v>110339000</v>
      </c>
      <c r="Z445">
        <v>96988000</v>
      </c>
      <c r="AA445">
        <v>2025000</v>
      </c>
    </row>
    <row r="446" spans="1:27" x14ac:dyDescent="0.3">
      <c r="A446" s="58" t="s">
        <v>757</v>
      </c>
      <c r="B446" s="58">
        <v>2018</v>
      </c>
      <c r="C446" s="58">
        <v>84.99</v>
      </c>
      <c r="D446" s="58">
        <v>44.06</v>
      </c>
      <c r="E446" s="58">
        <v>3.13</v>
      </c>
      <c r="F446" s="58">
        <v>96.38</v>
      </c>
      <c r="G446" s="58">
        <v>88.27</v>
      </c>
      <c r="H446" s="58">
        <v>72.209999999999994</v>
      </c>
      <c r="I446" s="81">
        <f t="shared" si="12"/>
        <v>11.071129978663471</v>
      </c>
      <c r="J446" s="81">
        <v>18.519285490706121</v>
      </c>
      <c r="K446" s="81">
        <v>18.42710009575455</v>
      </c>
      <c r="L446" s="14">
        <v>1.5793909910818038</v>
      </c>
      <c r="M446" s="14">
        <f t="shared" si="13"/>
        <v>1.0965681014268114</v>
      </c>
      <c r="N446">
        <v>3.12</v>
      </c>
      <c r="O446">
        <v>0.57999999999999996</v>
      </c>
      <c r="P446" s="62">
        <v>15.665081300813005</v>
      </c>
      <c r="Q446" s="62">
        <v>17.575252918287951</v>
      </c>
      <c r="R446" s="12">
        <v>28</v>
      </c>
      <c r="S446">
        <v>96.74</v>
      </c>
      <c r="T446">
        <v>1</v>
      </c>
      <c r="U446">
        <v>81.099999999999994</v>
      </c>
      <c r="V446">
        <v>93.75</v>
      </c>
      <c r="X446">
        <v>64288.11</v>
      </c>
      <c r="Y446">
        <v>110363000</v>
      </c>
      <c r="Z446">
        <v>100644000</v>
      </c>
      <c r="AA446">
        <v>3852000</v>
      </c>
    </row>
    <row r="447" spans="1:27" x14ac:dyDescent="0.3">
      <c r="A447" s="58" t="s">
        <v>757</v>
      </c>
      <c r="B447" s="58">
        <v>2019</v>
      </c>
      <c r="C447" s="58">
        <v>83.6</v>
      </c>
      <c r="D447" s="58">
        <v>51.01</v>
      </c>
      <c r="E447" s="58">
        <v>18.420000000000002</v>
      </c>
      <c r="F447" s="58">
        <v>95.99</v>
      </c>
      <c r="G447" s="58">
        <v>87.3</v>
      </c>
      <c r="H447" s="58">
        <v>69.5</v>
      </c>
      <c r="I447" s="81">
        <f t="shared" si="12"/>
        <v>11.084966557608876</v>
      </c>
      <c r="J447" s="81">
        <v>18.510530588678204</v>
      </c>
      <c r="K447" s="81">
        <v>18.454221897359059</v>
      </c>
      <c r="L447" s="14">
        <v>1.9919755158985601</v>
      </c>
      <c r="M447" s="14">
        <f t="shared" si="13"/>
        <v>1.0579242053553297</v>
      </c>
      <c r="N447">
        <v>-0.93</v>
      </c>
      <c r="O447">
        <v>0.64</v>
      </c>
      <c r="P447" s="62">
        <v>24.825120000000009</v>
      </c>
      <c r="Q447" s="62">
        <v>26.61542635658914</v>
      </c>
      <c r="R447" s="12">
        <v>31.91</v>
      </c>
      <c r="S447">
        <v>97.06</v>
      </c>
      <c r="T447">
        <v>1</v>
      </c>
      <c r="U447">
        <v>82.74</v>
      </c>
      <c r="V447">
        <v>84.62</v>
      </c>
      <c r="X447">
        <v>65183.82</v>
      </c>
      <c r="Y447">
        <v>109401000</v>
      </c>
      <c r="Z447">
        <v>103411000</v>
      </c>
      <c r="AA447">
        <v>6330000</v>
      </c>
    </row>
    <row r="448" spans="1:27" x14ac:dyDescent="0.3">
      <c r="A448" s="58" t="s">
        <v>757</v>
      </c>
      <c r="B448" s="58">
        <v>2020</v>
      </c>
      <c r="C448" s="58">
        <v>82.88</v>
      </c>
      <c r="D448" s="58">
        <v>43</v>
      </c>
      <c r="E448" s="58">
        <v>3.13</v>
      </c>
      <c r="F448" s="58">
        <v>97.21</v>
      </c>
      <c r="G448" s="58">
        <v>88.53</v>
      </c>
      <c r="H448" s="58">
        <v>64.72</v>
      </c>
      <c r="I448" s="81">
        <f t="shared" si="12"/>
        <v>11.534573447374374</v>
      </c>
      <c r="J448" s="81">
        <v>18.479628666776691</v>
      </c>
      <c r="K448" s="81">
        <v>18.41683335222347</v>
      </c>
      <c r="L448" s="14">
        <v>0.88459364513090044</v>
      </c>
      <c r="M448" s="14">
        <f t="shared" si="13"/>
        <v>1.0648088660456152</v>
      </c>
      <c r="N448">
        <v>-0.67</v>
      </c>
      <c r="O448">
        <v>0.47</v>
      </c>
      <c r="P448" s="62">
        <v>24.792209302325578</v>
      </c>
      <c r="Q448" s="62">
        <v>26.392868217054275</v>
      </c>
      <c r="R448" s="12">
        <v>35.049999999999997</v>
      </c>
      <c r="S448">
        <v>96.94</v>
      </c>
      <c r="T448">
        <v>1</v>
      </c>
      <c r="U448">
        <v>71.84</v>
      </c>
      <c r="V448">
        <v>92.86</v>
      </c>
      <c r="X448">
        <v>102188.4</v>
      </c>
      <c r="Y448">
        <v>106072000</v>
      </c>
      <c r="Z448">
        <v>99616000</v>
      </c>
      <c r="AA448">
        <v>1422000</v>
      </c>
    </row>
    <row r="449" spans="1:27" x14ac:dyDescent="0.3">
      <c r="A449" s="58" t="s">
        <v>757</v>
      </c>
      <c r="B449" s="58">
        <v>2021</v>
      </c>
      <c r="C449" s="58">
        <v>86.49</v>
      </c>
      <c r="D449" s="58">
        <v>55.2</v>
      </c>
      <c r="E449" s="58">
        <v>23.91</v>
      </c>
      <c r="F449" s="58">
        <v>97.83</v>
      </c>
      <c r="G449" s="58">
        <v>83.28</v>
      </c>
      <c r="H449" s="58">
        <v>82.51</v>
      </c>
      <c r="I449" s="81">
        <f t="shared" si="12"/>
        <v>11.161961042068009</v>
      </c>
      <c r="J449" s="81">
        <v>18.447556337957721</v>
      </c>
      <c r="K449" s="81">
        <v>18.350665921880324</v>
      </c>
      <c r="L449" s="14">
        <v>1.7284646188557413</v>
      </c>
      <c r="M449" s="14">
        <f t="shared" si="13"/>
        <v>1.1017396340547845</v>
      </c>
      <c r="N449">
        <v>4.3</v>
      </c>
      <c r="O449">
        <v>0.51</v>
      </c>
      <c r="P449" s="62">
        <v>53.43942307692307</v>
      </c>
      <c r="Q449" s="62">
        <v>56.638499999999958</v>
      </c>
      <c r="R449" s="12">
        <v>93.21</v>
      </c>
      <c r="S449">
        <v>96.15</v>
      </c>
      <c r="T449">
        <v>1</v>
      </c>
      <c r="U449">
        <v>92.93</v>
      </c>
      <c r="V449">
        <v>91.67</v>
      </c>
      <c r="X449">
        <v>70400.88</v>
      </c>
      <c r="Y449">
        <v>102724000</v>
      </c>
      <c r="Z449">
        <v>93238000</v>
      </c>
      <c r="AA449">
        <v>4632000</v>
      </c>
    </row>
    <row r="450" spans="1:27" x14ac:dyDescent="0.3">
      <c r="A450" s="58" t="s">
        <v>45</v>
      </c>
      <c r="B450" s="58">
        <v>2008</v>
      </c>
      <c r="C450" s="58">
        <v>83.01</v>
      </c>
      <c r="D450" s="58">
        <v>48.48</v>
      </c>
      <c r="E450" s="58">
        <v>11.9</v>
      </c>
      <c r="F450" s="58">
        <v>90.25</v>
      </c>
      <c r="G450" s="58">
        <v>76.78</v>
      </c>
      <c r="H450" s="58">
        <v>91.39</v>
      </c>
      <c r="I450" s="81">
        <f t="shared" ref="I450:I513" si="14">LN(X450)</f>
        <v>10.740068837865755</v>
      </c>
      <c r="J450" s="81">
        <v>21.441257813638178</v>
      </c>
      <c r="K450" s="81">
        <v>21.419684161476397</v>
      </c>
      <c r="L450" s="14">
        <v>1.5746394068914049</v>
      </c>
      <c r="M450" s="14">
        <f t="shared" ref="M450:M513" si="15">Y450/Z450</f>
        <v>1.0218080459374859</v>
      </c>
      <c r="N450">
        <v>0.67</v>
      </c>
      <c r="O450">
        <v>0.02</v>
      </c>
      <c r="P450" s="62">
        <v>19.974545454545453</v>
      </c>
      <c r="Q450" s="62">
        <v>25.786875000000009</v>
      </c>
      <c r="R450" s="12">
        <v>34.380000000000003</v>
      </c>
      <c r="S450">
        <v>81.5</v>
      </c>
      <c r="T450">
        <v>1</v>
      </c>
      <c r="U450">
        <v>94.11</v>
      </c>
      <c r="V450">
        <v>72.22</v>
      </c>
      <c r="X450">
        <v>46169.23</v>
      </c>
      <c r="Y450">
        <v>2050312000</v>
      </c>
      <c r="Z450">
        <v>2006553000</v>
      </c>
      <c r="AA450">
        <v>3829000</v>
      </c>
    </row>
    <row r="451" spans="1:27" x14ac:dyDescent="0.3">
      <c r="A451" s="58" t="s">
        <v>45</v>
      </c>
      <c r="B451" s="58">
        <v>2009</v>
      </c>
      <c r="C451" s="58">
        <v>78.709999999999994</v>
      </c>
      <c r="D451" s="58">
        <v>44.35</v>
      </c>
      <c r="E451" s="58">
        <v>8.82</v>
      </c>
      <c r="F451" s="58">
        <v>90</v>
      </c>
      <c r="G451" s="58">
        <v>75.92</v>
      </c>
      <c r="H451" s="58">
        <v>80.39</v>
      </c>
      <c r="I451" s="81">
        <f t="shared" si="14"/>
        <v>9.4773124656128687</v>
      </c>
      <c r="J451" s="81">
        <v>21.042901414863355</v>
      </c>
      <c r="K451" s="81">
        <v>20.999493558073056</v>
      </c>
      <c r="L451" s="14">
        <v>1.8054979953385684</v>
      </c>
      <c r="M451" s="14">
        <f t="shared" si="15"/>
        <v>1.0443637588495374</v>
      </c>
      <c r="N451">
        <v>0.8</v>
      </c>
      <c r="O451">
        <v>0.03</v>
      </c>
      <c r="P451" s="62">
        <v>16.568333333333328</v>
      </c>
      <c r="Q451" s="62">
        <v>16.611240310077516</v>
      </c>
      <c r="R451" s="12">
        <v>19.829999999999998</v>
      </c>
      <c r="S451">
        <v>82.17</v>
      </c>
      <c r="T451">
        <v>1</v>
      </c>
      <c r="U451">
        <v>78.459999999999994</v>
      </c>
      <c r="V451">
        <v>72.22</v>
      </c>
      <c r="X451">
        <v>13060.04</v>
      </c>
      <c r="Y451">
        <v>1376626000</v>
      </c>
      <c r="Z451">
        <v>1318148000</v>
      </c>
      <c r="AA451">
        <v>5083000</v>
      </c>
    </row>
    <row r="452" spans="1:27" x14ac:dyDescent="0.3">
      <c r="A452" s="58" t="s">
        <v>45</v>
      </c>
      <c r="B452" s="58">
        <v>2010</v>
      </c>
      <c r="C452" s="58">
        <v>83.59</v>
      </c>
      <c r="D452" s="58">
        <v>49.34</v>
      </c>
      <c r="E452" s="58">
        <v>12.88</v>
      </c>
      <c r="F452" s="58">
        <v>82.68</v>
      </c>
      <c r="G452" s="58">
        <v>82.16</v>
      </c>
      <c r="H452" s="58">
        <v>91.53</v>
      </c>
      <c r="I452" s="81">
        <f t="shared" si="14"/>
        <v>10.434304315240627</v>
      </c>
      <c r="J452" s="81">
        <v>21.12011258007422</v>
      </c>
      <c r="K452" s="81">
        <v>21.07734361115773</v>
      </c>
      <c r="L452" s="14">
        <v>1.9832059337990102</v>
      </c>
      <c r="M452" s="14">
        <f t="shared" si="15"/>
        <v>1.0436967406057833</v>
      </c>
      <c r="N452">
        <v>0.53</v>
      </c>
      <c r="O452">
        <v>0.03</v>
      </c>
      <c r="P452" s="62">
        <v>16.501712062256811</v>
      </c>
      <c r="Q452" s="62">
        <v>17.427003891050575</v>
      </c>
      <c r="R452" s="12">
        <v>19.920000000000002</v>
      </c>
      <c r="S452">
        <v>59.03</v>
      </c>
      <c r="T452">
        <v>1</v>
      </c>
      <c r="U452">
        <v>90</v>
      </c>
      <c r="V452">
        <v>73.33</v>
      </c>
      <c r="X452">
        <v>34006.410000000003</v>
      </c>
      <c r="Y452">
        <v>1487128000</v>
      </c>
      <c r="Z452">
        <v>1424866000</v>
      </c>
      <c r="AA452">
        <v>6266000</v>
      </c>
    </row>
    <row r="453" spans="1:27" x14ac:dyDescent="0.3">
      <c r="A453" s="58" t="s">
        <v>45</v>
      </c>
      <c r="B453" s="58">
        <v>2011</v>
      </c>
      <c r="C453" s="58">
        <v>83.3</v>
      </c>
      <c r="D453" s="58">
        <v>44.47</v>
      </c>
      <c r="E453" s="58">
        <v>3.38</v>
      </c>
      <c r="F453" s="58">
        <v>81.56</v>
      </c>
      <c r="G453" s="58">
        <v>81.78</v>
      </c>
      <c r="H453" s="58">
        <v>91.88</v>
      </c>
      <c r="I453" s="81">
        <f t="shared" si="14"/>
        <v>10.55193230274706</v>
      </c>
      <c r="J453" s="81">
        <v>21.168283013560018</v>
      </c>
      <c r="K453" s="81">
        <v>21.125606736460004</v>
      </c>
      <c r="L453" s="14">
        <v>2.2469666692310333</v>
      </c>
      <c r="M453" s="14">
        <f t="shared" si="15"/>
        <v>1.0436000029425121</v>
      </c>
      <c r="N453">
        <v>0.43</v>
      </c>
      <c r="O453">
        <v>0.03</v>
      </c>
      <c r="P453" s="62">
        <v>14.778235294117646</v>
      </c>
      <c r="Q453" s="62">
        <v>16.565686274509794</v>
      </c>
      <c r="R453" s="12">
        <v>21.87</v>
      </c>
      <c r="S453">
        <v>56.58</v>
      </c>
      <c r="T453">
        <v>1</v>
      </c>
      <c r="U453">
        <v>94</v>
      </c>
      <c r="V453">
        <v>76.92</v>
      </c>
      <c r="X453">
        <v>38251.279999999999</v>
      </c>
      <c r="Y453">
        <v>1560517000</v>
      </c>
      <c r="Z453">
        <v>1495321000</v>
      </c>
      <c r="AA453">
        <v>8459000</v>
      </c>
    </row>
    <row r="454" spans="1:27" x14ac:dyDescent="0.3">
      <c r="A454" s="58" t="s">
        <v>45</v>
      </c>
      <c r="B454" s="58">
        <v>2012</v>
      </c>
      <c r="C454" s="58">
        <v>81.75</v>
      </c>
      <c r="D454" s="58">
        <v>46.39</v>
      </c>
      <c r="E454" s="58">
        <v>11.59</v>
      </c>
      <c r="F454" s="58">
        <v>78.56</v>
      </c>
      <c r="G454" s="58">
        <v>82.66</v>
      </c>
      <c r="H454" s="58">
        <v>87.19</v>
      </c>
      <c r="I454" s="81">
        <f t="shared" si="14"/>
        <v>10.158202636472003</v>
      </c>
      <c r="J454" s="81">
        <v>21.120231594353719</v>
      </c>
      <c r="K454" s="81">
        <v>21.076980002102246</v>
      </c>
      <c r="L454" s="14">
        <v>0.13102826240640419</v>
      </c>
      <c r="M454" s="14">
        <f t="shared" si="15"/>
        <v>1.0442005745786844</v>
      </c>
      <c r="N454">
        <v>0.23</v>
      </c>
      <c r="O454">
        <v>0.02</v>
      </c>
      <c r="P454" s="62">
        <v>7.9368359374999926</v>
      </c>
      <c r="Q454" s="62">
        <v>9.5380468750000045</v>
      </c>
      <c r="R454" s="12">
        <v>13.01</v>
      </c>
      <c r="S454">
        <v>55.69</v>
      </c>
      <c r="T454">
        <v>1</v>
      </c>
      <c r="U454">
        <v>89.5</v>
      </c>
      <c r="V454">
        <v>66.67</v>
      </c>
      <c r="X454">
        <v>25801.88</v>
      </c>
      <c r="Y454">
        <v>1487305000</v>
      </c>
      <c r="Z454">
        <v>1424348000</v>
      </c>
      <c r="AA454">
        <v>140000</v>
      </c>
    </row>
    <row r="455" spans="1:27" x14ac:dyDescent="0.3">
      <c r="A455" s="58" t="s">
        <v>45</v>
      </c>
      <c r="B455" s="58">
        <v>2013</v>
      </c>
      <c r="C455" s="58">
        <v>80.739999999999995</v>
      </c>
      <c r="D455" s="58">
        <v>45.62</v>
      </c>
      <c r="E455" s="58">
        <v>10.119999999999999</v>
      </c>
      <c r="F455" s="58">
        <v>79.569999999999993</v>
      </c>
      <c r="G455" s="58">
        <v>78.41</v>
      </c>
      <c r="H455" s="58">
        <v>89.7</v>
      </c>
      <c r="I455" s="81">
        <f t="shared" si="14"/>
        <v>10.582371241423582</v>
      </c>
      <c r="J455" s="81">
        <v>20.991352160701158</v>
      </c>
      <c r="K455" s="81">
        <v>20.941204667167803</v>
      </c>
      <c r="L455" s="14">
        <v>1.793258345351791</v>
      </c>
      <c r="M455" s="14">
        <f t="shared" si="15"/>
        <v>1.0514261634999611</v>
      </c>
      <c r="P455" s="62">
        <v>4.5099606299212596</v>
      </c>
      <c r="Q455" s="62">
        <v>5.3667968749999986</v>
      </c>
      <c r="R455" s="12">
        <v>8.0399999999999991</v>
      </c>
      <c r="S455">
        <v>56.69</v>
      </c>
      <c r="T455">
        <v>1</v>
      </c>
      <c r="U455">
        <v>95.5</v>
      </c>
      <c r="V455">
        <v>76.47</v>
      </c>
      <c r="X455">
        <v>39433.51</v>
      </c>
      <c r="Y455">
        <v>1307460000</v>
      </c>
      <c r="Z455">
        <v>1243511000</v>
      </c>
      <c r="AA455">
        <v>5009000</v>
      </c>
    </row>
    <row r="456" spans="1:27" x14ac:dyDescent="0.3">
      <c r="A456" s="58" t="s">
        <v>45</v>
      </c>
      <c r="B456" s="58">
        <v>2014</v>
      </c>
      <c r="C456" s="58">
        <v>76.88</v>
      </c>
      <c r="D456" s="58">
        <v>40.770000000000003</v>
      </c>
      <c r="E456" s="58">
        <v>4.67</v>
      </c>
      <c r="F456" s="58">
        <v>79.25</v>
      </c>
      <c r="G456" s="58">
        <v>75.849999999999994</v>
      </c>
      <c r="H456" s="58">
        <v>82.72</v>
      </c>
      <c r="I456" s="81">
        <f t="shared" si="14"/>
        <v>10.864823922775885</v>
      </c>
      <c r="J456" s="81">
        <v>21.026163562004555</v>
      </c>
      <c r="K456" s="81">
        <v>20.979565595569522</v>
      </c>
      <c r="L456" s="14">
        <v>1.8413429694168828</v>
      </c>
      <c r="M456" s="14">
        <f t="shared" si="15"/>
        <v>1.0477007135449719</v>
      </c>
      <c r="P456" s="62">
        <v>5.9405577689243021</v>
      </c>
      <c r="Q456" s="62">
        <v>6.9000390625000003</v>
      </c>
      <c r="R456" s="12">
        <v>8.77</v>
      </c>
      <c r="S456">
        <v>56.53</v>
      </c>
      <c r="T456">
        <v>1</v>
      </c>
      <c r="U456">
        <v>93.38</v>
      </c>
      <c r="V456">
        <v>81.25</v>
      </c>
      <c r="X456">
        <v>52303.78</v>
      </c>
      <c r="Y456">
        <v>1353776000</v>
      </c>
      <c r="Z456">
        <v>1292140000</v>
      </c>
      <c r="AA456">
        <v>5305000</v>
      </c>
    </row>
    <row r="457" spans="1:27" x14ac:dyDescent="0.3">
      <c r="A457" s="58" t="s">
        <v>45</v>
      </c>
      <c r="B457" s="58">
        <v>2015</v>
      </c>
      <c r="C457" s="58">
        <v>80.569999999999993</v>
      </c>
      <c r="D457" s="58">
        <v>41.91</v>
      </c>
      <c r="E457" s="58">
        <v>3.26</v>
      </c>
      <c r="F457" s="58">
        <v>82.83</v>
      </c>
      <c r="G457" s="58">
        <v>83.18</v>
      </c>
      <c r="H457" s="58">
        <v>82.61</v>
      </c>
      <c r="I457" s="81">
        <f t="shared" si="14"/>
        <v>10.851399424589671</v>
      </c>
      <c r="J457" s="81">
        <v>20.832583811523516</v>
      </c>
      <c r="K457" s="81">
        <v>20.776766792655444</v>
      </c>
      <c r="L457" s="14">
        <v>2.0349670515780063</v>
      </c>
      <c r="M457" s="14">
        <f t="shared" si="15"/>
        <v>1.0574041810195287</v>
      </c>
      <c r="P457" s="62">
        <v>7.6819367588932828</v>
      </c>
      <c r="Q457" s="62">
        <v>8.2714785992217958</v>
      </c>
      <c r="R457" s="12">
        <v>9.17</v>
      </c>
      <c r="S457">
        <v>55.24</v>
      </c>
      <c r="T457">
        <v>1</v>
      </c>
      <c r="U457">
        <v>94.35</v>
      </c>
      <c r="V457">
        <v>76.47</v>
      </c>
      <c r="X457">
        <v>51606.32</v>
      </c>
      <c r="Y457">
        <v>1115517000</v>
      </c>
      <c r="Z457">
        <v>1054958000</v>
      </c>
      <c r="AA457">
        <v>6652000</v>
      </c>
    </row>
    <row r="458" spans="1:27" x14ac:dyDescent="0.3">
      <c r="A458" s="58" t="s">
        <v>45</v>
      </c>
      <c r="B458" s="58">
        <v>2016</v>
      </c>
      <c r="C458" s="58">
        <v>71.36</v>
      </c>
      <c r="D458" s="58">
        <v>37.35</v>
      </c>
      <c r="E458" s="58">
        <v>3.38</v>
      </c>
      <c r="F458" s="58">
        <v>76.459999999999994</v>
      </c>
      <c r="G458" s="58">
        <v>84.63</v>
      </c>
      <c r="H458" s="58">
        <v>58.68</v>
      </c>
      <c r="I458" s="81">
        <f t="shared" si="14"/>
        <v>10.828021614612021</v>
      </c>
      <c r="J458" s="81">
        <v>20.912444662175684</v>
      </c>
      <c r="K458" s="81">
        <v>20.857220514973026</v>
      </c>
      <c r="L458" s="14">
        <v>1.4641808997769619</v>
      </c>
      <c r="M458" s="14">
        <f t="shared" si="15"/>
        <v>1.0567774618420926</v>
      </c>
      <c r="P458" s="62">
        <v>5.3497665369649798</v>
      </c>
      <c r="Q458" s="62">
        <v>5.6182329317269106</v>
      </c>
      <c r="R458" s="12">
        <v>8.7100000000000009</v>
      </c>
      <c r="S458">
        <v>54.88</v>
      </c>
      <c r="T458">
        <v>1</v>
      </c>
      <c r="U458">
        <v>57.45</v>
      </c>
      <c r="V458">
        <v>73.33</v>
      </c>
      <c r="X458">
        <v>50413.87</v>
      </c>
      <c r="Y458">
        <v>1208257000</v>
      </c>
      <c r="Z458">
        <v>1143341000</v>
      </c>
      <c r="AA458">
        <v>3324000</v>
      </c>
    </row>
    <row r="459" spans="1:27" x14ac:dyDescent="0.3">
      <c r="A459" s="58" t="s">
        <v>45</v>
      </c>
      <c r="B459" s="58">
        <v>2017</v>
      </c>
      <c r="C459" s="58">
        <v>79.72</v>
      </c>
      <c r="D459" s="58">
        <v>41.55</v>
      </c>
      <c r="E459" s="58">
        <v>3.38</v>
      </c>
      <c r="F459" s="58">
        <v>78.56</v>
      </c>
      <c r="G459" s="58">
        <v>86.7</v>
      </c>
      <c r="H459" s="58">
        <v>78.7</v>
      </c>
      <c r="I459" s="81">
        <f t="shared" si="14"/>
        <v>10.694315963373644</v>
      </c>
      <c r="J459" s="81">
        <v>20.845298496812024</v>
      </c>
      <c r="K459" s="81">
        <v>20.79345958708987</v>
      </c>
      <c r="L459" s="14">
        <v>1.4752205703142922</v>
      </c>
      <c r="M459" s="14">
        <f t="shared" si="15"/>
        <v>1.0532060675891848</v>
      </c>
      <c r="P459" s="62">
        <v>5.8285490196078431</v>
      </c>
      <c r="Q459" s="62">
        <v>6.2326050420168064</v>
      </c>
      <c r="R459" s="12">
        <v>8.64</v>
      </c>
      <c r="S459">
        <v>54.13</v>
      </c>
      <c r="T459">
        <v>1</v>
      </c>
      <c r="U459">
        <v>72.39</v>
      </c>
      <c r="V459">
        <v>80</v>
      </c>
      <c r="X459">
        <v>44104.45</v>
      </c>
      <c r="Y459">
        <v>1129791000</v>
      </c>
      <c r="Z459">
        <v>1072716000</v>
      </c>
      <c r="AA459">
        <v>3372000</v>
      </c>
    </row>
    <row r="460" spans="1:27" x14ac:dyDescent="0.3">
      <c r="A460" s="58" t="s">
        <v>45</v>
      </c>
      <c r="B460" s="58">
        <v>2018</v>
      </c>
      <c r="C460" s="58">
        <v>89.39</v>
      </c>
      <c r="D460" s="58">
        <v>50.59</v>
      </c>
      <c r="E460" s="58">
        <v>11.8</v>
      </c>
      <c r="F460" s="58">
        <v>89.22</v>
      </c>
      <c r="G460" s="58">
        <v>88.35</v>
      </c>
      <c r="H460" s="58">
        <v>90.89</v>
      </c>
      <c r="I460" s="81">
        <f t="shared" si="14"/>
        <v>10.574812091944976</v>
      </c>
      <c r="J460" s="81">
        <v>20.845001052441223</v>
      </c>
      <c r="K460" s="81">
        <v>20.795872969117326</v>
      </c>
      <c r="L460" s="14">
        <v>1.7535382564078572</v>
      </c>
      <c r="M460" s="14">
        <f t="shared" si="15"/>
        <v>1.0503548750683525</v>
      </c>
      <c r="O460">
        <v>0.03</v>
      </c>
      <c r="P460" s="62">
        <v>15.665081300813005</v>
      </c>
      <c r="Q460" s="62">
        <v>17.575252918287951</v>
      </c>
      <c r="R460" s="12">
        <v>28</v>
      </c>
      <c r="S460">
        <v>94.08</v>
      </c>
      <c r="T460">
        <v>1</v>
      </c>
      <c r="U460">
        <v>91.69</v>
      </c>
      <c r="V460">
        <v>73.33</v>
      </c>
      <c r="X460">
        <v>39136.550000000003</v>
      </c>
      <c r="Y460">
        <v>1129455000</v>
      </c>
      <c r="Z460">
        <v>1075308000</v>
      </c>
      <c r="AA460">
        <v>4775000</v>
      </c>
    </row>
    <row r="461" spans="1:27" x14ac:dyDescent="0.3">
      <c r="A461" s="58" t="s">
        <v>45</v>
      </c>
      <c r="B461" s="58">
        <v>2019</v>
      </c>
      <c r="C461" s="58">
        <v>88.19</v>
      </c>
      <c r="D461" s="58">
        <v>45.84</v>
      </c>
      <c r="E461" s="58">
        <v>3.5</v>
      </c>
      <c r="F461" s="58">
        <v>93.52</v>
      </c>
      <c r="G461" s="58">
        <v>88.9</v>
      </c>
      <c r="H461" s="58">
        <v>85.08</v>
      </c>
      <c r="I461" s="81">
        <f t="shared" si="14"/>
        <v>10.231176687541291</v>
      </c>
      <c r="J461" s="81">
        <v>20.851605400319574</v>
      </c>
      <c r="K461" s="81">
        <v>20.802215639924814</v>
      </c>
      <c r="L461" s="14">
        <v>1.8335410032430099</v>
      </c>
      <c r="M461" s="14">
        <f t="shared" si="15"/>
        <v>1.0506297648200342</v>
      </c>
      <c r="N461">
        <v>0.31</v>
      </c>
      <c r="O461">
        <v>0.03</v>
      </c>
      <c r="P461" s="62">
        <v>24.825120000000009</v>
      </c>
      <c r="Q461" s="62">
        <v>26.61542635658914</v>
      </c>
      <c r="R461" s="12">
        <v>31.91</v>
      </c>
      <c r="S461">
        <v>97.15</v>
      </c>
      <c r="T461">
        <v>1</v>
      </c>
      <c r="U461">
        <v>85.22</v>
      </c>
      <c r="V461">
        <v>82.35</v>
      </c>
      <c r="X461">
        <v>27755.15</v>
      </c>
      <c r="Y461">
        <v>1136939000</v>
      </c>
      <c r="Z461">
        <v>1082150000</v>
      </c>
      <c r="AA461">
        <v>5256000</v>
      </c>
    </row>
    <row r="462" spans="1:27" x14ac:dyDescent="0.3">
      <c r="A462" s="58" t="s">
        <v>45</v>
      </c>
      <c r="B462" s="58">
        <v>2020</v>
      </c>
      <c r="C462" s="58">
        <v>82.23</v>
      </c>
      <c r="D462" s="58">
        <v>43.67</v>
      </c>
      <c r="E462" s="58">
        <v>5.1100000000000003</v>
      </c>
      <c r="F462" s="58">
        <v>92.98</v>
      </c>
      <c r="G462" s="58">
        <v>88.67</v>
      </c>
      <c r="H462" s="58">
        <v>69.069999999999993</v>
      </c>
      <c r="I462" s="81">
        <f t="shared" si="14"/>
        <v>10.515858152036659</v>
      </c>
      <c r="J462" s="81">
        <v>21.020455072760221</v>
      </c>
      <c r="K462" s="81">
        <v>20.978187086154708</v>
      </c>
      <c r="L462" s="14">
        <v>1.9059806133180779</v>
      </c>
      <c r="M462" s="14">
        <f t="shared" si="15"/>
        <v>1.0431739979540593</v>
      </c>
      <c r="N462">
        <v>0.22</v>
      </c>
      <c r="O462">
        <v>0.02</v>
      </c>
      <c r="P462" s="62">
        <v>24.792209302325578</v>
      </c>
      <c r="Q462" s="62">
        <v>26.392868217054275</v>
      </c>
      <c r="R462" s="12">
        <v>35.049999999999997</v>
      </c>
      <c r="S462">
        <v>96.43</v>
      </c>
      <c r="T462">
        <v>1</v>
      </c>
      <c r="U462">
        <v>63.43</v>
      </c>
      <c r="V462">
        <v>78.569999999999993</v>
      </c>
      <c r="X462">
        <v>36895.99</v>
      </c>
      <c r="Y462">
        <v>1346070000</v>
      </c>
      <c r="Z462">
        <v>1290360000</v>
      </c>
      <c r="AA462">
        <v>5726000</v>
      </c>
    </row>
    <row r="463" spans="1:27" x14ac:dyDescent="0.3">
      <c r="A463" s="58" t="s">
        <v>45</v>
      </c>
      <c r="B463" s="58">
        <v>2021</v>
      </c>
      <c r="C463" s="58">
        <v>84.32</v>
      </c>
      <c r="D463" s="58">
        <v>50.33</v>
      </c>
      <c r="E463" s="58">
        <v>16.34</v>
      </c>
      <c r="F463" s="58">
        <v>93.23</v>
      </c>
      <c r="G463" s="58">
        <v>86.56</v>
      </c>
      <c r="H463" s="58">
        <v>77.680000000000007</v>
      </c>
      <c r="I463" s="81">
        <f t="shared" si="14"/>
        <v>10.274108595977236</v>
      </c>
      <c r="J463" s="81">
        <v>21.045107277836276</v>
      </c>
      <c r="K463" s="81">
        <v>21.00219521609079</v>
      </c>
      <c r="L463" s="14">
        <v>2.2124415431410798</v>
      </c>
      <c r="M463" s="14">
        <f t="shared" si="15"/>
        <v>1.0438460968106564</v>
      </c>
      <c r="N463">
        <v>0.56999999999999995</v>
      </c>
      <c r="O463">
        <v>0.02</v>
      </c>
      <c r="P463" s="62">
        <v>53.43942307692307</v>
      </c>
      <c r="Q463" s="62">
        <v>56.638499999999958</v>
      </c>
      <c r="R463" s="12">
        <v>93.21</v>
      </c>
      <c r="S463">
        <v>96.26</v>
      </c>
      <c r="T463">
        <v>1</v>
      </c>
      <c r="U463">
        <v>77.209999999999994</v>
      </c>
      <c r="V463">
        <v>78.569999999999993</v>
      </c>
      <c r="X463">
        <v>28972.68</v>
      </c>
      <c r="Y463">
        <v>1379666000</v>
      </c>
      <c r="Z463">
        <v>1321714000</v>
      </c>
      <c r="AA463">
        <v>8138000</v>
      </c>
    </row>
    <row r="464" spans="1:27" x14ac:dyDescent="0.3">
      <c r="A464" s="58" t="s">
        <v>50</v>
      </c>
      <c r="B464" s="58">
        <v>2008</v>
      </c>
      <c r="C464" s="58">
        <v>64.22</v>
      </c>
      <c r="D464" s="58">
        <v>64.22</v>
      </c>
      <c r="E464" s="58">
        <v>94.44</v>
      </c>
      <c r="F464" s="58">
        <v>82.55</v>
      </c>
      <c r="G464" s="58">
        <v>40.53</v>
      </c>
      <c r="H464" s="58">
        <v>73.28</v>
      </c>
      <c r="I464" s="81">
        <f t="shared" si="14"/>
        <v>10.031065571446312</v>
      </c>
      <c r="J464" s="81">
        <v>16.988342444331067</v>
      </c>
      <c r="K464" s="81">
        <v>16.366828973271527</v>
      </c>
      <c r="L464" s="14">
        <v>1.3355272440662374</v>
      </c>
      <c r="M464" s="14">
        <f t="shared" si="15"/>
        <v>1.8617436057392389</v>
      </c>
      <c r="N464">
        <v>8.4700000000000006</v>
      </c>
      <c r="O464">
        <v>0.77</v>
      </c>
      <c r="P464" s="62">
        <v>19.974545454545453</v>
      </c>
      <c r="Q464" s="62">
        <v>25.786875000000009</v>
      </c>
      <c r="R464" s="12">
        <v>34.380000000000003</v>
      </c>
      <c r="S464">
        <v>78.400000000000006</v>
      </c>
      <c r="T464">
        <v>1</v>
      </c>
      <c r="U464">
        <v>92.61</v>
      </c>
      <c r="V464">
        <v>78.569999999999993</v>
      </c>
      <c r="X464">
        <v>22721.47</v>
      </c>
      <c r="Y464">
        <v>23875000</v>
      </c>
      <c r="Z464">
        <v>12824000</v>
      </c>
      <c r="AA464">
        <v>2802000</v>
      </c>
    </row>
    <row r="465" spans="1:27" x14ac:dyDescent="0.3">
      <c r="A465" s="58" t="s">
        <v>50</v>
      </c>
      <c r="B465" s="58">
        <v>2009</v>
      </c>
      <c r="C465" s="58">
        <v>68.09</v>
      </c>
      <c r="D465" s="58">
        <v>68.09</v>
      </c>
      <c r="E465" s="58">
        <v>80.77</v>
      </c>
      <c r="F465" s="58">
        <v>78.930000000000007</v>
      </c>
      <c r="G465" s="58">
        <v>60</v>
      </c>
      <c r="H465" s="58">
        <v>65.67</v>
      </c>
      <c r="I465" s="81">
        <f t="shared" si="14"/>
        <v>9.4812991361587446</v>
      </c>
      <c r="J465" s="81">
        <v>17.020206319258641</v>
      </c>
      <c r="K465" s="81">
        <v>16.361825835880918</v>
      </c>
      <c r="L465" s="14">
        <v>1.0794294692513358</v>
      </c>
      <c r="M465" s="14">
        <f t="shared" si="15"/>
        <v>1.9316614420062697</v>
      </c>
      <c r="N465">
        <v>4.5199999999999996</v>
      </c>
      <c r="O465">
        <v>0.64</v>
      </c>
      <c r="P465" s="62">
        <v>16.568333333333328</v>
      </c>
      <c r="Q465" s="62">
        <v>16.611240310077516</v>
      </c>
      <c r="R465" s="12">
        <v>19.829999999999998</v>
      </c>
      <c r="S465">
        <v>73.05</v>
      </c>
      <c r="T465">
        <v>1</v>
      </c>
      <c r="U465">
        <v>85.96</v>
      </c>
      <c r="V465">
        <v>76.92</v>
      </c>
      <c r="X465">
        <v>13112.21</v>
      </c>
      <c r="Y465">
        <v>24648000</v>
      </c>
      <c r="Z465">
        <v>12760000</v>
      </c>
      <c r="AA465">
        <v>1943000</v>
      </c>
    </row>
    <row r="466" spans="1:27" x14ac:dyDescent="0.3">
      <c r="A466" s="58" t="s">
        <v>50</v>
      </c>
      <c r="B466" s="58">
        <v>2010</v>
      </c>
      <c r="C466" s="58">
        <v>64.680000000000007</v>
      </c>
      <c r="D466" s="58">
        <v>64.680000000000007</v>
      </c>
      <c r="E466" s="58">
        <v>87.88</v>
      </c>
      <c r="F466" s="58">
        <v>77.17</v>
      </c>
      <c r="G466" s="58">
        <v>59.66</v>
      </c>
      <c r="H466" s="58">
        <v>56.27</v>
      </c>
      <c r="I466" s="81">
        <f t="shared" si="14"/>
        <v>9.9721270282528156</v>
      </c>
      <c r="J466" s="81">
        <v>17.217640837675031</v>
      </c>
      <c r="K466" s="81">
        <v>16.526157384913748</v>
      </c>
      <c r="L466" s="14">
        <v>1.3365787688739577</v>
      </c>
      <c r="M466" s="14">
        <f t="shared" si="15"/>
        <v>1.9966753108584347</v>
      </c>
      <c r="N466">
        <v>7.15</v>
      </c>
      <c r="O466">
        <v>0.65</v>
      </c>
      <c r="P466" s="62">
        <v>16.501712062256811</v>
      </c>
      <c r="Q466" s="62">
        <v>17.427003891050575</v>
      </c>
      <c r="R466" s="12">
        <v>19.920000000000002</v>
      </c>
      <c r="S466">
        <v>72.47</v>
      </c>
      <c r="T466">
        <v>1</v>
      </c>
      <c r="U466">
        <v>70.430000000000007</v>
      </c>
      <c r="V466">
        <v>76.92</v>
      </c>
      <c r="X466">
        <v>21421</v>
      </c>
      <c r="Y466">
        <v>30028000</v>
      </c>
      <c r="Z466">
        <v>15039000</v>
      </c>
      <c r="AA466">
        <v>2806000</v>
      </c>
    </row>
    <row r="467" spans="1:27" x14ac:dyDescent="0.3">
      <c r="A467" s="58" t="s">
        <v>50</v>
      </c>
      <c r="B467" s="58">
        <v>2011</v>
      </c>
      <c r="C467" s="58">
        <v>61.88</v>
      </c>
      <c r="D467" s="58">
        <v>61.88</v>
      </c>
      <c r="E467" s="58">
        <v>100</v>
      </c>
      <c r="F467" s="58">
        <v>57.1</v>
      </c>
      <c r="G467" s="58">
        <v>62.8</v>
      </c>
      <c r="H467" s="58">
        <v>66.42</v>
      </c>
      <c r="I467" s="81">
        <f t="shared" si="14"/>
        <v>10.356217535166552</v>
      </c>
      <c r="J467" s="81">
        <v>17.354787307846983</v>
      </c>
      <c r="K467" s="81">
        <v>16.725249118351289</v>
      </c>
      <c r="L467" s="14">
        <v>1.3915306279151369</v>
      </c>
      <c r="M467" s="14">
        <f t="shared" si="15"/>
        <v>1.8767436791630341</v>
      </c>
      <c r="N467">
        <v>6.44</v>
      </c>
      <c r="O467">
        <v>0.65</v>
      </c>
      <c r="P467" s="62">
        <v>14.778235294117646</v>
      </c>
      <c r="Q467" s="62">
        <v>16.565686274509794</v>
      </c>
      <c r="R467" s="12">
        <v>21.87</v>
      </c>
      <c r="S467">
        <v>29.88</v>
      </c>
      <c r="T467">
        <v>1</v>
      </c>
      <c r="U467">
        <v>80.11</v>
      </c>
      <c r="V467">
        <v>86.67</v>
      </c>
      <c r="X467">
        <v>31451.99</v>
      </c>
      <c r="Y467">
        <v>34442000</v>
      </c>
      <c r="Z467">
        <v>18352000</v>
      </c>
      <c r="AA467">
        <v>3021000</v>
      </c>
    </row>
    <row r="468" spans="1:27" x14ac:dyDescent="0.3">
      <c r="A468" s="58" t="s">
        <v>50</v>
      </c>
      <c r="B468" s="58">
        <v>2012</v>
      </c>
      <c r="C468" s="58">
        <v>65.180000000000007</v>
      </c>
      <c r="D468" s="58">
        <v>65.180000000000007</v>
      </c>
      <c r="E468" s="58">
        <v>100</v>
      </c>
      <c r="F468" s="58">
        <v>55.22</v>
      </c>
      <c r="G468" s="58">
        <v>60.95</v>
      </c>
      <c r="H468" s="58">
        <v>82.69</v>
      </c>
      <c r="I468" s="81">
        <f t="shared" si="14"/>
        <v>10.034937217368126</v>
      </c>
      <c r="J468" s="81">
        <v>17.353886838670775</v>
      </c>
      <c r="K468" s="81">
        <v>16.683125328737823</v>
      </c>
      <c r="L468" s="14">
        <v>1.4565198060093878</v>
      </c>
      <c r="M468" s="14">
        <f t="shared" si="15"/>
        <v>1.9557260585393579</v>
      </c>
      <c r="N468">
        <v>6.21</v>
      </c>
      <c r="O468">
        <v>0.7</v>
      </c>
      <c r="P468" s="62">
        <v>7.9368359374999926</v>
      </c>
      <c r="Q468" s="62">
        <v>9.5380468750000045</v>
      </c>
      <c r="R468" s="12">
        <v>13.01</v>
      </c>
      <c r="S468">
        <v>26.52</v>
      </c>
      <c r="T468">
        <v>1</v>
      </c>
      <c r="U468">
        <v>90.86</v>
      </c>
      <c r="V468">
        <v>76.47</v>
      </c>
      <c r="X468">
        <v>22809.61</v>
      </c>
      <c r="Y468">
        <v>34411000</v>
      </c>
      <c r="Z468">
        <v>17595000</v>
      </c>
      <c r="AA468">
        <v>3291000</v>
      </c>
    </row>
    <row r="469" spans="1:27" x14ac:dyDescent="0.3">
      <c r="A469" s="58" t="s">
        <v>50</v>
      </c>
      <c r="B469" s="58">
        <v>2013</v>
      </c>
      <c r="C469" s="58">
        <v>65.5</v>
      </c>
      <c r="D469" s="58">
        <v>65.5</v>
      </c>
      <c r="E469" s="58">
        <v>80</v>
      </c>
      <c r="F469" s="58">
        <v>58.09</v>
      </c>
      <c r="G469" s="58">
        <v>60.87</v>
      </c>
      <c r="H469" s="58">
        <v>80.47</v>
      </c>
      <c r="I469" s="81">
        <f t="shared" si="14"/>
        <v>10.321119674752971</v>
      </c>
      <c r="J469" s="81">
        <v>17.377550464743258</v>
      </c>
      <c r="K469" s="81">
        <v>16.698745800291118</v>
      </c>
      <c r="L469" s="14">
        <v>1.4252746607607745</v>
      </c>
      <c r="M469" s="14">
        <f t="shared" si="15"/>
        <v>1.9715196956132497</v>
      </c>
      <c r="N469">
        <v>6.21</v>
      </c>
      <c r="O469">
        <v>0.67</v>
      </c>
      <c r="P469" s="62">
        <v>4.5099606299212596</v>
      </c>
      <c r="Q469" s="62">
        <v>5.3667968749999986</v>
      </c>
      <c r="R469" s="12">
        <v>8.0399999999999991</v>
      </c>
      <c r="S469">
        <v>29.32</v>
      </c>
      <c r="T469">
        <v>1</v>
      </c>
      <c r="U469">
        <v>91.94</v>
      </c>
      <c r="V469">
        <v>80</v>
      </c>
      <c r="X469">
        <v>30367.24</v>
      </c>
      <c r="Y469">
        <v>35235000</v>
      </c>
      <c r="Z469">
        <v>17872000</v>
      </c>
      <c r="AA469">
        <v>3159000</v>
      </c>
    </row>
    <row r="470" spans="1:27" x14ac:dyDescent="0.3">
      <c r="A470" s="58" t="s">
        <v>50</v>
      </c>
      <c r="B470" s="58">
        <v>2014</v>
      </c>
      <c r="C470" s="58">
        <v>62.67</v>
      </c>
      <c r="D470" s="58">
        <v>62.67</v>
      </c>
      <c r="E470" s="58">
        <v>69.7</v>
      </c>
      <c r="F470" s="58">
        <v>57.59</v>
      </c>
      <c r="G470" s="58">
        <v>62.12</v>
      </c>
      <c r="H470" s="58">
        <v>69.510000000000005</v>
      </c>
      <c r="I470" s="81">
        <f t="shared" si="14"/>
        <v>10.479210070716315</v>
      </c>
      <c r="J470" s="81">
        <v>17.47902092072767</v>
      </c>
      <c r="K470" s="81">
        <v>16.751864307998765</v>
      </c>
      <c r="L470" s="14">
        <v>1.4192454612595766</v>
      </c>
      <c r="M470" s="14">
        <f t="shared" si="15"/>
        <v>2.0691887303019048</v>
      </c>
      <c r="N470">
        <v>5.91</v>
      </c>
      <c r="O470">
        <v>0.64</v>
      </c>
      <c r="P470" s="62">
        <v>5.9405577689243021</v>
      </c>
      <c r="Q470" s="62">
        <v>6.9000390625000003</v>
      </c>
      <c r="R470" s="12">
        <v>8.77</v>
      </c>
      <c r="S470">
        <v>30.3</v>
      </c>
      <c r="T470">
        <v>1</v>
      </c>
      <c r="U470">
        <v>77.37</v>
      </c>
      <c r="V470">
        <v>82.35</v>
      </c>
      <c r="X470">
        <v>35568.300000000003</v>
      </c>
      <c r="Y470">
        <v>38998000</v>
      </c>
      <c r="Z470">
        <v>18847000</v>
      </c>
      <c r="AA470">
        <v>3134000</v>
      </c>
    </row>
    <row r="471" spans="1:27" x14ac:dyDescent="0.3">
      <c r="A471" s="58" t="s">
        <v>50</v>
      </c>
      <c r="B471" s="58">
        <v>2015</v>
      </c>
      <c r="C471" s="58">
        <v>64.540000000000006</v>
      </c>
      <c r="D471" s="58">
        <v>64.540000000000006</v>
      </c>
      <c r="E471" s="58">
        <v>100</v>
      </c>
      <c r="F471" s="58">
        <v>60.64</v>
      </c>
      <c r="G471" s="58">
        <v>81.05</v>
      </c>
      <c r="H471" s="58">
        <v>47.59</v>
      </c>
      <c r="I471" s="81">
        <f t="shared" si="14"/>
        <v>10.475265932511869</v>
      </c>
      <c r="J471" s="81">
        <v>17.506213348789071</v>
      </c>
      <c r="K471" s="81">
        <v>16.748516001609961</v>
      </c>
      <c r="L471" s="14">
        <v>1.4733890679708244</v>
      </c>
      <c r="M471" s="14">
        <f t="shared" si="15"/>
        <v>2.1333581771720613</v>
      </c>
      <c r="N471">
        <v>4.22</v>
      </c>
      <c r="O471">
        <v>0.66</v>
      </c>
      <c r="P471" s="62">
        <v>7.6819367588932828</v>
      </c>
      <c r="Q471" s="62">
        <v>8.2714785992217958</v>
      </c>
      <c r="R471" s="12">
        <v>9.17</v>
      </c>
      <c r="S471">
        <v>35.6</v>
      </c>
      <c r="T471">
        <v>1</v>
      </c>
      <c r="U471">
        <v>43.81</v>
      </c>
      <c r="V471">
        <v>87.5</v>
      </c>
      <c r="X471">
        <v>35428.29</v>
      </c>
      <c r="Y471">
        <v>40073000</v>
      </c>
      <c r="Z471">
        <v>18784000</v>
      </c>
      <c r="AA471">
        <v>3364000</v>
      </c>
    </row>
    <row r="472" spans="1:27" x14ac:dyDescent="0.3">
      <c r="A472" s="58" t="s">
        <v>50</v>
      </c>
      <c r="B472" s="58">
        <v>2016</v>
      </c>
      <c r="C472" s="58">
        <v>66.41</v>
      </c>
      <c r="D472" s="58">
        <v>66.41</v>
      </c>
      <c r="E472" s="58">
        <v>100</v>
      </c>
      <c r="F472" s="58">
        <v>59.47</v>
      </c>
      <c r="G472" s="58">
        <v>84.07</v>
      </c>
      <c r="H472" s="58">
        <v>51.58</v>
      </c>
      <c r="I472" s="81">
        <f t="shared" si="14"/>
        <v>10.33800130041263</v>
      </c>
      <c r="J472" s="81">
        <v>17.486175123657304</v>
      </c>
      <c r="K472" s="81">
        <v>16.740015322229898</v>
      </c>
      <c r="L472" s="14">
        <v>1.4558204237685008</v>
      </c>
      <c r="M472" s="14">
        <f t="shared" si="15"/>
        <v>2.1088859060402685</v>
      </c>
      <c r="N472">
        <v>4.9800000000000004</v>
      </c>
      <c r="O472">
        <v>0.63</v>
      </c>
      <c r="P472" s="62">
        <v>5.3497665369649798</v>
      </c>
      <c r="Q472" s="62">
        <v>5.6182329317269106</v>
      </c>
      <c r="R472" s="12">
        <v>8.7100000000000009</v>
      </c>
      <c r="S472">
        <v>35.68</v>
      </c>
      <c r="T472">
        <v>1</v>
      </c>
      <c r="U472">
        <v>53.09</v>
      </c>
      <c r="V472">
        <v>88.24</v>
      </c>
      <c r="X472">
        <v>30884.240000000002</v>
      </c>
      <c r="Y472">
        <v>39278000</v>
      </c>
      <c r="Z472">
        <v>18625000</v>
      </c>
      <c r="AA472">
        <v>3288000</v>
      </c>
    </row>
    <row r="473" spans="1:27" x14ac:dyDescent="0.3">
      <c r="A473" s="58" t="s">
        <v>50</v>
      </c>
      <c r="B473" s="58">
        <v>2017</v>
      </c>
      <c r="C473" s="58">
        <v>68.16</v>
      </c>
      <c r="D473" s="58">
        <v>68.16</v>
      </c>
      <c r="E473" s="58">
        <v>100</v>
      </c>
      <c r="F473" s="58">
        <v>59.08</v>
      </c>
      <c r="G473" s="58">
        <v>83.71</v>
      </c>
      <c r="H473" s="58">
        <v>58.67</v>
      </c>
      <c r="I473" s="81">
        <f t="shared" si="14"/>
        <v>10.574209148853967</v>
      </c>
      <c r="J473" s="81">
        <v>17.44654901238836</v>
      </c>
      <c r="K473" s="81">
        <v>16.695270655265844</v>
      </c>
      <c r="L473" s="14">
        <v>1.5002924651733025</v>
      </c>
      <c r="M473" s="14">
        <f t="shared" si="15"/>
        <v>2.1197080291970805</v>
      </c>
      <c r="N473">
        <v>6.14</v>
      </c>
      <c r="O473">
        <v>0.66</v>
      </c>
      <c r="P473" s="62">
        <v>5.8285490196078431</v>
      </c>
      <c r="Q473" s="62">
        <v>6.2326050420168064</v>
      </c>
      <c r="R473" s="12">
        <v>8.64</v>
      </c>
      <c r="S473">
        <v>35.450000000000003</v>
      </c>
      <c r="T473">
        <v>1</v>
      </c>
      <c r="U473">
        <v>61.57</v>
      </c>
      <c r="V473">
        <v>73.33</v>
      </c>
      <c r="X473">
        <v>39112.959999999999</v>
      </c>
      <c r="Y473">
        <v>37752000</v>
      </c>
      <c r="Z473">
        <v>17810000</v>
      </c>
      <c r="AA473">
        <v>3483000</v>
      </c>
    </row>
    <row r="474" spans="1:27" x14ac:dyDescent="0.3">
      <c r="A474" s="58" t="s">
        <v>50</v>
      </c>
      <c r="B474" s="58">
        <v>2018</v>
      </c>
      <c r="C474" s="58">
        <v>73.75</v>
      </c>
      <c r="D474" s="58">
        <v>70.53</v>
      </c>
      <c r="E474" s="58">
        <v>67.31</v>
      </c>
      <c r="F474" s="58">
        <v>64.510000000000005</v>
      </c>
      <c r="G474" s="58">
        <v>82.6</v>
      </c>
      <c r="H474" s="58">
        <v>73.22</v>
      </c>
      <c r="I474" s="81">
        <f t="shared" si="14"/>
        <v>10.652046970479136</v>
      </c>
      <c r="J474" s="81">
        <v>17.509850078747572</v>
      </c>
      <c r="K474" s="81">
        <v>16.703379185642319</v>
      </c>
      <c r="L474" s="14">
        <v>1.5435117623179335</v>
      </c>
      <c r="M474" s="14">
        <f t="shared" si="15"/>
        <v>2.2399888610414926</v>
      </c>
      <c r="N474">
        <v>6.45</v>
      </c>
      <c r="O474">
        <v>0.64</v>
      </c>
      <c r="P474" s="62">
        <v>15.665081300813005</v>
      </c>
      <c r="Q474" s="62">
        <v>17.575252918287951</v>
      </c>
      <c r="R474" s="12">
        <v>28</v>
      </c>
      <c r="S474">
        <v>40.96</v>
      </c>
      <c r="T474">
        <v>1</v>
      </c>
      <c r="U474">
        <v>76.14</v>
      </c>
      <c r="V474">
        <v>80</v>
      </c>
      <c r="X474">
        <v>42279.05</v>
      </c>
      <c r="Y474">
        <v>40219000</v>
      </c>
      <c r="Z474">
        <v>17955000</v>
      </c>
      <c r="AA474">
        <v>3681000</v>
      </c>
    </row>
    <row r="475" spans="1:27" x14ac:dyDescent="0.3">
      <c r="A475" s="58" t="s">
        <v>50</v>
      </c>
      <c r="B475" s="58">
        <v>2019</v>
      </c>
      <c r="C475" s="58">
        <v>70.58</v>
      </c>
      <c r="D475" s="58">
        <v>70.58</v>
      </c>
      <c r="E475" s="58">
        <v>100</v>
      </c>
      <c r="F475" s="58">
        <v>67.260000000000005</v>
      </c>
      <c r="G475" s="58">
        <v>84.44</v>
      </c>
      <c r="H475" s="58">
        <v>56.38</v>
      </c>
      <c r="I475" s="81">
        <f t="shared" si="14"/>
        <v>10.450893676388993</v>
      </c>
      <c r="J475" s="81">
        <v>17.576687417573464</v>
      </c>
      <c r="K475" s="81">
        <v>16.804167862846302</v>
      </c>
      <c r="L475" s="14">
        <v>1.6321773994035897</v>
      </c>
      <c r="M475" s="14">
        <f t="shared" si="15"/>
        <v>2.1652147640868122</v>
      </c>
      <c r="N475">
        <v>6.19</v>
      </c>
      <c r="O475">
        <v>0.63</v>
      </c>
      <c r="P475" s="62">
        <v>24.825120000000009</v>
      </c>
      <c r="Q475" s="62">
        <v>26.61542635658914</v>
      </c>
      <c r="R475" s="12">
        <v>31.91</v>
      </c>
      <c r="S475">
        <v>43.06</v>
      </c>
      <c r="T475">
        <v>1</v>
      </c>
      <c r="U475">
        <v>62.81</v>
      </c>
      <c r="V475">
        <v>71.430000000000007</v>
      </c>
      <c r="X475">
        <v>34575.26</v>
      </c>
      <c r="Y475">
        <v>42999000</v>
      </c>
      <c r="Z475">
        <v>19859000</v>
      </c>
      <c r="AA475">
        <v>4115000</v>
      </c>
    </row>
    <row r="476" spans="1:27" x14ac:dyDescent="0.3">
      <c r="A476" s="58" t="s">
        <v>50</v>
      </c>
      <c r="B476" s="58">
        <v>2020</v>
      </c>
      <c r="C476" s="58">
        <v>72.38</v>
      </c>
      <c r="D476" s="58">
        <v>72.38</v>
      </c>
      <c r="E476" s="58">
        <v>100</v>
      </c>
      <c r="F476" s="58">
        <v>69.39</v>
      </c>
      <c r="G476" s="58">
        <v>84.25</v>
      </c>
      <c r="H476" s="58">
        <v>60.42</v>
      </c>
      <c r="I476" s="81">
        <f t="shared" si="14"/>
        <v>10.88277937430588</v>
      </c>
      <c r="J476" s="81">
        <v>17.676198162855261</v>
      </c>
      <c r="K476" s="81">
        <v>16.983976908287392</v>
      </c>
      <c r="L476" s="14">
        <v>1.5513849809854834</v>
      </c>
      <c r="M476" s="14">
        <f t="shared" si="15"/>
        <v>1.998149005090236</v>
      </c>
      <c r="N476">
        <v>4.91</v>
      </c>
      <c r="O476">
        <v>0.53</v>
      </c>
      <c r="P476" s="62">
        <v>24.792209302325578</v>
      </c>
      <c r="Q476" s="62">
        <v>26.392868217054275</v>
      </c>
      <c r="R476" s="12">
        <v>35.049999999999997</v>
      </c>
      <c r="S476">
        <v>43.12</v>
      </c>
      <c r="T476">
        <v>1</v>
      </c>
      <c r="U476">
        <v>67.66</v>
      </c>
      <c r="V476">
        <v>71.430000000000007</v>
      </c>
      <c r="X476">
        <v>53251.4</v>
      </c>
      <c r="Y476">
        <v>47498000</v>
      </c>
      <c r="Z476">
        <v>23771000</v>
      </c>
      <c r="AA476">
        <v>3718000</v>
      </c>
    </row>
    <row r="477" spans="1:27" x14ac:dyDescent="0.3">
      <c r="A477" s="58" t="s">
        <v>50</v>
      </c>
      <c r="B477" s="58">
        <v>2021</v>
      </c>
      <c r="C477" s="58">
        <v>74.760000000000005</v>
      </c>
      <c r="D477" s="58">
        <v>74.760000000000005</v>
      </c>
      <c r="E477" s="58">
        <v>100</v>
      </c>
      <c r="F477" s="58">
        <v>68.430000000000007</v>
      </c>
      <c r="G477" s="58">
        <v>83.82</v>
      </c>
      <c r="H477" s="58">
        <v>70.47</v>
      </c>
      <c r="I477" s="81">
        <f t="shared" si="14"/>
        <v>11.139663717427098</v>
      </c>
      <c r="J477" s="81">
        <v>17.780638216279197</v>
      </c>
      <c r="K477" s="81">
        <v>17.018988440652379</v>
      </c>
      <c r="L477" s="14">
        <v>1.7225880103667564</v>
      </c>
      <c r="M477" s="14">
        <f t="shared" si="15"/>
        <v>2.1418068080266472</v>
      </c>
      <c r="N477">
        <v>6.6</v>
      </c>
      <c r="O477">
        <v>0.55000000000000004</v>
      </c>
      <c r="P477" s="62">
        <v>53.43942307692307</v>
      </c>
      <c r="Q477" s="62">
        <v>56.638499999999958</v>
      </c>
      <c r="R477" s="12">
        <v>93.21</v>
      </c>
      <c r="S477">
        <v>42.02</v>
      </c>
      <c r="T477">
        <v>1</v>
      </c>
      <c r="U477">
        <v>84.52</v>
      </c>
      <c r="V477">
        <v>56.25</v>
      </c>
      <c r="X477">
        <v>68848.5</v>
      </c>
      <c r="Y477">
        <v>52727000</v>
      </c>
      <c r="Z477">
        <v>24618000</v>
      </c>
      <c r="AA477">
        <v>4599000</v>
      </c>
    </row>
    <row r="478" spans="1:27" x14ac:dyDescent="0.3">
      <c r="A478" s="58" t="s">
        <v>758</v>
      </c>
      <c r="B478" s="58">
        <v>2008</v>
      </c>
      <c r="C478" s="58">
        <v>57.49</v>
      </c>
      <c r="D478" s="58">
        <v>57.49</v>
      </c>
      <c r="E478" s="58">
        <v>100</v>
      </c>
      <c r="F478" s="58">
        <v>46.62</v>
      </c>
      <c r="G478" s="58">
        <v>71.319999999999993</v>
      </c>
      <c r="H478" s="58">
        <v>47.69</v>
      </c>
      <c r="I478" s="81">
        <f t="shared" si="14"/>
        <v>9.1422306817983507</v>
      </c>
      <c r="J478" s="81">
        <v>15.148209239398456</v>
      </c>
      <c r="K478" s="81">
        <v>14.404680709851226</v>
      </c>
      <c r="L478" s="14">
        <v>0.25234889303769203</v>
      </c>
      <c r="M478" s="14">
        <f t="shared" si="15"/>
        <v>2.1033441479906707</v>
      </c>
      <c r="N478">
        <v>9.64</v>
      </c>
      <c r="O478">
        <v>0.78</v>
      </c>
      <c r="P478" s="62">
        <v>19.974545454545453</v>
      </c>
      <c r="Q478" s="62">
        <v>25.786875000000009</v>
      </c>
      <c r="R478" s="12">
        <v>34.380000000000003</v>
      </c>
      <c r="S478">
        <v>10</v>
      </c>
      <c r="T478">
        <v>1</v>
      </c>
      <c r="U478">
        <v>60.81</v>
      </c>
      <c r="V478">
        <v>100</v>
      </c>
      <c r="X478">
        <v>9341.58</v>
      </c>
      <c r="Y478">
        <v>3791261</v>
      </c>
      <c r="Z478">
        <v>1802492</v>
      </c>
      <c r="AA478">
        <v>287045</v>
      </c>
    </row>
    <row r="479" spans="1:27" x14ac:dyDescent="0.3">
      <c r="A479" s="58" t="s">
        <v>758</v>
      </c>
      <c r="B479" s="58">
        <v>2009</v>
      </c>
      <c r="C479" s="58">
        <v>57.86</v>
      </c>
      <c r="D479" s="58">
        <v>57.86</v>
      </c>
      <c r="E479" s="58">
        <v>100</v>
      </c>
      <c r="F479" s="58">
        <v>57.56</v>
      </c>
      <c r="G479" s="58">
        <v>66.39</v>
      </c>
      <c r="H479" s="58">
        <v>44.13</v>
      </c>
      <c r="I479" s="81">
        <f t="shared" si="14"/>
        <v>8.6122942584489195</v>
      </c>
      <c r="J479" s="81">
        <v>15.094841452720365</v>
      </c>
      <c r="K479" s="81">
        <v>14.414053609407436</v>
      </c>
      <c r="L479" s="14">
        <v>-0.16147594418433803</v>
      </c>
      <c r="M479" s="14">
        <f t="shared" si="15"/>
        <v>1.9754334513533092</v>
      </c>
      <c r="N479">
        <v>-2.75</v>
      </c>
      <c r="O479">
        <v>0.44</v>
      </c>
      <c r="P479" s="62">
        <v>16.568333333333328</v>
      </c>
      <c r="Q479" s="62">
        <v>16.611240310077516</v>
      </c>
      <c r="R479" s="12">
        <v>19.829999999999998</v>
      </c>
      <c r="S479">
        <v>38.04</v>
      </c>
      <c r="T479">
        <v>1</v>
      </c>
      <c r="U479">
        <v>46.05</v>
      </c>
      <c r="V479">
        <v>100</v>
      </c>
      <c r="X479">
        <v>5498.85</v>
      </c>
      <c r="Y479">
        <v>3594234</v>
      </c>
      <c r="Z479">
        <v>1819466</v>
      </c>
      <c r="AA479">
        <v>-149113</v>
      </c>
    </row>
    <row r="480" spans="1:27" x14ac:dyDescent="0.3">
      <c r="A480" s="58" t="s">
        <v>758</v>
      </c>
      <c r="B480" s="58">
        <v>2010</v>
      </c>
      <c r="C480" s="58">
        <v>63.12</v>
      </c>
      <c r="D480" s="58">
        <v>63.12</v>
      </c>
      <c r="E480" s="58">
        <v>100</v>
      </c>
      <c r="F480" s="58">
        <v>61.85</v>
      </c>
      <c r="G480" s="58">
        <v>65.430000000000007</v>
      </c>
      <c r="H480" s="58">
        <v>60.85</v>
      </c>
      <c r="I480" s="81">
        <f t="shared" si="14"/>
        <v>9.2448181242830589</v>
      </c>
      <c r="J480" s="81">
        <v>15.625330942509985</v>
      </c>
      <c r="K480" s="81">
        <v>15.020115762283176</v>
      </c>
      <c r="L480" s="14">
        <v>0.81503821128300047</v>
      </c>
      <c r="M480" s="14">
        <f t="shared" si="15"/>
        <v>1.8316463005502719</v>
      </c>
      <c r="N480">
        <v>21.37</v>
      </c>
      <c r="O480">
        <v>0.74</v>
      </c>
      <c r="P480" s="62">
        <v>16.501712062256811</v>
      </c>
      <c r="Q480" s="62">
        <v>17.427003891050575</v>
      </c>
      <c r="R480" s="12">
        <v>19.920000000000002</v>
      </c>
      <c r="S480">
        <v>41.67</v>
      </c>
      <c r="T480">
        <v>1</v>
      </c>
      <c r="U480">
        <v>67.86</v>
      </c>
      <c r="V480">
        <v>100</v>
      </c>
      <c r="X480">
        <v>10350.790000000001</v>
      </c>
      <c r="Y480">
        <v>6109350</v>
      </c>
      <c r="Z480">
        <v>3335442</v>
      </c>
      <c r="AA480">
        <v>1259262</v>
      </c>
    </row>
    <row r="481" spans="1:27" x14ac:dyDescent="0.3">
      <c r="A481" s="58" t="s">
        <v>758</v>
      </c>
      <c r="B481" s="58">
        <v>2011</v>
      </c>
      <c r="C481" s="58">
        <v>60.12</v>
      </c>
      <c r="D481" s="58">
        <v>60.12</v>
      </c>
      <c r="E481" s="58">
        <v>100</v>
      </c>
      <c r="F481" s="58">
        <v>46.38</v>
      </c>
      <c r="G481" s="58">
        <v>65.650000000000006</v>
      </c>
      <c r="H481" s="58">
        <v>67.47</v>
      </c>
      <c r="I481" s="81">
        <f t="shared" si="14"/>
        <v>9.4419599004914243</v>
      </c>
      <c r="J481" s="81">
        <v>15.792653558022103</v>
      </c>
      <c r="K481" s="81">
        <v>15.144685739768649</v>
      </c>
      <c r="L481" s="14">
        <v>0.97587500094658752</v>
      </c>
      <c r="M481" s="14">
        <f t="shared" si="15"/>
        <v>1.9116520545929168</v>
      </c>
      <c r="N481">
        <v>22.46</v>
      </c>
      <c r="O481">
        <v>0.78</v>
      </c>
      <c r="P481" s="62">
        <v>14.778235294117646</v>
      </c>
      <c r="Q481" s="62">
        <v>16.565686274509794</v>
      </c>
      <c r="R481" s="12">
        <v>21.87</v>
      </c>
      <c r="S481">
        <v>0</v>
      </c>
      <c r="T481">
        <v>1</v>
      </c>
      <c r="U481">
        <v>80.23</v>
      </c>
      <c r="V481">
        <v>100</v>
      </c>
      <c r="X481">
        <v>12606.4</v>
      </c>
      <c r="Y481">
        <v>7222080</v>
      </c>
      <c r="Z481">
        <v>3777926</v>
      </c>
      <c r="AA481">
        <v>1653488</v>
      </c>
    </row>
    <row r="482" spans="1:27" x14ac:dyDescent="0.3">
      <c r="A482" s="58" t="s">
        <v>758</v>
      </c>
      <c r="B482" s="58">
        <v>2012</v>
      </c>
      <c r="C482" s="58">
        <v>59.53</v>
      </c>
      <c r="D482" s="58">
        <v>59.53</v>
      </c>
      <c r="E482" s="58">
        <v>100</v>
      </c>
      <c r="F482" s="58">
        <v>45.85</v>
      </c>
      <c r="G482" s="58">
        <v>61.84</v>
      </c>
      <c r="H482" s="58">
        <v>72.14</v>
      </c>
      <c r="I482" s="81">
        <f t="shared" si="14"/>
        <v>9.5475694649664842</v>
      </c>
      <c r="J482" s="81">
        <v>15.813068688498234</v>
      </c>
      <c r="K482" s="81">
        <v>15.010687390907702</v>
      </c>
      <c r="L482" s="14">
        <v>0.77011192539291862</v>
      </c>
      <c r="M482" s="14">
        <f t="shared" si="15"/>
        <v>2.2308469188067583</v>
      </c>
      <c r="N482">
        <v>16.02</v>
      </c>
      <c r="O482">
        <v>0.64</v>
      </c>
      <c r="P482" s="62">
        <v>7.9368359374999926</v>
      </c>
      <c r="Q482" s="62">
        <v>9.5380468750000045</v>
      </c>
      <c r="R482" s="12">
        <v>13.01</v>
      </c>
      <c r="S482">
        <v>0</v>
      </c>
      <c r="T482">
        <v>1</v>
      </c>
      <c r="U482">
        <v>90.22</v>
      </c>
      <c r="V482">
        <v>100</v>
      </c>
      <c r="X482">
        <v>14010.6</v>
      </c>
      <c r="Y482">
        <v>7371035</v>
      </c>
      <c r="Z482">
        <v>3304142</v>
      </c>
      <c r="AA482">
        <v>1160008</v>
      </c>
    </row>
    <row r="483" spans="1:27" x14ac:dyDescent="0.3">
      <c r="A483" s="58" t="s">
        <v>758</v>
      </c>
      <c r="B483" s="58">
        <v>2013</v>
      </c>
      <c r="C483" s="58">
        <v>55.84</v>
      </c>
      <c r="D483" s="58">
        <v>55.84</v>
      </c>
      <c r="E483" s="58">
        <v>100</v>
      </c>
      <c r="F483" s="58">
        <v>43.64</v>
      </c>
      <c r="G483" s="58">
        <v>63.72</v>
      </c>
      <c r="H483" s="58">
        <v>57.48</v>
      </c>
      <c r="I483" s="81">
        <f t="shared" si="14"/>
        <v>9.9111039738211648</v>
      </c>
      <c r="J483" s="81">
        <v>16.246859685267204</v>
      </c>
      <c r="K483" s="81">
        <v>15.308816820453721</v>
      </c>
      <c r="L483" s="14">
        <v>0.68828136164041098</v>
      </c>
      <c r="M483" s="14">
        <f t="shared" si="15"/>
        <v>2.5549760882701116</v>
      </c>
      <c r="N483">
        <v>11.18</v>
      </c>
      <c r="O483">
        <v>0.46</v>
      </c>
      <c r="P483" s="62">
        <v>4.5099606299212596</v>
      </c>
      <c r="Q483" s="62">
        <v>5.3667968749999986</v>
      </c>
      <c r="R483" s="12">
        <v>8.0399999999999991</v>
      </c>
      <c r="S483">
        <v>0</v>
      </c>
      <c r="T483">
        <v>1</v>
      </c>
      <c r="U483">
        <v>74.44</v>
      </c>
      <c r="V483">
        <v>100</v>
      </c>
      <c r="X483">
        <v>20152.91</v>
      </c>
      <c r="Y483">
        <v>11374217</v>
      </c>
      <c r="Z483">
        <v>4451790</v>
      </c>
      <c r="AA483">
        <v>990292</v>
      </c>
    </row>
    <row r="484" spans="1:27" x14ac:dyDescent="0.3">
      <c r="A484" s="58" t="s">
        <v>758</v>
      </c>
      <c r="B484" s="58">
        <v>2014</v>
      </c>
      <c r="C484" s="58">
        <v>64.7</v>
      </c>
      <c r="D484" s="58">
        <v>64.7</v>
      </c>
      <c r="E484" s="58">
        <v>100</v>
      </c>
      <c r="F484" s="58">
        <v>41.36</v>
      </c>
      <c r="G484" s="58">
        <v>89.38</v>
      </c>
      <c r="H484" s="58">
        <v>51.99</v>
      </c>
      <c r="I484" s="81">
        <f t="shared" si="14"/>
        <v>10.322251504377949</v>
      </c>
      <c r="J484" s="81">
        <v>16.374648059260782</v>
      </c>
      <c r="K484" s="81">
        <v>15.332555730723962</v>
      </c>
      <c r="L484" s="14">
        <v>0.89312486321691187</v>
      </c>
      <c r="M484" s="14">
        <f t="shared" si="15"/>
        <v>2.8351428630968898</v>
      </c>
      <c r="N484">
        <v>11.74</v>
      </c>
      <c r="O484">
        <v>0.45</v>
      </c>
      <c r="P484" s="62">
        <v>5.9405577689243021</v>
      </c>
      <c r="Q484" s="62">
        <v>6.9000390625000003</v>
      </c>
      <c r="R484" s="12">
        <v>8.77</v>
      </c>
      <c r="S484">
        <v>0</v>
      </c>
      <c r="T484">
        <v>1</v>
      </c>
      <c r="U484">
        <v>67.78</v>
      </c>
      <c r="V484">
        <v>100</v>
      </c>
      <c r="X484">
        <v>30401.63</v>
      </c>
      <c r="Y484">
        <v>12924665</v>
      </c>
      <c r="Z484">
        <v>4558735</v>
      </c>
      <c r="AA484">
        <v>1442751</v>
      </c>
    </row>
    <row r="485" spans="1:27" x14ac:dyDescent="0.3">
      <c r="A485" s="58" t="s">
        <v>758</v>
      </c>
      <c r="B485" s="58">
        <v>2015</v>
      </c>
      <c r="C485" s="58">
        <v>60.53</v>
      </c>
      <c r="D485" s="58">
        <v>60.53</v>
      </c>
      <c r="E485" s="58">
        <v>100</v>
      </c>
      <c r="F485" s="58">
        <v>39.770000000000003</v>
      </c>
      <c r="G485" s="58">
        <v>88.85</v>
      </c>
      <c r="H485" s="58">
        <v>38.700000000000003</v>
      </c>
      <c r="I485" s="81">
        <f t="shared" si="14"/>
        <v>10.575459103663695</v>
      </c>
      <c r="J485" s="81">
        <v>16.481012135891632</v>
      </c>
      <c r="K485" s="81">
        <v>15.401476547463139</v>
      </c>
      <c r="L485" s="14">
        <v>1.0215681640806471</v>
      </c>
      <c r="M485" s="14">
        <f t="shared" si="15"/>
        <v>2.9433123253099351</v>
      </c>
      <c r="N485">
        <v>11.89</v>
      </c>
      <c r="O485">
        <v>0.44</v>
      </c>
      <c r="P485" s="62">
        <v>7.6819367588932828</v>
      </c>
      <c r="Q485" s="62">
        <v>8.2714785992217958</v>
      </c>
      <c r="R485" s="12">
        <v>9.17</v>
      </c>
      <c r="S485">
        <v>0</v>
      </c>
      <c r="T485">
        <v>1</v>
      </c>
      <c r="U485">
        <v>46.88</v>
      </c>
      <c r="V485">
        <v>90</v>
      </c>
      <c r="X485">
        <v>39161.879999999997</v>
      </c>
      <c r="Y485">
        <v>14375158</v>
      </c>
      <c r="Z485">
        <v>4884007</v>
      </c>
      <c r="AA485">
        <v>1777547</v>
      </c>
    </row>
    <row r="486" spans="1:27" x14ac:dyDescent="0.3">
      <c r="A486" s="58" t="s">
        <v>758</v>
      </c>
      <c r="B486" s="58">
        <v>2016</v>
      </c>
      <c r="C486" s="58">
        <v>62.48</v>
      </c>
      <c r="D486" s="58">
        <v>62.48</v>
      </c>
      <c r="E486" s="58">
        <v>100</v>
      </c>
      <c r="F486" s="58">
        <v>46.05</v>
      </c>
      <c r="G486" s="58">
        <v>89.69</v>
      </c>
      <c r="H486" s="58">
        <v>37.29</v>
      </c>
      <c r="I486" s="81">
        <f t="shared" si="14"/>
        <v>10.484909002370644</v>
      </c>
      <c r="J486" s="81">
        <v>16.735182508613651</v>
      </c>
      <c r="K486" s="81">
        <v>15.831274940760869</v>
      </c>
      <c r="L486" s="14">
        <v>1.0312149293886332</v>
      </c>
      <c r="M486" s="14">
        <f t="shared" si="15"/>
        <v>2.4692329796336838</v>
      </c>
      <c r="N486">
        <v>9.58</v>
      </c>
      <c r="O486">
        <v>0.37</v>
      </c>
      <c r="P486" s="62">
        <v>5.3497665369649798</v>
      </c>
      <c r="Q486" s="62">
        <v>5.6182329317269106</v>
      </c>
      <c r="R486" s="12">
        <v>8.7100000000000009</v>
      </c>
      <c r="S486">
        <v>0</v>
      </c>
      <c r="T486">
        <v>1</v>
      </c>
      <c r="U486">
        <v>40.200000000000003</v>
      </c>
      <c r="V486">
        <v>100</v>
      </c>
      <c r="X486">
        <v>35771.58</v>
      </c>
      <c r="Y486">
        <v>18535206</v>
      </c>
      <c r="Z486">
        <v>7506463</v>
      </c>
      <c r="AA486">
        <v>1804471</v>
      </c>
    </row>
    <row r="487" spans="1:27" x14ac:dyDescent="0.3">
      <c r="A487" s="58" t="s">
        <v>758</v>
      </c>
      <c r="B487" s="58">
        <v>2017</v>
      </c>
      <c r="C487" s="58">
        <v>70.06</v>
      </c>
      <c r="D487" s="58">
        <v>70.06</v>
      </c>
      <c r="E487" s="58">
        <v>100</v>
      </c>
      <c r="F487" s="58">
        <v>61.76</v>
      </c>
      <c r="G487" s="58">
        <v>89.58</v>
      </c>
      <c r="H487" s="58">
        <v>47.81</v>
      </c>
      <c r="I487" s="81">
        <f t="shared" si="14"/>
        <v>10.758249629078664</v>
      </c>
      <c r="J487" s="81">
        <v>16.787103815664938</v>
      </c>
      <c r="K487" s="81">
        <v>15.839294030312477</v>
      </c>
      <c r="L487" s="14">
        <v>1.2446731914523117</v>
      </c>
      <c r="M487" s="14">
        <f t="shared" si="15"/>
        <v>2.5800525974969934</v>
      </c>
      <c r="N487">
        <v>11.94</v>
      </c>
      <c r="O487">
        <v>0.46</v>
      </c>
      <c r="P487" s="62">
        <v>5.8285490196078431</v>
      </c>
      <c r="Q487" s="62">
        <v>6.2326050420168064</v>
      </c>
      <c r="R487" s="12">
        <v>8.64</v>
      </c>
      <c r="S487">
        <v>36.54</v>
      </c>
      <c r="T487">
        <v>1</v>
      </c>
      <c r="U487">
        <v>56.03</v>
      </c>
      <c r="V487">
        <v>100</v>
      </c>
      <c r="X487">
        <v>47016.3</v>
      </c>
      <c r="Y487">
        <v>19523000</v>
      </c>
      <c r="Z487">
        <v>7566900</v>
      </c>
      <c r="AA487">
        <v>2471800</v>
      </c>
    </row>
    <row r="488" spans="1:27" x14ac:dyDescent="0.3">
      <c r="A488" s="58" t="s">
        <v>758</v>
      </c>
      <c r="B488" s="58">
        <v>2018</v>
      </c>
      <c r="C488" s="58">
        <v>75.239999999999995</v>
      </c>
      <c r="D488" s="58">
        <v>75.239999999999995</v>
      </c>
      <c r="E488" s="58">
        <v>100</v>
      </c>
      <c r="F488" s="58">
        <v>61.08</v>
      </c>
      <c r="G488" s="58">
        <v>90.38</v>
      </c>
      <c r="H488" s="58">
        <v>67.25</v>
      </c>
      <c r="I488" s="81">
        <f t="shared" si="14"/>
        <v>11.044952732057739</v>
      </c>
      <c r="J488" s="81">
        <v>16.874687004074801</v>
      </c>
      <c r="K488" s="81">
        <v>15.939877662997102</v>
      </c>
      <c r="L488" s="14">
        <v>1.3566853076157728</v>
      </c>
      <c r="M488" s="14">
        <f t="shared" si="15"/>
        <v>2.5467278550599932</v>
      </c>
      <c r="N488">
        <v>12.59</v>
      </c>
      <c r="O488">
        <v>0.51</v>
      </c>
      <c r="P488" s="62">
        <v>15.665081300813005</v>
      </c>
      <c r="Q488" s="62">
        <v>17.575252918287951</v>
      </c>
      <c r="R488" s="12">
        <v>28</v>
      </c>
      <c r="S488">
        <v>35.229999999999997</v>
      </c>
      <c r="T488">
        <v>1</v>
      </c>
      <c r="U488">
        <v>75</v>
      </c>
      <c r="V488">
        <v>100</v>
      </c>
      <c r="X488">
        <v>62627.06</v>
      </c>
      <c r="Y488">
        <v>21310000</v>
      </c>
      <c r="Z488">
        <v>8367600</v>
      </c>
      <c r="AA488">
        <v>2883300</v>
      </c>
    </row>
    <row r="489" spans="1:27" x14ac:dyDescent="0.3">
      <c r="A489" s="58" t="s">
        <v>758</v>
      </c>
      <c r="B489" s="58">
        <v>2019</v>
      </c>
      <c r="C489" s="58">
        <v>78.36</v>
      </c>
      <c r="D489" s="58">
        <v>78.36</v>
      </c>
      <c r="E489" s="58">
        <v>83.33</v>
      </c>
      <c r="F489" s="58">
        <v>68.88</v>
      </c>
      <c r="G489" s="58">
        <v>88.32</v>
      </c>
      <c r="H489" s="58">
        <v>73.28</v>
      </c>
      <c r="I489" s="81">
        <f t="shared" si="14"/>
        <v>10.988333856661189</v>
      </c>
      <c r="J489" s="81">
        <v>16.970879862332346</v>
      </c>
      <c r="K489" s="81">
        <v>16.075689068307828</v>
      </c>
      <c r="L489" s="14">
        <v>1.3140999415714039</v>
      </c>
      <c r="M489" s="14">
        <f t="shared" si="15"/>
        <v>2.4478027710541692</v>
      </c>
      <c r="N489">
        <v>11.69</v>
      </c>
      <c r="O489">
        <v>0.5</v>
      </c>
      <c r="P489" s="62">
        <v>24.825120000000009</v>
      </c>
      <c r="Q489" s="62">
        <v>26.61542635658914</v>
      </c>
      <c r="R489" s="12">
        <v>31.91</v>
      </c>
      <c r="S489">
        <v>37.14</v>
      </c>
      <c r="T489">
        <v>1</v>
      </c>
      <c r="U489">
        <v>86.31</v>
      </c>
      <c r="V489">
        <v>100</v>
      </c>
      <c r="X489">
        <v>59179.7</v>
      </c>
      <c r="Y489">
        <v>23461700</v>
      </c>
      <c r="Z489">
        <v>9584800</v>
      </c>
      <c r="AA489">
        <v>2721400</v>
      </c>
    </row>
    <row r="490" spans="1:27" x14ac:dyDescent="0.3">
      <c r="A490" s="58" t="s">
        <v>758</v>
      </c>
      <c r="B490" s="58">
        <v>2020</v>
      </c>
      <c r="C490" s="58">
        <v>75.7</v>
      </c>
      <c r="D490" s="58">
        <v>75.7</v>
      </c>
      <c r="E490" s="58">
        <v>100</v>
      </c>
      <c r="F490" s="58">
        <v>66.83</v>
      </c>
      <c r="G490" s="58">
        <v>86.35</v>
      </c>
      <c r="H490" s="58">
        <v>68.77</v>
      </c>
      <c r="I490" s="81">
        <f t="shared" si="14"/>
        <v>11.628451733820718</v>
      </c>
      <c r="J490" s="81">
        <v>17.149830685784298</v>
      </c>
      <c r="K490" s="81">
        <v>16.361700436169173</v>
      </c>
      <c r="L490" s="14">
        <v>1.6575611876158287</v>
      </c>
      <c r="M490" s="14">
        <f t="shared" si="15"/>
        <v>2.199280474040632</v>
      </c>
      <c r="N490">
        <v>14.49</v>
      </c>
      <c r="O490">
        <v>0.5</v>
      </c>
      <c r="P490" s="62">
        <v>24.792209302325578</v>
      </c>
      <c r="Q490" s="62">
        <v>26.392868217054275</v>
      </c>
      <c r="R490" s="12">
        <v>35.049999999999997</v>
      </c>
      <c r="S490">
        <v>34.78</v>
      </c>
      <c r="T490">
        <v>1</v>
      </c>
      <c r="U490">
        <v>83.33</v>
      </c>
      <c r="V490">
        <v>100</v>
      </c>
      <c r="X490">
        <v>112246.39999999999</v>
      </c>
      <c r="Y490">
        <v>28059300</v>
      </c>
      <c r="Z490">
        <v>12758400</v>
      </c>
      <c r="AA490">
        <v>4246500</v>
      </c>
    </row>
    <row r="491" spans="1:27" x14ac:dyDescent="0.3">
      <c r="A491" s="58" t="s">
        <v>758</v>
      </c>
      <c r="B491" s="58">
        <v>2021</v>
      </c>
      <c r="C491" s="58">
        <v>76.72</v>
      </c>
      <c r="D491" s="58">
        <v>76.72</v>
      </c>
      <c r="E491" s="58">
        <v>100</v>
      </c>
      <c r="F491" s="58">
        <v>67.16</v>
      </c>
      <c r="G491" s="58">
        <v>83.32</v>
      </c>
      <c r="H491" s="58">
        <v>77.31</v>
      </c>
      <c r="I491" s="81">
        <f t="shared" si="14"/>
        <v>12.024378092128503</v>
      </c>
      <c r="J491" s="81">
        <v>17.242814186710909</v>
      </c>
      <c r="K491" s="81">
        <v>16.75729865823283</v>
      </c>
      <c r="L491" s="14">
        <v>2.0594556475913235</v>
      </c>
      <c r="M491" s="14">
        <f t="shared" si="15"/>
        <v>1.6250125331799448</v>
      </c>
      <c r="N491">
        <v>21</v>
      </c>
      <c r="O491">
        <v>0.6</v>
      </c>
      <c r="P491" s="62">
        <v>53.43942307692307</v>
      </c>
      <c r="Q491" s="62">
        <v>56.638499999999958</v>
      </c>
      <c r="R491" s="12">
        <v>93.21</v>
      </c>
      <c r="S491">
        <v>34.880000000000003</v>
      </c>
      <c r="T491">
        <v>1</v>
      </c>
      <c r="U491">
        <v>94.02</v>
      </c>
      <c r="V491">
        <v>100</v>
      </c>
      <c r="X491">
        <v>166771.20000000001</v>
      </c>
      <c r="Y491">
        <v>30793500</v>
      </c>
      <c r="Z491">
        <v>18949700</v>
      </c>
      <c r="AA491">
        <v>6841700</v>
      </c>
    </row>
    <row r="492" spans="1:27" x14ac:dyDescent="0.3">
      <c r="A492" s="58" t="s">
        <v>53</v>
      </c>
      <c r="B492" s="58">
        <v>2008</v>
      </c>
      <c r="C492" s="58">
        <v>76.66</v>
      </c>
      <c r="D492" s="58">
        <v>42.88</v>
      </c>
      <c r="E492" s="58">
        <v>17.649999999999999</v>
      </c>
      <c r="F492" s="58">
        <v>80.23</v>
      </c>
      <c r="G492" s="58">
        <v>83.8</v>
      </c>
      <c r="H492" s="58">
        <v>59.86</v>
      </c>
      <c r="I492" s="81">
        <f t="shared" si="14"/>
        <v>11.203459571954316</v>
      </c>
      <c r="J492" s="81">
        <v>17.930389603793387</v>
      </c>
      <c r="K492" s="81">
        <v>17.634854211922462</v>
      </c>
      <c r="L492" s="14">
        <v>2.188517670888193</v>
      </c>
      <c r="M492" s="14">
        <f t="shared" si="15"/>
        <v>1.343845650154563</v>
      </c>
      <c r="N492">
        <v>4.41</v>
      </c>
      <c r="O492">
        <v>0.48</v>
      </c>
      <c r="P492" s="62">
        <v>19.974545454545453</v>
      </c>
      <c r="Q492" s="62">
        <v>25.786875000000009</v>
      </c>
      <c r="R492" s="12">
        <v>34.380000000000003</v>
      </c>
      <c r="S492">
        <v>50</v>
      </c>
      <c r="T492">
        <v>1</v>
      </c>
      <c r="U492">
        <v>54.38</v>
      </c>
      <c r="V492">
        <v>75</v>
      </c>
      <c r="X492">
        <v>73383.88</v>
      </c>
      <c r="Y492">
        <v>61244806</v>
      </c>
      <c r="Z492">
        <v>45574286</v>
      </c>
      <c r="AA492">
        <v>7921978</v>
      </c>
    </row>
    <row r="493" spans="1:27" x14ac:dyDescent="0.3">
      <c r="A493" s="58" t="s">
        <v>53</v>
      </c>
      <c r="B493" s="58">
        <v>2009</v>
      </c>
      <c r="C493" s="58">
        <v>76.099999999999994</v>
      </c>
      <c r="D493" s="58">
        <v>39.659999999999997</v>
      </c>
      <c r="E493" s="58">
        <v>9.3800000000000008</v>
      </c>
      <c r="F493" s="58">
        <v>83.13</v>
      </c>
      <c r="G493" s="58">
        <v>87.29</v>
      </c>
      <c r="H493" s="58">
        <v>47.7</v>
      </c>
      <c r="I493" s="81">
        <f t="shared" si="14"/>
        <v>9.6113254597626394</v>
      </c>
      <c r="J493" s="81">
        <v>17.893209107535846</v>
      </c>
      <c r="K493" s="81">
        <v>17.229854214112414</v>
      </c>
      <c r="L493" s="14">
        <v>1.7817271466803266</v>
      </c>
      <c r="M493" s="14">
        <f t="shared" si="15"/>
        <v>1.9412942570106937</v>
      </c>
      <c r="N493">
        <v>5.86</v>
      </c>
      <c r="O493">
        <v>0.45</v>
      </c>
      <c r="P493" s="62">
        <v>16.568333333333328</v>
      </c>
      <c r="Q493" s="62">
        <v>16.611240310077516</v>
      </c>
      <c r="R493" s="12">
        <v>19.829999999999998</v>
      </c>
      <c r="S493">
        <v>50</v>
      </c>
      <c r="T493">
        <v>1</v>
      </c>
      <c r="U493">
        <v>39.78</v>
      </c>
      <c r="V493">
        <v>64.709999999999994</v>
      </c>
      <c r="X493">
        <v>14932.95</v>
      </c>
      <c r="Y493">
        <v>59009506</v>
      </c>
      <c r="Z493">
        <v>30396992</v>
      </c>
      <c r="AA493">
        <v>4940107</v>
      </c>
    </row>
    <row r="494" spans="1:27" x14ac:dyDescent="0.3">
      <c r="A494" s="58" t="s">
        <v>53</v>
      </c>
      <c r="B494" s="58">
        <v>2010</v>
      </c>
      <c r="C494" s="58">
        <v>85.8</v>
      </c>
      <c r="D494" s="58">
        <v>48.9</v>
      </c>
      <c r="E494" s="58">
        <v>16.98</v>
      </c>
      <c r="F494" s="58">
        <v>87.47</v>
      </c>
      <c r="G494" s="58">
        <v>89.91</v>
      </c>
      <c r="H494" s="58">
        <v>76.67</v>
      </c>
      <c r="I494" s="81">
        <f t="shared" si="14"/>
        <v>10.945638478485346</v>
      </c>
      <c r="J494" s="81">
        <v>18.076193075413133</v>
      </c>
      <c r="K494" s="81">
        <v>17.180549152655718</v>
      </c>
      <c r="L494" s="14">
        <v>2.5912487085747236</v>
      </c>
      <c r="M494" s="14">
        <f t="shared" si="15"/>
        <v>2.4489121921584993</v>
      </c>
      <c r="N494">
        <v>14.71</v>
      </c>
      <c r="O494">
        <v>0.52</v>
      </c>
      <c r="P494" s="62">
        <v>16.501712062256811</v>
      </c>
      <c r="Q494" s="62">
        <v>17.427003891050575</v>
      </c>
      <c r="R494" s="12">
        <v>19.920000000000002</v>
      </c>
      <c r="S494">
        <v>50</v>
      </c>
      <c r="T494">
        <v>1</v>
      </c>
      <c r="U494">
        <v>82.7</v>
      </c>
      <c r="V494">
        <v>75</v>
      </c>
      <c r="X494">
        <v>56706.18</v>
      </c>
      <c r="Y494">
        <v>70858329</v>
      </c>
      <c r="Z494">
        <v>28934614</v>
      </c>
      <c r="AA494">
        <v>12346427</v>
      </c>
    </row>
    <row r="495" spans="1:27" x14ac:dyDescent="0.3">
      <c r="A495" s="58" t="s">
        <v>53</v>
      </c>
      <c r="B495" s="58">
        <v>2011</v>
      </c>
      <c r="C495" s="58">
        <v>77.83</v>
      </c>
      <c r="D495" s="58">
        <v>49.12</v>
      </c>
      <c r="E495" s="58">
        <v>15.38</v>
      </c>
      <c r="F495" s="58">
        <v>82.59</v>
      </c>
      <c r="G495" s="58">
        <v>86.13</v>
      </c>
      <c r="H495" s="58">
        <v>57.4</v>
      </c>
      <c r="I495" s="81">
        <f t="shared" si="14"/>
        <v>11.325679081098643</v>
      </c>
      <c r="J495" s="81">
        <v>18.145137720872466</v>
      </c>
      <c r="K495" s="81">
        <v>17.443233020453114</v>
      </c>
      <c r="L495" s="14">
        <v>2.706382144001513</v>
      </c>
      <c r="M495" s="14">
        <f t="shared" si="15"/>
        <v>2.0175919582474533</v>
      </c>
      <c r="N495">
        <v>5.05</v>
      </c>
      <c r="O495">
        <v>0.5</v>
      </c>
      <c r="P495" s="62">
        <v>14.778235294117646</v>
      </c>
      <c r="Q495" s="62">
        <v>16.565686274509794</v>
      </c>
      <c r="R495" s="12">
        <v>21.87</v>
      </c>
      <c r="S495">
        <v>50</v>
      </c>
      <c r="T495">
        <v>1</v>
      </c>
      <c r="U495">
        <v>54.62</v>
      </c>
      <c r="V495">
        <v>75</v>
      </c>
      <c r="X495">
        <v>82923.94</v>
      </c>
      <c r="Y495">
        <v>75915977</v>
      </c>
      <c r="Z495">
        <v>37627022</v>
      </c>
      <c r="AA495">
        <v>13975000</v>
      </c>
    </row>
    <row r="496" spans="1:27" x14ac:dyDescent="0.3">
      <c r="A496" s="58" t="s">
        <v>53</v>
      </c>
      <c r="B496" s="58">
        <v>2012</v>
      </c>
      <c r="C496" s="58">
        <v>73.83</v>
      </c>
      <c r="D496" s="58">
        <v>50.15</v>
      </c>
      <c r="E496" s="58">
        <v>30.56</v>
      </c>
      <c r="F496" s="58">
        <v>74.13</v>
      </c>
      <c r="G496" s="58">
        <v>71.290000000000006</v>
      </c>
      <c r="H496" s="58">
        <v>77.58</v>
      </c>
      <c r="I496" s="81">
        <f t="shared" si="14"/>
        <v>10.911092125844842</v>
      </c>
      <c r="J496" s="81">
        <v>18.067460183896486</v>
      </c>
      <c r="K496" s="81">
        <v>17.35590711498228</v>
      </c>
      <c r="L496" s="14">
        <v>2.06416608874797</v>
      </c>
      <c r="M496" s="14">
        <f t="shared" si="15"/>
        <v>2.0371526415296257</v>
      </c>
      <c r="N496">
        <v>-2.36</v>
      </c>
      <c r="O496">
        <v>0.46</v>
      </c>
      <c r="P496" s="62">
        <v>7.9368359374999926</v>
      </c>
      <c r="Q496" s="62">
        <v>9.5380468750000045</v>
      </c>
      <c r="R496" s="12">
        <v>13.01</v>
      </c>
      <c r="S496">
        <v>0</v>
      </c>
      <c r="T496">
        <v>0</v>
      </c>
      <c r="U496">
        <v>85.11</v>
      </c>
      <c r="V496">
        <v>71.430000000000007</v>
      </c>
      <c r="X496">
        <v>54780.639999999999</v>
      </c>
      <c r="Y496">
        <v>70242225</v>
      </c>
      <c r="Z496">
        <v>34480590</v>
      </c>
      <c r="AA496">
        <v>6878725</v>
      </c>
    </row>
    <row r="497" spans="1:27" x14ac:dyDescent="0.3">
      <c r="A497" s="58" t="s">
        <v>53</v>
      </c>
      <c r="B497" s="58">
        <v>2013</v>
      </c>
      <c r="C497" s="58">
        <v>73.73</v>
      </c>
      <c r="D497" s="58">
        <v>70.5</v>
      </c>
      <c r="E497" s="58">
        <v>67.86</v>
      </c>
      <c r="F497" s="58">
        <v>80.099999999999994</v>
      </c>
      <c r="G497" s="58">
        <v>78.040000000000006</v>
      </c>
      <c r="H497" s="58">
        <v>57.52</v>
      </c>
      <c r="I497" s="81">
        <f t="shared" si="14"/>
        <v>11.017565627002904</v>
      </c>
      <c r="J497" s="81">
        <v>17.988531910804419</v>
      </c>
      <c r="K497" s="81">
        <v>17.299720755236248</v>
      </c>
      <c r="L497" s="14">
        <v>2.3215560019593857</v>
      </c>
      <c r="M497" s="14">
        <f t="shared" si="15"/>
        <v>1.9913467239845835</v>
      </c>
      <c r="N497">
        <v>3.75</v>
      </c>
      <c r="O497">
        <v>0.5</v>
      </c>
      <c r="P497" s="62">
        <v>4.5099606299212596</v>
      </c>
      <c r="Q497" s="62">
        <v>5.3667968749999986</v>
      </c>
      <c r="R497" s="12">
        <v>8.0399999999999991</v>
      </c>
      <c r="S497">
        <v>0</v>
      </c>
      <c r="T497">
        <v>1</v>
      </c>
      <c r="U497">
        <v>57.61</v>
      </c>
      <c r="V497">
        <v>69.23</v>
      </c>
      <c r="X497">
        <v>60935.16</v>
      </c>
      <c r="Y497">
        <v>64911276</v>
      </c>
      <c r="Z497">
        <v>32596672</v>
      </c>
      <c r="AA497">
        <v>9191520</v>
      </c>
    </row>
    <row r="498" spans="1:27" x14ac:dyDescent="0.3">
      <c r="A498" s="58" t="s">
        <v>53</v>
      </c>
      <c r="B498" s="58">
        <v>2014</v>
      </c>
      <c r="C498" s="58">
        <v>79.37</v>
      </c>
      <c r="D498" s="58">
        <v>62.05</v>
      </c>
      <c r="E498" s="58">
        <v>47.58</v>
      </c>
      <c r="F498" s="58">
        <v>81.069999999999993</v>
      </c>
      <c r="G498" s="58">
        <v>77.97</v>
      </c>
      <c r="H498" s="58">
        <v>79.2</v>
      </c>
      <c r="I498" s="81">
        <f t="shared" si="14"/>
        <v>10.965212975841613</v>
      </c>
      <c r="J498" s="81">
        <v>18.019490296450346</v>
      </c>
      <c r="K498" s="81">
        <v>17.275991615718056</v>
      </c>
      <c r="L498" s="14">
        <v>2.1183705055476638</v>
      </c>
      <c r="M498" s="14">
        <f t="shared" si="15"/>
        <v>2.1032813665974226</v>
      </c>
      <c r="N498">
        <v>6.41</v>
      </c>
      <c r="O498">
        <v>0.43</v>
      </c>
      <c r="P498" s="62">
        <v>5.9405577689243021</v>
      </c>
      <c r="Q498" s="62">
        <v>6.9000390625000003</v>
      </c>
      <c r="R498" s="12">
        <v>8.77</v>
      </c>
      <c r="S498">
        <v>0</v>
      </c>
      <c r="T498">
        <v>1</v>
      </c>
      <c r="U498">
        <v>91.85</v>
      </c>
      <c r="V498">
        <v>86.67</v>
      </c>
      <c r="X498">
        <v>57827.11</v>
      </c>
      <c r="Y498">
        <v>66952254</v>
      </c>
      <c r="Z498">
        <v>31832286</v>
      </c>
      <c r="AA498">
        <v>7317573</v>
      </c>
    </row>
    <row r="499" spans="1:27" x14ac:dyDescent="0.3">
      <c r="A499" s="58" t="s">
        <v>53</v>
      </c>
      <c r="B499" s="58">
        <v>2015</v>
      </c>
      <c r="C499" s="58">
        <v>80.16</v>
      </c>
      <c r="D499" s="58">
        <v>80.16</v>
      </c>
      <c r="E499" s="58">
        <v>100</v>
      </c>
      <c r="F499" s="58">
        <v>79.62</v>
      </c>
      <c r="G499" s="58">
        <v>78.650000000000006</v>
      </c>
      <c r="H499" s="58">
        <v>83.44</v>
      </c>
      <c r="I499" s="81">
        <f t="shared" si="14"/>
        <v>10.892312690586765</v>
      </c>
      <c r="J499" s="81">
        <v>17.907132918354776</v>
      </c>
      <c r="K499" s="81">
        <v>17.211751074644862</v>
      </c>
      <c r="L499" s="14">
        <v>1.455062674062126</v>
      </c>
      <c r="M499" s="14">
        <f t="shared" si="15"/>
        <v>2.0044743237411704</v>
      </c>
      <c r="N499">
        <v>-0.15</v>
      </c>
      <c r="O499">
        <v>0.38</v>
      </c>
      <c r="P499" s="62">
        <v>7.6819367588932828</v>
      </c>
      <c r="Q499" s="62">
        <v>8.2714785992217958</v>
      </c>
      <c r="R499" s="12">
        <v>9.17</v>
      </c>
      <c r="S499">
        <v>0</v>
      </c>
      <c r="T499">
        <v>1</v>
      </c>
      <c r="U499">
        <v>97.61</v>
      </c>
      <c r="V499">
        <v>85.71</v>
      </c>
      <c r="X499">
        <v>53761.49</v>
      </c>
      <c r="Y499">
        <v>59836890</v>
      </c>
      <c r="Z499">
        <v>29851662</v>
      </c>
      <c r="AA499">
        <v>3284752</v>
      </c>
    </row>
    <row r="500" spans="1:27" x14ac:dyDescent="0.3">
      <c r="A500" s="58" t="s">
        <v>53</v>
      </c>
      <c r="B500" s="58">
        <v>2016</v>
      </c>
      <c r="C500" s="58">
        <v>79.89</v>
      </c>
      <c r="D500" s="58">
        <v>45.04</v>
      </c>
      <c r="E500" s="58">
        <v>12.71</v>
      </c>
      <c r="F500" s="58">
        <v>77.86</v>
      </c>
      <c r="G500" s="58">
        <v>80.680000000000007</v>
      </c>
      <c r="H500" s="58">
        <v>81.510000000000005</v>
      </c>
      <c r="I500" s="81">
        <f t="shared" si="14"/>
        <v>10.515555905502298</v>
      </c>
      <c r="J500" s="81">
        <v>18.054948982001804</v>
      </c>
      <c r="K500" s="81">
        <v>17.287727103462391</v>
      </c>
      <c r="L500" s="14">
        <v>1.6731369563092136</v>
      </c>
      <c r="M500" s="14">
        <f t="shared" si="15"/>
        <v>2.1537744875862415</v>
      </c>
      <c r="N500">
        <v>5.97</v>
      </c>
      <c r="O500">
        <v>0.36</v>
      </c>
      <c r="P500" s="62">
        <v>5.3497665369649798</v>
      </c>
      <c r="Q500" s="62">
        <v>5.6182329317269106</v>
      </c>
      <c r="R500" s="12">
        <v>8.7100000000000009</v>
      </c>
      <c r="S500">
        <v>0</v>
      </c>
      <c r="T500">
        <v>1</v>
      </c>
      <c r="U500">
        <v>97.85</v>
      </c>
      <c r="V500">
        <v>76.92</v>
      </c>
      <c r="X500">
        <v>36884.839999999997</v>
      </c>
      <c r="Y500">
        <v>69368885</v>
      </c>
      <c r="Z500">
        <v>32208054</v>
      </c>
      <c r="AA500">
        <v>4328858</v>
      </c>
    </row>
    <row r="501" spans="1:27" x14ac:dyDescent="0.3">
      <c r="A501" s="58" t="s">
        <v>53</v>
      </c>
      <c r="B501" s="58">
        <v>2017</v>
      </c>
      <c r="C501" s="58">
        <v>85.18</v>
      </c>
      <c r="D501" s="58">
        <v>47.38</v>
      </c>
      <c r="E501" s="58">
        <v>9.57</v>
      </c>
      <c r="F501" s="58">
        <v>80.37</v>
      </c>
      <c r="G501" s="58">
        <v>91.01</v>
      </c>
      <c r="H501" s="58">
        <v>82.54</v>
      </c>
      <c r="I501" s="81">
        <f t="shared" si="14"/>
        <v>10.861003141770405</v>
      </c>
      <c r="J501" s="81">
        <v>18.039785411622148</v>
      </c>
      <c r="K501" s="81">
        <v>17.231167560280543</v>
      </c>
      <c r="L501" s="14">
        <v>2.2981985863253738</v>
      </c>
      <c r="M501" s="14">
        <f t="shared" si="15"/>
        <v>2.2448031898081737</v>
      </c>
      <c r="N501">
        <v>10.25</v>
      </c>
      <c r="O501">
        <v>0.45</v>
      </c>
      <c r="P501" s="62">
        <v>5.8285490196078431</v>
      </c>
      <c r="Q501" s="62">
        <v>6.2326050420168064</v>
      </c>
      <c r="R501" s="12">
        <v>8.64</v>
      </c>
      <c r="S501">
        <v>0</v>
      </c>
      <c r="T501">
        <v>1</v>
      </c>
      <c r="U501">
        <v>98.6</v>
      </c>
      <c r="V501">
        <v>85.71</v>
      </c>
      <c r="X501">
        <v>52104.32</v>
      </c>
      <c r="Y501">
        <v>68324940</v>
      </c>
      <c r="Z501">
        <v>30436940</v>
      </c>
      <c r="AA501">
        <v>8956231</v>
      </c>
    </row>
    <row r="502" spans="1:27" x14ac:dyDescent="0.3">
      <c r="A502" s="58" t="s">
        <v>53</v>
      </c>
      <c r="B502" s="58">
        <v>2018</v>
      </c>
      <c r="C502" s="58">
        <v>83.04</v>
      </c>
      <c r="D502" s="58">
        <v>71.150000000000006</v>
      </c>
      <c r="E502" s="58">
        <v>59.26</v>
      </c>
      <c r="F502" s="58">
        <v>78.75</v>
      </c>
      <c r="G502" s="58">
        <v>93.53</v>
      </c>
      <c r="H502" s="58">
        <v>71.989999999999995</v>
      </c>
      <c r="I502" s="81">
        <f t="shared" si="14"/>
        <v>11.015267104388863</v>
      </c>
      <c r="J502" s="81">
        <v>18.047362464894221</v>
      </c>
      <c r="K502" s="81">
        <v>17.207458360522725</v>
      </c>
      <c r="L502" s="14">
        <v>2.2518291279034588</v>
      </c>
      <c r="M502" s="14">
        <f t="shared" si="15"/>
        <v>2.3161448579642867</v>
      </c>
      <c r="N502">
        <v>15.35</v>
      </c>
      <c r="O502">
        <v>0.44</v>
      </c>
      <c r="P502" s="62">
        <v>15.665081300813005</v>
      </c>
      <c r="Q502" s="62">
        <v>17.575252918287951</v>
      </c>
      <c r="R502" s="12">
        <v>28</v>
      </c>
      <c r="S502">
        <v>0</v>
      </c>
      <c r="T502">
        <v>1</v>
      </c>
      <c r="U502">
        <v>80.3</v>
      </c>
      <c r="V502">
        <v>69.23</v>
      </c>
      <c r="X502">
        <v>60795.26</v>
      </c>
      <c r="Y502">
        <v>68844608</v>
      </c>
      <c r="Z502">
        <v>29723792</v>
      </c>
      <c r="AA502">
        <v>8505106</v>
      </c>
    </row>
    <row r="503" spans="1:27" x14ac:dyDescent="0.3">
      <c r="A503" s="58" t="s">
        <v>53</v>
      </c>
      <c r="B503" s="58">
        <v>2019</v>
      </c>
      <c r="C503" s="58">
        <v>75.959999999999994</v>
      </c>
      <c r="D503" s="58">
        <v>75.959999999999994</v>
      </c>
      <c r="E503" s="58">
        <v>89.83</v>
      </c>
      <c r="F503" s="58">
        <v>82.14</v>
      </c>
      <c r="G503" s="58">
        <v>92.94</v>
      </c>
      <c r="H503" s="58">
        <v>39.26</v>
      </c>
      <c r="I503" s="81">
        <f t="shared" si="14"/>
        <v>10.893475114914002</v>
      </c>
      <c r="J503" s="81">
        <v>17.972263248648101</v>
      </c>
      <c r="K503" s="81">
        <v>17.206583459610176</v>
      </c>
      <c r="L503" s="14">
        <v>2.5289001697005435</v>
      </c>
      <c r="M503" s="14">
        <f t="shared" si="15"/>
        <v>2.1504557341254729</v>
      </c>
      <c r="N503">
        <v>9.84</v>
      </c>
      <c r="O503">
        <v>0.53</v>
      </c>
      <c r="P503" s="62">
        <v>24.825120000000009</v>
      </c>
      <c r="Q503" s="62">
        <v>26.61542635658914</v>
      </c>
      <c r="R503" s="12">
        <v>31.91</v>
      </c>
      <c r="S503">
        <v>50</v>
      </c>
      <c r="T503">
        <v>1</v>
      </c>
      <c r="U503">
        <v>34.619999999999997</v>
      </c>
      <c r="V503">
        <v>66.67</v>
      </c>
      <c r="X503">
        <v>53824.02</v>
      </c>
      <c r="Y503">
        <v>63863800</v>
      </c>
      <c r="Z503">
        <v>29697798</v>
      </c>
      <c r="AA503">
        <v>11539707</v>
      </c>
    </row>
    <row r="504" spans="1:27" x14ac:dyDescent="0.3">
      <c r="A504" s="58" t="s">
        <v>53</v>
      </c>
      <c r="B504" s="58">
        <v>2020</v>
      </c>
      <c r="C504" s="58">
        <v>79.760000000000005</v>
      </c>
      <c r="D504" s="58">
        <v>41.2</v>
      </c>
      <c r="E504" s="58">
        <v>2.63</v>
      </c>
      <c r="F504" s="58">
        <v>77.02</v>
      </c>
      <c r="G504" s="58">
        <v>93.03</v>
      </c>
      <c r="H504" s="58">
        <v>61.96</v>
      </c>
      <c r="I504" s="81">
        <f t="shared" si="14"/>
        <v>11.097917467993136</v>
      </c>
      <c r="J504" s="81">
        <v>18.045506073288049</v>
      </c>
      <c r="K504" s="81">
        <v>17.242263984230121</v>
      </c>
      <c r="L504" s="14">
        <v>2.7200905575505998</v>
      </c>
      <c r="M504" s="14">
        <f t="shared" si="15"/>
        <v>2.2327680395230631</v>
      </c>
      <c r="N504">
        <v>11.61</v>
      </c>
      <c r="O504">
        <v>0.5</v>
      </c>
      <c r="P504" s="62">
        <v>24.792209302325578</v>
      </c>
      <c r="Q504" s="62">
        <v>26.392868217054275</v>
      </c>
      <c r="R504" s="12">
        <v>35.049999999999997</v>
      </c>
      <c r="S504">
        <v>50</v>
      </c>
      <c r="T504">
        <v>0</v>
      </c>
      <c r="U504">
        <v>52.05</v>
      </c>
      <c r="V504">
        <v>75</v>
      </c>
      <c r="X504">
        <v>66033.5</v>
      </c>
      <c r="Y504">
        <v>68716924</v>
      </c>
      <c r="Z504">
        <v>30776562</v>
      </c>
      <c r="AA504">
        <v>14181697</v>
      </c>
    </row>
    <row r="505" spans="1:27" x14ac:dyDescent="0.3">
      <c r="A505" s="58" t="s">
        <v>53</v>
      </c>
      <c r="B505" s="58">
        <v>2021</v>
      </c>
      <c r="C505" s="58">
        <v>75.06</v>
      </c>
      <c r="D505" s="58">
        <v>47.15</v>
      </c>
      <c r="E505" s="58">
        <v>19.23</v>
      </c>
      <c r="F505" s="58">
        <v>78.16</v>
      </c>
      <c r="G505" s="58">
        <v>91.08</v>
      </c>
      <c r="H505" s="58">
        <v>44.35</v>
      </c>
      <c r="I505" s="81">
        <f t="shared" si="14"/>
        <v>11.260701394518874</v>
      </c>
      <c r="J505" s="81">
        <v>18.113421877102237</v>
      </c>
      <c r="K505" s="81">
        <v>17.2726473756295</v>
      </c>
      <c r="L505" s="14">
        <v>3.1304916369137437</v>
      </c>
      <c r="M505" s="14">
        <f t="shared" si="15"/>
        <v>2.3181617013347</v>
      </c>
      <c r="N505">
        <v>21.71</v>
      </c>
      <c r="O505">
        <v>0.63</v>
      </c>
      <c r="P505" s="62">
        <v>53.43942307692307</v>
      </c>
      <c r="Q505" s="62">
        <v>56.638499999999958</v>
      </c>
      <c r="R505" s="12">
        <v>93.21</v>
      </c>
      <c r="S505">
        <v>50</v>
      </c>
      <c r="T505">
        <v>0</v>
      </c>
      <c r="U505">
        <v>24.26</v>
      </c>
      <c r="V505">
        <v>60</v>
      </c>
      <c r="X505">
        <v>77707.06</v>
      </c>
      <c r="Y505">
        <v>73546019</v>
      </c>
      <c r="Z505">
        <v>31726009</v>
      </c>
      <c r="AA505">
        <v>21885228</v>
      </c>
    </row>
    <row r="506" spans="1:27" x14ac:dyDescent="0.3">
      <c r="A506" s="58" t="s">
        <v>52</v>
      </c>
      <c r="B506" s="58">
        <v>2008</v>
      </c>
      <c r="C506" s="58">
        <v>71.36</v>
      </c>
      <c r="D506" s="58">
        <v>48.58</v>
      </c>
      <c r="E506" s="58">
        <v>31.25</v>
      </c>
      <c r="F506" s="58">
        <v>75.319999999999993</v>
      </c>
      <c r="G506" s="58">
        <v>77.23</v>
      </c>
      <c r="H506" s="58">
        <v>56.55</v>
      </c>
      <c r="I506" s="81">
        <f t="shared" si="14"/>
        <v>11.070216017395037</v>
      </c>
      <c r="J506" s="81">
        <v>18.31701878493012</v>
      </c>
      <c r="K506" s="81">
        <v>17.89228499899291</v>
      </c>
      <c r="L506" s="14">
        <v>2.4716525341095843</v>
      </c>
      <c r="M506" s="14">
        <f t="shared" si="15"/>
        <v>1.5291832753795267</v>
      </c>
      <c r="N506">
        <v>6.18</v>
      </c>
      <c r="O506">
        <v>0.59</v>
      </c>
      <c r="P506" s="62">
        <v>19.974545454545453</v>
      </c>
      <c r="Q506" s="62">
        <v>25.786875000000009</v>
      </c>
      <c r="R506" s="12">
        <v>34.380000000000003</v>
      </c>
      <c r="S506">
        <v>34.21</v>
      </c>
      <c r="T506">
        <v>1</v>
      </c>
      <c r="U506">
        <v>48.3</v>
      </c>
      <c r="V506">
        <v>37.5</v>
      </c>
      <c r="X506">
        <v>64229.38</v>
      </c>
      <c r="Y506">
        <v>90153000</v>
      </c>
      <c r="Z506">
        <v>58955000</v>
      </c>
      <c r="AA506">
        <v>10842000</v>
      </c>
    </row>
    <row r="507" spans="1:27" x14ac:dyDescent="0.3">
      <c r="A507" s="58" t="s">
        <v>52</v>
      </c>
      <c r="B507" s="58">
        <v>2009</v>
      </c>
      <c r="C507" s="58">
        <v>75.400000000000006</v>
      </c>
      <c r="D507" s="58">
        <v>72.38</v>
      </c>
      <c r="E507" s="58">
        <v>53.03</v>
      </c>
      <c r="F507" s="58">
        <v>87.81</v>
      </c>
      <c r="G507" s="58">
        <v>83.49</v>
      </c>
      <c r="H507" s="58">
        <v>49.68</v>
      </c>
      <c r="I507" s="81">
        <f t="shared" si="14"/>
        <v>10.862499402453333</v>
      </c>
      <c r="J507" s="81">
        <v>18.296307289112608</v>
      </c>
      <c r="K507" s="81">
        <v>17.902444395136083</v>
      </c>
      <c r="L507" s="14">
        <v>2.300081962775927</v>
      </c>
      <c r="M507" s="14">
        <f t="shared" si="15"/>
        <v>1.4826972480145071</v>
      </c>
      <c r="N507">
        <v>4.87</v>
      </c>
      <c r="O507">
        <v>0.52</v>
      </c>
      <c r="P507" s="62">
        <v>16.568333333333328</v>
      </c>
      <c r="Q507" s="62">
        <v>16.611240310077516</v>
      </c>
      <c r="R507" s="12">
        <v>19.829999999999998</v>
      </c>
      <c r="S507">
        <v>77.680000000000007</v>
      </c>
      <c r="T507">
        <v>1</v>
      </c>
      <c r="U507">
        <v>38.76</v>
      </c>
      <c r="V507">
        <v>35</v>
      </c>
      <c r="X507">
        <v>52182.34</v>
      </c>
      <c r="Y507">
        <v>88305000</v>
      </c>
      <c r="Z507">
        <v>59557000</v>
      </c>
      <c r="AA507">
        <v>8975000</v>
      </c>
    </row>
    <row r="508" spans="1:27" x14ac:dyDescent="0.3">
      <c r="A508" s="58" t="s">
        <v>52</v>
      </c>
      <c r="B508" s="58">
        <v>2010</v>
      </c>
      <c r="C508" s="58">
        <v>71.06</v>
      </c>
      <c r="D508" s="58">
        <v>44.74</v>
      </c>
      <c r="E508" s="58">
        <v>23.17</v>
      </c>
      <c r="F508" s="58">
        <v>81.72</v>
      </c>
      <c r="G508" s="58">
        <v>81.3</v>
      </c>
      <c r="H508" s="58">
        <v>42.37</v>
      </c>
      <c r="I508" s="81">
        <f t="shared" si="14"/>
        <v>10.739975264675964</v>
      </c>
      <c r="J508" s="81">
        <v>18.313674430267199</v>
      </c>
      <c r="K508" s="81">
        <v>17.88116410797279</v>
      </c>
      <c r="L508" s="14">
        <v>2.1884080479316466</v>
      </c>
      <c r="M508" s="14">
        <f t="shared" si="15"/>
        <v>1.5411213831192221</v>
      </c>
      <c r="N508">
        <v>7.24</v>
      </c>
      <c r="O508">
        <v>0.51</v>
      </c>
      <c r="P508" s="62">
        <v>16.501712062256811</v>
      </c>
      <c r="Q508" s="62">
        <v>17.427003891050575</v>
      </c>
      <c r="R508" s="12">
        <v>19.920000000000002</v>
      </c>
      <c r="S508">
        <v>72.790000000000006</v>
      </c>
      <c r="T508">
        <v>1</v>
      </c>
      <c r="U508">
        <v>20.97</v>
      </c>
      <c r="V508">
        <v>30.43</v>
      </c>
      <c r="X508">
        <v>46164.91</v>
      </c>
      <c r="Y508">
        <v>89852000</v>
      </c>
      <c r="Z508">
        <v>58303000</v>
      </c>
      <c r="AA508">
        <v>7921000</v>
      </c>
    </row>
    <row r="509" spans="1:27" x14ac:dyDescent="0.3">
      <c r="A509" s="58" t="s">
        <v>52</v>
      </c>
      <c r="B509" s="58">
        <v>2011</v>
      </c>
      <c r="C509" s="58">
        <v>82.54</v>
      </c>
      <c r="D509" s="58">
        <v>49.95</v>
      </c>
      <c r="E509" s="58">
        <v>21.7</v>
      </c>
      <c r="F509" s="58">
        <v>81.95</v>
      </c>
      <c r="G509" s="58">
        <v>88.42</v>
      </c>
      <c r="H509" s="58">
        <v>71.23</v>
      </c>
      <c r="I509" s="81">
        <f t="shared" si="14"/>
        <v>10.648146666080464</v>
      </c>
      <c r="J509" s="81">
        <v>18.343065088603097</v>
      </c>
      <c r="K509" s="81">
        <v>17.957692449600536</v>
      </c>
      <c r="L509" s="14">
        <v>2.1689394081241273</v>
      </c>
      <c r="M509" s="14">
        <f t="shared" si="15"/>
        <v>1.4701620591039084</v>
      </c>
      <c r="N509">
        <v>5.61</v>
      </c>
      <c r="O509">
        <v>0.49</v>
      </c>
      <c r="P509" s="62">
        <v>14.778235294117646</v>
      </c>
      <c r="Q509" s="62">
        <v>16.565686274509794</v>
      </c>
      <c r="R509" s="12">
        <v>21.87</v>
      </c>
      <c r="S509">
        <v>69.44</v>
      </c>
      <c r="T509">
        <v>1</v>
      </c>
      <c r="U509">
        <v>61.83</v>
      </c>
      <c r="V509">
        <v>47.62</v>
      </c>
      <c r="X509">
        <v>42114.47</v>
      </c>
      <c r="Y509">
        <v>92532000</v>
      </c>
      <c r="Z509">
        <v>62940000</v>
      </c>
      <c r="AA509">
        <v>7749000</v>
      </c>
    </row>
    <row r="510" spans="1:27" x14ac:dyDescent="0.3">
      <c r="A510" s="58" t="s">
        <v>52</v>
      </c>
      <c r="B510" s="58">
        <v>2012</v>
      </c>
      <c r="C510" s="58">
        <v>78.260000000000005</v>
      </c>
      <c r="D510" s="58">
        <v>65.349999999999994</v>
      </c>
      <c r="E510" s="58">
        <v>51.19</v>
      </c>
      <c r="F510" s="58">
        <v>83.45</v>
      </c>
      <c r="G510" s="58">
        <v>85.98</v>
      </c>
      <c r="H510" s="58">
        <v>58.82</v>
      </c>
      <c r="I510" s="81">
        <f t="shared" si="14"/>
        <v>10.395944704113697</v>
      </c>
      <c r="J510" s="81">
        <v>18.274336183607829</v>
      </c>
      <c r="K510" s="81">
        <v>17.909888452964164</v>
      </c>
      <c r="L510" s="14">
        <v>1.8156387430179981</v>
      </c>
      <c r="M510" s="14">
        <f t="shared" si="15"/>
        <v>1.4397186760441318</v>
      </c>
      <c r="N510">
        <v>1.96</v>
      </c>
      <c r="O510">
        <v>0.5</v>
      </c>
      <c r="P510" s="62">
        <v>7.9368359374999926</v>
      </c>
      <c r="Q510" s="62">
        <v>9.5380468750000045</v>
      </c>
      <c r="R510" s="12">
        <v>13.01</v>
      </c>
      <c r="S510">
        <v>68.13</v>
      </c>
      <c r="T510">
        <v>1</v>
      </c>
      <c r="U510">
        <v>55.38</v>
      </c>
      <c r="V510">
        <v>36.840000000000003</v>
      </c>
      <c r="X510">
        <v>32726.639999999999</v>
      </c>
      <c r="Y510">
        <v>86386000</v>
      </c>
      <c r="Z510">
        <v>60002000</v>
      </c>
      <c r="AA510">
        <v>5145000</v>
      </c>
    </row>
    <row r="511" spans="1:27" x14ac:dyDescent="0.3">
      <c r="A511" s="58" t="s">
        <v>52</v>
      </c>
      <c r="B511" s="58">
        <v>2013</v>
      </c>
      <c r="C511" s="58">
        <v>79</v>
      </c>
      <c r="D511" s="58">
        <v>47.65</v>
      </c>
      <c r="E511" s="58">
        <v>22.83</v>
      </c>
      <c r="F511" s="58">
        <v>85.42</v>
      </c>
      <c r="G511" s="58">
        <v>88.75</v>
      </c>
      <c r="H511" s="58">
        <v>54.52</v>
      </c>
      <c r="I511" s="81">
        <f t="shared" si="14"/>
        <v>10.002837289604367</v>
      </c>
      <c r="J511" s="81">
        <v>18.229302297068156</v>
      </c>
      <c r="K511" s="81">
        <v>17.845281042861135</v>
      </c>
      <c r="L511" s="14">
        <v>1.9050881545350582</v>
      </c>
      <c r="M511" s="14">
        <f t="shared" si="15"/>
        <v>1.4681766462807566</v>
      </c>
      <c r="N511">
        <v>3.46</v>
      </c>
      <c r="O511">
        <v>0.5</v>
      </c>
      <c r="P511" s="62">
        <v>4.5099606299212596</v>
      </c>
      <c r="Q511" s="62">
        <v>5.3667968749999986</v>
      </c>
      <c r="R511" s="12">
        <v>8.0399999999999991</v>
      </c>
      <c r="S511">
        <v>68.83</v>
      </c>
      <c r="T511">
        <v>1</v>
      </c>
      <c r="U511">
        <v>44.62</v>
      </c>
      <c r="V511">
        <v>36.840000000000003</v>
      </c>
      <c r="X511">
        <v>22089.05</v>
      </c>
      <c r="Y511">
        <v>82582000</v>
      </c>
      <c r="Z511">
        <v>56248000</v>
      </c>
      <c r="AA511">
        <v>5720000</v>
      </c>
    </row>
    <row r="512" spans="1:27" x14ac:dyDescent="0.3">
      <c r="A512" s="58" t="s">
        <v>52</v>
      </c>
      <c r="B512" s="58">
        <v>2014</v>
      </c>
      <c r="C512" s="58">
        <v>68.459999999999994</v>
      </c>
      <c r="D512" s="58">
        <v>54.74</v>
      </c>
      <c r="E512" s="58">
        <v>45</v>
      </c>
      <c r="F512" s="58">
        <v>85.66</v>
      </c>
      <c r="G512" s="58">
        <v>81.069999999999993</v>
      </c>
      <c r="H512" s="58">
        <v>30</v>
      </c>
      <c r="I512" s="81">
        <f t="shared" si="14"/>
        <v>10.07911844332553</v>
      </c>
      <c r="J512" s="81">
        <v>18.265043960419803</v>
      </c>
      <c r="K512" s="81">
        <v>17.802381261881141</v>
      </c>
      <c r="L512" s="14">
        <v>1.6935952204408238</v>
      </c>
      <c r="M512" s="14">
        <f t="shared" si="15"/>
        <v>1.5882975169802918</v>
      </c>
      <c r="N512">
        <v>2.0499999999999998</v>
      </c>
      <c r="O512">
        <v>0.46</v>
      </c>
      <c r="P512" s="62">
        <v>5.9405577689243021</v>
      </c>
      <c r="Q512" s="62">
        <v>6.9000390625000003</v>
      </c>
      <c r="R512" s="12">
        <v>8.77</v>
      </c>
      <c r="S512">
        <v>67.680000000000007</v>
      </c>
      <c r="T512">
        <v>1</v>
      </c>
      <c r="U512">
        <v>12.11</v>
      </c>
      <c r="V512">
        <v>44.44</v>
      </c>
      <c r="X512">
        <v>23839.96</v>
      </c>
      <c r="Y512">
        <v>85587000</v>
      </c>
      <c r="Z512">
        <v>53886000</v>
      </c>
      <c r="AA512">
        <v>4439000</v>
      </c>
    </row>
    <row r="513" spans="1:27" x14ac:dyDescent="0.3">
      <c r="A513" s="58" t="s">
        <v>52</v>
      </c>
      <c r="B513" s="58">
        <v>2015</v>
      </c>
      <c r="C513" s="58">
        <v>66.53</v>
      </c>
      <c r="D513" s="58">
        <v>66.53</v>
      </c>
      <c r="E513" s="58">
        <v>78</v>
      </c>
      <c r="F513" s="58">
        <v>85</v>
      </c>
      <c r="G513" s="58">
        <v>75.69</v>
      </c>
      <c r="H513" s="58">
        <v>33.99</v>
      </c>
      <c r="I513" s="81">
        <f t="shared" si="14"/>
        <v>10.531608626441335</v>
      </c>
      <c r="J513" s="81">
        <v>18.304146927696415</v>
      </c>
      <c r="K513" s="81">
        <v>17.836082989067638</v>
      </c>
      <c r="L513" s="14">
        <v>1.7119945007591924</v>
      </c>
      <c r="M513" s="14">
        <f t="shared" si="15"/>
        <v>1.596899502987458</v>
      </c>
      <c r="N513">
        <v>4.5999999999999996</v>
      </c>
      <c r="O513">
        <v>0.45</v>
      </c>
      <c r="P513" s="62">
        <v>7.6819367588932828</v>
      </c>
      <c r="Q513" s="62">
        <v>8.2714785992217958</v>
      </c>
      <c r="R513" s="12">
        <v>9.17</v>
      </c>
      <c r="S513">
        <v>68.069999999999993</v>
      </c>
      <c r="T513">
        <v>1</v>
      </c>
      <c r="U513">
        <v>18.04</v>
      </c>
      <c r="V513">
        <v>46.67</v>
      </c>
      <c r="X513">
        <v>37481.72</v>
      </c>
      <c r="Y513">
        <v>89000000</v>
      </c>
      <c r="Z513">
        <v>55733000</v>
      </c>
      <c r="AA513">
        <v>4540000</v>
      </c>
    </row>
    <row r="514" spans="1:27" x14ac:dyDescent="0.3">
      <c r="A514" s="58" t="s">
        <v>52</v>
      </c>
      <c r="B514" s="58">
        <v>2016</v>
      </c>
      <c r="C514" s="58">
        <v>63.5</v>
      </c>
      <c r="D514" s="58">
        <v>63.5</v>
      </c>
      <c r="E514" s="58">
        <v>100</v>
      </c>
      <c r="F514" s="58">
        <v>82.98</v>
      </c>
      <c r="G514" s="58">
        <v>72.94</v>
      </c>
      <c r="H514" s="58">
        <v>29.66</v>
      </c>
      <c r="I514" s="81">
        <f t="shared" ref="I514:I547" si="16">LN(X514)</f>
        <v>10.621765786142745</v>
      </c>
      <c r="J514" s="81">
        <v>18.343281206690861</v>
      </c>
      <c r="K514" s="81">
        <v>17.992678573385486</v>
      </c>
      <c r="L514" s="14">
        <v>1.7540576020440435</v>
      </c>
      <c r="M514" s="14">
        <f t="shared" ref="M514:M547" si="17">Y514/Z514</f>
        <v>1.4199229836915666</v>
      </c>
      <c r="N514">
        <v>3.87</v>
      </c>
      <c r="O514">
        <v>0.44</v>
      </c>
      <c r="P514" s="62">
        <v>5.3497665369649798</v>
      </c>
      <c r="Q514" s="62">
        <v>5.6182329317269106</v>
      </c>
      <c r="R514" s="12">
        <v>8.7100000000000009</v>
      </c>
      <c r="S514">
        <v>64.88</v>
      </c>
      <c r="T514">
        <v>1</v>
      </c>
      <c r="U514">
        <v>9.7899999999999991</v>
      </c>
      <c r="V514">
        <v>47.37</v>
      </c>
      <c r="X514">
        <v>41017.980000000003</v>
      </c>
      <c r="Y514">
        <v>92552000</v>
      </c>
      <c r="Z514">
        <v>65181000</v>
      </c>
      <c r="AA514">
        <v>4778000</v>
      </c>
    </row>
    <row r="515" spans="1:27" x14ac:dyDescent="0.3">
      <c r="A515" s="58" t="s">
        <v>52</v>
      </c>
      <c r="B515" s="58">
        <v>2017</v>
      </c>
      <c r="C515" s="58">
        <v>70.739999999999995</v>
      </c>
      <c r="D515" s="58">
        <v>70.739999999999995</v>
      </c>
      <c r="E515" s="58">
        <v>93.06</v>
      </c>
      <c r="F515" s="58">
        <v>87.21</v>
      </c>
      <c r="G515" s="58">
        <v>82.14</v>
      </c>
      <c r="H515" s="58">
        <v>35.24</v>
      </c>
      <c r="I515" s="81">
        <f t="shared" si="16"/>
        <v>10.565067437681831</v>
      </c>
      <c r="J515" s="81">
        <v>18.346915789884289</v>
      </c>
      <c r="K515" s="81">
        <v>18.001370229022147</v>
      </c>
      <c r="L515" s="14">
        <v>1.7757994496493257</v>
      </c>
      <c r="M515" s="14">
        <f t="shared" si="17"/>
        <v>1.4127604562737643</v>
      </c>
      <c r="N515">
        <v>2.87</v>
      </c>
      <c r="O515">
        <v>0.44</v>
      </c>
      <c r="P515" s="62">
        <v>5.8285490196078431</v>
      </c>
      <c r="Q515" s="62">
        <v>6.2326050420168064</v>
      </c>
      <c r="R515" s="12">
        <v>8.64</v>
      </c>
      <c r="S515">
        <v>64.44</v>
      </c>
      <c r="T515">
        <v>1</v>
      </c>
      <c r="U515">
        <v>8.8000000000000007</v>
      </c>
      <c r="V515">
        <v>40</v>
      </c>
      <c r="X515">
        <v>38757.03</v>
      </c>
      <c r="Y515">
        <v>92889000</v>
      </c>
      <c r="Z515">
        <v>65750000</v>
      </c>
      <c r="AA515">
        <v>4905000</v>
      </c>
    </row>
    <row r="516" spans="1:27" x14ac:dyDescent="0.3">
      <c r="A516" s="58" t="s">
        <v>52</v>
      </c>
      <c r="B516" s="58">
        <v>2018</v>
      </c>
      <c r="C516" s="58">
        <v>74.31</v>
      </c>
      <c r="D516" s="58">
        <v>49.97</v>
      </c>
      <c r="E516" s="58">
        <v>25.64</v>
      </c>
      <c r="F516" s="58">
        <v>85.41</v>
      </c>
      <c r="G516" s="58">
        <v>86.97</v>
      </c>
      <c r="H516" s="58">
        <v>40.409999999999997</v>
      </c>
      <c r="I516" s="81">
        <f t="shared" si="16"/>
        <v>10.558525721773259</v>
      </c>
      <c r="J516" s="81">
        <v>18.37176357171775</v>
      </c>
      <c r="K516" s="81">
        <v>18.031777724143179</v>
      </c>
      <c r="L516" s="14">
        <v>1.6793370398137675</v>
      </c>
      <c r="M516" s="14">
        <f t="shared" si="17"/>
        <v>1.4049277072882855</v>
      </c>
      <c r="N516">
        <v>2.82</v>
      </c>
      <c r="O516">
        <v>0.43</v>
      </c>
      <c r="P516" s="62">
        <v>15.665081300813005</v>
      </c>
      <c r="Q516" s="62">
        <v>17.575252918287951</v>
      </c>
      <c r="R516" s="12">
        <v>28</v>
      </c>
      <c r="S516">
        <v>63.16</v>
      </c>
      <c r="T516">
        <v>1</v>
      </c>
      <c r="U516">
        <v>15.36</v>
      </c>
      <c r="V516">
        <v>43.75</v>
      </c>
      <c r="X516">
        <v>38504.32</v>
      </c>
      <c r="Y516">
        <v>95226000</v>
      </c>
      <c r="Z516">
        <v>67780000</v>
      </c>
      <c r="AA516">
        <v>4362000</v>
      </c>
    </row>
    <row r="517" spans="1:27" x14ac:dyDescent="0.3">
      <c r="A517" s="58" t="s">
        <v>52</v>
      </c>
      <c r="B517" s="58">
        <v>2019</v>
      </c>
      <c r="C517" s="58">
        <v>77.680000000000007</v>
      </c>
      <c r="D517" s="58">
        <v>53.21</v>
      </c>
      <c r="E517" s="58">
        <v>28.75</v>
      </c>
      <c r="F517" s="58">
        <v>84.94</v>
      </c>
      <c r="G517" s="58">
        <v>92.58</v>
      </c>
      <c r="H517" s="58">
        <v>42.21</v>
      </c>
      <c r="I517" s="81">
        <f t="shared" si="16"/>
        <v>10.536170567155906</v>
      </c>
      <c r="J517" s="81">
        <v>18.472428435086076</v>
      </c>
      <c r="K517" s="81">
        <v>18.155386190378213</v>
      </c>
      <c r="L517" s="14">
        <v>1.8213182714695995</v>
      </c>
      <c r="M517" s="14">
        <f t="shared" si="17"/>
        <v>1.3730605752431615</v>
      </c>
      <c r="N517">
        <v>3.83</v>
      </c>
      <c r="O517">
        <v>0.4</v>
      </c>
      <c r="P517" s="62">
        <v>24.825120000000009</v>
      </c>
      <c r="Q517" s="62">
        <v>26.61542635658914</v>
      </c>
      <c r="R517" s="12">
        <v>31.91</v>
      </c>
      <c r="S517">
        <v>62.25</v>
      </c>
      <c r="T517">
        <v>1</v>
      </c>
      <c r="U517">
        <v>19.059999999999999</v>
      </c>
      <c r="V517">
        <v>47.06</v>
      </c>
      <c r="X517">
        <v>37653.1</v>
      </c>
      <c r="Y517">
        <v>105311000</v>
      </c>
      <c r="Z517">
        <v>76698000</v>
      </c>
      <c r="AA517">
        <v>5180000</v>
      </c>
    </row>
    <row r="518" spans="1:27" x14ac:dyDescent="0.3">
      <c r="A518" s="58" t="s">
        <v>52</v>
      </c>
      <c r="B518" s="58">
        <v>2020</v>
      </c>
      <c r="C518" s="58">
        <v>78.39</v>
      </c>
      <c r="D518" s="58">
        <v>78.39</v>
      </c>
      <c r="E518" s="58">
        <v>100</v>
      </c>
      <c r="F518" s="58">
        <v>84.45</v>
      </c>
      <c r="G518" s="58">
        <v>92.92</v>
      </c>
      <c r="H518" s="58">
        <v>44.59</v>
      </c>
      <c r="I518" s="81">
        <f t="shared" si="16"/>
        <v>10.460240388991332</v>
      </c>
      <c r="J518" s="81">
        <v>18.488358083840279</v>
      </c>
      <c r="K518" s="81">
        <v>18.143173399617048</v>
      </c>
      <c r="L518" s="14">
        <v>1.803523336148297</v>
      </c>
      <c r="M518" s="14">
        <f t="shared" si="17"/>
        <v>1.4122507160109283</v>
      </c>
      <c r="N518">
        <v>5.73</v>
      </c>
      <c r="O518">
        <v>0.4</v>
      </c>
      <c r="P518" s="62">
        <v>24.792209302325578</v>
      </c>
      <c r="Q518" s="62">
        <v>26.392868217054275</v>
      </c>
      <c r="R518" s="12">
        <v>35.049999999999997</v>
      </c>
      <c r="S518">
        <v>60.91</v>
      </c>
      <c r="T518">
        <v>1</v>
      </c>
      <c r="U518">
        <v>22.55</v>
      </c>
      <c r="V518">
        <v>44.44</v>
      </c>
      <c r="X518">
        <v>34899.94</v>
      </c>
      <c r="Y518">
        <v>107002000</v>
      </c>
      <c r="Z518">
        <v>75767000</v>
      </c>
      <c r="AA518">
        <v>5071000</v>
      </c>
    </row>
    <row r="519" spans="1:27" x14ac:dyDescent="0.3">
      <c r="A519" s="58" t="s">
        <v>52</v>
      </c>
      <c r="B519" s="58">
        <v>2021</v>
      </c>
      <c r="C519" s="58">
        <v>75.599999999999994</v>
      </c>
      <c r="D519" s="58">
        <v>75.599999999999994</v>
      </c>
      <c r="E519" s="58">
        <v>79.27</v>
      </c>
      <c r="F519" s="58">
        <v>84.02</v>
      </c>
      <c r="G519" s="58">
        <v>88.72</v>
      </c>
      <c r="H519" s="58">
        <v>42.83</v>
      </c>
      <c r="I519" s="81">
        <f t="shared" si="16"/>
        <v>10.161727554682926</v>
      </c>
      <c r="J519" s="81">
        <v>18.491875190194158</v>
      </c>
      <c r="K519" s="81">
        <v>18.1659820239826</v>
      </c>
      <c r="L519" s="14">
        <v>1.7742741548870355</v>
      </c>
      <c r="M519" s="14">
        <f t="shared" si="17"/>
        <v>1.3852673676062697</v>
      </c>
      <c r="N519">
        <v>0.47</v>
      </c>
      <c r="O519">
        <v>0.4</v>
      </c>
      <c r="P519" s="62">
        <v>53.43942307692307</v>
      </c>
      <c r="Q519" s="62">
        <v>56.638499999999958</v>
      </c>
      <c r="R519" s="12">
        <v>93.21</v>
      </c>
      <c r="S519">
        <v>62.16</v>
      </c>
      <c r="T519">
        <v>1</v>
      </c>
      <c r="U519">
        <v>21.07</v>
      </c>
      <c r="V519">
        <v>36.840000000000003</v>
      </c>
      <c r="X519">
        <v>25892.99</v>
      </c>
      <c r="Y519">
        <v>107379000</v>
      </c>
      <c r="Z519">
        <v>77515000</v>
      </c>
      <c r="AA519">
        <v>4896000</v>
      </c>
    </row>
    <row r="520" spans="1:27" x14ac:dyDescent="0.3">
      <c r="A520" s="58" t="s">
        <v>759</v>
      </c>
      <c r="B520" s="58">
        <v>2008</v>
      </c>
      <c r="C520" s="58">
        <v>63.81</v>
      </c>
      <c r="D520" s="58">
        <v>63.81</v>
      </c>
      <c r="E520" s="58">
        <v>84.21</v>
      </c>
      <c r="F520" s="58">
        <v>90.85</v>
      </c>
      <c r="G520" s="58">
        <v>43.78</v>
      </c>
      <c r="H520" s="58">
        <v>78.430000000000007</v>
      </c>
      <c r="I520" s="81">
        <f t="shared" si="16"/>
        <v>10.281784937493374</v>
      </c>
      <c r="J520" s="81">
        <v>19.605522073109139</v>
      </c>
      <c r="K520" s="81">
        <v>19.514227340305741</v>
      </c>
      <c r="L520" s="14">
        <v>1.5236124501513832</v>
      </c>
      <c r="M520" s="14">
        <f t="shared" si="17"/>
        <v>1.095591864539132</v>
      </c>
      <c r="N520">
        <v>1.07</v>
      </c>
      <c r="O520">
        <v>0.11</v>
      </c>
      <c r="P520" s="62">
        <v>19.974545454545453</v>
      </c>
      <c r="Q520" s="62">
        <v>25.786875000000009</v>
      </c>
      <c r="R520" s="12">
        <v>34.380000000000003</v>
      </c>
      <c r="S520">
        <v>98.28</v>
      </c>
      <c r="T520">
        <v>1</v>
      </c>
      <c r="U520">
        <v>91.79</v>
      </c>
      <c r="V520">
        <v>100</v>
      </c>
      <c r="X520">
        <v>29195.94</v>
      </c>
      <c r="Y520">
        <v>327016790</v>
      </c>
      <c r="Z520">
        <v>298484135</v>
      </c>
      <c r="AA520">
        <v>3588772</v>
      </c>
    </row>
    <row r="521" spans="1:27" x14ac:dyDescent="0.3">
      <c r="A521" s="58" t="s">
        <v>759</v>
      </c>
      <c r="B521" s="58">
        <v>2009</v>
      </c>
      <c r="C521" s="58">
        <v>64.84</v>
      </c>
      <c r="D521" s="58">
        <v>64.84</v>
      </c>
      <c r="E521" s="58">
        <v>81.819999999999993</v>
      </c>
      <c r="F521" s="58">
        <v>89.05</v>
      </c>
      <c r="G521" s="58">
        <v>49.6</v>
      </c>
      <c r="H521" s="58">
        <v>76.62</v>
      </c>
      <c r="I521" s="81">
        <f t="shared" si="16"/>
        <v>9.9725004238230817</v>
      </c>
      <c r="J521" s="81">
        <v>19.70316638475699</v>
      </c>
      <c r="K521" s="81">
        <v>19.60941978954844</v>
      </c>
      <c r="L521" s="14">
        <v>1.893089674083309</v>
      </c>
      <c r="M521" s="14">
        <f t="shared" si="17"/>
        <v>1.0982814008823363</v>
      </c>
      <c r="N521">
        <v>1.1399999999999999</v>
      </c>
      <c r="O521">
        <v>0.17</v>
      </c>
      <c r="P521" s="62">
        <v>16.568333333333328</v>
      </c>
      <c r="Q521" s="62">
        <v>16.611240310077516</v>
      </c>
      <c r="R521" s="12">
        <v>19.829999999999998</v>
      </c>
      <c r="S521">
        <v>85.71</v>
      </c>
      <c r="T521">
        <v>1</v>
      </c>
      <c r="U521">
        <v>95.27</v>
      </c>
      <c r="V521">
        <v>100</v>
      </c>
      <c r="X521">
        <v>21429</v>
      </c>
      <c r="Y521">
        <v>360559080</v>
      </c>
      <c r="Z521">
        <v>328293896</v>
      </c>
      <c r="AA521">
        <v>5639852</v>
      </c>
    </row>
    <row r="522" spans="1:27" x14ac:dyDescent="0.3">
      <c r="A522" s="58" t="s">
        <v>759</v>
      </c>
      <c r="B522" s="58">
        <v>2010</v>
      </c>
      <c r="C522" s="58">
        <v>53.8</v>
      </c>
      <c r="D522" s="58">
        <v>35.770000000000003</v>
      </c>
      <c r="E522" s="58">
        <v>22.86</v>
      </c>
      <c r="F522" s="58">
        <v>85.41</v>
      </c>
      <c r="G522" s="58">
        <v>46.17</v>
      </c>
      <c r="H522" s="58">
        <v>54.76</v>
      </c>
      <c r="I522" s="81">
        <f t="shared" si="16"/>
        <v>10.022200822057464</v>
      </c>
      <c r="J522" s="81">
        <v>19.618743689413346</v>
      </c>
      <c r="K522" s="81">
        <v>19.527765334432935</v>
      </c>
      <c r="L522" s="14">
        <v>1.9233456169231908</v>
      </c>
      <c r="M522" s="14">
        <f t="shared" si="17"/>
        <v>1.0952452983959597</v>
      </c>
      <c r="N522">
        <v>1.1499999999999999</v>
      </c>
      <c r="O522">
        <v>0.18</v>
      </c>
      <c r="P522" s="62">
        <v>16.501712062256811</v>
      </c>
      <c r="Q522" s="62">
        <v>17.427003891050575</v>
      </c>
      <c r="R522" s="12">
        <v>19.920000000000002</v>
      </c>
      <c r="S522">
        <v>81.400000000000006</v>
      </c>
      <c r="T522">
        <v>1</v>
      </c>
      <c r="U522">
        <v>73.38</v>
      </c>
      <c r="V522">
        <v>100</v>
      </c>
      <c r="X522">
        <v>22520.94</v>
      </c>
      <c r="Y522">
        <v>331369190</v>
      </c>
      <c r="Z522">
        <v>302552488</v>
      </c>
      <c r="AA522">
        <v>5843817</v>
      </c>
    </row>
    <row r="523" spans="1:27" x14ac:dyDescent="0.3">
      <c r="A523" s="58" t="s">
        <v>759</v>
      </c>
      <c r="B523" s="58">
        <v>2011</v>
      </c>
      <c r="C523" s="58">
        <v>59.24</v>
      </c>
      <c r="D523" s="58">
        <v>59.24</v>
      </c>
      <c r="E523" s="58">
        <v>62.5</v>
      </c>
      <c r="F523" s="58">
        <v>81.11</v>
      </c>
      <c r="G523" s="58">
        <v>45.85</v>
      </c>
      <c r="H523" s="58">
        <v>72.010000000000005</v>
      </c>
      <c r="I523" s="81">
        <f t="shared" si="16"/>
        <v>10.270287020076383</v>
      </c>
      <c r="J523" s="81">
        <v>19.649845205105869</v>
      </c>
      <c r="K523" s="81">
        <v>19.560293155274973</v>
      </c>
      <c r="L523" s="14">
        <v>1.7830767163250685</v>
      </c>
      <c r="M523" s="14">
        <f t="shared" si="17"/>
        <v>1.0936842579115587</v>
      </c>
      <c r="N523">
        <v>1.1100000000000001</v>
      </c>
      <c r="O523">
        <v>0.15</v>
      </c>
      <c r="P523" s="62">
        <v>14.778235294117646</v>
      </c>
      <c r="Q523" s="62">
        <v>16.565686274509794</v>
      </c>
      <c r="R523" s="12">
        <v>21.87</v>
      </c>
      <c r="S523">
        <v>66</v>
      </c>
      <c r="T523">
        <v>1</v>
      </c>
      <c r="U523">
        <v>70.95</v>
      </c>
      <c r="V523">
        <v>100</v>
      </c>
      <c r="X523">
        <v>28862.17</v>
      </c>
      <c r="Y523">
        <v>341837216</v>
      </c>
      <c r="Z523">
        <v>312555670</v>
      </c>
      <c r="AA523">
        <v>4948129</v>
      </c>
    </row>
    <row r="524" spans="1:27" x14ac:dyDescent="0.3">
      <c r="A524" s="58" t="s">
        <v>759</v>
      </c>
      <c r="B524" s="58">
        <v>2012</v>
      </c>
      <c r="C524" s="58">
        <v>62.78</v>
      </c>
      <c r="D524" s="58">
        <v>62.78</v>
      </c>
      <c r="E524" s="58">
        <v>90.91</v>
      </c>
      <c r="F524" s="58">
        <v>83.36</v>
      </c>
      <c r="G524" s="58">
        <v>49.09</v>
      </c>
      <c r="H524" s="58">
        <v>74.489999999999995</v>
      </c>
      <c r="I524" s="81">
        <f t="shared" si="16"/>
        <v>10.166386673942142</v>
      </c>
      <c r="J524" s="81">
        <v>19.687900310454395</v>
      </c>
      <c r="K524" s="81">
        <v>19.600793249918322</v>
      </c>
      <c r="L524" s="14">
        <v>1.935419312155066</v>
      </c>
      <c r="M524" s="14">
        <f t="shared" si="17"/>
        <v>1.0910134779537377</v>
      </c>
      <c r="N524">
        <v>1.1499999999999999</v>
      </c>
      <c r="O524">
        <v>0.16</v>
      </c>
      <c r="P524" s="62">
        <v>7.9368359374999926</v>
      </c>
      <c r="Q524" s="62">
        <v>9.5380468750000045</v>
      </c>
      <c r="R524" s="12">
        <v>13.01</v>
      </c>
      <c r="S524">
        <v>79.09</v>
      </c>
      <c r="T524">
        <v>1</v>
      </c>
      <c r="U524">
        <v>78.849999999999994</v>
      </c>
      <c r="V524">
        <v>100</v>
      </c>
      <c r="X524">
        <v>26013.91</v>
      </c>
      <c r="Y524">
        <v>355096560</v>
      </c>
      <c r="Z524">
        <v>325474036</v>
      </c>
      <c r="AA524">
        <v>5926948</v>
      </c>
    </row>
    <row r="525" spans="1:27" x14ac:dyDescent="0.3">
      <c r="A525" s="58" t="s">
        <v>759</v>
      </c>
      <c r="B525" s="58">
        <v>2013</v>
      </c>
      <c r="C525" s="58">
        <v>61.2</v>
      </c>
      <c r="D525" s="58">
        <v>61.2</v>
      </c>
      <c r="E525" s="58">
        <v>84.85</v>
      </c>
      <c r="F525" s="58">
        <v>81.150000000000006</v>
      </c>
      <c r="G525" s="58">
        <v>52.9</v>
      </c>
      <c r="H525" s="58">
        <v>68.12</v>
      </c>
      <c r="I525" s="81">
        <f t="shared" si="16"/>
        <v>10.302211657717931</v>
      </c>
      <c r="J525" s="81">
        <v>19.681366855573028</v>
      </c>
      <c r="K525" s="81">
        <v>19.594126945739092</v>
      </c>
      <c r="L525" s="14">
        <v>1.9566846098099409</v>
      </c>
      <c r="M525" s="14">
        <f t="shared" si="17"/>
        <v>1.0911584279562825</v>
      </c>
      <c r="N525">
        <v>1.1599999999999999</v>
      </c>
      <c r="O525">
        <v>0.19</v>
      </c>
      <c r="P525" s="62">
        <v>4.5099606299212596</v>
      </c>
      <c r="Q525" s="62">
        <v>5.3667968749999986</v>
      </c>
      <c r="R525" s="12">
        <v>8.0399999999999991</v>
      </c>
      <c r="S525">
        <v>69.44</v>
      </c>
      <c r="T525">
        <v>1</v>
      </c>
      <c r="U525">
        <v>78.13</v>
      </c>
      <c r="V525">
        <v>100</v>
      </c>
      <c r="X525">
        <v>29798.45</v>
      </c>
      <c r="Y525">
        <v>352784115</v>
      </c>
      <c r="Z525">
        <v>323311543</v>
      </c>
      <c r="AA525">
        <v>6075829</v>
      </c>
    </row>
    <row r="526" spans="1:27" x14ac:dyDescent="0.3">
      <c r="A526" s="58" t="s">
        <v>759</v>
      </c>
      <c r="B526" s="58">
        <v>2014</v>
      </c>
      <c r="C526" s="58">
        <v>67.86</v>
      </c>
      <c r="D526" s="58">
        <v>67.86</v>
      </c>
      <c r="E526" s="58">
        <v>100</v>
      </c>
      <c r="F526" s="58">
        <v>82.32</v>
      </c>
      <c r="G526" s="58">
        <v>56.65</v>
      </c>
      <c r="H526" s="58">
        <v>80.290000000000006</v>
      </c>
      <c r="I526" s="81">
        <f t="shared" si="16"/>
        <v>10.348826365680166</v>
      </c>
      <c r="J526" s="81">
        <v>19.771574564957316</v>
      </c>
      <c r="K526" s="81">
        <v>19.683456457194698</v>
      </c>
      <c r="L526" s="14">
        <v>1.9645388382560081</v>
      </c>
      <c r="M526" s="14">
        <f t="shared" si="17"/>
        <v>1.0921171019187079</v>
      </c>
      <c r="N526">
        <v>1.06</v>
      </c>
      <c r="O526">
        <v>0.17</v>
      </c>
      <c r="P526" s="62">
        <v>5.9405577689243021</v>
      </c>
      <c r="Q526" s="62">
        <v>6.9000390625000003</v>
      </c>
      <c r="R526" s="12">
        <v>8.77</v>
      </c>
      <c r="S526">
        <v>66.959999999999994</v>
      </c>
      <c r="T526">
        <v>1</v>
      </c>
      <c r="U526">
        <v>87.82</v>
      </c>
      <c r="V526">
        <v>100</v>
      </c>
      <c r="X526">
        <v>31220.38</v>
      </c>
      <c r="Y526">
        <v>386087492</v>
      </c>
      <c r="Z526">
        <v>353522064</v>
      </c>
      <c r="AA526">
        <v>6131623</v>
      </c>
    </row>
    <row r="527" spans="1:27" x14ac:dyDescent="0.3">
      <c r="A527" s="58" t="s">
        <v>759</v>
      </c>
      <c r="B527" s="58">
        <v>2015</v>
      </c>
      <c r="C527" s="58">
        <v>66.92</v>
      </c>
      <c r="D527" s="58">
        <v>66.92</v>
      </c>
      <c r="E527" s="58">
        <v>100</v>
      </c>
      <c r="F527" s="58">
        <v>89.67</v>
      </c>
      <c r="G527" s="58">
        <v>59.59</v>
      </c>
      <c r="H527" s="58">
        <v>71.87</v>
      </c>
      <c r="I527" s="81">
        <f t="shared" si="16"/>
        <v>10.573761626699905</v>
      </c>
      <c r="J527" s="81">
        <v>19.711203155168526</v>
      </c>
      <c r="K527" s="81">
        <v>19.623832581377176</v>
      </c>
      <c r="L527" s="14">
        <v>1.6406390546171794</v>
      </c>
      <c r="M527" s="14">
        <f t="shared" si="17"/>
        <v>1.0913010123497646</v>
      </c>
      <c r="N527">
        <v>0.54</v>
      </c>
      <c r="O527">
        <v>0.16</v>
      </c>
      <c r="P527" s="62">
        <v>7.6819367588932828</v>
      </c>
      <c r="Q527" s="62">
        <v>8.2714785992217958</v>
      </c>
      <c r="R527" s="12">
        <v>9.17</v>
      </c>
      <c r="S527">
        <v>69.83</v>
      </c>
      <c r="T527">
        <v>1</v>
      </c>
      <c r="U527">
        <v>74.680000000000007</v>
      </c>
      <c r="V527">
        <v>100</v>
      </c>
      <c r="X527">
        <v>39095.46</v>
      </c>
      <c r="Y527">
        <v>363468486</v>
      </c>
      <c r="Z527">
        <v>333059790</v>
      </c>
      <c r="AA527">
        <v>4158465</v>
      </c>
    </row>
    <row r="528" spans="1:27" x14ac:dyDescent="0.3">
      <c r="A528" s="58" t="s">
        <v>759</v>
      </c>
      <c r="B528" s="58">
        <v>2016</v>
      </c>
      <c r="C528" s="58">
        <v>79.709999999999994</v>
      </c>
      <c r="D528" s="58">
        <v>79.709999999999994</v>
      </c>
      <c r="E528" s="58">
        <v>100</v>
      </c>
      <c r="F528" s="58">
        <v>87.54</v>
      </c>
      <c r="G528" s="58">
        <v>79.400000000000006</v>
      </c>
      <c r="H528" s="58">
        <v>83.53</v>
      </c>
      <c r="I528" s="81">
        <f t="shared" si="16"/>
        <v>10.491376712185481</v>
      </c>
      <c r="J528" s="81">
        <v>19.734286394520915</v>
      </c>
      <c r="K528" s="81">
        <v>19.649006103055569</v>
      </c>
      <c r="L528" s="14">
        <v>1.9387238176909165</v>
      </c>
      <c r="M528" s="14">
        <f t="shared" si="17"/>
        <v>1.0890222675709742</v>
      </c>
      <c r="N528">
        <v>0.94</v>
      </c>
      <c r="O528">
        <v>0.18</v>
      </c>
      <c r="P528" s="62">
        <v>5.3497665369649798</v>
      </c>
      <c r="Q528" s="62">
        <v>5.6182329317269106</v>
      </c>
      <c r="R528" s="12">
        <v>8.7100000000000009</v>
      </c>
      <c r="S528">
        <v>55.38</v>
      </c>
      <c r="T528">
        <v>1</v>
      </c>
      <c r="U528">
        <v>83.55</v>
      </c>
      <c r="V528">
        <v>100</v>
      </c>
      <c r="X528">
        <v>36003.69</v>
      </c>
      <c r="Y528">
        <v>371956100</v>
      </c>
      <c r="Z528">
        <v>341550500</v>
      </c>
      <c r="AA528">
        <v>5949876</v>
      </c>
    </row>
    <row r="529" spans="1:27" x14ac:dyDescent="0.3">
      <c r="A529" s="58" t="s">
        <v>759</v>
      </c>
      <c r="B529" s="58">
        <v>2017</v>
      </c>
      <c r="C529" s="58">
        <v>84.82</v>
      </c>
      <c r="D529" s="58">
        <v>84.82</v>
      </c>
      <c r="E529" s="58">
        <v>100</v>
      </c>
      <c r="F529" s="58">
        <v>91.33</v>
      </c>
      <c r="G529" s="58">
        <v>82.53</v>
      </c>
      <c r="H529" s="58">
        <v>84.72</v>
      </c>
      <c r="I529" s="81">
        <f t="shared" si="16"/>
        <v>10.59554213642966</v>
      </c>
      <c r="J529" s="81">
        <v>19.780808613981392</v>
      </c>
      <c r="K529" s="81">
        <v>19.6979449311137</v>
      </c>
      <c r="L529" s="14">
        <v>1.9059724360619263</v>
      </c>
      <c r="M529" s="14">
        <f t="shared" si="17"/>
        <v>1.086393704379562</v>
      </c>
      <c r="N529">
        <v>0.84</v>
      </c>
      <c r="O529">
        <v>0.16</v>
      </c>
      <c r="P529" s="62">
        <v>5.8285490196078431</v>
      </c>
      <c r="Q529" s="62">
        <v>6.2326050420168064</v>
      </c>
      <c r="R529" s="12">
        <v>8.64</v>
      </c>
      <c r="S529">
        <v>95</v>
      </c>
      <c r="T529">
        <v>1</v>
      </c>
      <c r="U529">
        <v>87.04</v>
      </c>
      <c r="V529">
        <v>100</v>
      </c>
      <c r="X529">
        <v>39956.32</v>
      </c>
      <c r="Y529">
        <v>389669154</v>
      </c>
      <c r="Z529">
        <v>358681344</v>
      </c>
      <c r="AA529">
        <v>5725945</v>
      </c>
    </row>
    <row r="530" spans="1:27" x14ac:dyDescent="0.3">
      <c r="A530" s="58" t="s">
        <v>759</v>
      </c>
      <c r="B530" s="58">
        <v>2018</v>
      </c>
      <c r="C530" s="58">
        <v>87.76</v>
      </c>
      <c r="D530" s="58">
        <v>87.76</v>
      </c>
      <c r="E530" s="58">
        <v>100</v>
      </c>
      <c r="F530" s="58">
        <v>94.45</v>
      </c>
      <c r="G530" s="58">
        <v>85.43</v>
      </c>
      <c r="H530" s="58">
        <v>88.24</v>
      </c>
      <c r="I530" s="81">
        <f t="shared" si="16"/>
        <v>10.556642862677446</v>
      </c>
      <c r="J530" s="81">
        <v>19.718978624845903</v>
      </c>
      <c r="K530" s="81">
        <v>19.631768359873426</v>
      </c>
      <c r="L530" s="14">
        <v>1.8924783290494949</v>
      </c>
      <c r="M530" s="14">
        <f t="shared" si="17"/>
        <v>1.0911260811953187</v>
      </c>
      <c r="N530">
        <v>1.04</v>
      </c>
      <c r="O530">
        <v>0.13</v>
      </c>
      <c r="P530" s="62">
        <v>15.665081300813005</v>
      </c>
      <c r="Q530" s="62">
        <v>17.575252918287951</v>
      </c>
      <c r="R530" s="12">
        <v>28</v>
      </c>
      <c r="S530">
        <v>93.33</v>
      </c>
      <c r="T530">
        <v>1</v>
      </c>
      <c r="U530">
        <v>98.85</v>
      </c>
      <c r="V530">
        <v>100</v>
      </c>
      <c r="X530">
        <v>38431.89</v>
      </c>
      <c r="Y530">
        <v>366305640</v>
      </c>
      <c r="Z530">
        <v>335713394</v>
      </c>
      <c r="AA530">
        <v>5635794</v>
      </c>
    </row>
    <row r="531" spans="1:27" x14ac:dyDescent="0.3">
      <c r="A531" s="58" t="s">
        <v>759</v>
      </c>
      <c r="B531" s="58">
        <v>2019</v>
      </c>
      <c r="C531" s="58">
        <v>89.91</v>
      </c>
      <c r="D531" s="58">
        <v>79.959999999999994</v>
      </c>
      <c r="E531" s="58">
        <v>70</v>
      </c>
      <c r="F531" s="58">
        <v>93.47</v>
      </c>
      <c r="G531" s="58">
        <v>91.78</v>
      </c>
      <c r="H531" s="58">
        <v>86.55</v>
      </c>
      <c r="I531" s="81">
        <f t="shared" si="16"/>
        <v>10.580263706118718</v>
      </c>
      <c r="J531" s="81">
        <v>19.725222277643784</v>
      </c>
      <c r="K531" s="81">
        <v>19.635824701940788</v>
      </c>
      <c r="L531" s="14">
        <v>2.0676945653252807</v>
      </c>
      <c r="M531" s="14">
        <f t="shared" si="17"/>
        <v>1.0935153250378351</v>
      </c>
      <c r="N531">
        <v>1.2</v>
      </c>
      <c r="O531">
        <v>0.19</v>
      </c>
      <c r="P531" s="62">
        <v>24.825120000000009</v>
      </c>
      <c r="Q531" s="62">
        <v>26.61542635658914</v>
      </c>
      <c r="R531" s="12">
        <v>31.91</v>
      </c>
      <c r="S531">
        <v>90.48</v>
      </c>
      <c r="T531">
        <v>1</v>
      </c>
      <c r="U531">
        <v>98.36</v>
      </c>
      <c r="V531">
        <v>100</v>
      </c>
      <c r="X531">
        <v>39350.49</v>
      </c>
      <c r="Y531">
        <v>368599880</v>
      </c>
      <c r="Z531">
        <v>337077928</v>
      </c>
      <c r="AA531">
        <v>6906574</v>
      </c>
    </row>
    <row r="532" spans="1:27" x14ac:dyDescent="0.3">
      <c r="A532" s="58" t="s">
        <v>759</v>
      </c>
      <c r="B532" s="58">
        <v>2020</v>
      </c>
      <c r="C532" s="58">
        <v>88.72</v>
      </c>
      <c r="D532" s="58">
        <v>50.46</v>
      </c>
      <c r="E532" s="58">
        <v>12.2</v>
      </c>
      <c r="F532" s="58">
        <v>90.78</v>
      </c>
      <c r="G532" s="58">
        <v>91.05</v>
      </c>
      <c r="H532" s="58">
        <v>85.33</v>
      </c>
      <c r="I532" s="81">
        <f t="shared" si="16"/>
        <v>10.728329878349831</v>
      </c>
      <c r="J532" s="81">
        <v>19.71548700430926</v>
      </c>
      <c r="K532" s="81">
        <v>19.629075392499363</v>
      </c>
      <c r="L532" s="14">
        <v>1.8868655372939052</v>
      </c>
      <c r="M532" s="14">
        <f t="shared" si="17"/>
        <v>1.0902549977928562</v>
      </c>
      <c r="N532">
        <v>1.05</v>
      </c>
      <c r="O532">
        <v>0.15</v>
      </c>
      <c r="P532" s="62">
        <v>24.792209302325578</v>
      </c>
      <c r="Q532" s="62">
        <v>26.392868217054275</v>
      </c>
      <c r="R532" s="12">
        <v>35.049999999999997</v>
      </c>
      <c r="S532">
        <v>86.21</v>
      </c>
      <c r="T532">
        <v>1</v>
      </c>
      <c r="U532">
        <v>99.25</v>
      </c>
      <c r="V532">
        <v>100</v>
      </c>
      <c r="X532">
        <v>45630.42</v>
      </c>
      <c r="Y532">
        <v>365028870</v>
      </c>
      <c r="Z532">
        <v>334810545</v>
      </c>
      <c r="AA532">
        <v>5598653</v>
      </c>
    </row>
    <row r="533" spans="1:27" x14ac:dyDescent="0.3">
      <c r="A533" s="58" t="s">
        <v>759</v>
      </c>
      <c r="B533" s="58">
        <v>2021</v>
      </c>
      <c r="C533" s="58">
        <v>89.42</v>
      </c>
      <c r="D533" s="58">
        <v>76.760000000000005</v>
      </c>
      <c r="E533" s="58">
        <v>64.099999999999994</v>
      </c>
      <c r="F533" s="58">
        <v>70.430000000000007</v>
      </c>
      <c r="G533" s="58">
        <v>88.2</v>
      </c>
      <c r="H533" s="58">
        <v>97.17</v>
      </c>
      <c r="I533" s="81">
        <f t="shared" si="16"/>
        <v>10.734009262650439</v>
      </c>
      <c r="J533" s="81">
        <v>19.736983277652072</v>
      </c>
      <c r="K533" s="81">
        <v>19.646174040375932</v>
      </c>
      <c r="L533" s="14">
        <v>2.1801992431220851</v>
      </c>
      <c r="M533" s="14">
        <f t="shared" si="17"/>
        <v>1.0950600886870461</v>
      </c>
      <c r="N533">
        <v>1.38</v>
      </c>
      <c r="O533">
        <v>0.17</v>
      </c>
      <c r="P533" s="62">
        <v>53.43942307692307</v>
      </c>
      <c r="Q533" s="62">
        <v>56.638499999999958</v>
      </c>
      <c r="R533" s="12">
        <v>93.21</v>
      </c>
      <c r="S533">
        <v>51.44</v>
      </c>
      <c r="T533">
        <v>1</v>
      </c>
      <c r="U533">
        <v>98.79</v>
      </c>
      <c r="V533">
        <v>100</v>
      </c>
      <c r="X533">
        <v>45890.31</v>
      </c>
      <c r="Y533">
        <v>372960576</v>
      </c>
      <c r="Z533">
        <v>340584576</v>
      </c>
      <c r="AA533">
        <v>7848069</v>
      </c>
    </row>
    <row r="534" spans="1:27" x14ac:dyDescent="0.3">
      <c r="A534" s="58" t="s">
        <v>760</v>
      </c>
      <c r="B534" s="58">
        <v>2008</v>
      </c>
      <c r="C534" s="58">
        <v>51.45</v>
      </c>
      <c r="D534" s="58">
        <v>51.45</v>
      </c>
      <c r="E534" s="58">
        <v>100</v>
      </c>
      <c r="F534" s="58">
        <v>40.49</v>
      </c>
      <c r="G534" s="58">
        <v>67.510000000000005</v>
      </c>
      <c r="H534" s="58">
        <v>28.68</v>
      </c>
      <c r="I534" s="81">
        <f t="shared" si="16"/>
        <v>10.11312024182239</v>
      </c>
      <c r="J534" s="81">
        <v>16.51650861773523</v>
      </c>
      <c r="K534" s="81">
        <v>14.873630658831024</v>
      </c>
      <c r="L534" s="14">
        <v>1.0298765269827432</v>
      </c>
      <c r="M534" s="14">
        <f t="shared" si="17"/>
        <v>5.1700272479564031</v>
      </c>
      <c r="N534">
        <v>17.690000000000001</v>
      </c>
      <c r="O534">
        <v>0.57999999999999996</v>
      </c>
      <c r="P534" s="62">
        <v>19.974545454545453</v>
      </c>
      <c r="Q534" s="62">
        <v>25.786875000000009</v>
      </c>
      <c r="R534" s="12">
        <v>34.380000000000003</v>
      </c>
      <c r="S534">
        <v>0</v>
      </c>
      <c r="T534">
        <v>0</v>
      </c>
      <c r="U534">
        <v>24.63</v>
      </c>
      <c r="V534" t="s">
        <v>679</v>
      </c>
      <c r="X534">
        <v>24664.5</v>
      </c>
      <c r="Y534">
        <v>14894590</v>
      </c>
      <c r="Z534">
        <v>2880950</v>
      </c>
      <c r="AA534">
        <v>1800720</v>
      </c>
    </row>
    <row r="535" spans="1:27" x14ac:dyDescent="0.3">
      <c r="A535" s="58" t="s">
        <v>760</v>
      </c>
      <c r="B535" s="58">
        <v>2009</v>
      </c>
      <c r="C535" s="58">
        <v>52.38</v>
      </c>
      <c r="D535" s="58">
        <v>52.38</v>
      </c>
      <c r="E535" s="58">
        <v>100</v>
      </c>
      <c r="F535" s="58">
        <v>33.979999999999997</v>
      </c>
      <c r="G535" s="58">
        <v>67.7</v>
      </c>
      <c r="H535" s="58">
        <v>35.700000000000003</v>
      </c>
      <c r="I535" s="81">
        <f t="shared" si="16"/>
        <v>8.856646693930486</v>
      </c>
      <c r="J535" s="81">
        <v>16.192380243228076</v>
      </c>
      <c r="K535" s="81">
        <v>15.051660868653476</v>
      </c>
      <c r="L535" s="14">
        <v>0.92651548051686172</v>
      </c>
      <c r="M535" s="14">
        <f t="shared" si="17"/>
        <v>3.1290184920937412</v>
      </c>
      <c r="N535">
        <v>13.47</v>
      </c>
      <c r="O535">
        <v>0.78</v>
      </c>
      <c r="P535" s="62">
        <v>16.568333333333328</v>
      </c>
      <c r="Q535" s="62">
        <v>16.611240310077516</v>
      </c>
      <c r="R535" s="12">
        <v>19.829999999999998</v>
      </c>
      <c r="S535">
        <v>0</v>
      </c>
      <c r="T535">
        <v>0</v>
      </c>
      <c r="U535">
        <v>38.51</v>
      </c>
      <c r="V535" t="s">
        <v>679</v>
      </c>
      <c r="X535">
        <v>7020.9</v>
      </c>
      <c r="Y535">
        <v>10771133</v>
      </c>
      <c r="Z535">
        <v>3442336</v>
      </c>
      <c r="AA535">
        <v>1525693</v>
      </c>
    </row>
    <row r="536" spans="1:27" x14ac:dyDescent="0.3">
      <c r="A536" s="58" t="s">
        <v>760</v>
      </c>
      <c r="B536" s="58">
        <v>2010</v>
      </c>
      <c r="C536" s="58">
        <v>52.85</v>
      </c>
      <c r="D536" s="58">
        <v>52.85</v>
      </c>
      <c r="E536" s="58">
        <v>100</v>
      </c>
      <c r="F536" s="58">
        <v>42.25</v>
      </c>
      <c r="G536" s="58">
        <v>69.599999999999994</v>
      </c>
      <c r="H536" s="58">
        <v>28.56</v>
      </c>
      <c r="I536" s="81">
        <f t="shared" si="16"/>
        <v>9.408263751565169</v>
      </c>
      <c r="J536" s="81">
        <v>16.172575124083227</v>
      </c>
      <c r="K536" s="81">
        <v>14.731103846681483</v>
      </c>
      <c r="L536" s="14">
        <v>0.79733781217020738</v>
      </c>
      <c r="M536" s="14">
        <f t="shared" si="17"/>
        <v>4.2269102017926903</v>
      </c>
      <c r="N536">
        <v>8.75</v>
      </c>
      <c r="O536">
        <v>0.74</v>
      </c>
      <c r="P536" s="62">
        <v>16.501712062256811</v>
      </c>
      <c r="Q536" s="62">
        <v>17.427003891050575</v>
      </c>
      <c r="R536" s="12">
        <v>19.920000000000002</v>
      </c>
      <c r="S536">
        <v>0</v>
      </c>
      <c r="T536">
        <v>0</v>
      </c>
      <c r="U536">
        <v>29.22</v>
      </c>
      <c r="V536">
        <v>21.05</v>
      </c>
      <c r="X536">
        <v>12188.69</v>
      </c>
      <c r="Y536">
        <v>10559908</v>
      </c>
      <c r="Z536">
        <v>2498257</v>
      </c>
      <c r="AA536">
        <v>1219624</v>
      </c>
    </row>
    <row r="537" spans="1:27" x14ac:dyDescent="0.3">
      <c r="A537" s="58" t="s">
        <v>760</v>
      </c>
      <c r="B537" s="58">
        <v>2011</v>
      </c>
      <c r="C537" s="58">
        <v>55.61</v>
      </c>
      <c r="D537" s="58">
        <v>55.61</v>
      </c>
      <c r="E537" s="58">
        <v>100</v>
      </c>
      <c r="F537" s="58">
        <v>42.22</v>
      </c>
      <c r="G537" s="58">
        <v>69.33</v>
      </c>
      <c r="H537" s="58">
        <v>38.69</v>
      </c>
      <c r="I537" s="81">
        <f t="shared" si="16"/>
        <v>10.049216007646807</v>
      </c>
      <c r="J537" s="81">
        <v>16.313916102983619</v>
      </c>
      <c r="K537" s="81">
        <v>14.934447559840216</v>
      </c>
      <c r="L537" s="14">
        <v>1.0237626569375193</v>
      </c>
      <c r="M537" s="14">
        <f t="shared" si="17"/>
        <v>3.9727897000194017</v>
      </c>
      <c r="N537">
        <v>12.93</v>
      </c>
      <c r="O537">
        <v>0.75</v>
      </c>
      <c r="P537" s="62">
        <v>14.778235294117646</v>
      </c>
      <c r="Q537" s="62">
        <v>16.565686274509794</v>
      </c>
      <c r="R537" s="12">
        <v>21.87</v>
      </c>
      <c r="S537">
        <v>0</v>
      </c>
      <c r="T537">
        <v>0</v>
      </c>
      <c r="U537">
        <v>41.22</v>
      </c>
      <c r="V537">
        <v>36.840000000000003</v>
      </c>
      <c r="X537">
        <v>23137.64</v>
      </c>
      <c r="Y537">
        <v>12163085</v>
      </c>
      <c r="Z537">
        <v>3061598</v>
      </c>
      <c r="AA537">
        <v>1783649</v>
      </c>
    </row>
    <row r="538" spans="1:27" x14ac:dyDescent="0.3">
      <c r="A538" s="58" t="s">
        <v>760</v>
      </c>
      <c r="B538" s="58">
        <v>2012</v>
      </c>
      <c r="C538" s="58">
        <v>57.73</v>
      </c>
      <c r="D538" s="58">
        <v>57.73</v>
      </c>
      <c r="E538" s="58">
        <v>100</v>
      </c>
      <c r="F538" s="58">
        <v>49.37</v>
      </c>
      <c r="G538" s="58">
        <v>70.849999999999994</v>
      </c>
      <c r="H538" s="58">
        <v>38.76</v>
      </c>
      <c r="I538" s="81">
        <f t="shared" si="16"/>
        <v>9.9339425550119955</v>
      </c>
      <c r="J538" s="81">
        <v>16.42707144435575</v>
      </c>
      <c r="K538" s="81">
        <v>14.991668593338099</v>
      </c>
      <c r="L538" s="14">
        <v>1.2366983347596348</v>
      </c>
      <c r="M538" s="14">
        <f t="shared" si="17"/>
        <v>4.2013371808772337</v>
      </c>
      <c r="N538">
        <v>14.65</v>
      </c>
      <c r="O538">
        <v>0.79</v>
      </c>
      <c r="P538" s="62">
        <v>7.9368359374999926</v>
      </c>
      <c r="Q538" s="62">
        <v>9.5380468750000045</v>
      </c>
      <c r="R538" s="12">
        <v>13.01</v>
      </c>
      <c r="S538">
        <v>0</v>
      </c>
      <c r="T538">
        <v>1</v>
      </c>
      <c r="U538">
        <v>33.97</v>
      </c>
      <c r="V538">
        <v>5</v>
      </c>
      <c r="X538">
        <v>20618.47</v>
      </c>
      <c r="Y538">
        <v>13620294</v>
      </c>
      <c r="Z538">
        <v>3241895</v>
      </c>
      <c r="AA538">
        <v>2444223</v>
      </c>
    </row>
    <row r="539" spans="1:27" x14ac:dyDescent="0.3">
      <c r="A539" s="58" t="s">
        <v>760</v>
      </c>
      <c r="B539" s="58">
        <v>2013</v>
      </c>
      <c r="C539" s="58">
        <v>61.56</v>
      </c>
      <c r="D539" s="58">
        <v>61.56</v>
      </c>
      <c r="E539" s="58">
        <v>100</v>
      </c>
      <c r="F539" s="58">
        <v>49.1</v>
      </c>
      <c r="G539" s="58">
        <v>76.38</v>
      </c>
      <c r="H539" s="58">
        <v>42.03</v>
      </c>
      <c r="I539" s="81">
        <f t="shared" si="16"/>
        <v>10.337540765374195</v>
      </c>
      <c r="J539" s="81">
        <v>16.654677555565325</v>
      </c>
      <c r="K539" s="81">
        <v>15.357360825403752</v>
      </c>
      <c r="L539" s="14">
        <v>1.3606164883200444</v>
      </c>
      <c r="M539" s="14">
        <f t="shared" si="17"/>
        <v>3.6594641520884168</v>
      </c>
      <c r="N539">
        <v>16.05</v>
      </c>
      <c r="O539">
        <v>0.72</v>
      </c>
      <c r="P539" s="62">
        <v>4.5099606299212596</v>
      </c>
      <c r="Q539" s="62">
        <v>5.3667968749999986</v>
      </c>
      <c r="R539" s="12">
        <v>8.0399999999999991</v>
      </c>
      <c r="S539">
        <v>0</v>
      </c>
      <c r="T539">
        <v>1</v>
      </c>
      <c r="U539">
        <v>39.380000000000003</v>
      </c>
      <c r="V539">
        <v>68.42</v>
      </c>
      <c r="X539">
        <v>30870.02</v>
      </c>
      <c r="Y539">
        <v>17101514</v>
      </c>
      <c r="Z539">
        <v>4673229</v>
      </c>
      <c r="AA539">
        <v>2898596</v>
      </c>
    </row>
    <row r="540" spans="1:27" x14ac:dyDescent="0.3">
      <c r="A540" s="58" t="s">
        <v>760</v>
      </c>
      <c r="B540" s="58">
        <v>2014</v>
      </c>
      <c r="C540" s="58">
        <v>68.38</v>
      </c>
      <c r="D540" s="58">
        <v>59.19</v>
      </c>
      <c r="E540" s="58">
        <v>62.5</v>
      </c>
      <c r="F540" s="58">
        <v>49.78</v>
      </c>
      <c r="G540" s="58">
        <v>79.84</v>
      </c>
      <c r="H540" s="58">
        <v>58.97</v>
      </c>
      <c r="I540" s="81">
        <f t="shared" si="16"/>
        <v>10.533472065038429</v>
      </c>
      <c r="J540" s="81">
        <v>16.750446366812685</v>
      </c>
      <c r="K540" s="81">
        <v>15.260869265480201</v>
      </c>
      <c r="L540" s="14">
        <v>1.3610103987166788</v>
      </c>
      <c r="M540" s="14">
        <f t="shared" si="17"/>
        <v>4.4352194739374848</v>
      </c>
      <c r="N540">
        <v>14.35</v>
      </c>
      <c r="O540">
        <v>0.69</v>
      </c>
      <c r="P540" s="62">
        <v>5.9405577689243021</v>
      </c>
      <c r="Q540" s="62">
        <v>6.9000390625000003</v>
      </c>
      <c r="R540" s="12">
        <v>8.77</v>
      </c>
      <c r="S540">
        <v>0</v>
      </c>
      <c r="T540">
        <v>1</v>
      </c>
      <c r="U540">
        <v>57.05</v>
      </c>
      <c r="V540">
        <v>69.569999999999993</v>
      </c>
      <c r="X540">
        <v>37551.629999999997</v>
      </c>
      <c r="Y540">
        <v>18820295</v>
      </c>
      <c r="Z540">
        <v>4243374</v>
      </c>
      <c r="AA540">
        <v>2900132</v>
      </c>
    </row>
    <row r="541" spans="1:27" x14ac:dyDescent="0.3">
      <c r="A541" s="58" t="s">
        <v>760</v>
      </c>
      <c r="B541" s="58">
        <v>2015</v>
      </c>
      <c r="C541" s="58">
        <v>60.99</v>
      </c>
      <c r="D541" s="58">
        <v>60.99</v>
      </c>
      <c r="E541" s="58">
        <v>100</v>
      </c>
      <c r="F541" s="58">
        <v>51.07</v>
      </c>
      <c r="G541" s="58">
        <v>71.89</v>
      </c>
      <c r="H541" s="58">
        <v>47.09</v>
      </c>
      <c r="I541" s="81">
        <f t="shared" si="16"/>
        <v>10.569378894496905</v>
      </c>
      <c r="J541" s="81">
        <v>16.841663349754555</v>
      </c>
      <c r="K541" s="81">
        <v>15.531724124275614</v>
      </c>
      <c r="L541" s="14">
        <v>1.3467395321561377</v>
      </c>
      <c r="M541" s="14">
        <f t="shared" si="17"/>
        <v>3.7059484781221919</v>
      </c>
      <c r="N541">
        <v>8.1</v>
      </c>
      <c r="O541">
        <v>0.59</v>
      </c>
      <c r="P541" s="62">
        <v>7.6819367588932828</v>
      </c>
      <c r="Q541" s="62">
        <v>8.2714785992217958</v>
      </c>
      <c r="R541" s="12">
        <v>9.17</v>
      </c>
      <c r="S541">
        <v>0</v>
      </c>
      <c r="T541">
        <v>0</v>
      </c>
      <c r="U541">
        <v>42.21</v>
      </c>
      <c r="V541">
        <v>42.86</v>
      </c>
      <c r="X541">
        <v>38924.49</v>
      </c>
      <c r="Y541">
        <v>20617759</v>
      </c>
      <c r="Z541">
        <v>5563423</v>
      </c>
      <c r="AA541">
        <v>2844869</v>
      </c>
    </row>
    <row r="542" spans="1:27" x14ac:dyDescent="0.3">
      <c r="A542" s="58" t="s">
        <v>760</v>
      </c>
      <c r="B542" s="58">
        <v>2016</v>
      </c>
      <c r="C542" s="58">
        <v>61.04</v>
      </c>
      <c r="D542" s="58">
        <v>61.04</v>
      </c>
      <c r="E542" s="58">
        <v>100</v>
      </c>
      <c r="F542" s="58">
        <v>52.73</v>
      </c>
      <c r="G542" s="58">
        <v>68.92</v>
      </c>
      <c r="H542" s="58">
        <v>51.71</v>
      </c>
      <c r="I542" s="81">
        <f t="shared" si="16"/>
        <v>10.46103090875339</v>
      </c>
      <c r="J542" s="81">
        <v>16.872305145768685</v>
      </c>
      <c r="K542" s="81">
        <v>15.382336332861133</v>
      </c>
      <c r="L542" s="14">
        <v>1.1712538289932024</v>
      </c>
      <c r="M542" s="14">
        <f t="shared" si="17"/>
        <v>4.4369571410533215</v>
      </c>
      <c r="N542">
        <v>11.58</v>
      </c>
      <c r="O542">
        <v>0.56000000000000005</v>
      </c>
      <c r="P542" s="62">
        <v>5.3497665369649798</v>
      </c>
      <c r="Q542" s="62">
        <v>5.6182329317269106</v>
      </c>
      <c r="R542" s="12">
        <v>8.7100000000000009</v>
      </c>
      <c r="S542">
        <v>0</v>
      </c>
      <c r="T542">
        <v>0</v>
      </c>
      <c r="U542">
        <v>50.66</v>
      </c>
      <c r="V542">
        <v>47.37</v>
      </c>
      <c r="X542">
        <v>34927.54</v>
      </c>
      <c r="Y542">
        <v>21259303</v>
      </c>
      <c r="Z542">
        <v>4791415</v>
      </c>
      <c r="AA542">
        <v>2226035</v>
      </c>
    </row>
    <row r="543" spans="1:27" x14ac:dyDescent="0.3">
      <c r="A543" s="58" t="s">
        <v>760</v>
      </c>
      <c r="B543" s="58">
        <v>2017</v>
      </c>
      <c r="C543" s="58">
        <v>57.73</v>
      </c>
      <c r="D543" s="58">
        <v>57.73</v>
      </c>
      <c r="E543" s="58">
        <v>100</v>
      </c>
      <c r="F543" s="58">
        <v>49.87</v>
      </c>
      <c r="G543" s="58">
        <v>67.77</v>
      </c>
      <c r="H543" s="58">
        <v>44.12</v>
      </c>
      <c r="I543" s="81">
        <f t="shared" si="16"/>
        <v>10.404730912703887</v>
      </c>
      <c r="J543" s="81">
        <v>16.848565735354736</v>
      </c>
      <c r="K543" s="81">
        <v>15.244208542170279</v>
      </c>
      <c r="L543" s="14">
        <v>0.99954894119978699</v>
      </c>
      <c r="M543" s="14">
        <f t="shared" si="17"/>
        <v>4.9746608288672025</v>
      </c>
      <c r="N543">
        <v>6.37</v>
      </c>
      <c r="O543">
        <v>0.56000000000000005</v>
      </c>
      <c r="P543" s="62">
        <v>5.8285490196078431</v>
      </c>
      <c r="Q543" s="62">
        <v>6.2326050420168064</v>
      </c>
      <c r="R543" s="12">
        <v>8.64</v>
      </c>
      <c r="S543">
        <v>0</v>
      </c>
      <c r="T543">
        <v>0</v>
      </c>
      <c r="U543">
        <v>38.89</v>
      </c>
      <c r="V543">
        <v>50</v>
      </c>
      <c r="X543">
        <v>33015.449999999997</v>
      </c>
      <c r="Y543">
        <v>20760563</v>
      </c>
      <c r="Z543">
        <v>4173262</v>
      </c>
      <c r="AA543">
        <v>1717056</v>
      </c>
    </row>
    <row r="544" spans="1:27" x14ac:dyDescent="0.3">
      <c r="A544" s="58" t="s">
        <v>760</v>
      </c>
      <c r="B544" s="58">
        <v>2018</v>
      </c>
      <c r="C544" s="58">
        <v>65.02</v>
      </c>
      <c r="D544" s="58">
        <v>65.02</v>
      </c>
      <c r="E544" s="58">
        <v>100</v>
      </c>
      <c r="F544" s="58">
        <v>53</v>
      </c>
      <c r="G544" s="58">
        <v>64.95</v>
      </c>
      <c r="H544" s="58">
        <v>72.78</v>
      </c>
      <c r="I544" s="81">
        <f t="shared" si="16"/>
        <v>10.586478078459617</v>
      </c>
      <c r="J544" s="81">
        <v>17.193710719046486</v>
      </c>
      <c r="K544" s="81">
        <v>16.310372654103908</v>
      </c>
      <c r="L544" s="14">
        <v>1.1319271349324924</v>
      </c>
      <c r="M544" s="14">
        <f t="shared" si="17"/>
        <v>2.4189608931043423</v>
      </c>
      <c r="N544">
        <v>5.66</v>
      </c>
      <c r="O544">
        <v>0.43</v>
      </c>
      <c r="P544" s="62">
        <v>15.665081300813005</v>
      </c>
      <c r="Q544" s="62">
        <v>17.575252918287951</v>
      </c>
      <c r="R544" s="12">
        <v>28</v>
      </c>
      <c r="S544">
        <v>0</v>
      </c>
      <c r="T544">
        <v>0</v>
      </c>
      <c r="U544">
        <v>84.23</v>
      </c>
      <c r="V544">
        <v>55.56</v>
      </c>
      <c r="X544">
        <v>39595.79</v>
      </c>
      <c r="Y544">
        <v>29317956</v>
      </c>
      <c r="Z544">
        <v>12120062</v>
      </c>
      <c r="AA544">
        <v>2101628</v>
      </c>
    </row>
    <row r="545" spans="1:27" x14ac:dyDescent="0.3">
      <c r="A545" s="58" t="s">
        <v>760</v>
      </c>
      <c r="B545" s="58">
        <v>2019</v>
      </c>
      <c r="C545" s="58">
        <v>64.78</v>
      </c>
      <c r="D545" s="58">
        <v>64.78</v>
      </c>
      <c r="E545" s="58">
        <v>100</v>
      </c>
      <c r="F545" s="58">
        <v>55.49</v>
      </c>
      <c r="G545" s="58">
        <v>65.91</v>
      </c>
      <c r="H545" s="58">
        <v>68.59</v>
      </c>
      <c r="I545" s="81">
        <f t="shared" si="16"/>
        <v>10.276569610633578</v>
      </c>
      <c r="J545" s="81">
        <v>17.23808142398363</v>
      </c>
      <c r="K545" s="81">
        <v>16.268279960844186</v>
      </c>
      <c r="L545" s="14">
        <v>1.1689893572676198</v>
      </c>
      <c r="M545" s="14">
        <f t="shared" si="17"/>
        <v>2.6374207821292126</v>
      </c>
      <c r="N545">
        <v>11.01</v>
      </c>
      <c r="O545">
        <v>0.52</v>
      </c>
      <c r="P545" s="62">
        <v>24.825120000000009</v>
      </c>
      <c r="Q545" s="62">
        <v>26.61542635658914</v>
      </c>
      <c r="R545" s="12">
        <v>31.91</v>
      </c>
      <c r="S545">
        <v>0</v>
      </c>
      <c r="T545">
        <v>1</v>
      </c>
      <c r="U545">
        <v>79.930000000000007</v>
      </c>
      <c r="V545">
        <v>65</v>
      </c>
      <c r="X545">
        <v>29044.07</v>
      </c>
      <c r="Y545">
        <v>30648106</v>
      </c>
      <c r="Z545">
        <v>11620484</v>
      </c>
      <c r="AA545">
        <v>2218738</v>
      </c>
    </row>
    <row r="546" spans="1:27" x14ac:dyDescent="0.3">
      <c r="A546" s="58" t="s">
        <v>760</v>
      </c>
      <c r="B546" s="58">
        <v>2020</v>
      </c>
      <c r="C546" s="58">
        <v>66.38</v>
      </c>
      <c r="D546" s="58">
        <v>66.38</v>
      </c>
      <c r="E546" s="58">
        <v>100</v>
      </c>
      <c r="F546" s="58">
        <v>55.68</v>
      </c>
      <c r="G546" s="58">
        <v>64.75</v>
      </c>
      <c r="H546" s="58">
        <v>76.17</v>
      </c>
      <c r="I546" s="81">
        <f t="shared" si="16"/>
        <v>10.56416190169266</v>
      </c>
      <c r="J546" s="81">
        <v>17.269898692700121</v>
      </c>
      <c r="K546" s="81">
        <v>16.407200935163623</v>
      </c>
      <c r="L546" s="14">
        <v>1.0026618039123156</v>
      </c>
      <c r="M546" s="14">
        <f t="shared" si="17"/>
        <v>2.3695445354340214</v>
      </c>
      <c r="N546">
        <v>3.75</v>
      </c>
      <c r="O546">
        <v>0.49</v>
      </c>
      <c r="P546" s="62">
        <v>24.792209302325578</v>
      </c>
      <c r="Q546" s="62">
        <v>26.392868217054275</v>
      </c>
      <c r="R546" s="12">
        <v>35.049999999999997</v>
      </c>
      <c r="S546">
        <v>0</v>
      </c>
      <c r="T546">
        <v>1</v>
      </c>
      <c r="U546">
        <v>90.8</v>
      </c>
      <c r="V546">
        <v>65</v>
      </c>
      <c r="X546">
        <v>38721.949999999997</v>
      </c>
      <c r="Y546">
        <v>31638924</v>
      </c>
      <c r="Z546">
        <v>13352323</v>
      </c>
      <c r="AA546">
        <v>1725527</v>
      </c>
    </row>
    <row r="547" spans="1:27" x14ac:dyDescent="0.3">
      <c r="A547" s="58" t="s">
        <v>760</v>
      </c>
      <c r="B547" s="58">
        <v>2021</v>
      </c>
      <c r="C547" s="58">
        <v>66.86</v>
      </c>
      <c r="D547" s="58">
        <v>66.86</v>
      </c>
      <c r="E547" s="58">
        <v>100</v>
      </c>
      <c r="F547" s="58">
        <v>69.010000000000005</v>
      </c>
      <c r="G547" s="58">
        <v>66.510000000000005</v>
      </c>
      <c r="H547" s="58">
        <v>66.150000000000006</v>
      </c>
      <c r="I547" s="81">
        <f t="shared" si="16"/>
        <v>10.56416190169266</v>
      </c>
      <c r="J547" s="81">
        <v>17.464910787513734</v>
      </c>
      <c r="K547" s="81">
        <v>16.741878337416754</v>
      </c>
      <c r="L547" s="14">
        <v>0.90065106741146994</v>
      </c>
      <c r="M547" s="14">
        <f t="shared" si="17"/>
        <v>2.0606726324189775</v>
      </c>
      <c r="N547">
        <v>4.4800000000000004</v>
      </c>
      <c r="O547">
        <v>0.37</v>
      </c>
      <c r="P547" s="62">
        <v>53.43942307692307</v>
      </c>
      <c r="Q547" s="62">
        <v>56.638499999999958</v>
      </c>
      <c r="R547" s="12">
        <v>93.21</v>
      </c>
      <c r="S547">
        <v>28.09</v>
      </c>
      <c r="T547">
        <v>1</v>
      </c>
      <c r="U547">
        <v>76.94</v>
      </c>
      <c r="V547">
        <v>66.67</v>
      </c>
      <c r="X547">
        <v>38721.949999999997</v>
      </c>
      <c r="Y547">
        <v>38451597</v>
      </c>
      <c r="Z547">
        <v>18659731</v>
      </c>
      <c r="AA547">
        <v>1461205</v>
      </c>
    </row>
    <row r="548" spans="1:27" x14ac:dyDescent="0.3">
      <c r="A548" s="58" t="s">
        <v>761</v>
      </c>
      <c r="B548" s="58">
        <v>2008</v>
      </c>
      <c r="C548" s="58">
        <v>71.37</v>
      </c>
      <c r="D548" s="58">
        <v>71.37</v>
      </c>
      <c r="E548" s="58">
        <v>100</v>
      </c>
      <c r="F548" s="58">
        <v>62.92</v>
      </c>
      <c r="G548" s="58">
        <v>74.31</v>
      </c>
      <c r="H548" s="58">
        <v>72.739999999999995</v>
      </c>
      <c r="I548" s="81"/>
      <c r="J548" s="81"/>
      <c r="K548" s="81"/>
      <c r="P548" s="62">
        <v>19.974545454545453</v>
      </c>
      <c r="Q548" s="62">
        <v>25.786875000000009</v>
      </c>
      <c r="R548" s="12">
        <v>34.380000000000003</v>
      </c>
      <c r="S548">
        <v>22.92</v>
      </c>
      <c r="T548">
        <v>0</v>
      </c>
      <c r="U548">
        <v>86.17</v>
      </c>
      <c r="V548">
        <v>55.56</v>
      </c>
    </row>
    <row r="549" spans="1:27" x14ac:dyDescent="0.3">
      <c r="A549" s="58" t="s">
        <v>761</v>
      </c>
      <c r="B549" s="58">
        <v>2009</v>
      </c>
      <c r="C549" s="58">
        <v>79.23</v>
      </c>
      <c r="D549" s="58">
        <v>79.23</v>
      </c>
      <c r="E549" s="58">
        <v>100</v>
      </c>
      <c r="F549" s="58">
        <v>87.36</v>
      </c>
      <c r="G549" s="58">
        <v>77.86</v>
      </c>
      <c r="H549" s="58">
        <v>76.69</v>
      </c>
      <c r="I549" s="81"/>
      <c r="J549" s="81"/>
      <c r="K549" s="81"/>
      <c r="P549" s="62">
        <v>16.568333333333328</v>
      </c>
      <c r="Q549" s="62">
        <v>16.611240310077516</v>
      </c>
      <c r="R549" s="12">
        <v>19.829999999999998</v>
      </c>
      <c r="S549">
        <v>81.25</v>
      </c>
      <c r="T549">
        <v>1</v>
      </c>
      <c r="U549">
        <v>88.04</v>
      </c>
      <c r="V549">
        <v>40</v>
      </c>
    </row>
    <row r="550" spans="1:27" x14ac:dyDescent="0.3">
      <c r="A550" s="58" t="s">
        <v>761</v>
      </c>
      <c r="B550" s="58">
        <v>2010</v>
      </c>
      <c r="C550" s="58">
        <v>76.510000000000005</v>
      </c>
      <c r="D550" s="58">
        <v>76.510000000000005</v>
      </c>
      <c r="E550" s="58">
        <v>100</v>
      </c>
      <c r="F550" s="58">
        <v>84.45</v>
      </c>
      <c r="G550" s="58">
        <v>77.23</v>
      </c>
      <c r="H550" s="58">
        <v>71.739999999999995</v>
      </c>
      <c r="I550" s="81"/>
      <c r="J550" s="81"/>
      <c r="K550" s="81"/>
      <c r="P550" s="62">
        <v>16.501712062256811</v>
      </c>
      <c r="Q550" s="62">
        <v>17.427003891050575</v>
      </c>
      <c r="R550" s="12">
        <v>19.920000000000002</v>
      </c>
      <c r="S550">
        <v>84.21</v>
      </c>
      <c r="T550">
        <v>1</v>
      </c>
      <c r="U550">
        <v>84.04</v>
      </c>
      <c r="V550">
        <v>50</v>
      </c>
    </row>
    <row r="551" spans="1:27" x14ac:dyDescent="0.3">
      <c r="A551" s="58" t="s">
        <v>761</v>
      </c>
      <c r="B551" s="58">
        <v>2011</v>
      </c>
      <c r="C551" s="58">
        <v>69.150000000000006</v>
      </c>
      <c r="D551" s="58">
        <v>69.150000000000006</v>
      </c>
      <c r="E551" s="58">
        <v>100</v>
      </c>
      <c r="F551" s="58">
        <v>81.52</v>
      </c>
      <c r="G551" s="58">
        <v>78.3</v>
      </c>
      <c r="H551" s="58">
        <v>52.63</v>
      </c>
      <c r="I551" s="81"/>
      <c r="J551" s="81"/>
      <c r="K551" s="81"/>
      <c r="P551" s="62">
        <v>14.778235294117646</v>
      </c>
      <c r="Q551" s="62">
        <v>16.565686274509794</v>
      </c>
      <c r="R551" s="12">
        <v>21.87</v>
      </c>
      <c r="S551">
        <v>53.49</v>
      </c>
      <c r="T551">
        <v>1</v>
      </c>
      <c r="U551">
        <v>60.64</v>
      </c>
      <c r="V551">
        <v>45.45</v>
      </c>
    </row>
    <row r="552" spans="1:27" x14ac:dyDescent="0.3">
      <c r="A552" s="58" t="s">
        <v>761</v>
      </c>
      <c r="B552" s="58">
        <v>2012</v>
      </c>
      <c r="C552" s="58">
        <v>85.09</v>
      </c>
      <c r="D552" s="58">
        <v>85.09</v>
      </c>
      <c r="E552" s="58">
        <v>100</v>
      </c>
      <c r="F552" s="58">
        <v>91.03</v>
      </c>
      <c r="G552" s="58">
        <v>91.83</v>
      </c>
      <c r="H552" s="58">
        <v>74.66</v>
      </c>
      <c r="I552" s="81"/>
      <c r="J552" s="81"/>
      <c r="K552" s="81"/>
      <c r="P552" s="62">
        <v>7.9368359374999926</v>
      </c>
      <c r="Q552" s="62">
        <v>9.5380468750000045</v>
      </c>
      <c r="R552" s="12">
        <v>13.01</v>
      </c>
      <c r="S552">
        <v>90.82</v>
      </c>
      <c r="T552">
        <v>1</v>
      </c>
      <c r="U552">
        <v>78.89</v>
      </c>
      <c r="V552">
        <v>60</v>
      </c>
    </row>
    <row r="553" spans="1:27" x14ac:dyDescent="0.3">
      <c r="A553" s="58" t="s">
        <v>761</v>
      </c>
      <c r="B553" s="58">
        <v>2013</v>
      </c>
      <c r="C553" s="58">
        <v>89.87</v>
      </c>
      <c r="D553" s="58">
        <v>89.87</v>
      </c>
      <c r="E553" s="58">
        <v>100</v>
      </c>
      <c r="F553" s="58">
        <v>94.02</v>
      </c>
      <c r="G553" s="58">
        <v>92.49</v>
      </c>
      <c r="H553" s="58">
        <v>84.89</v>
      </c>
      <c r="I553" s="81"/>
      <c r="J553" s="81"/>
      <c r="K553" s="81"/>
      <c r="P553" s="62">
        <v>4.5099606299212596</v>
      </c>
      <c r="Q553" s="62">
        <v>5.3667968749999986</v>
      </c>
      <c r="R553" s="12">
        <v>8.0399999999999991</v>
      </c>
      <c r="S553">
        <v>94.68</v>
      </c>
      <c r="T553">
        <v>1</v>
      </c>
      <c r="U553">
        <v>90.22</v>
      </c>
      <c r="V553">
        <v>54.55</v>
      </c>
    </row>
    <row r="554" spans="1:27" x14ac:dyDescent="0.3">
      <c r="A554" s="58" t="s">
        <v>761</v>
      </c>
      <c r="B554" s="58">
        <v>2014</v>
      </c>
      <c r="C554" s="58">
        <v>87.02</v>
      </c>
      <c r="D554" s="58">
        <v>87.02</v>
      </c>
      <c r="E554" s="58">
        <v>92.86</v>
      </c>
      <c r="F554" s="58">
        <v>93.88</v>
      </c>
      <c r="G554" s="58">
        <v>98.19</v>
      </c>
      <c r="H554" s="58">
        <v>71.19</v>
      </c>
      <c r="I554" s="81"/>
      <c r="J554" s="81"/>
      <c r="K554" s="81"/>
      <c r="P554" s="62">
        <v>5.9405577689243021</v>
      </c>
      <c r="Q554" s="62">
        <v>6.9000390625000003</v>
      </c>
      <c r="R554" s="12">
        <v>8.77</v>
      </c>
      <c r="S554">
        <v>92.71</v>
      </c>
      <c r="T554">
        <v>1</v>
      </c>
      <c r="U554">
        <v>69.790000000000006</v>
      </c>
      <c r="V554">
        <v>50</v>
      </c>
    </row>
    <row r="555" spans="1:27" x14ac:dyDescent="0.3">
      <c r="A555" s="58" t="s">
        <v>761</v>
      </c>
      <c r="B555" s="58">
        <v>2015</v>
      </c>
      <c r="C555" s="58">
        <v>89.54</v>
      </c>
      <c r="D555" s="58">
        <v>89.54</v>
      </c>
      <c r="E555" s="58">
        <v>78.260000000000005</v>
      </c>
      <c r="F555" s="58">
        <v>93.31</v>
      </c>
      <c r="G555" s="58">
        <v>97.38</v>
      </c>
      <c r="H555" s="58">
        <v>78.930000000000007</v>
      </c>
      <c r="I555" s="81"/>
      <c r="J555" s="81"/>
      <c r="K555" s="81"/>
      <c r="P555" s="62">
        <v>7.6819367588932828</v>
      </c>
      <c r="Q555" s="62">
        <v>8.2714785992217958</v>
      </c>
      <c r="R555" s="12">
        <v>9.17</v>
      </c>
      <c r="S555">
        <v>90.91</v>
      </c>
      <c r="T555">
        <v>1</v>
      </c>
      <c r="U555">
        <v>81</v>
      </c>
      <c r="V555">
        <v>63.64</v>
      </c>
    </row>
    <row r="556" spans="1:27" x14ac:dyDescent="0.3">
      <c r="A556" s="58" t="s">
        <v>761</v>
      </c>
      <c r="B556" s="58">
        <v>2016</v>
      </c>
      <c r="C556" s="58">
        <v>87.86</v>
      </c>
      <c r="D556" s="58">
        <v>87.86</v>
      </c>
      <c r="E556" s="58">
        <v>95.83</v>
      </c>
      <c r="F556" s="58">
        <v>94.99</v>
      </c>
      <c r="G556" s="58">
        <v>97.75</v>
      </c>
      <c r="H556" s="58">
        <v>73.3</v>
      </c>
      <c r="I556" s="81"/>
      <c r="J556" s="81"/>
      <c r="K556" s="81"/>
      <c r="P556" s="62">
        <v>5.3497665369649798</v>
      </c>
      <c r="Q556" s="62">
        <v>5.6182329317269106</v>
      </c>
      <c r="R556" s="12">
        <v>8.7100000000000009</v>
      </c>
      <c r="S556">
        <v>88.24</v>
      </c>
      <c r="T556">
        <v>1</v>
      </c>
      <c r="U556">
        <v>83</v>
      </c>
      <c r="V556">
        <v>60</v>
      </c>
    </row>
    <row r="557" spans="1:27" x14ac:dyDescent="0.3">
      <c r="A557" s="58" t="s">
        <v>761</v>
      </c>
      <c r="B557" s="58">
        <v>2017</v>
      </c>
      <c r="C557" s="58">
        <v>77.180000000000007</v>
      </c>
      <c r="D557" s="58">
        <v>77.180000000000007</v>
      </c>
      <c r="E557" s="58">
        <v>100</v>
      </c>
      <c r="F557" s="58">
        <v>96.06</v>
      </c>
      <c r="G557" s="58">
        <v>97.65</v>
      </c>
      <c r="H557" s="58">
        <v>45.01</v>
      </c>
      <c r="I557" s="81"/>
      <c r="J557" s="81"/>
      <c r="K557" s="81"/>
      <c r="P557" s="62">
        <v>5.8285490196078431</v>
      </c>
      <c r="Q557" s="62">
        <v>6.2326050420168064</v>
      </c>
      <c r="R557" s="12">
        <v>8.64</v>
      </c>
      <c r="S557">
        <v>88.04</v>
      </c>
      <c r="T557">
        <v>1</v>
      </c>
      <c r="U557">
        <v>43.27</v>
      </c>
      <c r="V557">
        <v>54.55</v>
      </c>
    </row>
    <row r="558" spans="1:27" x14ac:dyDescent="0.3">
      <c r="A558" s="58" t="s">
        <v>761</v>
      </c>
      <c r="B558" s="58">
        <v>2018</v>
      </c>
      <c r="C558" s="58">
        <v>84.37</v>
      </c>
      <c r="D558" s="58">
        <v>84.37</v>
      </c>
      <c r="E558" s="58">
        <v>100</v>
      </c>
      <c r="F558" s="58">
        <v>96.14</v>
      </c>
      <c r="G558" s="58">
        <v>98.14</v>
      </c>
      <c r="H558" s="58">
        <v>63.19</v>
      </c>
      <c r="I558" s="81"/>
      <c r="J558" s="81"/>
      <c r="K558" s="81"/>
      <c r="P558" s="62">
        <v>15.665081300813005</v>
      </c>
      <c r="Q558" s="62">
        <v>17.575252918287951</v>
      </c>
      <c r="R558" s="12">
        <v>28</v>
      </c>
      <c r="S558">
        <v>88</v>
      </c>
      <c r="T558">
        <v>1</v>
      </c>
      <c r="U558">
        <v>62.5</v>
      </c>
      <c r="V558">
        <v>50</v>
      </c>
    </row>
    <row r="559" spans="1:27" x14ac:dyDescent="0.3">
      <c r="A559" s="58" t="s">
        <v>761</v>
      </c>
      <c r="B559" s="58">
        <v>2019</v>
      </c>
      <c r="C559" s="58">
        <v>79.989999999999995</v>
      </c>
      <c r="D559" s="58">
        <v>79.989999999999995</v>
      </c>
      <c r="E559" s="58">
        <v>100</v>
      </c>
      <c r="F559" s="58">
        <v>96.09</v>
      </c>
      <c r="G559" s="58">
        <v>97.33</v>
      </c>
      <c r="H559" s="58">
        <v>52.68</v>
      </c>
      <c r="I559" s="81"/>
      <c r="J559" s="81"/>
      <c r="K559" s="81"/>
      <c r="P559" s="62">
        <v>24.825120000000009</v>
      </c>
      <c r="Q559" s="62">
        <v>26.61542635658914</v>
      </c>
      <c r="R559" s="12">
        <v>31.91</v>
      </c>
      <c r="S559">
        <v>87.32</v>
      </c>
      <c r="T559">
        <v>1</v>
      </c>
      <c r="U559">
        <v>50</v>
      </c>
      <c r="V559">
        <v>54.55</v>
      </c>
    </row>
    <row r="560" spans="1:27" x14ac:dyDescent="0.3">
      <c r="A560" s="58" t="s">
        <v>761</v>
      </c>
      <c r="B560" s="58">
        <v>2020</v>
      </c>
      <c r="C560" s="58">
        <v>81.8</v>
      </c>
      <c r="D560" s="58">
        <v>77.36</v>
      </c>
      <c r="E560" s="58">
        <v>72.92</v>
      </c>
      <c r="F560" s="58">
        <v>96.03</v>
      </c>
      <c r="G560" s="58">
        <v>96.25</v>
      </c>
      <c r="H560" s="58">
        <v>58.62</v>
      </c>
      <c r="I560" s="81">
        <f>LN(X560)</f>
        <v>11.508748051716658</v>
      </c>
      <c r="J560" s="81"/>
      <c r="K560" s="81"/>
      <c r="P560" s="62">
        <v>24.792209302325578</v>
      </c>
      <c r="Q560" s="62">
        <v>26.392868217054275</v>
      </c>
      <c r="R560" s="12">
        <v>35.049999999999997</v>
      </c>
      <c r="S560">
        <v>88.27</v>
      </c>
      <c r="T560">
        <v>1</v>
      </c>
      <c r="U560">
        <v>62.18</v>
      </c>
      <c r="V560">
        <v>63.64</v>
      </c>
      <c r="X560">
        <v>99583.13</v>
      </c>
    </row>
    <row r="561" spans="1:24" x14ac:dyDescent="0.3">
      <c r="A561" s="58" t="s">
        <v>761</v>
      </c>
      <c r="B561" s="58">
        <v>2021</v>
      </c>
      <c r="C561" s="58">
        <v>82.65</v>
      </c>
      <c r="D561" s="58">
        <v>82.65</v>
      </c>
      <c r="E561" s="58">
        <v>100</v>
      </c>
      <c r="F561" s="58">
        <v>95.46</v>
      </c>
      <c r="G561" s="58">
        <v>96.02</v>
      </c>
      <c r="H561" s="58">
        <v>61.4</v>
      </c>
      <c r="I561" s="81">
        <f>LN(X561)</f>
        <v>11.321506935909074</v>
      </c>
      <c r="J561" s="81"/>
      <c r="K561" s="81"/>
      <c r="P561" s="62">
        <v>53.43942307692307</v>
      </c>
      <c r="Q561" s="62">
        <v>56.638499999999958</v>
      </c>
      <c r="R561" s="12">
        <v>93.21</v>
      </c>
      <c r="S561">
        <v>86.07</v>
      </c>
      <c r="T561">
        <v>1</v>
      </c>
      <c r="U561">
        <v>71.150000000000006</v>
      </c>
      <c r="V561">
        <v>54.55</v>
      </c>
      <c r="X561">
        <v>82578.69</v>
      </c>
    </row>
    <row r="562" spans="1:24" x14ac:dyDescent="0.3">
      <c r="P562" s="62"/>
      <c r="Q562" s="62"/>
      <c r="R562" s="12"/>
    </row>
    <row r="563" spans="1:24" x14ac:dyDescent="0.3">
      <c r="P563" s="62"/>
      <c r="Q563" s="62"/>
      <c r="R563" s="12"/>
    </row>
    <row r="564" spans="1:24" x14ac:dyDescent="0.3">
      <c r="P564" s="62"/>
      <c r="Q564" s="62"/>
      <c r="R564" s="12"/>
    </row>
    <row r="565" spans="1:24" x14ac:dyDescent="0.3">
      <c r="P565" s="62"/>
      <c r="Q565" s="62"/>
      <c r="R565" s="12"/>
    </row>
    <row r="566" spans="1:24" x14ac:dyDescent="0.3">
      <c r="P566" s="62"/>
      <c r="Q566" s="62"/>
      <c r="R566" s="12"/>
    </row>
    <row r="567" spans="1:24" x14ac:dyDescent="0.3">
      <c r="P567" s="62"/>
      <c r="Q567" s="62"/>
      <c r="R567" s="12"/>
    </row>
    <row r="568" spans="1:24" x14ac:dyDescent="0.3">
      <c r="P568" s="62"/>
      <c r="Q568" s="62"/>
      <c r="R568" s="12"/>
    </row>
    <row r="569" spans="1:24" x14ac:dyDescent="0.3">
      <c r="P569" s="62"/>
      <c r="Q569" s="62"/>
      <c r="R569" s="12"/>
    </row>
    <row r="570" spans="1:24" x14ac:dyDescent="0.3">
      <c r="P570" s="62"/>
      <c r="Q570" s="62"/>
      <c r="R570" s="12"/>
    </row>
    <row r="571" spans="1:24" x14ac:dyDescent="0.3">
      <c r="P571" s="62"/>
      <c r="Q571" s="62"/>
      <c r="R571" s="12"/>
    </row>
    <row r="572" spans="1:24" x14ac:dyDescent="0.3">
      <c r="P572" s="62"/>
      <c r="Q572" s="62"/>
      <c r="R572" s="12"/>
    </row>
    <row r="573" spans="1:24" x14ac:dyDescent="0.3">
      <c r="P573" s="62"/>
      <c r="Q573" s="62"/>
      <c r="R573" s="12"/>
    </row>
    <row r="574" spans="1:24" x14ac:dyDescent="0.3">
      <c r="P574" s="62"/>
      <c r="Q574" s="62"/>
      <c r="R574" s="12"/>
    </row>
    <row r="575" spans="1:24" x14ac:dyDescent="0.3">
      <c r="P575" s="62"/>
      <c r="Q575" s="62"/>
      <c r="R575" s="12"/>
    </row>
    <row r="576" spans="1:24" x14ac:dyDescent="0.3">
      <c r="P576" s="62"/>
      <c r="Q576" s="62"/>
      <c r="R576" s="12"/>
    </row>
    <row r="577" spans="16:18" x14ac:dyDescent="0.3">
      <c r="P577" s="62"/>
      <c r="Q577" s="62"/>
      <c r="R577" s="12"/>
    </row>
    <row r="578" spans="16:18" x14ac:dyDescent="0.3">
      <c r="P578" s="62"/>
      <c r="Q578" s="62"/>
      <c r="R578" s="12"/>
    </row>
    <row r="579" spans="16:18" x14ac:dyDescent="0.3">
      <c r="P579" s="62"/>
      <c r="Q579" s="62"/>
      <c r="R579" s="12"/>
    </row>
    <row r="580" spans="16:18" x14ac:dyDescent="0.3">
      <c r="P580" s="62"/>
      <c r="Q580" s="62"/>
      <c r="R580" s="12"/>
    </row>
    <row r="581" spans="16:18" x14ac:dyDescent="0.3">
      <c r="P581" s="62"/>
      <c r="Q581" s="62"/>
      <c r="R581" s="12"/>
    </row>
    <row r="582" spans="16:18" x14ac:dyDescent="0.3">
      <c r="P582" s="62"/>
      <c r="Q582" s="62"/>
      <c r="R582" s="12"/>
    </row>
    <row r="583" spans="16:18" x14ac:dyDescent="0.3">
      <c r="P583" s="62"/>
      <c r="Q583" s="62"/>
      <c r="R583" s="12"/>
    </row>
    <row r="584" spans="16:18" x14ac:dyDescent="0.3">
      <c r="P584" s="62"/>
      <c r="Q584" s="62"/>
      <c r="R584" s="12"/>
    </row>
    <row r="585" spans="16:18" x14ac:dyDescent="0.3">
      <c r="P585" s="62"/>
      <c r="Q585" s="62"/>
      <c r="R585" s="12"/>
    </row>
    <row r="586" spans="16:18" x14ac:dyDescent="0.3">
      <c r="P586" s="62"/>
      <c r="Q586" s="62"/>
      <c r="R586" s="12"/>
    </row>
    <row r="587" spans="16:18" x14ac:dyDescent="0.3">
      <c r="P587" s="62"/>
      <c r="Q587" s="62"/>
      <c r="R587" s="12"/>
    </row>
    <row r="588" spans="16:18" x14ac:dyDescent="0.3">
      <c r="P588" s="62"/>
      <c r="Q588" s="62"/>
      <c r="R588" s="12"/>
    </row>
    <row r="589" spans="16:18" x14ac:dyDescent="0.3">
      <c r="P589" s="62"/>
      <c r="Q589" s="62"/>
      <c r="R589" s="12"/>
    </row>
    <row r="590" spans="16:18" x14ac:dyDescent="0.3">
      <c r="P590" s="62"/>
      <c r="Q590" s="62"/>
      <c r="R590" s="12"/>
    </row>
    <row r="591" spans="16:18" x14ac:dyDescent="0.3">
      <c r="P591" s="62"/>
      <c r="Q591" s="62"/>
      <c r="R591" s="12"/>
    </row>
    <row r="592" spans="16:18" x14ac:dyDescent="0.3">
      <c r="P592" s="62"/>
      <c r="Q592" s="62"/>
      <c r="R592" s="12"/>
    </row>
    <row r="593" spans="16:18" x14ac:dyDescent="0.3">
      <c r="P593" s="62"/>
      <c r="Q593" s="62"/>
      <c r="R593" s="12"/>
    </row>
    <row r="594" spans="16:18" x14ac:dyDescent="0.3">
      <c r="P594" s="62"/>
      <c r="Q594" s="62"/>
      <c r="R594" s="12"/>
    </row>
    <row r="595" spans="16:18" x14ac:dyDescent="0.3">
      <c r="P595" s="62"/>
      <c r="Q595" s="62"/>
      <c r="R595" s="12"/>
    </row>
    <row r="596" spans="16:18" x14ac:dyDescent="0.3">
      <c r="P596" s="62"/>
      <c r="Q596" s="62"/>
      <c r="R596" s="12"/>
    </row>
    <row r="597" spans="16:18" x14ac:dyDescent="0.3">
      <c r="P597" s="62"/>
      <c r="Q597" s="62"/>
      <c r="R597" s="12"/>
    </row>
    <row r="598" spans="16:18" x14ac:dyDescent="0.3">
      <c r="P598" s="62"/>
      <c r="Q598" s="62"/>
      <c r="R598" s="12"/>
    </row>
    <row r="599" spans="16:18" x14ac:dyDescent="0.3">
      <c r="P599" s="62"/>
      <c r="Q599" s="62"/>
      <c r="R599" s="12"/>
    </row>
    <row r="600" spans="16:18" x14ac:dyDescent="0.3">
      <c r="P600" s="62"/>
      <c r="Q600" s="62"/>
      <c r="R600" s="12"/>
    </row>
    <row r="601" spans="16:18" x14ac:dyDescent="0.3">
      <c r="P601" s="62"/>
      <c r="Q601" s="62"/>
      <c r="R601" s="12"/>
    </row>
    <row r="602" spans="16:18" x14ac:dyDescent="0.3">
      <c r="P602" s="62"/>
      <c r="Q602" s="62"/>
      <c r="R602" s="12"/>
    </row>
    <row r="603" spans="16:18" x14ac:dyDescent="0.3">
      <c r="P603" s="62"/>
      <c r="Q603" s="62"/>
      <c r="R603" s="12"/>
    </row>
    <row r="604" spans="16:18" x14ac:dyDescent="0.3">
      <c r="P604" s="62"/>
      <c r="Q604" s="62"/>
      <c r="R604" s="12"/>
    </row>
    <row r="605" spans="16:18" x14ac:dyDescent="0.3">
      <c r="P605" s="62"/>
      <c r="Q605" s="62"/>
      <c r="R605" s="12"/>
    </row>
    <row r="606" spans="16:18" x14ac:dyDescent="0.3">
      <c r="P606" s="62"/>
      <c r="Q606" s="62"/>
      <c r="R606" s="12"/>
    </row>
    <row r="607" spans="16:18" x14ac:dyDescent="0.3">
      <c r="P607" s="62"/>
      <c r="Q607" s="62"/>
      <c r="R607" s="12"/>
    </row>
    <row r="608" spans="16:18" x14ac:dyDescent="0.3">
      <c r="P608" s="62"/>
      <c r="Q608" s="62"/>
      <c r="R608" s="12"/>
    </row>
    <row r="609" spans="16:18" x14ac:dyDescent="0.3">
      <c r="P609" s="62"/>
      <c r="Q609" s="62"/>
      <c r="R609" s="12"/>
    </row>
    <row r="610" spans="16:18" x14ac:dyDescent="0.3">
      <c r="P610" s="62"/>
      <c r="Q610" s="62"/>
      <c r="R610" s="12"/>
    </row>
    <row r="611" spans="16:18" x14ac:dyDescent="0.3">
      <c r="P611" s="62"/>
      <c r="Q611" s="62"/>
      <c r="R611" s="12"/>
    </row>
    <row r="612" spans="16:18" x14ac:dyDescent="0.3">
      <c r="P612" s="62"/>
      <c r="Q612" s="62"/>
      <c r="R612" s="12"/>
    </row>
    <row r="613" spans="16:18" x14ac:dyDescent="0.3">
      <c r="P613" s="62"/>
      <c r="Q613" s="62"/>
      <c r="R613" s="12"/>
    </row>
    <row r="614" spans="16:18" x14ac:dyDescent="0.3">
      <c r="P614" s="62"/>
      <c r="Q614" s="62"/>
      <c r="R614" s="12"/>
    </row>
    <row r="615" spans="16:18" x14ac:dyDescent="0.3">
      <c r="P615" s="62"/>
      <c r="Q615" s="62"/>
      <c r="R615" s="12"/>
    </row>
    <row r="616" spans="16:18" x14ac:dyDescent="0.3">
      <c r="P616" s="62"/>
      <c r="Q616" s="62"/>
      <c r="R616" s="12"/>
    </row>
    <row r="617" spans="16:18" x14ac:dyDescent="0.3">
      <c r="P617" s="62"/>
      <c r="Q617" s="62"/>
      <c r="R617" s="12"/>
    </row>
    <row r="618" spans="16:18" x14ac:dyDescent="0.3">
      <c r="P618" s="62"/>
      <c r="Q618" s="62"/>
      <c r="R618" s="12"/>
    </row>
    <row r="619" spans="16:18" x14ac:dyDescent="0.3">
      <c r="P619" s="62"/>
      <c r="Q619" s="62"/>
      <c r="R619" s="12"/>
    </row>
    <row r="620" spans="16:18" x14ac:dyDescent="0.3">
      <c r="P620" s="62"/>
      <c r="Q620" s="62"/>
      <c r="R620" s="12"/>
    </row>
    <row r="621" spans="16:18" x14ac:dyDescent="0.3">
      <c r="P621" s="62"/>
      <c r="Q621" s="62"/>
      <c r="R621" s="12"/>
    </row>
    <row r="622" spans="16:18" x14ac:dyDescent="0.3">
      <c r="P622" s="62"/>
      <c r="Q622" s="62"/>
      <c r="R622" s="12"/>
    </row>
    <row r="623" spans="16:18" x14ac:dyDescent="0.3">
      <c r="P623" s="62"/>
      <c r="Q623" s="62"/>
      <c r="R623" s="12"/>
    </row>
    <row r="624" spans="16:18" x14ac:dyDescent="0.3">
      <c r="P624" s="62"/>
      <c r="Q624" s="62"/>
      <c r="R624" s="12"/>
    </row>
    <row r="625" spans="16:18" x14ac:dyDescent="0.3">
      <c r="P625" s="62"/>
      <c r="Q625" s="62"/>
      <c r="R625" s="12"/>
    </row>
    <row r="626" spans="16:18" x14ac:dyDescent="0.3">
      <c r="P626" s="62"/>
      <c r="Q626" s="62"/>
      <c r="R626" s="12"/>
    </row>
    <row r="627" spans="16:18" x14ac:dyDescent="0.3">
      <c r="P627" s="62"/>
      <c r="Q627" s="62"/>
      <c r="R627" s="12"/>
    </row>
    <row r="628" spans="16:18" x14ac:dyDescent="0.3">
      <c r="P628" s="62"/>
      <c r="Q628" s="62"/>
      <c r="R628" s="12"/>
    </row>
    <row r="629" spans="16:18" x14ac:dyDescent="0.3">
      <c r="P629" s="62"/>
      <c r="Q629" s="62"/>
      <c r="R629" s="12"/>
    </row>
    <row r="630" spans="16:18" x14ac:dyDescent="0.3">
      <c r="P630" s="62"/>
      <c r="Q630" s="62"/>
      <c r="R630" s="12"/>
    </row>
    <row r="631" spans="16:18" x14ac:dyDescent="0.3">
      <c r="P631" s="62"/>
      <c r="Q631" s="62"/>
      <c r="R631" s="12"/>
    </row>
    <row r="632" spans="16:18" x14ac:dyDescent="0.3">
      <c r="P632" s="62"/>
      <c r="Q632" s="62"/>
      <c r="R632" s="12"/>
    </row>
    <row r="633" spans="16:18" x14ac:dyDescent="0.3">
      <c r="P633" s="62"/>
      <c r="Q633" s="62"/>
      <c r="R633" s="12"/>
    </row>
    <row r="634" spans="16:18" x14ac:dyDescent="0.3">
      <c r="P634" s="62"/>
      <c r="Q634" s="62"/>
      <c r="R634" s="12"/>
    </row>
    <row r="635" spans="16:18" x14ac:dyDescent="0.3">
      <c r="P635" s="62"/>
      <c r="Q635" s="62"/>
      <c r="R635" s="12"/>
    </row>
    <row r="636" spans="16:18" x14ac:dyDescent="0.3">
      <c r="P636" s="62"/>
      <c r="Q636" s="62"/>
      <c r="R636" s="12"/>
    </row>
    <row r="637" spans="16:18" x14ac:dyDescent="0.3">
      <c r="P637" s="62"/>
      <c r="Q637" s="62"/>
      <c r="R637" s="12"/>
    </row>
    <row r="638" spans="16:18" x14ac:dyDescent="0.3">
      <c r="P638" s="62"/>
      <c r="Q638" s="62"/>
      <c r="R638" s="12"/>
    </row>
    <row r="639" spans="16:18" x14ac:dyDescent="0.3">
      <c r="P639" s="62"/>
      <c r="Q639" s="62"/>
      <c r="R639" s="12"/>
    </row>
    <row r="640" spans="16:18" x14ac:dyDescent="0.3">
      <c r="P640" s="62"/>
      <c r="Q640" s="62"/>
      <c r="R640" s="12"/>
    </row>
    <row r="641" spans="16:18" x14ac:dyDescent="0.3">
      <c r="P641" s="62"/>
      <c r="Q641" s="62"/>
      <c r="R641" s="12"/>
    </row>
    <row r="642" spans="16:18" x14ac:dyDescent="0.3">
      <c r="P642" s="62"/>
      <c r="Q642" s="62"/>
      <c r="R642" s="12"/>
    </row>
    <row r="643" spans="16:18" x14ac:dyDescent="0.3">
      <c r="P643" s="62"/>
      <c r="Q643" s="62"/>
      <c r="R643" s="12"/>
    </row>
    <row r="644" spans="16:18" x14ac:dyDescent="0.3">
      <c r="P644" s="62"/>
      <c r="Q644" s="62"/>
      <c r="R644" s="12"/>
    </row>
    <row r="645" spans="16:18" x14ac:dyDescent="0.3">
      <c r="P645" s="62"/>
      <c r="Q645" s="62"/>
      <c r="R645" s="12"/>
    </row>
    <row r="646" spans="16:18" x14ac:dyDescent="0.3">
      <c r="P646" s="62"/>
      <c r="Q646" s="62"/>
      <c r="R646" s="12"/>
    </row>
    <row r="647" spans="16:18" x14ac:dyDescent="0.3">
      <c r="P647" s="62"/>
      <c r="Q647" s="62"/>
      <c r="R647" s="12"/>
    </row>
    <row r="648" spans="16:18" x14ac:dyDescent="0.3">
      <c r="P648" s="62"/>
      <c r="Q648" s="62"/>
      <c r="R648" s="12"/>
    </row>
    <row r="649" spans="16:18" x14ac:dyDescent="0.3">
      <c r="P649" s="62"/>
      <c r="Q649" s="62"/>
      <c r="R649" s="12"/>
    </row>
    <row r="650" spans="16:18" x14ac:dyDescent="0.3">
      <c r="P650" s="62"/>
      <c r="Q650" s="62"/>
      <c r="R650" s="12"/>
    </row>
    <row r="651" spans="16:18" x14ac:dyDescent="0.3">
      <c r="P651" s="62"/>
      <c r="Q651" s="62"/>
      <c r="R651" s="12"/>
    </row>
    <row r="652" spans="16:18" x14ac:dyDescent="0.3">
      <c r="P652" s="62"/>
      <c r="Q652" s="62"/>
      <c r="R652" s="12"/>
    </row>
    <row r="653" spans="16:18" x14ac:dyDescent="0.3">
      <c r="P653" s="62"/>
      <c r="Q653" s="62"/>
      <c r="R653" s="12"/>
    </row>
    <row r="654" spans="16:18" x14ac:dyDescent="0.3">
      <c r="P654" s="62"/>
      <c r="Q654" s="62"/>
      <c r="R654" s="12"/>
    </row>
    <row r="655" spans="16:18" x14ac:dyDescent="0.3">
      <c r="P655" s="62"/>
      <c r="Q655" s="62"/>
      <c r="R655" s="12"/>
    </row>
    <row r="656" spans="16:18" x14ac:dyDescent="0.3">
      <c r="P656" s="62"/>
      <c r="Q656" s="62"/>
      <c r="R656" s="12"/>
    </row>
    <row r="657" spans="16:18" x14ac:dyDescent="0.3">
      <c r="P657" s="62"/>
      <c r="Q657" s="62"/>
      <c r="R657" s="12"/>
    </row>
    <row r="658" spans="16:18" x14ac:dyDescent="0.3">
      <c r="P658" s="62"/>
      <c r="Q658" s="62"/>
      <c r="R658" s="12"/>
    </row>
    <row r="659" spans="16:18" x14ac:dyDescent="0.3">
      <c r="P659" s="62"/>
      <c r="Q659" s="62"/>
      <c r="R659" s="12"/>
    </row>
    <row r="660" spans="16:18" x14ac:dyDescent="0.3">
      <c r="P660" s="62"/>
      <c r="Q660" s="62"/>
      <c r="R660" s="12"/>
    </row>
    <row r="661" spans="16:18" x14ac:dyDescent="0.3">
      <c r="P661" s="62"/>
      <c r="Q661" s="62"/>
      <c r="R661" s="12"/>
    </row>
    <row r="662" spans="16:18" x14ac:dyDescent="0.3">
      <c r="P662" s="62"/>
      <c r="Q662" s="62"/>
      <c r="R662" s="12"/>
    </row>
    <row r="663" spans="16:18" x14ac:dyDescent="0.3">
      <c r="P663" s="62"/>
      <c r="Q663" s="62"/>
      <c r="R663" s="12"/>
    </row>
    <row r="664" spans="16:18" x14ac:dyDescent="0.3">
      <c r="P664" s="62"/>
      <c r="Q664" s="62"/>
      <c r="R664" s="12"/>
    </row>
    <row r="665" spans="16:18" x14ac:dyDescent="0.3">
      <c r="P665" s="62"/>
      <c r="Q665" s="62"/>
      <c r="R665" s="12"/>
    </row>
    <row r="666" spans="16:18" x14ac:dyDescent="0.3">
      <c r="P666" s="62"/>
      <c r="Q666" s="62"/>
      <c r="R666" s="12"/>
    </row>
    <row r="667" spans="16:18" x14ac:dyDescent="0.3">
      <c r="P667" s="62"/>
      <c r="Q667" s="62"/>
      <c r="R667" s="12"/>
    </row>
    <row r="668" spans="16:18" x14ac:dyDescent="0.3">
      <c r="P668" s="62"/>
      <c r="Q668" s="62"/>
      <c r="R668" s="12"/>
    </row>
    <row r="669" spans="16:18" x14ac:dyDescent="0.3">
      <c r="P669" s="62"/>
      <c r="Q669" s="62"/>
      <c r="R669" s="12"/>
    </row>
    <row r="670" spans="16:18" x14ac:dyDescent="0.3">
      <c r="P670" s="62"/>
      <c r="Q670" s="62"/>
      <c r="R670" s="12"/>
    </row>
    <row r="671" spans="16:18" x14ac:dyDescent="0.3">
      <c r="P671" s="62"/>
      <c r="Q671" s="62"/>
      <c r="R671" s="12"/>
    </row>
    <row r="672" spans="16:18" x14ac:dyDescent="0.3">
      <c r="P672" s="62"/>
      <c r="Q672" s="62"/>
      <c r="R672" s="12"/>
    </row>
    <row r="673" spans="16:18" x14ac:dyDescent="0.3">
      <c r="P673" s="62"/>
      <c r="Q673" s="62"/>
      <c r="R673" s="12"/>
    </row>
    <row r="674" spans="16:18" x14ac:dyDescent="0.3">
      <c r="P674" s="62"/>
      <c r="Q674" s="62"/>
      <c r="R674" s="12"/>
    </row>
    <row r="675" spans="16:18" x14ac:dyDescent="0.3">
      <c r="P675" s="62"/>
      <c r="Q675" s="62"/>
      <c r="R675" s="12"/>
    </row>
    <row r="676" spans="16:18" x14ac:dyDescent="0.3">
      <c r="P676" s="62"/>
      <c r="Q676" s="62"/>
      <c r="R676" s="12"/>
    </row>
    <row r="677" spans="16:18" x14ac:dyDescent="0.3">
      <c r="P677" s="62"/>
      <c r="Q677" s="62"/>
      <c r="R677" s="12"/>
    </row>
    <row r="678" spans="16:18" x14ac:dyDescent="0.3">
      <c r="P678" s="62"/>
      <c r="Q678" s="62"/>
      <c r="R678" s="12"/>
    </row>
    <row r="679" spans="16:18" x14ac:dyDescent="0.3">
      <c r="P679" s="62"/>
      <c r="Q679" s="62"/>
      <c r="R679" s="12"/>
    </row>
    <row r="680" spans="16:18" x14ac:dyDescent="0.3">
      <c r="P680" s="62"/>
      <c r="Q680" s="62"/>
      <c r="R680" s="12"/>
    </row>
    <row r="681" spans="16:18" x14ac:dyDescent="0.3">
      <c r="P681" s="62"/>
      <c r="Q681" s="62"/>
      <c r="R681" s="12"/>
    </row>
    <row r="682" spans="16:18" x14ac:dyDescent="0.3">
      <c r="P682" s="62"/>
      <c r="Q682" s="62"/>
      <c r="R682" s="12"/>
    </row>
    <row r="683" spans="16:18" x14ac:dyDescent="0.3">
      <c r="P683" s="62"/>
      <c r="Q683" s="62"/>
      <c r="R683" s="12"/>
    </row>
    <row r="684" spans="16:18" x14ac:dyDescent="0.3">
      <c r="P684" s="62"/>
      <c r="Q684" s="62"/>
      <c r="R684" s="12"/>
    </row>
    <row r="685" spans="16:18" x14ac:dyDescent="0.3">
      <c r="P685" s="62"/>
      <c r="Q685" s="62"/>
      <c r="R685" s="12"/>
    </row>
    <row r="686" spans="16:18" x14ac:dyDescent="0.3">
      <c r="P686" s="62"/>
      <c r="Q686" s="62"/>
      <c r="R686" s="12"/>
    </row>
    <row r="687" spans="16:18" x14ac:dyDescent="0.3">
      <c r="P687" s="62"/>
      <c r="Q687" s="62"/>
      <c r="R687" s="12"/>
    </row>
    <row r="688" spans="16:18" x14ac:dyDescent="0.3">
      <c r="P688" s="62"/>
      <c r="Q688" s="62"/>
      <c r="R688" s="12"/>
    </row>
    <row r="689" spans="16:18" x14ac:dyDescent="0.3">
      <c r="P689" s="62"/>
      <c r="Q689" s="62"/>
      <c r="R689" s="12"/>
    </row>
    <row r="690" spans="16:18" x14ac:dyDescent="0.3">
      <c r="P690" s="62"/>
      <c r="Q690" s="62"/>
      <c r="R690" s="12"/>
    </row>
    <row r="691" spans="16:18" x14ac:dyDescent="0.3">
      <c r="P691" s="62"/>
      <c r="Q691" s="62"/>
      <c r="R691" s="12"/>
    </row>
    <row r="692" spans="16:18" x14ac:dyDescent="0.3">
      <c r="P692" s="62"/>
      <c r="Q692" s="62"/>
      <c r="R692" s="12"/>
    </row>
    <row r="693" spans="16:18" x14ac:dyDescent="0.3">
      <c r="P693" s="62"/>
      <c r="Q693" s="62"/>
      <c r="R693" s="12"/>
    </row>
    <row r="694" spans="16:18" x14ac:dyDescent="0.3">
      <c r="P694" s="62"/>
      <c r="Q694" s="62"/>
      <c r="R694" s="12"/>
    </row>
    <row r="695" spans="16:18" x14ac:dyDescent="0.3">
      <c r="P695" s="62"/>
      <c r="Q695" s="62"/>
      <c r="R695" s="12"/>
    </row>
    <row r="696" spans="16:18" x14ac:dyDescent="0.3">
      <c r="P696" s="62"/>
      <c r="Q696" s="62"/>
      <c r="R696" s="12"/>
    </row>
    <row r="697" spans="16:18" x14ac:dyDescent="0.3">
      <c r="P697" s="62"/>
      <c r="Q697" s="62"/>
      <c r="R697" s="12"/>
    </row>
    <row r="698" spans="16:18" x14ac:dyDescent="0.3">
      <c r="P698" s="62"/>
      <c r="Q698" s="62"/>
      <c r="R698" s="12"/>
    </row>
    <row r="699" spans="16:18" x14ac:dyDescent="0.3">
      <c r="P699" s="62"/>
      <c r="Q699" s="62"/>
      <c r="R699" s="12"/>
    </row>
    <row r="700" spans="16:18" x14ac:dyDescent="0.3">
      <c r="P700" s="62"/>
      <c r="Q700" s="62"/>
      <c r="R700" s="12"/>
    </row>
    <row r="701" spans="16:18" x14ac:dyDescent="0.3">
      <c r="P701" s="62"/>
      <c r="Q701" s="62"/>
      <c r="R701" s="12"/>
    </row>
    <row r="702" spans="16:18" x14ac:dyDescent="0.3">
      <c r="P702" s="62"/>
      <c r="Q702" s="62"/>
      <c r="R702" s="12"/>
    </row>
    <row r="703" spans="16:18" x14ac:dyDescent="0.3">
      <c r="P703" s="62"/>
      <c r="Q703" s="62"/>
      <c r="R703" s="12"/>
    </row>
    <row r="704" spans="16:18" x14ac:dyDescent="0.3">
      <c r="P704" s="62"/>
      <c r="Q704" s="62"/>
      <c r="R704" s="12"/>
    </row>
    <row r="705" spans="16:18" x14ac:dyDescent="0.3">
      <c r="P705" s="62"/>
      <c r="Q705" s="62"/>
      <c r="R705" s="12"/>
    </row>
    <row r="706" spans="16:18" x14ac:dyDescent="0.3">
      <c r="P706" s="62"/>
      <c r="Q706" s="62"/>
      <c r="R706" s="12"/>
    </row>
    <row r="707" spans="16:18" x14ac:dyDescent="0.3">
      <c r="P707" s="62"/>
      <c r="Q707" s="62"/>
      <c r="R707" s="12"/>
    </row>
    <row r="708" spans="16:18" x14ac:dyDescent="0.3">
      <c r="P708" s="62"/>
      <c r="Q708" s="62"/>
      <c r="R708" s="12"/>
    </row>
    <row r="709" spans="16:18" x14ac:dyDescent="0.3">
      <c r="P709" s="62"/>
      <c r="Q709" s="62"/>
      <c r="R709" s="12"/>
    </row>
    <row r="710" spans="16:18" x14ac:dyDescent="0.3">
      <c r="P710" s="62"/>
      <c r="Q710" s="62"/>
      <c r="R710" s="12"/>
    </row>
    <row r="711" spans="16:18" x14ac:dyDescent="0.3">
      <c r="P711" s="62"/>
      <c r="Q711" s="62"/>
      <c r="R711" s="12"/>
    </row>
    <row r="712" spans="16:18" x14ac:dyDescent="0.3">
      <c r="P712" s="62"/>
      <c r="Q712" s="62"/>
      <c r="R712" s="12"/>
    </row>
    <row r="713" spans="16:18" x14ac:dyDescent="0.3">
      <c r="P713" s="62"/>
      <c r="Q713" s="62"/>
      <c r="R713" s="12"/>
    </row>
    <row r="714" spans="16:18" x14ac:dyDescent="0.3">
      <c r="P714" s="62"/>
      <c r="Q714" s="62"/>
      <c r="R714" s="12"/>
    </row>
    <row r="715" spans="16:18" x14ac:dyDescent="0.3">
      <c r="P715" s="62"/>
      <c r="Q715" s="62"/>
      <c r="R715" s="12"/>
    </row>
    <row r="716" spans="16:18" x14ac:dyDescent="0.3">
      <c r="P716" s="62"/>
      <c r="Q716" s="62"/>
      <c r="R716" s="12"/>
    </row>
    <row r="717" spans="16:18" x14ac:dyDescent="0.3">
      <c r="P717" s="62"/>
      <c r="Q717" s="62"/>
      <c r="R717" s="12"/>
    </row>
    <row r="718" spans="16:18" x14ac:dyDescent="0.3">
      <c r="P718" s="62"/>
      <c r="Q718" s="62"/>
      <c r="R718" s="12"/>
    </row>
    <row r="719" spans="16:18" x14ac:dyDescent="0.3">
      <c r="P719" s="62"/>
      <c r="Q719" s="62"/>
      <c r="R719" s="12"/>
    </row>
    <row r="720" spans="16:18" x14ac:dyDescent="0.3">
      <c r="P720" s="62"/>
      <c r="Q720" s="62"/>
      <c r="R720" s="12"/>
    </row>
    <row r="721" spans="16:18" x14ac:dyDescent="0.3">
      <c r="P721" s="62"/>
      <c r="Q721" s="62"/>
      <c r="R721" s="12"/>
    </row>
    <row r="722" spans="16:18" x14ac:dyDescent="0.3">
      <c r="P722" s="62"/>
      <c r="Q722" s="62"/>
      <c r="R722" s="12"/>
    </row>
    <row r="723" spans="16:18" x14ac:dyDescent="0.3">
      <c r="P723" s="62"/>
      <c r="Q723" s="62"/>
      <c r="R723" s="12"/>
    </row>
    <row r="724" spans="16:18" x14ac:dyDescent="0.3">
      <c r="P724" s="62"/>
      <c r="Q724" s="62"/>
      <c r="R724" s="12"/>
    </row>
    <row r="725" spans="16:18" x14ac:dyDescent="0.3">
      <c r="P725" s="62"/>
      <c r="Q725" s="62"/>
      <c r="R725" s="12"/>
    </row>
    <row r="726" spans="16:18" x14ac:dyDescent="0.3">
      <c r="P726" s="62"/>
      <c r="Q726" s="62"/>
      <c r="R726" s="12"/>
    </row>
    <row r="727" spans="16:18" x14ac:dyDescent="0.3">
      <c r="P727" s="62"/>
      <c r="Q727" s="62"/>
      <c r="R727" s="12"/>
    </row>
    <row r="728" spans="16:18" x14ac:dyDescent="0.3">
      <c r="P728" s="62"/>
      <c r="Q728" s="62"/>
      <c r="R728" s="12"/>
    </row>
    <row r="729" spans="16:18" x14ac:dyDescent="0.3">
      <c r="P729" s="62"/>
      <c r="Q729" s="62"/>
      <c r="R729" s="12"/>
    </row>
    <row r="730" spans="16:18" x14ac:dyDescent="0.3">
      <c r="P730" s="62"/>
      <c r="Q730" s="62"/>
      <c r="R730" s="12"/>
    </row>
    <row r="731" spans="16:18" x14ac:dyDescent="0.3">
      <c r="P731" s="62"/>
      <c r="Q731" s="62"/>
      <c r="R731" s="12"/>
    </row>
    <row r="732" spans="16:18" x14ac:dyDescent="0.3">
      <c r="P732" s="62"/>
      <c r="Q732" s="62"/>
      <c r="R732" s="12"/>
    </row>
    <row r="733" spans="16:18" x14ac:dyDescent="0.3">
      <c r="P733" s="62"/>
      <c r="Q733" s="62"/>
      <c r="R733" s="12"/>
    </row>
    <row r="734" spans="16:18" x14ac:dyDescent="0.3">
      <c r="P734" s="62"/>
      <c r="Q734" s="62"/>
      <c r="R734" s="12"/>
    </row>
    <row r="735" spans="16:18" x14ac:dyDescent="0.3">
      <c r="P735" s="62"/>
      <c r="Q735" s="62"/>
      <c r="R735" s="12"/>
    </row>
    <row r="736" spans="16:18" x14ac:dyDescent="0.3">
      <c r="P736" s="62"/>
      <c r="Q736" s="62"/>
      <c r="R736" s="12"/>
    </row>
    <row r="737" spans="16:18" x14ac:dyDescent="0.3">
      <c r="P737" s="62"/>
      <c r="Q737" s="62"/>
      <c r="R737" s="12"/>
    </row>
    <row r="738" spans="16:18" x14ac:dyDescent="0.3">
      <c r="P738" s="62"/>
      <c r="Q738" s="62"/>
      <c r="R738" s="12"/>
    </row>
    <row r="739" spans="16:18" x14ac:dyDescent="0.3">
      <c r="P739" s="62"/>
      <c r="Q739" s="62"/>
      <c r="R739" s="12"/>
    </row>
    <row r="740" spans="16:18" x14ac:dyDescent="0.3">
      <c r="P740" s="62"/>
      <c r="Q740" s="62"/>
      <c r="R740" s="12"/>
    </row>
    <row r="741" spans="16:18" x14ac:dyDescent="0.3">
      <c r="P741" s="62"/>
      <c r="Q741" s="62"/>
      <c r="R741" s="12"/>
    </row>
    <row r="742" spans="16:18" x14ac:dyDescent="0.3">
      <c r="P742" s="62"/>
      <c r="Q742" s="62"/>
      <c r="R742" s="12"/>
    </row>
    <row r="743" spans="16:18" x14ac:dyDescent="0.3">
      <c r="P743" s="62"/>
      <c r="Q743" s="62"/>
      <c r="R743" s="12"/>
    </row>
    <row r="744" spans="16:18" x14ac:dyDescent="0.3">
      <c r="P744" s="62"/>
      <c r="Q744" s="62"/>
      <c r="R744" s="12"/>
    </row>
    <row r="745" spans="16:18" x14ac:dyDescent="0.3">
      <c r="P745" s="62"/>
      <c r="Q745" s="62"/>
      <c r="R745" s="12"/>
    </row>
    <row r="746" spans="16:18" x14ac:dyDescent="0.3">
      <c r="P746" s="62"/>
      <c r="Q746" s="62"/>
      <c r="R746" s="12"/>
    </row>
    <row r="747" spans="16:18" x14ac:dyDescent="0.3">
      <c r="P747" s="62"/>
      <c r="Q747" s="62"/>
      <c r="R747" s="12"/>
    </row>
    <row r="748" spans="16:18" x14ac:dyDescent="0.3">
      <c r="P748" s="62"/>
      <c r="Q748" s="62"/>
      <c r="R748" s="12"/>
    </row>
    <row r="749" spans="16:18" x14ac:dyDescent="0.3">
      <c r="P749" s="62"/>
      <c r="Q749" s="62"/>
      <c r="R749" s="12"/>
    </row>
    <row r="750" spans="16:18" x14ac:dyDescent="0.3">
      <c r="P750" s="62"/>
      <c r="Q750" s="62"/>
      <c r="R750" s="12"/>
    </row>
    <row r="751" spans="16:18" x14ac:dyDescent="0.3">
      <c r="P751" s="62"/>
      <c r="Q751" s="62"/>
      <c r="R751" s="12"/>
    </row>
    <row r="752" spans="16:18" x14ac:dyDescent="0.3">
      <c r="P752" s="62"/>
      <c r="Q752" s="62"/>
      <c r="R752" s="12"/>
    </row>
    <row r="753" spans="16:18" x14ac:dyDescent="0.3">
      <c r="P753" s="62"/>
      <c r="Q753" s="62"/>
      <c r="R753" s="12"/>
    </row>
    <row r="754" spans="16:18" x14ac:dyDescent="0.3">
      <c r="P754" s="62"/>
      <c r="Q754" s="62"/>
      <c r="R754" s="12"/>
    </row>
    <row r="755" spans="16:18" x14ac:dyDescent="0.3">
      <c r="P755" s="62"/>
      <c r="Q755" s="62"/>
      <c r="R755" s="12"/>
    </row>
    <row r="756" spans="16:18" x14ac:dyDescent="0.3">
      <c r="P756" s="62"/>
      <c r="Q756" s="62"/>
      <c r="R756" s="12"/>
    </row>
    <row r="757" spans="16:18" x14ac:dyDescent="0.3">
      <c r="P757" s="62"/>
      <c r="Q757" s="62"/>
      <c r="R757" s="12"/>
    </row>
    <row r="758" spans="16:18" x14ac:dyDescent="0.3">
      <c r="P758" s="62"/>
      <c r="Q758" s="62"/>
      <c r="R758" s="12"/>
    </row>
    <row r="759" spans="16:18" x14ac:dyDescent="0.3">
      <c r="P759" s="62"/>
      <c r="Q759" s="62"/>
      <c r="R759" s="12"/>
    </row>
    <row r="760" spans="16:18" x14ac:dyDescent="0.3">
      <c r="P760" s="62"/>
      <c r="Q760" s="62"/>
      <c r="R760" s="12"/>
    </row>
    <row r="761" spans="16:18" x14ac:dyDescent="0.3">
      <c r="P761" s="62"/>
      <c r="Q761" s="62"/>
      <c r="R761" s="12"/>
    </row>
    <row r="762" spans="16:18" x14ac:dyDescent="0.3">
      <c r="P762" s="62"/>
      <c r="Q762" s="62"/>
      <c r="R762" s="12"/>
    </row>
    <row r="763" spans="16:18" x14ac:dyDescent="0.3">
      <c r="P763" s="62"/>
      <c r="Q763" s="62"/>
      <c r="R763" s="12"/>
    </row>
    <row r="764" spans="16:18" x14ac:dyDescent="0.3">
      <c r="P764" s="62"/>
      <c r="Q764" s="62"/>
      <c r="R764" s="12"/>
    </row>
    <row r="765" spans="16:18" x14ac:dyDescent="0.3">
      <c r="P765" s="62"/>
      <c r="Q765" s="62"/>
      <c r="R765" s="12"/>
    </row>
    <row r="766" spans="16:18" x14ac:dyDescent="0.3">
      <c r="P766" s="62"/>
      <c r="Q766" s="62"/>
      <c r="R766" s="12"/>
    </row>
    <row r="767" spans="16:18" x14ac:dyDescent="0.3">
      <c r="P767" s="62"/>
      <c r="Q767" s="62"/>
      <c r="R767" s="12"/>
    </row>
    <row r="768" spans="16:18" x14ac:dyDescent="0.3">
      <c r="P768" s="62"/>
      <c r="Q768" s="62"/>
      <c r="R768" s="12"/>
    </row>
    <row r="769" spans="16:18" x14ac:dyDescent="0.3">
      <c r="P769" s="62"/>
      <c r="Q769" s="62"/>
      <c r="R769" s="12"/>
    </row>
    <row r="770" spans="16:18" x14ac:dyDescent="0.3">
      <c r="P770" s="62"/>
      <c r="Q770" s="62"/>
      <c r="R770" s="12"/>
    </row>
    <row r="771" spans="16:18" x14ac:dyDescent="0.3">
      <c r="P771" s="62"/>
      <c r="Q771" s="62"/>
      <c r="R771" s="12"/>
    </row>
    <row r="772" spans="16:18" x14ac:dyDescent="0.3">
      <c r="P772" s="62"/>
      <c r="Q772" s="62"/>
      <c r="R772" s="12"/>
    </row>
    <row r="773" spans="16:18" x14ac:dyDescent="0.3">
      <c r="P773" s="62"/>
      <c r="Q773" s="62"/>
      <c r="R773" s="12"/>
    </row>
    <row r="774" spans="16:18" x14ac:dyDescent="0.3">
      <c r="P774" s="62"/>
      <c r="Q774" s="62"/>
      <c r="R774" s="12"/>
    </row>
    <row r="775" spans="16:18" x14ac:dyDescent="0.3">
      <c r="P775" s="62"/>
      <c r="Q775" s="62"/>
      <c r="R775" s="12"/>
    </row>
    <row r="776" spans="16:18" x14ac:dyDescent="0.3">
      <c r="P776" s="62"/>
      <c r="Q776" s="62"/>
      <c r="R776" s="12"/>
    </row>
    <row r="777" spans="16:18" x14ac:dyDescent="0.3">
      <c r="P777" s="62"/>
      <c r="Q777" s="62"/>
      <c r="R777" s="12"/>
    </row>
    <row r="778" spans="16:18" x14ac:dyDescent="0.3">
      <c r="P778" s="62"/>
      <c r="Q778" s="62"/>
      <c r="R778" s="12"/>
    </row>
    <row r="779" spans="16:18" x14ac:dyDescent="0.3">
      <c r="P779" s="62"/>
      <c r="Q779" s="62"/>
      <c r="R779" s="12"/>
    </row>
    <row r="780" spans="16:18" x14ac:dyDescent="0.3">
      <c r="P780" s="62"/>
      <c r="Q780" s="62"/>
      <c r="R780" s="12"/>
    </row>
    <row r="781" spans="16:18" x14ac:dyDescent="0.3">
      <c r="P781" s="62"/>
      <c r="Q781" s="62"/>
      <c r="R781" s="12"/>
    </row>
    <row r="782" spans="16:18" x14ac:dyDescent="0.3">
      <c r="P782" s="62"/>
      <c r="Q782" s="62"/>
      <c r="R782" s="12"/>
    </row>
    <row r="783" spans="16:18" x14ac:dyDescent="0.3">
      <c r="P783" s="62"/>
      <c r="Q783" s="62"/>
      <c r="R783" s="12"/>
    </row>
    <row r="784" spans="16:18" x14ac:dyDescent="0.3">
      <c r="P784" s="62"/>
      <c r="Q784" s="62"/>
      <c r="R784" s="12"/>
    </row>
    <row r="785" spans="16:18" x14ac:dyDescent="0.3">
      <c r="P785" s="62"/>
      <c r="Q785" s="62"/>
      <c r="R785" s="12"/>
    </row>
    <row r="786" spans="16:18" x14ac:dyDescent="0.3">
      <c r="P786" s="62"/>
      <c r="Q786" s="62"/>
      <c r="R786" s="12"/>
    </row>
    <row r="787" spans="16:18" x14ac:dyDescent="0.3">
      <c r="P787" s="62"/>
      <c r="Q787" s="62"/>
      <c r="R787" s="12"/>
    </row>
    <row r="788" spans="16:18" x14ac:dyDescent="0.3">
      <c r="P788" s="62"/>
      <c r="Q788" s="62"/>
      <c r="R788" s="12"/>
    </row>
    <row r="789" spans="16:18" x14ac:dyDescent="0.3">
      <c r="P789" s="62"/>
      <c r="Q789" s="62"/>
      <c r="R789" s="12"/>
    </row>
    <row r="790" spans="16:18" x14ac:dyDescent="0.3">
      <c r="P790" s="62"/>
      <c r="Q790" s="62"/>
      <c r="R790" s="12"/>
    </row>
    <row r="791" spans="16:18" x14ac:dyDescent="0.3">
      <c r="P791" s="62"/>
      <c r="Q791" s="62"/>
      <c r="R791" s="12"/>
    </row>
    <row r="792" spans="16:18" x14ac:dyDescent="0.3">
      <c r="P792" s="62"/>
      <c r="Q792" s="62"/>
      <c r="R792" s="12"/>
    </row>
    <row r="793" spans="16:18" x14ac:dyDescent="0.3">
      <c r="P793" s="62"/>
      <c r="Q793" s="62"/>
      <c r="R793" s="12"/>
    </row>
    <row r="794" spans="16:18" x14ac:dyDescent="0.3">
      <c r="P794" s="62"/>
      <c r="Q794" s="62"/>
      <c r="R794" s="12"/>
    </row>
    <row r="795" spans="16:18" x14ac:dyDescent="0.3">
      <c r="P795" s="62"/>
      <c r="Q795" s="62"/>
      <c r="R795" s="12"/>
    </row>
    <row r="796" spans="16:18" x14ac:dyDescent="0.3">
      <c r="P796" s="62"/>
      <c r="Q796" s="62"/>
      <c r="R796" s="12"/>
    </row>
    <row r="797" spans="16:18" x14ac:dyDescent="0.3">
      <c r="P797" s="62"/>
      <c r="Q797" s="62"/>
      <c r="R797" s="12"/>
    </row>
    <row r="798" spans="16:18" x14ac:dyDescent="0.3">
      <c r="P798" s="62"/>
      <c r="Q798" s="62"/>
      <c r="R798" s="12"/>
    </row>
    <row r="799" spans="16:18" x14ac:dyDescent="0.3">
      <c r="P799" s="62"/>
      <c r="Q799" s="62"/>
      <c r="R799" s="12"/>
    </row>
    <row r="800" spans="16:18" x14ac:dyDescent="0.3">
      <c r="P800" s="62"/>
      <c r="Q800" s="62"/>
      <c r="R800" s="12"/>
    </row>
    <row r="801" spans="16:18" x14ac:dyDescent="0.3">
      <c r="P801" s="62"/>
      <c r="Q801" s="62"/>
      <c r="R801" s="12"/>
    </row>
    <row r="802" spans="16:18" x14ac:dyDescent="0.3">
      <c r="P802" s="62"/>
      <c r="Q802" s="62"/>
      <c r="R802" s="12"/>
    </row>
    <row r="803" spans="16:18" x14ac:dyDescent="0.3">
      <c r="P803" s="62"/>
      <c r="Q803" s="62"/>
      <c r="R803" s="12"/>
    </row>
    <row r="804" spans="16:18" x14ac:dyDescent="0.3">
      <c r="P804" s="62"/>
      <c r="Q804" s="62"/>
      <c r="R804" s="12"/>
    </row>
    <row r="805" spans="16:18" x14ac:dyDescent="0.3">
      <c r="P805" s="62"/>
      <c r="Q805" s="62"/>
      <c r="R805" s="12"/>
    </row>
    <row r="806" spans="16:18" x14ac:dyDescent="0.3">
      <c r="P806" s="62"/>
      <c r="Q806" s="62"/>
      <c r="R806" s="12"/>
    </row>
    <row r="807" spans="16:18" x14ac:dyDescent="0.3">
      <c r="P807" s="62"/>
      <c r="Q807" s="62"/>
      <c r="R807" s="12"/>
    </row>
    <row r="808" spans="16:18" x14ac:dyDescent="0.3">
      <c r="P808" s="62"/>
      <c r="Q808" s="62"/>
      <c r="R808" s="12"/>
    </row>
    <row r="809" spans="16:18" x14ac:dyDescent="0.3">
      <c r="P809" s="62"/>
      <c r="Q809" s="62"/>
      <c r="R809" s="12"/>
    </row>
    <row r="810" spans="16:18" x14ac:dyDescent="0.3">
      <c r="P810" s="62"/>
      <c r="Q810" s="62"/>
      <c r="R810" s="12"/>
    </row>
    <row r="811" spans="16:18" x14ac:dyDescent="0.3">
      <c r="P811" s="62"/>
      <c r="Q811" s="62"/>
      <c r="R811" s="12"/>
    </row>
    <row r="812" spans="16:18" x14ac:dyDescent="0.3">
      <c r="P812" s="62"/>
      <c r="Q812" s="62"/>
      <c r="R812" s="12"/>
    </row>
    <row r="813" spans="16:18" x14ac:dyDescent="0.3">
      <c r="P813" s="62"/>
      <c r="Q813" s="62"/>
      <c r="R813" s="12"/>
    </row>
    <row r="814" spans="16:18" x14ac:dyDescent="0.3">
      <c r="P814" s="62"/>
      <c r="Q814" s="62"/>
      <c r="R814" s="12"/>
    </row>
    <row r="815" spans="16:18" x14ac:dyDescent="0.3">
      <c r="P815" s="62"/>
      <c r="Q815" s="62"/>
      <c r="R815" s="12"/>
    </row>
    <row r="816" spans="16:18" x14ac:dyDescent="0.3">
      <c r="P816" s="62"/>
      <c r="Q816" s="62"/>
      <c r="R816" s="12"/>
    </row>
    <row r="817" spans="16:18" x14ac:dyDescent="0.3">
      <c r="P817" s="62"/>
      <c r="Q817" s="62"/>
      <c r="R817" s="12"/>
    </row>
    <row r="818" spans="16:18" x14ac:dyDescent="0.3">
      <c r="P818" s="62"/>
      <c r="Q818" s="62"/>
      <c r="R818" s="12"/>
    </row>
    <row r="819" spans="16:18" x14ac:dyDescent="0.3">
      <c r="P819" s="62"/>
      <c r="Q819" s="62"/>
      <c r="R819" s="12"/>
    </row>
    <row r="820" spans="16:18" x14ac:dyDescent="0.3">
      <c r="P820" s="62"/>
      <c r="Q820" s="62"/>
      <c r="R820" s="12"/>
    </row>
    <row r="821" spans="16:18" x14ac:dyDescent="0.3">
      <c r="P821" s="62"/>
      <c r="Q821" s="62"/>
      <c r="R821" s="12"/>
    </row>
    <row r="822" spans="16:18" x14ac:dyDescent="0.3">
      <c r="P822" s="62"/>
      <c r="Q822" s="62"/>
      <c r="R822" s="12"/>
    </row>
    <row r="823" spans="16:18" x14ac:dyDescent="0.3">
      <c r="P823" s="62"/>
      <c r="Q823" s="62"/>
      <c r="R823" s="12"/>
    </row>
    <row r="824" spans="16:18" x14ac:dyDescent="0.3">
      <c r="P824" s="62"/>
      <c r="Q824" s="62"/>
      <c r="R824" s="12"/>
    </row>
    <row r="825" spans="16:18" x14ac:dyDescent="0.3">
      <c r="P825" s="62"/>
      <c r="Q825" s="62"/>
      <c r="R825" s="12"/>
    </row>
    <row r="826" spans="16:18" x14ac:dyDescent="0.3">
      <c r="P826" s="62"/>
      <c r="Q826" s="62"/>
      <c r="R826" s="12"/>
    </row>
    <row r="827" spans="16:18" x14ac:dyDescent="0.3">
      <c r="P827" s="62"/>
      <c r="Q827" s="62"/>
      <c r="R827" s="12"/>
    </row>
    <row r="828" spans="16:18" x14ac:dyDescent="0.3">
      <c r="P828" s="62"/>
      <c r="Q828" s="62"/>
      <c r="R828" s="12"/>
    </row>
    <row r="829" spans="16:18" x14ac:dyDescent="0.3">
      <c r="P829" s="62"/>
      <c r="Q829" s="62"/>
      <c r="R829" s="12"/>
    </row>
    <row r="830" spans="16:18" x14ac:dyDescent="0.3">
      <c r="P830" s="62"/>
      <c r="Q830" s="62"/>
      <c r="R830" s="12"/>
    </row>
    <row r="831" spans="16:18" x14ac:dyDescent="0.3">
      <c r="P831" s="62"/>
      <c r="Q831" s="62"/>
      <c r="R831" s="12"/>
    </row>
    <row r="832" spans="16:18" x14ac:dyDescent="0.3">
      <c r="P832" s="62"/>
      <c r="Q832" s="62"/>
      <c r="R832" s="12"/>
    </row>
    <row r="833" spans="16:18" x14ac:dyDescent="0.3">
      <c r="P833" s="62"/>
      <c r="Q833" s="62"/>
      <c r="R833" s="12"/>
    </row>
    <row r="834" spans="16:18" x14ac:dyDescent="0.3">
      <c r="P834" s="62"/>
      <c r="Q834" s="62"/>
      <c r="R834" s="12"/>
    </row>
    <row r="835" spans="16:18" x14ac:dyDescent="0.3">
      <c r="P835" s="62"/>
      <c r="Q835" s="62"/>
      <c r="R835" s="12"/>
    </row>
    <row r="836" spans="16:18" x14ac:dyDescent="0.3">
      <c r="P836" s="62"/>
      <c r="Q836" s="62"/>
      <c r="R836" s="12"/>
    </row>
    <row r="837" spans="16:18" x14ac:dyDescent="0.3">
      <c r="P837" s="62"/>
      <c r="Q837" s="62"/>
      <c r="R837" s="12"/>
    </row>
    <row r="838" spans="16:18" x14ac:dyDescent="0.3">
      <c r="P838" s="62"/>
      <c r="Q838" s="62"/>
      <c r="R838" s="12"/>
    </row>
    <row r="839" spans="16:18" x14ac:dyDescent="0.3">
      <c r="P839" s="62"/>
      <c r="Q839" s="62"/>
      <c r="R839" s="12"/>
    </row>
    <row r="840" spans="16:18" x14ac:dyDescent="0.3">
      <c r="P840" s="62"/>
      <c r="Q840" s="62"/>
      <c r="R840" s="12"/>
    </row>
    <row r="841" spans="16:18" x14ac:dyDescent="0.3">
      <c r="P841" s="62"/>
      <c r="Q841" s="62"/>
      <c r="R841" s="12"/>
    </row>
    <row r="842" spans="16:18" x14ac:dyDescent="0.3">
      <c r="P842" s="62"/>
      <c r="Q842" s="62"/>
      <c r="R842" s="12"/>
    </row>
    <row r="843" spans="16:18" x14ac:dyDescent="0.3">
      <c r="P843" s="62"/>
      <c r="Q843" s="62"/>
      <c r="R843" s="12"/>
    </row>
    <row r="844" spans="16:18" x14ac:dyDescent="0.3">
      <c r="P844" s="62"/>
      <c r="Q844" s="62"/>
      <c r="R844" s="12"/>
    </row>
    <row r="845" spans="16:18" x14ac:dyDescent="0.3">
      <c r="P845" s="62"/>
      <c r="Q845" s="62"/>
      <c r="R845" s="12"/>
    </row>
    <row r="846" spans="16:18" x14ac:dyDescent="0.3">
      <c r="P846" s="62"/>
      <c r="Q846" s="62"/>
      <c r="R846" s="12"/>
    </row>
    <row r="847" spans="16:18" x14ac:dyDescent="0.3">
      <c r="P847" s="62"/>
      <c r="Q847" s="62"/>
      <c r="R847" s="12"/>
    </row>
    <row r="848" spans="16:18" x14ac:dyDescent="0.3">
      <c r="P848" s="62"/>
      <c r="Q848" s="62"/>
      <c r="R848" s="12"/>
    </row>
    <row r="849" spans="16:18" x14ac:dyDescent="0.3">
      <c r="P849" s="62"/>
      <c r="Q849" s="62"/>
      <c r="R849" s="12"/>
    </row>
    <row r="850" spans="16:18" x14ac:dyDescent="0.3">
      <c r="P850" s="62"/>
      <c r="Q850" s="62"/>
      <c r="R850" s="12"/>
    </row>
    <row r="851" spans="16:18" x14ac:dyDescent="0.3">
      <c r="P851" s="62"/>
      <c r="Q851" s="62"/>
      <c r="R851" s="12"/>
    </row>
    <row r="852" spans="16:18" x14ac:dyDescent="0.3">
      <c r="P852" s="62"/>
      <c r="Q852" s="62"/>
      <c r="R852" s="12"/>
    </row>
    <row r="853" spans="16:18" x14ac:dyDescent="0.3">
      <c r="P853" s="62"/>
      <c r="Q853" s="62"/>
      <c r="R853" s="12"/>
    </row>
    <row r="854" spans="16:18" x14ac:dyDescent="0.3">
      <c r="P854" s="62"/>
      <c r="Q854" s="62"/>
      <c r="R854" s="12"/>
    </row>
    <row r="855" spans="16:18" x14ac:dyDescent="0.3">
      <c r="P855" s="62"/>
      <c r="Q855" s="62"/>
      <c r="R855" s="12"/>
    </row>
    <row r="856" spans="16:18" x14ac:dyDescent="0.3">
      <c r="P856" s="62"/>
      <c r="Q856" s="62"/>
      <c r="R856" s="12"/>
    </row>
    <row r="857" spans="16:18" x14ac:dyDescent="0.3">
      <c r="P857" s="62"/>
      <c r="Q857" s="62"/>
      <c r="R857" s="12"/>
    </row>
    <row r="858" spans="16:18" x14ac:dyDescent="0.3">
      <c r="P858" s="62"/>
      <c r="Q858" s="62"/>
      <c r="R858" s="12"/>
    </row>
    <row r="859" spans="16:18" x14ac:dyDescent="0.3">
      <c r="P859" s="62"/>
      <c r="Q859" s="62"/>
      <c r="R859" s="12"/>
    </row>
    <row r="860" spans="16:18" x14ac:dyDescent="0.3">
      <c r="P860" s="62"/>
      <c r="Q860" s="62"/>
      <c r="R860" s="12"/>
    </row>
    <row r="861" spans="16:18" x14ac:dyDescent="0.3">
      <c r="P861" s="62"/>
      <c r="Q861" s="62"/>
      <c r="R861" s="12"/>
    </row>
    <row r="862" spans="16:18" x14ac:dyDescent="0.3">
      <c r="P862" s="62"/>
      <c r="Q862" s="62"/>
      <c r="R862" s="12"/>
    </row>
    <row r="863" spans="16:18" x14ac:dyDescent="0.3">
      <c r="P863" s="62"/>
      <c r="Q863" s="62"/>
      <c r="R863" s="12"/>
    </row>
    <row r="864" spans="16:18" x14ac:dyDescent="0.3">
      <c r="P864" s="62"/>
      <c r="Q864" s="62"/>
      <c r="R864" s="12"/>
    </row>
    <row r="865" spans="16:18" x14ac:dyDescent="0.3">
      <c r="P865" s="62"/>
      <c r="Q865" s="62"/>
      <c r="R865" s="12"/>
    </row>
    <row r="866" spans="16:18" x14ac:dyDescent="0.3">
      <c r="P866" s="62"/>
      <c r="Q866" s="62"/>
      <c r="R866" s="12"/>
    </row>
    <row r="867" spans="16:18" x14ac:dyDescent="0.3">
      <c r="P867" s="62"/>
      <c r="Q867" s="62"/>
      <c r="R867" s="12"/>
    </row>
    <row r="868" spans="16:18" x14ac:dyDescent="0.3">
      <c r="P868" s="62"/>
      <c r="Q868" s="62"/>
      <c r="R868" s="12"/>
    </row>
    <row r="869" spans="16:18" x14ac:dyDescent="0.3">
      <c r="P869" s="62"/>
      <c r="Q869" s="62"/>
      <c r="R869" s="12"/>
    </row>
    <row r="870" spans="16:18" x14ac:dyDescent="0.3">
      <c r="P870" s="62"/>
      <c r="Q870" s="62"/>
      <c r="R870" s="12"/>
    </row>
    <row r="871" spans="16:18" x14ac:dyDescent="0.3">
      <c r="P871" s="62"/>
      <c r="Q871" s="62"/>
      <c r="R871" s="12"/>
    </row>
    <row r="872" spans="16:18" x14ac:dyDescent="0.3">
      <c r="P872" s="62"/>
      <c r="Q872" s="62"/>
      <c r="R872" s="12"/>
    </row>
    <row r="873" spans="16:18" x14ac:dyDescent="0.3">
      <c r="P873" s="62"/>
      <c r="Q873" s="62"/>
      <c r="R873" s="12"/>
    </row>
    <row r="874" spans="16:18" x14ac:dyDescent="0.3">
      <c r="P874" s="62"/>
      <c r="Q874" s="62"/>
      <c r="R874" s="12"/>
    </row>
    <row r="875" spans="16:18" x14ac:dyDescent="0.3">
      <c r="P875" s="62"/>
      <c r="Q875" s="62"/>
      <c r="R875" s="12"/>
    </row>
    <row r="876" spans="16:18" x14ac:dyDescent="0.3">
      <c r="P876" s="62"/>
      <c r="Q876" s="62"/>
      <c r="R876" s="12"/>
    </row>
    <row r="877" spans="16:18" x14ac:dyDescent="0.3">
      <c r="P877" s="62"/>
      <c r="Q877" s="62"/>
      <c r="R877" s="12"/>
    </row>
    <row r="878" spans="16:18" x14ac:dyDescent="0.3">
      <c r="P878" s="62"/>
      <c r="Q878" s="62"/>
      <c r="R878" s="12"/>
    </row>
    <row r="879" spans="16:18" x14ac:dyDescent="0.3">
      <c r="P879" s="62"/>
      <c r="Q879" s="62"/>
      <c r="R879" s="12"/>
    </row>
    <row r="880" spans="16:18" x14ac:dyDescent="0.3">
      <c r="P880" s="62"/>
      <c r="Q880" s="62"/>
      <c r="R880" s="12"/>
    </row>
    <row r="881" spans="16:18" x14ac:dyDescent="0.3">
      <c r="P881" s="62"/>
      <c r="Q881" s="62"/>
      <c r="R881" s="12"/>
    </row>
    <row r="882" spans="16:18" x14ac:dyDescent="0.3">
      <c r="P882" s="62"/>
      <c r="Q882" s="62"/>
      <c r="R882" s="12"/>
    </row>
    <row r="883" spans="16:18" x14ac:dyDescent="0.3">
      <c r="P883" s="62"/>
      <c r="Q883" s="62"/>
      <c r="R883" s="12"/>
    </row>
    <row r="884" spans="16:18" x14ac:dyDescent="0.3">
      <c r="P884" s="62"/>
      <c r="Q884" s="62"/>
      <c r="R884" s="12"/>
    </row>
    <row r="885" spans="16:18" x14ac:dyDescent="0.3">
      <c r="P885" s="62"/>
      <c r="Q885" s="62"/>
      <c r="R885" s="12"/>
    </row>
    <row r="886" spans="16:18" x14ac:dyDescent="0.3">
      <c r="P886" s="62"/>
      <c r="Q886" s="62"/>
      <c r="R886" s="12"/>
    </row>
    <row r="887" spans="16:18" x14ac:dyDescent="0.3">
      <c r="P887" s="62"/>
      <c r="Q887" s="62"/>
      <c r="R887" s="12"/>
    </row>
    <row r="888" spans="16:18" x14ac:dyDescent="0.3">
      <c r="P888" s="62"/>
      <c r="Q888" s="62"/>
      <c r="R888" s="12"/>
    </row>
    <row r="889" spans="16:18" x14ac:dyDescent="0.3">
      <c r="P889" s="62"/>
      <c r="Q889" s="62"/>
      <c r="R889" s="12"/>
    </row>
    <row r="890" spans="16:18" x14ac:dyDescent="0.3">
      <c r="P890" s="62"/>
      <c r="Q890" s="62"/>
      <c r="R890" s="12"/>
    </row>
    <row r="891" spans="16:18" x14ac:dyDescent="0.3">
      <c r="P891" s="62"/>
      <c r="Q891" s="62"/>
      <c r="R891" s="12"/>
    </row>
    <row r="892" spans="16:18" x14ac:dyDescent="0.3">
      <c r="P892" s="62"/>
      <c r="Q892" s="62"/>
      <c r="R892" s="12"/>
    </row>
    <row r="893" spans="16:18" x14ac:dyDescent="0.3">
      <c r="P893" s="62"/>
      <c r="Q893" s="62"/>
      <c r="R893" s="12"/>
    </row>
    <row r="894" spans="16:18" x14ac:dyDescent="0.3">
      <c r="P894" s="62"/>
      <c r="Q894" s="62"/>
      <c r="R894" s="12"/>
    </row>
    <row r="895" spans="16:18" x14ac:dyDescent="0.3">
      <c r="P895" s="62"/>
      <c r="Q895" s="62"/>
      <c r="R895" s="12"/>
    </row>
    <row r="896" spans="16:18" x14ac:dyDescent="0.3">
      <c r="P896" s="62"/>
      <c r="Q896" s="62"/>
      <c r="R896" s="12"/>
    </row>
    <row r="897" spans="16:18" x14ac:dyDescent="0.3">
      <c r="P897" s="62"/>
      <c r="Q897" s="62"/>
      <c r="R897" s="12"/>
    </row>
    <row r="898" spans="16:18" x14ac:dyDescent="0.3">
      <c r="P898" s="62"/>
      <c r="Q898" s="62"/>
      <c r="R898" s="12"/>
    </row>
    <row r="899" spans="16:18" x14ac:dyDescent="0.3">
      <c r="P899" s="62"/>
      <c r="Q899" s="62"/>
      <c r="R899" s="12"/>
    </row>
    <row r="900" spans="16:18" x14ac:dyDescent="0.3">
      <c r="P900" s="62"/>
      <c r="Q900" s="62"/>
      <c r="R900" s="12"/>
    </row>
    <row r="901" spans="16:18" x14ac:dyDescent="0.3">
      <c r="P901" s="62"/>
      <c r="Q901" s="62"/>
      <c r="R901" s="12"/>
    </row>
    <row r="902" spans="16:18" x14ac:dyDescent="0.3">
      <c r="P902" s="62"/>
      <c r="Q902" s="62"/>
      <c r="R902" s="12"/>
    </row>
    <row r="903" spans="16:18" x14ac:dyDescent="0.3">
      <c r="P903" s="62"/>
      <c r="Q903" s="62"/>
      <c r="R903" s="12"/>
    </row>
    <row r="904" spans="16:18" x14ac:dyDescent="0.3">
      <c r="P904" s="62"/>
      <c r="Q904" s="62"/>
      <c r="R904" s="12"/>
    </row>
    <row r="905" spans="16:18" x14ac:dyDescent="0.3">
      <c r="P905" s="62"/>
      <c r="Q905" s="62"/>
      <c r="R905" s="12"/>
    </row>
    <row r="906" spans="16:18" x14ac:dyDescent="0.3">
      <c r="P906" s="62"/>
      <c r="Q906" s="62"/>
      <c r="R906" s="12"/>
    </row>
    <row r="907" spans="16:18" x14ac:dyDescent="0.3">
      <c r="P907" s="62"/>
      <c r="Q907" s="62"/>
      <c r="R907" s="12"/>
    </row>
    <row r="908" spans="16:18" x14ac:dyDescent="0.3">
      <c r="P908" s="62"/>
      <c r="Q908" s="62"/>
      <c r="R908" s="12"/>
    </row>
    <row r="909" spans="16:18" x14ac:dyDescent="0.3">
      <c r="P909" s="62"/>
      <c r="Q909" s="62"/>
      <c r="R909" s="12"/>
    </row>
    <row r="910" spans="16:18" x14ac:dyDescent="0.3">
      <c r="P910" s="62"/>
      <c r="Q910" s="62"/>
      <c r="R910" s="12"/>
    </row>
    <row r="911" spans="16:18" x14ac:dyDescent="0.3">
      <c r="P911" s="62"/>
      <c r="Q911" s="62"/>
      <c r="R911" s="12"/>
    </row>
    <row r="912" spans="16:18" x14ac:dyDescent="0.3">
      <c r="P912" s="62"/>
      <c r="Q912" s="62"/>
      <c r="R912" s="12"/>
    </row>
    <row r="913" spans="16:18" x14ac:dyDescent="0.3">
      <c r="P913" s="62"/>
      <c r="Q913" s="62"/>
      <c r="R913" s="12"/>
    </row>
    <row r="914" spans="16:18" x14ac:dyDescent="0.3">
      <c r="P914" s="62"/>
      <c r="Q914" s="62"/>
      <c r="R914" s="12"/>
    </row>
    <row r="915" spans="16:18" x14ac:dyDescent="0.3">
      <c r="P915" s="62"/>
      <c r="Q915" s="62"/>
      <c r="R915" s="12"/>
    </row>
    <row r="916" spans="16:18" x14ac:dyDescent="0.3">
      <c r="P916" s="62"/>
      <c r="Q916" s="62"/>
      <c r="R916" s="12"/>
    </row>
    <row r="917" spans="16:18" x14ac:dyDescent="0.3">
      <c r="P917" s="62"/>
      <c r="Q917" s="62"/>
      <c r="R917" s="12"/>
    </row>
    <row r="918" spans="16:18" x14ac:dyDescent="0.3">
      <c r="P918" s="62"/>
      <c r="Q918" s="62"/>
      <c r="R918" s="12"/>
    </row>
    <row r="919" spans="16:18" x14ac:dyDescent="0.3">
      <c r="P919" s="62"/>
      <c r="Q919" s="62"/>
      <c r="R919" s="12"/>
    </row>
    <row r="920" spans="16:18" x14ac:dyDescent="0.3">
      <c r="P920" s="62"/>
      <c r="Q920" s="62"/>
      <c r="R920" s="12"/>
    </row>
    <row r="921" spans="16:18" x14ac:dyDescent="0.3">
      <c r="P921" s="62"/>
      <c r="Q921" s="62"/>
      <c r="R921" s="12"/>
    </row>
    <row r="922" spans="16:18" x14ac:dyDescent="0.3">
      <c r="P922" s="62"/>
      <c r="Q922" s="62"/>
      <c r="R922" s="12"/>
    </row>
    <row r="923" spans="16:18" x14ac:dyDescent="0.3">
      <c r="P923" s="62"/>
      <c r="Q923" s="62"/>
      <c r="R923" s="12"/>
    </row>
    <row r="924" spans="16:18" x14ac:dyDescent="0.3">
      <c r="P924" s="62"/>
      <c r="Q924" s="62"/>
      <c r="R924" s="12"/>
    </row>
    <row r="925" spans="16:18" x14ac:dyDescent="0.3">
      <c r="P925" s="62"/>
      <c r="Q925" s="62"/>
      <c r="R925" s="12"/>
    </row>
    <row r="926" spans="16:18" x14ac:dyDescent="0.3">
      <c r="P926" s="62"/>
      <c r="Q926" s="62"/>
      <c r="R926" s="12"/>
    </row>
    <row r="927" spans="16:18" x14ac:dyDescent="0.3">
      <c r="P927" s="62"/>
      <c r="Q927" s="62"/>
      <c r="R927" s="12"/>
    </row>
    <row r="928" spans="16:18" x14ac:dyDescent="0.3">
      <c r="P928" s="62"/>
      <c r="Q928" s="62"/>
      <c r="R928" s="12"/>
    </row>
    <row r="929" spans="16:18" x14ac:dyDescent="0.3">
      <c r="P929" s="62"/>
      <c r="Q929" s="62"/>
      <c r="R929" s="12"/>
    </row>
    <row r="930" spans="16:18" x14ac:dyDescent="0.3">
      <c r="P930" s="62"/>
      <c r="Q930" s="62"/>
      <c r="R930" s="12"/>
    </row>
    <row r="931" spans="16:18" x14ac:dyDescent="0.3">
      <c r="P931" s="62"/>
      <c r="Q931" s="62"/>
      <c r="R931" s="12"/>
    </row>
    <row r="932" spans="16:18" x14ac:dyDescent="0.3">
      <c r="P932" s="62"/>
      <c r="Q932" s="62"/>
      <c r="R932" s="12"/>
    </row>
    <row r="933" spans="16:18" x14ac:dyDescent="0.3">
      <c r="P933" s="62"/>
      <c r="Q933" s="62"/>
      <c r="R933" s="12"/>
    </row>
    <row r="934" spans="16:18" x14ac:dyDescent="0.3">
      <c r="P934" s="62"/>
      <c r="Q934" s="62"/>
      <c r="R934" s="12"/>
    </row>
    <row r="935" spans="16:18" x14ac:dyDescent="0.3">
      <c r="P935" s="62"/>
      <c r="Q935" s="62"/>
      <c r="R935" s="12"/>
    </row>
    <row r="936" spans="16:18" x14ac:dyDescent="0.3">
      <c r="P936" s="62"/>
      <c r="Q936" s="62"/>
      <c r="R936" s="12"/>
    </row>
    <row r="937" spans="16:18" x14ac:dyDescent="0.3">
      <c r="P937" s="62"/>
      <c r="Q937" s="62"/>
      <c r="R937" s="12"/>
    </row>
    <row r="938" spans="16:18" x14ac:dyDescent="0.3">
      <c r="P938" s="62"/>
      <c r="Q938" s="62"/>
      <c r="R938" s="12"/>
    </row>
    <row r="939" spans="16:18" x14ac:dyDescent="0.3">
      <c r="P939" s="62"/>
      <c r="Q939" s="62"/>
      <c r="R939" s="12"/>
    </row>
    <row r="940" spans="16:18" x14ac:dyDescent="0.3">
      <c r="P940" s="62"/>
      <c r="Q940" s="62"/>
      <c r="R940" s="12"/>
    </row>
    <row r="941" spans="16:18" x14ac:dyDescent="0.3">
      <c r="P941" s="62"/>
      <c r="Q941" s="62"/>
      <c r="R941" s="12"/>
    </row>
    <row r="942" spans="16:18" x14ac:dyDescent="0.3">
      <c r="P942" s="62"/>
      <c r="Q942" s="62"/>
      <c r="R942" s="12"/>
    </row>
    <row r="943" spans="16:18" x14ac:dyDescent="0.3">
      <c r="P943" s="62"/>
      <c r="Q943" s="62"/>
      <c r="R943" s="12"/>
    </row>
    <row r="944" spans="16:18" x14ac:dyDescent="0.3">
      <c r="P944" s="62"/>
      <c r="Q944" s="62"/>
      <c r="R944" s="12"/>
    </row>
    <row r="945" spans="16:18" x14ac:dyDescent="0.3">
      <c r="P945" s="62"/>
      <c r="Q945" s="62"/>
      <c r="R945" s="12"/>
    </row>
    <row r="946" spans="16:18" x14ac:dyDescent="0.3">
      <c r="P946" s="62"/>
      <c r="Q946" s="62"/>
      <c r="R946" s="12"/>
    </row>
    <row r="947" spans="16:18" x14ac:dyDescent="0.3">
      <c r="P947" s="62"/>
      <c r="Q947" s="62"/>
      <c r="R947" s="12"/>
    </row>
    <row r="948" spans="16:18" x14ac:dyDescent="0.3">
      <c r="P948" s="62"/>
      <c r="Q948" s="62"/>
      <c r="R948" s="12"/>
    </row>
    <row r="949" spans="16:18" x14ac:dyDescent="0.3">
      <c r="P949" s="62"/>
      <c r="Q949" s="62"/>
      <c r="R949" s="12"/>
    </row>
    <row r="950" spans="16:18" x14ac:dyDescent="0.3">
      <c r="P950" s="62"/>
      <c r="Q950" s="62"/>
      <c r="R950" s="12"/>
    </row>
    <row r="951" spans="16:18" x14ac:dyDescent="0.3">
      <c r="P951" s="62"/>
      <c r="Q951" s="62"/>
      <c r="R951" s="12"/>
    </row>
    <row r="952" spans="16:18" x14ac:dyDescent="0.3">
      <c r="P952" s="62"/>
      <c r="Q952" s="62"/>
      <c r="R952" s="12"/>
    </row>
    <row r="953" spans="16:18" x14ac:dyDescent="0.3">
      <c r="P953" s="62"/>
      <c r="Q953" s="62"/>
      <c r="R953" s="12"/>
    </row>
    <row r="954" spans="16:18" x14ac:dyDescent="0.3">
      <c r="P954" s="62"/>
      <c r="Q954" s="62"/>
      <c r="R954" s="12"/>
    </row>
    <row r="955" spans="16:18" x14ac:dyDescent="0.3">
      <c r="P955" s="62"/>
      <c r="Q955" s="62"/>
      <c r="R955" s="12"/>
    </row>
    <row r="956" spans="16:18" x14ac:dyDescent="0.3">
      <c r="P956" s="62"/>
      <c r="Q956" s="62"/>
      <c r="R956" s="12"/>
    </row>
    <row r="957" spans="16:18" x14ac:dyDescent="0.3">
      <c r="P957" s="62"/>
      <c r="Q957" s="62"/>
      <c r="R957" s="12"/>
    </row>
    <row r="958" spans="16:18" x14ac:dyDescent="0.3">
      <c r="P958" s="62"/>
      <c r="Q958" s="62"/>
      <c r="R958" s="12"/>
    </row>
    <row r="959" spans="16:18" x14ac:dyDescent="0.3">
      <c r="P959" s="62"/>
      <c r="Q959" s="62"/>
      <c r="R959" s="12"/>
    </row>
    <row r="960" spans="16:18" x14ac:dyDescent="0.3">
      <c r="P960" s="62"/>
      <c r="Q960" s="62"/>
      <c r="R960" s="12"/>
    </row>
    <row r="961" spans="16:18" x14ac:dyDescent="0.3">
      <c r="P961" s="62"/>
      <c r="Q961" s="62"/>
      <c r="R961" s="12"/>
    </row>
    <row r="962" spans="16:18" x14ac:dyDescent="0.3">
      <c r="P962" s="62"/>
      <c r="Q962" s="62"/>
      <c r="R962" s="12"/>
    </row>
    <row r="963" spans="16:18" x14ac:dyDescent="0.3">
      <c r="P963" s="62"/>
      <c r="Q963" s="62"/>
      <c r="R963" s="12"/>
    </row>
    <row r="964" spans="16:18" x14ac:dyDescent="0.3">
      <c r="P964" s="62"/>
      <c r="Q964" s="62"/>
      <c r="R964" s="12"/>
    </row>
    <row r="965" spans="16:18" x14ac:dyDescent="0.3">
      <c r="P965" s="62"/>
      <c r="Q965" s="62"/>
      <c r="R965" s="12"/>
    </row>
    <row r="966" spans="16:18" x14ac:dyDescent="0.3">
      <c r="P966" s="62"/>
      <c r="Q966" s="62"/>
      <c r="R966" s="12"/>
    </row>
    <row r="967" spans="16:18" x14ac:dyDescent="0.3">
      <c r="P967" s="62"/>
      <c r="Q967" s="62"/>
      <c r="R967" s="12"/>
    </row>
    <row r="968" spans="16:18" x14ac:dyDescent="0.3">
      <c r="P968" s="62"/>
      <c r="Q968" s="62"/>
      <c r="R968" s="12"/>
    </row>
    <row r="969" spans="16:18" x14ac:dyDescent="0.3">
      <c r="P969" s="62"/>
      <c r="Q969" s="62"/>
      <c r="R969" s="12"/>
    </row>
    <row r="970" spans="16:18" x14ac:dyDescent="0.3">
      <c r="P970" s="62"/>
      <c r="Q970" s="62"/>
      <c r="R970" s="12"/>
    </row>
    <row r="971" spans="16:18" x14ac:dyDescent="0.3">
      <c r="P971" s="62"/>
      <c r="Q971" s="62"/>
      <c r="R971" s="12"/>
    </row>
    <row r="972" spans="16:18" x14ac:dyDescent="0.3">
      <c r="P972" s="62"/>
      <c r="Q972" s="62"/>
      <c r="R972" s="12"/>
    </row>
    <row r="973" spans="16:18" x14ac:dyDescent="0.3">
      <c r="P973" s="62"/>
      <c r="Q973" s="62"/>
      <c r="R973" s="12"/>
    </row>
    <row r="974" spans="16:18" x14ac:dyDescent="0.3">
      <c r="P974" s="62"/>
      <c r="Q974" s="62"/>
      <c r="R974" s="12"/>
    </row>
    <row r="975" spans="16:18" x14ac:dyDescent="0.3">
      <c r="P975" s="62"/>
      <c r="Q975" s="62"/>
      <c r="R975" s="12"/>
    </row>
    <row r="976" spans="16:18" x14ac:dyDescent="0.3">
      <c r="P976" s="62"/>
      <c r="Q976" s="62"/>
      <c r="R976" s="12"/>
    </row>
    <row r="977" spans="16:18" x14ac:dyDescent="0.3">
      <c r="P977" s="62"/>
      <c r="Q977" s="62"/>
      <c r="R977" s="12"/>
    </row>
    <row r="978" spans="16:18" x14ac:dyDescent="0.3">
      <c r="P978" s="62"/>
      <c r="Q978" s="62"/>
      <c r="R978" s="12"/>
    </row>
    <row r="979" spans="16:18" x14ac:dyDescent="0.3">
      <c r="P979" s="62"/>
      <c r="Q979" s="62"/>
      <c r="R979" s="12"/>
    </row>
    <row r="980" spans="16:18" x14ac:dyDescent="0.3">
      <c r="P980" s="62"/>
      <c r="Q980" s="62"/>
      <c r="R980" s="12"/>
    </row>
    <row r="981" spans="16:18" x14ac:dyDescent="0.3">
      <c r="P981" s="62"/>
      <c r="Q981" s="62"/>
      <c r="R981" s="12"/>
    </row>
    <row r="982" spans="16:18" x14ac:dyDescent="0.3">
      <c r="P982" s="62"/>
      <c r="Q982" s="62"/>
      <c r="R982" s="12"/>
    </row>
    <row r="983" spans="16:18" x14ac:dyDescent="0.3">
      <c r="P983" s="62"/>
      <c r="Q983" s="62"/>
      <c r="R983" s="12"/>
    </row>
    <row r="984" spans="16:18" x14ac:dyDescent="0.3">
      <c r="P984" s="62"/>
      <c r="Q984" s="62"/>
      <c r="R984" s="12"/>
    </row>
    <row r="985" spans="16:18" x14ac:dyDescent="0.3">
      <c r="P985" s="62"/>
      <c r="Q985" s="62"/>
      <c r="R985" s="12"/>
    </row>
    <row r="986" spans="16:18" x14ac:dyDescent="0.3">
      <c r="P986" s="62"/>
      <c r="Q986" s="62"/>
      <c r="R986" s="12"/>
    </row>
    <row r="987" spans="16:18" x14ac:dyDescent="0.3">
      <c r="P987" s="62"/>
      <c r="Q987" s="62"/>
      <c r="R987" s="12"/>
    </row>
    <row r="988" spans="16:18" x14ac:dyDescent="0.3">
      <c r="P988" s="62"/>
      <c r="Q988" s="62"/>
      <c r="R988" s="12"/>
    </row>
    <row r="989" spans="16:18" x14ac:dyDescent="0.3">
      <c r="P989" s="62"/>
      <c r="Q989" s="62"/>
      <c r="R989" s="12"/>
    </row>
    <row r="990" spans="16:18" x14ac:dyDescent="0.3">
      <c r="P990" s="62"/>
      <c r="Q990" s="62"/>
      <c r="R990" s="12"/>
    </row>
    <row r="991" spans="16:18" x14ac:dyDescent="0.3">
      <c r="P991" s="62"/>
      <c r="Q991" s="62"/>
      <c r="R991" s="12"/>
    </row>
    <row r="992" spans="16:18" x14ac:dyDescent="0.3">
      <c r="P992" s="62"/>
      <c r="Q992" s="62"/>
      <c r="R992" s="12"/>
    </row>
    <row r="993" spans="16:18" x14ac:dyDescent="0.3">
      <c r="P993" s="62"/>
      <c r="Q993" s="62"/>
      <c r="R993" s="12"/>
    </row>
    <row r="994" spans="16:18" x14ac:dyDescent="0.3">
      <c r="P994" s="62"/>
      <c r="Q994" s="62"/>
      <c r="R994" s="12"/>
    </row>
    <row r="995" spans="16:18" x14ac:dyDescent="0.3">
      <c r="P995" s="62"/>
      <c r="Q995" s="62"/>
      <c r="R995" s="12"/>
    </row>
    <row r="996" spans="16:18" x14ac:dyDescent="0.3">
      <c r="P996" s="62"/>
      <c r="Q996" s="62"/>
      <c r="R996" s="12"/>
    </row>
    <row r="997" spans="16:18" x14ac:dyDescent="0.3">
      <c r="P997" s="62"/>
      <c r="Q997" s="62"/>
      <c r="R997" s="12"/>
    </row>
    <row r="998" spans="16:18" x14ac:dyDescent="0.3">
      <c r="P998" s="62"/>
      <c r="Q998" s="62"/>
      <c r="R998" s="12"/>
    </row>
    <row r="999" spans="16:18" x14ac:dyDescent="0.3">
      <c r="P999" s="62"/>
      <c r="Q999" s="62"/>
      <c r="R999" s="12"/>
    </row>
    <row r="1000" spans="16:18" x14ac:dyDescent="0.3">
      <c r="P1000" s="62"/>
      <c r="Q1000" s="62"/>
      <c r="R1000" s="12"/>
    </row>
    <row r="1001" spans="16:18" x14ac:dyDescent="0.3">
      <c r="P1001" s="62"/>
      <c r="Q1001" s="62"/>
      <c r="R1001" s="12"/>
    </row>
    <row r="1002" spans="16:18" x14ac:dyDescent="0.3">
      <c r="P1002" s="62"/>
      <c r="Q1002" s="62"/>
      <c r="R1002" s="12"/>
    </row>
    <row r="1003" spans="16:18" x14ac:dyDescent="0.3">
      <c r="P1003" s="62"/>
      <c r="Q1003" s="62"/>
      <c r="R1003" s="12"/>
    </row>
    <row r="1004" spans="16:18" x14ac:dyDescent="0.3">
      <c r="P1004" s="62"/>
      <c r="Q1004" s="62"/>
      <c r="R1004" s="12"/>
    </row>
    <row r="1005" spans="16:18" x14ac:dyDescent="0.3">
      <c r="P1005" s="62"/>
      <c r="Q1005" s="62"/>
      <c r="R1005" s="12"/>
    </row>
    <row r="1006" spans="16:18" x14ac:dyDescent="0.3">
      <c r="P1006" s="62"/>
      <c r="Q1006" s="62"/>
      <c r="R1006" s="12"/>
    </row>
    <row r="1007" spans="16:18" x14ac:dyDescent="0.3">
      <c r="P1007" s="62"/>
      <c r="Q1007" s="62"/>
      <c r="R1007" s="12"/>
    </row>
    <row r="1008" spans="16:18" x14ac:dyDescent="0.3">
      <c r="P1008" s="62"/>
      <c r="Q1008" s="62"/>
      <c r="R1008" s="12"/>
    </row>
    <row r="1009" spans="16:18" x14ac:dyDescent="0.3">
      <c r="P1009" s="62"/>
      <c r="Q1009" s="62"/>
      <c r="R1009" s="12"/>
    </row>
    <row r="1010" spans="16:18" x14ac:dyDescent="0.3">
      <c r="P1010" s="62"/>
      <c r="Q1010" s="62"/>
      <c r="R1010" s="12"/>
    </row>
    <row r="1011" spans="16:18" x14ac:dyDescent="0.3">
      <c r="P1011" s="62"/>
      <c r="Q1011" s="62"/>
      <c r="R1011" s="12"/>
    </row>
    <row r="1012" spans="16:18" x14ac:dyDescent="0.3">
      <c r="P1012" s="62"/>
      <c r="Q1012" s="62"/>
      <c r="R1012" s="12"/>
    </row>
    <row r="1013" spans="16:18" x14ac:dyDescent="0.3">
      <c r="P1013" s="62"/>
      <c r="Q1013" s="62"/>
      <c r="R1013" s="12"/>
    </row>
    <row r="1014" spans="16:18" x14ac:dyDescent="0.3">
      <c r="P1014" s="62"/>
      <c r="Q1014" s="62"/>
      <c r="R1014" s="12"/>
    </row>
    <row r="1015" spans="16:18" x14ac:dyDescent="0.3">
      <c r="P1015" s="62"/>
      <c r="Q1015" s="62"/>
      <c r="R1015" s="12"/>
    </row>
    <row r="1016" spans="16:18" x14ac:dyDescent="0.3">
      <c r="P1016" s="62"/>
      <c r="Q1016" s="62"/>
      <c r="R1016" s="12"/>
    </row>
    <row r="1017" spans="16:18" x14ac:dyDescent="0.3">
      <c r="P1017" s="62"/>
      <c r="Q1017" s="62"/>
      <c r="R1017" s="12"/>
    </row>
    <row r="1018" spans="16:18" x14ac:dyDescent="0.3">
      <c r="P1018" s="62"/>
      <c r="Q1018" s="62"/>
      <c r="R1018" s="12"/>
    </row>
    <row r="1019" spans="16:18" x14ac:dyDescent="0.3">
      <c r="P1019" s="62"/>
      <c r="Q1019" s="62"/>
      <c r="R1019" s="12"/>
    </row>
    <row r="1020" spans="16:18" x14ac:dyDescent="0.3">
      <c r="P1020" s="62"/>
      <c r="Q1020" s="62"/>
      <c r="R1020" s="12"/>
    </row>
    <row r="1021" spans="16:18" x14ac:dyDescent="0.3">
      <c r="P1021" s="62"/>
      <c r="Q1021" s="62"/>
      <c r="R1021" s="12"/>
    </row>
    <row r="1022" spans="16:18" x14ac:dyDescent="0.3">
      <c r="P1022" s="62"/>
      <c r="Q1022" s="62"/>
      <c r="R1022" s="12"/>
    </row>
    <row r="1023" spans="16:18" x14ac:dyDescent="0.3">
      <c r="P1023" s="62"/>
      <c r="Q1023" s="62"/>
      <c r="R1023" s="12"/>
    </row>
    <row r="1024" spans="16:18" x14ac:dyDescent="0.3">
      <c r="P1024" s="62"/>
      <c r="Q1024" s="62"/>
      <c r="R1024" s="12"/>
    </row>
    <row r="1025" spans="16:18" x14ac:dyDescent="0.3">
      <c r="P1025" s="62"/>
      <c r="Q1025" s="62"/>
      <c r="R1025" s="12"/>
    </row>
    <row r="1026" spans="16:18" x14ac:dyDescent="0.3">
      <c r="P1026" s="62"/>
      <c r="Q1026" s="62"/>
      <c r="R1026" s="12"/>
    </row>
    <row r="1027" spans="16:18" x14ac:dyDescent="0.3">
      <c r="P1027" s="62"/>
      <c r="Q1027" s="62"/>
      <c r="R1027" s="12"/>
    </row>
    <row r="1028" spans="16:18" x14ac:dyDescent="0.3">
      <c r="P1028" s="62"/>
      <c r="Q1028" s="62"/>
      <c r="R1028" s="12"/>
    </row>
    <row r="1029" spans="16:18" x14ac:dyDescent="0.3">
      <c r="P1029" s="62"/>
      <c r="Q1029" s="62"/>
      <c r="R1029" s="12"/>
    </row>
    <row r="1030" spans="16:18" x14ac:dyDescent="0.3">
      <c r="P1030" s="62"/>
      <c r="Q1030" s="62"/>
      <c r="R1030" s="12"/>
    </row>
    <row r="1031" spans="16:18" x14ac:dyDescent="0.3">
      <c r="P1031" s="62"/>
      <c r="Q1031" s="62"/>
      <c r="R1031" s="12"/>
    </row>
    <row r="1032" spans="16:18" x14ac:dyDescent="0.3">
      <c r="P1032" s="62"/>
      <c r="Q1032" s="62"/>
      <c r="R1032" s="12"/>
    </row>
    <row r="1033" spans="16:18" x14ac:dyDescent="0.3">
      <c r="P1033" s="62"/>
      <c r="Q1033" s="62"/>
      <c r="R1033" s="12"/>
    </row>
    <row r="1034" spans="16:18" x14ac:dyDescent="0.3">
      <c r="P1034" s="62"/>
      <c r="Q1034" s="62"/>
      <c r="R1034" s="12"/>
    </row>
    <row r="1035" spans="16:18" x14ac:dyDescent="0.3">
      <c r="P1035" s="62"/>
      <c r="Q1035" s="62"/>
      <c r="R1035" s="12"/>
    </row>
    <row r="1036" spans="16:18" x14ac:dyDescent="0.3">
      <c r="P1036" s="62"/>
      <c r="Q1036" s="62"/>
      <c r="R1036" s="12"/>
    </row>
    <row r="1037" spans="16:18" x14ac:dyDescent="0.3">
      <c r="P1037" s="62"/>
      <c r="Q1037" s="62"/>
      <c r="R1037" s="12"/>
    </row>
    <row r="1038" spans="16:18" x14ac:dyDescent="0.3">
      <c r="P1038" s="62"/>
      <c r="Q1038" s="62"/>
      <c r="R1038" s="12"/>
    </row>
    <row r="1039" spans="16:18" x14ac:dyDescent="0.3">
      <c r="P1039" s="62"/>
      <c r="Q1039" s="62"/>
      <c r="R1039" s="12"/>
    </row>
    <row r="1040" spans="16:18" x14ac:dyDescent="0.3">
      <c r="P1040" s="62"/>
      <c r="Q1040" s="62"/>
      <c r="R1040" s="12"/>
    </row>
    <row r="1041" spans="16:18" x14ac:dyDescent="0.3">
      <c r="P1041" s="62"/>
      <c r="Q1041" s="62"/>
      <c r="R1041" s="12"/>
    </row>
    <row r="1042" spans="16:18" x14ac:dyDescent="0.3">
      <c r="P1042" s="62"/>
      <c r="Q1042" s="62"/>
      <c r="R1042" s="12"/>
    </row>
    <row r="1043" spans="16:18" x14ac:dyDescent="0.3">
      <c r="P1043" s="62"/>
      <c r="Q1043" s="62"/>
      <c r="R1043" s="12"/>
    </row>
    <row r="1044" spans="16:18" x14ac:dyDescent="0.3">
      <c r="P1044" s="62"/>
      <c r="Q1044" s="62"/>
      <c r="R1044" s="12"/>
    </row>
    <row r="1045" spans="16:18" x14ac:dyDescent="0.3">
      <c r="P1045" s="62"/>
      <c r="Q1045" s="62"/>
      <c r="R1045" s="12"/>
    </row>
    <row r="1046" spans="16:18" x14ac:dyDescent="0.3">
      <c r="P1046" s="62"/>
      <c r="Q1046" s="62"/>
      <c r="R1046" s="12"/>
    </row>
    <row r="1047" spans="16:18" x14ac:dyDescent="0.3">
      <c r="P1047" s="62"/>
      <c r="Q1047" s="62"/>
      <c r="R1047" s="12"/>
    </row>
    <row r="1048" spans="16:18" x14ac:dyDescent="0.3">
      <c r="P1048" s="62"/>
      <c r="Q1048" s="62"/>
      <c r="R1048" s="12"/>
    </row>
    <row r="1049" spans="16:18" x14ac:dyDescent="0.3">
      <c r="P1049" s="62"/>
      <c r="Q1049" s="62"/>
      <c r="R1049" s="12"/>
    </row>
    <row r="1050" spans="16:18" x14ac:dyDescent="0.3">
      <c r="P1050" s="62"/>
      <c r="Q1050" s="62"/>
      <c r="R1050" s="12"/>
    </row>
    <row r="1051" spans="16:18" x14ac:dyDescent="0.3">
      <c r="P1051" s="62"/>
      <c r="Q1051" s="62"/>
      <c r="R1051" s="12"/>
    </row>
    <row r="1052" spans="16:18" x14ac:dyDescent="0.3">
      <c r="P1052" s="62"/>
      <c r="Q1052" s="62"/>
      <c r="R1052" s="12"/>
    </row>
    <row r="1053" spans="16:18" x14ac:dyDescent="0.3">
      <c r="P1053" s="62"/>
      <c r="Q1053" s="62"/>
      <c r="R1053" s="12"/>
    </row>
    <row r="1054" spans="16:18" x14ac:dyDescent="0.3">
      <c r="P1054" s="62"/>
      <c r="Q1054" s="62"/>
      <c r="R1054" s="12"/>
    </row>
    <row r="1055" spans="16:18" x14ac:dyDescent="0.3">
      <c r="P1055" s="62"/>
      <c r="Q1055" s="62"/>
      <c r="R1055" s="12"/>
    </row>
    <row r="1056" spans="16:18" x14ac:dyDescent="0.3">
      <c r="P1056" s="62"/>
      <c r="Q1056" s="62"/>
      <c r="R1056" s="12"/>
    </row>
    <row r="1057" spans="16:18" x14ac:dyDescent="0.3">
      <c r="P1057" s="62"/>
      <c r="Q1057" s="62"/>
      <c r="R1057" s="12"/>
    </row>
    <row r="1058" spans="16:18" x14ac:dyDescent="0.3">
      <c r="P1058" s="62"/>
      <c r="Q1058" s="62"/>
      <c r="R1058" s="12"/>
    </row>
    <row r="1059" spans="16:18" x14ac:dyDescent="0.3">
      <c r="P1059" s="62"/>
      <c r="Q1059" s="62"/>
      <c r="R1059" s="12"/>
    </row>
    <row r="1060" spans="16:18" x14ac:dyDescent="0.3">
      <c r="P1060" s="62"/>
      <c r="Q1060" s="62"/>
      <c r="R1060" s="12"/>
    </row>
    <row r="1061" spans="16:18" x14ac:dyDescent="0.3">
      <c r="P1061" s="62"/>
      <c r="Q1061" s="62"/>
      <c r="R1061" s="12"/>
    </row>
    <row r="1062" spans="16:18" x14ac:dyDescent="0.3">
      <c r="P1062" s="62"/>
      <c r="Q1062" s="62"/>
      <c r="R1062" s="12"/>
    </row>
    <row r="1063" spans="16:18" x14ac:dyDescent="0.3">
      <c r="P1063" s="62"/>
      <c r="Q1063" s="62"/>
      <c r="R1063" s="12"/>
    </row>
    <row r="1064" spans="16:18" x14ac:dyDescent="0.3">
      <c r="P1064" s="62"/>
      <c r="Q1064" s="62"/>
      <c r="R1064" s="12"/>
    </row>
    <row r="1065" spans="16:18" x14ac:dyDescent="0.3">
      <c r="P1065" s="62"/>
      <c r="Q1065" s="62"/>
      <c r="R1065" s="12"/>
    </row>
    <row r="1066" spans="16:18" x14ac:dyDescent="0.3">
      <c r="P1066" s="62"/>
      <c r="Q1066" s="62"/>
      <c r="R1066" s="12"/>
    </row>
    <row r="1067" spans="16:18" x14ac:dyDescent="0.3">
      <c r="P1067" s="62"/>
      <c r="Q1067" s="62"/>
      <c r="R1067" s="12"/>
    </row>
    <row r="1068" spans="16:18" x14ac:dyDescent="0.3">
      <c r="P1068" s="62"/>
      <c r="Q1068" s="62"/>
      <c r="R1068" s="12"/>
    </row>
    <row r="1069" spans="16:18" x14ac:dyDescent="0.3">
      <c r="P1069" s="62"/>
      <c r="Q1069" s="62"/>
      <c r="R1069" s="12"/>
    </row>
    <row r="1070" spans="16:18" x14ac:dyDescent="0.3">
      <c r="P1070" s="62"/>
      <c r="Q1070" s="62"/>
      <c r="R1070" s="12"/>
    </row>
    <row r="1071" spans="16:18" x14ac:dyDescent="0.3">
      <c r="P1071" s="62"/>
      <c r="Q1071" s="62"/>
      <c r="R1071" s="12"/>
    </row>
    <row r="1072" spans="16:18" x14ac:dyDescent="0.3">
      <c r="P1072" s="62"/>
      <c r="Q1072" s="62"/>
      <c r="R1072" s="12"/>
    </row>
    <row r="1073" spans="16:18" x14ac:dyDescent="0.3">
      <c r="P1073" s="62"/>
      <c r="Q1073" s="62"/>
      <c r="R1073" s="12"/>
    </row>
    <row r="1074" spans="16:18" x14ac:dyDescent="0.3">
      <c r="P1074" s="62"/>
      <c r="Q1074" s="62"/>
      <c r="R1074" s="12"/>
    </row>
    <row r="1075" spans="16:18" x14ac:dyDescent="0.3">
      <c r="P1075" s="62"/>
      <c r="Q1075" s="62"/>
      <c r="R1075" s="12"/>
    </row>
    <row r="1076" spans="16:18" x14ac:dyDescent="0.3">
      <c r="P1076" s="62"/>
      <c r="Q1076" s="62"/>
      <c r="R1076" s="12"/>
    </row>
    <row r="1077" spans="16:18" x14ac:dyDescent="0.3">
      <c r="P1077" s="62"/>
      <c r="Q1077" s="62"/>
      <c r="R1077" s="12"/>
    </row>
    <row r="1078" spans="16:18" x14ac:dyDescent="0.3">
      <c r="P1078" s="62"/>
      <c r="Q1078" s="62"/>
      <c r="R1078" s="12"/>
    </row>
    <row r="1079" spans="16:18" x14ac:dyDescent="0.3">
      <c r="P1079" s="62"/>
      <c r="Q1079" s="62"/>
      <c r="R1079" s="12"/>
    </row>
    <row r="1080" spans="16:18" x14ac:dyDescent="0.3">
      <c r="P1080" s="62"/>
      <c r="Q1080" s="62"/>
      <c r="R1080" s="12"/>
    </row>
    <row r="1081" spans="16:18" x14ac:dyDescent="0.3">
      <c r="P1081" s="62"/>
      <c r="Q1081" s="62"/>
      <c r="R1081" s="12"/>
    </row>
    <row r="1082" spans="16:18" x14ac:dyDescent="0.3">
      <c r="P1082" s="62"/>
      <c r="Q1082" s="62"/>
      <c r="R1082" s="12"/>
    </row>
    <row r="1083" spans="16:18" x14ac:dyDescent="0.3">
      <c r="P1083" s="62"/>
      <c r="Q1083" s="62"/>
      <c r="R1083" s="12"/>
    </row>
    <row r="1084" spans="16:18" x14ac:dyDescent="0.3">
      <c r="P1084" s="62"/>
      <c r="Q1084" s="62"/>
      <c r="R1084" s="12"/>
    </row>
    <row r="1085" spans="16:18" x14ac:dyDescent="0.3">
      <c r="P1085" s="62"/>
      <c r="Q1085" s="62"/>
      <c r="R1085" s="12"/>
    </row>
    <row r="1086" spans="16:18" x14ac:dyDescent="0.3">
      <c r="P1086" s="62"/>
      <c r="Q1086" s="62"/>
      <c r="R1086" s="12"/>
    </row>
    <row r="1087" spans="16:18" x14ac:dyDescent="0.3">
      <c r="P1087" s="62"/>
      <c r="Q1087" s="62"/>
      <c r="R1087" s="12"/>
    </row>
    <row r="1088" spans="16:18" x14ac:dyDescent="0.3">
      <c r="P1088" s="62"/>
      <c r="Q1088" s="62"/>
      <c r="R1088" s="12"/>
    </row>
    <row r="1089" spans="16:18" x14ac:dyDescent="0.3">
      <c r="P1089" s="62"/>
      <c r="Q1089" s="62"/>
      <c r="R1089" s="12"/>
    </row>
    <row r="1090" spans="16:18" x14ac:dyDescent="0.3">
      <c r="P1090" s="62"/>
      <c r="Q1090" s="62"/>
      <c r="R1090" s="12"/>
    </row>
    <row r="1091" spans="16:18" x14ac:dyDescent="0.3">
      <c r="P1091" s="62"/>
      <c r="Q1091" s="62"/>
      <c r="R1091" s="12"/>
    </row>
    <row r="1092" spans="16:18" x14ac:dyDescent="0.3">
      <c r="P1092" s="62"/>
      <c r="Q1092" s="62"/>
      <c r="R1092" s="12"/>
    </row>
    <row r="1093" spans="16:18" x14ac:dyDescent="0.3">
      <c r="P1093" s="62"/>
      <c r="Q1093" s="62"/>
      <c r="R1093" s="12"/>
    </row>
    <row r="1094" spans="16:18" x14ac:dyDescent="0.3">
      <c r="P1094" s="62"/>
      <c r="Q1094" s="62"/>
      <c r="R1094" s="12"/>
    </row>
    <row r="1095" spans="16:18" x14ac:dyDescent="0.3">
      <c r="P1095" s="62"/>
      <c r="Q1095" s="62"/>
      <c r="R1095" s="12"/>
    </row>
    <row r="1096" spans="16:18" x14ac:dyDescent="0.3">
      <c r="P1096" s="62"/>
      <c r="Q1096" s="62"/>
      <c r="R1096" s="12"/>
    </row>
    <row r="1097" spans="16:18" x14ac:dyDescent="0.3">
      <c r="P1097" s="62"/>
      <c r="Q1097" s="62"/>
      <c r="R1097" s="12"/>
    </row>
    <row r="1098" spans="16:18" x14ac:dyDescent="0.3">
      <c r="P1098" s="62"/>
      <c r="Q1098" s="62"/>
      <c r="R1098" s="12"/>
    </row>
    <row r="1099" spans="16:18" x14ac:dyDescent="0.3">
      <c r="P1099" s="62"/>
      <c r="Q1099" s="62"/>
      <c r="R1099" s="12"/>
    </row>
    <row r="1100" spans="16:18" x14ac:dyDescent="0.3">
      <c r="P1100" s="62"/>
      <c r="Q1100" s="62"/>
      <c r="R1100" s="12"/>
    </row>
    <row r="1101" spans="16:18" x14ac:dyDescent="0.3">
      <c r="P1101" s="62"/>
      <c r="Q1101" s="62"/>
      <c r="R1101" s="12"/>
    </row>
    <row r="1102" spans="16:18" x14ac:dyDescent="0.3">
      <c r="P1102" s="62"/>
      <c r="Q1102" s="62"/>
      <c r="R1102" s="12"/>
    </row>
    <row r="1103" spans="16:18" x14ac:dyDescent="0.3">
      <c r="P1103" s="62"/>
      <c r="Q1103" s="62"/>
      <c r="R1103" s="12"/>
    </row>
    <row r="1104" spans="16:18" x14ac:dyDescent="0.3">
      <c r="P1104" s="62"/>
      <c r="Q1104" s="62"/>
      <c r="R1104" s="12"/>
    </row>
    <row r="1105" spans="16:18" x14ac:dyDescent="0.3">
      <c r="P1105" s="62"/>
      <c r="Q1105" s="62"/>
      <c r="R1105" s="12"/>
    </row>
    <row r="1106" spans="16:18" x14ac:dyDescent="0.3">
      <c r="P1106" s="62"/>
      <c r="Q1106" s="62"/>
      <c r="R1106" s="12"/>
    </row>
    <row r="1107" spans="16:18" x14ac:dyDescent="0.3">
      <c r="P1107" s="62"/>
      <c r="Q1107" s="62"/>
      <c r="R1107" s="12"/>
    </row>
    <row r="1108" spans="16:18" x14ac:dyDescent="0.3">
      <c r="P1108" s="62"/>
      <c r="Q1108" s="62"/>
      <c r="R1108" s="12"/>
    </row>
    <row r="1109" spans="16:18" x14ac:dyDescent="0.3">
      <c r="P1109" s="62"/>
      <c r="Q1109" s="62"/>
      <c r="R1109" s="12"/>
    </row>
    <row r="1110" spans="16:18" x14ac:dyDescent="0.3">
      <c r="P1110" s="62"/>
      <c r="Q1110" s="62"/>
      <c r="R1110" s="12"/>
    </row>
    <row r="1111" spans="16:18" x14ac:dyDescent="0.3">
      <c r="P1111" s="62"/>
      <c r="Q1111" s="62"/>
      <c r="R1111" s="12"/>
    </row>
    <row r="1112" spans="16:18" x14ac:dyDescent="0.3">
      <c r="P1112" s="62"/>
      <c r="Q1112" s="62"/>
      <c r="R1112" s="12"/>
    </row>
    <row r="1113" spans="16:18" x14ac:dyDescent="0.3">
      <c r="P1113" s="62"/>
      <c r="Q1113" s="62"/>
      <c r="R1113" s="12"/>
    </row>
    <row r="1114" spans="16:18" x14ac:dyDescent="0.3">
      <c r="P1114" s="62"/>
      <c r="Q1114" s="62"/>
      <c r="R1114" s="12"/>
    </row>
    <row r="1115" spans="16:18" x14ac:dyDescent="0.3">
      <c r="P1115" s="62"/>
      <c r="Q1115" s="62"/>
      <c r="R1115" s="12"/>
    </row>
    <row r="1116" spans="16:18" x14ac:dyDescent="0.3">
      <c r="P1116" s="62"/>
      <c r="Q1116" s="62"/>
      <c r="R1116" s="12"/>
    </row>
    <row r="1117" spans="16:18" x14ac:dyDescent="0.3">
      <c r="P1117" s="62"/>
      <c r="Q1117" s="62"/>
      <c r="R1117" s="12"/>
    </row>
    <row r="1118" spans="16:18" x14ac:dyDescent="0.3">
      <c r="P1118" s="62"/>
      <c r="Q1118" s="62"/>
      <c r="R1118" s="12"/>
    </row>
    <row r="1119" spans="16:18" x14ac:dyDescent="0.3">
      <c r="P1119" s="62"/>
      <c r="Q1119" s="62"/>
      <c r="R1119" s="12"/>
    </row>
    <row r="1120" spans="16:18" x14ac:dyDescent="0.3">
      <c r="P1120" s="62"/>
      <c r="Q1120" s="62"/>
      <c r="R1120" s="12"/>
    </row>
    <row r="1121" spans="16:18" x14ac:dyDescent="0.3">
      <c r="P1121" s="62"/>
      <c r="Q1121" s="62"/>
      <c r="R1121" s="12"/>
    </row>
    <row r="1122" spans="16:18" x14ac:dyDescent="0.3">
      <c r="P1122" s="62"/>
      <c r="Q1122" s="62"/>
      <c r="R1122" s="12"/>
    </row>
    <row r="1123" spans="16:18" x14ac:dyDescent="0.3">
      <c r="P1123" s="62"/>
      <c r="Q1123" s="62"/>
      <c r="R1123" s="12"/>
    </row>
    <row r="1124" spans="16:18" x14ac:dyDescent="0.3">
      <c r="P1124" s="62"/>
      <c r="Q1124" s="62"/>
      <c r="R1124" s="12"/>
    </row>
    <row r="1125" spans="16:18" x14ac:dyDescent="0.3">
      <c r="P1125" s="62"/>
      <c r="Q1125" s="62"/>
      <c r="R1125" s="12"/>
    </row>
    <row r="1126" spans="16:18" x14ac:dyDescent="0.3">
      <c r="P1126" s="62"/>
      <c r="Q1126" s="62"/>
      <c r="R1126" s="12"/>
    </row>
    <row r="1127" spans="16:18" x14ac:dyDescent="0.3">
      <c r="P1127" s="62"/>
      <c r="Q1127" s="62"/>
      <c r="R1127" s="12"/>
    </row>
    <row r="1128" spans="16:18" x14ac:dyDescent="0.3">
      <c r="P1128" s="62"/>
      <c r="Q1128" s="62"/>
      <c r="R1128" s="12"/>
    </row>
    <row r="1129" spans="16:18" x14ac:dyDescent="0.3">
      <c r="P1129" s="62"/>
      <c r="Q1129" s="62"/>
      <c r="R1129" s="12"/>
    </row>
    <row r="1130" spans="16:18" x14ac:dyDescent="0.3">
      <c r="P1130" s="62"/>
      <c r="Q1130" s="62"/>
      <c r="R1130" s="12"/>
    </row>
    <row r="1131" spans="16:18" x14ac:dyDescent="0.3">
      <c r="P1131" s="62"/>
      <c r="Q1131" s="62"/>
      <c r="R1131" s="12"/>
    </row>
    <row r="1132" spans="16:18" x14ac:dyDescent="0.3">
      <c r="P1132" s="62"/>
      <c r="Q1132" s="62"/>
      <c r="R1132" s="12"/>
    </row>
    <row r="1133" spans="16:18" x14ac:dyDescent="0.3">
      <c r="P1133" s="62"/>
      <c r="Q1133" s="62"/>
      <c r="R1133" s="12"/>
    </row>
    <row r="1134" spans="16:18" x14ac:dyDescent="0.3">
      <c r="P1134" s="62"/>
      <c r="Q1134" s="62"/>
      <c r="R1134" s="12"/>
    </row>
    <row r="1135" spans="16:18" x14ac:dyDescent="0.3">
      <c r="P1135" s="62"/>
      <c r="Q1135" s="62"/>
      <c r="R1135" s="12"/>
    </row>
    <row r="1136" spans="16:18" x14ac:dyDescent="0.3">
      <c r="P1136" s="62"/>
      <c r="Q1136" s="62"/>
      <c r="R1136" s="12"/>
    </row>
    <row r="1137" spans="16:18" x14ac:dyDescent="0.3">
      <c r="P1137" s="62"/>
      <c r="Q1137" s="62"/>
      <c r="R1137" s="12"/>
    </row>
    <row r="1138" spans="16:18" x14ac:dyDescent="0.3">
      <c r="P1138" s="62"/>
      <c r="Q1138" s="62"/>
      <c r="R1138" s="12"/>
    </row>
    <row r="1139" spans="16:18" x14ac:dyDescent="0.3">
      <c r="P1139" s="62"/>
      <c r="Q1139" s="62"/>
      <c r="R1139" s="12"/>
    </row>
    <row r="1140" spans="16:18" x14ac:dyDescent="0.3">
      <c r="P1140" s="62"/>
      <c r="Q1140" s="62"/>
      <c r="R1140" s="12"/>
    </row>
    <row r="1141" spans="16:18" x14ac:dyDescent="0.3">
      <c r="P1141" s="62"/>
      <c r="Q1141" s="62"/>
      <c r="R1141" s="12"/>
    </row>
    <row r="1142" spans="16:18" x14ac:dyDescent="0.3">
      <c r="P1142" s="62"/>
      <c r="Q1142" s="62"/>
      <c r="R1142" s="12"/>
    </row>
    <row r="1143" spans="16:18" x14ac:dyDescent="0.3">
      <c r="P1143" s="62"/>
      <c r="Q1143" s="62"/>
      <c r="R1143" s="12"/>
    </row>
    <row r="1144" spans="16:18" x14ac:dyDescent="0.3">
      <c r="P1144" s="62"/>
      <c r="Q1144" s="62"/>
      <c r="R1144" s="12"/>
    </row>
    <row r="1145" spans="16:18" x14ac:dyDescent="0.3">
      <c r="P1145" s="62"/>
      <c r="Q1145" s="62"/>
      <c r="R1145" s="12"/>
    </row>
    <row r="1146" spans="16:18" x14ac:dyDescent="0.3">
      <c r="P1146" s="62"/>
      <c r="Q1146" s="62"/>
      <c r="R1146" s="12"/>
    </row>
    <row r="1147" spans="16:18" x14ac:dyDescent="0.3">
      <c r="P1147" s="62"/>
      <c r="Q1147" s="62"/>
      <c r="R1147" s="12"/>
    </row>
    <row r="1148" spans="16:18" x14ac:dyDescent="0.3">
      <c r="P1148" s="62"/>
      <c r="Q1148" s="62"/>
      <c r="R1148" s="12"/>
    </row>
    <row r="1149" spans="16:18" x14ac:dyDescent="0.3">
      <c r="P1149" s="62"/>
      <c r="Q1149" s="62"/>
      <c r="R1149" s="12"/>
    </row>
    <row r="1150" spans="16:18" x14ac:dyDescent="0.3">
      <c r="P1150" s="62"/>
      <c r="Q1150" s="62"/>
      <c r="R1150" s="12"/>
    </row>
    <row r="1151" spans="16:18" x14ac:dyDescent="0.3">
      <c r="P1151" s="62"/>
      <c r="Q1151" s="62"/>
      <c r="R1151" s="12"/>
    </row>
    <row r="1152" spans="16:18" x14ac:dyDescent="0.3">
      <c r="P1152" s="62"/>
      <c r="Q1152" s="62"/>
      <c r="R1152" s="12"/>
    </row>
    <row r="1153" spans="16:18" x14ac:dyDescent="0.3">
      <c r="P1153" s="62"/>
      <c r="Q1153" s="62"/>
      <c r="R1153" s="12"/>
    </row>
    <row r="1154" spans="16:18" x14ac:dyDescent="0.3">
      <c r="P1154" s="62"/>
      <c r="Q1154" s="62"/>
      <c r="R1154" s="12"/>
    </row>
    <row r="1155" spans="16:18" x14ac:dyDescent="0.3">
      <c r="P1155" s="62"/>
      <c r="Q1155" s="62"/>
      <c r="R1155" s="12"/>
    </row>
    <row r="1156" spans="16:18" x14ac:dyDescent="0.3">
      <c r="P1156" s="62"/>
      <c r="Q1156" s="62"/>
      <c r="R1156" s="12"/>
    </row>
    <row r="1157" spans="16:18" x14ac:dyDescent="0.3">
      <c r="P1157" s="62"/>
      <c r="Q1157" s="62"/>
      <c r="R1157" s="12"/>
    </row>
    <row r="1158" spans="16:18" x14ac:dyDescent="0.3">
      <c r="P1158" s="62"/>
      <c r="Q1158" s="62"/>
      <c r="R1158" s="12"/>
    </row>
    <row r="1159" spans="16:18" x14ac:dyDescent="0.3">
      <c r="P1159" s="62"/>
      <c r="Q1159" s="62"/>
      <c r="R1159" s="12"/>
    </row>
    <row r="1160" spans="16:18" x14ac:dyDescent="0.3">
      <c r="P1160" s="62"/>
      <c r="Q1160" s="62"/>
      <c r="R1160" s="12"/>
    </row>
    <row r="1161" spans="16:18" x14ac:dyDescent="0.3">
      <c r="P1161" s="62"/>
      <c r="Q1161" s="62"/>
      <c r="R1161" s="12"/>
    </row>
    <row r="1162" spans="16:18" x14ac:dyDescent="0.3">
      <c r="P1162" s="62"/>
      <c r="Q1162" s="62"/>
      <c r="R1162" s="12"/>
    </row>
    <row r="1163" spans="16:18" x14ac:dyDescent="0.3">
      <c r="P1163" s="62"/>
      <c r="Q1163" s="62"/>
      <c r="R1163" s="12"/>
    </row>
    <row r="1164" spans="16:18" x14ac:dyDescent="0.3">
      <c r="P1164" s="62"/>
      <c r="Q1164" s="62"/>
      <c r="R1164" s="12"/>
    </row>
    <row r="1165" spans="16:18" x14ac:dyDescent="0.3">
      <c r="P1165" s="62"/>
      <c r="Q1165" s="62"/>
      <c r="R1165" s="12"/>
    </row>
    <row r="1166" spans="16:18" x14ac:dyDescent="0.3">
      <c r="P1166" s="62"/>
      <c r="Q1166" s="62"/>
      <c r="R1166" s="12"/>
    </row>
    <row r="1167" spans="16:18" x14ac:dyDescent="0.3">
      <c r="P1167" s="62"/>
      <c r="Q1167" s="62"/>
      <c r="R1167" s="12"/>
    </row>
    <row r="1168" spans="16:18" x14ac:dyDescent="0.3">
      <c r="P1168" s="62"/>
      <c r="Q1168" s="62"/>
      <c r="R1168" s="12"/>
    </row>
    <row r="1169" spans="16:18" x14ac:dyDescent="0.3">
      <c r="P1169" s="62"/>
      <c r="Q1169" s="62"/>
      <c r="R1169" s="12"/>
    </row>
    <row r="1170" spans="16:18" x14ac:dyDescent="0.3">
      <c r="P1170" s="62"/>
      <c r="Q1170" s="62"/>
      <c r="R1170" s="12"/>
    </row>
    <row r="1171" spans="16:18" x14ac:dyDescent="0.3">
      <c r="P1171" s="62"/>
      <c r="Q1171" s="62"/>
      <c r="R1171" s="12"/>
    </row>
    <row r="1172" spans="16:18" x14ac:dyDescent="0.3">
      <c r="P1172" s="62"/>
      <c r="Q1172" s="62"/>
      <c r="R1172" s="12"/>
    </row>
    <row r="1173" spans="16:18" x14ac:dyDescent="0.3">
      <c r="P1173" s="62"/>
      <c r="Q1173" s="62"/>
      <c r="R1173" s="12"/>
    </row>
    <row r="1174" spans="16:18" x14ac:dyDescent="0.3">
      <c r="P1174" s="62"/>
      <c r="Q1174" s="62"/>
      <c r="R1174" s="12"/>
    </row>
    <row r="1175" spans="16:18" x14ac:dyDescent="0.3">
      <c r="P1175" s="62"/>
      <c r="Q1175" s="62"/>
      <c r="R1175" s="12"/>
    </row>
    <row r="1176" spans="16:18" x14ac:dyDescent="0.3">
      <c r="P1176" s="62"/>
      <c r="Q1176" s="62"/>
      <c r="R1176" s="12"/>
    </row>
    <row r="1177" spans="16:18" x14ac:dyDescent="0.3">
      <c r="P1177" s="62"/>
      <c r="Q1177" s="62"/>
      <c r="R1177" s="12"/>
    </row>
    <row r="1178" spans="16:18" x14ac:dyDescent="0.3">
      <c r="P1178" s="62"/>
      <c r="Q1178" s="62"/>
      <c r="R1178" s="12"/>
    </row>
    <row r="1179" spans="16:18" x14ac:dyDescent="0.3">
      <c r="P1179" s="62"/>
      <c r="Q1179" s="62"/>
      <c r="R1179" s="12"/>
    </row>
    <row r="1180" spans="16:18" x14ac:dyDescent="0.3">
      <c r="P1180" s="62"/>
      <c r="Q1180" s="62"/>
      <c r="R1180" s="12"/>
    </row>
    <row r="1181" spans="16:18" x14ac:dyDescent="0.3">
      <c r="P1181" s="62"/>
      <c r="Q1181" s="62"/>
      <c r="R1181" s="12"/>
    </row>
    <row r="1182" spans="16:18" x14ac:dyDescent="0.3">
      <c r="P1182" s="62"/>
      <c r="Q1182" s="62"/>
      <c r="R1182" s="12"/>
    </row>
    <row r="1183" spans="16:18" x14ac:dyDescent="0.3">
      <c r="P1183" s="62"/>
      <c r="Q1183" s="62"/>
      <c r="R1183" s="12"/>
    </row>
    <row r="1184" spans="16:18" x14ac:dyDescent="0.3">
      <c r="P1184" s="62"/>
      <c r="Q1184" s="62"/>
      <c r="R1184" s="12"/>
    </row>
    <row r="1185" spans="16:18" x14ac:dyDescent="0.3">
      <c r="P1185" s="62"/>
      <c r="Q1185" s="62"/>
      <c r="R1185" s="12"/>
    </row>
    <row r="1186" spans="16:18" x14ac:dyDescent="0.3">
      <c r="P1186" s="62"/>
      <c r="Q1186" s="62"/>
      <c r="R1186" s="12"/>
    </row>
    <row r="1187" spans="16:18" x14ac:dyDescent="0.3">
      <c r="P1187" s="62"/>
      <c r="Q1187" s="62"/>
      <c r="R1187" s="12"/>
    </row>
    <row r="1188" spans="16:18" x14ac:dyDescent="0.3">
      <c r="P1188" s="62"/>
      <c r="Q1188" s="62"/>
      <c r="R1188" s="12"/>
    </row>
    <row r="1189" spans="16:18" x14ac:dyDescent="0.3">
      <c r="P1189" s="62"/>
      <c r="Q1189" s="62"/>
      <c r="R1189" s="12"/>
    </row>
    <row r="1190" spans="16:18" x14ac:dyDescent="0.3">
      <c r="P1190" s="62"/>
      <c r="Q1190" s="62"/>
      <c r="R1190" s="12"/>
    </row>
    <row r="1191" spans="16:18" x14ac:dyDescent="0.3">
      <c r="P1191" s="62"/>
      <c r="Q1191" s="62"/>
      <c r="R1191" s="12"/>
    </row>
    <row r="1192" spans="16:18" x14ac:dyDescent="0.3">
      <c r="P1192" s="62"/>
      <c r="Q1192" s="62"/>
      <c r="R1192" s="12"/>
    </row>
    <row r="1193" spans="16:18" x14ac:dyDescent="0.3">
      <c r="P1193" s="62"/>
      <c r="Q1193" s="62"/>
      <c r="R1193" s="12"/>
    </row>
    <row r="1194" spans="16:18" x14ac:dyDescent="0.3">
      <c r="P1194" s="62"/>
      <c r="Q1194" s="62"/>
      <c r="R1194" s="12"/>
    </row>
    <row r="1195" spans="16:18" x14ac:dyDescent="0.3">
      <c r="P1195" s="62"/>
      <c r="Q1195" s="62"/>
      <c r="R1195" s="12"/>
    </row>
    <row r="1196" spans="16:18" x14ac:dyDescent="0.3">
      <c r="P1196" s="62"/>
      <c r="Q1196" s="62"/>
      <c r="R1196" s="12"/>
    </row>
    <row r="1197" spans="16:18" x14ac:dyDescent="0.3">
      <c r="P1197" s="62"/>
      <c r="Q1197" s="62"/>
      <c r="R1197" s="12"/>
    </row>
    <row r="1198" spans="16:18" x14ac:dyDescent="0.3">
      <c r="P1198" s="62"/>
      <c r="Q1198" s="62"/>
      <c r="R1198" s="12"/>
    </row>
    <row r="1199" spans="16:18" x14ac:dyDescent="0.3">
      <c r="P1199" s="62"/>
      <c r="Q1199" s="62"/>
      <c r="R1199" s="12"/>
    </row>
    <row r="1200" spans="16:18" x14ac:dyDescent="0.3">
      <c r="P1200" s="62"/>
      <c r="Q1200" s="62"/>
      <c r="R1200" s="12"/>
    </row>
    <row r="1201" spans="16:18" x14ac:dyDescent="0.3">
      <c r="P1201" s="62"/>
      <c r="Q1201" s="62"/>
      <c r="R1201" s="12"/>
    </row>
    <row r="1202" spans="16:18" x14ac:dyDescent="0.3">
      <c r="P1202" s="62"/>
      <c r="Q1202" s="62"/>
      <c r="R1202" s="12"/>
    </row>
    <row r="1203" spans="16:18" x14ac:dyDescent="0.3">
      <c r="P1203" s="62"/>
      <c r="Q1203" s="62"/>
      <c r="R1203" s="12"/>
    </row>
    <row r="1204" spans="16:18" x14ac:dyDescent="0.3">
      <c r="P1204" s="62"/>
      <c r="Q1204" s="62"/>
      <c r="R1204" s="12"/>
    </row>
    <row r="1205" spans="16:18" x14ac:dyDescent="0.3">
      <c r="P1205" s="62"/>
      <c r="Q1205" s="62"/>
      <c r="R1205" s="12"/>
    </row>
    <row r="1206" spans="16:18" x14ac:dyDescent="0.3">
      <c r="P1206" s="62"/>
      <c r="Q1206" s="62"/>
      <c r="R1206" s="12"/>
    </row>
    <row r="1207" spans="16:18" x14ac:dyDescent="0.3">
      <c r="P1207" s="62"/>
      <c r="Q1207" s="62"/>
      <c r="R1207" s="12"/>
    </row>
    <row r="1208" spans="16:18" x14ac:dyDescent="0.3">
      <c r="P1208" s="62"/>
      <c r="Q1208" s="62"/>
      <c r="R1208" s="12"/>
    </row>
    <row r="1209" spans="16:18" x14ac:dyDescent="0.3">
      <c r="P1209" s="62"/>
      <c r="Q1209" s="62"/>
      <c r="R1209" s="12"/>
    </row>
    <row r="1210" spans="16:18" x14ac:dyDescent="0.3">
      <c r="P1210" s="62"/>
      <c r="Q1210" s="62"/>
      <c r="R1210" s="12"/>
    </row>
    <row r="1211" spans="16:18" x14ac:dyDescent="0.3">
      <c r="P1211" s="62"/>
      <c r="Q1211" s="62"/>
      <c r="R1211" s="12"/>
    </row>
    <row r="1212" spans="16:18" x14ac:dyDescent="0.3">
      <c r="P1212" s="62"/>
      <c r="Q1212" s="62"/>
      <c r="R1212" s="12"/>
    </row>
    <row r="1213" spans="16:18" x14ac:dyDescent="0.3">
      <c r="P1213" s="62"/>
      <c r="Q1213" s="62"/>
      <c r="R1213" s="12"/>
    </row>
    <row r="1214" spans="16:18" x14ac:dyDescent="0.3">
      <c r="P1214" s="62"/>
      <c r="Q1214" s="62"/>
      <c r="R1214" s="12"/>
    </row>
    <row r="1215" spans="16:18" x14ac:dyDescent="0.3">
      <c r="P1215" s="62"/>
      <c r="Q1215" s="62"/>
      <c r="R1215" s="12"/>
    </row>
    <row r="1216" spans="16:18" x14ac:dyDescent="0.3">
      <c r="P1216" s="62"/>
      <c r="Q1216" s="62"/>
      <c r="R1216" s="12"/>
    </row>
    <row r="1217" spans="16:18" x14ac:dyDescent="0.3">
      <c r="P1217" s="62"/>
      <c r="Q1217" s="62"/>
      <c r="R1217" s="12"/>
    </row>
    <row r="1218" spans="16:18" x14ac:dyDescent="0.3">
      <c r="P1218" s="62"/>
      <c r="Q1218" s="62"/>
      <c r="R1218" s="12"/>
    </row>
    <row r="1219" spans="16:18" x14ac:dyDescent="0.3">
      <c r="P1219" s="62"/>
      <c r="Q1219" s="62"/>
      <c r="R1219" s="12"/>
    </row>
    <row r="1220" spans="16:18" x14ac:dyDescent="0.3">
      <c r="P1220" s="62"/>
      <c r="Q1220" s="62"/>
      <c r="R1220" s="12"/>
    </row>
    <row r="1221" spans="16:18" x14ac:dyDescent="0.3">
      <c r="P1221" s="62"/>
      <c r="Q1221" s="62"/>
      <c r="R1221" s="12"/>
    </row>
    <row r="1222" spans="16:18" x14ac:dyDescent="0.3">
      <c r="P1222" s="62"/>
      <c r="Q1222" s="62"/>
      <c r="R1222" s="12"/>
    </row>
    <row r="1223" spans="16:18" x14ac:dyDescent="0.3">
      <c r="P1223" s="62"/>
      <c r="Q1223" s="62"/>
      <c r="R1223" s="12"/>
    </row>
    <row r="1224" spans="16:18" x14ac:dyDescent="0.3">
      <c r="P1224" s="62"/>
      <c r="Q1224" s="62"/>
      <c r="R1224" s="12"/>
    </row>
    <row r="1225" spans="16:18" x14ac:dyDescent="0.3">
      <c r="P1225" s="62"/>
      <c r="Q1225" s="62"/>
      <c r="R1225" s="12"/>
    </row>
    <row r="1226" spans="16:18" x14ac:dyDescent="0.3">
      <c r="P1226" s="62"/>
      <c r="Q1226" s="62"/>
      <c r="R1226" s="12"/>
    </row>
    <row r="1227" spans="16:18" x14ac:dyDescent="0.3">
      <c r="P1227" s="62"/>
      <c r="Q1227" s="62"/>
      <c r="R1227" s="12"/>
    </row>
    <row r="1228" spans="16:18" x14ac:dyDescent="0.3">
      <c r="P1228" s="62"/>
      <c r="Q1228" s="62"/>
      <c r="R1228" s="12"/>
    </row>
    <row r="1229" spans="16:18" x14ac:dyDescent="0.3">
      <c r="P1229" s="62"/>
      <c r="Q1229" s="62"/>
      <c r="R1229" s="12"/>
    </row>
    <row r="1230" spans="16:18" x14ac:dyDescent="0.3">
      <c r="P1230" s="62"/>
      <c r="Q1230" s="62"/>
      <c r="R1230" s="12"/>
    </row>
    <row r="1231" spans="16:18" x14ac:dyDescent="0.3">
      <c r="P1231" s="62"/>
      <c r="Q1231" s="62"/>
      <c r="R1231" s="12"/>
    </row>
    <row r="1232" spans="16:18" x14ac:dyDescent="0.3">
      <c r="P1232" s="62"/>
      <c r="Q1232" s="62"/>
      <c r="R1232" s="12"/>
    </row>
    <row r="1233" spans="16:18" x14ac:dyDescent="0.3">
      <c r="P1233" s="62"/>
      <c r="Q1233" s="62"/>
      <c r="R1233" s="12"/>
    </row>
    <row r="1234" spans="16:18" x14ac:dyDescent="0.3">
      <c r="P1234" s="62"/>
      <c r="Q1234" s="62"/>
      <c r="R1234" s="12"/>
    </row>
    <row r="1235" spans="16:18" x14ac:dyDescent="0.3">
      <c r="P1235" s="62"/>
      <c r="Q1235" s="62"/>
      <c r="R1235" s="12"/>
    </row>
    <row r="1236" spans="16:18" x14ac:dyDescent="0.3">
      <c r="P1236" s="62"/>
      <c r="Q1236" s="62"/>
      <c r="R1236" s="12"/>
    </row>
    <row r="1237" spans="16:18" x14ac:dyDescent="0.3">
      <c r="P1237" s="62"/>
      <c r="Q1237" s="62"/>
      <c r="R1237" s="12"/>
    </row>
    <row r="1238" spans="16:18" x14ac:dyDescent="0.3">
      <c r="P1238" s="62"/>
      <c r="Q1238" s="62"/>
      <c r="R1238" s="12"/>
    </row>
    <row r="1239" spans="16:18" x14ac:dyDescent="0.3">
      <c r="P1239" s="62"/>
      <c r="Q1239" s="62"/>
      <c r="R1239" s="12"/>
    </row>
    <row r="1240" spans="16:18" x14ac:dyDescent="0.3">
      <c r="P1240" s="62"/>
      <c r="Q1240" s="62"/>
      <c r="R1240" s="12"/>
    </row>
    <row r="1241" spans="16:18" x14ac:dyDescent="0.3">
      <c r="P1241" s="62"/>
      <c r="Q1241" s="62"/>
      <c r="R1241" s="12"/>
    </row>
    <row r="1242" spans="16:18" x14ac:dyDescent="0.3">
      <c r="P1242" s="62"/>
      <c r="Q1242" s="62"/>
      <c r="R1242" s="12"/>
    </row>
    <row r="1243" spans="16:18" x14ac:dyDescent="0.3">
      <c r="P1243" s="62"/>
      <c r="Q1243" s="62"/>
      <c r="R1243" s="12"/>
    </row>
    <row r="1244" spans="16:18" x14ac:dyDescent="0.3">
      <c r="P1244" s="62"/>
      <c r="Q1244" s="62"/>
      <c r="R1244" s="12"/>
    </row>
    <row r="1245" spans="16:18" x14ac:dyDescent="0.3">
      <c r="P1245" s="62"/>
      <c r="Q1245" s="62"/>
      <c r="R1245" s="12"/>
    </row>
    <row r="1246" spans="16:18" x14ac:dyDescent="0.3">
      <c r="P1246" s="62"/>
      <c r="Q1246" s="62"/>
      <c r="R1246" s="12"/>
    </row>
    <row r="1247" spans="16:18" x14ac:dyDescent="0.3">
      <c r="P1247" s="62"/>
      <c r="Q1247" s="62"/>
      <c r="R1247" s="12"/>
    </row>
    <row r="1248" spans="16:18" x14ac:dyDescent="0.3">
      <c r="P1248" s="62"/>
      <c r="Q1248" s="62"/>
      <c r="R1248" s="12"/>
    </row>
    <row r="1249" spans="16:18" x14ac:dyDescent="0.3">
      <c r="P1249" s="62"/>
      <c r="Q1249" s="62"/>
      <c r="R1249" s="12"/>
    </row>
    <row r="1250" spans="16:18" x14ac:dyDescent="0.3">
      <c r="P1250" s="62"/>
      <c r="Q1250" s="62"/>
      <c r="R1250" s="12"/>
    </row>
    <row r="1251" spans="16:18" x14ac:dyDescent="0.3">
      <c r="P1251" s="62"/>
      <c r="Q1251" s="62"/>
      <c r="R1251" s="12"/>
    </row>
    <row r="1252" spans="16:18" x14ac:dyDescent="0.3">
      <c r="P1252" s="62"/>
      <c r="Q1252" s="62"/>
      <c r="R1252" s="12"/>
    </row>
    <row r="1253" spans="16:18" x14ac:dyDescent="0.3">
      <c r="P1253" s="62"/>
      <c r="Q1253" s="62"/>
      <c r="R1253" s="12"/>
    </row>
    <row r="1254" spans="16:18" x14ac:dyDescent="0.3">
      <c r="P1254" s="62"/>
      <c r="Q1254" s="62"/>
      <c r="R1254" s="12"/>
    </row>
    <row r="1255" spans="16:18" x14ac:dyDescent="0.3">
      <c r="P1255" s="62"/>
      <c r="Q1255" s="62"/>
      <c r="R1255" s="12"/>
    </row>
    <row r="1256" spans="16:18" x14ac:dyDescent="0.3">
      <c r="P1256" s="62"/>
      <c r="Q1256" s="62"/>
      <c r="R1256" s="12"/>
    </row>
    <row r="1257" spans="16:18" x14ac:dyDescent="0.3">
      <c r="P1257" s="62"/>
      <c r="Q1257" s="62"/>
      <c r="R1257" s="12"/>
    </row>
    <row r="1258" spans="16:18" x14ac:dyDescent="0.3">
      <c r="P1258" s="62"/>
      <c r="Q1258" s="62"/>
      <c r="R1258" s="12"/>
    </row>
    <row r="1259" spans="16:18" x14ac:dyDescent="0.3">
      <c r="P1259" s="62"/>
      <c r="Q1259" s="62"/>
      <c r="R1259" s="12"/>
    </row>
    <row r="1260" spans="16:18" x14ac:dyDescent="0.3">
      <c r="P1260" s="62"/>
      <c r="Q1260" s="62"/>
      <c r="R1260" s="12"/>
    </row>
    <row r="1261" spans="16:18" x14ac:dyDescent="0.3">
      <c r="P1261" s="62"/>
      <c r="Q1261" s="62"/>
      <c r="R1261" s="12"/>
    </row>
    <row r="1262" spans="16:18" x14ac:dyDescent="0.3">
      <c r="P1262" s="62"/>
      <c r="Q1262" s="62"/>
      <c r="R1262" s="12"/>
    </row>
    <row r="1263" spans="16:18" x14ac:dyDescent="0.3">
      <c r="P1263" s="62"/>
      <c r="Q1263" s="62"/>
      <c r="R1263" s="12"/>
    </row>
    <row r="1264" spans="16:18" x14ac:dyDescent="0.3">
      <c r="P1264" s="62"/>
      <c r="Q1264" s="62"/>
      <c r="R1264" s="12"/>
    </row>
    <row r="1265" spans="16:18" x14ac:dyDescent="0.3">
      <c r="P1265" s="62"/>
      <c r="Q1265" s="62"/>
      <c r="R1265" s="12"/>
    </row>
    <row r="1266" spans="16:18" x14ac:dyDescent="0.3">
      <c r="P1266" s="62"/>
      <c r="Q1266" s="62"/>
      <c r="R1266" s="12"/>
    </row>
    <row r="1267" spans="16:18" x14ac:dyDescent="0.3">
      <c r="P1267" s="62"/>
      <c r="Q1267" s="62"/>
      <c r="R1267" s="12"/>
    </row>
    <row r="1268" spans="16:18" x14ac:dyDescent="0.3">
      <c r="P1268" s="62"/>
      <c r="Q1268" s="62"/>
      <c r="R1268" s="12"/>
    </row>
    <row r="1269" spans="16:18" x14ac:dyDescent="0.3">
      <c r="P1269" s="62"/>
      <c r="Q1269" s="62"/>
      <c r="R1269" s="12"/>
    </row>
    <row r="1270" spans="16:18" x14ac:dyDescent="0.3">
      <c r="P1270" s="62"/>
      <c r="Q1270" s="62"/>
      <c r="R1270" s="12"/>
    </row>
    <row r="1271" spans="16:18" x14ac:dyDescent="0.3">
      <c r="P1271" s="62"/>
      <c r="Q1271" s="62"/>
      <c r="R1271" s="12"/>
    </row>
    <row r="1272" spans="16:18" x14ac:dyDescent="0.3">
      <c r="P1272" s="62"/>
      <c r="Q1272" s="62"/>
      <c r="R1272" s="12"/>
    </row>
    <row r="1273" spans="16:18" x14ac:dyDescent="0.3">
      <c r="P1273" s="62"/>
      <c r="Q1273" s="62"/>
      <c r="R1273" s="12"/>
    </row>
    <row r="1274" spans="16:18" x14ac:dyDescent="0.3">
      <c r="P1274" s="62"/>
      <c r="Q1274" s="62"/>
      <c r="R1274" s="12"/>
    </row>
    <row r="1275" spans="16:18" x14ac:dyDescent="0.3">
      <c r="P1275" s="62"/>
      <c r="Q1275" s="62"/>
      <c r="R1275" s="12"/>
    </row>
    <row r="1276" spans="16:18" x14ac:dyDescent="0.3">
      <c r="P1276" s="62"/>
      <c r="Q1276" s="62"/>
      <c r="R1276" s="12"/>
    </row>
    <row r="1277" spans="16:18" x14ac:dyDescent="0.3">
      <c r="P1277" s="62"/>
      <c r="Q1277" s="62"/>
      <c r="R1277" s="12"/>
    </row>
    <row r="1278" spans="16:18" x14ac:dyDescent="0.3">
      <c r="P1278" s="62"/>
      <c r="Q1278" s="62"/>
      <c r="R1278" s="12"/>
    </row>
    <row r="1279" spans="16:18" x14ac:dyDescent="0.3">
      <c r="P1279" s="62"/>
      <c r="Q1279" s="62"/>
      <c r="R1279" s="12"/>
    </row>
    <row r="1280" spans="16:18" x14ac:dyDescent="0.3">
      <c r="P1280" s="62"/>
      <c r="Q1280" s="62"/>
      <c r="R1280" s="12"/>
    </row>
    <row r="1281" spans="16:18" x14ac:dyDescent="0.3">
      <c r="P1281" s="62"/>
      <c r="Q1281" s="62"/>
      <c r="R1281" s="12"/>
    </row>
    <row r="1282" spans="16:18" x14ac:dyDescent="0.3">
      <c r="P1282" s="62"/>
      <c r="Q1282" s="62"/>
      <c r="R1282" s="12"/>
    </row>
    <row r="1283" spans="16:18" x14ac:dyDescent="0.3">
      <c r="P1283" s="62"/>
      <c r="Q1283" s="62"/>
      <c r="R1283" s="12"/>
    </row>
    <row r="1284" spans="16:18" x14ac:dyDescent="0.3">
      <c r="P1284" s="62"/>
      <c r="Q1284" s="62"/>
      <c r="R1284" s="12"/>
    </row>
    <row r="1285" spans="16:18" x14ac:dyDescent="0.3">
      <c r="P1285" s="62"/>
      <c r="Q1285" s="62"/>
      <c r="R1285" s="12"/>
    </row>
    <row r="1286" spans="16:18" x14ac:dyDescent="0.3">
      <c r="P1286" s="62"/>
      <c r="Q1286" s="62"/>
      <c r="R1286" s="12"/>
    </row>
    <row r="1287" spans="16:18" x14ac:dyDescent="0.3">
      <c r="P1287" s="62"/>
      <c r="Q1287" s="62"/>
      <c r="R1287" s="12"/>
    </row>
    <row r="1288" spans="16:18" x14ac:dyDescent="0.3">
      <c r="P1288" s="62"/>
      <c r="Q1288" s="62"/>
      <c r="R1288" s="12"/>
    </row>
    <row r="1289" spans="16:18" x14ac:dyDescent="0.3">
      <c r="P1289" s="62"/>
      <c r="Q1289" s="62"/>
      <c r="R1289" s="12"/>
    </row>
    <row r="1290" spans="16:18" x14ac:dyDescent="0.3">
      <c r="P1290" s="62"/>
      <c r="Q1290" s="62"/>
      <c r="R1290" s="12"/>
    </row>
    <row r="1291" spans="16:18" x14ac:dyDescent="0.3">
      <c r="P1291" s="62"/>
      <c r="Q1291" s="62"/>
      <c r="R1291" s="12"/>
    </row>
    <row r="1292" spans="16:18" x14ac:dyDescent="0.3">
      <c r="P1292" s="62"/>
      <c r="Q1292" s="62"/>
      <c r="R1292" s="12"/>
    </row>
    <row r="1293" spans="16:18" x14ac:dyDescent="0.3">
      <c r="P1293" s="62"/>
      <c r="Q1293" s="62"/>
      <c r="R1293" s="12"/>
    </row>
    <row r="1294" spans="16:18" x14ac:dyDescent="0.3">
      <c r="P1294" s="62"/>
      <c r="Q1294" s="62"/>
      <c r="R1294" s="12"/>
    </row>
    <row r="1295" spans="16:18" x14ac:dyDescent="0.3">
      <c r="P1295" s="62"/>
      <c r="Q1295" s="62"/>
      <c r="R1295" s="12"/>
    </row>
    <row r="1296" spans="16:18" x14ac:dyDescent="0.3">
      <c r="P1296" s="62"/>
      <c r="Q1296" s="62"/>
      <c r="R1296" s="12"/>
    </row>
    <row r="1297" spans="16:18" x14ac:dyDescent="0.3">
      <c r="P1297" s="62"/>
      <c r="Q1297" s="62"/>
      <c r="R1297" s="12"/>
    </row>
    <row r="1298" spans="16:18" x14ac:dyDescent="0.3">
      <c r="P1298" s="62"/>
      <c r="Q1298" s="62"/>
      <c r="R1298" s="12"/>
    </row>
    <row r="1299" spans="16:18" x14ac:dyDescent="0.3">
      <c r="P1299" s="62"/>
      <c r="Q1299" s="62"/>
      <c r="R1299" s="12"/>
    </row>
    <row r="1300" spans="16:18" x14ac:dyDescent="0.3">
      <c r="P1300" s="62"/>
      <c r="Q1300" s="62"/>
      <c r="R1300" s="12"/>
    </row>
    <row r="1301" spans="16:18" x14ac:dyDescent="0.3">
      <c r="P1301" s="62"/>
      <c r="Q1301" s="62"/>
      <c r="R1301" s="12"/>
    </row>
    <row r="1302" spans="16:18" x14ac:dyDescent="0.3">
      <c r="P1302" s="62"/>
      <c r="Q1302" s="62"/>
      <c r="R1302" s="12"/>
    </row>
    <row r="1303" spans="16:18" x14ac:dyDescent="0.3">
      <c r="P1303" s="62"/>
      <c r="Q1303" s="62"/>
      <c r="R1303" s="12"/>
    </row>
    <row r="1304" spans="16:18" x14ac:dyDescent="0.3">
      <c r="P1304" s="62"/>
      <c r="Q1304" s="62"/>
      <c r="R1304" s="12"/>
    </row>
    <row r="1305" spans="16:18" x14ac:dyDescent="0.3">
      <c r="P1305" s="62"/>
      <c r="Q1305" s="62"/>
      <c r="R1305" s="12"/>
    </row>
    <row r="1306" spans="16:18" x14ac:dyDescent="0.3">
      <c r="P1306" s="62"/>
      <c r="Q1306" s="62"/>
      <c r="R1306" s="12"/>
    </row>
    <row r="1307" spans="16:18" x14ac:dyDescent="0.3">
      <c r="P1307" s="62"/>
      <c r="Q1307" s="62"/>
      <c r="R1307" s="12"/>
    </row>
    <row r="1308" spans="16:18" x14ac:dyDescent="0.3">
      <c r="P1308" s="62"/>
      <c r="Q1308" s="62"/>
      <c r="R1308" s="12"/>
    </row>
    <row r="1309" spans="16:18" x14ac:dyDescent="0.3">
      <c r="P1309" s="62"/>
      <c r="Q1309" s="62"/>
      <c r="R1309" s="12"/>
    </row>
    <row r="1310" spans="16:18" x14ac:dyDescent="0.3">
      <c r="P1310" s="62"/>
      <c r="Q1310" s="62"/>
      <c r="R1310" s="12"/>
    </row>
    <row r="1311" spans="16:18" x14ac:dyDescent="0.3">
      <c r="P1311" s="62"/>
      <c r="Q1311" s="62"/>
      <c r="R1311" s="12"/>
    </row>
    <row r="1312" spans="16:18" x14ac:dyDescent="0.3">
      <c r="P1312" s="62"/>
      <c r="Q1312" s="62"/>
      <c r="R1312" s="12"/>
    </row>
    <row r="1313" spans="16:18" x14ac:dyDescent="0.3">
      <c r="P1313" s="62"/>
      <c r="Q1313" s="62"/>
      <c r="R1313" s="12"/>
    </row>
    <row r="1314" spans="16:18" x14ac:dyDescent="0.3">
      <c r="P1314" s="62"/>
      <c r="Q1314" s="62"/>
      <c r="R1314" s="12"/>
    </row>
    <row r="1315" spans="16:18" x14ac:dyDescent="0.3">
      <c r="P1315" s="62"/>
      <c r="Q1315" s="62"/>
      <c r="R1315" s="12"/>
    </row>
    <row r="1316" spans="16:18" x14ac:dyDescent="0.3">
      <c r="P1316" s="62"/>
      <c r="Q1316" s="62"/>
      <c r="R1316" s="12"/>
    </row>
    <row r="1317" spans="16:18" x14ac:dyDescent="0.3">
      <c r="P1317" s="62"/>
      <c r="Q1317" s="62"/>
      <c r="R1317" s="12"/>
    </row>
    <row r="1318" spans="16:18" x14ac:dyDescent="0.3">
      <c r="P1318" s="62"/>
      <c r="Q1318" s="62"/>
      <c r="R1318" s="12"/>
    </row>
    <row r="1319" spans="16:18" x14ac:dyDescent="0.3">
      <c r="P1319" s="62"/>
      <c r="Q1319" s="62"/>
      <c r="R1319" s="12"/>
    </row>
    <row r="1320" spans="16:18" x14ac:dyDescent="0.3">
      <c r="P1320" s="62"/>
      <c r="Q1320" s="62"/>
      <c r="R1320" s="12"/>
    </row>
    <row r="1321" spans="16:18" x14ac:dyDescent="0.3">
      <c r="P1321" s="62"/>
      <c r="Q1321" s="62"/>
      <c r="R1321" s="12"/>
    </row>
    <row r="1322" spans="16:18" x14ac:dyDescent="0.3">
      <c r="P1322" s="62"/>
      <c r="Q1322" s="62"/>
      <c r="R1322" s="12"/>
    </row>
    <row r="1323" spans="16:18" x14ac:dyDescent="0.3">
      <c r="P1323" s="62"/>
      <c r="Q1323" s="62"/>
      <c r="R1323" s="12"/>
    </row>
    <row r="1324" spans="16:18" x14ac:dyDescent="0.3">
      <c r="P1324" s="62"/>
      <c r="Q1324" s="62"/>
      <c r="R1324" s="12"/>
    </row>
    <row r="1325" spans="16:18" x14ac:dyDescent="0.3">
      <c r="P1325" s="62"/>
      <c r="Q1325" s="62"/>
      <c r="R1325" s="12"/>
    </row>
    <row r="1326" spans="16:18" x14ac:dyDescent="0.3">
      <c r="P1326" s="62"/>
      <c r="Q1326" s="62"/>
      <c r="R1326" s="12"/>
    </row>
    <row r="1327" spans="16:18" x14ac:dyDescent="0.3">
      <c r="P1327" s="62"/>
      <c r="Q1327" s="62"/>
      <c r="R1327" s="12"/>
    </row>
    <row r="1328" spans="16:18" x14ac:dyDescent="0.3">
      <c r="P1328" s="62"/>
      <c r="Q1328" s="62"/>
      <c r="R1328" s="12"/>
    </row>
    <row r="1329" spans="16:18" x14ac:dyDescent="0.3">
      <c r="P1329" s="62"/>
      <c r="Q1329" s="62"/>
      <c r="R1329" s="12"/>
    </row>
    <row r="1330" spans="16:18" x14ac:dyDescent="0.3">
      <c r="P1330" s="62"/>
      <c r="Q1330" s="62"/>
      <c r="R1330" s="12"/>
    </row>
    <row r="1331" spans="16:18" x14ac:dyDescent="0.3">
      <c r="P1331" s="62"/>
      <c r="Q1331" s="62"/>
      <c r="R1331" s="12"/>
    </row>
    <row r="1332" spans="16:18" x14ac:dyDescent="0.3">
      <c r="P1332" s="62"/>
      <c r="Q1332" s="62"/>
      <c r="R1332" s="12"/>
    </row>
    <row r="1333" spans="16:18" x14ac:dyDescent="0.3">
      <c r="P1333" s="62"/>
      <c r="Q1333" s="62"/>
      <c r="R1333" s="12"/>
    </row>
    <row r="1334" spans="16:18" x14ac:dyDescent="0.3">
      <c r="P1334" s="62"/>
      <c r="Q1334" s="62"/>
      <c r="R1334" s="12"/>
    </row>
    <row r="1335" spans="16:18" x14ac:dyDescent="0.3">
      <c r="P1335" s="62"/>
      <c r="Q1335" s="62"/>
      <c r="R1335" s="12"/>
    </row>
    <row r="1336" spans="16:18" x14ac:dyDescent="0.3">
      <c r="P1336" s="62"/>
      <c r="Q1336" s="62"/>
      <c r="R1336" s="12"/>
    </row>
    <row r="1337" spans="16:18" x14ac:dyDescent="0.3">
      <c r="P1337" s="62"/>
      <c r="Q1337" s="62"/>
      <c r="R1337" s="12"/>
    </row>
    <row r="1338" spans="16:18" x14ac:dyDescent="0.3">
      <c r="P1338" s="62"/>
      <c r="Q1338" s="62"/>
      <c r="R1338" s="12"/>
    </row>
    <row r="1339" spans="16:18" x14ac:dyDescent="0.3">
      <c r="P1339" s="62"/>
      <c r="Q1339" s="62"/>
      <c r="R1339" s="12"/>
    </row>
    <row r="1340" spans="16:18" x14ac:dyDescent="0.3">
      <c r="P1340" s="62"/>
      <c r="Q1340" s="62"/>
      <c r="R1340" s="12"/>
    </row>
    <row r="1341" spans="16:18" x14ac:dyDescent="0.3">
      <c r="P1341" s="62"/>
      <c r="Q1341" s="62"/>
      <c r="R1341" s="12"/>
    </row>
    <row r="1342" spans="16:18" x14ac:dyDescent="0.3">
      <c r="P1342" s="62"/>
      <c r="Q1342" s="62"/>
      <c r="R1342" s="12"/>
    </row>
    <row r="1343" spans="16:18" x14ac:dyDescent="0.3">
      <c r="P1343" s="62"/>
      <c r="Q1343" s="62"/>
      <c r="R1343" s="12"/>
    </row>
    <row r="1344" spans="16:18" x14ac:dyDescent="0.3">
      <c r="P1344" s="62"/>
      <c r="Q1344" s="62"/>
      <c r="R1344" s="12"/>
    </row>
    <row r="1345" spans="16:18" x14ac:dyDescent="0.3">
      <c r="P1345" s="62"/>
      <c r="Q1345" s="62"/>
      <c r="R1345" s="12"/>
    </row>
    <row r="1346" spans="16:18" x14ac:dyDescent="0.3">
      <c r="P1346" s="62"/>
      <c r="Q1346" s="62"/>
      <c r="R1346" s="12"/>
    </row>
    <row r="1347" spans="16:18" x14ac:dyDescent="0.3">
      <c r="P1347" s="62"/>
      <c r="Q1347" s="62"/>
      <c r="R1347" s="12"/>
    </row>
    <row r="1348" spans="16:18" x14ac:dyDescent="0.3">
      <c r="P1348" s="62"/>
      <c r="Q1348" s="62"/>
      <c r="R1348" s="12"/>
    </row>
    <row r="1349" spans="16:18" x14ac:dyDescent="0.3">
      <c r="P1349" s="62"/>
      <c r="Q1349" s="62"/>
      <c r="R1349" s="12"/>
    </row>
    <row r="1350" spans="16:18" x14ac:dyDescent="0.3">
      <c r="P1350" s="62"/>
      <c r="Q1350" s="62"/>
      <c r="R1350" s="12"/>
    </row>
    <row r="1351" spans="16:18" x14ac:dyDescent="0.3">
      <c r="P1351" s="62"/>
      <c r="Q1351" s="62"/>
      <c r="R1351" s="12"/>
    </row>
    <row r="1352" spans="16:18" x14ac:dyDescent="0.3">
      <c r="P1352" s="62"/>
      <c r="Q1352" s="62"/>
      <c r="R1352" s="12"/>
    </row>
    <row r="1353" spans="16:18" x14ac:dyDescent="0.3">
      <c r="P1353" s="62"/>
      <c r="Q1353" s="62"/>
      <c r="R1353" s="12"/>
    </row>
    <row r="1354" spans="16:18" x14ac:dyDescent="0.3">
      <c r="P1354" s="62"/>
      <c r="Q1354" s="62"/>
      <c r="R1354" s="12"/>
    </row>
    <row r="1355" spans="16:18" x14ac:dyDescent="0.3">
      <c r="P1355" s="62"/>
      <c r="Q1355" s="62"/>
      <c r="R1355" s="12"/>
    </row>
    <row r="1356" spans="16:18" x14ac:dyDescent="0.3">
      <c r="P1356" s="62"/>
      <c r="Q1356" s="62"/>
      <c r="R1356" s="12"/>
    </row>
    <row r="1357" spans="16:18" x14ac:dyDescent="0.3">
      <c r="P1357" s="62"/>
      <c r="Q1357" s="62"/>
      <c r="R1357" s="12"/>
    </row>
    <row r="1358" spans="16:18" x14ac:dyDescent="0.3">
      <c r="P1358" s="62"/>
      <c r="Q1358" s="62"/>
      <c r="R1358" s="12"/>
    </row>
    <row r="1359" spans="16:18" x14ac:dyDescent="0.3">
      <c r="P1359" s="62"/>
      <c r="Q1359" s="62"/>
      <c r="R1359" s="12"/>
    </row>
    <row r="1360" spans="16:18" x14ac:dyDescent="0.3">
      <c r="P1360" s="62"/>
      <c r="Q1360" s="62"/>
      <c r="R1360" s="12"/>
    </row>
    <row r="1361" spans="16:18" x14ac:dyDescent="0.3">
      <c r="P1361" s="62"/>
      <c r="Q1361" s="62"/>
      <c r="R1361" s="12"/>
    </row>
    <row r="1362" spans="16:18" x14ac:dyDescent="0.3">
      <c r="P1362" s="62"/>
      <c r="Q1362" s="62"/>
      <c r="R1362" s="12"/>
    </row>
    <row r="1363" spans="16:18" x14ac:dyDescent="0.3">
      <c r="P1363" s="62"/>
      <c r="Q1363" s="62"/>
      <c r="R1363" s="12"/>
    </row>
    <row r="1364" spans="16:18" x14ac:dyDescent="0.3">
      <c r="P1364" s="62"/>
      <c r="Q1364" s="62"/>
      <c r="R1364" s="12"/>
    </row>
    <row r="1365" spans="16:18" x14ac:dyDescent="0.3">
      <c r="P1365" s="62"/>
      <c r="Q1365" s="62"/>
      <c r="R1365" s="12"/>
    </row>
    <row r="1366" spans="16:18" x14ac:dyDescent="0.3">
      <c r="P1366" s="62"/>
      <c r="Q1366" s="62"/>
      <c r="R1366" s="12"/>
    </row>
    <row r="1367" spans="16:18" x14ac:dyDescent="0.3">
      <c r="P1367" s="62"/>
      <c r="Q1367" s="62"/>
      <c r="R1367" s="12"/>
    </row>
    <row r="1368" spans="16:18" x14ac:dyDescent="0.3">
      <c r="P1368" s="62"/>
      <c r="Q1368" s="62"/>
      <c r="R1368" s="12"/>
    </row>
    <row r="1369" spans="16:18" x14ac:dyDescent="0.3">
      <c r="P1369" s="62"/>
      <c r="Q1369" s="62"/>
      <c r="R1369" s="12"/>
    </row>
    <row r="1370" spans="16:18" x14ac:dyDescent="0.3">
      <c r="P1370" s="62"/>
      <c r="Q1370" s="62"/>
      <c r="R1370" s="12"/>
    </row>
    <row r="1371" spans="16:18" x14ac:dyDescent="0.3">
      <c r="P1371" s="62"/>
      <c r="Q1371" s="62"/>
      <c r="R1371" s="12"/>
    </row>
    <row r="1372" spans="16:18" x14ac:dyDescent="0.3">
      <c r="P1372" s="62"/>
      <c r="Q1372" s="62"/>
      <c r="R1372" s="12"/>
    </row>
    <row r="1373" spans="16:18" x14ac:dyDescent="0.3">
      <c r="P1373" s="62"/>
      <c r="Q1373" s="62"/>
      <c r="R1373" s="12"/>
    </row>
    <row r="1374" spans="16:18" x14ac:dyDescent="0.3">
      <c r="P1374" s="62"/>
      <c r="Q1374" s="62"/>
      <c r="R1374" s="12"/>
    </row>
    <row r="1375" spans="16:18" x14ac:dyDescent="0.3">
      <c r="P1375" s="62"/>
      <c r="Q1375" s="62"/>
      <c r="R1375" s="12"/>
    </row>
    <row r="1376" spans="16:18" x14ac:dyDescent="0.3">
      <c r="P1376" s="62"/>
      <c r="Q1376" s="62"/>
      <c r="R1376" s="12"/>
    </row>
    <row r="1377" spans="16:18" x14ac:dyDescent="0.3">
      <c r="P1377" s="62"/>
      <c r="Q1377" s="62"/>
      <c r="R1377" s="12"/>
    </row>
    <row r="1378" spans="16:18" x14ac:dyDescent="0.3">
      <c r="P1378" s="62"/>
      <c r="Q1378" s="62"/>
      <c r="R1378" s="12"/>
    </row>
    <row r="1379" spans="16:18" x14ac:dyDescent="0.3">
      <c r="P1379" s="62"/>
      <c r="Q1379" s="62"/>
      <c r="R1379" s="12"/>
    </row>
    <row r="1380" spans="16:18" x14ac:dyDescent="0.3">
      <c r="P1380" s="62"/>
      <c r="Q1380" s="62"/>
      <c r="R1380" s="12"/>
    </row>
    <row r="1381" spans="16:18" x14ac:dyDescent="0.3">
      <c r="P1381" s="62"/>
      <c r="Q1381" s="62"/>
      <c r="R1381" s="12"/>
    </row>
    <row r="1382" spans="16:18" x14ac:dyDescent="0.3">
      <c r="P1382" s="62"/>
      <c r="Q1382" s="62"/>
      <c r="R1382" s="12"/>
    </row>
    <row r="1383" spans="16:18" x14ac:dyDescent="0.3">
      <c r="P1383" s="62"/>
      <c r="Q1383" s="62"/>
      <c r="R1383" s="12"/>
    </row>
    <row r="1384" spans="16:18" x14ac:dyDescent="0.3">
      <c r="P1384" s="62"/>
      <c r="Q1384" s="62"/>
      <c r="R1384" s="12"/>
    </row>
    <row r="1385" spans="16:18" x14ac:dyDescent="0.3">
      <c r="P1385" s="62"/>
      <c r="Q1385" s="62"/>
      <c r="R1385" s="12"/>
    </row>
    <row r="1386" spans="16:18" x14ac:dyDescent="0.3">
      <c r="P1386" s="62"/>
      <c r="Q1386" s="62"/>
      <c r="R1386" s="12"/>
    </row>
    <row r="1387" spans="16:18" x14ac:dyDescent="0.3">
      <c r="P1387" s="62"/>
      <c r="Q1387" s="62"/>
      <c r="R1387" s="12"/>
    </row>
    <row r="1388" spans="16:18" x14ac:dyDescent="0.3">
      <c r="P1388" s="62"/>
      <c r="Q1388" s="62"/>
      <c r="R1388" s="12"/>
    </row>
    <row r="1389" spans="16:18" x14ac:dyDescent="0.3">
      <c r="P1389" s="62"/>
      <c r="Q1389" s="62"/>
      <c r="R1389" s="12"/>
    </row>
    <row r="1390" spans="16:18" x14ac:dyDescent="0.3">
      <c r="P1390" s="62"/>
      <c r="Q1390" s="62"/>
      <c r="R1390" s="12"/>
    </row>
    <row r="1391" spans="16:18" x14ac:dyDescent="0.3">
      <c r="P1391" s="62"/>
      <c r="Q1391" s="62"/>
      <c r="R1391" s="12"/>
    </row>
    <row r="1392" spans="16:18" x14ac:dyDescent="0.3">
      <c r="P1392" s="62"/>
      <c r="Q1392" s="62"/>
      <c r="R1392" s="12"/>
    </row>
    <row r="1393" spans="16:18" x14ac:dyDescent="0.3">
      <c r="P1393" s="62"/>
      <c r="Q1393" s="62"/>
      <c r="R1393" s="12"/>
    </row>
    <row r="1394" spans="16:18" x14ac:dyDescent="0.3">
      <c r="P1394" s="62"/>
      <c r="Q1394" s="62"/>
      <c r="R1394" s="12"/>
    </row>
    <row r="1395" spans="16:18" x14ac:dyDescent="0.3">
      <c r="P1395" s="62"/>
      <c r="Q1395" s="62"/>
      <c r="R1395" s="12"/>
    </row>
    <row r="1396" spans="16:18" x14ac:dyDescent="0.3">
      <c r="P1396" s="62"/>
      <c r="Q1396" s="62"/>
      <c r="R1396" s="12"/>
    </row>
    <row r="1397" spans="16:18" x14ac:dyDescent="0.3">
      <c r="P1397" s="62"/>
      <c r="Q1397" s="62"/>
      <c r="R1397" s="12"/>
    </row>
    <row r="1398" spans="16:18" x14ac:dyDescent="0.3">
      <c r="P1398" s="62"/>
      <c r="Q1398" s="62"/>
      <c r="R1398" s="12"/>
    </row>
    <row r="1399" spans="16:18" x14ac:dyDescent="0.3">
      <c r="P1399" s="62"/>
      <c r="Q1399" s="62"/>
      <c r="R1399" s="12"/>
    </row>
    <row r="1400" spans="16:18" x14ac:dyDescent="0.3">
      <c r="P1400" s="62"/>
      <c r="Q1400" s="62"/>
      <c r="R1400" s="12"/>
    </row>
    <row r="1401" spans="16:18" x14ac:dyDescent="0.3">
      <c r="P1401" s="62"/>
      <c r="Q1401" s="62"/>
      <c r="R1401" s="12"/>
    </row>
    <row r="1402" spans="16:18" x14ac:dyDescent="0.3">
      <c r="P1402" s="62"/>
      <c r="Q1402" s="62"/>
      <c r="R1402" s="12"/>
    </row>
    <row r="1403" spans="16:18" x14ac:dyDescent="0.3">
      <c r="P1403" s="62"/>
      <c r="Q1403" s="62"/>
      <c r="R1403" s="12"/>
    </row>
    <row r="1404" spans="16:18" x14ac:dyDescent="0.3">
      <c r="P1404" s="62"/>
      <c r="Q1404" s="62"/>
      <c r="R1404" s="12"/>
    </row>
    <row r="1405" spans="16:18" x14ac:dyDescent="0.3">
      <c r="P1405" s="62"/>
      <c r="Q1405" s="62"/>
      <c r="R1405" s="12"/>
    </row>
    <row r="1406" spans="16:18" x14ac:dyDescent="0.3">
      <c r="P1406" s="62"/>
      <c r="Q1406" s="62"/>
      <c r="R1406" s="12"/>
    </row>
    <row r="1407" spans="16:18" x14ac:dyDescent="0.3">
      <c r="P1407" s="62"/>
      <c r="Q1407" s="62"/>
      <c r="R1407" s="12"/>
    </row>
    <row r="1408" spans="16:18" x14ac:dyDescent="0.3">
      <c r="P1408" s="62"/>
      <c r="Q1408" s="62"/>
      <c r="R1408" s="12"/>
    </row>
    <row r="1409" spans="16:18" x14ac:dyDescent="0.3">
      <c r="P1409" s="62"/>
      <c r="Q1409" s="62"/>
      <c r="R1409" s="12"/>
    </row>
    <row r="1410" spans="16:18" x14ac:dyDescent="0.3">
      <c r="P1410" s="62"/>
      <c r="Q1410" s="62"/>
      <c r="R1410" s="12"/>
    </row>
    <row r="1411" spans="16:18" x14ac:dyDescent="0.3">
      <c r="P1411" s="62"/>
      <c r="Q1411" s="62"/>
      <c r="R1411" s="12"/>
    </row>
    <row r="1412" spans="16:18" x14ac:dyDescent="0.3">
      <c r="P1412" s="62"/>
      <c r="Q1412" s="62"/>
      <c r="R1412" s="12"/>
    </row>
    <row r="1413" spans="16:18" x14ac:dyDescent="0.3">
      <c r="P1413" s="62"/>
      <c r="Q1413" s="62"/>
      <c r="R1413" s="12"/>
    </row>
    <row r="1414" spans="16:18" x14ac:dyDescent="0.3">
      <c r="P1414" s="62"/>
      <c r="Q1414" s="62"/>
      <c r="R1414" s="12"/>
    </row>
    <row r="1415" spans="16:18" x14ac:dyDescent="0.3">
      <c r="P1415" s="62"/>
      <c r="Q1415" s="62"/>
      <c r="R1415" s="12"/>
    </row>
    <row r="1416" spans="16:18" x14ac:dyDescent="0.3">
      <c r="P1416" s="62"/>
      <c r="Q1416" s="62"/>
      <c r="R1416" s="12"/>
    </row>
    <row r="1417" spans="16:18" x14ac:dyDescent="0.3">
      <c r="P1417" s="62"/>
      <c r="Q1417" s="62"/>
      <c r="R1417" s="12"/>
    </row>
    <row r="1418" spans="16:18" x14ac:dyDescent="0.3">
      <c r="P1418" s="62"/>
      <c r="Q1418" s="62"/>
      <c r="R1418" s="12"/>
    </row>
    <row r="1419" spans="16:18" x14ac:dyDescent="0.3">
      <c r="P1419" s="62"/>
      <c r="Q1419" s="62"/>
      <c r="R1419" s="12"/>
    </row>
    <row r="1420" spans="16:18" x14ac:dyDescent="0.3">
      <c r="P1420" s="62"/>
      <c r="Q1420" s="62"/>
      <c r="R1420" s="12"/>
    </row>
    <row r="1421" spans="16:18" x14ac:dyDescent="0.3">
      <c r="P1421" s="62"/>
      <c r="Q1421" s="62"/>
      <c r="R1421" s="12"/>
    </row>
    <row r="1422" spans="16:18" x14ac:dyDescent="0.3">
      <c r="P1422" s="62"/>
      <c r="Q1422" s="62"/>
      <c r="R1422" s="12"/>
    </row>
    <row r="1423" spans="16:18" x14ac:dyDescent="0.3">
      <c r="P1423" s="62"/>
      <c r="Q1423" s="62"/>
      <c r="R1423" s="12"/>
    </row>
    <row r="1424" spans="16:18" x14ac:dyDescent="0.3">
      <c r="P1424" s="62"/>
      <c r="Q1424" s="62"/>
      <c r="R1424" s="12"/>
    </row>
    <row r="1425" spans="16:18" x14ac:dyDescent="0.3">
      <c r="P1425" s="62"/>
      <c r="Q1425" s="62"/>
      <c r="R1425" s="12"/>
    </row>
    <row r="1426" spans="16:18" x14ac:dyDescent="0.3">
      <c r="P1426" s="62"/>
      <c r="Q1426" s="62"/>
      <c r="R1426" s="12"/>
    </row>
    <row r="1427" spans="16:18" x14ac:dyDescent="0.3">
      <c r="P1427" s="62"/>
      <c r="Q1427" s="62"/>
      <c r="R1427" s="12"/>
    </row>
    <row r="1428" spans="16:18" x14ac:dyDescent="0.3">
      <c r="P1428" s="62"/>
      <c r="Q1428" s="62"/>
      <c r="R1428" s="12"/>
    </row>
    <row r="1429" spans="16:18" x14ac:dyDescent="0.3">
      <c r="P1429" s="62"/>
      <c r="Q1429" s="62"/>
      <c r="R1429" s="12"/>
    </row>
    <row r="1430" spans="16:18" x14ac:dyDescent="0.3">
      <c r="P1430" s="62"/>
      <c r="Q1430" s="62"/>
      <c r="R1430" s="12"/>
    </row>
    <row r="1431" spans="16:18" x14ac:dyDescent="0.3">
      <c r="P1431" s="62"/>
      <c r="Q1431" s="62"/>
      <c r="R1431" s="12"/>
    </row>
    <row r="1432" spans="16:18" x14ac:dyDescent="0.3">
      <c r="P1432" s="62"/>
      <c r="Q1432" s="62"/>
      <c r="R1432" s="12"/>
    </row>
    <row r="1433" spans="16:18" x14ac:dyDescent="0.3">
      <c r="P1433" s="62"/>
      <c r="Q1433" s="62"/>
      <c r="R1433" s="12"/>
    </row>
    <row r="1434" spans="16:18" x14ac:dyDescent="0.3">
      <c r="P1434" s="62"/>
      <c r="Q1434" s="62"/>
      <c r="R1434" s="12"/>
    </row>
    <row r="1435" spans="16:18" x14ac:dyDescent="0.3">
      <c r="P1435" s="62"/>
      <c r="Q1435" s="62"/>
      <c r="R1435" s="12"/>
    </row>
    <row r="1436" spans="16:18" x14ac:dyDescent="0.3">
      <c r="P1436" s="62"/>
      <c r="Q1436" s="62"/>
      <c r="R1436" s="12"/>
    </row>
    <row r="1437" spans="16:18" x14ac:dyDescent="0.3">
      <c r="P1437" s="62"/>
      <c r="Q1437" s="62"/>
      <c r="R1437" s="12"/>
    </row>
    <row r="1438" spans="16:18" x14ac:dyDescent="0.3">
      <c r="P1438" s="62"/>
      <c r="Q1438" s="62"/>
      <c r="R1438" s="12"/>
    </row>
    <row r="1439" spans="16:18" x14ac:dyDescent="0.3">
      <c r="P1439" s="62"/>
      <c r="Q1439" s="62"/>
      <c r="R1439" s="12"/>
    </row>
    <row r="1440" spans="16:18" x14ac:dyDescent="0.3">
      <c r="P1440" s="62"/>
      <c r="Q1440" s="62"/>
      <c r="R1440" s="12"/>
    </row>
    <row r="1441" spans="16:18" x14ac:dyDescent="0.3">
      <c r="P1441" s="62"/>
      <c r="Q1441" s="62"/>
      <c r="R1441" s="12"/>
    </row>
    <row r="1442" spans="16:18" x14ac:dyDescent="0.3">
      <c r="P1442" s="62"/>
      <c r="Q1442" s="62"/>
      <c r="R1442" s="12"/>
    </row>
    <row r="1443" spans="16:18" x14ac:dyDescent="0.3">
      <c r="P1443" s="62"/>
      <c r="Q1443" s="62"/>
      <c r="R1443" s="12"/>
    </row>
    <row r="1444" spans="16:18" x14ac:dyDescent="0.3">
      <c r="P1444" s="62"/>
      <c r="Q1444" s="62"/>
      <c r="R1444" s="12"/>
    </row>
    <row r="1445" spans="16:18" x14ac:dyDescent="0.3">
      <c r="P1445" s="62"/>
      <c r="Q1445" s="62"/>
      <c r="R1445" s="12"/>
    </row>
    <row r="1446" spans="16:18" x14ac:dyDescent="0.3">
      <c r="P1446" s="62"/>
      <c r="Q1446" s="62"/>
      <c r="R1446" s="12"/>
    </row>
    <row r="1447" spans="16:18" x14ac:dyDescent="0.3">
      <c r="P1447" s="62"/>
      <c r="Q1447" s="62"/>
      <c r="R1447" s="12"/>
    </row>
    <row r="1448" spans="16:18" x14ac:dyDescent="0.3">
      <c r="P1448" s="62"/>
      <c r="Q1448" s="62"/>
      <c r="R1448" s="12"/>
    </row>
    <row r="1449" spans="16:18" x14ac:dyDescent="0.3">
      <c r="P1449" s="62"/>
      <c r="Q1449" s="62"/>
      <c r="R1449" s="12"/>
    </row>
    <row r="1450" spans="16:18" x14ac:dyDescent="0.3">
      <c r="P1450" s="62"/>
      <c r="Q1450" s="62"/>
      <c r="R1450" s="12"/>
    </row>
    <row r="1451" spans="16:18" x14ac:dyDescent="0.3">
      <c r="P1451" s="62"/>
      <c r="Q1451" s="62"/>
      <c r="R1451" s="12"/>
    </row>
    <row r="1452" spans="16:18" x14ac:dyDescent="0.3">
      <c r="P1452" s="62"/>
      <c r="Q1452" s="62"/>
      <c r="R1452" s="12"/>
    </row>
    <row r="1453" spans="16:18" x14ac:dyDescent="0.3">
      <c r="P1453" s="62"/>
      <c r="Q1453" s="62"/>
      <c r="R1453" s="12"/>
    </row>
    <row r="1454" spans="16:18" x14ac:dyDescent="0.3">
      <c r="P1454" s="62"/>
      <c r="Q1454" s="62"/>
      <c r="R1454" s="12"/>
    </row>
    <row r="1455" spans="16:18" x14ac:dyDescent="0.3">
      <c r="P1455" s="62"/>
      <c r="Q1455" s="62"/>
      <c r="R1455" s="12"/>
    </row>
    <row r="1456" spans="16:18" x14ac:dyDescent="0.3">
      <c r="P1456" s="62"/>
      <c r="Q1456" s="62"/>
      <c r="R1456" s="12"/>
    </row>
    <row r="1457" spans="16:18" x14ac:dyDescent="0.3">
      <c r="P1457" s="62"/>
      <c r="Q1457" s="62"/>
      <c r="R1457" s="12"/>
    </row>
    <row r="1458" spans="16:18" x14ac:dyDescent="0.3">
      <c r="P1458" s="62"/>
      <c r="Q1458" s="62"/>
      <c r="R1458" s="12"/>
    </row>
    <row r="1459" spans="16:18" x14ac:dyDescent="0.3">
      <c r="P1459" s="62"/>
      <c r="Q1459" s="62"/>
      <c r="R1459" s="12"/>
    </row>
    <row r="1460" spans="16:18" x14ac:dyDescent="0.3">
      <c r="P1460" s="62"/>
      <c r="Q1460" s="62"/>
      <c r="R1460" s="12"/>
    </row>
    <row r="1461" spans="16:18" x14ac:dyDescent="0.3">
      <c r="P1461" s="62"/>
      <c r="Q1461" s="62"/>
      <c r="R1461" s="12"/>
    </row>
    <row r="1462" spans="16:18" x14ac:dyDescent="0.3">
      <c r="P1462" s="62"/>
      <c r="Q1462" s="62"/>
      <c r="R1462" s="12"/>
    </row>
    <row r="1463" spans="16:18" x14ac:dyDescent="0.3">
      <c r="P1463" s="62"/>
      <c r="Q1463" s="62"/>
      <c r="R1463" s="12"/>
    </row>
    <row r="1464" spans="16:18" x14ac:dyDescent="0.3">
      <c r="P1464" s="62"/>
      <c r="Q1464" s="62"/>
      <c r="R1464" s="12"/>
    </row>
    <row r="1465" spans="16:18" x14ac:dyDescent="0.3">
      <c r="P1465" s="62"/>
      <c r="Q1465" s="62"/>
      <c r="R1465" s="12"/>
    </row>
    <row r="1466" spans="16:18" x14ac:dyDescent="0.3">
      <c r="P1466" s="62"/>
      <c r="Q1466" s="62"/>
      <c r="R1466" s="12"/>
    </row>
    <row r="1467" spans="16:18" x14ac:dyDescent="0.3">
      <c r="P1467" s="62"/>
      <c r="Q1467" s="62"/>
      <c r="R1467" s="12"/>
    </row>
    <row r="1468" spans="16:18" x14ac:dyDescent="0.3">
      <c r="P1468" s="62"/>
      <c r="Q1468" s="62"/>
      <c r="R1468" s="12"/>
    </row>
    <row r="1469" spans="16:18" x14ac:dyDescent="0.3">
      <c r="P1469" s="62"/>
      <c r="Q1469" s="62"/>
      <c r="R1469" s="12"/>
    </row>
    <row r="1470" spans="16:18" x14ac:dyDescent="0.3">
      <c r="P1470" s="62"/>
      <c r="Q1470" s="62"/>
      <c r="R1470" s="12"/>
    </row>
    <row r="1471" spans="16:18" x14ac:dyDescent="0.3">
      <c r="P1471" s="62"/>
      <c r="Q1471" s="62"/>
      <c r="R1471" s="12"/>
    </row>
    <row r="1472" spans="16:18" x14ac:dyDescent="0.3">
      <c r="P1472" s="62"/>
      <c r="Q1472" s="62"/>
      <c r="R1472" s="12"/>
    </row>
    <row r="1473" spans="16:18" x14ac:dyDescent="0.3">
      <c r="P1473" s="62"/>
      <c r="Q1473" s="62"/>
      <c r="R1473" s="12"/>
    </row>
    <row r="1474" spans="16:18" x14ac:dyDescent="0.3">
      <c r="P1474" s="62"/>
      <c r="Q1474" s="62"/>
      <c r="R1474" s="12"/>
    </row>
    <row r="1475" spans="16:18" x14ac:dyDescent="0.3">
      <c r="P1475" s="62"/>
      <c r="Q1475" s="62"/>
      <c r="R1475" s="12"/>
    </row>
    <row r="1476" spans="16:18" x14ac:dyDescent="0.3">
      <c r="P1476" s="62"/>
      <c r="Q1476" s="62"/>
      <c r="R1476" s="12"/>
    </row>
    <row r="1477" spans="16:18" x14ac:dyDescent="0.3">
      <c r="P1477" s="62"/>
      <c r="Q1477" s="62"/>
      <c r="R1477" s="12"/>
    </row>
    <row r="1478" spans="16:18" x14ac:dyDescent="0.3">
      <c r="P1478" s="62"/>
      <c r="Q1478" s="62"/>
      <c r="R1478" s="12"/>
    </row>
    <row r="1479" spans="16:18" x14ac:dyDescent="0.3">
      <c r="P1479" s="62"/>
      <c r="Q1479" s="62"/>
      <c r="R1479" s="12"/>
    </row>
    <row r="1480" spans="16:18" x14ac:dyDescent="0.3">
      <c r="P1480" s="62"/>
      <c r="Q1480" s="62"/>
      <c r="R1480" s="12"/>
    </row>
    <row r="1481" spans="16:18" x14ac:dyDescent="0.3">
      <c r="P1481" s="62"/>
      <c r="Q1481" s="62"/>
      <c r="R1481" s="12"/>
    </row>
    <row r="1482" spans="16:18" x14ac:dyDescent="0.3">
      <c r="P1482" s="62"/>
      <c r="Q1482" s="62"/>
      <c r="R1482" s="12"/>
    </row>
    <row r="1483" spans="16:18" x14ac:dyDescent="0.3">
      <c r="P1483" s="62"/>
      <c r="Q1483" s="62"/>
      <c r="R1483" s="12"/>
    </row>
    <row r="1484" spans="16:18" x14ac:dyDescent="0.3">
      <c r="P1484" s="62"/>
      <c r="Q1484" s="62"/>
      <c r="R1484" s="12"/>
    </row>
    <row r="1485" spans="16:18" x14ac:dyDescent="0.3">
      <c r="P1485" s="62"/>
      <c r="Q1485" s="62"/>
      <c r="R1485" s="12"/>
    </row>
    <row r="1486" spans="16:18" x14ac:dyDescent="0.3">
      <c r="P1486" s="62"/>
      <c r="Q1486" s="62"/>
      <c r="R1486" s="12"/>
    </row>
    <row r="1487" spans="16:18" x14ac:dyDescent="0.3">
      <c r="P1487" s="62"/>
      <c r="Q1487" s="62"/>
      <c r="R1487" s="12"/>
    </row>
    <row r="1488" spans="16:18" x14ac:dyDescent="0.3">
      <c r="P1488" s="62"/>
      <c r="Q1488" s="62"/>
      <c r="R1488" s="12"/>
    </row>
    <row r="1489" spans="16:18" x14ac:dyDescent="0.3">
      <c r="P1489" s="62"/>
      <c r="Q1489" s="62"/>
      <c r="R1489" s="12"/>
    </row>
    <row r="1490" spans="16:18" x14ac:dyDescent="0.3">
      <c r="P1490" s="62"/>
      <c r="Q1490" s="62"/>
      <c r="R1490" s="12"/>
    </row>
    <row r="1491" spans="16:18" x14ac:dyDescent="0.3">
      <c r="P1491" s="62"/>
      <c r="Q1491" s="62"/>
      <c r="R1491" s="12"/>
    </row>
    <row r="1492" spans="16:18" x14ac:dyDescent="0.3">
      <c r="P1492" s="62"/>
      <c r="Q1492" s="62"/>
      <c r="R1492" s="12"/>
    </row>
    <row r="1493" spans="16:18" x14ac:dyDescent="0.3">
      <c r="P1493" s="62"/>
      <c r="Q1493" s="62"/>
      <c r="R1493" s="12"/>
    </row>
    <row r="1494" spans="16:18" x14ac:dyDescent="0.3">
      <c r="P1494" s="62"/>
      <c r="Q1494" s="62"/>
      <c r="R1494" s="12"/>
    </row>
    <row r="1495" spans="16:18" x14ac:dyDescent="0.3">
      <c r="P1495" s="62"/>
      <c r="Q1495" s="62"/>
      <c r="R1495" s="12"/>
    </row>
    <row r="1496" spans="16:18" x14ac:dyDescent="0.3">
      <c r="P1496" s="62"/>
      <c r="Q1496" s="62"/>
      <c r="R1496" s="12"/>
    </row>
    <row r="1497" spans="16:18" x14ac:dyDescent="0.3">
      <c r="P1497" s="62"/>
      <c r="Q1497" s="62"/>
      <c r="R1497" s="12"/>
    </row>
    <row r="1498" spans="16:18" x14ac:dyDescent="0.3">
      <c r="P1498" s="62"/>
      <c r="Q1498" s="62"/>
      <c r="R1498" s="12"/>
    </row>
    <row r="1499" spans="16:18" x14ac:dyDescent="0.3">
      <c r="P1499" s="62"/>
      <c r="Q1499" s="62"/>
      <c r="R1499" s="12"/>
    </row>
    <row r="1500" spans="16:18" x14ac:dyDescent="0.3">
      <c r="P1500" s="62"/>
      <c r="Q1500" s="62"/>
      <c r="R1500" s="12"/>
    </row>
    <row r="1501" spans="16:18" x14ac:dyDescent="0.3">
      <c r="P1501" s="62"/>
      <c r="Q1501" s="62"/>
      <c r="R1501" s="12"/>
    </row>
    <row r="1502" spans="16:18" x14ac:dyDescent="0.3">
      <c r="P1502" s="62"/>
      <c r="Q1502" s="62"/>
      <c r="R1502" s="12"/>
    </row>
    <row r="1503" spans="16:18" x14ac:dyDescent="0.3">
      <c r="P1503" s="62"/>
      <c r="Q1503" s="62"/>
      <c r="R1503" s="12"/>
    </row>
    <row r="1504" spans="16:18" x14ac:dyDescent="0.3">
      <c r="P1504" s="62"/>
      <c r="Q1504" s="62"/>
      <c r="R1504" s="12"/>
    </row>
    <row r="1505" spans="16:18" x14ac:dyDescent="0.3">
      <c r="P1505" s="62"/>
      <c r="Q1505" s="62"/>
      <c r="R1505" s="12"/>
    </row>
    <row r="1506" spans="16:18" x14ac:dyDescent="0.3">
      <c r="P1506" s="62"/>
      <c r="Q1506" s="62"/>
      <c r="R1506" s="12"/>
    </row>
    <row r="1507" spans="16:18" x14ac:dyDescent="0.3">
      <c r="P1507" s="62"/>
      <c r="Q1507" s="62"/>
      <c r="R1507" s="12"/>
    </row>
    <row r="1508" spans="16:18" x14ac:dyDescent="0.3">
      <c r="P1508" s="62"/>
      <c r="Q1508" s="62"/>
      <c r="R1508" s="12"/>
    </row>
    <row r="1509" spans="16:18" x14ac:dyDescent="0.3">
      <c r="P1509" s="62"/>
      <c r="Q1509" s="62"/>
      <c r="R1509" s="12"/>
    </row>
    <row r="1510" spans="16:18" x14ac:dyDescent="0.3">
      <c r="P1510" s="62"/>
      <c r="Q1510" s="62"/>
      <c r="R1510" s="12"/>
    </row>
    <row r="1511" spans="16:18" x14ac:dyDescent="0.3">
      <c r="P1511" s="62"/>
      <c r="Q1511" s="62"/>
      <c r="R1511" s="12"/>
    </row>
    <row r="1512" spans="16:18" x14ac:dyDescent="0.3">
      <c r="P1512" s="62"/>
      <c r="Q1512" s="62"/>
      <c r="R1512" s="12"/>
    </row>
    <row r="1513" spans="16:18" x14ac:dyDescent="0.3">
      <c r="P1513" s="62"/>
      <c r="Q1513" s="62"/>
      <c r="R1513" s="12"/>
    </row>
    <row r="1514" spans="16:18" x14ac:dyDescent="0.3">
      <c r="Q1514" s="7"/>
      <c r="R1514" s="12"/>
    </row>
    <row r="1515" spans="16:18" x14ac:dyDescent="0.3">
      <c r="Q1515" s="7"/>
      <c r="R1515" s="12"/>
    </row>
    <row r="1516" spans="16:18" x14ac:dyDescent="0.3">
      <c r="Q1516" s="7"/>
      <c r="R1516" s="12"/>
    </row>
    <row r="1517" spans="16:18" x14ac:dyDescent="0.3">
      <c r="Q1517" s="7"/>
      <c r="R1517" s="12"/>
    </row>
    <row r="1518" spans="16:18" x14ac:dyDescent="0.3">
      <c r="Q1518" s="7"/>
      <c r="R1518" s="12"/>
    </row>
    <row r="1519" spans="16:18" x14ac:dyDescent="0.3">
      <c r="Q1519" s="7"/>
      <c r="R1519" s="12"/>
    </row>
    <row r="1520" spans="16:18" x14ac:dyDescent="0.3">
      <c r="Q1520" s="7"/>
      <c r="R1520" s="12"/>
    </row>
    <row r="1521" spans="17:18" x14ac:dyDescent="0.3">
      <c r="Q1521" s="7"/>
      <c r="R1521" s="12"/>
    </row>
    <row r="1522" spans="17:18" x14ac:dyDescent="0.3">
      <c r="Q1522" s="7"/>
      <c r="R1522" s="12"/>
    </row>
    <row r="1523" spans="17:18" x14ac:dyDescent="0.3">
      <c r="Q1523" s="7"/>
      <c r="R1523" s="12"/>
    </row>
    <row r="1524" spans="17:18" x14ac:dyDescent="0.3">
      <c r="Q1524" s="7"/>
      <c r="R1524" s="12"/>
    </row>
    <row r="1525" spans="17:18" x14ac:dyDescent="0.3">
      <c r="Q1525" s="7"/>
      <c r="R1525" s="12"/>
    </row>
    <row r="1526" spans="17:18" x14ac:dyDescent="0.3">
      <c r="Q1526" s="7"/>
      <c r="R1526" s="12"/>
    </row>
    <row r="1527" spans="17:18" x14ac:dyDescent="0.3">
      <c r="Q1527" s="7"/>
      <c r="R1527" s="12"/>
    </row>
    <row r="1528" spans="17:18" x14ac:dyDescent="0.3">
      <c r="Q1528" s="7"/>
      <c r="R1528" s="12"/>
    </row>
    <row r="1529" spans="17:18" x14ac:dyDescent="0.3">
      <c r="Q1529" s="7"/>
      <c r="R1529" s="12"/>
    </row>
    <row r="1530" spans="17:18" x14ac:dyDescent="0.3">
      <c r="Q1530" s="7"/>
      <c r="R1530" s="12"/>
    </row>
    <row r="1531" spans="17:18" x14ac:dyDescent="0.3">
      <c r="Q1531" s="7"/>
      <c r="R1531" s="12"/>
    </row>
    <row r="1532" spans="17:18" x14ac:dyDescent="0.3">
      <c r="Q1532" s="7"/>
      <c r="R1532" s="12"/>
    </row>
    <row r="1533" spans="17:18" x14ac:dyDescent="0.3">
      <c r="Q1533" s="7"/>
      <c r="R1533" s="12"/>
    </row>
    <row r="1534" spans="17:18" x14ac:dyDescent="0.3">
      <c r="Q1534" s="7"/>
      <c r="R1534" s="12"/>
    </row>
    <row r="1535" spans="17:18" x14ac:dyDescent="0.3">
      <c r="Q1535" s="7"/>
      <c r="R1535" s="12"/>
    </row>
    <row r="1536" spans="17:18" x14ac:dyDescent="0.3">
      <c r="Q1536" s="7"/>
      <c r="R1536" s="12"/>
    </row>
    <row r="1537" spans="17:18" x14ac:dyDescent="0.3">
      <c r="Q1537" s="7"/>
      <c r="R1537" s="12"/>
    </row>
    <row r="1538" spans="17:18" x14ac:dyDescent="0.3">
      <c r="Q1538" s="7"/>
      <c r="R1538" s="12"/>
    </row>
    <row r="1539" spans="17:18" x14ac:dyDescent="0.3">
      <c r="Q1539" s="7"/>
      <c r="R1539" s="12"/>
    </row>
    <row r="1540" spans="17:18" x14ac:dyDescent="0.3">
      <c r="Q1540" s="7"/>
      <c r="R1540" s="12"/>
    </row>
    <row r="1541" spans="17:18" x14ac:dyDescent="0.3">
      <c r="Q1541" s="7"/>
      <c r="R1541" s="12"/>
    </row>
    <row r="1542" spans="17:18" x14ac:dyDescent="0.3">
      <c r="Q1542" s="7"/>
      <c r="R1542" s="12"/>
    </row>
    <row r="1543" spans="17:18" x14ac:dyDescent="0.3">
      <c r="Q1543" s="7"/>
      <c r="R1543" s="12"/>
    </row>
    <row r="1544" spans="17:18" x14ac:dyDescent="0.3">
      <c r="Q1544" s="7"/>
      <c r="R1544" s="12"/>
    </row>
    <row r="1545" spans="17:18" x14ac:dyDescent="0.3">
      <c r="Q1545" s="7"/>
      <c r="R1545" s="12"/>
    </row>
    <row r="1546" spans="17:18" x14ac:dyDescent="0.3">
      <c r="Q1546" s="7"/>
      <c r="R1546" s="12"/>
    </row>
    <row r="1547" spans="17:18" x14ac:dyDescent="0.3">
      <c r="Q1547" s="7"/>
      <c r="R1547" s="12"/>
    </row>
    <row r="1548" spans="17:18" x14ac:dyDescent="0.3">
      <c r="Q1548" s="7"/>
      <c r="R1548" s="12"/>
    </row>
    <row r="1549" spans="17:18" x14ac:dyDescent="0.3">
      <c r="Q1549" s="7"/>
      <c r="R1549" s="12"/>
    </row>
    <row r="1550" spans="17:18" x14ac:dyDescent="0.3">
      <c r="Q1550" s="7"/>
      <c r="R1550" s="12"/>
    </row>
    <row r="1551" spans="17:18" x14ac:dyDescent="0.3">
      <c r="Q1551" s="7"/>
      <c r="R1551" s="12"/>
    </row>
    <row r="1552" spans="17:18" x14ac:dyDescent="0.3">
      <c r="Q1552" s="7"/>
      <c r="R1552" s="12"/>
    </row>
    <row r="1553" spans="17:18" x14ac:dyDescent="0.3">
      <c r="Q1553" s="7"/>
      <c r="R1553" s="12"/>
    </row>
    <row r="1554" spans="17:18" x14ac:dyDescent="0.3">
      <c r="Q1554" s="7"/>
      <c r="R1554" s="12"/>
    </row>
    <row r="1555" spans="17:18" x14ac:dyDescent="0.3">
      <c r="Q1555" s="7"/>
      <c r="R1555" s="12"/>
    </row>
    <row r="1556" spans="17:18" x14ac:dyDescent="0.3">
      <c r="Q1556" s="7"/>
      <c r="R1556" s="12"/>
    </row>
    <row r="1557" spans="17:18" x14ac:dyDescent="0.3">
      <c r="Q1557" s="7"/>
      <c r="R1557" s="12"/>
    </row>
    <row r="1558" spans="17:18" x14ac:dyDescent="0.3">
      <c r="Q1558" s="7"/>
      <c r="R1558" s="12"/>
    </row>
    <row r="1559" spans="17:18" x14ac:dyDescent="0.3">
      <c r="Q1559" s="7"/>
      <c r="R1559" s="12"/>
    </row>
    <row r="1560" spans="17:18" x14ac:dyDescent="0.3">
      <c r="Q1560" s="7"/>
      <c r="R1560" s="12"/>
    </row>
    <row r="1561" spans="17:18" x14ac:dyDescent="0.3">
      <c r="Q1561" s="7"/>
      <c r="R1561" s="12"/>
    </row>
    <row r="1562" spans="17:18" x14ac:dyDescent="0.3">
      <c r="Q1562" s="7"/>
      <c r="R1562" s="12"/>
    </row>
    <row r="1563" spans="17:18" x14ac:dyDescent="0.3">
      <c r="Q1563" s="7"/>
      <c r="R1563" s="12"/>
    </row>
    <row r="1564" spans="17:18" x14ac:dyDescent="0.3">
      <c r="Q1564" s="7"/>
      <c r="R1564" s="12"/>
    </row>
    <row r="1565" spans="17:18" x14ac:dyDescent="0.3">
      <c r="Q1565" s="7"/>
      <c r="R1565" s="12"/>
    </row>
    <row r="1566" spans="17:18" x14ac:dyDescent="0.3">
      <c r="Q1566" s="7"/>
      <c r="R1566" s="12"/>
    </row>
    <row r="1567" spans="17:18" x14ac:dyDescent="0.3">
      <c r="Q1567" s="7"/>
      <c r="R1567" s="12"/>
    </row>
    <row r="1568" spans="17:18" x14ac:dyDescent="0.3">
      <c r="Q1568" s="7"/>
      <c r="R1568" s="12"/>
    </row>
    <row r="1569" spans="17:18" x14ac:dyDescent="0.3">
      <c r="Q1569" s="7"/>
      <c r="R1569" s="12"/>
    </row>
    <row r="1570" spans="17:18" x14ac:dyDescent="0.3">
      <c r="Q1570" s="7"/>
      <c r="R1570" s="12"/>
    </row>
    <row r="1571" spans="17:18" x14ac:dyDescent="0.3">
      <c r="Q1571" s="7"/>
      <c r="R1571" s="12"/>
    </row>
    <row r="1572" spans="17:18" x14ac:dyDescent="0.3">
      <c r="Q1572" s="7"/>
      <c r="R1572" s="12"/>
    </row>
    <row r="1573" spans="17:18" x14ac:dyDescent="0.3">
      <c r="Q1573" s="7"/>
      <c r="R1573" s="12"/>
    </row>
    <row r="1574" spans="17:18" x14ac:dyDescent="0.3">
      <c r="Q1574" s="7"/>
      <c r="R1574" s="12"/>
    </row>
    <row r="1575" spans="17:18" x14ac:dyDescent="0.3">
      <c r="Q1575" s="7"/>
      <c r="R1575" s="12"/>
    </row>
    <row r="1576" spans="17:18" x14ac:dyDescent="0.3">
      <c r="Q1576" s="7"/>
      <c r="R1576" s="12"/>
    </row>
    <row r="1577" spans="17:18" x14ac:dyDescent="0.3">
      <c r="Q1577" s="7"/>
      <c r="R1577" s="12"/>
    </row>
    <row r="1578" spans="17:18" x14ac:dyDescent="0.3">
      <c r="Q1578" s="7"/>
      <c r="R1578" s="12"/>
    </row>
    <row r="1579" spans="17:18" x14ac:dyDescent="0.3">
      <c r="Q1579" s="7"/>
      <c r="R1579" s="12"/>
    </row>
    <row r="1580" spans="17:18" x14ac:dyDescent="0.3">
      <c r="Q1580" s="7"/>
      <c r="R1580" s="12"/>
    </row>
    <row r="1581" spans="17:18" x14ac:dyDescent="0.3">
      <c r="Q1581" s="7"/>
      <c r="R1581" s="12"/>
    </row>
    <row r="1582" spans="17:18" x14ac:dyDescent="0.3">
      <c r="Q1582" s="7"/>
      <c r="R1582" s="12"/>
    </row>
    <row r="1583" spans="17:18" x14ac:dyDescent="0.3">
      <c r="Q1583" s="7"/>
      <c r="R1583" s="12"/>
    </row>
    <row r="1584" spans="17:18" x14ac:dyDescent="0.3">
      <c r="Q1584" s="7"/>
      <c r="R1584" s="12"/>
    </row>
    <row r="1585" spans="17:18" x14ac:dyDescent="0.3">
      <c r="Q1585" s="7"/>
      <c r="R1585" s="12"/>
    </row>
    <row r="1586" spans="17:18" x14ac:dyDescent="0.3">
      <c r="Q1586" s="7"/>
      <c r="R1586" s="12"/>
    </row>
    <row r="1587" spans="17:18" x14ac:dyDescent="0.3">
      <c r="Q1587" s="7"/>
      <c r="R1587" s="12"/>
    </row>
    <row r="1588" spans="17:18" x14ac:dyDescent="0.3">
      <c r="Q1588" s="7"/>
      <c r="R1588" s="12"/>
    </row>
    <row r="1589" spans="17:18" x14ac:dyDescent="0.3">
      <c r="Q1589" s="7"/>
      <c r="R1589" s="12"/>
    </row>
    <row r="1590" spans="17:18" x14ac:dyDescent="0.3">
      <c r="Q1590" s="7"/>
      <c r="R1590" s="12"/>
    </row>
    <row r="1591" spans="17:18" x14ac:dyDescent="0.3">
      <c r="Q1591" s="7"/>
      <c r="R1591" s="12"/>
    </row>
    <row r="1592" spans="17:18" x14ac:dyDescent="0.3">
      <c r="Q1592" s="7"/>
      <c r="R1592" s="12"/>
    </row>
    <row r="1593" spans="17:18" x14ac:dyDescent="0.3">
      <c r="Q1593" s="7"/>
      <c r="R1593" s="12"/>
    </row>
    <row r="1594" spans="17:18" x14ac:dyDescent="0.3">
      <c r="Q1594" s="7"/>
      <c r="R1594" s="12"/>
    </row>
    <row r="1595" spans="17:18" x14ac:dyDescent="0.3">
      <c r="Q1595" s="7"/>
      <c r="R1595" s="12"/>
    </row>
    <row r="1596" spans="17:18" x14ac:dyDescent="0.3">
      <c r="Q1596" s="7"/>
      <c r="R1596" s="12"/>
    </row>
    <row r="1597" spans="17:18" x14ac:dyDescent="0.3">
      <c r="Q1597" s="7"/>
      <c r="R1597" s="12"/>
    </row>
    <row r="1598" spans="17:18" x14ac:dyDescent="0.3">
      <c r="Q1598" s="7"/>
      <c r="R1598" s="12"/>
    </row>
    <row r="1599" spans="17:18" x14ac:dyDescent="0.3">
      <c r="Q1599" s="7"/>
      <c r="R1599" s="12"/>
    </row>
    <row r="1600" spans="17:18" x14ac:dyDescent="0.3">
      <c r="Q1600" s="7"/>
      <c r="R1600" s="12"/>
    </row>
    <row r="1601" spans="17:18" x14ac:dyDescent="0.3">
      <c r="Q1601" s="7"/>
      <c r="R1601" s="12"/>
    </row>
    <row r="1602" spans="17:18" x14ac:dyDescent="0.3">
      <c r="Q1602" s="7"/>
      <c r="R1602" s="12"/>
    </row>
    <row r="1603" spans="17:18" x14ac:dyDescent="0.3">
      <c r="Q1603" s="7"/>
      <c r="R1603" s="12"/>
    </row>
    <row r="1604" spans="17:18" x14ac:dyDescent="0.3">
      <c r="Q1604" s="7"/>
      <c r="R1604" s="12"/>
    </row>
    <row r="1605" spans="17:18" x14ac:dyDescent="0.3">
      <c r="Q1605" s="7"/>
      <c r="R1605" s="12"/>
    </row>
    <row r="1606" spans="17:18" x14ac:dyDescent="0.3">
      <c r="Q1606" s="7"/>
      <c r="R1606" s="12"/>
    </row>
    <row r="1607" spans="17:18" x14ac:dyDescent="0.3">
      <c r="Q1607" s="7"/>
      <c r="R1607" s="12"/>
    </row>
    <row r="1608" spans="17:18" x14ac:dyDescent="0.3">
      <c r="Q1608" s="7"/>
      <c r="R1608" s="12"/>
    </row>
    <row r="1609" spans="17:18" x14ac:dyDescent="0.3">
      <c r="Q1609" s="7"/>
      <c r="R1609" s="12"/>
    </row>
    <row r="1610" spans="17:18" x14ac:dyDescent="0.3">
      <c r="Q1610" s="7"/>
      <c r="R1610" s="12"/>
    </row>
    <row r="1611" spans="17:18" x14ac:dyDescent="0.3">
      <c r="Q1611" s="7"/>
      <c r="R1611" s="12"/>
    </row>
    <row r="1612" spans="17:18" x14ac:dyDescent="0.3">
      <c r="Q1612" s="7"/>
      <c r="R1612" s="12"/>
    </row>
    <row r="1613" spans="17:18" x14ac:dyDescent="0.3">
      <c r="Q1613" s="7"/>
      <c r="R1613" s="12"/>
    </row>
    <row r="1614" spans="17:18" x14ac:dyDescent="0.3">
      <c r="Q1614" s="7"/>
      <c r="R1614" s="12"/>
    </row>
    <row r="1615" spans="17:18" x14ac:dyDescent="0.3">
      <c r="Q1615" s="7"/>
      <c r="R1615" s="12"/>
    </row>
    <row r="1616" spans="17:18" x14ac:dyDescent="0.3">
      <c r="Q1616" s="7"/>
      <c r="R1616" s="12"/>
    </row>
    <row r="1617" spans="17:18" x14ac:dyDescent="0.3">
      <c r="Q1617" s="7"/>
      <c r="R1617" s="12"/>
    </row>
    <row r="1618" spans="17:18" x14ac:dyDescent="0.3">
      <c r="Q1618" s="7"/>
      <c r="R1618" s="12"/>
    </row>
    <row r="1619" spans="17:18" x14ac:dyDescent="0.3">
      <c r="Q1619" s="7"/>
      <c r="R1619" s="12"/>
    </row>
    <row r="1620" spans="17:18" x14ac:dyDescent="0.3">
      <c r="Q1620" s="7"/>
      <c r="R1620" s="12"/>
    </row>
    <row r="1621" spans="17:18" x14ac:dyDescent="0.3">
      <c r="Q1621" s="7"/>
      <c r="R1621" s="12"/>
    </row>
    <row r="1622" spans="17:18" x14ac:dyDescent="0.3">
      <c r="Q1622" s="7"/>
      <c r="R1622" s="12"/>
    </row>
    <row r="1623" spans="17:18" x14ac:dyDescent="0.3">
      <c r="Q1623" s="7"/>
      <c r="R1623" s="12"/>
    </row>
    <row r="1624" spans="17:18" x14ac:dyDescent="0.3">
      <c r="Q1624" s="7"/>
      <c r="R1624" s="12"/>
    </row>
    <row r="1625" spans="17:18" x14ac:dyDescent="0.3">
      <c r="Q1625" s="7"/>
      <c r="R1625" s="12"/>
    </row>
    <row r="1626" spans="17:18" x14ac:dyDescent="0.3">
      <c r="Q1626" s="7"/>
      <c r="R1626" s="12"/>
    </row>
    <row r="1627" spans="17:18" x14ac:dyDescent="0.3">
      <c r="Q1627" s="7"/>
      <c r="R1627" s="12"/>
    </row>
    <row r="1628" spans="17:18" x14ac:dyDescent="0.3">
      <c r="Q1628" s="7"/>
      <c r="R1628" s="12"/>
    </row>
    <row r="1629" spans="17:18" x14ac:dyDescent="0.3">
      <c r="Q1629" s="7"/>
      <c r="R1629" s="12"/>
    </row>
    <row r="1630" spans="17:18" x14ac:dyDescent="0.3">
      <c r="Q1630" s="7"/>
      <c r="R1630" s="12"/>
    </row>
    <row r="1631" spans="17:18" x14ac:dyDescent="0.3">
      <c r="Q1631" s="7"/>
      <c r="R1631" s="12"/>
    </row>
    <row r="1632" spans="17:18" x14ac:dyDescent="0.3">
      <c r="Q1632" s="7"/>
      <c r="R1632" s="12"/>
    </row>
    <row r="1633" spans="17:18" x14ac:dyDescent="0.3">
      <c r="Q1633" s="7"/>
      <c r="R1633" s="12"/>
    </row>
    <row r="1634" spans="17:18" x14ac:dyDescent="0.3">
      <c r="Q1634" s="7"/>
      <c r="R1634" s="12"/>
    </row>
    <row r="1635" spans="17:18" x14ac:dyDescent="0.3">
      <c r="Q1635" s="7"/>
      <c r="R1635" s="12"/>
    </row>
    <row r="1636" spans="17:18" x14ac:dyDescent="0.3">
      <c r="Q1636" s="7"/>
      <c r="R1636" s="12"/>
    </row>
    <row r="1637" spans="17:18" x14ac:dyDescent="0.3">
      <c r="Q1637" s="7"/>
      <c r="R1637" s="12"/>
    </row>
    <row r="1638" spans="17:18" x14ac:dyDescent="0.3">
      <c r="Q1638" s="7"/>
      <c r="R1638" s="12"/>
    </row>
    <row r="1639" spans="17:18" x14ac:dyDescent="0.3">
      <c r="Q1639" s="7"/>
      <c r="R1639" s="12"/>
    </row>
    <row r="1640" spans="17:18" x14ac:dyDescent="0.3">
      <c r="Q1640" s="7"/>
      <c r="R1640" s="12"/>
    </row>
    <row r="1641" spans="17:18" x14ac:dyDescent="0.3">
      <c r="Q1641" s="7"/>
      <c r="R1641" s="12"/>
    </row>
    <row r="1642" spans="17:18" x14ac:dyDescent="0.3">
      <c r="Q1642" s="7"/>
      <c r="R1642" s="12"/>
    </row>
    <row r="1643" spans="17:18" x14ac:dyDescent="0.3">
      <c r="Q1643" s="7"/>
      <c r="R1643" s="12"/>
    </row>
    <row r="1644" spans="17:18" x14ac:dyDescent="0.3">
      <c r="Q1644" s="7"/>
      <c r="R1644" s="12"/>
    </row>
    <row r="1645" spans="17:18" x14ac:dyDescent="0.3">
      <c r="Q1645" s="7"/>
      <c r="R1645" s="12"/>
    </row>
    <row r="1646" spans="17:18" x14ac:dyDescent="0.3">
      <c r="Q1646" s="7"/>
      <c r="R1646" s="12"/>
    </row>
    <row r="1647" spans="17:18" x14ac:dyDescent="0.3">
      <c r="Q1647" s="7"/>
      <c r="R1647" s="12"/>
    </row>
    <row r="1648" spans="17:18" x14ac:dyDescent="0.3">
      <c r="Q1648" s="7"/>
      <c r="R1648" s="12"/>
    </row>
    <row r="1649" spans="17:18" x14ac:dyDescent="0.3">
      <c r="Q1649" s="7"/>
      <c r="R1649" s="12"/>
    </row>
    <row r="1650" spans="17:18" x14ac:dyDescent="0.3">
      <c r="Q1650" s="7"/>
      <c r="R1650" s="12"/>
    </row>
    <row r="1651" spans="17:18" x14ac:dyDescent="0.3">
      <c r="Q1651" s="7"/>
      <c r="R1651" s="12"/>
    </row>
    <row r="1652" spans="17:18" x14ac:dyDescent="0.3">
      <c r="Q1652" s="7"/>
      <c r="R1652" s="12"/>
    </row>
    <row r="1653" spans="17:18" x14ac:dyDescent="0.3">
      <c r="Q1653" s="7"/>
      <c r="R1653" s="12"/>
    </row>
    <row r="1654" spans="17:18" x14ac:dyDescent="0.3">
      <c r="Q1654" s="7"/>
      <c r="R1654" s="12"/>
    </row>
    <row r="1655" spans="17:18" x14ac:dyDescent="0.3">
      <c r="Q1655" s="7"/>
      <c r="R1655" s="12"/>
    </row>
    <row r="1656" spans="17:18" x14ac:dyDescent="0.3">
      <c r="Q1656" s="7"/>
      <c r="R1656" s="12"/>
    </row>
    <row r="1657" spans="17:18" x14ac:dyDescent="0.3">
      <c r="Q1657" s="7"/>
      <c r="R1657" s="12"/>
    </row>
    <row r="1658" spans="17:18" x14ac:dyDescent="0.3">
      <c r="Q1658" s="7"/>
      <c r="R1658" s="12"/>
    </row>
    <row r="1659" spans="17:18" x14ac:dyDescent="0.3">
      <c r="Q1659" s="7"/>
      <c r="R1659" s="12"/>
    </row>
    <row r="1660" spans="17:18" x14ac:dyDescent="0.3">
      <c r="Q1660" s="7"/>
      <c r="R1660" s="12"/>
    </row>
    <row r="1661" spans="17:18" x14ac:dyDescent="0.3">
      <c r="Q1661" s="7"/>
      <c r="R1661" s="12"/>
    </row>
    <row r="1662" spans="17:18" x14ac:dyDescent="0.3">
      <c r="Q1662" s="7"/>
      <c r="R1662" s="12"/>
    </row>
    <row r="1663" spans="17:18" x14ac:dyDescent="0.3">
      <c r="Q1663" s="7"/>
      <c r="R1663" s="12"/>
    </row>
    <row r="1664" spans="17:18" x14ac:dyDescent="0.3">
      <c r="Q1664" s="7"/>
      <c r="R1664" s="12"/>
    </row>
    <row r="1665" spans="17:18" x14ac:dyDescent="0.3">
      <c r="Q1665" s="7"/>
      <c r="R1665" s="12"/>
    </row>
    <row r="1666" spans="17:18" x14ac:dyDescent="0.3">
      <c r="Q1666" s="7"/>
      <c r="R1666" s="12"/>
    </row>
    <row r="1667" spans="17:18" x14ac:dyDescent="0.3">
      <c r="Q1667" s="7"/>
      <c r="R1667" s="12"/>
    </row>
    <row r="1668" spans="17:18" x14ac:dyDescent="0.3">
      <c r="Q1668" s="7"/>
      <c r="R1668" s="12"/>
    </row>
    <row r="1669" spans="17:18" x14ac:dyDescent="0.3">
      <c r="Q1669" s="7"/>
      <c r="R1669" s="12"/>
    </row>
    <row r="1670" spans="17:18" x14ac:dyDescent="0.3">
      <c r="Q1670" s="7"/>
      <c r="R1670" s="12"/>
    </row>
    <row r="1671" spans="17:18" x14ac:dyDescent="0.3">
      <c r="Q1671" s="7"/>
      <c r="R1671" s="12"/>
    </row>
    <row r="1672" spans="17:18" x14ac:dyDescent="0.3">
      <c r="Q1672" s="7"/>
      <c r="R1672" s="12"/>
    </row>
    <row r="1673" spans="17:18" x14ac:dyDescent="0.3">
      <c r="Q1673" s="7"/>
      <c r="R1673" s="12"/>
    </row>
    <row r="1674" spans="17:18" x14ac:dyDescent="0.3">
      <c r="Q1674" s="7"/>
      <c r="R1674" s="12"/>
    </row>
    <row r="1675" spans="17:18" x14ac:dyDescent="0.3">
      <c r="Q1675" s="7"/>
      <c r="R1675" s="12"/>
    </row>
    <row r="1676" spans="17:18" x14ac:dyDescent="0.3">
      <c r="Q1676" s="7"/>
      <c r="R1676" s="12"/>
    </row>
    <row r="1677" spans="17:18" x14ac:dyDescent="0.3">
      <c r="Q1677" s="7"/>
      <c r="R1677" s="12"/>
    </row>
    <row r="1678" spans="17:18" x14ac:dyDescent="0.3">
      <c r="Q1678" s="7"/>
      <c r="R1678" s="12"/>
    </row>
    <row r="1679" spans="17:18" x14ac:dyDescent="0.3">
      <c r="Q1679" s="7"/>
      <c r="R1679" s="12"/>
    </row>
    <row r="1680" spans="17:18" x14ac:dyDescent="0.3">
      <c r="Q1680" s="7"/>
      <c r="R1680" s="12"/>
    </row>
    <row r="1681" spans="17:18" x14ac:dyDescent="0.3">
      <c r="Q1681" s="7"/>
      <c r="R1681" s="12"/>
    </row>
    <row r="1682" spans="17:18" x14ac:dyDescent="0.3">
      <c r="Q1682" s="7"/>
      <c r="R1682" s="7"/>
    </row>
    <row r="1683" spans="17:18" x14ac:dyDescent="0.3">
      <c r="Q1683" s="7"/>
      <c r="R1683" s="7"/>
    </row>
    <row r="1684" spans="17:18" x14ac:dyDescent="0.3">
      <c r="Q1684" s="7"/>
      <c r="R1684" s="7"/>
    </row>
    <row r="1685" spans="17:18" x14ac:dyDescent="0.3">
      <c r="Q1685" s="7"/>
      <c r="R1685" s="7"/>
    </row>
    <row r="1686" spans="17:18" x14ac:dyDescent="0.3">
      <c r="Q1686" s="7"/>
      <c r="R1686" s="7"/>
    </row>
    <row r="1687" spans="17:18" x14ac:dyDescent="0.3">
      <c r="Q1687" s="7"/>
      <c r="R1687" s="7"/>
    </row>
    <row r="1688" spans="17:18" x14ac:dyDescent="0.3">
      <c r="Q1688" s="7"/>
      <c r="R1688" s="7"/>
    </row>
    <row r="1689" spans="17:18" x14ac:dyDescent="0.3">
      <c r="Q1689" s="7"/>
      <c r="R1689" s="7"/>
    </row>
    <row r="1690" spans="17:18" x14ac:dyDescent="0.3">
      <c r="Q1690" s="7"/>
      <c r="R1690" s="7"/>
    </row>
    <row r="1691" spans="17:18" x14ac:dyDescent="0.3">
      <c r="Q1691" s="7"/>
      <c r="R1691" s="7"/>
    </row>
    <row r="1692" spans="17:18" x14ac:dyDescent="0.3">
      <c r="Q1692" s="7"/>
      <c r="R1692" s="7"/>
    </row>
    <row r="1693" spans="17:18" x14ac:dyDescent="0.3">
      <c r="Q1693" s="7"/>
      <c r="R1693" s="7"/>
    </row>
    <row r="1694" spans="17:18" x14ac:dyDescent="0.3">
      <c r="Q1694" s="7"/>
      <c r="R1694" s="7"/>
    </row>
    <row r="1695" spans="17:18" x14ac:dyDescent="0.3">
      <c r="Q1695" s="7"/>
      <c r="R1695" s="7"/>
    </row>
  </sheetData>
  <autoFilter ref="A1:V1" xr:uid="{65A1E763-FE5F-4574-9DE9-306EE6F598E4}"/>
  <dataValidations count="1">
    <dataValidation allowBlank="1" showErrorMessage="1" promptTitle="TRAFO" prompt="$A$1:$FG$15" sqref="B1" xr:uid="{18F5E4F8-056A-4FA1-A2F1-F4FA03D3E6FC}"/>
  </dataValidations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F83DFD-AE3C-4403-A24C-0F265658BBF6}">
  <dimension ref="A1:AP15"/>
  <sheetViews>
    <sheetView topLeftCell="A2" workbookViewId="0">
      <selection activeCell="A17" sqref="A17:B31"/>
    </sheetView>
  </sheetViews>
  <sheetFormatPr defaultRowHeight="14.4" x14ac:dyDescent="0.3"/>
  <sheetData>
    <row r="1" spans="1:42" x14ac:dyDescent="0.3">
      <c r="A1" t="str">
        <f>_xll.Thomson.Reuters.AFOSpreadsheetFormulas.DSGRID(CONCATENATE("D:NESR,D:NOT,D:RHO,D:HBC1,D:BMT,D:NOV,F:SQ@F,B:ABI,D:VODI,D:SIE,D:ALV,D:ZEG,E:SAN,D:UNVB,D:GUI,D:LLD,D:3RB,D:BRW1,D:0UB,F:BNP,BT.A,D:DTE,IMB,F:MIDI,D:PRU,H:INGA,E:TEF,D:NESR,D:NOT,D:RHO,D:HBC1,D:BMT,D:NOV,F:SQ@F,B:ABI,D:VODI,D:SIE,D:ALV,D:ZEG,E:SAN,D:UNV","B,D:GUI,D:LLD,D:3RB,D:BRW1,D:0UB,F:BNP,BT.A,D:DTE,IMB,F:MIDI,D:PRU,H:INGA,E:TEF,F:LVMH,F:OR@F,F:BSN,D:ABJ,I:ISP,F:AIRS,D:BCY,F:QT@F,H:ASML,D:RIO1,F:ORA,D:ZFIN,D:RITN,D:IXD2"),"TRESGS","2008-01-01","2021-12-31","Y","RowHeader=true;ColHeader=true;DispSeriesDescription=false;YearlyTSFormat=false;QuarterlyTSFormat=false;MonthlyTSFormat=False")</f>
        <v>Name</v>
      </c>
      <c r="B1" t="s">
        <v>1156</v>
      </c>
      <c r="C1" t="s">
        <v>1157</v>
      </c>
      <c r="D1" t="s">
        <v>1158</v>
      </c>
      <c r="E1" t="s">
        <v>1159</v>
      </c>
      <c r="F1" t="s">
        <v>1160</v>
      </c>
      <c r="G1" t="s">
        <v>1161</v>
      </c>
      <c r="H1" t="s">
        <v>1162</v>
      </c>
      <c r="I1" t="s">
        <v>1163</v>
      </c>
      <c r="J1" t="s">
        <v>1164</v>
      </c>
      <c r="K1" t="s">
        <v>1165</v>
      </c>
      <c r="L1" t="s">
        <v>1166</v>
      </c>
      <c r="M1" t="s">
        <v>1167</v>
      </c>
      <c r="N1" t="s">
        <v>1168</v>
      </c>
      <c r="O1" t="s">
        <v>1169</v>
      </c>
      <c r="P1" t="s">
        <v>1170</v>
      </c>
      <c r="Q1" t="s">
        <v>1171</v>
      </c>
      <c r="R1" t="s">
        <v>1172</v>
      </c>
      <c r="S1" t="s">
        <v>1173</v>
      </c>
      <c r="T1" t="s">
        <v>1174</v>
      </c>
      <c r="U1" t="s">
        <v>1175</v>
      </c>
      <c r="V1" t="s">
        <v>1176</v>
      </c>
      <c r="W1" t="s">
        <v>1177</v>
      </c>
      <c r="X1" t="s">
        <v>1178</v>
      </c>
      <c r="Y1" t="s">
        <v>1179</v>
      </c>
      <c r="Z1" t="s">
        <v>1180</v>
      </c>
      <c r="AA1" t="s">
        <v>1181</v>
      </c>
      <c r="AB1" t="s">
        <v>1182</v>
      </c>
      <c r="AC1" t="s">
        <v>1183</v>
      </c>
      <c r="AD1" t="s">
        <v>1184</v>
      </c>
      <c r="AE1" t="s">
        <v>1185</v>
      </c>
      <c r="AF1" t="s">
        <v>1186</v>
      </c>
      <c r="AG1" t="s">
        <v>1187</v>
      </c>
      <c r="AH1" t="s">
        <v>1188</v>
      </c>
      <c r="AI1" t="s">
        <v>1189</v>
      </c>
      <c r="AJ1" t="s">
        <v>1190</v>
      </c>
      <c r="AK1" t="s">
        <v>1191</v>
      </c>
      <c r="AL1" t="s">
        <v>1192</v>
      </c>
      <c r="AM1" t="s">
        <v>1193</v>
      </c>
      <c r="AN1" t="s">
        <v>1194</v>
      </c>
      <c r="AO1" t="s">
        <v>1195</v>
      </c>
      <c r="AP1" t="s">
        <v>1196</v>
      </c>
    </row>
    <row r="2" spans="1:42" x14ac:dyDescent="0.3">
      <c r="A2">
        <v>2008</v>
      </c>
      <c r="B2">
        <v>83</v>
      </c>
      <c r="C2">
        <v>85.84</v>
      </c>
      <c r="D2">
        <v>75.08</v>
      </c>
      <c r="E2">
        <v>70.52</v>
      </c>
      <c r="F2">
        <v>85.9</v>
      </c>
      <c r="G2">
        <v>68.900000000000006</v>
      </c>
      <c r="H2">
        <v>76.14</v>
      </c>
      <c r="I2">
        <v>43.07</v>
      </c>
      <c r="J2">
        <v>85.64</v>
      </c>
      <c r="K2">
        <v>88.93</v>
      </c>
      <c r="L2">
        <v>80.16</v>
      </c>
      <c r="M2">
        <v>88.81</v>
      </c>
      <c r="N2">
        <v>81.39</v>
      </c>
      <c r="O2">
        <v>89.47</v>
      </c>
      <c r="P2">
        <v>81.36</v>
      </c>
      <c r="Q2">
        <v>70.150000000000006</v>
      </c>
      <c r="R2">
        <v>65.45</v>
      </c>
      <c r="S2">
        <v>83.02</v>
      </c>
      <c r="T2">
        <v>67.38</v>
      </c>
      <c r="U2">
        <v>75.39</v>
      </c>
      <c r="V2">
        <v>77.599999999999994</v>
      </c>
      <c r="W2">
        <v>72.02</v>
      </c>
      <c r="X2">
        <v>80.569999999999993</v>
      </c>
      <c r="Y2">
        <v>60.03</v>
      </c>
      <c r="Z2">
        <v>84.4</v>
      </c>
      <c r="AA2">
        <v>79.760000000000005</v>
      </c>
      <c r="AB2">
        <v>51.04</v>
      </c>
      <c r="AC2">
        <v>77.680000000000007</v>
      </c>
      <c r="AD2">
        <v>79.58</v>
      </c>
      <c r="AE2">
        <v>90.47</v>
      </c>
      <c r="AF2">
        <v>88.02</v>
      </c>
      <c r="AG2">
        <v>55.38</v>
      </c>
      <c r="AH2">
        <v>83.01</v>
      </c>
      <c r="AI2">
        <v>64.22</v>
      </c>
      <c r="AJ2">
        <v>57.49</v>
      </c>
      <c r="AK2">
        <v>76.66</v>
      </c>
      <c r="AL2">
        <v>71.36</v>
      </c>
      <c r="AM2">
        <v>63.81</v>
      </c>
      <c r="AN2">
        <v>51.45</v>
      </c>
      <c r="AO2">
        <v>71.37</v>
      </c>
      <c r="AP2">
        <f>AVERAGE(B2:AO2)</f>
        <v>74.537999999999982</v>
      </c>
    </row>
    <row r="3" spans="1:42" x14ac:dyDescent="0.3">
      <c r="A3">
        <v>2009</v>
      </c>
      <c r="B3">
        <v>88.45</v>
      </c>
      <c r="C3">
        <v>80.28</v>
      </c>
      <c r="D3">
        <v>72.89</v>
      </c>
      <c r="E3">
        <v>63.4</v>
      </c>
      <c r="F3">
        <v>81.78</v>
      </c>
      <c r="G3">
        <v>72.31</v>
      </c>
      <c r="H3">
        <v>74.44</v>
      </c>
      <c r="I3">
        <v>55.79</v>
      </c>
      <c r="J3">
        <v>81.28</v>
      </c>
      <c r="K3">
        <v>88.31</v>
      </c>
      <c r="L3">
        <v>84.55</v>
      </c>
      <c r="M3">
        <v>85.57</v>
      </c>
      <c r="N3">
        <v>87.8</v>
      </c>
      <c r="O3">
        <v>87.19</v>
      </c>
      <c r="P3">
        <v>87.33</v>
      </c>
      <c r="Q3">
        <v>78.599999999999994</v>
      </c>
      <c r="R3">
        <v>66.52</v>
      </c>
      <c r="S3">
        <v>74.05</v>
      </c>
      <c r="T3">
        <v>69.180000000000007</v>
      </c>
      <c r="U3">
        <v>62.59</v>
      </c>
      <c r="V3">
        <v>73.239999999999995</v>
      </c>
      <c r="W3">
        <v>74.650000000000006</v>
      </c>
      <c r="X3">
        <v>81.36</v>
      </c>
      <c r="Y3">
        <v>67.09</v>
      </c>
      <c r="Z3">
        <v>73.36</v>
      </c>
      <c r="AA3">
        <v>85.83</v>
      </c>
      <c r="AB3">
        <v>45.58</v>
      </c>
      <c r="AC3">
        <v>83.25</v>
      </c>
      <c r="AD3">
        <v>87.29</v>
      </c>
      <c r="AE3">
        <v>91.13</v>
      </c>
      <c r="AF3">
        <v>85.42</v>
      </c>
      <c r="AG3">
        <v>68.930000000000007</v>
      </c>
      <c r="AH3">
        <v>78.709999999999994</v>
      </c>
      <c r="AI3">
        <v>68.09</v>
      </c>
      <c r="AJ3">
        <v>57.86</v>
      </c>
      <c r="AK3">
        <v>76.099999999999994</v>
      </c>
      <c r="AL3">
        <v>75.400000000000006</v>
      </c>
      <c r="AM3">
        <v>64.84</v>
      </c>
      <c r="AN3">
        <v>52.38</v>
      </c>
      <c r="AO3">
        <v>79.23</v>
      </c>
      <c r="AP3">
        <f t="shared" ref="AP3:AP15" si="0">AVERAGE(B3:AO3)</f>
        <v>75.301249999999996</v>
      </c>
    </row>
    <row r="4" spans="1:42" x14ac:dyDescent="0.3">
      <c r="A4">
        <v>2010</v>
      </c>
      <c r="B4">
        <v>90.26</v>
      </c>
      <c r="C4">
        <v>80.540000000000006</v>
      </c>
      <c r="D4">
        <v>76.94</v>
      </c>
      <c r="E4">
        <v>68.650000000000006</v>
      </c>
      <c r="F4">
        <v>85.99</v>
      </c>
      <c r="G4">
        <v>74.260000000000005</v>
      </c>
      <c r="H4">
        <v>73.209999999999994</v>
      </c>
      <c r="I4">
        <v>52.25</v>
      </c>
      <c r="J4">
        <v>79.87</v>
      </c>
      <c r="K4">
        <v>89.54</v>
      </c>
      <c r="L4">
        <v>83.12</v>
      </c>
      <c r="M4">
        <v>89.42</v>
      </c>
      <c r="N4">
        <v>87.36</v>
      </c>
      <c r="O4">
        <v>84.67</v>
      </c>
      <c r="P4">
        <v>90.3</v>
      </c>
      <c r="Q4">
        <v>74.63</v>
      </c>
      <c r="R4">
        <v>63.07</v>
      </c>
      <c r="S4">
        <v>71.22</v>
      </c>
      <c r="T4">
        <v>74.040000000000006</v>
      </c>
      <c r="U4">
        <v>69.17</v>
      </c>
      <c r="V4">
        <v>71.930000000000007</v>
      </c>
      <c r="W4">
        <v>82.57</v>
      </c>
      <c r="X4">
        <v>81.34</v>
      </c>
      <c r="Y4">
        <v>66.06</v>
      </c>
      <c r="Z4">
        <v>82.27</v>
      </c>
      <c r="AA4">
        <v>81.52</v>
      </c>
      <c r="AB4">
        <v>49.69</v>
      </c>
      <c r="AC4">
        <v>84.21</v>
      </c>
      <c r="AD4">
        <v>85.37</v>
      </c>
      <c r="AE4">
        <v>89.24</v>
      </c>
      <c r="AF4">
        <v>82.44</v>
      </c>
      <c r="AG4">
        <v>66.319999999999993</v>
      </c>
      <c r="AH4">
        <v>83.59</v>
      </c>
      <c r="AI4">
        <v>64.680000000000007</v>
      </c>
      <c r="AJ4">
        <v>63.12</v>
      </c>
      <c r="AK4">
        <v>85.8</v>
      </c>
      <c r="AL4">
        <v>71.06</v>
      </c>
      <c r="AM4">
        <v>53.8</v>
      </c>
      <c r="AN4">
        <v>52.85</v>
      </c>
      <c r="AO4">
        <v>76.510000000000005</v>
      </c>
      <c r="AP4">
        <f t="shared" si="0"/>
        <v>75.821999999999989</v>
      </c>
    </row>
    <row r="5" spans="1:42" x14ac:dyDescent="0.3">
      <c r="A5">
        <v>2011</v>
      </c>
      <c r="B5">
        <v>91.49</v>
      </c>
      <c r="C5">
        <v>86.72</v>
      </c>
      <c r="D5">
        <v>72.28</v>
      </c>
      <c r="E5">
        <v>70.260000000000005</v>
      </c>
      <c r="F5">
        <v>85.22</v>
      </c>
      <c r="G5">
        <v>77.400000000000006</v>
      </c>
      <c r="H5">
        <v>84.99</v>
      </c>
      <c r="I5">
        <v>49.29</v>
      </c>
      <c r="J5">
        <v>86.62</v>
      </c>
      <c r="K5">
        <v>85.56</v>
      </c>
      <c r="L5">
        <v>86.13</v>
      </c>
      <c r="M5">
        <v>85.79</v>
      </c>
      <c r="N5">
        <v>84.62</v>
      </c>
      <c r="O5">
        <v>82.37</v>
      </c>
      <c r="P5">
        <v>82.17</v>
      </c>
      <c r="Q5">
        <v>74.14</v>
      </c>
      <c r="R5">
        <v>64.06</v>
      </c>
      <c r="S5">
        <v>77.36</v>
      </c>
      <c r="T5">
        <v>73.5</v>
      </c>
      <c r="U5">
        <v>76.34</v>
      </c>
      <c r="V5">
        <v>67.41</v>
      </c>
      <c r="W5">
        <v>83.65</v>
      </c>
      <c r="X5">
        <v>82.72</v>
      </c>
      <c r="Y5">
        <v>65.790000000000006</v>
      </c>
      <c r="Z5">
        <v>76.58</v>
      </c>
      <c r="AA5">
        <v>86.14</v>
      </c>
      <c r="AB5">
        <v>60.72</v>
      </c>
      <c r="AC5">
        <v>77.91</v>
      </c>
      <c r="AD5">
        <v>88.47</v>
      </c>
      <c r="AE5">
        <v>93.42</v>
      </c>
      <c r="AF5">
        <v>78.17</v>
      </c>
      <c r="AG5">
        <v>66.569999999999993</v>
      </c>
      <c r="AH5">
        <v>83.3</v>
      </c>
      <c r="AI5">
        <v>61.88</v>
      </c>
      <c r="AJ5">
        <v>60.12</v>
      </c>
      <c r="AK5">
        <v>77.83</v>
      </c>
      <c r="AL5">
        <v>82.54</v>
      </c>
      <c r="AM5">
        <v>59.24</v>
      </c>
      <c r="AN5">
        <v>55.61</v>
      </c>
      <c r="AO5">
        <v>69.150000000000006</v>
      </c>
      <c r="AP5">
        <f t="shared" si="0"/>
        <v>76.338249999999988</v>
      </c>
    </row>
    <row r="6" spans="1:42" x14ac:dyDescent="0.3">
      <c r="A6">
        <v>2012</v>
      </c>
      <c r="B6">
        <v>92.47</v>
      </c>
      <c r="C6">
        <v>84.7</v>
      </c>
      <c r="D6">
        <v>81.459999999999994</v>
      </c>
      <c r="E6">
        <v>69.2</v>
      </c>
      <c r="F6">
        <v>78.8</v>
      </c>
      <c r="G6">
        <v>71.34</v>
      </c>
      <c r="H6">
        <v>86.85</v>
      </c>
      <c r="I6">
        <v>48.3</v>
      </c>
      <c r="J6">
        <v>83.44</v>
      </c>
      <c r="K6">
        <v>83.5</v>
      </c>
      <c r="L6">
        <v>84.36</v>
      </c>
      <c r="M6">
        <v>89.26</v>
      </c>
      <c r="N6">
        <v>81.510000000000005</v>
      </c>
      <c r="O6">
        <v>80.94</v>
      </c>
      <c r="P6">
        <v>85.16</v>
      </c>
      <c r="Q6">
        <v>72.58</v>
      </c>
      <c r="R6">
        <v>73.25</v>
      </c>
      <c r="S6">
        <v>86.15</v>
      </c>
      <c r="T6">
        <v>82.17</v>
      </c>
      <c r="U6">
        <v>76.099999999999994</v>
      </c>
      <c r="V6">
        <v>75.790000000000006</v>
      </c>
      <c r="W6">
        <v>83.29</v>
      </c>
      <c r="X6">
        <v>83.34</v>
      </c>
      <c r="Y6">
        <v>59.46</v>
      </c>
      <c r="Z6">
        <v>70.42</v>
      </c>
      <c r="AA6">
        <v>81.55</v>
      </c>
      <c r="AB6">
        <v>59.56</v>
      </c>
      <c r="AC6">
        <v>81</v>
      </c>
      <c r="AD6">
        <v>84.3</v>
      </c>
      <c r="AE6">
        <v>91.44</v>
      </c>
      <c r="AF6">
        <v>65.88</v>
      </c>
      <c r="AG6">
        <v>74.989999999999995</v>
      </c>
      <c r="AH6">
        <v>81.75</v>
      </c>
      <c r="AI6">
        <v>65.180000000000007</v>
      </c>
      <c r="AJ6">
        <v>59.53</v>
      </c>
      <c r="AK6">
        <v>73.83</v>
      </c>
      <c r="AL6">
        <v>78.260000000000005</v>
      </c>
      <c r="AM6">
        <v>62.78</v>
      </c>
      <c r="AN6">
        <v>57.73</v>
      </c>
      <c r="AO6">
        <v>85.09</v>
      </c>
      <c r="AP6">
        <f t="shared" si="0"/>
        <v>76.667750000000026</v>
      </c>
    </row>
    <row r="7" spans="1:42" x14ac:dyDescent="0.3">
      <c r="A7">
        <v>2013</v>
      </c>
      <c r="B7">
        <v>92.58</v>
      </c>
      <c r="C7">
        <v>84.46</v>
      </c>
      <c r="D7">
        <v>81.09</v>
      </c>
      <c r="E7">
        <v>76.8</v>
      </c>
      <c r="F7">
        <v>74.09</v>
      </c>
      <c r="G7">
        <v>64.05</v>
      </c>
      <c r="H7">
        <v>88.66</v>
      </c>
      <c r="I7">
        <v>52.91</v>
      </c>
      <c r="J7">
        <v>86</v>
      </c>
      <c r="K7">
        <v>82.86</v>
      </c>
      <c r="L7">
        <v>88.67</v>
      </c>
      <c r="M7">
        <v>87.08</v>
      </c>
      <c r="N7">
        <v>83.57</v>
      </c>
      <c r="O7">
        <v>87.7</v>
      </c>
      <c r="P7">
        <v>84.25</v>
      </c>
      <c r="Q7">
        <v>65.150000000000006</v>
      </c>
      <c r="R7">
        <v>67.95</v>
      </c>
      <c r="S7">
        <v>88.44</v>
      </c>
      <c r="T7">
        <v>82.32</v>
      </c>
      <c r="U7">
        <v>73.83</v>
      </c>
      <c r="V7">
        <v>73.62</v>
      </c>
      <c r="W7">
        <v>86.95</v>
      </c>
      <c r="X7">
        <v>81.3</v>
      </c>
      <c r="Y7">
        <v>50.77</v>
      </c>
      <c r="Z7">
        <v>67.34</v>
      </c>
      <c r="AA7">
        <v>87.91</v>
      </c>
      <c r="AB7">
        <v>57.75</v>
      </c>
      <c r="AC7">
        <v>79.78</v>
      </c>
      <c r="AD7">
        <v>84.38</v>
      </c>
      <c r="AE7">
        <v>89.72</v>
      </c>
      <c r="AF7">
        <v>69.709999999999994</v>
      </c>
      <c r="AG7">
        <v>75.31</v>
      </c>
      <c r="AH7">
        <v>80.739999999999995</v>
      </c>
      <c r="AI7">
        <v>65.5</v>
      </c>
      <c r="AJ7">
        <v>55.84</v>
      </c>
      <c r="AK7">
        <v>73.73</v>
      </c>
      <c r="AL7">
        <v>79</v>
      </c>
      <c r="AM7">
        <v>61.2</v>
      </c>
      <c r="AN7">
        <v>61.56</v>
      </c>
      <c r="AO7">
        <v>89.87</v>
      </c>
      <c r="AP7">
        <f t="shared" si="0"/>
        <v>76.61099999999999</v>
      </c>
    </row>
    <row r="8" spans="1:42" x14ac:dyDescent="0.3">
      <c r="A8">
        <v>2014</v>
      </c>
      <c r="B8">
        <v>88.55</v>
      </c>
      <c r="C8">
        <v>84.3</v>
      </c>
      <c r="D8">
        <v>89.7</v>
      </c>
      <c r="E8">
        <v>74.62</v>
      </c>
      <c r="F8">
        <v>81.39</v>
      </c>
      <c r="G8">
        <v>59.72</v>
      </c>
      <c r="H8">
        <v>84.89</v>
      </c>
      <c r="I8">
        <v>55.61</v>
      </c>
      <c r="J8">
        <v>85.64</v>
      </c>
      <c r="K8">
        <v>84.5</v>
      </c>
      <c r="L8">
        <v>86.12</v>
      </c>
      <c r="M8">
        <v>87.02</v>
      </c>
      <c r="N8">
        <v>86.21</v>
      </c>
      <c r="O8">
        <v>90.7</v>
      </c>
      <c r="P8">
        <v>84.53</v>
      </c>
      <c r="Q8">
        <v>71.900000000000006</v>
      </c>
      <c r="R8">
        <v>69.150000000000006</v>
      </c>
      <c r="S8">
        <v>79.849999999999994</v>
      </c>
      <c r="T8">
        <v>80.36</v>
      </c>
      <c r="U8">
        <v>71.040000000000006</v>
      </c>
      <c r="V8">
        <v>70.23</v>
      </c>
      <c r="W8">
        <v>84.07</v>
      </c>
      <c r="X8">
        <v>86.52</v>
      </c>
      <c r="Y8">
        <v>60.57</v>
      </c>
      <c r="Z8">
        <v>74.099999999999994</v>
      </c>
      <c r="AA8">
        <v>86.02</v>
      </c>
      <c r="AB8">
        <v>64</v>
      </c>
      <c r="AC8">
        <v>81.89</v>
      </c>
      <c r="AD8">
        <v>84.14</v>
      </c>
      <c r="AE8">
        <v>92.89</v>
      </c>
      <c r="AF8">
        <v>74.59</v>
      </c>
      <c r="AG8">
        <v>72.680000000000007</v>
      </c>
      <c r="AH8">
        <v>76.88</v>
      </c>
      <c r="AI8">
        <v>62.67</v>
      </c>
      <c r="AJ8">
        <v>64.7</v>
      </c>
      <c r="AK8">
        <v>79.37</v>
      </c>
      <c r="AL8">
        <v>68.459999999999994</v>
      </c>
      <c r="AM8">
        <v>67.86</v>
      </c>
      <c r="AN8">
        <v>68.38</v>
      </c>
      <c r="AO8">
        <v>87.02</v>
      </c>
      <c r="AP8">
        <f t="shared" si="0"/>
        <v>77.570999999999998</v>
      </c>
    </row>
    <row r="9" spans="1:42" x14ac:dyDescent="0.3">
      <c r="A9">
        <v>2015</v>
      </c>
      <c r="B9">
        <v>86.49</v>
      </c>
      <c r="C9">
        <v>84.24</v>
      </c>
      <c r="D9">
        <v>89.34</v>
      </c>
      <c r="E9">
        <v>73.459999999999994</v>
      </c>
      <c r="F9">
        <v>83.76</v>
      </c>
      <c r="G9">
        <v>68.209999999999994</v>
      </c>
      <c r="H9">
        <v>82.6</v>
      </c>
      <c r="I9">
        <v>50.97</v>
      </c>
      <c r="J9">
        <v>88.1</v>
      </c>
      <c r="K9">
        <v>83.52</v>
      </c>
      <c r="L9">
        <v>88.46</v>
      </c>
      <c r="M9">
        <v>87.09</v>
      </c>
      <c r="N9">
        <v>86.02</v>
      </c>
      <c r="O9">
        <v>86.22</v>
      </c>
      <c r="P9">
        <v>83.81</v>
      </c>
      <c r="Q9">
        <v>82.58</v>
      </c>
      <c r="R9">
        <v>76.53</v>
      </c>
      <c r="S9">
        <v>82.62</v>
      </c>
      <c r="T9">
        <v>91.22</v>
      </c>
      <c r="U9">
        <v>71.87</v>
      </c>
      <c r="V9">
        <v>78.63</v>
      </c>
      <c r="W9">
        <v>80.180000000000007</v>
      </c>
      <c r="X9">
        <v>82.38</v>
      </c>
      <c r="Y9">
        <v>57.45</v>
      </c>
      <c r="Z9">
        <v>74.489999999999995</v>
      </c>
      <c r="AA9">
        <v>86.84</v>
      </c>
      <c r="AB9">
        <v>60.93</v>
      </c>
      <c r="AC9">
        <v>86.7</v>
      </c>
      <c r="AD9">
        <v>86.32</v>
      </c>
      <c r="AE9">
        <v>88.9</v>
      </c>
      <c r="AF9">
        <v>76.69</v>
      </c>
      <c r="AG9">
        <v>78.349999999999994</v>
      </c>
      <c r="AH9">
        <v>80.569999999999993</v>
      </c>
      <c r="AI9">
        <v>64.540000000000006</v>
      </c>
      <c r="AJ9">
        <v>60.53</v>
      </c>
      <c r="AK9">
        <v>80.16</v>
      </c>
      <c r="AL9">
        <v>66.53</v>
      </c>
      <c r="AM9">
        <v>66.92</v>
      </c>
      <c r="AN9">
        <v>60.99</v>
      </c>
      <c r="AO9">
        <v>89.54</v>
      </c>
      <c r="AP9">
        <f t="shared" si="0"/>
        <v>78.368750000000006</v>
      </c>
    </row>
    <row r="10" spans="1:42" x14ac:dyDescent="0.3">
      <c r="A10">
        <v>2016</v>
      </c>
      <c r="B10">
        <v>85.32</v>
      </c>
      <c r="C10">
        <v>82.99</v>
      </c>
      <c r="D10">
        <v>87.48</v>
      </c>
      <c r="E10">
        <v>79.790000000000006</v>
      </c>
      <c r="F10">
        <v>83.04</v>
      </c>
      <c r="G10">
        <v>69.66</v>
      </c>
      <c r="H10">
        <v>85.29</v>
      </c>
      <c r="I10">
        <v>53.09</v>
      </c>
      <c r="J10">
        <v>80.75</v>
      </c>
      <c r="K10">
        <v>82.46</v>
      </c>
      <c r="L10">
        <v>86.65</v>
      </c>
      <c r="M10">
        <v>89.69</v>
      </c>
      <c r="N10">
        <v>88.79</v>
      </c>
      <c r="O10">
        <v>86.04</v>
      </c>
      <c r="P10">
        <v>79.209999999999994</v>
      </c>
      <c r="Q10">
        <v>79.400000000000006</v>
      </c>
      <c r="R10">
        <v>77.260000000000005</v>
      </c>
      <c r="S10">
        <v>91.38</v>
      </c>
      <c r="T10">
        <v>91.46</v>
      </c>
      <c r="U10">
        <v>68.56</v>
      </c>
      <c r="V10">
        <v>79.400000000000006</v>
      </c>
      <c r="W10">
        <v>76.540000000000006</v>
      </c>
      <c r="X10">
        <v>76.11</v>
      </c>
      <c r="Y10">
        <v>63.01</v>
      </c>
      <c r="Z10">
        <v>82.53</v>
      </c>
      <c r="AA10">
        <v>85.44</v>
      </c>
      <c r="AB10">
        <v>61.42</v>
      </c>
      <c r="AC10">
        <v>83.23</v>
      </c>
      <c r="AD10">
        <v>85.03</v>
      </c>
      <c r="AE10">
        <v>87.22</v>
      </c>
      <c r="AF10">
        <v>76.78</v>
      </c>
      <c r="AG10">
        <v>72.41</v>
      </c>
      <c r="AH10">
        <v>71.36</v>
      </c>
      <c r="AI10">
        <v>66.41</v>
      </c>
      <c r="AJ10">
        <v>62.48</v>
      </c>
      <c r="AK10">
        <v>79.89</v>
      </c>
      <c r="AL10">
        <v>63.5</v>
      </c>
      <c r="AM10">
        <v>79.709999999999994</v>
      </c>
      <c r="AN10">
        <v>61.04</v>
      </c>
      <c r="AO10">
        <v>87.86</v>
      </c>
      <c r="AP10">
        <f t="shared" si="0"/>
        <v>78.24199999999999</v>
      </c>
    </row>
    <row r="11" spans="1:42" x14ac:dyDescent="0.3">
      <c r="A11">
        <v>2017</v>
      </c>
      <c r="B11">
        <v>83.32</v>
      </c>
      <c r="C11">
        <v>85.79</v>
      </c>
      <c r="D11">
        <v>90.01</v>
      </c>
      <c r="E11">
        <v>82.04</v>
      </c>
      <c r="F11">
        <v>81.599999999999994</v>
      </c>
      <c r="G11">
        <v>77.34</v>
      </c>
      <c r="H11">
        <v>85.23</v>
      </c>
      <c r="I11">
        <v>57.03</v>
      </c>
      <c r="J11">
        <v>84.3</v>
      </c>
      <c r="K11">
        <v>81.61</v>
      </c>
      <c r="L11">
        <v>86.12</v>
      </c>
      <c r="M11">
        <v>93.86</v>
      </c>
      <c r="N11">
        <v>88.86</v>
      </c>
      <c r="O11">
        <v>91.84</v>
      </c>
      <c r="P11">
        <v>84.99</v>
      </c>
      <c r="Q11">
        <v>80.38</v>
      </c>
      <c r="R11">
        <v>80.98</v>
      </c>
      <c r="S11">
        <v>90.94</v>
      </c>
      <c r="T11">
        <v>95.72</v>
      </c>
      <c r="U11">
        <v>72.91</v>
      </c>
      <c r="V11">
        <v>76.989999999999995</v>
      </c>
      <c r="W11">
        <v>73.89</v>
      </c>
      <c r="X11">
        <v>82.28</v>
      </c>
      <c r="Y11">
        <v>63.45</v>
      </c>
      <c r="Z11">
        <v>73.540000000000006</v>
      </c>
      <c r="AA11">
        <v>82.25</v>
      </c>
      <c r="AB11">
        <v>56.39</v>
      </c>
      <c r="AC11">
        <v>76.03</v>
      </c>
      <c r="AD11">
        <v>84.74</v>
      </c>
      <c r="AE11">
        <v>89.81</v>
      </c>
      <c r="AF11">
        <v>74.62</v>
      </c>
      <c r="AG11">
        <v>75.94</v>
      </c>
      <c r="AH11">
        <v>79.72</v>
      </c>
      <c r="AI11">
        <v>68.16</v>
      </c>
      <c r="AJ11">
        <v>70.06</v>
      </c>
      <c r="AK11">
        <v>85.18</v>
      </c>
      <c r="AL11">
        <v>70.739999999999995</v>
      </c>
      <c r="AM11">
        <v>84.82</v>
      </c>
      <c r="AN11">
        <v>57.73</v>
      </c>
      <c r="AO11">
        <v>77.180000000000007</v>
      </c>
      <c r="AP11">
        <f t="shared" si="0"/>
        <v>79.459749999999971</v>
      </c>
    </row>
    <row r="12" spans="1:42" x14ac:dyDescent="0.3">
      <c r="A12">
        <v>2018</v>
      </c>
      <c r="B12">
        <v>90.57</v>
      </c>
      <c r="C12">
        <v>83.85</v>
      </c>
      <c r="D12">
        <v>89.59</v>
      </c>
      <c r="E12">
        <v>84.33</v>
      </c>
      <c r="F12">
        <v>89.01</v>
      </c>
      <c r="G12">
        <v>79.03</v>
      </c>
      <c r="H12">
        <v>89.3</v>
      </c>
      <c r="I12">
        <v>58.6</v>
      </c>
      <c r="J12">
        <v>80.459999999999994</v>
      </c>
      <c r="K12">
        <v>83.38</v>
      </c>
      <c r="L12">
        <v>94.94</v>
      </c>
      <c r="M12">
        <v>94.6</v>
      </c>
      <c r="N12">
        <v>90.29</v>
      </c>
      <c r="O12">
        <v>92.74</v>
      </c>
      <c r="P12">
        <v>91.74</v>
      </c>
      <c r="Q12">
        <v>74.069999999999993</v>
      </c>
      <c r="R12">
        <v>82.82</v>
      </c>
      <c r="S12">
        <v>92.11</v>
      </c>
      <c r="T12">
        <v>94.63</v>
      </c>
      <c r="U12">
        <v>68.739999999999995</v>
      </c>
      <c r="V12">
        <v>77.83</v>
      </c>
      <c r="W12">
        <v>72.39</v>
      </c>
      <c r="X12">
        <v>85.98</v>
      </c>
      <c r="Y12">
        <v>64.47</v>
      </c>
      <c r="Z12">
        <v>72.59</v>
      </c>
      <c r="AA12">
        <v>85.53</v>
      </c>
      <c r="AB12">
        <v>61.89</v>
      </c>
      <c r="AC12">
        <v>78.16</v>
      </c>
      <c r="AD12">
        <v>85.79</v>
      </c>
      <c r="AE12">
        <v>92.75</v>
      </c>
      <c r="AF12">
        <v>76.88</v>
      </c>
      <c r="AG12">
        <v>84.99</v>
      </c>
      <c r="AH12">
        <v>89.39</v>
      </c>
      <c r="AI12">
        <v>73.75</v>
      </c>
      <c r="AJ12">
        <v>75.239999999999995</v>
      </c>
      <c r="AK12">
        <v>83.04</v>
      </c>
      <c r="AL12">
        <v>74.31</v>
      </c>
      <c r="AM12">
        <v>87.76</v>
      </c>
      <c r="AN12">
        <v>65.02</v>
      </c>
      <c r="AO12">
        <v>84.37</v>
      </c>
      <c r="AP12">
        <f t="shared" si="0"/>
        <v>81.923249999999982</v>
      </c>
    </row>
    <row r="13" spans="1:42" x14ac:dyDescent="0.3">
      <c r="A13">
        <v>2019</v>
      </c>
      <c r="B13">
        <v>89.57</v>
      </c>
      <c r="C13">
        <v>85.49</v>
      </c>
      <c r="D13">
        <v>93.22</v>
      </c>
      <c r="E13">
        <v>86</v>
      </c>
      <c r="F13">
        <v>90.8</v>
      </c>
      <c r="G13">
        <v>80.97</v>
      </c>
      <c r="H13">
        <v>88.9</v>
      </c>
      <c r="I13">
        <v>60.86</v>
      </c>
      <c r="J13">
        <v>81.180000000000007</v>
      </c>
      <c r="K13">
        <v>85.06</v>
      </c>
      <c r="L13">
        <v>93.8</v>
      </c>
      <c r="M13">
        <v>93.76</v>
      </c>
      <c r="N13">
        <v>91.72</v>
      </c>
      <c r="O13">
        <v>91.32</v>
      </c>
      <c r="P13">
        <v>88.98</v>
      </c>
      <c r="Q13">
        <v>79.52</v>
      </c>
      <c r="R13">
        <v>84.37</v>
      </c>
      <c r="S13">
        <v>90.73</v>
      </c>
      <c r="T13">
        <v>95.2</v>
      </c>
      <c r="U13">
        <v>70.790000000000006</v>
      </c>
      <c r="V13">
        <v>82.47</v>
      </c>
      <c r="W13">
        <v>74.78</v>
      </c>
      <c r="X13">
        <v>84.34</v>
      </c>
      <c r="Y13">
        <v>63.36</v>
      </c>
      <c r="Z13">
        <v>74.39</v>
      </c>
      <c r="AA13">
        <v>81.89</v>
      </c>
      <c r="AB13">
        <v>68.31</v>
      </c>
      <c r="AC13">
        <v>79.010000000000005</v>
      </c>
      <c r="AD13">
        <v>82.81</v>
      </c>
      <c r="AE13">
        <v>93.9</v>
      </c>
      <c r="AF13">
        <v>75.239999999999995</v>
      </c>
      <c r="AG13">
        <v>83.6</v>
      </c>
      <c r="AH13">
        <v>88.19</v>
      </c>
      <c r="AI13">
        <v>70.58</v>
      </c>
      <c r="AJ13">
        <v>78.36</v>
      </c>
      <c r="AK13">
        <v>75.959999999999994</v>
      </c>
      <c r="AL13">
        <v>77.680000000000007</v>
      </c>
      <c r="AM13">
        <v>89.91</v>
      </c>
      <c r="AN13">
        <v>64.78</v>
      </c>
      <c r="AO13">
        <v>79.989999999999995</v>
      </c>
      <c r="AP13">
        <f t="shared" si="0"/>
        <v>82.294749999999993</v>
      </c>
    </row>
    <row r="14" spans="1:42" x14ac:dyDescent="0.3">
      <c r="A14">
        <v>2020</v>
      </c>
      <c r="B14">
        <v>91.73</v>
      </c>
      <c r="C14">
        <v>86.2</v>
      </c>
      <c r="D14">
        <v>95.14</v>
      </c>
      <c r="E14">
        <v>80.680000000000007</v>
      </c>
      <c r="F14">
        <v>92.65</v>
      </c>
      <c r="G14">
        <v>78.849999999999994</v>
      </c>
      <c r="H14">
        <v>89.37</v>
      </c>
      <c r="I14">
        <v>63.82</v>
      </c>
      <c r="J14">
        <v>83.54</v>
      </c>
      <c r="K14">
        <v>86.11</v>
      </c>
      <c r="L14">
        <v>93.43</v>
      </c>
      <c r="M14">
        <v>95.1</v>
      </c>
      <c r="N14">
        <v>91.7</v>
      </c>
      <c r="O14">
        <v>89.64</v>
      </c>
      <c r="P14">
        <v>88.85</v>
      </c>
      <c r="Q14">
        <v>83.95</v>
      </c>
      <c r="R14">
        <v>89.7</v>
      </c>
      <c r="S14">
        <v>90.73</v>
      </c>
      <c r="T14">
        <v>94.98</v>
      </c>
      <c r="U14">
        <v>72.37</v>
      </c>
      <c r="V14">
        <v>86.28</v>
      </c>
      <c r="W14">
        <v>73.28</v>
      </c>
      <c r="X14">
        <v>81.06</v>
      </c>
      <c r="Y14">
        <v>66.39</v>
      </c>
      <c r="Z14">
        <v>73.27</v>
      </c>
      <c r="AA14">
        <v>78.72</v>
      </c>
      <c r="AB14">
        <v>68.540000000000006</v>
      </c>
      <c r="AC14">
        <v>78.06</v>
      </c>
      <c r="AD14">
        <v>83.99</v>
      </c>
      <c r="AE14">
        <v>93.79</v>
      </c>
      <c r="AF14">
        <v>89.69</v>
      </c>
      <c r="AG14">
        <v>82.88</v>
      </c>
      <c r="AH14">
        <v>82.23</v>
      </c>
      <c r="AI14">
        <v>72.38</v>
      </c>
      <c r="AJ14">
        <v>75.7</v>
      </c>
      <c r="AK14">
        <v>79.760000000000005</v>
      </c>
      <c r="AL14">
        <v>78.39</v>
      </c>
      <c r="AM14">
        <v>88.72</v>
      </c>
      <c r="AN14">
        <v>66.38</v>
      </c>
      <c r="AO14">
        <v>81.8</v>
      </c>
      <c r="AP14">
        <f t="shared" si="0"/>
        <v>82.996250000000003</v>
      </c>
    </row>
    <row r="15" spans="1:42" x14ac:dyDescent="0.3">
      <c r="A15">
        <v>2021</v>
      </c>
      <c r="B15">
        <v>84.67</v>
      </c>
      <c r="C15">
        <v>85.72</v>
      </c>
      <c r="D15">
        <v>94.17</v>
      </c>
      <c r="E15">
        <v>78.81</v>
      </c>
      <c r="F15">
        <v>94.26</v>
      </c>
      <c r="G15">
        <v>81.44</v>
      </c>
      <c r="H15">
        <v>90.48</v>
      </c>
      <c r="I15">
        <v>82.75</v>
      </c>
      <c r="J15">
        <v>88.98</v>
      </c>
      <c r="K15">
        <v>84.75</v>
      </c>
      <c r="L15">
        <v>91.64</v>
      </c>
      <c r="M15">
        <v>95.58</v>
      </c>
      <c r="N15">
        <v>92.57</v>
      </c>
      <c r="O15">
        <v>89.95</v>
      </c>
      <c r="P15">
        <v>84.12</v>
      </c>
      <c r="Q15">
        <v>81.55</v>
      </c>
      <c r="R15">
        <v>91.27</v>
      </c>
      <c r="S15">
        <v>88.95</v>
      </c>
      <c r="T15">
        <v>94.58</v>
      </c>
      <c r="U15">
        <v>74.19</v>
      </c>
      <c r="V15">
        <v>83.16</v>
      </c>
      <c r="W15">
        <v>72.099999999999994</v>
      </c>
      <c r="X15">
        <v>79.69</v>
      </c>
      <c r="Y15">
        <v>77.819999999999993</v>
      </c>
      <c r="Z15">
        <v>73.37</v>
      </c>
      <c r="AA15">
        <v>78.91</v>
      </c>
      <c r="AB15">
        <v>77.14</v>
      </c>
      <c r="AC15">
        <v>80</v>
      </c>
      <c r="AD15">
        <v>83.54</v>
      </c>
      <c r="AE15">
        <v>94.05</v>
      </c>
      <c r="AF15">
        <v>92.73</v>
      </c>
      <c r="AG15">
        <v>86.49</v>
      </c>
      <c r="AH15">
        <v>84.32</v>
      </c>
      <c r="AI15">
        <v>74.760000000000005</v>
      </c>
      <c r="AJ15">
        <v>76.72</v>
      </c>
      <c r="AK15">
        <v>75.06</v>
      </c>
      <c r="AL15">
        <v>75.599999999999994</v>
      </c>
      <c r="AM15">
        <v>89.42</v>
      </c>
      <c r="AN15">
        <v>66.86</v>
      </c>
      <c r="AO15">
        <v>82.65</v>
      </c>
      <c r="AP15">
        <f t="shared" si="0"/>
        <v>83.870499999999993</v>
      </c>
    </row>
  </sheetData>
  <dataValidations count="1">
    <dataValidation allowBlank="1" showErrorMessage="1" promptTitle="TRAFO" prompt="$A$1:$AP$15" sqref="A1" xr:uid="{6551B426-DDEE-4DDC-AFD3-C1A31040B6C9}"/>
  </dataValidations>
  <pageMargins left="0.7" right="0.7" top="0.75" bottom="0.75" header="0.3" footer="0.3"/>
  <ignoredErrors>
    <ignoredError sqref="AP2:AP15" formulaRange="1"/>
  </ignoredErrors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643BEE-05AD-40AE-83F5-EFF3997659B6}">
  <dimension ref="A1:Y4429"/>
  <sheetViews>
    <sheetView zoomScale="85" zoomScaleNormal="85" workbookViewId="0">
      <selection activeCell="J2" sqref="J2"/>
    </sheetView>
  </sheetViews>
  <sheetFormatPr defaultRowHeight="14.4" x14ac:dyDescent="0.3"/>
  <sheetData>
    <row r="1" spans="1:25" ht="15" thickBot="1" x14ac:dyDescent="0.35">
      <c r="A1" s="15" t="s">
        <v>711</v>
      </c>
      <c r="D1" s="15" t="s">
        <v>706</v>
      </c>
      <c r="E1" s="15"/>
    </row>
    <row r="2" spans="1:25" ht="15" thickBot="1" x14ac:dyDescent="0.35">
      <c r="A2" s="15" t="s">
        <v>712</v>
      </c>
      <c r="D2" s="15" t="str">
        <f>_xll.RtGet("IDN",D1,"CF_EXCHNG")&amp;" "&amp;_xll.RtGet("IDN",D1,"CF_NAME")</f>
        <v>#N/A Not Signed In #N/A Not Signed In</v>
      </c>
      <c r="E2" s="15"/>
      <c r="J2" s="38" t="s">
        <v>674</v>
      </c>
      <c r="K2" s="41" t="s">
        <v>715</v>
      </c>
      <c r="L2" s="41" t="s">
        <v>716</v>
      </c>
      <c r="M2" s="41" t="s">
        <v>717</v>
      </c>
      <c r="N2" s="41" t="s">
        <v>718</v>
      </c>
      <c r="O2" s="42" t="s">
        <v>719</v>
      </c>
    </row>
    <row r="3" spans="1:25" x14ac:dyDescent="0.3">
      <c r="A3" s="15" t="s">
        <v>710</v>
      </c>
      <c r="D3" s="15" t="s">
        <v>709</v>
      </c>
      <c r="E3" s="15"/>
      <c r="G3" t="s">
        <v>722</v>
      </c>
      <c r="J3" s="39">
        <v>2008</v>
      </c>
      <c r="K3" s="12">
        <v>19.974545454545453</v>
      </c>
      <c r="L3" s="12">
        <v>20.055</v>
      </c>
      <c r="M3" s="12">
        <v>0.45977986108697411</v>
      </c>
      <c r="N3" s="12">
        <v>18.579999999999998</v>
      </c>
      <c r="O3" s="33">
        <v>20.62</v>
      </c>
      <c r="Q3" t="s">
        <v>714</v>
      </c>
    </row>
    <row r="4" spans="1:25" x14ac:dyDescent="0.3">
      <c r="A4" s="16">
        <v>45378</v>
      </c>
      <c r="B4" s="15">
        <v>60.05</v>
      </c>
      <c r="D4" s="16" t="s">
        <v>707</v>
      </c>
      <c r="E4" s="15" t="s">
        <v>708</v>
      </c>
      <c r="G4" t="s">
        <v>714</v>
      </c>
      <c r="H4" t="s">
        <v>713</v>
      </c>
      <c r="J4" s="39">
        <v>2009</v>
      </c>
      <c r="K4" s="12">
        <v>16.568333333333328</v>
      </c>
      <c r="L4" s="12">
        <v>16.79</v>
      </c>
      <c r="M4" s="12">
        <v>1.6540045172708731</v>
      </c>
      <c r="N4" s="12">
        <v>11.3</v>
      </c>
      <c r="O4" s="33">
        <v>19.829999999999998</v>
      </c>
      <c r="Q4" s="21">
        <v>45352</v>
      </c>
      <c r="R4" s="22"/>
      <c r="U4" s="114" t="s">
        <v>724</v>
      </c>
      <c r="V4" s="114"/>
      <c r="X4" s="114" t="s">
        <v>723</v>
      </c>
      <c r="Y4" s="114"/>
    </row>
    <row r="5" spans="1:25" x14ac:dyDescent="0.3">
      <c r="A5" s="16">
        <v>45377</v>
      </c>
      <c r="B5" s="15">
        <v>60.4</v>
      </c>
      <c r="D5" s="16">
        <v>45377</v>
      </c>
      <c r="E5" s="15">
        <v>72.05</v>
      </c>
      <c r="G5" s="17">
        <v>38717</v>
      </c>
      <c r="H5">
        <v>21.7</v>
      </c>
      <c r="J5" s="39">
        <v>2010</v>
      </c>
      <c r="K5" s="12">
        <v>16.501712062256811</v>
      </c>
      <c r="L5" s="12">
        <v>16.559999999999999</v>
      </c>
      <c r="M5" s="12">
        <v>0.91899930073815916</v>
      </c>
      <c r="N5" s="12">
        <v>14.54</v>
      </c>
      <c r="O5" s="33">
        <v>19.02</v>
      </c>
      <c r="Q5" s="21">
        <v>45323</v>
      </c>
      <c r="R5" s="23"/>
      <c r="U5" s="114"/>
      <c r="V5" s="114"/>
      <c r="X5" s="114"/>
      <c r="Y5" s="114"/>
    </row>
    <row r="6" spans="1:25" x14ac:dyDescent="0.3">
      <c r="A6" s="16">
        <v>45376</v>
      </c>
      <c r="B6" s="15">
        <v>63.08</v>
      </c>
      <c r="D6" s="16">
        <v>45376</v>
      </c>
      <c r="E6" s="15">
        <v>74.95</v>
      </c>
      <c r="G6" s="17">
        <v>39082</v>
      </c>
      <c r="H6">
        <v>6.6</v>
      </c>
      <c r="J6" s="39">
        <v>2011</v>
      </c>
      <c r="K6" s="12">
        <v>14.778235294117646</v>
      </c>
      <c r="L6" s="12">
        <v>14.85</v>
      </c>
      <c r="M6" s="12">
        <v>3.3939745373710641</v>
      </c>
      <c r="N6" s="12">
        <v>7.39</v>
      </c>
      <c r="O6" s="33">
        <v>19.690000000000001</v>
      </c>
      <c r="Q6" s="21">
        <v>45292</v>
      </c>
      <c r="R6" s="23"/>
      <c r="U6" s="114"/>
      <c r="V6" s="114"/>
      <c r="X6" s="114"/>
      <c r="Y6" s="114"/>
    </row>
    <row r="7" spans="1:25" x14ac:dyDescent="0.3">
      <c r="A7" s="16">
        <v>45373</v>
      </c>
      <c r="B7" s="15">
        <v>59.66</v>
      </c>
      <c r="D7" s="16">
        <v>45373</v>
      </c>
      <c r="E7" s="15">
        <v>71.11</v>
      </c>
      <c r="G7" s="17">
        <v>39447</v>
      </c>
      <c r="H7">
        <v>22.41</v>
      </c>
      <c r="J7" s="39">
        <v>2012</v>
      </c>
      <c r="K7" s="12">
        <v>7.9368359374999926</v>
      </c>
      <c r="L7" s="12">
        <v>7.8900000000000006</v>
      </c>
      <c r="M7" s="12">
        <v>0.79890045802565768</v>
      </c>
      <c r="N7" s="12">
        <v>5.99</v>
      </c>
      <c r="O7" s="33">
        <v>10.31</v>
      </c>
      <c r="Q7" s="21">
        <v>45261</v>
      </c>
      <c r="R7" s="23"/>
      <c r="U7" t="s">
        <v>674</v>
      </c>
      <c r="V7" t="s">
        <v>721</v>
      </c>
      <c r="X7" t="s">
        <v>674</v>
      </c>
      <c r="Y7" t="s">
        <v>721</v>
      </c>
    </row>
    <row r="8" spans="1:25" x14ac:dyDescent="0.3">
      <c r="A8" s="16">
        <v>45372</v>
      </c>
      <c r="B8" s="15">
        <v>57.28</v>
      </c>
      <c r="D8" s="16">
        <v>45372</v>
      </c>
      <c r="E8" s="15">
        <v>68.38</v>
      </c>
      <c r="G8" s="17">
        <v>39813</v>
      </c>
      <c r="H8">
        <v>15.9</v>
      </c>
      <c r="I8" s="6"/>
      <c r="J8" s="39">
        <v>2013</v>
      </c>
      <c r="K8" s="12">
        <v>4.5099606299212596</v>
      </c>
      <c r="L8" s="12">
        <v>4.4850000000000003</v>
      </c>
      <c r="M8" s="12">
        <v>0.68954138475122173</v>
      </c>
      <c r="N8" s="12">
        <v>2.75</v>
      </c>
      <c r="O8" s="33">
        <v>6.66</v>
      </c>
      <c r="Q8" s="21">
        <v>45231</v>
      </c>
      <c r="R8" s="23"/>
      <c r="U8" s="12">
        <v>19.974545454545453</v>
      </c>
      <c r="V8" s="12">
        <v>25.786875000000009</v>
      </c>
      <c r="X8" s="6">
        <v>15.9</v>
      </c>
      <c r="Y8" s="7">
        <v>23.50890625000001</v>
      </c>
    </row>
    <row r="9" spans="1:25" x14ac:dyDescent="0.3">
      <c r="A9" s="16">
        <v>45371</v>
      </c>
      <c r="B9" s="15">
        <v>58.8</v>
      </c>
      <c r="D9" s="16">
        <v>45371</v>
      </c>
      <c r="E9" s="15">
        <v>70.069999999999993</v>
      </c>
      <c r="G9" s="17">
        <v>40178</v>
      </c>
      <c r="H9">
        <v>12.53</v>
      </c>
      <c r="I9" s="6"/>
      <c r="J9" s="39">
        <v>2014</v>
      </c>
      <c r="K9" s="12">
        <v>5.9405577689243021</v>
      </c>
      <c r="L9" s="12">
        <v>6.01</v>
      </c>
      <c r="M9" s="12">
        <v>0.6728985938305253</v>
      </c>
      <c r="N9" s="12">
        <v>4.3499999999999996</v>
      </c>
      <c r="O9" s="33">
        <v>7.24</v>
      </c>
      <c r="Q9" s="21">
        <v>45200</v>
      </c>
      <c r="R9" s="23"/>
      <c r="U9" s="12">
        <v>16.568333333333328</v>
      </c>
      <c r="V9" s="12">
        <v>16.611240310077516</v>
      </c>
      <c r="X9" s="6">
        <v>12.53</v>
      </c>
      <c r="Y9" s="7">
        <v>14.259066147859926</v>
      </c>
    </row>
    <row r="10" spans="1:25" x14ac:dyDescent="0.3">
      <c r="A10" s="16">
        <v>45370</v>
      </c>
      <c r="B10" s="15">
        <v>59</v>
      </c>
      <c r="D10" s="16">
        <v>45370</v>
      </c>
      <c r="E10" s="15">
        <v>70.25</v>
      </c>
      <c r="G10" s="17">
        <v>40543</v>
      </c>
      <c r="H10">
        <v>14.24</v>
      </c>
      <c r="I10" s="6"/>
      <c r="J10" s="39">
        <v>2015</v>
      </c>
      <c r="K10" s="12">
        <v>7.6819367588932828</v>
      </c>
      <c r="L10" s="12">
        <v>7.61</v>
      </c>
      <c r="M10" s="12">
        <v>0.58655809530055747</v>
      </c>
      <c r="N10" s="12">
        <v>6.42</v>
      </c>
      <c r="O10" s="33">
        <v>8.65</v>
      </c>
      <c r="Q10" s="21">
        <v>45170</v>
      </c>
      <c r="R10" s="23"/>
      <c r="U10" s="12">
        <v>16.501712062256811</v>
      </c>
      <c r="V10" s="12">
        <v>17.427003891050575</v>
      </c>
      <c r="X10" s="6">
        <v>14.24</v>
      </c>
      <c r="Y10" s="7">
        <v>15.305813953488377</v>
      </c>
    </row>
    <row r="11" spans="1:25" x14ac:dyDescent="0.3">
      <c r="A11" s="16">
        <v>45369</v>
      </c>
      <c r="B11" s="15">
        <v>59.56</v>
      </c>
      <c r="D11" s="16">
        <v>45369</v>
      </c>
      <c r="E11" s="15">
        <v>70.930000000000007</v>
      </c>
      <c r="G11" s="17">
        <v>40908</v>
      </c>
      <c r="H11">
        <v>7.32</v>
      </c>
      <c r="I11" s="6"/>
      <c r="J11" s="39">
        <v>2016</v>
      </c>
      <c r="K11" s="12">
        <v>5.3497665369649798</v>
      </c>
      <c r="L11" s="12">
        <v>5.26</v>
      </c>
      <c r="M11" s="12">
        <v>0.7768107652126538</v>
      </c>
      <c r="N11" s="12">
        <v>3.91</v>
      </c>
      <c r="O11" s="33">
        <v>8.0500000000000007</v>
      </c>
      <c r="Q11" s="21">
        <v>45139</v>
      </c>
      <c r="R11" s="23"/>
      <c r="U11" s="12">
        <v>14.778235294117646</v>
      </c>
      <c r="V11" s="12">
        <v>16.565686274509794</v>
      </c>
      <c r="X11" s="6">
        <v>7.32</v>
      </c>
      <c r="Y11" s="7">
        <v>14.467616731517507</v>
      </c>
    </row>
    <row r="12" spans="1:25" x14ac:dyDescent="0.3">
      <c r="A12" s="16">
        <v>45366</v>
      </c>
      <c r="B12" s="15">
        <v>57.56</v>
      </c>
      <c r="D12" s="16">
        <v>45366</v>
      </c>
      <c r="E12" s="15">
        <v>68.680000000000007</v>
      </c>
      <c r="G12" s="17">
        <v>41274</v>
      </c>
      <c r="H12">
        <v>6.67</v>
      </c>
      <c r="I12" s="6"/>
      <c r="J12" s="39">
        <v>2017</v>
      </c>
      <c r="K12" s="12">
        <v>5.8285490196078431</v>
      </c>
      <c r="L12" s="12">
        <v>5.31</v>
      </c>
      <c r="M12" s="12">
        <v>1.0997706768752866</v>
      </c>
      <c r="N12" s="12">
        <v>4.3499999999999996</v>
      </c>
      <c r="O12" s="33">
        <v>8.17</v>
      </c>
      <c r="Q12" s="21">
        <v>45108</v>
      </c>
      <c r="R12" s="23"/>
      <c r="U12" s="12">
        <v>7.9368359374999926</v>
      </c>
      <c r="V12" s="12">
        <v>9.5380468750000045</v>
      </c>
      <c r="X12" s="6">
        <v>6.67</v>
      </c>
      <c r="Y12" s="7">
        <v>8.2306853281853254</v>
      </c>
    </row>
    <row r="13" spans="1:25" x14ac:dyDescent="0.3">
      <c r="A13" s="16">
        <v>45365</v>
      </c>
      <c r="B13" s="15">
        <v>56.67</v>
      </c>
      <c r="D13" s="16">
        <v>45365</v>
      </c>
      <c r="E13" s="15">
        <v>67.69</v>
      </c>
      <c r="G13" s="17">
        <v>41639</v>
      </c>
      <c r="H13">
        <v>4.95</v>
      </c>
      <c r="I13" s="6"/>
      <c r="J13" s="39">
        <v>2018</v>
      </c>
      <c r="K13" s="12">
        <v>15.665081300813005</v>
      </c>
      <c r="L13" s="12">
        <v>15.855</v>
      </c>
      <c r="M13" s="12">
        <v>4.4236018637163488</v>
      </c>
      <c r="N13" s="12">
        <v>7.62</v>
      </c>
      <c r="O13" s="33">
        <v>25.19</v>
      </c>
      <c r="Q13" s="21">
        <v>45078</v>
      </c>
      <c r="R13" s="23"/>
      <c r="U13" s="12">
        <v>4.5099606299212596</v>
      </c>
      <c r="V13" s="12">
        <v>5.3667968749999986</v>
      </c>
      <c r="X13" s="6">
        <v>4.95</v>
      </c>
      <c r="Y13" s="7">
        <v>4.8155038759689912</v>
      </c>
    </row>
    <row r="14" spans="1:25" x14ac:dyDescent="0.3">
      <c r="A14" s="16">
        <v>45364</v>
      </c>
      <c r="B14" s="15">
        <v>54.29</v>
      </c>
      <c r="D14" s="16">
        <v>45364</v>
      </c>
      <c r="E14" s="15">
        <v>65.069999999999993</v>
      </c>
      <c r="G14" s="17">
        <v>42004</v>
      </c>
      <c r="H14">
        <v>7.34</v>
      </c>
      <c r="I14" s="6"/>
      <c r="J14" s="39">
        <v>2019</v>
      </c>
      <c r="K14" s="12">
        <v>24.825120000000009</v>
      </c>
      <c r="L14" s="12">
        <v>25.06</v>
      </c>
      <c r="M14" s="12">
        <v>2.1643456714674754</v>
      </c>
      <c r="N14" s="12">
        <v>18.72</v>
      </c>
      <c r="O14" s="33">
        <v>29.76</v>
      </c>
      <c r="Q14" s="21">
        <v>45047</v>
      </c>
      <c r="R14" s="23"/>
      <c r="U14" s="12">
        <v>5.9405577689243021</v>
      </c>
      <c r="V14" s="12">
        <v>6.9000390625000003</v>
      </c>
      <c r="X14" s="6">
        <v>7.34</v>
      </c>
      <c r="Y14" s="7">
        <v>6.3000583657587557</v>
      </c>
    </row>
    <row r="15" spans="1:25" x14ac:dyDescent="0.3">
      <c r="A15" s="16">
        <v>45363</v>
      </c>
      <c r="B15" s="15">
        <v>54.75</v>
      </c>
      <c r="D15" s="16">
        <v>45363</v>
      </c>
      <c r="E15" s="15">
        <v>65.53</v>
      </c>
      <c r="G15" s="17">
        <v>42369</v>
      </c>
      <c r="H15">
        <v>8.2899999999999991</v>
      </c>
      <c r="I15" s="6"/>
      <c r="J15" s="39">
        <v>2020</v>
      </c>
      <c r="K15" s="12">
        <v>24.792209302325578</v>
      </c>
      <c r="L15" s="12">
        <v>25.04</v>
      </c>
      <c r="M15" s="12">
        <v>3.6445125154912366</v>
      </c>
      <c r="N15" s="12">
        <v>15.23</v>
      </c>
      <c r="O15" s="33">
        <v>33.28</v>
      </c>
      <c r="Q15" s="21">
        <v>45017</v>
      </c>
      <c r="R15" s="23"/>
      <c r="U15" s="12">
        <v>7.6819367588932828</v>
      </c>
      <c r="V15" s="12">
        <v>8.2714785992217958</v>
      </c>
      <c r="X15" s="6">
        <v>8.2899999999999991</v>
      </c>
      <c r="Y15" s="7">
        <v>7.884163424124516</v>
      </c>
    </row>
    <row r="16" spans="1:25" ht="15" thickBot="1" x14ac:dyDescent="0.35">
      <c r="A16" s="16">
        <v>45362</v>
      </c>
      <c r="B16" s="15">
        <v>54.42</v>
      </c>
      <c r="D16" s="16">
        <v>45362</v>
      </c>
      <c r="E16" s="15">
        <v>65.099999999999994</v>
      </c>
      <c r="G16" s="17">
        <v>42735</v>
      </c>
      <c r="H16">
        <v>6.57</v>
      </c>
      <c r="I16" s="6"/>
      <c r="J16" s="40">
        <v>2021</v>
      </c>
      <c r="K16" s="35">
        <v>53.43942307692307</v>
      </c>
      <c r="L16" s="35">
        <v>53.375</v>
      </c>
      <c r="M16" s="35">
        <v>12.711841785918937</v>
      </c>
      <c r="N16" s="35">
        <v>31.53</v>
      </c>
      <c r="O16" s="34">
        <v>88.88</v>
      </c>
      <c r="Q16" s="21">
        <v>44986</v>
      </c>
      <c r="R16" s="23"/>
      <c r="U16" s="12">
        <v>5.3497665369649798</v>
      </c>
      <c r="V16" s="12">
        <v>5.6182329317269106</v>
      </c>
      <c r="X16" s="6">
        <v>6.57</v>
      </c>
      <c r="Y16" s="7">
        <v>5.4396692607003887</v>
      </c>
    </row>
    <row r="17" spans="1:25" ht="15" thickBot="1" x14ac:dyDescent="0.35">
      <c r="A17" s="16">
        <v>45359</v>
      </c>
      <c r="B17" s="15">
        <v>56.53</v>
      </c>
      <c r="D17" s="16">
        <v>45359</v>
      </c>
      <c r="E17" s="15">
        <v>67.39</v>
      </c>
      <c r="G17" s="17">
        <v>43100</v>
      </c>
      <c r="H17">
        <v>8.18</v>
      </c>
      <c r="I17" s="6"/>
      <c r="J17" s="36" t="s">
        <v>720</v>
      </c>
      <c r="K17" s="43">
        <f>AVERAGE(K3:K16)</f>
        <v>15.985161891151899</v>
      </c>
      <c r="L17" s="43">
        <f>MEDIAN(L3:L16)</f>
        <v>15.352499999999999</v>
      </c>
      <c r="M17" s="37"/>
      <c r="N17" s="43">
        <f>MIN(N3:N16)</f>
        <v>2.75</v>
      </c>
      <c r="O17" s="44">
        <f>MAX(O3:O16)</f>
        <v>88.88</v>
      </c>
      <c r="Q17" s="21">
        <v>44958</v>
      </c>
      <c r="R17" s="23"/>
      <c r="U17" s="12">
        <v>5.8285490196078431</v>
      </c>
      <c r="V17" s="12">
        <v>6.2326050420168064</v>
      </c>
      <c r="X17" s="6">
        <v>8.18</v>
      </c>
      <c r="Y17" s="7">
        <v>5.9262843137254873</v>
      </c>
    </row>
    <row r="18" spans="1:25" ht="15" thickBot="1" x14ac:dyDescent="0.35">
      <c r="A18" s="16">
        <v>45358</v>
      </c>
      <c r="B18" s="15">
        <v>57.26</v>
      </c>
      <c r="D18" s="16">
        <v>45358</v>
      </c>
      <c r="E18" s="15">
        <v>68.84</v>
      </c>
      <c r="G18" s="17">
        <v>43465</v>
      </c>
      <c r="H18">
        <v>25.01</v>
      </c>
      <c r="I18" s="6"/>
      <c r="Q18" s="21">
        <v>44927</v>
      </c>
      <c r="R18" s="23"/>
      <c r="U18" s="12">
        <v>15.665081300813005</v>
      </c>
      <c r="V18" s="12">
        <v>17.575252918287951</v>
      </c>
      <c r="X18" s="6">
        <v>25.01</v>
      </c>
      <c r="Y18" s="7">
        <v>16.444970817120613</v>
      </c>
    </row>
    <row r="19" spans="1:25" ht="15" thickBot="1" x14ac:dyDescent="0.35">
      <c r="A19" s="16">
        <v>45357</v>
      </c>
      <c r="B19" s="15">
        <v>57.36</v>
      </c>
      <c r="D19" s="16">
        <v>45357</v>
      </c>
      <c r="E19" s="15">
        <v>68.489999999999995</v>
      </c>
      <c r="G19" s="17">
        <v>43830</v>
      </c>
      <c r="H19">
        <v>24.64</v>
      </c>
      <c r="I19" s="6"/>
      <c r="J19" s="38" t="s">
        <v>721</v>
      </c>
      <c r="K19" s="41" t="s">
        <v>715</v>
      </c>
      <c r="L19" s="41" t="s">
        <v>716</v>
      </c>
      <c r="M19" s="41" t="s">
        <v>717</v>
      </c>
      <c r="N19" s="41" t="s">
        <v>718</v>
      </c>
      <c r="O19" s="42" t="s">
        <v>719</v>
      </c>
      <c r="Q19" s="21">
        <v>44896</v>
      </c>
      <c r="R19" s="23"/>
      <c r="U19" s="12">
        <v>24.825120000000009</v>
      </c>
      <c r="V19" s="12">
        <v>26.61542635658914</v>
      </c>
      <c r="X19" s="6">
        <v>24.64</v>
      </c>
      <c r="Y19" s="7">
        <v>25.470029069767445</v>
      </c>
    </row>
    <row r="20" spans="1:25" x14ac:dyDescent="0.3">
      <c r="A20" s="16">
        <v>45356</v>
      </c>
      <c r="B20" s="15">
        <v>58.63</v>
      </c>
      <c r="D20" s="16">
        <v>45356</v>
      </c>
      <c r="E20" s="15">
        <v>69.87</v>
      </c>
      <c r="G20" s="17">
        <v>44196</v>
      </c>
      <c r="H20">
        <v>32.72</v>
      </c>
      <c r="I20" s="6"/>
      <c r="J20" s="39">
        <v>2008</v>
      </c>
      <c r="K20" s="45">
        <v>25.786875000000009</v>
      </c>
      <c r="L20" s="46">
        <v>26.34</v>
      </c>
      <c r="M20" s="46">
        <v>3.8903638466567743</v>
      </c>
      <c r="N20" s="46">
        <v>16.38</v>
      </c>
      <c r="O20" s="32">
        <v>34.380000000000003</v>
      </c>
      <c r="Q20" s="21">
        <v>44866</v>
      </c>
      <c r="R20" s="23"/>
      <c r="U20" s="12">
        <v>24.792209302325578</v>
      </c>
      <c r="V20" s="12">
        <v>26.392868217054275</v>
      </c>
      <c r="X20" s="6">
        <v>32.72</v>
      </c>
      <c r="Y20" s="7">
        <v>25.322509689922473</v>
      </c>
    </row>
    <row r="21" spans="1:25" x14ac:dyDescent="0.3">
      <c r="A21" s="16">
        <v>45355</v>
      </c>
      <c r="B21" s="15">
        <v>55.2</v>
      </c>
      <c r="D21" s="16">
        <v>45355</v>
      </c>
      <c r="E21" s="15">
        <v>66.099999999999994</v>
      </c>
      <c r="G21" s="17">
        <v>44561</v>
      </c>
      <c r="H21">
        <v>80.650000000000006</v>
      </c>
      <c r="I21" s="6"/>
      <c r="J21" s="39">
        <v>2009</v>
      </c>
      <c r="K21" s="47">
        <v>16.611240310077516</v>
      </c>
      <c r="L21" s="12">
        <v>16.810000000000002</v>
      </c>
      <c r="M21" s="12">
        <v>1.637085710774365</v>
      </c>
      <c r="N21" s="12">
        <v>11.3</v>
      </c>
      <c r="O21" s="33">
        <v>19.829999999999998</v>
      </c>
      <c r="Q21" s="21">
        <v>44835</v>
      </c>
      <c r="R21" s="23"/>
      <c r="U21" s="12">
        <v>53.43942307692307</v>
      </c>
      <c r="V21" s="12">
        <v>56.638499999999958</v>
      </c>
      <c r="X21" s="6">
        <v>80.650000000000006</v>
      </c>
      <c r="Y21" s="7">
        <v>54.480521235521195</v>
      </c>
    </row>
    <row r="22" spans="1:25" x14ac:dyDescent="0.3">
      <c r="A22" s="16">
        <v>45352</v>
      </c>
      <c r="B22" s="15">
        <v>54.54</v>
      </c>
      <c r="D22" s="16">
        <v>45352</v>
      </c>
      <c r="E22" s="15">
        <v>65.459999999999994</v>
      </c>
      <c r="G22" s="17">
        <v>44926</v>
      </c>
      <c r="H22">
        <v>83.97</v>
      </c>
      <c r="J22" s="39">
        <v>2010</v>
      </c>
      <c r="K22" s="47">
        <v>17.427003891050575</v>
      </c>
      <c r="L22" s="12">
        <v>17.440000000000001</v>
      </c>
      <c r="M22" s="12">
        <v>0.91990185780898603</v>
      </c>
      <c r="N22" s="12">
        <v>15.43</v>
      </c>
      <c r="O22" s="33">
        <v>19.920000000000002</v>
      </c>
      <c r="Q22" s="21">
        <v>44805</v>
      </c>
      <c r="R22" s="23"/>
    </row>
    <row r="23" spans="1:25" x14ac:dyDescent="0.3">
      <c r="A23" s="16">
        <v>45351</v>
      </c>
      <c r="B23" s="15">
        <v>54.16</v>
      </c>
      <c r="D23" s="16">
        <v>45351</v>
      </c>
      <c r="E23" s="15">
        <v>65</v>
      </c>
      <c r="G23" s="17">
        <v>45291</v>
      </c>
      <c r="H23">
        <v>66.7</v>
      </c>
      <c r="J23" s="39">
        <v>2011</v>
      </c>
      <c r="K23" s="47">
        <v>16.565686274509794</v>
      </c>
      <c r="L23" s="12">
        <v>16.77</v>
      </c>
      <c r="M23" s="12">
        <v>3.6634020698124301</v>
      </c>
      <c r="N23" s="12">
        <v>8.4499999999999993</v>
      </c>
      <c r="O23" s="33">
        <v>21.87</v>
      </c>
      <c r="Q23" s="21">
        <v>44774</v>
      </c>
      <c r="R23" s="23"/>
    </row>
    <row r="24" spans="1:25" x14ac:dyDescent="0.3">
      <c r="A24" s="16">
        <v>45350</v>
      </c>
      <c r="B24" s="15">
        <v>55.95</v>
      </c>
      <c r="D24" s="16">
        <v>45350</v>
      </c>
      <c r="E24" s="15">
        <v>67.069999999999993</v>
      </c>
      <c r="J24" s="39">
        <v>2012</v>
      </c>
      <c r="K24" s="47">
        <v>9.5380468750000045</v>
      </c>
      <c r="L24" s="12">
        <v>9.43</v>
      </c>
      <c r="M24" s="12">
        <v>1.1011819350373577</v>
      </c>
      <c r="N24" s="12">
        <v>7.08</v>
      </c>
      <c r="O24" s="33">
        <v>13.01</v>
      </c>
      <c r="Q24" s="21">
        <v>44743</v>
      </c>
      <c r="R24" s="23"/>
    </row>
    <row r="25" spans="1:25" x14ac:dyDescent="0.3">
      <c r="A25" s="16">
        <v>45349</v>
      </c>
      <c r="B25" s="15">
        <v>53.9</v>
      </c>
      <c r="D25" s="16">
        <v>45349</v>
      </c>
      <c r="E25" s="15">
        <v>64.5</v>
      </c>
      <c r="H25" s="14"/>
      <c r="I25" s="7"/>
      <c r="J25" s="39">
        <v>2013</v>
      </c>
      <c r="K25" s="47">
        <v>5.3667968749999986</v>
      </c>
      <c r="L25" s="12">
        <v>5.2949999999999999</v>
      </c>
      <c r="M25" s="12">
        <v>0.83639286297783266</v>
      </c>
      <c r="N25" s="12">
        <v>3.3</v>
      </c>
      <c r="O25" s="33">
        <v>8.0399999999999991</v>
      </c>
      <c r="Q25" s="21">
        <v>44713</v>
      </c>
      <c r="R25" s="23"/>
    </row>
    <row r="26" spans="1:25" x14ac:dyDescent="0.3">
      <c r="A26" s="16">
        <v>45348</v>
      </c>
      <c r="B26" s="15">
        <v>52.21</v>
      </c>
      <c r="D26" s="16">
        <v>45348</v>
      </c>
      <c r="E26" s="15">
        <v>62.36</v>
      </c>
      <c r="H26" s="14"/>
      <c r="I26" s="7"/>
      <c r="J26" s="39">
        <v>2014</v>
      </c>
      <c r="K26" s="47">
        <v>6.9000390625000003</v>
      </c>
      <c r="L26" s="12">
        <v>6.835</v>
      </c>
      <c r="M26" s="12">
        <v>0.72471087879865792</v>
      </c>
      <c r="N26" s="12">
        <v>5.34</v>
      </c>
      <c r="O26" s="33">
        <v>8.77</v>
      </c>
      <c r="Q26" s="21">
        <v>44682</v>
      </c>
      <c r="R26" s="23"/>
    </row>
    <row r="27" spans="1:25" x14ac:dyDescent="0.3">
      <c r="A27" s="16">
        <v>45345</v>
      </c>
      <c r="B27" s="15">
        <v>50.5</v>
      </c>
      <c r="D27" s="16">
        <v>45345</v>
      </c>
      <c r="E27" s="15">
        <v>60.45</v>
      </c>
      <c r="H27" s="14"/>
      <c r="I27" s="7"/>
      <c r="J27" s="39">
        <v>2015</v>
      </c>
      <c r="K27" s="47">
        <v>8.2714785992217958</v>
      </c>
      <c r="L27" s="12">
        <v>8.2100000000000009</v>
      </c>
      <c r="M27" s="12">
        <v>0.53175152228143296</v>
      </c>
      <c r="N27" s="12">
        <v>7.03</v>
      </c>
      <c r="O27" s="33">
        <v>9.17</v>
      </c>
      <c r="Q27" s="21">
        <v>44652</v>
      </c>
      <c r="R27" s="23"/>
    </row>
    <row r="28" spans="1:25" x14ac:dyDescent="0.3">
      <c r="A28" s="16">
        <v>45344</v>
      </c>
      <c r="B28" s="15">
        <v>51.03</v>
      </c>
      <c r="D28" s="16">
        <v>45344</v>
      </c>
      <c r="E28" s="15">
        <v>61.2</v>
      </c>
      <c r="H28" s="14"/>
      <c r="I28" s="7"/>
      <c r="J28" s="39">
        <v>2016</v>
      </c>
      <c r="K28" s="47">
        <v>5.6182329317269106</v>
      </c>
      <c r="L28" s="12">
        <v>5.51</v>
      </c>
      <c r="M28" s="12">
        <v>0.84919244059545296</v>
      </c>
      <c r="N28" s="12">
        <v>4.12</v>
      </c>
      <c r="O28" s="33">
        <v>8.7100000000000009</v>
      </c>
      <c r="Q28" s="21">
        <v>44621</v>
      </c>
      <c r="R28" s="23"/>
    </row>
    <row r="29" spans="1:25" x14ac:dyDescent="0.3">
      <c r="A29" s="16">
        <v>45343</v>
      </c>
      <c r="B29" s="15">
        <v>52.76</v>
      </c>
      <c r="D29" s="16">
        <v>45343</v>
      </c>
      <c r="E29" s="15">
        <v>62.78</v>
      </c>
      <c r="H29" s="14"/>
      <c r="I29" s="7"/>
      <c r="J29" s="39">
        <v>2017</v>
      </c>
      <c r="K29" s="47">
        <v>6.2326050420168064</v>
      </c>
      <c r="L29" s="12">
        <v>5.68</v>
      </c>
      <c r="M29" s="12">
        <v>1.1729249241198965</v>
      </c>
      <c r="N29" s="12">
        <v>4.6399999999999997</v>
      </c>
      <c r="O29" s="33">
        <v>8.64</v>
      </c>
      <c r="Q29" s="21">
        <v>44593</v>
      </c>
      <c r="R29" s="23"/>
    </row>
    <row r="30" spans="1:25" x14ac:dyDescent="0.3">
      <c r="A30" s="16">
        <v>45342</v>
      </c>
      <c r="B30" s="15">
        <v>52.51</v>
      </c>
      <c r="D30" s="16">
        <v>45342</v>
      </c>
      <c r="E30" s="15">
        <v>62.53</v>
      </c>
      <c r="H30" s="14"/>
      <c r="I30" s="7"/>
      <c r="J30" s="39">
        <v>2018</v>
      </c>
      <c r="K30" s="47">
        <v>17.575252918287951</v>
      </c>
      <c r="L30" s="12">
        <v>17.420000000000002</v>
      </c>
      <c r="M30" s="12">
        <v>5.3779670875152981</v>
      </c>
      <c r="N30" s="12">
        <v>8.07</v>
      </c>
      <c r="O30" s="33">
        <v>28</v>
      </c>
      <c r="Q30" s="21">
        <v>44562</v>
      </c>
      <c r="R30" s="23"/>
    </row>
    <row r="31" spans="1:25" x14ac:dyDescent="0.3">
      <c r="A31" s="16">
        <v>45341</v>
      </c>
      <c r="B31" s="15">
        <v>51.76</v>
      </c>
      <c r="D31" s="16">
        <v>45341</v>
      </c>
      <c r="E31" s="15">
        <v>61.88</v>
      </c>
      <c r="H31" s="14"/>
      <c r="I31" s="7"/>
      <c r="J31" s="39">
        <v>2019</v>
      </c>
      <c r="K31" s="47">
        <v>26.61542635658914</v>
      </c>
      <c r="L31" s="12">
        <v>26.625</v>
      </c>
      <c r="M31" s="12">
        <v>2.0472111897479857</v>
      </c>
      <c r="N31" s="12">
        <v>21</v>
      </c>
      <c r="O31" s="33">
        <v>31.91</v>
      </c>
      <c r="Q31" s="18">
        <v>44531</v>
      </c>
      <c r="R31" s="20"/>
    </row>
    <row r="32" spans="1:25" x14ac:dyDescent="0.3">
      <c r="A32" s="16">
        <v>45338</v>
      </c>
      <c r="B32" s="15">
        <v>55.26</v>
      </c>
      <c r="D32" s="16">
        <v>45338</v>
      </c>
      <c r="E32" s="15">
        <v>66.069999999999993</v>
      </c>
      <c r="H32" s="14"/>
      <c r="I32" s="7"/>
      <c r="J32" s="39">
        <v>2020</v>
      </c>
      <c r="K32" s="47">
        <v>26.392868217054275</v>
      </c>
      <c r="L32" s="12">
        <v>26.45</v>
      </c>
      <c r="M32" s="12">
        <v>3.7332836085693284</v>
      </c>
      <c r="N32" s="12">
        <v>16.850000000000001</v>
      </c>
      <c r="O32" s="33">
        <v>35.049999999999997</v>
      </c>
      <c r="Q32" s="18">
        <v>44501</v>
      </c>
      <c r="R32" s="20"/>
    </row>
    <row r="33" spans="1:18" ht="15" thickBot="1" x14ac:dyDescent="0.35">
      <c r="A33" s="16">
        <v>45337</v>
      </c>
      <c r="B33" s="15">
        <v>55.98</v>
      </c>
      <c r="D33" s="16">
        <v>45337</v>
      </c>
      <c r="E33" s="15">
        <v>66.92</v>
      </c>
      <c r="H33" s="14"/>
      <c r="I33" s="7"/>
      <c r="J33" s="40">
        <v>2021</v>
      </c>
      <c r="K33" s="47">
        <v>56.638499999999958</v>
      </c>
      <c r="L33" s="12">
        <v>57.03</v>
      </c>
      <c r="M33" s="12">
        <v>13.399774268334259</v>
      </c>
      <c r="N33" s="12">
        <v>32.82</v>
      </c>
      <c r="O33" s="33">
        <v>93.21</v>
      </c>
      <c r="Q33" s="18">
        <v>44470</v>
      </c>
      <c r="R33" s="20"/>
    </row>
    <row r="34" spans="1:18" ht="15" thickBot="1" x14ac:dyDescent="0.35">
      <c r="A34" s="16">
        <v>45336</v>
      </c>
      <c r="B34" s="15">
        <v>54.74</v>
      </c>
      <c r="D34" s="16">
        <v>45336</v>
      </c>
      <c r="E34" s="15">
        <v>65.56</v>
      </c>
      <c r="H34" s="14"/>
      <c r="I34" s="7"/>
      <c r="J34" s="36" t="s">
        <v>720</v>
      </c>
      <c r="K34" s="48">
        <f>AVERAGE(K20:K33)</f>
        <v>17.538575168073912</v>
      </c>
      <c r="L34" s="43">
        <f>MEDIAN(L20:L33)</f>
        <v>16.79</v>
      </c>
      <c r="M34" s="37"/>
      <c r="N34" s="43">
        <f>MIN(N20:N33)</f>
        <v>3.3</v>
      </c>
      <c r="O34" s="44">
        <f>MAX(O20:O33)</f>
        <v>93.21</v>
      </c>
      <c r="Q34" s="18">
        <v>44440</v>
      </c>
      <c r="R34" s="20"/>
    </row>
    <row r="35" spans="1:18" x14ac:dyDescent="0.3">
      <c r="A35" s="16">
        <v>45335</v>
      </c>
      <c r="B35" s="15">
        <v>54.53</v>
      </c>
      <c r="D35" s="16">
        <v>45335</v>
      </c>
      <c r="E35" s="15">
        <v>65.37</v>
      </c>
      <c r="H35" s="14"/>
      <c r="I35" s="7"/>
      <c r="Q35" s="18">
        <v>44409</v>
      </c>
      <c r="R35" s="20"/>
    </row>
    <row r="36" spans="1:18" x14ac:dyDescent="0.3">
      <c r="A36" s="16">
        <v>45334</v>
      </c>
      <c r="B36" s="15">
        <v>54.96</v>
      </c>
      <c r="D36" s="16">
        <v>45334</v>
      </c>
      <c r="E36" s="15">
        <v>65.81</v>
      </c>
      <c r="H36" s="14"/>
      <c r="I36" s="7"/>
      <c r="Q36" s="18">
        <v>44378</v>
      </c>
      <c r="R36" s="20"/>
    </row>
    <row r="37" spans="1:18" x14ac:dyDescent="0.3">
      <c r="A37" s="16">
        <v>45331</v>
      </c>
      <c r="B37" s="15">
        <v>56.79</v>
      </c>
      <c r="D37" s="16">
        <v>45331</v>
      </c>
      <c r="E37" s="15">
        <v>67.88</v>
      </c>
      <c r="H37" s="14"/>
      <c r="I37" s="7"/>
      <c r="Q37" s="18">
        <v>44348</v>
      </c>
      <c r="R37" s="20"/>
    </row>
    <row r="38" spans="1:18" x14ac:dyDescent="0.3">
      <c r="A38" s="16">
        <v>45330</v>
      </c>
      <c r="B38" s="15">
        <v>58.71</v>
      </c>
      <c r="D38" s="16">
        <v>45330</v>
      </c>
      <c r="E38" s="15">
        <v>70.03</v>
      </c>
      <c r="H38" s="14"/>
      <c r="I38" s="7"/>
      <c r="Q38" s="18">
        <v>44317</v>
      </c>
      <c r="R38" s="20"/>
    </row>
    <row r="39" spans="1:18" x14ac:dyDescent="0.3">
      <c r="A39" s="16">
        <v>45329</v>
      </c>
      <c r="B39" s="15">
        <v>60.3</v>
      </c>
      <c r="D39" s="16">
        <v>45329</v>
      </c>
      <c r="E39" s="15">
        <v>71.69</v>
      </c>
      <c r="Q39" s="18">
        <v>44287</v>
      </c>
      <c r="R39" s="20"/>
    </row>
    <row r="40" spans="1:18" x14ac:dyDescent="0.3">
      <c r="A40" s="16">
        <v>45328</v>
      </c>
      <c r="B40" s="15">
        <v>61.44</v>
      </c>
      <c r="D40" s="16">
        <v>45328</v>
      </c>
      <c r="E40" s="15">
        <v>72.86</v>
      </c>
      <c r="Q40" s="18">
        <v>44256</v>
      </c>
      <c r="R40" s="20"/>
    </row>
    <row r="41" spans="1:18" x14ac:dyDescent="0.3">
      <c r="A41" s="16">
        <v>45327</v>
      </c>
      <c r="B41" s="15">
        <v>60.55</v>
      </c>
      <c r="D41" s="16">
        <v>45327</v>
      </c>
      <c r="E41" s="15">
        <v>72.03</v>
      </c>
      <c r="Q41" s="18">
        <v>44228</v>
      </c>
      <c r="R41" s="20"/>
    </row>
    <row r="42" spans="1:18" x14ac:dyDescent="0.3">
      <c r="A42" s="16">
        <v>45324</v>
      </c>
      <c r="B42" s="15">
        <v>61.27</v>
      </c>
      <c r="D42" s="16">
        <v>45324</v>
      </c>
      <c r="E42" s="15">
        <v>72.73</v>
      </c>
      <c r="Q42" s="18">
        <v>44197</v>
      </c>
      <c r="R42" s="20"/>
    </row>
    <row r="43" spans="1:18" x14ac:dyDescent="0.3">
      <c r="A43" s="16">
        <v>45323</v>
      </c>
      <c r="B43" s="15">
        <v>60.07</v>
      </c>
      <c r="D43" s="16">
        <v>45323</v>
      </c>
      <c r="E43" s="15">
        <v>71.400000000000006</v>
      </c>
      <c r="Q43" s="18">
        <v>44166</v>
      </c>
      <c r="R43" s="20"/>
    </row>
    <row r="44" spans="1:18" x14ac:dyDescent="0.3">
      <c r="A44" s="16">
        <v>45322</v>
      </c>
      <c r="B44" s="15">
        <v>61.96</v>
      </c>
      <c r="D44" s="16">
        <v>45322</v>
      </c>
      <c r="E44" s="15">
        <v>73.45</v>
      </c>
      <c r="Q44" s="18">
        <v>44136</v>
      </c>
      <c r="R44" s="20"/>
    </row>
    <row r="45" spans="1:18" x14ac:dyDescent="0.3">
      <c r="A45" s="16">
        <v>45321</v>
      </c>
      <c r="B45" s="15">
        <v>61.33</v>
      </c>
      <c r="D45" s="16">
        <v>45321</v>
      </c>
      <c r="E45" s="15">
        <v>72.819999999999993</v>
      </c>
      <c r="Q45" s="18">
        <v>44105</v>
      </c>
      <c r="R45" s="20"/>
    </row>
    <row r="46" spans="1:18" x14ac:dyDescent="0.3">
      <c r="A46" s="16">
        <v>45320</v>
      </c>
      <c r="B46" s="15">
        <v>59.6</v>
      </c>
      <c r="D46" s="16">
        <v>45320</v>
      </c>
      <c r="E46" s="15">
        <v>70.7</v>
      </c>
      <c r="Q46" s="18">
        <v>44075</v>
      </c>
      <c r="R46" s="20"/>
    </row>
    <row r="47" spans="1:18" x14ac:dyDescent="0.3">
      <c r="A47" s="16">
        <v>45317</v>
      </c>
      <c r="B47" s="15">
        <v>61.36</v>
      </c>
      <c r="D47" s="16">
        <v>45317</v>
      </c>
      <c r="E47" s="15">
        <v>72.63</v>
      </c>
      <c r="Q47" s="18">
        <v>44044</v>
      </c>
      <c r="R47" s="20"/>
    </row>
    <row r="48" spans="1:18" x14ac:dyDescent="0.3">
      <c r="A48" s="16">
        <v>45316</v>
      </c>
      <c r="B48" s="15">
        <v>60.97</v>
      </c>
      <c r="D48" s="16">
        <v>45316</v>
      </c>
      <c r="E48" s="15">
        <v>72.3</v>
      </c>
      <c r="Q48" s="18">
        <v>44013</v>
      </c>
      <c r="R48" s="20"/>
    </row>
    <row r="49" spans="1:18" x14ac:dyDescent="0.3">
      <c r="A49" s="16">
        <v>45315</v>
      </c>
      <c r="B49" s="15">
        <v>63.48</v>
      </c>
      <c r="D49" s="16">
        <v>45315</v>
      </c>
      <c r="E49" s="15">
        <v>75.27</v>
      </c>
      <c r="Q49" s="18">
        <v>43983</v>
      </c>
      <c r="R49" s="20"/>
    </row>
    <row r="50" spans="1:18" x14ac:dyDescent="0.3">
      <c r="A50" s="16">
        <v>45314</v>
      </c>
      <c r="B50" s="15">
        <v>60.78</v>
      </c>
      <c r="D50" s="16">
        <v>45314</v>
      </c>
      <c r="E50" s="15">
        <v>72.27</v>
      </c>
      <c r="Q50" s="18">
        <v>43952</v>
      </c>
      <c r="R50" s="20"/>
    </row>
    <row r="51" spans="1:18" x14ac:dyDescent="0.3">
      <c r="A51" s="16">
        <v>45313</v>
      </c>
      <c r="B51" s="15">
        <v>59.79</v>
      </c>
      <c r="D51" s="16">
        <v>45313</v>
      </c>
      <c r="E51" s="15">
        <v>70.8</v>
      </c>
      <c r="Q51" s="18">
        <v>43922</v>
      </c>
      <c r="R51" s="20"/>
    </row>
    <row r="52" spans="1:18" x14ac:dyDescent="0.3">
      <c r="A52" s="16">
        <v>45310</v>
      </c>
      <c r="B52" s="15">
        <v>61.3</v>
      </c>
      <c r="D52" s="16">
        <v>45310</v>
      </c>
      <c r="E52" s="15">
        <v>73.37</v>
      </c>
      <c r="Q52" s="18">
        <v>43891</v>
      </c>
      <c r="R52" s="20"/>
    </row>
    <row r="53" spans="1:18" x14ac:dyDescent="0.3">
      <c r="A53" s="16">
        <v>45309</v>
      </c>
      <c r="B53" s="15">
        <v>60.7</v>
      </c>
      <c r="D53" s="16">
        <v>45309</v>
      </c>
      <c r="E53" s="15">
        <v>72.62</v>
      </c>
      <c r="Q53" s="18">
        <v>43862</v>
      </c>
      <c r="R53" s="20"/>
    </row>
    <row r="54" spans="1:18" x14ac:dyDescent="0.3">
      <c r="A54" s="16">
        <v>45308</v>
      </c>
      <c r="B54" s="15">
        <v>60.85</v>
      </c>
      <c r="D54" s="16">
        <v>45308</v>
      </c>
      <c r="E54" s="15">
        <v>72.849999999999994</v>
      </c>
      <c r="Q54" s="18">
        <v>43831</v>
      </c>
      <c r="R54" s="20"/>
    </row>
    <row r="55" spans="1:18" x14ac:dyDescent="0.3">
      <c r="A55" s="16">
        <v>45307</v>
      </c>
      <c r="B55" s="15">
        <v>63.24</v>
      </c>
      <c r="D55" s="16">
        <v>45307</v>
      </c>
      <c r="E55" s="15">
        <v>75.37</v>
      </c>
      <c r="Q55" s="18">
        <v>43800</v>
      </c>
      <c r="R55" s="20"/>
    </row>
    <row r="56" spans="1:18" x14ac:dyDescent="0.3">
      <c r="A56" s="16">
        <v>45306</v>
      </c>
      <c r="B56" s="15">
        <v>64.849999999999994</v>
      </c>
      <c r="D56" s="16">
        <v>45306</v>
      </c>
      <c r="E56" s="15">
        <v>77.010000000000005</v>
      </c>
      <c r="Q56" s="18">
        <v>43770</v>
      </c>
      <c r="R56" s="20"/>
    </row>
    <row r="57" spans="1:18" x14ac:dyDescent="0.3">
      <c r="A57" s="16">
        <v>45303</v>
      </c>
      <c r="B57" s="15">
        <v>63.44</v>
      </c>
      <c r="D57" s="16">
        <v>45303</v>
      </c>
      <c r="E57" s="15">
        <v>75.58</v>
      </c>
      <c r="Q57" s="18">
        <v>43739</v>
      </c>
      <c r="R57" s="20"/>
    </row>
    <row r="58" spans="1:18" x14ac:dyDescent="0.3">
      <c r="A58" s="16">
        <v>45302</v>
      </c>
      <c r="B58" s="15">
        <v>65.42</v>
      </c>
      <c r="D58" s="16">
        <v>45302</v>
      </c>
      <c r="E58" s="15">
        <v>77.67</v>
      </c>
      <c r="Q58" s="18">
        <v>43709</v>
      </c>
      <c r="R58" s="20"/>
    </row>
    <row r="59" spans="1:18" x14ac:dyDescent="0.3">
      <c r="A59" s="16">
        <v>45301</v>
      </c>
      <c r="B59" s="15">
        <v>67.39</v>
      </c>
      <c r="D59" s="16">
        <v>45301</v>
      </c>
      <c r="E59" s="15">
        <v>79.87</v>
      </c>
      <c r="Q59" s="18">
        <v>43678</v>
      </c>
      <c r="R59" s="20"/>
    </row>
    <row r="60" spans="1:18" x14ac:dyDescent="0.3">
      <c r="A60" s="16">
        <v>45300</v>
      </c>
      <c r="B60" s="15">
        <v>69.3</v>
      </c>
      <c r="D60" s="16">
        <v>45300</v>
      </c>
      <c r="E60" s="15">
        <v>81.89</v>
      </c>
      <c r="Q60" s="18">
        <v>43647</v>
      </c>
      <c r="R60" s="20"/>
    </row>
    <row r="61" spans="1:18" x14ac:dyDescent="0.3">
      <c r="A61" s="16">
        <v>45299</v>
      </c>
      <c r="B61" s="15">
        <v>69.739999999999995</v>
      </c>
      <c r="D61" s="16">
        <v>45299</v>
      </c>
      <c r="E61" s="15">
        <v>82.42</v>
      </c>
      <c r="Q61" s="18">
        <v>43617</v>
      </c>
      <c r="R61" s="20"/>
    </row>
    <row r="62" spans="1:18" x14ac:dyDescent="0.3">
      <c r="A62" s="16">
        <v>45296</v>
      </c>
      <c r="B62" s="15">
        <v>73.56</v>
      </c>
      <c r="D62" s="16">
        <v>45296</v>
      </c>
      <c r="E62" s="15">
        <v>86.52</v>
      </c>
      <c r="Q62" s="18">
        <v>43586</v>
      </c>
      <c r="R62" s="20"/>
    </row>
    <row r="63" spans="1:18" x14ac:dyDescent="0.3">
      <c r="A63" s="16">
        <v>45295</v>
      </c>
      <c r="B63" s="15">
        <v>73.05</v>
      </c>
      <c r="D63" s="16">
        <v>45295</v>
      </c>
      <c r="E63" s="15">
        <v>85.78</v>
      </c>
      <c r="Q63" s="18">
        <v>43556</v>
      </c>
      <c r="R63" s="20"/>
    </row>
    <row r="64" spans="1:18" x14ac:dyDescent="0.3">
      <c r="A64" s="16">
        <v>45294</v>
      </c>
      <c r="B64" s="15">
        <v>74.569999999999993</v>
      </c>
      <c r="D64" s="16">
        <v>45294</v>
      </c>
      <c r="E64" s="15">
        <v>87.27</v>
      </c>
      <c r="Q64" s="18">
        <v>43525</v>
      </c>
      <c r="R64" s="20"/>
    </row>
    <row r="65" spans="1:18" x14ac:dyDescent="0.3">
      <c r="A65" s="16">
        <v>45293</v>
      </c>
      <c r="B65" s="15">
        <v>73.17</v>
      </c>
      <c r="D65" s="16">
        <v>45293</v>
      </c>
      <c r="E65" s="15">
        <v>85.35</v>
      </c>
      <c r="Q65" s="18">
        <v>43497</v>
      </c>
      <c r="R65" s="20"/>
    </row>
    <row r="66" spans="1:18" x14ac:dyDescent="0.3">
      <c r="A66" s="16">
        <v>45289</v>
      </c>
      <c r="B66" s="15">
        <v>77.25</v>
      </c>
      <c r="D66" s="16">
        <v>45289</v>
      </c>
      <c r="E66" s="15">
        <v>90.13</v>
      </c>
      <c r="Q66" s="18">
        <v>43466</v>
      </c>
      <c r="R66" s="20"/>
    </row>
    <row r="67" spans="1:18" x14ac:dyDescent="0.3">
      <c r="A67" s="16">
        <v>45288</v>
      </c>
      <c r="B67" s="15">
        <v>77.13</v>
      </c>
      <c r="D67" s="16">
        <v>45288</v>
      </c>
      <c r="E67" s="15">
        <v>90.6</v>
      </c>
      <c r="Q67" s="18">
        <v>43435</v>
      </c>
      <c r="R67" s="20"/>
    </row>
    <row r="68" spans="1:18" x14ac:dyDescent="0.3">
      <c r="A68" s="16">
        <v>45287</v>
      </c>
      <c r="B68" s="15">
        <v>76.91</v>
      </c>
      <c r="D68" s="16">
        <v>45287</v>
      </c>
      <c r="E68" s="15">
        <v>90.64</v>
      </c>
      <c r="Q68" s="18">
        <v>43405</v>
      </c>
      <c r="R68" s="20"/>
    </row>
    <row r="69" spans="1:18" x14ac:dyDescent="0.3">
      <c r="A69" s="16">
        <v>45282</v>
      </c>
      <c r="B69" s="15">
        <v>76.13</v>
      </c>
      <c r="D69" s="16">
        <v>45286</v>
      </c>
      <c r="E69" s="15">
        <v>89.64</v>
      </c>
      <c r="Q69" s="18">
        <v>43374</v>
      </c>
      <c r="R69" s="20"/>
    </row>
    <row r="70" spans="1:18" x14ac:dyDescent="0.3">
      <c r="A70" s="16">
        <v>45281</v>
      </c>
      <c r="B70" s="15">
        <v>74.819999999999993</v>
      </c>
      <c r="D70" s="16">
        <v>45282</v>
      </c>
      <c r="E70" s="15">
        <v>89.64</v>
      </c>
      <c r="Q70" s="18">
        <v>43344</v>
      </c>
      <c r="R70" s="20"/>
    </row>
    <row r="71" spans="1:18" x14ac:dyDescent="0.3">
      <c r="A71" s="16">
        <v>45280</v>
      </c>
      <c r="B71" s="15">
        <v>72.569999999999993</v>
      </c>
      <c r="D71" s="16">
        <v>45281</v>
      </c>
      <c r="E71" s="15">
        <v>88.69</v>
      </c>
      <c r="Q71" s="18">
        <v>43313</v>
      </c>
      <c r="R71" s="20"/>
    </row>
    <row r="72" spans="1:18" x14ac:dyDescent="0.3">
      <c r="A72" s="16">
        <v>45279</v>
      </c>
      <c r="B72" s="15">
        <v>68.87</v>
      </c>
      <c r="D72" s="16">
        <v>45280</v>
      </c>
      <c r="E72" s="15">
        <v>86.23</v>
      </c>
      <c r="Q72" s="18">
        <v>43282</v>
      </c>
      <c r="R72" s="20"/>
    </row>
    <row r="73" spans="1:18" x14ac:dyDescent="0.3">
      <c r="A73" s="16">
        <v>45278</v>
      </c>
      <c r="B73" s="15">
        <v>69.08</v>
      </c>
      <c r="D73" s="16">
        <v>45279</v>
      </c>
      <c r="E73" s="15">
        <v>82.48</v>
      </c>
      <c r="Q73" s="18">
        <v>43252</v>
      </c>
      <c r="R73" s="20"/>
    </row>
    <row r="74" spans="1:18" x14ac:dyDescent="0.3">
      <c r="A74" s="16">
        <v>45275</v>
      </c>
      <c r="B74" s="15">
        <v>66.33</v>
      </c>
      <c r="D74" s="16">
        <v>45278</v>
      </c>
      <c r="E74" s="15">
        <v>80.239999999999995</v>
      </c>
      <c r="Q74" s="18">
        <v>43221</v>
      </c>
      <c r="R74" s="20"/>
    </row>
    <row r="75" spans="1:18" x14ac:dyDescent="0.3">
      <c r="A75" s="16">
        <v>45274</v>
      </c>
      <c r="B75" s="15">
        <v>66.760000000000005</v>
      </c>
      <c r="D75" s="16">
        <v>45275</v>
      </c>
      <c r="E75" s="15">
        <v>77.260000000000005</v>
      </c>
      <c r="Q75" s="18">
        <v>43191</v>
      </c>
      <c r="R75" s="20"/>
    </row>
    <row r="76" spans="1:18" x14ac:dyDescent="0.3">
      <c r="A76" s="16">
        <v>45273</v>
      </c>
      <c r="B76" s="15">
        <v>68.86</v>
      </c>
      <c r="D76" s="16">
        <v>45274</v>
      </c>
      <c r="E76" s="15">
        <v>77.73</v>
      </c>
      <c r="Q76" s="18">
        <v>43160</v>
      </c>
      <c r="R76" s="20"/>
    </row>
    <row r="77" spans="1:18" x14ac:dyDescent="0.3">
      <c r="A77" s="16">
        <v>45272</v>
      </c>
      <c r="B77" s="15">
        <v>68.150000000000006</v>
      </c>
      <c r="D77" s="16">
        <v>45273</v>
      </c>
      <c r="E77" s="15">
        <v>80.45</v>
      </c>
      <c r="Q77" s="18">
        <v>43132</v>
      </c>
      <c r="R77" s="20"/>
    </row>
    <row r="78" spans="1:18" x14ac:dyDescent="0.3">
      <c r="A78" s="16">
        <v>45271</v>
      </c>
      <c r="B78" s="15">
        <v>67.22</v>
      </c>
      <c r="D78" s="16">
        <v>45272</v>
      </c>
      <c r="E78" s="15">
        <v>79.739999999999995</v>
      </c>
      <c r="Q78" s="18">
        <v>43101</v>
      </c>
      <c r="R78" s="20"/>
    </row>
    <row r="79" spans="1:18" x14ac:dyDescent="0.3">
      <c r="A79" s="16">
        <v>45268</v>
      </c>
      <c r="B79" s="15">
        <v>68.56</v>
      </c>
      <c r="D79" s="16">
        <v>45271</v>
      </c>
      <c r="E79" s="15">
        <v>78.98</v>
      </c>
      <c r="Q79" s="18">
        <v>43070</v>
      </c>
      <c r="R79" s="20"/>
    </row>
    <row r="80" spans="1:18" x14ac:dyDescent="0.3">
      <c r="A80" s="16">
        <v>45267</v>
      </c>
      <c r="B80" s="15">
        <v>69.58</v>
      </c>
      <c r="D80" s="16">
        <v>45268</v>
      </c>
      <c r="E80" s="15">
        <v>80.459999999999994</v>
      </c>
      <c r="Q80" s="18">
        <v>43040</v>
      </c>
      <c r="R80" s="20"/>
    </row>
    <row r="81" spans="1:18" x14ac:dyDescent="0.3">
      <c r="A81" s="16">
        <v>45266</v>
      </c>
      <c r="B81" s="15">
        <v>68.73</v>
      </c>
      <c r="D81" s="16">
        <v>45267</v>
      </c>
      <c r="E81" s="15">
        <v>81.48</v>
      </c>
      <c r="Q81" s="18">
        <v>43009</v>
      </c>
      <c r="R81" s="20"/>
    </row>
    <row r="82" spans="1:18" x14ac:dyDescent="0.3">
      <c r="A82" s="16">
        <v>45265</v>
      </c>
      <c r="B82" s="15">
        <v>68.540000000000006</v>
      </c>
      <c r="D82" s="16">
        <v>45266</v>
      </c>
      <c r="E82" s="15">
        <v>80.61</v>
      </c>
      <c r="Q82" s="18">
        <v>42979</v>
      </c>
      <c r="R82" s="20"/>
    </row>
    <row r="83" spans="1:18" x14ac:dyDescent="0.3">
      <c r="A83" s="16">
        <v>45264</v>
      </c>
      <c r="B83" s="15">
        <v>70.260000000000005</v>
      </c>
      <c r="D83" s="16">
        <v>45265</v>
      </c>
      <c r="E83" s="15">
        <v>80.44</v>
      </c>
      <c r="Q83" s="18">
        <v>42948</v>
      </c>
      <c r="R83" s="20"/>
    </row>
    <row r="84" spans="1:18" x14ac:dyDescent="0.3">
      <c r="A84" s="16">
        <v>45261</v>
      </c>
      <c r="B84" s="15">
        <v>72.38</v>
      </c>
      <c r="D84" s="16">
        <v>45264</v>
      </c>
      <c r="E84" s="15">
        <v>82.45</v>
      </c>
      <c r="Q84" s="18">
        <v>42917</v>
      </c>
      <c r="R84" s="20"/>
    </row>
    <row r="85" spans="1:18" x14ac:dyDescent="0.3">
      <c r="A85" s="16">
        <v>45260</v>
      </c>
      <c r="B85" s="15">
        <v>70.69</v>
      </c>
      <c r="D85" s="16">
        <v>45261</v>
      </c>
      <c r="E85" s="15">
        <v>84.85</v>
      </c>
      <c r="Q85" s="18">
        <v>42887</v>
      </c>
      <c r="R85" s="20"/>
    </row>
    <row r="86" spans="1:18" x14ac:dyDescent="0.3">
      <c r="A86" s="16">
        <v>45259</v>
      </c>
      <c r="B86" s="15">
        <v>70.87</v>
      </c>
      <c r="D86" s="16">
        <v>45260</v>
      </c>
      <c r="E86" s="15">
        <v>83.04</v>
      </c>
      <c r="Q86" s="18">
        <v>42856</v>
      </c>
      <c r="R86" s="20"/>
    </row>
    <row r="87" spans="1:18" x14ac:dyDescent="0.3">
      <c r="A87" s="16">
        <v>45258</v>
      </c>
      <c r="B87" s="15">
        <v>72.78</v>
      </c>
      <c r="D87" s="16">
        <v>45259</v>
      </c>
      <c r="E87" s="15">
        <v>83.55</v>
      </c>
      <c r="Q87" s="18">
        <v>42826</v>
      </c>
      <c r="R87" s="20"/>
    </row>
    <row r="88" spans="1:18" x14ac:dyDescent="0.3">
      <c r="A88" s="16">
        <v>45257</v>
      </c>
      <c r="B88" s="15">
        <v>73.45</v>
      </c>
      <c r="D88" s="16">
        <v>45258</v>
      </c>
      <c r="E88" s="15">
        <v>85.72</v>
      </c>
      <c r="Q88" s="18">
        <v>42795</v>
      </c>
      <c r="R88" s="20"/>
    </row>
    <row r="89" spans="1:18" x14ac:dyDescent="0.3">
      <c r="A89" s="16">
        <v>45254</v>
      </c>
      <c r="B89" s="15">
        <v>76.37</v>
      </c>
      <c r="D89" s="16">
        <v>45257</v>
      </c>
      <c r="E89" s="15">
        <v>86.41</v>
      </c>
      <c r="Q89" s="18">
        <v>42767</v>
      </c>
      <c r="R89" s="20"/>
    </row>
    <row r="90" spans="1:18" x14ac:dyDescent="0.3">
      <c r="A90" s="16">
        <v>45253</v>
      </c>
      <c r="B90" s="15">
        <v>76.349999999999994</v>
      </c>
      <c r="D90" s="16">
        <v>45254</v>
      </c>
      <c r="E90" s="15">
        <v>89.73</v>
      </c>
      <c r="Q90" s="18">
        <v>42736</v>
      </c>
      <c r="R90" s="20"/>
    </row>
    <row r="91" spans="1:18" x14ac:dyDescent="0.3">
      <c r="A91" s="16">
        <v>45252</v>
      </c>
      <c r="B91" s="15">
        <v>74.959999999999994</v>
      </c>
      <c r="D91" s="16">
        <v>45253</v>
      </c>
      <c r="E91" s="15">
        <v>90</v>
      </c>
      <c r="Q91" s="18">
        <v>42705</v>
      </c>
      <c r="R91" s="20"/>
    </row>
    <row r="92" spans="1:18" x14ac:dyDescent="0.3">
      <c r="A92" s="16">
        <v>45251</v>
      </c>
      <c r="B92" s="15">
        <v>75.12</v>
      </c>
      <c r="D92" s="16">
        <v>45252</v>
      </c>
      <c r="E92" s="15">
        <v>88.63</v>
      </c>
      <c r="Q92" s="18">
        <v>42675</v>
      </c>
      <c r="R92" s="20"/>
    </row>
    <row r="93" spans="1:18" x14ac:dyDescent="0.3">
      <c r="A93" s="16">
        <v>45250</v>
      </c>
      <c r="B93" s="15">
        <v>76.349999999999994</v>
      </c>
      <c r="D93" s="16">
        <v>45251</v>
      </c>
      <c r="E93" s="15">
        <v>88.8</v>
      </c>
      <c r="Q93" s="18">
        <v>42644</v>
      </c>
      <c r="R93" s="20"/>
    </row>
    <row r="94" spans="1:18" x14ac:dyDescent="0.3">
      <c r="A94" s="16">
        <v>45247</v>
      </c>
      <c r="B94" s="15">
        <v>76.28</v>
      </c>
      <c r="D94" s="16">
        <v>45250</v>
      </c>
      <c r="E94" s="15">
        <v>89.66</v>
      </c>
      <c r="Q94" s="18">
        <v>42614</v>
      </c>
      <c r="R94" s="20"/>
    </row>
    <row r="95" spans="1:18" x14ac:dyDescent="0.3">
      <c r="A95" s="16">
        <v>45246</v>
      </c>
      <c r="B95" s="15">
        <v>76.73</v>
      </c>
      <c r="D95" s="16">
        <v>45247</v>
      </c>
      <c r="E95" s="15">
        <v>89.91</v>
      </c>
      <c r="Q95" s="18">
        <v>42583</v>
      </c>
      <c r="R95" s="20"/>
    </row>
    <row r="96" spans="1:18" x14ac:dyDescent="0.3">
      <c r="A96" s="16">
        <v>45245</v>
      </c>
      <c r="B96" s="15">
        <v>79.42</v>
      </c>
      <c r="D96" s="16">
        <v>45246</v>
      </c>
      <c r="E96" s="15">
        <v>91.11</v>
      </c>
      <c r="Q96" s="18">
        <v>42552</v>
      </c>
      <c r="R96" s="20"/>
    </row>
    <row r="97" spans="1:18" x14ac:dyDescent="0.3">
      <c r="A97" s="16">
        <v>45244</v>
      </c>
      <c r="B97" s="15">
        <v>78.290000000000006</v>
      </c>
      <c r="D97" s="16">
        <v>45245</v>
      </c>
      <c r="E97" s="15">
        <v>94.12</v>
      </c>
      <c r="Q97" s="18">
        <v>42522</v>
      </c>
      <c r="R97" s="20"/>
    </row>
    <row r="98" spans="1:18" x14ac:dyDescent="0.3">
      <c r="A98" s="16">
        <v>45243</v>
      </c>
      <c r="B98" s="15">
        <v>77.14</v>
      </c>
      <c r="D98" s="16">
        <v>45244</v>
      </c>
      <c r="E98" s="15">
        <v>92.78</v>
      </c>
      <c r="Q98" s="18">
        <v>42491</v>
      </c>
      <c r="R98" s="20"/>
    </row>
    <row r="99" spans="1:18" x14ac:dyDescent="0.3">
      <c r="A99" s="16">
        <v>45240</v>
      </c>
      <c r="B99" s="15">
        <v>78.33</v>
      </c>
      <c r="D99" s="16">
        <v>45243</v>
      </c>
      <c r="E99" s="15">
        <v>91.56</v>
      </c>
      <c r="Q99" s="18">
        <v>42461</v>
      </c>
      <c r="R99" s="20"/>
    </row>
    <row r="100" spans="1:18" x14ac:dyDescent="0.3">
      <c r="A100" s="16">
        <v>45239</v>
      </c>
      <c r="B100" s="15">
        <v>77.03</v>
      </c>
      <c r="D100" s="16">
        <v>45240</v>
      </c>
      <c r="E100" s="15">
        <v>92.9</v>
      </c>
      <c r="Q100" s="18">
        <v>42430</v>
      </c>
      <c r="R100" s="20"/>
    </row>
    <row r="101" spans="1:18" x14ac:dyDescent="0.3">
      <c r="A101" s="16">
        <v>45238</v>
      </c>
      <c r="B101" s="15">
        <v>75.33</v>
      </c>
      <c r="D101" s="16">
        <v>45239</v>
      </c>
      <c r="E101" s="15">
        <v>91.57</v>
      </c>
      <c r="Q101" s="18">
        <v>42401</v>
      </c>
      <c r="R101" s="20"/>
    </row>
    <row r="102" spans="1:18" x14ac:dyDescent="0.3">
      <c r="A102" s="16">
        <v>45237</v>
      </c>
      <c r="B102" s="15">
        <v>74.88</v>
      </c>
      <c r="D102" s="16">
        <v>45238</v>
      </c>
      <c r="E102" s="15">
        <v>89.84</v>
      </c>
      <c r="Q102" s="18">
        <v>42370</v>
      </c>
      <c r="R102" s="20"/>
    </row>
    <row r="103" spans="1:18" x14ac:dyDescent="0.3">
      <c r="A103" s="16">
        <v>45236</v>
      </c>
      <c r="B103" s="15">
        <v>75.459999999999994</v>
      </c>
      <c r="D103" s="16">
        <v>45237</v>
      </c>
      <c r="E103" s="15">
        <v>89.47</v>
      </c>
      <c r="Q103" s="18">
        <v>42339</v>
      </c>
      <c r="R103" s="20"/>
    </row>
    <row r="104" spans="1:18" x14ac:dyDescent="0.3">
      <c r="A104" s="16">
        <v>45233</v>
      </c>
      <c r="B104" s="15">
        <v>77.239999999999995</v>
      </c>
      <c r="D104" s="16">
        <v>45236</v>
      </c>
      <c r="E104" s="15">
        <v>90.34</v>
      </c>
      <c r="Q104" s="18">
        <v>42309</v>
      </c>
      <c r="R104" s="20"/>
    </row>
    <row r="105" spans="1:18" x14ac:dyDescent="0.3">
      <c r="A105" s="16">
        <v>45232</v>
      </c>
      <c r="B105" s="15">
        <v>78.2</v>
      </c>
      <c r="D105" s="16">
        <v>45233</v>
      </c>
      <c r="E105" s="15">
        <v>92.15</v>
      </c>
      <c r="Q105" s="18">
        <v>42278</v>
      </c>
      <c r="R105" s="20"/>
    </row>
    <row r="106" spans="1:18" x14ac:dyDescent="0.3">
      <c r="A106" s="16">
        <v>45231</v>
      </c>
      <c r="B106" s="15">
        <v>78.099999999999994</v>
      </c>
      <c r="D106" s="16">
        <v>45232</v>
      </c>
      <c r="E106" s="15">
        <v>93.08</v>
      </c>
      <c r="Q106" s="18">
        <v>42248</v>
      </c>
      <c r="R106" s="20"/>
    </row>
    <row r="107" spans="1:18" x14ac:dyDescent="0.3">
      <c r="A107" s="16">
        <v>45230</v>
      </c>
      <c r="B107" s="15">
        <v>78.59</v>
      </c>
      <c r="D107" s="16">
        <v>45231</v>
      </c>
      <c r="E107" s="15">
        <v>93.24</v>
      </c>
      <c r="Q107" s="18">
        <v>42217</v>
      </c>
      <c r="R107" s="20"/>
    </row>
    <row r="108" spans="1:18" x14ac:dyDescent="0.3">
      <c r="A108" s="16">
        <v>45229</v>
      </c>
      <c r="B108" s="15">
        <v>78.25</v>
      </c>
      <c r="D108" s="16">
        <v>45230</v>
      </c>
      <c r="E108" s="15">
        <v>93.88</v>
      </c>
      <c r="Q108" s="18">
        <v>42186</v>
      </c>
      <c r="R108" s="20"/>
    </row>
    <row r="109" spans="1:18" x14ac:dyDescent="0.3">
      <c r="A109" s="16">
        <v>45226</v>
      </c>
      <c r="B109" s="15">
        <v>78.84</v>
      </c>
      <c r="D109" s="16">
        <v>45229</v>
      </c>
      <c r="E109" s="15">
        <v>93.65</v>
      </c>
      <c r="Q109" s="18">
        <v>42156</v>
      </c>
      <c r="R109" s="20"/>
    </row>
    <row r="110" spans="1:18" x14ac:dyDescent="0.3">
      <c r="A110" s="16">
        <v>45225</v>
      </c>
      <c r="B110" s="15">
        <v>79.14</v>
      </c>
      <c r="D110" s="16">
        <v>45226</v>
      </c>
      <c r="E110" s="15">
        <v>94.34</v>
      </c>
      <c r="Q110" s="18">
        <v>42125</v>
      </c>
      <c r="R110" s="20"/>
    </row>
    <row r="111" spans="1:18" x14ac:dyDescent="0.3">
      <c r="A111" s="16">
        <v>45224</v>
      </c>
      <c r="B111" s="15">
        <v>79.400000000000006</v>
      </c>
      <c r="D111" s="16">
        <v>45225</v>
      </c>
      <c r="E111" s="15">
        <v>94.91</v>
      </c>
      <c r="Q111" s="18">
        <v>42095</v>
      </c>
      <c r="R111" s="20"/>
    </row>
    <row r="112" spans="1:18" x14ac:dyDescent="0.3">
      <c r="A112" s="16">
        <v>45223</v>
      </c>
      <c r="B112" s="15">
        <v>80.05</v>
      </c>
      <c r="D112" s="16">
        <v>45224</v>
      </c>
      <c r="E112" s="15">
        <v>95.16</v>
      </c>
      <c r="Q112" s="18">
        <v>42064</v>
      </c>
      <c r="R112" s="20"/>
    </row>
    <row r="113" spans="1:18" x14ac:dyDescent="0.3">
      <c r="A113" s="16">
        <v>45222</v>
      </c>
      <c r="B113" s="15">
        <v>79.959999999999994</v>
      </c>
      <c r="D113" s="16">
        <v>45223</v>
      </c>
      <c r="E113" s="15">
        <v>95.95</v>
      </c>
      <c r="Q113" s="18">
        <v>42036</v>
      </c>
      <c r="R113" s="20"/>
    </row>
    <row r="114" spans="1:18" x14ac:dyDescent="0.3">
      <c r="A114" s="16">
        <v>45219</v>
      </c>
      <c r="B114" s="15">
        <v>80.849999999999994</v>
      </c>
      <c r="D114" s="16">
        <v>45222</v>
      </c>
      <c r="E114" s="15">
        <v>95.9</v>
      </c>
      <c r="Q114" s="18">
        <v>42005</v>
      </c>
      <c r="R114" s="20"/>
    </row>
    <row r="115" spans="1:18" x14ac:dyDescent="0.3">
      <c r="A115" s="16">
        <v>45218</v>
      </c>
      <c r="B115" s="15">
        <v>81.180000000000007</v>
      </c>
      <c r="D115" s="16">
        <v>45219</v>
      </c>
      <c r="E115" s="15">
        <v>96.86</v>
      </c>
      <c r="Q115" s="18">
        <v>41974</v>
      </c>
      <c r="R115" s="20"/>
    </row>
    <row r="116" spans="1:18" x14ac:dyDescent="0.3">
      <c r="A116" s="16">
        <v>45217</v>
      </c>
      <c r="B116" s="15">
        <v>81.25</v>
      </c>
      <c r="D116" s="16">
        <v>45218</v>
      </c>
      <c r="E116" s="15">
        <v>97.21</v>
      </c>
      <c r="Q116" s="18">
        <v>41944</v>
      </c>
      <c r="R116" s="20"/>
    </row>
    <row r="117" spans="1:18" x14ac:dyDescent="0.3">
      <c r="A117" s="16">
        <v>45216</v>
      </c>
      <c r="B117" s="15">
        <v>81.92</v>
      </c>
      <c r="D117" s="16">
        <v>45217</v>
      </c>
      <c r="E117" s="15">
        <v>97.44</v>
      </c>
      <c r="Q117" s="18">
        <v>41913</v>
      </c>
      <c r="R117" s="20"/>
    </row>
    <row r="118" spans="1:18" x14ac:dyDescent="0.3">
      <c r="A118" s="16">
        <v>45215</v>
      </c>
      <c r="B118" s="15">
        <v>82.68</v>
      </c>
      <c r="D118" s="16">
        <v>45216</v>
      </c>
      <c r="E118" s="15">
        <v>98.07</v>
      </c>
      <c r="Q118" s="18">
        <v>41883</v>
      </c>
      <c r="R118" s="20"/>
    </row>
    <row r="119" spans="1:18" x14ac:dyDescent="0.3">
      <c r="A119" s="16">
        <v>45212</v>
      </c>
      <c r="B119" s="15">
        <v>85.26</v>
      </c>
      <c r="D119" s="16">
        <v>45215</v>
      </c>
      <c r="E119" s="15">
        <v>98.92</v>
      </c>
      <c r="Q119" s="18">
        <v>41852</v>
      </c>
      <c r="R119" s="20"/>
    </row>
    <row r="120" spans="1:18" x14ac:dyDescent="0.3">
      <c r="A120" s="16">
        <v>45211</v>
      </c>
      <c r="B120" s="15">
        <v>84.53</v>
      </c>
      <c r="D120" s="16">
        <v>45212</v>
      </c>
      <c r="E120" s="15">
        <v>101.63</v>
      </c>
      <c r="Q120" s="18">
        <v>41821</v>
      </c>
      <c r="R120" s="20"/>
    </row>
    <row r="121" spans="1:18" x14ac:dyDescent="0.3">
      <c r="A121" s="16">
        <v>45210</v>
      </c>
      <c r="B121" s="15">
        <v>83.43</v>
      </c>
      <c r="D121" s="16">
        <v>45211</v>
      </c>
      <c r="E121" s="15">
        <v>100.86</v>
      </c>
      <c r="Q121" s="18">
        <v>41791</v>
      </c>
      <c r="R121" s="20"/>
    </row>
    <row r="122" spans="1:18" x14ac:dyDescent="0.3">
      <c r="A122" s="16">
        <v>45209</v>
      </c>
      <c r="B122" s="15">
        <v>84.13</v>
      </c>
      <c r="D122" s="16">
        <v>45210</v>
      </c>
      <c r="E122" s="15">
        <v>99.69</v>
      </c>
      <c r="Q122" s="18">
        <v>41760</v>
      </c>
      <c r="R122" s="20"/>
    </row>
    <row r="123" spans="1:18" x14ac:dyDescent="0.3">
      <c r="A123" s="16">
        <v>45208</v>
      </c>
      <c r="B123" s="15">
        <v>81.099999999999994</v>
      </c>
      <c r="D123" s="16">
        <v>45209</v>
      </c>
      <c r="E123" s="15">
        <v>100.42</v>
      </c>
      <c r="Q123" s="18">
        <v>41730</v>
      </c>
      <c r="R123" s="20"/>
    </row>
    <row r="124" spans="1:18" x14ac:dyDescent="0.3">
      <c r="A124" s="16">
        <v>45205</v>
      </c>
      <c r="B124" s="15">
        <v>79.78</v>
      </c>
      <c r="D124" s="16">
        <v>45208</v>
      </c>
      <c r="E124" s="15">
        <v>97.3</v>
      </c>
      <c r="Q124" s="18">
        <v>41699</v>
      </c>
      <c r="R124" s="20"/>
    </row>
    <row r="125" spans="1:18" x14ac:dyDescent="0.3">
      <c r="A125" s="16">
        <v>45204</v>
      </c>
      <c r="B125" s="15">
        <v>79.81</v>
      </c>
      <c r="D125" s="16">
        <v>45205</v>
      </c>
      <c r="E125" s="15">
        <v>96</v>
      </c>
      <c r="Q125" s="18">
        <v>41671</v>
      </c>
      <c r="R125" s="20"/>
    </row>
    <row r="126" spans="1:18" x14ac:dyDescent="0.3">
      <c r="A126" s="16">
        <v>45203</v>
      </c>
      <c r="B126" s="15">
        <v>80.959999999999994</v>
      </c>
      <c r="D126" s="16">
        <v>45204</v>
      </c>
      <c r="E126" s="15">
        <v>96.14</v>
      </c>
      <c r="Q126" s="18">
        <v>41640</v>
      </c>
      <c r="R126" s="20"/>
    </row>
    <row r="127" spans="1:18" x14ac:dyDescent="0.3">
      <c r="A127" s="16">
        <v>45202</v>
      </c>
      <c r="B127" s="15">
        <v>78.95</v>
      </c>
      <c r="D127" s="16">
        <v>45203</v>
      </c>
      <c r="E127" s="15">
        <v>97.44</v>
      </c>
      <c r="Q127" s="18">
        <v>41609</v>
      </c>
      <c r="R127" s="20"/>
    </row>
    <row r="128" spans="1:18" x14ac:dyDescent="0.3">
      <c r="A128" s="16">
        <v>45201</v>
      </c>
      <c r="B128" s="15">
        <v>80.06</v>
      </c>
      <c r="D128" s="16">
        <v>45202</v>
      </c>
      <c r="E128" s="15">
        <v>95.26</v>
      </c>
      <c r="Q128" s="18">
        <v>41579</v>
      </c>
      <c r="R128" s="20"/>
    </row>
    <row r="129" spans="1:18" x14ac:dyDescent="0.3">
      <c r="A129" s="16">
        <v>45198</v>
      </c>
      <c r="B129" s="15">
        <v>80.84</v>
      </c>
      <c r="D129" s="16">
        <v>45201</v>
      </c>
      <c r="E129" s="15">
        <v>96.4</v>
      </c>
      <c r="Q129" s="18">
        <v>41548</v>
      </c>
      <c r="R129" s="20"/>
    </row>
    <row r="130" spans="1:18" x14ac:dyDescent="0.3">
      <c r="A130" s="16">
        <v>45197</v>
      </c>
      <c r="B130" s="15">
        <v>81.83</v>
      </c>
      <c r="D130" s="16">
        <v>45198</v>
      </c>
      <c r="E130" s="15">
        <v>97.57</v>
      </c>
      <c r="Q130" s="18">
        <v>41518</v>
      </c>
      <c r="R130" s="20"/>
    </row>
    <row r="131" spans="1:18" x14ac:dyDescent="0.3">
      <c r="A131" s="16">
        <v>45196</v>
      </c>
      <c r="B131" s="15">
        <v>81.44</v>
      </c>
      <c r="D131" s="16">
        <v>45197</v>
      </c>
      <c r="E131" s="15">
        <v>98.71</v>
      </c>
      <c r="Q131" s="18">
        <v>41487</v>
      </c>
      <c r="R131" s="20"/>
    </row>
    <row r="132" spans="1:18" x14ac:dyDescent="0.3">
      <c r="A132" s="16">
        <v>45195</v>
      </c>
      <c r="B132" s="15">
        <v>82.03</v>
      </c>
      <c r="D132" s="16">
        <v>45196</v>
      </c>
      <c r="E132" s="15">
        <v>98.22</v>
      </c>
      <c r="Q132" s="18">
        <v>41456</v>
      </c>
      <c r="R132" s="20"/>
    </row>
    <row r="133" spans="1:18" x14ac:dyDescent="0.3">
      <c r="A133" s="16">
        <v>45194</v>
      </c>
      <c r="B133" s="15">
        <v>84.37</v>
      </c>
      <c r="D133" s="16">
        <v>45195</v>
      </c>
      <c r="E133" s="15">
        <v>98.87</v>
      </c>
      <c r="Q133" s="18">
        <v>41426</v>
      </c>
      <c r="R133" s="20"/>
    </row>
    <row r="134" spans="1:18" x14ac:dyDescent="0.3">
      <c r="A134" s="16">
        <v>45191</v>
      </c>
      <c r="B134" s="15">
        <v>84.53</v>
      </c>
      <c r="D134" s="16">
        <v>45194</v>
      </c>
      <c r="E134" s="15">
        <v>101.24</v>
      </c>
      <c r="Q134" s="18">
        <v>41395</v>
      </c>
      <c r="R134" s="20"/>
    </row>
    <row r="135" spans="1:18" x14ac:dyDescent="0.3">
      <c r="A135" s="16">
        <v>45190</v>
      </c>
      <c r="B135" s="15">
        <v>83.19</v>
      </c>
      <c r="D135" s="16">
        <v>45191</v>
      </c>
      <c r="E135" s="15">
        <v>101.44</v>
      </c>
      <c r="Q135" s="18">
        <v>41365</v>
      </c>
      <c r="R135" s="20"/>
    </row>
    <row r="136" spans="1:18" x14ac:dyDescent="0.3">
      <c r="A136" s="16">
        <v>45189</v>
      </c>
      <c r="B136" s="15">
        <v>81.88</v>
      </c>
      <c r="D136" s="16">
        <v>45190</v>
      </c>
      <c r="E136" s="15">
        <v>100.07</v>
      </c>
      <c r="Q136" s="18">
        <v>41334</v>
      </c>
      <c r="R136" s="20"/>
    </row>
    <row r="137" spans="1:18" x14ac:dyDescent="0.3">
      <c r="A137" s="16">
        <v>45188</v>
      </c>
      <c r="B137" s="15">
        <v>80.319999999999993</v>
      </c>
      <c r="D137" s="16">
        <v>45189</v>
      </c>
      <c r="E137" s="15">
        <v>98.6</v>
      </c>
      <c r="Q137" s="18">
        <v>41306</v>
      </c>
      <c r="R137" s="20"/>
    </row>
    <row r="138" spans="1:18" x14ac:dyDescent="0.3">
      <c r="A138" s="16">
        <v>45187</v>
      </c>
      <c r="B138" s="15">
        <v>79.930000000000007</v>
      </c>
      <c r="D138" s="16">
        <v>45188</v>
      </c>
      <c r="E138" s="15">
        <v>96.99</v>
      </c>
      <c r="Q138" s="18">
        <v>41275</v>
      </c>
      <c r="R138" s="20"/>
    </row>
    <row r="139" spans="1:18" x14ac:dyDescent="0.3">
      <c r="A139" s="16">
        <v>45184</v>
      </c>
      <c r="B139" s="15">
        <v>81.34</v>
      </c>
      <c r="D139" s="16">
        <v>45187</v>
      </c>
      <c r="E139" s="15">
        <v>96.69</v>
      </c>
      <c r="Q139" s="18">
        <v>41244</v>
      </c>
      <c r="R139" s="20"/>
    </row>
    <row r="140" spans="1:18" x14ac:dyDescent="0.3">
      <c r="A140" s="16">
        <v>45183</v>
      </c>
      <c r="B140" s="15">
        <v>82.14</v>
      </c>
      <c r="D140" s="16">
        <v>45184</v>
      </c>
      <c r="E140" s="15">
        <v>98.04</v>
      </c>
      <c r="Q140" s="18">
        <v>41214</v>
      </c>
      <c r="R140" s="20"/>
    </row>
    <row r="141" spans="1:18" x14ac:dyDescent="0.3">
      <c r="A141" s="16">
        <v>45182</v>
      </c>
      <c r="B141" s="15">
        <v>82.04</v>
      </c>
      <c r="D141" s="16">
        <v>45183</v>
      </c>
      <c r="E141" s="15">
        <v>98.89</v>
      </c>
      <c r="Q141" s="18">
        <v>41183</v>
      </c>
      <c r="R141" s="20"/>
    </row>
    <row r="142" spans="1:18" x14ac:dyDescent="0.3">
      <c r="A142" s="16">
        <v>45181</v>
      </c>
      <c r="B142" s="15">
        <v>80.13</v>
      </c>
      <c r="D142" s="16">
        <v>45182</v>
      </c>
      <c r="E142" s="15">
        <v>98.78</v>
      </c>
      <c r="Q142" s="18">
        <v>41153</v>
      </c>
      <c r="R142" s="20"/>
    </row>
    <row r="143" spans="1:18" x14ac:dyDescent="0.3">
      <c r="A143" s="16">
        <v>45180</v>
      </c>
      <c r="B143" s="15">
        <v>80.69</v>
      </c>
      <c r="D143" s="16">
        <v>45181</v>
      </c>
      <c r="E143" s="15">
        <v>96.74</v>
      </c>
      <c r="Q143" s="18">
        <v>41122</v>
      </c>
      <c r="R143" s="20"/>
    </row>
    <row r="144" spans="1:18" x14ac:dyDescent="0.3">
      <c r="A144" s="16">
        <v>45177</v>
      </c>
      <c r="B144" s="15">
        <v>80.569999999999993</v>
      </c>
      <c r="D144" s="16">
        <v>45180</v>
      </c>
      <c r="E144" s="15">
        <v>97.3</v>
      </c>
      <c r="Q144" s="18">
        <v>41091</v>
      </c>
      <c r="R144" s="20"/>
    </row>
    <row r="145" spans="1:18" x14ac:dyDescent="0.3">
      <c r="A145" s="16">
        <v>45176</v>
      </c>
      <c r="B145" s="15">
        <v>81.95</v>
      </c>
      <c r="D145" s="16">
        <v>45177</v>
      </c>
      <c r="E145" s="15">
        <v>97.18</v>
      </c>
      <c r="Q145" s="18">
        <v>41061</v>
      </c>
      <c r="R145" s="20"/>
    </row>
    <row r="146" spans="1:18" x14ac:dyDescent="0.3">
      <c r="A146" s="16">
        <v>45175</v>
      </c>
      <c r="B146" s="15">
        <v>82.65</v>
      </c>
      <c r="D146" s="16">
        <v>45176</v>
      </c>
      <c r="E146" s="15">
        <v>98.62</v>
      </c>
      <c r="Q146" s="18">
        <v>41030</v>
      </c>
      <c r="R146" s="20"/>
    </row>
    <row r="147" spans="1:18" x14ac:dyDescent="0.3">
      <c r="A147" s="16">
        <v>45174</v>
      </c>
      <c r="B147" s="15">
        <v>82.82</v>
      </c>
      <c r="D147" s="16">
        <v>45175</v>
      </c>
      <c r="E147" s="15">
        <v>99.39</v>
      </c>
      <c r="Q147" s="18">
        <v>41000</v>
      </c>
      <c r="R147" s="20"/>
    </row>
    <row r="148" spans="1:18" x14ac:dyDescent="0.3">
      <c r="A148" s="16">
        <v>45173</v>
      </c>
      <c r="B148" s="15">
        <v>83.13</v>
      </c>
      <c r="D148" s="16">
        <v>45174</v>
      </c>
      <c r="E148" s="15">
        <v>99.63</v>
      </c>
      <c r="Q148" s="18">
        <v>40969</v>
      </c>
      <c r="R148" s="20"/>
    </row>
    <row r="149" spans="1:18" x14ac:dyDescent="0.3">
      <c r="A149" s="16">
        <v>45170</v>
      </c>
      <c r="B149" s="15">
        <v>84.19</v>
      </c>
      <c r="D149" s="16">
        <v>45173</v>
      </c>
      <c r="E149" s="15">
        <v>100.06</v>
      </c>
      <c r="Q149" s="18">
        <v>40940</v>
      </c>
      <c r="R149" s="20"/>
    </row>
    <row r="150" spans="1:18" x14ac:dyDescent="0.3">
      <c r="A150" s="16">
        <v>45169</v>
      </c>
      <c r="B150" s="15">
        <v>84.67</v>
      </c>
      <c r="D150" s="16">
        <v>45170</v>
      </c>
      <c r="E150" s="15">
        <v>101.34</v>
      </c>
      <c r="Q150" s="18">
        <v>40909</v>
      </c>
      <c r="R150" s="20"/>
    </row>
    <row r="151" spans="1:18" x14ac:dyDescent="0.3">
      <c r="A151" s="16">
        <v>45168</v>
      </c>
      <c r="B151" s="15">
        <v>85.11</v>
      </c>
      <c r="D151" s="16">
        <v>45169</v>
      </c>
      <c r="E151" s="15">
        <v>102.05</v>
      </c>
      <c r="Q151" s="18">
        <v>40878</v>
      </c>
      <c r="R151" s="20"/>
    </row>
    <row r="152" spans="1:18" x14ac:dyDescent="0.3">
      <c r="A152" s="16">
        <v>45167</v>
      </c>
      <c r="B152" s="15">
        <v>83.68</v>
      </c>
      <c r="D152" s="16">
        <v>45168</v>
      </c>
      <c r="E152" s="15">
        <v>102.88</v>
      </c>
      <c r="Q152" s="18">
        <v>40848</v>
      </c>
      <c r="R152" s="20"/>
    </row>
    <row r="153" spans="1:18" x14ac:dyDescent="0.3">
      <c r="A153" s="16">
        <v>45166</v>
      </c>
      <c r="B153" s="15">
        <v>84.53</v>
      </c>
      <c r="D153" s="16">
        <v>45167</v>
      </c>
      <c r="E153" s="15">
        <v>101.44</v>
      </c>
      <c r="Q153" s="18">
        <v>40817</v>
      </c>
      <c r="R153" s="20"/>
    </row>
    <row r="154" spans="1:18" x14ac:dyDescent="0.3">
      <c r="A154" s="16">
        <v>45163</v>
      </c>
      <c r="B154" s="15">
        <v>84.21</v>
      </c>
      <c r="D154" s="16">
        <v>45166</v>
      </c>
      <c r="E154" s="15">
        <v>101.94</v>
      </c>
      <c r="Q154" s="18">
        <v>40787</v>
      </c>
      <c r="R154" s="20"/>
    </row>
    <row r="155" spans="1:18" x14ac:dyDescent="0.3">
      <c r="A155" s="16">
        <v>45162</v>
      </c>
      <c r="B155" s="15">
        <v>84.63</v>
      </c>
      <c r="D155" s="16">
        <v>45163</v>
      </c>
      <c r="E155" s="15">
        <v>101.54</v>
      </c>
      <c r="Q155" s="18">
        <v>40756</v>
      </c>
      <c r="R155" s="20"/>
    </row>
    <row r="156" spans="1:18" x14ac:dyDescent="0.3">
      <c r="A156" s="16">
        <v>45161</v>
      </c>
      <c r="B156" s="15">
        <v>86.97</v>
      </c>
      <c r="D156" s="16">
        <v>45162</v>
      </c>
      <c r="E156" s="15">
        <v>102.17</v>
      </c>
      <c r="Q156" s="18">
        <v>40725</v>
      </c>
      <c r="R156" s="20"/>
    </row>
    <row r="157" spans="1:18" x14ac:dyDescent="0.3">
      <c r="A157" s="16">
        <v>45160</v>
      </c>
      <c r="B157" s="15">
        <v>88.58</v>
      </c>
      <c r="D157" s="16">
        <v>45161</v>
      </c>
      <c r="E157" s="15">
        <v>104.66</v>
      </c>
      <c r="Q157" s="18">
        <v>40695</v>
      </c>
      <c r="R157" s="20"/>
    </row>
    <row r="158" spans="1:18" x14ac:dyDescent="0.3">
      <c r="A158" s="16">
        <v>45159</v>
      </c>
      <c r="B158" s="15">
        <v>86.59</v>
      </c>
      <c r="D158" s="16">
        <v>45160</v>
      </c>
      <c r="E158" s="15">
        <v>106.46</v>
      </c>
      <c r="Q158" s="18">
        <v>40664</v>
      </c>
      <c r="R158" s="20"/>
    </row>
    <row r="159" spans="1:18" x14ac:dyDescent="0.3">
      <c r="A159" s="16">
        <v>45156</v>
      </c>
      <c r="B159" s="15">
        <v>86.72</v>
      </c>
      <c r="D159" s="16">
        <v>45159</v>
      </c>
      <c r="E159" s="15">
        <v>104.12</v>
      </c>
      <c r="Q159" s="18">
        <v>40634</v>
      </c>
      <c r="R159" s="20"/>
    </row>
    <row r="160" spans="1:18" x14ac:dyDescent="0.3">
      <c r="A160" s="16">
        <v>45155</v>
      </c>
      <c r="B160" s="15">
        <v>87.52</v>
      </c>
      <c r="D160" s="16">
        <v>45156</v>
      </c>
      <c r="E160" s="15">
        <v>103.83</v>
      </c>
      <c r="Q160" s="18">
        <v>40603</v>
      </c>
      <c r="R160" s="20"/>
    </row>
    <row r="161" spans="1:18" x14ac:dyDescent="0.3">
      <c r="A161" s="16">
        <v>45154</v>
      </c>
      <c r="B161" s="15">
        <v>87.15</v>
      </c>
      <c r="D161" s="16">
        <v>45155</v>
      </c>
      <c r="E161" s="15">
        <v>104.6</v>
      </c>
      <c r="Q161" s="18">
        <v>40575</v>
      </c>
      <c r="R161" s="20"/>
    </row>
    <row r="162" spans="1:18" x14ac:dyDescent="0.3">
      <c r="A162" s="16">
        <v>45153</v>
      </c>
      <c r="B162" s="15">
        <v>85.82</v>
      </c>
      <c r="D162" s="16">
        <v>45154</v>
      </c>
      <c r="E162" s="15">
        <v>103.7</v>
      </c>
      <c r="Q162" s="18">
        <v>40544</v>
      </c>
      <c r="R162" s="20"/>
    </row>
    <row r="163" spans="1:18" x14ac:dyDescent="0.3">
      <c r="A163" s="16">
        <v>45152</v>
      </c>
      <c r="B163" s="15">
        <v>86.43</v>
      </c>
      <c r="D163" s="16">
        <v>45153</v>
      </c>
      <c r="E163" s="15">
        <v>102.37</v>
      </c>
      <c r="Q163" s="18">
        <v>40513</v>
      </c>
      <c r="R163" s="20"/>
    </row>
    <row r="164" spans="1:18" x14ac:dyDescent="0.3">
      <c r="A164" s="16">
        <v>45149</v>
      </c>
      <c r="B164" s="15">
        <v>85.43</v>
      </c>
      <c r="D164" s="16">
        <v>45152</v>
      </c>
      <c r="E164" s="15">
        <v>102.56</v>
      </c>
      <c r="Q164" s="18">
        <v>40483</v>
      </c>
      <c r="R164" s="20"/>
    </row>
    <row r="165" spans="1:18" x14ac:dyDescent="0.3">
      <c r="A165" s="16">
        <v>45148</v>
      </c>
      <c r="B165" s="15">
        <v>83.61</v>
      </c>
      <c r="D165" s="16">
        <v>45149</v>
      </c>
      <c r="E165" s="15">
        <v>101.44</v>
      </c>
      <c r="Q165" s="18">
        <v>40452</v>
      </c>
      <c r="R165" s="20"/>
    </row>
    <row r="166" spans="1:18" x14ac:dyDescent="0.3">
      <c r="A166" s="16">
        <v>45147</v>
      </c>
      <c r="B166" s="15">
        <v>82.64</v>
      </c>
      <c r="D166" s="16">
        <v>45148</v>
      </c>
      <c r="E166" s="15">
        <v>99.4</v>
      </c>
      <c r="Q166" s="18">
        <v>40422</v>
      </c>
      <c r="R166" s="20"/>
    </row>
    <row r="167" spans="1:18" x14ac:dyDescent="0.3">
      <c r="A167" s="16">
        <v>45146</v>
      </c>
      <c r="B167" s="15">
        <v>83.02</v>
      </c>
      <c r="D167" s="16">
        <v>45147</v>
      </c>
      <c r="E167" s="15">
        <v>98.54</v>
      </c>
      <c r="Q167" s="18">
        <v>40391</v>
      </c>
      <c r="R167" s="20"/>
    </row>
    <row r="168" spans="1:18" x14ac:dyDescent="0.3">
      <c r="A168" s="16">
        <v>45145</v>
      </c>
      <c r="B168" s="15">
        <v>81.34</v>
      </c>
      <c r="D168" s="16">
        <v>45146</v>
      </c>
      <c r="E168" s="15">
        <v>98.91</v>
      </c>
      <c r="Q168" s="18">
        <v>40360</v>
      </c>
      <c r="R168" s="20"/>
    </row>
    <row r="169" spans="1:18" x14ac:dyDescent="0.3">
      <c r="A169" s="16">
        <v>45142</v>
      </c>
      <c r="B169" s="15">
        <v>82.28</v>
      </c>
      <c r="D169" s="16">
        <v>45145</v>
      </c>
      <c r="E169" s="15">
        <v>97.41</v>
      </c>
      <c r="Q169" s="18">
        <v>40330</v>
      </c>
      <c r="R169" s="20"/>
    </row>
    <row r="170" spans="1:18" x14ac:dyDescent="0.3">
      <c r="A170" s="16">
        <v>45141</v>
      </c>
      <c r="B170" s="15">
        <v>83.4</v>
      </c>
      <c r="D170" s="16">
        <v>45142</v>
      </c>
      <c r="E170" s="15">
        <v>98.38</v>
      </c>
      <c r="Q170" s="18">
        <v>40299</v>
      </c>
      <c r="R170" s="20"/>
    </row>
    <row r="171" spans="1:18" x14ac:dyDescent="0.3">
      <c r="A171" s="16">
        <v>45140</v>
      </c>
      <c r="B171" s="15">
        <v>82.06</v>
      </c>
      <c r="D171" s="16">
        <v>45141</v>
      </c>
      <c r="E171" s="15">
        <v>99.27</v>
      </c>
      <c r="Q171" s="18">
        <v>40269</v>
      </c>
      <c r="R171" s="20"/>
    </row>
    <row r="172" spans="1:18" x14ac:dyDescent="0.3">
      <c r="A172" s="16">
        <v>45139</v>
      </c>
      <c r="B172" s="15">
        <v>83.65</v>
      </c>
      <c r="D172" s="16">
        <v>45140</v>
      </c>
      <c r="E172" s="15">
        <v>97.97</v>
      </c>
      <c r="Q172" s="18">
        <v>40238</v>
      </c>
      <c r="R172" s="20"/>
    </row>
    <row r="173" spans="1:18" x14ac:dyDescent="0.3">
      <c r="A173" s="16">
        <v>45138</v>
      </c>
      <c r="B173" s="15">
        <v>85.16</v>
      </c>
      <c r="D173" s="16">
        <v>45139</v>
      </c>
      <c r="E173" s="15">
        <v>99.76</v>
      </c>
      <c r="Q173" s="18">
        <v>40210</v>
      </c>
      <c r="R173" s="20"/>
    </row>
    <row r="174" spans="1:18" x14ac:dyDescent="0.3">
      <c r="A174" s="16">
        <v>45135</v>
      </c>
      <c r="B174" s="15">
        <v>87.12</v>
      </c>
      <c r="D174" s="16">
        <v>45138</v>
      </c>
      <c r="E174" s="15">
        <v>101.62</v>
      </c>
      <c r="Q174" s="18">
        <v>40179</v>
      </c>
      <c r="R174" s="20"/>
    </row>
    <row r="175" spans="1:18" x14ac:dyDescent="0.3">
      <c r="A175" s="16">
        <v>45134</v>
      </c>
      <c r="B175" s="15">
        <v>89.45</v>
      </c>
      <c r="D175" s="16">
        <v>45135</v>
      </c>
      <c r="E175" s="15">
        <v>103.8</v>
      </c>
      <c r="Q175" s="18">
        <v>40148</v>
      </c>
      <c r="R175" s="20"/>
    </row>
    <row r="176" spans="1:18" x14ac:dyDescent="0.3">
      <c r="A176" s="16">
        <v>45133</v>
      </c>
      <c r="B176" s="15">
        <v>89.19</v>
      </c>
      <c r="D176" s="16">
        <v>45134</v>
      </c>
      <c r="E176" s="15">
        <v>105.95</v>
      </c>
      <c r="Q176" s="18">
        <v>40118</v>
      </c>
      <c r="R176" s="20"/>
    </row>
    <row r="177" spans="1:18" x14ac:dyDescent="0.3">
      <c r="A177" s="16">
        <v>45132</v>
      </c>
      <c r="B177" s="15">
        <v>90.25</v>
      </c>
      <c r="D177" s="16">
        <v>45133</v>
      </c>
      <c r="E177" s="15">
        <v>106.02</v>
      </c>
      <c r="Q177" s="18">
        <v>40087</v>
      </c>
      <c r="R177" s="20"/>
    </row>
    <row r="178" spans="1:18" x14ac:dyDescent="0.3">
      <c r="A178" s="16">
        <v>45131</v>
      </c>
      <c r="B178" s="15">
        <v>89.45</v>
      </c>
      <c r="D178" s="16">
        <v>45132</v>
      </c>
      <c r="E178" s="15">
        <v>107.01</v>
      </c>
      <c r="Q178" s="18">
        <v>40057</v>
      </c>
      <c r="R178" s="20"/>
    </row>
    <row r="179" spans="1:18" x14ac:dyDescent="0.3">
      <c r="A179" s="16">
        <v>45128</v>
      </c>
      <c r="B179" s="15">
        <v>89.74</v>
      </c>
      <c r="D179" s="16">
        <v>45131</v>
      </c>
      <c r="E179" s="15">
        <v>106.32</v>
      </c>
      <c r="Q179" s="18">
        <v>40026</v>
      </c>
      <c r="R179" s="20"/>
    </row>
    <row r="180" spans="1:18" x14ac:dyDescent="0.3">
      <c r="A180" s="16">
        <v>45127</v>
      </c>
      <c r="B180" s="15">
        <v>88.87</v>
      </c>
      <c r="D180" s="16">
        <v>45128</v>
      </c>
      <c r="E180" s="15">
        <v>106.61</v>
      </c>
      <c r="Q180" s="18">
        <v>39995</v>
      </c>
      <c r="R180" s="20"/>
    </row>
    <row r="181" spans="1:18" x14ac:dyDescent="0.3">
      <c r="A181" s="16">
        <v>45126</v>
      </c>
      <c r="B181" s="15">
        <v>87.56</v>
      </c>
      <c r="D181" s="16">
        <v>45127</v>
      </c>
      <c r="E181" s="15">
        <v>105.3</v>
      </c>
      <c r="Q181" s="18">
        <v>39965</v>
      </c>
      <c r="R181" s="20"/>
    </row>
    <row r="182" spans="1:18" x14ac:dyDescent="0.3">
      <c r="A182" s="16">
        <v>45125</v>
      </c>
      <c r="B182" s="15">
        <v>85.73</v>
      </c>
      <c r="D182" s="16">
        <v>45126</v>
      </c>
      <c r="E182" s="15">
        <v>104.08</v>
      </c>
      <c r="Q182" s="18">
        <v>39934</v>
      </c>
      <c r="R182" s="20"/>
    </row>
    <row r="183" spans="1:18" x14ac:dyDescent="0.3">
      <c r="A183" s="16">
        <v>45124</v>
      </c>
      <c r="B183" s="15">
        <v>84.87</v>
      </c>
      <c r="D183" s="16">
        <v>45125</v>
      </c>
      <c r="E183" s="15">
        <v>102.65</v>
      </c>
      <c r="Q183" s="18">
        <v>39904</v>
      </c>
      <c r="R183" s="20"/>
    </row>
    <row r="184" spans="1:18" x14ac:dyDescent="0.3">
      <c r="A184" s="16">
        <v>45121</v>
      </c>
      <c r="B184" s="15">
        <v>84.39</v>
      </c>
      <c r="D184" s="16">
        <v>45124</v>
      </c>
      <c r="E184" s="15">
        <v>102.03</v>
      </c>
      <c r="Q184" s="18">
        <v>39873</v>
      </c>
      <c r="R184" s="20"/>
    </row>
    <row r="185" spans="1:18" x14ac:dyDescent="0.3">
      <c r="A185" s="16">
        <v>45120</v>
      </c>
      <c r="B185" s="15">
        <v>84.19</v>
      </c>
      <c r="D185" s="16">
        <v>45121</v>
      </c>
      <c r="E185" s="15">
        <v>101.57</v>
      </c>
      <c r="Q185" s="18">
        <v>39845</v>
      </c>
      <c r="R185" s="20"/>
    </row>
    <row r="186" spans="1:18" x14ac:dyDescent="0.3">
      <c r="A186" s="16">
        <v>45119</v>
      </c>
      <c r="B186" s="15">
        <v>84.16</v>
      </c>
      <c r="D186" s="16">
        <v>45120</v>
      </c>
      <c r="E186" s="15">
        <v>101.25</v>
      </c>
      <c r="Q186" s="18">
        <v>39814</v>
      </c>
      <c r="R186" s="20"/>
    </row>
    <row r="187" spans="1:18" x14ac:dyDescent="0.3">
      <c r="A187" s="16">
        <v>45118</v>
      </c>
      <c r="B187" s="15">
        <v>85.07</v>
      </c>
      <c r="D187" s="16">
        <v>45119</v>
      </c>
      <c r="E187" s="15">
        <v>101.26</v>
      </c>
      <c r="Q187" s="18">
        <v>39783</v>
      </c>
      <c r="R187" s="20"/>
    </row>
    <row r="188" spans="1:18" x14ac:dyDescent="0.3">
      <c r="A188" s="16">
        <v>45117</v>
      </c>
      <c r="B188" s="15">
        <v>84.6</v>
      </c>
      <c r="D188" s="16">
        <v>45118</v>
      </c>
      <c r="E188" s="15">
        <v>102.14</v>
      </c>
      <c r="Q188" s="18">
        <v>39753</v>
      </c>
      <c r="R188" s="20"/>
    </row>
    <row r="189" spans="1:18" x14ac:dyDescent="0.3">
      <c r="A189" s="16">
        <v>45114</v>
      </c>
      <c r="B189" s="15">
        <v>84.44</v>
      </c>
      <c r="D189" s="16">
        <v>45117</v>
      </c>
      <c r="E189" s="15">
        <v>101.92</v>
      </c>
      <c r="Q189" s="18">
        <v>39722</v>
      </c>
      <c r="R189" s="20"/>
    </row>
    <row r="190" spans="1:18" x14ac:dyDescent="0.3">
      <c r="A190" s="16">
        <v>45113</v>
      </c>
      <c r="B190" s="15">
        <v>84.25</v>
      </c>
      <c r="D190" s="16">
        <v>45114</v>
      </c>
      <c r="E190" s="15">
        <v>101.55</v>
      </c>
      <c r="Q190" s="18">
        <v>39692</v>
      </c>
      <c r="R190" s="20"/>
    </row>
    <row r="191" spans="1:18" x14ac:dyDescent="0.3">
      <c r="A191" s="16">
        <v>45112</v>
      </c>
      <c r="B191" s="15">
        <v>84.08</v>
      </c>
      <c r="D191" s="16">
        <v>45113</v>
      </c>
      <c r="E191" s="15">
        <v>101.44</v>
      </c>
      <c r="Q191" s="18">
        <v>39661</v>
      </c>
      <c r="R191" s="20"/>
    </row>
    <row r="192" spans="1:18" x14ac:dyDescent="0.3">
      <c r="A192" s="16">
        <v>45111</v>
      </c>
      <c r="B192" s="15">
        <v>85.45</v>
      </c>
      <c r="D192" s="16">
        <v>45112</v>
      </c>
      <c r="E192" s="15">
        <v>101.68</v>
      </c>
      <c r="Q192" s="18">
        <v>39630</v>
      </c>
      <c r="R192" s="20"/>
    </row>
    <row r="193" spans="1:18" x14ac:dyDescent="0.3">
      <c r="A193" s="16">
        <v>45110</v>
      </c>
      <c r="B193" s="15">
        <v>85.47</v>
      </c>
      <c r="D193" s="16">
        <v>45111</v>
      </c>
      <c r="E193" s="15">
        <v>103.15</v>
      </c>
      <c r="Q193" s="18">
        <v>39600</v>
      </c>
      <c r="R193" s="20"/>
    </row>
    <row r="194" spans="1:18" x14ac:dyDescent="0.3">
      <c r="A194" s="16">
        <v>45107</v>
      </c>
      <c r="B194" s="15">
        <v>87.17</v>
      </c>
      <c r="D194" s="16">
        <v>45110</v>
      </c>
      <c r="E194" s="15">
        <v>102.82</v>
      </c>
      <c r="Q194" s="18">
        <v>39569</v>
      </c>
      <c r="R194" s="20"/>
    </row>
    <row r="195" spans="1:18" x14ac:dyDescent="0.3">
      <c r="A195" s="16">
        <v>45106</v>
      </c>
      <c r="B195" s="15">
        <v>85.94</v>
      </c>
      <c r="D195" s="16">
        <v>45107</v>
      </c>
      <c r="E195" s="15">
        <v>104.32</v>
      </c>
      <c r="Q195" s="18">
        <v>39539</v>
      </c>
      <c r="R195" s="20"/>
    </row>
    <row r="196" spans="1:18" x14ac:dyDescent="0.3">
      <c r="A196" s="16">
        <v>45105</v>
      </c>
      <c r="B196" s="15">
        <v>85.78</v>
      </c>
      <c r="D196" s="16">
        <v>45106</v>
      </c>
      <c r="E196" s="15">
        <v>102.68</v>
      </c>
      <c r="Q196" s="18">
        <v>39508</v>
      </c>
      <c r="R196" s="20"/>
    </row>
    <row r="197" spans="1:18" x14ac:dyDescent="0.3">
      <c r="A197" s="16">
        <v>45104</v>
      </c>
      <c r="B197" s="15">
        <v>86.87</v>
      </c>
      <c r="D197" s="16">
        <v>45105</v>
      </c>
      <c r="E197" s="15">
        <v>102.38</v>
      </c>
      <c r="Q197" s="18">
        <v>39479</v>
      </c>
      <c r="R197" s="20"/>
    </row>
    <row r="198" spans="1:18" x14ac:dyDescent="0.3">
      <c r="A198" s="16">
        <v>45103</v>
      </c>
      <c r="B198" s="15">
        <v>84.3</v>
      </c>
      <c r="D198" s="16">
        <v>45104</v>
      </c>
      <c r="E198" s="15">
        <v>103.02</v>
      </c>
      <c r="Q198" s="18">
        <v>39448</v>
      </c>
      <c r="R198" s="20"/>
    </row>
    <row r="199" spans="1:18" x14ac:dyDescent="0.3">
      <c r="A199" s="16">
        <v>45100</v>
      </c>
      <c r="B199" s="15">
        <v>85.89</v>
      </c>
      <c r="D199" s="16">
        <v>45103</v>
      </c>
      <c r="E199" s="15">
        <v>101</v>
      </c>
      <c r="Q199" s="18">
        <v>39417</v>
      </c>
      <c r="R199" s="20"/>
    </row>
    <row r="200" spans="1:18" x14ac:dyDescent="0.3">
      <c r="A200" s="16">
        <v>45099</v>
      </c>
      <c r="B200" s="15">
        <v>88.16</v>
      </c>
      <c r="D200" s="16">
        <v>45100</v>
      </c>
      <c r="E200" s="15">
        <v>103.23</v>
      </c>
      <c r="Q200" s="18">
        <v>39387</v>
      </c>
      <c r="R200" s="20"/>
    </row>
    <row r="201" spans="1:18" x14ac:dyDescent="0.3">
      <c r="A201" s="16">
        <v>45098</v>
      </c>
      <c r="B201" s="15">
        <v>88.55</v>
      </c>
      <c r="D201" s="16">
        <v>45099</v>
      </c>
      <c r="E201" s="15">
        <v>105.42</v>
      </c>
      <c r="Q201" s="18">
        <v>39356</v>
      </c>
      <c r="R201" s="20"/>
    </row>
    <row r="202" spans="1:18" x14ac:dyDescent="0.3">
      <c r="A202" s="16">
        <v>45097</v>
      </c>
      <c r="B202" s="15">
        <v>92.82</v>
      </c>
      <c r="D202" s="16">
        <v>45098</v>
      </c>
      <c r="E202" s="15">
        <v>105.78</v>
      </c>
      <c r="Q202" s="18">
        <v>39326</v>
      </c>
      <c r="R202" s="20"/>
    </row>
    <row r="203" spans="1:18" x14ac:dyDescent="0.3">
      <c r="A203" s="16">
        <v>45096</v>
      </c>
      <c r="B203" s="15">
        <v>90.16</v>
      </c>
      <c r="D203" s="16">
        <v>45097</v>
      </c>
      <c r="E203" s="15">
        <v>110.05</v>
      </c>
      <c r="Q203" s="18">
        <v>39295</v>
      </c>
      <c r="R203" s="20"/>
    </row>
    <row r="204" spans="1:18" x14ac:dyDescent="0.3">
      <c r="A204" s="16">
        <v>45093</v>
      </c>
      <c r="B204" s="15">
        <v>90.4</v>
      </c>
      <c r="D204" s="16">
        <v>45096</v>
      </c>
      <c r="E204" s="15">
        <v>107.47</v>
      </c>
      <c r="Q204" s="18">
        <v>39264</v>
      </c>
      <c r="R204" s="20"/>
    </row>
    <row r="205" spans="1:18" x14ac:dyDescent="0.3">
      <c r="A205" s="16">
        <v>45092</v>
      </c>
      <c r="B205" s="15">
        <v>91.33</v>
      </c>
      <c r="D205" s="16">
        <v>45093</v>
      </c>
      <c r="E205" s="15">
        <v>107.48</v>
      </c>
      <c r="Q205" s="18">
        <v>39234</v>
      </c>
      <c r="R205" s="20"/>
    </row>
    <row r="206" spans="1:18" x14ac:dyDescent="0.3">
      <c r="A206" s="16">
        <v>45091</v>
      </c>
      <c r="B206" s="15">
        <v>91.42</v>
      </c>
      <c r="D206" s="16">
        <v>45092</v>
      </c>
      <c r="E206" s="15">
        <v>109.29</v>
      </c>
      <c r="Q206" s="18">
        <v>39203</v>
      </c>
      <c r="R206" s="20"/>
    </row>
    <row r="207" spans="1:18" x14ac:dyDescent="0.3">
      <c r="A207" s="16">
        <v>45090</v>
      </c>
      <c r="B207" s="15">
        <v>88</v>
      </c>
      <c r="D207" s="16">
        <v>45091</v>
      </c>
      <c r="E207" s="15">
        <v>109.06</v>
      </c>
      <c r="Q207" s="18">
        <v>39173</v>
      </c>
      <c r="R207" s="20"/>
    </row>
    <row r="208" spans="1:18" x14ac:dyDescent="0.3">
      <c r="A208" s="16">
        <v>45089</v>
      </c>
      <c r="B208" s="15">
        <v>85.96</v>
      </c>
      <c r="D208" s="16">
        <v>45090</v>
      </c>
      <c r="E208" s="15">
        <v>104.75</v>
      </c>
      <c r="Q208" s="18">
        <v>39142</v>
      </c>
      <c r="R208" s="20"/>
    </row>
    <row r="209" spans="1:18" x14ac:dyDescent="0.3">
      <c r="A209" s="16">
        <v>45086</v>
      </c>
      <c r="B209" s="15">
        <v>84.93</v>
      </c>
      <c r="D209" s="16">
        <v>45089</v>
      </c>
      <c r="E209" s="15">
        <v>103.56</v>
      </c>
      <c r="Q209" s="18">
        <v>39114</v>
      </c>
      <c r="R209" s="20"/>
    </row>
    <row r="210" spans="1:18" x14ac:dyDescent="0.3">
      <c r="A210" s="16">
        <v>45085</v>
      </c>
      <c r="B210" s="15">
        <v>82.19</v>
      </c>
      <c r="D210" s="16">
        <v>45086</v>
      </c>
      <c r="E210" s="15">
        <v>102.28</v>
      </c>
      <c r="Q210" s="18">
        <v>39083</v>
      </c>
      <c r="R210" s="20"/>
    </row>
    <row r="211" spans="1:18" x14ac:dyDescent="0.3">
      <c r="A211" s="16">
        <v>45084</v>
      </c>
      <c r="B211" s="15">
        <v>81.81</v>
      </c>
      <c r="D211" s="16">
        <v>45085</v>
      </c>
      <c r="E211" s="15">
        <v>99.43</v>
      </c>
      <c r="Q211" s="18">
        <v>39052</v>
      </c>
      <c r="R211" s="20"/>
    </row>
    <row r="212" spans="1:18" x14ac:dyDescent="0.3">
      <c r="A212" s="16">
        <v>45083</v>
      </c>
      <c r="B212" s="15">
        <v>79.94</v>
      </c>
      <c r="D212" s="16">
        <v>45084</v>
      </c>
      <c r="E212" s="15">
        <v>99.12</v>
      </c>
      <c r="Q212" s="20"/>
      <c r="R212" s="20"/>
    </row>
    <row r="213" spans="1:18" x14ac:dyDescent="0.3">
      <c r="A213" s="16">
        <v>45082</v>
      </c>
      <c r="B213" s="15">
        <v>80.760000000000005</v>
      </c>
      <c r="D213" s="16">
        <v>45083</v>
      </c>
      <c r="E213" s="15">
        <v>97.09</v>
      </c>
      <c r="Q213" s="20"/>
      <c r="R213" s="20"/>
    </row>
    <row r="214" spans="1:18" x14ac:dyDescent="0.3">
      <c r="A214" s="16">
        <v>45079</v>
      </c>
      <c r="B214" s="15">
        <v>77.260000000000005</v>
      </c>
      <c r="D214" s="16">
        <v>45082</v>
      </c>
      <c r="E214" s="15">
        <v>97.9</v>
      </c>
      <c r="Q214" s="20"/>
      <c r="R214" s="20"/>
    </row>
    <row r="215" spans="1:18" x14ac:dyDescent="0.3">
      <c r="A215" s="16">
        <v>45078</v>
      </c>
      <c r="B215" s="15">
        <v>76.98</v>
      </c>
      <c r="D215" s="16">
        <v>45079</v>
      </c>
      <c r="E215" s="15">
        <v>94.17</v>
      </c>
      <c r="Q215" s="20"/>
      <c r="R215" s="20"/>
    </row>
    <row r="216" spans="1:18" x14ac:dyDescent="0.3">
      <c r="A216" s="16">
        <v>45077</v>
      </c>
      <c r="B216" s="15">
        <v>79.2</v>
      </c>
      <c r="D216" s="16">
        <v>45078</v>
      </c>
      <c r="E216" s="15">
        <v>93.3</v>
      </c>
      <c r="Q216" s="20"/>
      <c r="R216" s="20"/>
    </row>
    <row r="217" spans="1:18" x14ac:dyDescent="0.3">
      <c r="A217" s="16">
        <v>45076</v>
      </c>
      <c r="B217" s="15">
        <v>78.61</v>
      </c>
      <c r="D217" s="16">
        <v>45077</v>
      </c>
      <c r="E217" s="15">
        <v>96.56</v>
      </c>
      <c r="Q217" s="20"/>
      <c r="R217" s="20"/>
    </row>
    <row r="218" spans="1:18" x14ac:dyDescent="0.3">
      <c r="A218" s="16">
        <v>45075</v>
      </c>
      <c r="B218" s="15">
        <v>80.900000000000006</v>
      </c>
      <c r="D218" s="16">
        <v>45076</v>
      </c>
      <c r="E218" s="15">
        <v>96.19</v>
      </c>
      <c r="Q218" s="20"/>
      <c r="R218" s="20"/>
    </row>
    <row r="219" spans="1:18" x14ac:dyDescent="0.3">
      <c r="A219" s="16">
        <v>45072</v>
      </c>
      <c r="B219" s="15">
        <v>80.290000000000006</v>
      </c>
      <c r="D219" s="16">
        <v>45075</v>
      </c>
      <c r="E219" s="15">
        <v>98.86</v>
      </c>
      <c r="Q219" s="20"/>
      <c r="R219" s="20"/>
    </row>
    <row r="220" spans="1:18" x14ac:dyDescent="0.3">
      <c r="A220" s="16">
        <v>45071</v>
      </c>
      <c r="B220" s="15">
        <v>80.94</v>
      </c>
      <c r="D220" s="16">
        <v>45072</v>
      </c>
      <c r="E220" s="15">
        <v>98.17</v>
      </c>
      <c r="Q220" s="20"/>
      <c r="R220" s="20"/>
    </row>
    <row r="221" spans="1:18" x14ac:dyDescent="0.3">
      <c r="A221" s="16">
        <v>45070</v>
      </c>
      <c r="B221" s="15">
        <v>83.05</v>
      </c>
      <c r="D221" s="16">
        <v>45071</v>
      </c>
      <c r="E221" s="15">
        <v>98.93</v>
      </c>
      <c r="Q221" s="20"/>
      <c r="R221" s="20"/>
    </row>
    <row r="222" spans="1:18" x14ac:dyDescent="0.3">
      <c r="A222" s="16">
        <v>45069</v>
      </c>
      <c r="B222" s="15">
        <v>83.41</v>
      </c>
      <c r="D222" s="16">
        <v>45070</v>
      </c>
      <c r="E222" s="15">
        <v>101.16</v>
      </c>
      <c r="Q222" s="20"/>
      <c r="R222" s="20"/>
    </row>
    <row r="223" spans="1:18" x14ac:dyDescent="0.3">
      <c r="A223" s="16">
        <v>45068</v>
      </c>
      <c r="B223" s="15">
        <v>85.65</v>
      </c>
      <c r="D223" s="16">
        <v>45069</v>
      </c>
      <c r="E223" s="15">
        <v>101.11</v>
      </c>
      <c r="Q223" s="20"/>
      <c r="R223" s="20"/>
    </row>
    <row r="224" spans="1:18" x14ac:dyDescent="0.3">
      <c r="A224" s="16">
        <v>45065</v>
      </c>
      <c r="B224" s="15">
        <v>87.76</v>
      </c>
      <c r="D224" s="16">
        <v>45068</v>
      </c>
      <c r="E224" s="15">
        <v>103.38</v>
      </c>
      <c r="Q224" s="20"/>
      <c r="R224" s="20"/>
    </row>
    <row r="225" spans="1:18" x14ac:dyDescent="0.3">
      <c r="A225" s="16">
        <v>45064</v>
      </c>
      <c r="B225" s="15">
        <v>87.73</v>
      </c>
      <c r="D225" s="16">
        <v>45065</v>
      </c>
      <c r="E225" s="15">
        <v>105.62</v>
      </c>
      <c r="Q225" s="20"/>
      <c r="R225" s="20"/>
    </row>
    <row r="226" spans="1:18" x14ac:dyDescent="0.3">
      <c r="A226" s="16">
        <v>45063</v>
      </c>
      <c r="B226" s="15">
        <v>86.07</v>
      </c>
      <c r="D226" s="16">
        <v>45064</v>
      </c>
      <c r="E226" s="15">
        <v>105.59</v>
      </c>
      <c r="Q226" s="20"/>
      <c r="R226" s="20"/>
    </row>
    <row r="227" spans="1:18" x14ac:dyDescent="0.3">
      <c r="A227" s="16">
        <v>45062</v>
      </c>
      <c r="B227" s="15">
        <v>86.47</v>
      </c>
      <c r="D227" s="16">
        <v>45063</v>
      </c>
      <c r="E227" s="15">
        <v>103.72</v>
      </c>
      <c r="Q227" s="20"/>
      <c r="R227" s="20"/>
    </row>
    <row r="228" spans="1:18" x14ac:dyDescent="0.3">
      <c r="A228" s="16">
        <v>45061</v>
      </c>
      <c r="B228" s="15">
        <v>84.86</v>
      </c>
      <c r="D228" s="16">
        <v>45062</v>
      </c>
      <c r="E228" s="15">
        <v>104.19</v>
      </c>
      <c r="Q228" s="20"/>
      <c r="R228" s="20"/>
    </row>
    <row r="229" spans="1:18" x14ac:dyDescent="0.3">
      <c r="A229" s="16">
        <v>45058</v>
      </c>
      <c r="B229" s="15">
        <v>86.31</v>
      </c>
      <c r="D229" s="16">
        <v>45061</v>
      </c>
      <c r="E229" s="15">
        <v>102.5</v>
      </c>
      <c r="Q229" s="20"/>
      <c r="R229" s="20"/>
    </row>
    <row r="230" spans="1:18" x14ac:dyDescent="0.3">
      <c r="A230" s="16">
        <v>45057</v>
      </c>
      <c r="B230" s="15">
        <v>86.22</v>
      </c>
      <c r="D230" s="16">
        <v>45058</v>
      </c>
      <c r="E230" s="15">
        <v>104.27</v>
      </c>
      <c r="Q230" s="20"/>
      <c r="R230" s="20"/>
    </row>
    <row r="231" spans="1:18" x14ac:dyDescent="0.3">
      <c r="A231" s="16">
        <v>45056</v>
      </c>
      <c r="B231" s="15">
        <v>87.31</v>
      </c>
      <c r="D231" s="16">
        <v>45057</v>
      </c>
      <c r="E231" s="15">
        <v>104.51</v>
      </c>
      <c r="Q231" s="20"/>
      <c r="R231" s="20"/>
    </row>
    <row r="232" spans="1:18" x14ac:dyDescent="0.3">
      <c r="A232" s="16">
        <v>45055</v>
      </c>
      <c r="B232" s="15">
        <v>84.65</v>
      </c>
      <c r="D232" s="16">
        <v>45056</v>
      </c>
      <c r="E232" s="15">
        <v>105.74</v>
      </c>
      <c r="Q232" s="20"/>
      <c r="R232" s="20"/>
    </row>
    <row r="233" spans="1:18" x14ac:dyDescent="0.3">
      <c r="A233" s="16">
        <v>45054</v>
      </c>
      <c r="B233" s="15">
        <v>83.28</v>
      </c>
      <c r="D233" s="16">
        <v>45055</v>
      </c>
      <c r="E233" s="15">
        <v>102.53</v>
      </c>
      <c r="Q233" s="20"/>
      <c r="R233" s="20"/>
    </row>
    <row r="234" spans="1:18" x14ac:dyDescent="0.3">
      <c r="A234" s="16">
        <v>45051</v>
      </c>
      <c r="B234" s="15">
        <v>82.86</v>
      </c>
      <c r="D234" s="16">
        <v>45054</v>
      </c>
      <c r="E234" s="15">
        <v>100.88</v>
      </c>
      <c r="Q234" s="20"/>
      <c r="R234" s="20"/>
    </row>
    <row r="235" spans="1:18" x14ac:dyDescent="0.3">
      <c r="A235" s="16">
        <v>45050</v>
      </c>
      <c r="B235" s="15">
        <v>82.57</v>
      </c>
      <c r="D235" s="16">
        <v>45051</v>
      </c>
      <c r="E235" s="15">
        <v>100.37</v>
      </c>
      <c r="Q235" s="20"/>
      <c r="R235" s="20"/>
    </row>
    <row r="236" spans="1:18" x14ac:dyDescent="0.3">
      <c r="A236" s="16">
        <v>45049</v>
      </c>
      <c r="B236" s="15">
        <v>82.86</v>
      </c>
      <c r="D236" s="16">
        <v>45050</v>
      </c>
      <c r="E236" s="15">
        <v>99.93</v>
      </c>
      <c r="Q236" s="20"/>
      <c r="R236" s="20"/>
    </row>
    <row r="237" spans="1:18" x14ac:dyDescent="0.3">
      <c r="A237" s="16">
        <v>45048</v>
      </c>
      <c r="B237" s="15">
        <v>86.18</v>
      </c>
      <c r="D237" s="16">
        <v>45049</v>
      </c>
      <c r="E237" s="15">
        <v>100.53</v>
      </c>
      <c r="Q237" s="20"/>
      <c r="R237" s="20"/>
    </row>
    <row r="238" spans="1:18" x14ac:dyDescent="0.3">
      <c r="A238" s="16">
        <v>45044</v>
      </c>
      <c r="B238" s="15">
        <v>85.1</v>
      </c>
      <c r="D238" s="16">
        <v>45048</v>
      </c>
      <c r="E238" s="15">
        <v>104.09</v>
      </c>
      <c r="Q238" s="20"/>
      <c r="R238" s="20"/>
    </row>
    <row r="239" spans="1:18" x14ac:dyDescent="0.3">
      <c r="A239" s="16">
        <v>45043</v>
      </c>
      <c r="B239" s="15">
        <v>82.79</v>
      </c>
      <c r="D239" s="16">
        <v>45047</v>
      </c>
      <c r="E239" s="15">
        <v>101.49</v>
      </c>
      <c r="Q239" s="20"/>
      <c r="R239" s="20"/>
    </row>
    <row r="240" spans="1:18" x14ac:dyDescent="0.3">
      <c r="A240" s="16">
        <v>45042</v>
      </c>
      <c r="B240" s="15">
        <v>82.3</v>
      </c>
      <c r="D240" s="16">
        <v>45044</v>
      </c>
      <c r="E240" s="15">
        <v>102.85</v>
      </c>
      <c r="Q240" s="20"/>
      <c r="R240" s="20"/>
    </row>
    <row r="241" spans="1:18" x14ac:dyDescent="0.3">
      <c r="A241" s="16">
        <v>45041</v>
      </c>
      <c r="B241" s="15">
        <v>84.59</v>
      </c>
      <c r="D241" s="16">
        <v>45043</v>
      </c>
      <c r="E241" s="15">
        <v>101.38</v>
      </c>
      <c r="Q241" s="20"/>
      <c r="R241" s="20"/>
    </row>
    <row r="242" spans="1:18" x14ac:dyDescent="0.3">
      <c r="A242" s="16">
        <v>45040</v>
      </c>
      <c r="B242" s="15">
        <v>85.94</v>
      </c>
      <c r="D242" s="16">
        <v>45042</v>
      </c>
      <c r="E242" s="15">
        <v>101.11</v>
      </c>
      <c r="Q242" s="20"/>
      <c r="R242" s="20"/>
    </row>
    <row r="243" spans="1:18" x14ac:dyDescent="0.3">
      <c r="A243" s="16">
        <v>45037</v>
      </c>
      <c r="B243" s="15">
        <v>87.26</v>
      </c>
      <c r="D243" s="16">
        <v>45041</v>
      </c>
      <c r="E243" s="15">
        <v>102.45</v>
      </c>
      <c r="Q243" s="20"/>
      <c r="R243" s="20"/>
    </row>
    <row r="244" spans="1:18" x14ac:dyDescent="0.3">
      <c r="A244" s="16">
        <v>45036</v>
      </c>
      <c r="B244" s="15">
        <v>89.5</v>
      </c>
      <c r="D244" s="16">
        <v>45040</v>
      </c>
      <c r="E244" s="15">
        <v>104.03</v>
      </c>
      <c r="Q244" s="20"/>
      <c r="R244" s="20"/>
    </row>
    <row r="245" spans="1:18" x14ac:dyDescent="0.3">
      <c r="A245" s="16">
        <v>45035</v>
      </c>
      <c r="B245" s="15">
        <v>91.96</v>
      </c>
      <c r="D245" s="16">
        <v>45037</v>
      </c>
      <c r="E245" s="15">
        <v>105.52</v>
      </c>
      <c r="Q245" s="20"/>
      <c r="R245" s="20"/>
    </row>
    <row r="246" spans="1:18" x14ac:dyDescent="0.3">
      <c r="A246" s="16">
        <v>45034</v>
      </c>
      <c r="B246" s="15">
        <v>92.82</v>
      </c>
      <c r="D246" s="16">
        <v>45036</v>
      </c>
      <c r="E246" s="15">
        <v>108.09</v>
      </c>
      <c r="Q246" s="20"/>
      <c r="R246" s="20"/>
    </row>
    <row r="247" spans="1:18" x14ac:dyDescent="0.3">
      <c r="A247" s="16">
        <v>45033</v>
      </c>
      <c r="B247" s="15">
        <v>90.56</v>
      </c>
      <c r="D247" s="16">
        <v>45035</v>
      </c>
      <c r="E247" s="15">
        <v>111</v>
      </c>
      <c r="Q247" s="20"/>
      <c r="R247" s="20"/>
    </row>
    <row r="248" spans="1:18" x14ac:dyDescent="0.3">
      <c r="A248" s="16">
        <v>45030</v>
      </c>
      <c r="B248" s="15">
        <v>91.28</v>
      </c>
      <c r="D248" s="16">
        <v>45034</v>
      </c>
      <c r="E248" s="15">
        <v>112.26</v>
      </c>
      <c r="Q248" s="20"/>
      <c r="R248" s="20"/>
    </row>
    <row r="249" spans="1:18" x14ac:dyDescent="0.3">
      <c r="A249" s="16">
        <v>45029</v>
      </c>
      <c r="B249" s="15">
        <v>91.86</v>
      </c>
      <c r="D249" s="16">
        <v>45033</v>
      </c>
      <c r="E249" s="15">
        <v>109.94</v>
      </c>
      <c r="Q249" s="20"/>
      <c r="R249" s="20"/>
    </row>
    <row r="250" spans="1:18" x14ac:dyDescent="0.3">
      <c r="A250" s="16">
        <v>45028</v>
      </c>
      <c r="B250" s="15">
        <v>93.3</v>
      </c>
      <c r="D250" s="16">
        <v>45030</v>
      </c>
      <c r="E250" s="15">
        <v>110.95</v>
      </c>
      <c r="Q250" s="20"/>
      <c r="R250" s="20"/>
    </row>
    <row r="251" spans="1:18" x14ac:dyDescent="0.3">
      <c r="A251" s="16">
        <v>45027</v>
      </c>
      <c r="B251" s="15">
        <v>94.72</v>
      </c>
      <c r="D251" s="16">
        <v>45029</v>
      </c>
      <c r="E251" s="15">
        <v>111.84</v>
      </c>
      <c r="Q251" s="20"/>
      <c r="R251" s="20"/>
    </row>
    <row r="252" spans="1:18" x14ac:dyDescent="0.3">
      <c r="A252" s="16">
        <v>45022</v>
      </c>
      <c r="B252" s="15">
        <v>94.01</v>
      </c>
      <c r="D252" s="16">
        <v>45028</v>
      </c>
      <c r="E252" s="15">
        <v>113.32</v>
      </c>
      <c r="Q252" s="20"/>
      <c r="R252" s="20"/>
    </row>
    <row r="253" spans="1:18" x14ac:dyDescent="0.3">
      <c r="A253" s="16">
        <v>45021</v>
      </c>
      <c r="B253" s="15">
        <v>93.96</v>
      </c>
      <c r="D253" s="16">
        <v>45027</v>
      </c>
      <c r="E253" s="15">
        <v>114.89</v>
      </c>
      <c r="Q253" s="20"/>
      <c r="R253" s="20"/>
    </row>
    <row r="254" spans="1:18" x14ac:dyDescent="0.3">
      <c r="A254" s="16">
        <v>45020</v>
      </c>
      <c r="B254" s="15">
        <v>92.29</v>
      </c>
      <c r="D254" s="16">
        <v>45026</v>
      </c>
      <c r="E254" s="15">
        <v>113.63</v>
      </c>
      <c r="Q254" s="20"/>
      <c r="R254" s="20"/>
    </row>
    <row r="255" spans="1:18" x14ac:dyDescent="0.3">
      <c r="A255" s="16">
        <v>45019</v>
      </c>
      <c r="B255" s="15">
        <v>93.04</v>
      </c>
      <c r="D255" s="16">
        <v>45022</v>
      </c>
      <c r="E255" s="15">
        <v>113.63</v>
      </c>
      <c r="Q255" s="20"/>
      <c r="R255" s="20"/>
    </row>
    <row r="256" spans="1:18" x14ac:dyDescent="0.3">
      <c r="A256" s="16">
        <v>45016</v>
      </c>
      <c r="B256" s="15">
        <v>89.24</v>
      </c>
      <c r="D256" s="16">
        <v>45021</v>
      </c>
      <c r="E256" s="15">
        <v>113.5</v>
      </c>
      <c r="Q256" s="20"/>
      <c r="R256" s="20"/>
    </row>
    <row r="257" spans="1:18" x14ac:dyDescent="0.3">
      <c r="A257" s="16">
        <v>45015</v>
      </c>
      <c r="B257" s="15">
        <v>88.24</v>
      </c>
      <c r="D257" s="16">
        <v>45020</v>
      </c>
      <c r="E257" s="15">
        <v>111.16</v>
      </c>
      <c r="Q257" s="20"/>
      <c r="R257" s="20"/>
    </row>
    <row r="258" spans="1:18" x14ac:dyDescent="0.3">
      <c r="A258" s="16">
        <v>45014</v>
      </c>
      <c r="B258" s="15">
        <v>87.54</v>
      </c>
      <c r="D258" s="16">
        <v>45019</v>
      </c>
      <c r="E258" s="15">
        <v>111.81</v>
      </c>
      <c r="Q258" s="20"/>
      <c r="R258" s="20"/>
    </row>
    <row r="259" spans="1:18" x14ac:dyDescent="0.3">
      <c r="A259" s="16">
        <v>45013</v>
      </c>
      <c r="B259" s="15">
        <v>86.61</v>
      </c>
      <c r="D259" s="16">
        <v>45016</v>
      </c>
      <c r="E259" s="15">
        <v>107.39</v>
      </c>
      <c r="Q259" s="20"/>
      <c r="R259" s="20"/>
    </row>
    <row r="260" spans="1:18" x14ac:dyDescent="0.3">
      <c r="A260" s="16">
        <v>45012</v>
      </c>
      <c r="B260" s="15">
        <v>84.77</v>
      </c>
      <c r="D260" s="16">
        <v>45015</v>
      </c>
      <c r="E260" s="15">
        <v>106.07</v>
      </c>
      <c r="Q260" s="20"/>
      <c r="R260" s="20"/>
    </row>
    <row r="261" spans="1:18" x14ac:dyDescent="0.3">
      <c r="A261" s="16">
        <v>45009</v>
      </c>
      <c r="B261" s="15">
        <v>85.09</v>
      </c>
      <c r="D261" s="16">
        <v>45014</v>
      </c>
      <c r="E261" s="15">
        <v>105.2</v>
      </c>
      <c r="Q261" s="20"/>
      <c r="R261" s="20"/>
    </row>
    <row r="262" spans="1:18" x14ac:dyDescent="0.3">
      <c r="A262" s="16">
        <v>45008</v>
      </c>
      <c r="B262" s="15">
        <v>89.67</v>
      </c>
      <c r="D262" s="16">
        <v>45013</v>
      </c>
      <c r="E262" s="15">
        <v>104</v>
      </c>
      <c r="Q262" s="20"/>
      <c r="R262" s="20"/>
    </row>
    <row r="263" spans="1:18" x14ac:dyDescent="0.3">
      <c r="A263" s="16">
        <v>45007</v>
      </c>
      <c r="B263" s="15">
        <v>86.76</v>
      </c>
      <c r="D263" s="16">
        <v>45012</v>
      </c>
      <c r="E263" s="15">
        <v>101.67</v>
      </c>
      <c r="Q263" s="20"/>
      <c r="R263" s="20"/>
    </row>
    <row r="264" spans="1:18" x14ac:dyDescent="0.3">
      <c r="A264" s="16">
        <v>45006</v>
      </c>
      <c r="B264" s="15">
        <v>86.85</v>
      </c>
      <c r="D264" s="16">
        <v>45009</v>
      </c>
      <c r="E264" s="15">
        <v>102.56</v>
      </c>
      <c r="Q264" s="20"/>
      <c r="R264" s="20"/>
    </row>
    <row r="265" spans="1:18" x14ac:dyDescent="0.3">
      <c r="A265" s="16">
        <v>45005</v>
      </c>
      <c r="B265" s="15">
        <v>85.06</v>
      </c>
      <c r="D265" s="16">
        <v>45008</v>
      </c>
      <c r="E265" s="15">
        <v>107.79</v>
      </c>
      <c r="Q265" s="20"/>
      <c r="R265" s="20"/>
    </row>
    <row r="266" spans="1:18" x14ac:dyDescent="0.3">
      <c r="A266" s="16">
        <v>45002</v>
      </c>
      <c r="B266" s="15">
        <v>84.52</v>
      </c>
      <c r="D266" s="16">
        <v>45007</v>
      </c>
      <c r="E266" s="15">
        <v>104.91</v>
      </c>
      <c r="Q266" s="20"/>
      <c r="R266" s="20"/>
    </row>
    <row r="267" spans="1:18" x14ac:dyDescent="0.3">
      <c r="A267" s="16">
        <v>45001</v>
      </c>
      <c r="B267" s="15">
        <v>84.37</v>
      </c>
      <c r="D267" s="16">
        <v>45006</v>
      </c>
      <c r="E267" s="15">
        <v>105.03</v>
      </c>
      <c r="Q267" s="20"/>
      <c r="R267" s="20"/>
    </row>
    <row r="268" spans="1:18" x14ac:dyDescent="0.3">
      <c r="A268" s="16">
        <v>45000</v>
      </c>
      <c r="B268" s="15">
        <v>86.52</v>
      </c>
      <c r="D268" s="16">
        <v>45005</v>
      </c>
      <c r="E268" s="15">
        <v>103.28</v>
      </c>
      <c r="Q268" s="20"/>
      <c r="R268" s="20"/>
    </row>
    <row r="269" spans="1:18" x14ac:dyDescent="0.3">
      <c r="A269" s="16">
        <v>44999</v>
      </c>
      <c r="B269" s="15">
        <v>89.72</v>
      </c>
      <c r="D269" s="16">
        <v>45002</v>
      </c>
      <c r="E269" s="15">
        <v>102.94</v>
      </c>
      <c r="Q269" s="20"/>
      <c r="R269" s="20"/>
    </row>
    <row r="270" spans="1:18" x14ac:dyDescent="0.3">
      <c r="A270" s="16">
        <v>44998</v>
      </c>
      <c r="B270" s="15">
        <v>94.17</v>
      </c>
      <c r="D270" s="16">
        <v>45001</v>
      </c>
      <c r="E270" s="15">
        <v>103.72</v>
      </c>
      <c r="Q270" s="20"/>
      <c r="R270" s="20"/>
    </row>
    <row r="271" spans="1:18" x14ac:dyDescent="0.3">
      <c r="A271" s="16">
        <v>44995</v>
      </c>
      <c r="B271" s="15">
        <v>96.59</v>
      </c>
      <c r="D271" s="16">
        <v>45000</v>
      </c>
      <c r="E271" s="15">
        <v>106.4</v>
      </c>
      <c r="Q271" s="20"/>
      <c r="R271" s="20"/>
    </row>
    <row r="272" spans="1:18" x14ac:dyDescent="0.3">
      <c r="A272" s="16">
        <v>44994</v>
      </c>
      <c r="B272" s="15">
        <v>95.18</v>
      </c>
      <c r="D272" s="16">
        <v>44999</v>
      </c>
      <c r="E272" s="15">
        <v>111.04</v>
      </c>
      <c r="Q272" s="20"/>
      <c r="R272" s="20"/>
    </row>
    <row r="273" spans="1:18" x14ac:dyDescent="0.3">
      <c r="A273" s="16">
        <v>44993</v>
      </c>
      <c r="B273" s="15">
        <v>94.55</v>
      </c>
      <c r="D273" s="16">
        <v>44998</v>
      </c>
      <c r="E273" s="15">
        <v>115.55</v>
      </c>
      <c r="Q273" s="20"/>
      <c r="R273" s="20"/>
    </row>
    <row r="274" spans="1:18" x14ac:dyDescent="0.3">
      <c r="A274" s="16">
        <v>44992</v>
      </c>
      <c r="B274" s="15">
        <v>92.44</v>
      </c>
      <c r="D274" s="16">
        <v>44995</v>
      </c>
      <c r="E274" s="15">
        <v>119.31</v>
      </c>
      <c r="Q274" s="20"/>
      <c r="R274" s="20"/>
    </row>
    <row r="275" spans="1:18" x14ac:dyDescent="0.3">
      <c r="A275" s="16">
        <v>44991</v>
      </c>
      <c r="B275" s="15">
        <v>89.75</v>
      </c>
      <c r="D275" s="16">
        <v>44994</v>
      </c>
      <c r="E275" s="15">
        <v>118.27</v>
      </c>
      <c r="Q275" s="20"/>
      <c r="R275" s="20"/>
    </row>
    <row r="276" spans="1:18" x14ac:dyDescent="0.3">
      <c r="A276" s="16">
        <v>44988</v>
      </c>
      <c r="B276" s="15">
        <v>88.9</v>
      </c>
      <c r="D276" s="16">
        <v>44993</v>
      </c>
      <c r="E276" s="15">
        <v>117.02</v>
      </c>
      <c r="Q276" s="20"/>
      <c r="R276" s="20"/>
    </row>
    <row r="277" spans="1:18" x14ac:dyDescent="0.3">
      <c r="A277" s="16">
        <v>44987</v>
      </c>
      <c r="B277" s="15">
        <v>90.03</v>
      </c>
      <c r="D277" s="16">
        <v>44992</v>
      </c>
      <c r="E277" s="15">
        <v>114.32</v>
      </c>
      <c r="Q277" s="20"/>
      <c r="R277" s="20"/>
    </row>
    <row r="278" spans="1:18" x14ac:dyDescent="0.3">
      <c r="A278" s="16">
        <v>44986</v>
      </c>
      <c r="B278" s="15">
        <v>93.52</v>
      </c>
      <c r="D278" s="16">
        <v>44991</v>
      </c>
      <c r="E278" s="15">
        <v>111.41</v>
      </c>
      <c r="Q278" s="20"/>
      <c r="R278" s="20"/>
    </row>
    <row r="279" spans="1:18" x14ac:dyDescent="0.3">
      <c r="A279" s="16">
        <v>44985</v>
      </c>
      <c r="B279" s="15">
        <v>96.38</v>
      </c>
      <c r="D279" s="16">
        <v>44988</v>
      </c>
      <c r="E279" s="15">
        <v>110.82</v>
      </c>
      <c r="Q279" s="20"/>
      <c r="R279" s="20"/>
    </row>
    <row r="280" spans="1:18" x14ac:dyDescent="0.3">
      <c r="A280" s="16">
        <v>44984</v>
      </c>
      <c r="B280" s="15">
        <v>96.85</v>
      </c>
      <c r="D280" s="16">
        <v>44987</v>
      </c>
      <c r="E280" s="15">
        <v>112.21</v>
      </c>
      <c r="Q280" s="20"/>
      <c r="R280" s="20"/>
    </row>
    <row r="281" spans="1:18" x14ac:dyDescent="0.3">
      <c r="A281" s="16">
        <v>44981</v>
      </c>
      <c r="B281" s="15">
        <v>94.07</v>
      </c>
      <c r="D281" s="16">
        <v>44986</v>
      </c>
      <c r="E281" s="15">
        <v>115.67</v>
      </c>
      <c r="Q281" s="20"/>
      <c r="R281" s="20"/>
    </row>
    <row r="282" spans="1:18" x14ac:dyDescent="0.3">
      <c r="A282" s="16">
        <v>44980</v>
      </c>
      <c r="B282" s="15">
        <v>94.26</v>
      </c>
      <c r="D282" s="16">
        <v>44985</v>
      </c>
      <c r="E282" s="15">
        <v>118.19</v>
      </c>
      <c r="Q282" s="20"/>
      <c r="R282" s="20"/>
    </row>
    <row r="283" spans="1:18" x14ac:dyDescent="0.3">
      <c r="A283" s="16">
        <v>44979</v>
      </c>
      <c r="B283" s="15">
        <v>93.49</v>
      </c>
      <c r="D283" s="16">
        <v>44984</v>
      </c>
      <c r="E283" s="15">
        <v>118.45</v>
      </c>
      <c r="Q283" s="20"/>
      <c r="R283" s="20"/>
    </row>
    <row r="284" spans="1:18" x14ac:dyDescent="0.3">
      <c r="A284" s="16">
        <v>44978</v>
      </c>
      <c r="B284" s="15">
        <v>97.04</v>
      </c>
      <c r="D284" s="16">
        <v>44981</v>
      </c>
      <c r="E284" s="15">
        <v>115.19</v>
      </c>
      <c r="Q284" s="20"/>
      <c r="R284" s="20"/>
    </row>
    <row r="285" spans="1:18" x14ac:dyDescent="0.3">
      <c r="A285" s="16">
        <v>44977</v>
      </c>
      <c r="B285" s="15">
        <v>95.09</v>
      </c>
      <c r="D285" s="16">
        <v>44980</v>
      </c>
      <c r="E285" s="15">
        <v>115.44</v>
      </c>
      <c r="Q285" s="20"/>
      <c r="R285" s="20"/>
    </row>
    <row r="286" spans="1:18" x14ac:dyDescent="0.3">
      <c r="A286" s="16">
        <v>44974</v>
      </c>
      <c r="B286" s="15">
        <v>93.05</v>
      </c>
      <c r="D286" s="16">
        <v>44979</v>
      </c>
      <c r="E286" s="15">
        <v>114.12</v>
      </c>
      <c r="Q286" s="20"/>
      <c r="R286" s="20"/>
    </row>
    <row r="287" spans="1:18" x14ac:dyDescent="0.3">
      <c r="A287" s="16">
        <v>44973</v>
      </c>
      <c r="B287" s="15">
        <v>94.33</v>
      </c>
      <c r="D287" s="16">
        <v>44978</v>
      </c>
      <c r="E287" s="15">
        <v>118.21</v>
      </c>
      <c r="Q287" s="20"/>
      <c r="R287" s="20"/>
    </row>
    <row r="288" spans="1:18" x14ac:dyDescent="0.3">
      <c r="A288" s="16">
        <v>44972</v>
      </c>
      <c r="B288" s="15">
        <v>91.22</v>
      </c>
      <c r="D288" s="16">
        <v>44977</v>
      </c>
      <c r="E288" s="15">
        <v>115.95</v>
      </c>
      <c r="Q288" s="20"/>
      <c r="R288" s="20"/>
    </row>
    <row r="289" spans="1:18" x14ac:dyDescent="0.3">
      <c r="A289" s="16">
        <v>44971</v>
      </c>
      <c r="B289" s="15">
        <v>88.99</v>
      </c>
      <c r="D289" s="16">
        <v>44974</v>
      </c>
      <c r="E289" s="15">
        <v>113.74</v>
      </c>
      <c r="Q289" s="20"/>
      <c r="R289" s="20"/>
    </row>
    <row r="290" spans="1:18" x14ac:dyDescent="0.3">
      <c r="A290" s="16">
        <v>44970</v>
      </c>
      <c r="B290" s="15">
        <v>89.13</v>
      </c>
      <c r="D290" s="16">
        <v>44973</v>
      </c>
      <c r="E290" s="15">
        <v>115.16</v>
      </c>
      <c r="Q290" s="20"/>
      <c r="R290" s="20"/>
    </row>
    <row r="291" spans="1:18" x14ac:dyDescent="0.3">
      <c r="A291" s="16">
        <v>44967</v>
      </c>
      <c r="B291" s="15">
        <v>89.93</v>
      </c>
      <c r="D291" s="16">
        <v>44972</v>
      </c>
      <c r="E291" s="15">
        <v>112.02</v>
      </c>
      <c r="Q291" s="20"/>
      <c r="R291" s="20"/>
    </row>
    <row r="292" spans="1:18" x14ac:dyDescent="0.3">
      <c r="A292" s="16">
        <v>44966</v>
      </c>
      <c r="B292" s="15">
        <v>87.9</v>
      </c>
      <c r="D292" s="16">
        <v>44971</v>
      </c>
      <c r="E292" s="15">
        <v>108.96</v>
      </c>
      <c r="Q292" s="20"/>
      <c r="R292" s="20"/>
    </row>
    <row r="293" spans="1:18" x14ac:dyDescent="0.3">
      <c r="A293" s="16">
        <v>44965</v>
      </c>
      <c r="B293" s="15">
        <v>87.18</v>
      </c>
      <c r="D293" s="16">
        <v>44970</v>
      </c>
      <c r="E293" s="15">
        <v>109.63</v>
      </c>
      <c r="Q293" s="20"/>
      <c r="R293" s="20"/>
    </row>
    <row r="294" spans="1:18" x14ac:dyDescent="0.3">
      <c r="A294" s="16">
        <v>44964</v>
      </c>
      <c r="B294" s="15">
        <v>87.18</v>
      </c>
      <c r="D294" s="16">
        <v>44967</v>
      </c>
      <c r="E294" s="15">
        <v>110.5</v>
      </c>
      <c r="Q294" s="20"/>
      <c r="R294" s="20"/>
    </row>
    <row r="295" spans="1:18" x14ac:dyDescent="0.3">
      <c r="A295" s="16">
        <v>44963</v>
      </c>
      <c r="B295" s="15">
        <v>87.73</v>
      </c>
      <c r="D295" s="16">
        <v>44966</v>
      </c>
      <c r="E295" s="15">
        <v>108.23</v>
      </c>
      <c r="Q295" s="20"/>
      <c r="R295" s="20"/>
    </row>
    <row r="296" spans="1:18" x14ac:dyDescent="0.3">
      <c r="A296" s="16">
        <v>44960</v>
      </c>
      <c r="B296" s="15">
        <v>90.07</v>
      </c>
      <c r="D296" s="16">
        <v>44965</v>
      </c>
      <c r="E296" s="15">
        <v>107.49</v>
      </c>
      <c r="Q296" s="20"/>
      <c r="R296" s="20"/>
    </row>
    <row r="297" spans="1:18" x14ac:dyDescent="0.3">
      <c r="A297" s="16">
        <v>44959</v>
      </c>
      <c r="B297" s="15">
        <v>89.81</v>
      </c>
      <c r="D297" s="16">
        <v>44964</v>
      </c>
      <c r="E297" s="15">
        <v>107.86</v>
      </c>
      <c r="Q297" s="20"/>
      <c r="R297" s="20"/>
    </row>
    <row r="298" spans="1:18" x14ac:dyDescent="0.3">
      <c r="A298" s="16">
        <v>44958</v>
      </c>
      <c r="B298" s="15">
        <v>92.19</v>
      </c>
      <c r="D298" s="16">
        <v>44963</v>
      </c>
      <c r="E298" s="15">
        <v>109.44</v>
      </c>
      <c r="Q298" s="20"/>
      <c r="R298" s="20"/>
    </row>
    <row r="299" spans="1:18" x14ac:dyDescent="0.3">
      <c r="A299" s="16">
        <v>44957</v>
      </c>
      <c r="B299" s="15">
        <v>89.85</v>
      </c>
      <c r="D299" s="16">
        <v>44960</v>
      </c>
      <c r="E299" s="15">
        <v>111.92</v>
      </c>
      <c r="Q299" s="20"/>
      <c r="R299" s="20"/>
    </row>
    <row r="300" spans="1:18" x14ac:dyDescent="0.3">
      <c r="A300" s="16">
        <v>44956</v>
      </c>
      <c r="B300" s="15">
        <v>86.53</v>
      </c>
      <c r="D300" s="16">
        <v>44959</v>
      </c>
      <c r="E300" s="15">
        <v>111.99</v>
      </c>
      <c r="Q300" s="20"/>
      <c r="R300" s="20"/>
    </row>
    <row r="301" spans="1:18" x14ac:dyDescent="0.3">
      <c r="A301" s="16">
        <v>44953</v>
      </c>
      <c r="B301" s="15">
        <v>86.12</v>
      </c>
      <c r="D301" s="16">
        <v>44958</v>
      </c>
      <c r="E301" s="15">
        <v>114.9</v>
      </c>
      <c r="Q301" s="20"/>
      <c r="R301" s="20"/>
    </row>
    <row r="302" spans="1:18" x14ac:dyDescent="0.3">
      <c r="A302" s="16">
        <v>44952</v>
      </c>
      <c r="B302" s="15">
        <v>86.41</v>
      </c>
      <c r="D302" s="16">
        <v>44957</v>
      </c>
      <c r="E302" s="15">
        <v>111.38</v>
      </c>
      <c r="Q302" s="20"/>
      <c r="R302" s="20"/>
    </row>
    <row r="303" spans="1:18" x14ac:dyDescent="0.3">
      <c r="A303" s="16">
        <v>44951</v>
      </c>
      <c r="B303" s="15">
        <v>81.41</v>
      </c>
      <c r="D303" s="16">
        <v>44956</v>
      </c>
      <c r="E303" s="15">
        <v>107.73</v>
      </c>
      <c r="Q303" s="20"/>
      <c r="R303" s="20"/>
    </row>
    <row r="304" spans="1:18" x14ac:dyDescent="0.3">
      <c r="A304" s="16">
        <v>44950</v>
      </c>
      <c r="B304" s="15">
        <v>78.849999999999994</v>
      </c>
      <c r="D304" s="16">
        <v>44953</v>
      </c>
      <c r="E304" s="15">
        <v>107.19</v>
      </c>
      <c r="Q304" s="20"/>
      <c r="R304" s="20"/>
    </row>
    <row r="305" spans="1:18" x14ac:dyDescent="0.3">
      <c r="A305" s="16">
        <v>44949</v>
      </c>
      <c r="B305" s="15">
        <v>82.33</v>
      </c>
      <c r="D305" s="16">
        <v>44952</v>
      </c>
      <c r="E305" s="15">
        <v>107.13</v>
      </c>
      <c r="Q305" s="20"/>
      <c r="R305" s="20"/>
    </row>
    <row r="306" spans="1:18" x14ac:dyDescent="0.3">
      <c r="A306" s="16">
        <v>44946</v>
      </c>
      <c r="B306" s="15">
        <v>82.24</v>
      </c>
      <c r="D306" s="16">
        <v>44951</v>
      </c>
      <c r="E306" s="15">
        <v>102.56</v>
      </c>
      <c r="Q306" s="20"/>
      <c r="R306" s="20"/>
    </row>
    <row r="307" spans="1:18" x14ac:dyDescent="0.3">
      <c r="A307" s="16">
        <v>44945</v>
      </c>
      <c r="B307" s="15">
        <v>81.09</v>
      </c>
      <c r="D307" s="16">
        <v>44950</v>
      </c>
      <c r="E307" s="15">
        <v>100.4</v>
      </c>
      <c r="Q307" s="20"/>
      <c r="R307" s="20"/>
    </row>
    <row r="308" spans="1:18" x14ac:dyDescent="0.3">
      <c r="A308" s="16">
        <v>44944</v>
      </c>
      <c r="B308" s="15">
        <v>80.44</v>
      </c>
      <c r="D308" s="16">
        <v>44949</v>
      </c>
      <c r="E308" s="15">
        <v>104.04</v>
      </c>
      <c r="Q308" s="20"/>
      <c r="R308" s="20"/>
    </row>
    <row r="309" spans="1:18" x14ac:dyDescent="0.3">
      <c r="A309" s="16">
        <v>44943</v>
      </c>
      <c r="B309" s="15">
        <v>76.739999999999995</v>
      </c>
      <c r="D309" s="16">
        <v>44946</v>
      </c>
      <c r="E309" s="15">
        <v>103.93</v>
      </c>
      <c r="Q309" s="20"/>
      <c r="R309" s="20"/>
    </row>
    <row r="310" spans="1:18" x14ac:dyDescent="0.3">
      <c r="A310" s="16">
        <v>44942</v>
      </c>
      <c r="B310" s="15">
        <v>74.7</v>
      </c>
      <c r="D310" s="16">
        <v>44945</v>
      </c>
      <c r="E310" s="15">
        <v>102.1</v>
      </c>
      <c r="Q310" s="20"/>
      <c r="R310" s="20"/>
    </row>
    <row r="311" spans="1:18" x14ac:dyDescent="0.3">
      <c r="A311" s="16">
        <v>44939</v>
      </c>
      <c r="B311" s="15">
        <v>76.97</v>
      </c>
      <c r="D311" s="16">
        <v>44944</v>
      </c>
      <c r="E311" s="15">
        <v>100.82</v>
      </c>
      <c r="Q311" s="20"/>
      <c r="R311" s="20"/>
    </row>
    <row r="312" spans="1:18" x14ac:dyDescent="0.3">
      <c r="A312" s="16">
        <v>44938</v>
      </c>
      <c r="B312" s="15">
        <v>77.319999999999993</v>
      </c>
      <c r="D312" s="16">
        <v>44943</v>
      </c>
      <c r="E312" s="15">
        <v>96.96</v>
      </c>
      <c r="Q312" s="20"/>
      <c r="R312" s="20"/>
    </row>
    <row r="313" spans="1:18" x14ac:dyDescent="0.3">
      <c r="A313" s="16">
        <v>44937</v>
      </c>
      <c r="B313" s="15">
        <v>76.099999999999994</v>
      </c>
      <c r="D313" s="16">
        <v>44942</v>
      </c>
      <c r="E313" s="15">
        <v>94.78</v>
      </c>
      <c r="Q313" s="20"/>
      <c r="R313" s="20"/>
    </row>
    <row r="314" spans="1:18" x14ac:dyDescent="0.3">
      <c r="A314" s="16">
        <v>44936</v>
      </c>
      <c r="B314" s="15">
        <v>77.650000000000006</v>
      </c>
      <c r="D314" s="16">
        <v>44939</v>
      </c>
      <c r="E314" s="15">
        <v>97.02</v>
      </c>
      <c r="Q314" s="20"/>
      <c r="R314" s="20"/>
    </row>
    <row r="315" spans="1:18" x14ac:dyDescent="0.3">
      <c r="A315" s="16">
        <v>44935</v>
      </c>
      <c r="B315" s="15">
        <v>78.59</v>
      </c>
      <c r="D315" s="16">
        <v>44938</v>
      </c>
      <c r="E315" s="15">
        <v>97.5</v>
      </c>
      <c r="Q315" s="20"/>
      <c r="R315" s="20"/>
    </row>
    <row r="316" spans="1:18" x14ac:dyDescent="0.3">
      <c r="A316" s="16">
        <v>44932</v>
      </c>
      <c r="B316" s="15">
        <v>74.58</v>
      </c>
      <c r="D316" s="16">
        <v>44937</v>
      </c>
      <c r="E316" s="15">
        <v>96.35</v>
      </c>
      <c r="Q316" s="20"/>
      <c r="R316" s="20"/>
    </row>
    <row r="317" spans="1:18" x14ac:dyDescent="0.3">
      <c r="A317" s="16">
        <v>44931</v>
      </c>
      <c r="B317" s="15">
        <v>76.03</v>
      </c>
      <c r="D317" s="16">
        <v>44936</v>
      </c>
      <c r="E317" s="15">
        <v>98.71</v>
      </c>
      <c r="Q317" s="20"/>
      <c r="R317" s="20"/>
    </row>
    <row r="318" spans="1:18" x14ac:dyDescent="0.3">
      <c r="A318" s="16">
        <v>44930</v>
      </c>
      <c r="B318" s="15">
        <v>74.98</v>
      </c>
      <c r="D318" s="16">
        <v>44935</v>
      </c>
      <c r="E318" s="15">
        <v>99.73</v>
      </c>
      <c r="Q318" s="20"/>
      <c r="R318" s="20"/>
    </row>
    <row r="319" spans="1:18" x14ac:dyDescent="0.3">
      <c r="A319" s="16">
        <v>44929</v>
      </c>
      <c r="B319" s="15">
        <v>80.569999999999993</v>
      </c>
      <c r="D319" s="16">
        <v>44932</v>
      </c>
      <c r="E319" s="15">
        <v>95.43</v>
      </c>
      <c r="Q319" s="20"/>
      <c r="R319" s="20"/>
    </row>
    <row r="320" spans="1:18" x14ac:dyDescent="0.3">
      <c r="A320" s="16">
        <v>44928</v>
      </c>
      <c r="B320" s="15">
        <v>83.3</v>
      </c>
      <c r="D320" s="16">
        <v>44931</v>
      </c>
      <c r="E320" s="15">
        <v>97.06</v>
      </c>
      <c r="Q320" s="20"/>
      <c r="R320" s="20"/>
    </row>
    <row r="321" spans="1:18" x14ac:dyDescent="0.3">
      <c r="A321" s="16">
        <v>44925</v>
      </c>
      <c r="B321" s="15">
        <v>80.760000000000005</v>
      </c>
      <c r="D321" s="16">
        <v>44930</v>
      </c>
      <c r="E321" s="15">
        <v>96.29</v>
      </c>
      <c r="Q321" s="20"/>
      <c r="R321" s="20"/>
    </row>
    <row r="322" spans="1:18" x14ac:dyDescent="0.3">
      <c r="A322" s="16">
        <v>44924</v>
      </c>
      <c r="B322" s="15">
        <v>81.290000000000006</v>
      </c>
      <c r="D322" s="16">
        <v>44929</v>
      </c>
      <c r="E322" s="15">
        <v>103.08</v>
      </c>
      <c r="Q322" s="20"/>
      <c r="R322" s="20"/>
    </row>
    <row r="323" spans="1:18" x14ac:dyDescent="0.3">
      <c r="A323" s="16">
        <v>44923</v>
      </c>
      <c r="B323" s="15">
        <v>82.8</v>
      </c>
      <c r="D323" s="16">
        <v>44928</v>
      </c>
      <c r="E323" s="15">
        <v>105.73</v>
      </c>
      <c r="Q323" s="20"/>
      <c r="R323" s="20"/>
    </row>
    <row r="324" spans="1:18" x14ac:dyDescent="0.3">
      <c r="A324" s="16">
        <v>44922</v>
      </c>
      <c r="B324" s="15">
        <v>85.02</v>
      </c>
      <c r="D324" s="16">
        <v>44925</v>
      </c>
      <c r="E324" s="15">
        <v>103.45</v>
      </c>
      <c r="Q324" s="20"/>
      <c r="R324" s="20"/>
    </row>
    <row r="325" spans="1:18" x14ac:dyDescent="0.3">
      <c r="A325" s="16">
        <v>44918</v>
      </c>
      <c r="B325" s="15">
        <v>86.09</v>
      </c>
      <c r="D325" s="16">
        <v>44924</v>
      </c>
      <c r="E325" s="15">
        <v>103.52</v>
      </c>
      <c r="Q325" s="20"/>
      <c r="R325" s="20"/>
    </row>
    <row r="326" spans="1:18" x14ac:dyDescent="0.3">
      <c r="A326" s="16">
        <v>44917</v>
      </c>
      <c r="B326" s="15">
        <v>85.99</v>
      </c>
      <c r="D326" s="16">
        <v>44923</v>
      </c>
      <c r="E326" s="15">
        <v>105.47</v>
      </c>
      <c r="Q326" s="20"/>
      <c r="R326" s="20"/>
    </row>
    <row r="327" spans="1:18" x14ac:dyDescent="0.3">
      <c r="A327" s="16">
        <v>44916</v>
      </c>
      <c r="B327" s="15">
        <v>84.63</v>
      </c>
      <c r="D327" s="16">
        <v>44922</v>
      </c>
      <c r="E327" s="15">
        <v>107.77</v>
      </c>
      <c r="Q327" s="20"/>
      <c r="R327" s="20"/>
    </row>
    <row r="328" spans="1:18" x14ac:dyDescent="0.3">
      <c r="A328" s="16">
        <v>44915</v>
      </c>
      <c r="B328" s="15">
        <v>86.95</v>
      </c>
      <c r="D328" s="16">
        <v>44918</v>
      </c>
      <c r="E328" s="15">
        <v>108.94</v>
      </c>
      <c r="Q328" s="20"/>
      <c r="R328" s="20"/>
    </row>
    <row r="329" spans="1:18" x14ac:dyDescent="0.3">
      <c r="A329" s="16">
        <v>44914</v>
      </c>
      <c r="B329" s="15">
        <v>84.11</v>
      </c>
      <c r="D329" s="16">
        <v>44917</v>
      </c>
      <c r="E329" s="15">
        <v>108.91</v>
      </c>
      <c r="Q329" s="20"/>
      <c r="R329" s="20"/>
    </row>
    <row r="330" spans="1:18" x14ac:dyDescent="0.3">
      <c r="A330" s="16">
        <v>44911</v>
      </c>
      <c r="B330" s="15">
        <v>83.8</v>
      </c>
      <c r="D330" s="16">
        <v>44916</v>
      </c>
      <c r="E330" s="15">
        <v>107.69</v>
      </c>
      <c r="Q330" s="20"/>
      <c r="R330" s="20"/>
    </row>
    <row r="331" spans="1:18" x14ac:dyDescent="0.3">
      <c r="A331" s="16">
        <v>44910</v>
      </c>
      <c r="B331" s="15">
        <v>85.5</v>
      </c>
      <c r="D331" s="16">
        <v>44915</v>
      </c>
      <c r="E331" s="15">
        <v>109.74</v>
      </c>
      <c r="Q331" s="20"/>
      <c r="R331" s="20"/>
    </row>
    <row r="332" spans="1:18" x14ac:dyDescent="0.3">
      <c r="A332" s="16">
        <v>44909</v>
      </c>
      <c r="B332" s="15">
        <v>86.56</v>
      </c>
      <c r="D332" s="16">
        <v>44914</v>
      </c>
      <c r="E332" s="15">
        <v>101.64</v>
      </c>
      <c r="Q332" s="20"/>
      <c r="R332" s="20"/>
    </row>
    <row r="333" spans="1:18" x14ac:dyDescent="0.3">
      <c r="A333" s="16">
        <v>44908</v>
      </c>
      <c r="B333" s="15">
        <v>88.59</v>
      </c>
      <c r="D333" s="16">
        <v>44911</v>
      </c>
      <c r="E333" s="15">
        <v>101.69</v>
      </c>
      <c r="Q333" s="20"/>
      <c r="R333" s="20"/>
    </row>
    <row r="334" spans="1:18" x14ac:dyDescent="0.3">
      <c r="A334" s="16">
        <v>44907</v>
      </c>
      <c r="B334" s="15">
        <v>90.1</v>
      </c>
      <c r="D334" s="16">
        <v>44910</v>
      </c>
      <c r="E334" s="15">
        <v>103.49</v>
      </c>
      <c r="Q334" s="20"/>
      <c r="R334" s="20"/>
    </row>
    <row r="335" spans="1:18" x14ac:dyDescent="0.3">
      <c r="A335" s="16">
        <v>44904</v>
      </c>
      <c r="B335" s="15">
        <v>87.76</v>
      </c>
      <c r="D335" s="16">
        <v>44909</v>
      </c>
      <c r="E335" s="15">
        <v>104.07</v>
      </c>
      <c r="Q335" s="20"/>
      <c r="R335" s="20"/>
    </row>
    <row r="336" spans="1:18" x14ac:dyDescent="0.3">
      <c r="A336" s="16">
        <v>44903</v>
      </c>
      <c r="B336" s="15">
        <v>88.62</v>
      </c>
      <c r="D336" s="16">
        <v>44908</v>
      </c>
      <c r="E336" s="15">
        <v>106.19</v>
      </c>
      <c r="Q336" s="20"/>
      <c r="R336" s="20"/>
    </row>
    <row r="337" spans="1:18" x14ac:dyDescent="0.3">
      <c r="A337" s="16">
        <v>44902</v>
      </c>
      <c r="B337" s="15">
        <v>88.02</v>
      </c>
      <c r="D337" s="16">
        <v>44907</v>
      </c>
      <c r="E337" s="15">
        <v>107.68</v>
      </c>
      <c r="Q337" s="20"/>
      <c r="R337" s="20"/>
    </row>
    <row r="338" spans="1:18" x14ac:dyDescent="0.3">
      <c r="A338" s="16">
        <v>44901</v>
      </c>
      <c r="B338" s="15">
        <v>87.64</v>
      </c>
      <c r="D338" s="16">
        <v>44904</v>
      </c>
      <c r="E338" s="15">
        <v>105.61</v>
      </c>
      <c r="Q338" s="20"/>
      <c r="R338" s="20"/>
    </row>
    <row r="339" spans="1:18" x14ac:dyDescent="0.3">
      <c r="A339" s="16">
        <v>44900</v>
      </c>
      <c r="B339" s="15">
        <v>87.22</v>
      </c>
      <c r="D339" s="16">
        <v>44903</v>
      </c>
      <c r="E339" s="15">
        <v>106.42</v>
      </c>
      <c r="Q339" s="20"/>
      <c r="R339" s="20"/>
    </row>
    <row r="340" spans="1:18" x14ac:dyDescent="0.3">
      <c r="A340" s="16">
        <v>44897</v>
      </c>
      <c r="B340" s="15">
        <v>87.58</v>
      </c>
      <c r="D340" s="16">
        <v>44902</v>
      </c>
      <c r="E340" s="15">
        <v>105.71</v>
      </c>
      <c r="Q340" s="20"/>
      <c r="R340" s="20"/>
    </row>
    <row r="341" spans="1:18" x14ac:dyDescent="0.3">
      <c r="A341" s="16">
        <v>44896</v>
      </c>
      <c r="B341" s="15">
        <v>85.08</v>
      </c>
      <c r="D341" s="16">
        <v>44901</v>
      </c>
      <c r="E341" s="15">
        <v>105.06</v>
      </c>
      <c r="Q341" s="20"/>
      <c r="R341" s="20"/>
    </row>
    <row r="342" spans="1:18" x14ac:dyDescent="0.3">
      <c r="A342" s="16">
        <v>44895</v>
      </c>
      <c r="B342" s="15">
        <v>84.55</v>
      </c>
      <c r="D342" s="16">
        <v>44900</v>
      </c>
      <c r="E342" s="15">
        <v>104.19</v>
      </c>
      <c r="Q342" s="20"/>
      <c r="R342" s="20"/>
    </row>
    <row r="343" spans="1:18" x14ac:dyDescent="0.3">
      <c r="A343" s="16">
        <v>44894</v>
      </c>
      <c r="B343" s="15">
        <v>81.25</v>
      </c>
      <c r="D343" s="16">
        <v>44897</v>
      </c>
      <c r="E343" s="15">
        <v>103.79</v>
      </c>
      <c r="Q343" s="20"/>
      <c r="R343" s="20"/>
    </row>
    <row r="344" spans="1:18" x14ac:dyDescent="0.3">
      <c r="A344" s="16">
        <v>44893</v>
      </c>
      <c r="B344" s="15">
        <v>78.680000000000007</v>
      </c>
      <c r="D344" s="16">
        <v>44896</v>
      </c>
      <c r="E344" s="15">
        <v>104.1</v>
      </c>
      <c r="Q344" s="20"/>
      <c r="R344" s="20"/>
    </row>
    <row r="345" spans="1:18" x14ac:dyDescent="0.3">
      <c r="A345" s="16">
        <v>44890</v>
      </c>
      <c r="B345" s="15">
        <v>78.7</v>
      </c>
      <c r="D345" s="16">
        <v>44895</v>
      </c>
      <c r="E345" s="15">
        <v>103.28</v>
      </c>
      <c r="Q345" s="20"/>
      <c r="R345" s="20"/>
    </row>
    <row r="346" spans="1:18" x14ac:dyDescent="0.3">
      <c r="A346" s="16">
        <v>44889</v>
      </c>
      <c r="B346" s="15">
        <v>78.099999999999994</v>
      </c>
      <c r="D346" s="16">
        <v>44894</v>
      </c>
      <c r="E346" s="15">
        <v>99.23</v>
      </c>
      <c r="Q346" s="20"/>
      <c r="R346" s="20"/>
    </row>
    <row r="347" spans="1:18" x14ac:dyDescent="0.3">
      <c r="A347" s="16">
        <v>44888</v>
      </c>
      <c r="B347" s="15">
        <v>75.7</v>
      </c>
      <c r="D347" s="16">
        <v>44893</v>
      </c>
      <c r="E347" s="15">
        <v>96.69</v>
      </c>
      <c r="Q347" s="20"/>
      <c r="R347" s="20"/>
    </row>
    <row r="348" spans="1:18" x14ac:dyDescent="0.3">
      <c r="A348" s="16">
        <v>44887</v>
      </c>
      <c r="B348" s="15">
        <v>73.75</v>
      </c>
      <c r="D348" s="16">
        <v>44890</v>
      </c>
      <c r="E348" s="15">
        <v>96.6</v>
      </c>
      <c r="Q348" s="20"/>
      <c r="R348" s="20"/>
    </row>
    <row r="349" spans="1:18" x14ac:dyDescent="0.3">
      <c r="A349" s="16">
        <v>44886</v>
      </c>
      <c r="B349" s="15">
        <v>74.45</v>
      </c>
      <c r="D349" s="16">
        <v>44889</v>
      </c>
      <c r="E349" s="15">
        <v>96.14</v>
      </c>
      <c r="Q349" s="20"/>
      <c r="R349" s="20"/>
    </row>
    <row r="350" spans="1:18" x14ac:dyDescent="0.3">
      <c r="A350" s="16">
        <v>44883</v>
      </c>
      <c r="B350" s="15">
        <v>72.31</v>
      </c>
      <c r="D350" s="16">
        <v>44888</v>
      </c>
      <c r="E350" s="15">
        <v>93.46</v>
      </c>
      <c r="Q350" s="20"/>
      <c r="R350" s="20"/>
    </row>
    <row r="351" spans="1:18" x14ac:dyDescent="0.3">
      <c r="A351" s="16">
        <v>44882</v>
      </c>
      <c r="B351" s="15">
        <v>72.239999999999995</v>
      </c>
      <c r="D351" s="16">
        <v>44887</v>
      </c>
      <c r="E351" s="15">
        <v>91.48</v>
      </c>
      <c r="Q351" s="20"/>
      <c r="R351" s="20"/>
    </row>
    <row r="352" spans="1:18" x14ac:dyDescent="0.3">
      <c r="A352" s="16">
        <v>44881</v>
      </c>
      <c r="B352" s="15">
        <v>73.25</v>
      </c>
      <c r="D352" s="16">
        <v>44886</v>
      </c>
      <c r="E352" s="15">
        <v>92.23</v>
      </c>
      <c r="Q352" s="20"/>
      <c r="R352" s="20"/>
    </row>
    <row r="353" spans="1:18" x14ac:dyDescent="0.3">
      <c r="A353" s="16">
        <v>44880</v>
      </c>
      <c r="B353" s="15">
        <v>76.47</v>
      </c>
      <c r="D353" s="16">
        <v>44883</v>
      </c>
      <c r="E353" s="15">
        <v>90.18</v>
      </c>
      <c r="Q353" s="20"/>
      <c r="R353" s="20"/>
    </row>
    <row r="354" spans="1:18" x14ac:dyDescent="0.3">
      <c r="A354" s="16">
        <v>44879</v>
      </c>
      <c r="B354" s="15">
        <v>75.05</v>
      </c>
      <c r="D354" s="16">
        <v>44882</v>
      </c>
      <c r="E354" s="15">
        <v>90.03</v>
      </c>
      <c r="Q354" s="20"/>
      <c r="R354" s="20"/>
    </row>
    <row r="355" spans="1:18" x14ac:dyDescent="0.3">
      <c r="A355" s="16">
        <v>44876</v>
      </c>
      <c r="B355" s="15">
        <v>75.650000000000006</v>
      </c>
      <c r="D355" s="16">
        <v>44881</v>
      </c>
      <c r="E355" s="15">
        <v>91.19</v>
      </c>
      <c r="Q355" s="20"/>
      <c r="R355" s="20"/>
    </row>
    <row r="356" spans="1:18" x14ac:dyDescent="0.3">
      <c r="A356" s="16">
        <v>44875</v>
      </c>
      <c r="B356" s="15">
        <v>72.87</v>
      </c>
      <c r="D356" s="16">
        <v>44880</v>
      </c>
      <c r="E356" s="15">
        <v>94.37</v>
      </c>
      <c r="Q356" s="20"/>
      <c r="R356" s="20"/>
    </row>
    <row r="357" spans="1:18" x14ac:dyDescent="0.3">
      <c r="A357" s="16">
        <v>44874</v>
      </c>
      <c r="B357" s="15">
        <v>72.61</v>
      </c>
      <c r="D357" s="16">
        <v>44879</v>
      </c>
      <c r="E357" s="15">
        <v>92.78</v>
      </c>
      <c r="Q357" s="20"/>
      <c r="R357" s="20"/>
    </row>
    <row r="358" spans="1:18" x14ac:dyDescent="0.3">
      <c r="A358" s="16">
        <v>44873</v>
      </c>
      <c r="B358" s="15">
        <v>75.92</v>
      </c>
      <c r="D358" s="16">
        <v>44876</v>
      </c>
      <c r="E358" s="15">
        <v>94.3</v>
      </c>
      <c r="Q358" s="20"/>
      <c r="R358" s="20"/>
    </row>
    <row r="359" spans="1:18" x14ac:dyDescent="0.3">
      <c r="A359" s="16">
        <v>44872</v>
      </c>
      <c r="B359" s="15">
        <v>77.260000000000005</v>
      </c>
      <c r="D359" s="16">
        <v>44875</v>
      </c>
      <c r="E359" s="15">
        <v>91.96</v>
      </c>
      <c r="Q359" s="20"/>
      <c r="R359" s="20"/>
    </row>
    <row r="360" spans="1:18" x14ac:dyDescent="0.3">
      <c r="A360" s="16">
        <v>44869</v>
      </c>
      <c r="B360" s="15">
        <v>76.13</v>
      </c>
      <c r="D360" s="16">
        <v>44874</v>
      </c>
      <c r="E360" s="15">
        <v>91.85</v>
      </c>
      <c r="Q360" s="20"/>
      <c r="R360" s="20"/>
    </row>
    <row r="361" spans="1:18" x14ac:dyDescent="0.3">
      <c r="A361" s="16">
        <v>44868</v>
      </c>
      <c r="B361" s="15">
        <v>76.040000000000006</v>
      </c>
      <c r="D361" s="16">
        <v>44873</v>
      </c>
      <c r="E361" s="15">
        <v>95.68</v>
      </c>
      <c r="Q361" s="20"/>
      <c r="R361" s="20"/>
    </row>
    <row r="362" spans="1:18" x14ac:dyDescent="0.3">
      <c r="A362" s="16">
        <v>44867</v>
      </c>
      <c r="B362" s="15">
        <v>76.459999999999994</v>
      </c>
      <c r="D362" s="16">
        <v>44872</v>
      </c>
      <c r="E362" s="15">
        <v>97.55</v>
      </c>
      <c r="Q362" s="20"/>
      <c r="R362" s="20"/>
    </row>
    <row r="363" spans="1:18" x14ac:dyDescent="0.3">
      <c r="A363" s="16">
        <v>44866</v>
      </c>
      <c r="B363" s="15">
        <v>76.45</v>
      </c>
      <c r="D363" s="16">
        <v>44869</v>
      </c>
      <c r="E363" s="15">
        <v>96.51</v>
      </c>
      <c r="Q363" s="20"/>
      <c r="R363" s="20"/>
    </row>
    <row r="364" spans="1:18" x14ac:dyDescent="0.3">
      <c r="A364" s="16">
        <v>44865</v>
      </c>
      <c r="B364" s="15">
        <v>79.680000000000007</v>
      </c>
      <c r="D364" s="16">
        <v>44868</v>
      </c>
      <c r="E364" s="15">
        <v>96.34</v>
      </c>
      <c r="Q364" s="20"/>
      <c r="R364" s="20"/>
    </row>
    <row r="365" spans="1:18" x14ac:dyDescent="0.3">
      <c r="A365" s="16">
        <v>44862</v>
      </c>
      <c r="B365" s="15">
        <v>80.91</v>
      </c>
      <c r="D365" s="16">
        <v>44867</v>
      </c>
      <c r="E365" s="15">
        <v>96.71</v>
      </c>
      <c r="Q365" s="20"/>
      <c r="R365" s="20"/>
    </row>
    <row r="366" spans="1:18" x14ac:dyDescent="0.3">
      <c r="A366" s="16">
        <v>44861</v>
      </c>
      <c r="B366" s="15">
        <v>79.92</v>
      </c>
      <c r="D366" s="16">
        <v>44866</v>
      </c>
      <c r="E366" s="15">
        <v>96.64</v>
      </c>
      <c r="Q366" s="20"/>
      <c r="R366" s="20"/>
    </row>
    <row r="367" spans="1:18" x14ac:dyDescent="0.3">
      <c r="A367" s="16">
        <v>44860</v>
      </c>
      <c r="B367" s="15">
        <v>75.540000000000006</v>
      </c>
      <c r="D367" s="16">
        <v>44865</v>
      </c>
      <c r="E367" s="15">
        <v>99.85</v>
      </c>
      <c r="Q367" s="20"/>
      <c r="R367" s="20"/>
    </row>
    <row r="368" spans="1:18" x14ac:dyDescent="0.3">
      <c r="A368" s="16">
        <v>44859</v>
      </c>
      <c r="B368" s="15">
        <v>76.87</v>
      </c>
      <c r="D368" s="16">
        <v>44862</v>
      </c>
      <c r="E368" s="15">
        <v>101.06</v>
      </c>
      <c r="Q368" s="20"/>
      <c r="R368" s="20"/>
    </row>
    <row r="369" spans="1:18" x14ac:dyDescent="0.3">
      <c r="A369" s="16">
        <v>44858</v>
      </c>
      <c r="B369" s="15">
        <v>72.11</v>
      </c>
      <c r="D369" s="16">
        <v>44861</v>
      </c>
      <c r="E369" s="15">
        <v>100.02</v>
      </c>
      <c r="Q369" s="20"/>
      <c r="R369" s="20"/>
    </row>
    <row r="370" spans="1:18" x14ac:dyDescent="0.3">
      <c r="A370" s="16">
        <v>44855</v>
      </c>
      <c r="B370" s="15">
        <v>68.510000000000005</v>
      </c>
      <c r="D370" s="16">
        <v>44860</v>
      </c>
      <c r="E370" s="15">
        <v>95.54</v>
      </c>
      <c r="Q370" s="20"/>
      <c r="R370" s="20"/>
    </row>
    <row r="371" spans="1:18" x14ac:dyDescent="0.3">
      <c r="A371" s="16">
        <v>44854</v>
      </c>
      <c r="B371" s="15">
        <v>66.650000000000006</v>
      </c>
      <c r="D371" s="16">
        <v>44859</v>
      </c>
      <c r="E371" s="15">
        <v>96.67</v>
      </c>
      <c r="Q371" s="20"/>
      <c r="R371" s="20"/>
    </row>
    <row r="372" spans="1:18" x14ac:dyDescent="0.3">
      <c r="A372" s="16">
        <v>44853</v>
      </c>
      <c r="B372" s="15">
        <v>67.069999999999993</v>
      </c>
      <c r="D372" s="16">
        <v>44858</v>
      </c>
      <c r="E372" s="15">
        <v>91.92</v>
      </c>
      <c r="Q372" s="20"/>
      <c r="R372" s="20"/>
    </row>
    <row r="373" spans="1:18" x14ac:dyDescent="0.3">
      <c r="A373" s="16">
        <v>44852</v>
      </c>
      <c r="B373" s="15">
        <v>67.55</v>
      </c>
      <c r="D373" s="16">
        <v>44855</v>
      </c>
      <c r="E373" s="15">
        <v>88.33</v>
      </c>
      <c r="Q373" s="20"/>
      <c r="R373" s="20"/>
    </row>
    <row r="374" spans="1:18" x14ac:dyDescent="0.3">
      <c r="A374" s="16">
        <v>44851</v>
      </c>
      <c r="B374" s="15">
        <v>67.290000000000006</v>
      </c>
      <c r="D374" s="16">
        <v>44854</v>
      </c>
      <c r="E374" s="15">
        <v>86.52</v>
      </c>
      <c r="Q374" s="20"/>
      <c r="R374" s="20"/>
    </row>
    <row r="375" spans="1:18" x14ac:dyDescent="0.3">
      <c r="A375" s="16">
        <v>44848</v>
      </c>
      <c r="B375" s="15">
        <v>67.790000000000006</v>
      </c>
      <c r="D375" s="16">
        <v>44853</v>
      </c>
      <c r="E375" s="15">
        <v>86.91</v>
      </c>
      <c r="Q375" s="20"/>
      <c r="R375" s="20"/>
    </row>
    <row r="376" spans="1:18" x14ac:dyDescent="0.3">
      <c r="A376" s="16">
        <v>44847</v>
      </c>
      <c r="B376" s="15">
        <v>68.61</v>
      </c>
      <c r="D376" s="16">
        <v>44852</v>
      </c>
      <c r="E376" s="15">
        <v>87.41</v>
      </c>
      <c r="Q376" s="20"/>
      <c r="R376" s="20"/>
    </row>
    <row r="377" spans="1:18" x14ac:dyDescent="0.3">
      <c r="A377" s="16">
        <v>44846</v>
      </c>
      <c r="B377" s="15">
        <v>66.489999999999995</v>
      </c>
      <c r="D377" s="16">
        <v>44851</v>
      </c>
      <c r="E377" s="15">
        <v>87.14</v>
      </c>
      <c r="Q377" s="20"/>
      <c r="R377" s="20"/>
    </row>
    <row r="378" spans="1:18" x14ac:dyDescent="0.3">
      <c r="A378" s="16">
        <v>44845</v>
      </c>
      <c r="B378" s="15">
        <v>66.12</v>
      </c>
      <c r="D378" s="16">
        <v>44848</v>
      </c>
      <c r="E378" s="15">
        <v>87.79</v>
      </c>
      <c r="Q378" s="20"/>
      <c r="R378" s="20"/>
    </row>
    <row r="379" spans="1:18" x14ac:dyDescent="0.3">
      <c r="A379" s="16">
        <v>44844</v>
      </c>
      <c r="B379" s="15">
        <v>66.540000000000006</v>
      </c>
      <c r="D379" s="16">
        <v>44847</v>
      </c>
      <c r="E379" s="15">
        <v>88.62</v>
      </c>
      <c r="Q379" s="20"/>
      <c r="R379" s="20"/>
    </row>
    <row r="380" spans="1:18" x14ac:dyDescent="0.3">
      <c r="A380" s="16">
        <v>44841</v>
      </c>
      <c r="B380" s="15">
        <v>69.599999999999994</v>
      </c>
      <c r="D380" s="16">
        <v>44846</v>
      </c>
      <c r="E380" s="15">
        <v>86.53</v>
      </c>
      <c r="Q380" s="20"/>
      <c r="R380" s="20"/>
    </row>
    <row r="381" spans="1:18" x14ac:dyDescent="0.3">
      <c r="A381" s="16">
        <v>44840</v>
      </c>
      <c r="B381" s="15">
        <v>68.72</v>
      </c>
      <c r="D381" s="16">
        <v>44845</v>
      </c>
      <c r="E381" s="15">
        <v>86.25</v>
      </c>
      <c r="Q381" s="20"/>
      <c r="R381" s="20"/>
    </row>
    <row r="382" spans="1:18" x14ac:dyDescent="0.3">
      <c r="A382" s="16">
        <v>44839</v>
      </c>
      <c r="B382" s="15">
        <v>66.819999999999993</v>
      </c>
      <c r="D382" s="16">
        <v>44844</v>
      </c>
      <c r="E382" s="15">
        <v>86.81</v>
      </c>
      <c r="Q382" s="20"/>
      <c r="R382" s="20"/>
    </row>
    <row r="383" spans="1:18" x14ac:dyDescent="0.3">
      <c r="A383" s="16">
        <v>44838</v>
      </c>
      <c r="B383" s="15">
        <v>66.650000000000006</v>
      </c>
      <c r="D383" s="16">
        <v>44841</v>
      </c>
      <c r="E383" s="15">
        <v>89.95</v>
      </c>
      <c r="Q383" s="20"/>
      <c r="R383" s="20"/>
    </row>
    <row r="384" spans="1:18" x14ac:dyDescent="0.3">
      <c r="A384" s="16">
        <v>44837</v>
      </c>
      <c r="B384" s="15">
        <v>65.58</v>
      </c>
      <c r="D384" s="16">
        <v>44840</v>
      </c>
      <c r="E384" s="15">
        <v>88.86</v>
      </c>
      <c r="Q384" s="20"/>
      <c r="R384" s="20"/>
    </row>
    <row r="385" spans="1:18" x14ac:dyDescent="0.3">
      <c r="A385" s="16">
        <v>44834</v>
      </c>
      <c r="B385" s="15">
        <v>66.41</v>
      </c>
      <c r="D385" s="16">
        <v>44839</v>
      </c>
      <c r="E385" s="15">
        <v>87.4</v>
      </c>
      <c r="Q385" s="20"/>
      <c r="R385" s="20"/>
    </row>
    <row r="386" spans="1:18" x14ac:dyDescent="0.3">
      <c r="A386" s="16">
        <v>44833</v>
      </c>
      <c r="B386" s="15">
        <v>65.400000000000006</v>
      </c>
      <c r="D386" s="16">
        <v>44838</v>
      </c>
      <c r="E386" s="15">
        <v>86.97</v>
      </c>
      <c r="Q386" s="20"/>
      <c r="R386" s="20"/>
    </row>
    <row r="387" spans="1:18" x14ac:dyDescent="0.3">
      <c r="A387" s="16">
        <v>44832</v>
      </c>
      <c r="B387" s="15">
        <v>64.8</v>
      </c>
      <c r="D387" s="16">
        <v>44837</v>
      </c>
      <c r="E387" s="15">
        <v>86.15</v>
      </c>
      <c r="Q387" s="20"/>
      <c r="R387" s="20"/>
    </row>
    <row r="388" spans="1:18" x14ac:dyDescent="0.3">
      <c r="A388" s="16">
        <v>44831</v>
      </c>
      <c r="B388" s="15">
        <v>67.61</v>
      </c>
      <c r="D388" s="16">
        <v>44834</v>
      </c>
      <c r="E388" s="15">
        <v>86.8</v>
      </c>
      <c r="Q388" s="20"/>
      <c r="R388" s="20"/>
    </row>
    <row r="389" spans="1:18" x14ac:dyDescent="0.3">
      <c r="A389" s="16">
        <v>44830</v>
      </c>
      <c r="B389" s="15">
        <v>69.97</v>
      </c>
      <c r="D389" s="16">
        <v>44833</v>
      </c>
      <c r="E389" s="15">
        <v>85.77</v>
      </c>
      <c r="Q389" s="20"/>
      <c r="R389" s="20"/>
    </row>
    <row r="390" spans="1:18" x14ac:dyDescent="0.3">
      <c r="A390" s="16">
        <v>44827</v>
      </c>
      <c r="B390" s="15">
        <v>65.400000000000006</v>
      </c>
      <c r="D390" s="16">
        <v>44832</v>
      </c>
      <c r="E390" s="15">
        <v>84.71</v>
      </c>
      <c r="Q390" s="20"/>
      <c r="R390" s="20"/>
    </row>
    <row r="391" spans="1:18" x14ac:dyDescent="0.3">
      <c r="A391" s="16">
        <v>44826</v>
      </c>
      <c r="B391" s="15">
        <v>70.05</v>
      </c>
      <c r="D391" s="16">
        <v>44831</v>
      </c>
      <c r="E391" s="15">
        <v>87.55</v>
      </c>
      <c r="Q391" s="20"/>
      <c r="R391" s="20"/>
    </row>
    <row r="392" spans="1:18" x14ac:dyDescent="0.3">
      <c r="A392" s="16">
        <v>44825</v>
      </c>
      <c r="B392" s="15">
        <v>69.39</v>
      </c>
      <c r="D392" s="16">
        <v>44830</v>
      </c>
      <c r="E392" s="15">
        <v>90.09</v>
      </c>
      <c r="Q392" s="20"/>
      <c r="R392" s="20"/>
    </row>
    <row r="393" spans="1:18" x14ac:dyDescent="0.3">
      <c r="A393" s="16">
        <v>44824</v>
      </c>
      <c r="B393" s="15">
        <v>70.739999999999995</v>
      </c>
      <c r="D393" s="16">
        <v>44827</v>
      </c>
      <c r="E393" s="15">
        <v>85.13</v>
      </c>
      <c r="Q393" s="20"/>
      <c r="R393" s="20"/>
    </row>
    <row r="394" spans="1:18" x14ac:dyDescent="0.3">
      <c r="A394" s="16">
        <v>44823</v>
      </c>
      <c r="B394" s="15">
        <v>70.709999999999994</v>
      </c>
      <c r="D394" s="16">
        <v>44826</v>
      </c>
      <c r="E394" s="15">
        <v>89.96</v>
      </c>
      <c r="Q394" s="20"/>
      <c r="R394" s="20"/>
    </row>
    <row r="395" spans="1:18" x14ac:dyDescent="0.3">
      <c r="A395" s="16">
        <v>44820</v>
      </c>
      <c r="B395" s="15">
        <v>72.87</v>
      </c>
      <c r="D395" s="16">
        <v>44825</v>
      </c>
      <c r="E395" s="15">
        <v>89.38</v>
      </c>
      <c r="Q395" s="20"/>
      <c r="R395" s="20"/>
    </row>
    <row r="396" spans="1:18" x14ac:dyDescent="0.3">
      <c r="A396" s="16">
        <v>44819</v>
      </c>
      <c r="B396" s="15">
        <v>71.459999999999994</v>
      </c>
      <c r="D396" s="16">
        <v>44824</v>
      </c>
      <c r="E396" s="15">
        <v>90.74</v>
      </c>
      <c r="Q396" s="20"/>
      <c r="R396" s="20"/>
    </row>
    <row r="397" spans="1:18" x14ac:dyDescent="0.3">
      <c r="A397" s="16">
        <v>44818</v>
      </c>
      <c r="B397" s="15">
        <v>72.150000000000006</v>
      </c>
      <c r="D397" s="16">
        <v>44823</v>
      </c>
      <c r="E397" s="15">
        <v>90.69</v>
      </c>
      <c r="Q397" s="20"/>
      <c r="R397" s="20"/>
    </row>
    <row r="398" spans="1:18" x14ac:dyDescent="0.3">
      <c r="A398" s="16">
        <v>44817</v>
      </c>
      <c r="B398" s="15">
        <v>69.349999999999994</v>
      </c>
      <c r="D398" s="16">
        <v>44820</v>
      </c>
      <c r="E398" s="15">
        <v>92.94</v>
      </c>
      <c r="Q398" s="20"/>
      <c r="R398" s="20"/>
    </row>
    <row r="399" spans="1:18" x14ac:dyDescent="0.3">
      <c r="A399" s="16">
        <v>44816</v>
      </c>
      <c r="B399" s="15">
        <v>71.45</v>
      </c>
      <c r="D399" s="16">
        <v>44819</v>
      </c>
      <c r="E399" s="15">
        <v>91.49</v>
      </c>
      <c r="Q399" s="20"/>
      <c r="R399" s="20"/>
    </row>
    <row r="400" spans="1:18" x14ac:dyDescent="0.3">
      <c r="A400" s="16">
        <v>44813</v>
      </c>
      <c r="B400" s="15">
        <v>65.72</v>
      </c>
      <c r="D400" s="16">
        <v>44818</v>
      </c>
      <c r="E400" s="15">
        <v>92.32</v>
      </c>
      <c r="Q400" s="20"/>
      <c r="R400" s="20"/>
    </row>
    <row r="401" spans="1:18" x14ac:dyDescent="0.3">
      <c r="A401" s="16">
        <v>44812</v>
      </c>
      <c r="B401" s="15">
        <v>66.930000000000007</v>
      </c>
      <c r="D401" s="16">
        <v>44817</v>
      </c>
      <c r="E401" s="15">
        <v>89.26</v>
      </c>
      <c r="Q401" s="20"/>
      <c r="R401" s="20"/>
    </row>
    <row r="402" spans="1:18" x14ac:dyDescent="0.3">
      <c r="A402" s="16">
        <v>44811</v>
      </c>
      <c r="B402" s="15">
        <v>68.709999999999994</v>
      </c>
      <c r="D402" s="16">
        <v>44816</v>
      </c>
      <c r="E402" s="15">
        <v>91.25</v>
      </c>
      <c r="Q402" s="20"/>
      <c r="R402" s="20"/>
    </row>
    <row r="403" spans="1:18" x14ac:dyDescent="0.3">
      <c r="A403" s="16">
        <v>44810</v>
      </c>
      <c r="B403" s="15">
        <v>69.569999999999993</v>
      </c>
      <c r="D403" s="16">
        <v>44813</v>
      </c>
      <c r="E403" s="15">
        <v>85.55</v>
      </c>
      <c r="Q403" s="20"/>
      <c r="R403" s="20"/>
    </row>
    <row r="404" spans="1:18" x14ac:dyDescent="0.3">
      <c r="A404" s="16">
        <v>44809</v>
      </c>
      <c r="B404" s="15">
        <v>74.040000000000006</v>
      </c>
      <c r="D404" s="16">
        <v>44812</v>
      </c>
      <c r="E404" s="15">
        <v>87.95</v>
      </c>
      <c r="Q404" s="20"/>
      <c r="R404" s="20"/>
    </row>
    <row r="405" spans="1:18" x14ac:dyDescent="0.3">
      <c r="A405" s="16">
        <v>44806</v>
      </c>
      <c r="B405" s="15">
        <v>77.44</v>
      </c>
      <c r="D405" s="16">
        <v>44811</v>
      </c>
      <c r="E405" s="15">
        <v>90.65</v>
      </c>
      <c r="Q405" s="20"/>
      <c r="R405" s="20"/>
    </row>
    <row r="406" spans="1:18" x14ac:dyDescent="0.3">
      <c r="A406" s="16">
        <v>44805</v>
      </c>
      <c r="B406" s="15">
        <v>80.319999999999993</v>
      </c>
      <c r="D406" s="16">
        <v>44810</v>
      </c>
      <c r="E406" s="15">
        <v>91.99</v>
      </c>
      <c r="Q406" s="20"/>
      <c r="R406" s="20"/>
    </row>
    <row r="407" spans="1:18" x14ac:dyDescent="0.3">
      <c r="A407" s="16">
        <v>44804</v>
      </c>
      <c r="B407" s="15">
        <v>79.599999999999994</v>
      </c>
      <c r="D407" s="16">
        <v>44809</v>
      </c>
      <c r="E407" s="15">
        <v>96.28</v>
      </c>
      <c r="Q407" s="20"/>
      <c r="R407" s="20"/>
    </row>
    <row r="408" spans="1:18" x14ac:dyDescent="0.3">
      <c r="A408" s="16">
        <v>44803</v>
      </c>
      <c r="B408" s="15">
        <v>80.33</v>
      </c>
      <c r="D408" s="16">
        <v>44806</v>
      </c>
      <c r="E408" s="15">
        <v>99.85</v>
      </c>
      <c r="Q408" s="20"/>
      <c r="R408" s="20"/>
    </row>
    <row r="409" spans="1:18" x14ac:dyDescent="0.3">
      <c r="A409" s="16">
        <v>44802</v>
      </c>
      <c r="B409" s="15">
        <v>86.24</v>
      </c>
      <c r="D409" s="16">
        <v>44805</v>
      </c>
      <c r="E409" s="15">
        <v>102.8</v>
      </c>
      <c r="Q409" s="20"/>
      <c r="R409" s="20"/>
    </row>
    <row r="410" spans="1:18" x14ac:dyDescent="0.3">
      <c r="A410" s="16">
        <v>44799</v>
      </c>
      <c r="B410" s="15">
        <v>89.93</v>
      </c>
      <c r="D410" s="16">
        <v>44804</v>
      </c>
      <c r="E410" s="15">
        <v>102.11</v>
      </c>
      <c r="Q410" s="20"/>
      <c r="R410" s="20"/>
    </row>
    <row r="411" spans="1:18" x14ac:dyDescent="0.3">
      <c r="A411" s="16">
        <v>44798</v>
      </c>
      <c r="B411" s="15">
        <v>88.94</v>
      </c>
      <c r="D411" s="16">
        <v>44803</v>
      </c>
      <c r="E411" s="15">
        <v>102.96</v>
      </c>
      <c r="Q411" s="20"/>
      <c r="R411" s="20"/>
    </row>
    <row r="412" spans="1:18" x14ac:dyDescent="0.3">
      <c r="A412" s="16">
        <v>44797</v>
      </c>
      <c r="B412" s="15">
        <v>88.84</v>
      </c>
      <c r="D412" s="16">
        <v>44802</v>
      </c>
      <c r="E412" s="15">
        <v>109.37</v>
      </c>
      <c r="Q412" s="20"/>
      <c r="R412" s="20"/>
    </row>
    <row r="413" spans="1:18" x14ac:dyDescent="0.3">
      <c r="A413" s="16">
        <v>44796</v>
      </c>
      <c r="B413" s="15">
        <v>88.93</v>
      </c>
      <c r="D413" s="16">
        <v>44799</v>
      </c>
      <c r="E413" s="15">
        <v>112.65</v>
      </c>
      <c r="Q413" s="20"/>
      <c r="R413" s="20"/>
    </row>
    <row r="414" spans="1:18" x14ac:dyDescent="0.3">
      <c r="A414" s="16">
        <v>44795</v>
      </c>
      <c r="B414" s="15">
        <v>91.75</v>
      </c>
      <c r="D414" s="16">
        <v>44798</v>
      </c>
      <c r="E414" s="15">
        <v>111.37</v>
      </c>
      <c r="Q414" s="20"/>
      <c r="R414" s="20"/>
    </row>
    <row r="415" spans="1:18" x14ac:dyDescent="0.3">
      <c r="A415" s="16">
        <v>44792</v>
      </c>
      <c r="B415" s="15">
        <v>97.58</v>
      </c>
      <c r="D415" s="16">
        <v>44797</v>
      </c>
      <c r="E415" s="15">
        <v>111.43</v>
      </c>
      <c r="Q415" s="20"/>
      <c r="R415" s="20"/>
    </row>
    <row r="416" spans="1:18" x14ac:dyDescent="0.3">
      <c r="A416" s="16">
        <v>44791</v>
      </c>
      <c r="B416" s="15">
        <v>95.63</v>
      </c>
      <c r="D416" s="16">
        <v>44796</v>
      </c>
      <c r="E416" s="15">
        <v>111.16</v>
      </c>
      <c r="Q416" s="20"/>
      <c r="R416" s="20"/>
    </row>
    <row r="417" spans="1:18" x14ac:dyDescent="0.3">
      <c r="A417" s="16">
        <v>44790</v>
      </c>
      <c r="B417" s="15">
        <v>95.4</v>
      </c>
      <c r="D417" s="16">
        <v>44795</v>
      </c>
      <c r="E417" s="15">
        <v>114.04</v>
      </c>
      <c r="Q417" s="20"/>
      <c r="R417" s="20"/>
    </row>
    <row r="418" spans="1:18" x14ac:dyDescent="0.3">
      <c r="A418" s="16">
        <v>44789</v>
      </c>
      <c r="B418" s="15">
        <v>91.67</v>
      </c>
      <c r="D418" s="16">
        <v>44792</v>
      </c>
      <c r="E418" s="15">
        <v>120.45</v>
      </c>
      <c r="Q418" s="20"/>
      <c r="R418" s="20"/>
    </row>
    <row r="419" spans="1:18" x14ac:dyDescent="0.3">
      <c r="A419" s="16">
        <v>44788</v>
      </c>
      <c r="B419" s="15">
        <v>90.4</v>
      </c>
      <c r="D419" s="16">
        <v>44791</v>
      </c>
      <c r="E419" s="15">
        <v>116.98</v>
      </c>
      <c r="Q419" s="20"/>
      <c r="R419" s="20"/>
    </row>
    <row r="420" spans="1:18" x14ac:dyDescent="0.3">
      <c r="A420" s="16">
        <v>44785</v>
      </c>
      <c r="B420" s="15">
        <v>88.5</v>
      </c>
      <c r="D420" s="16">
        <v>44790</v>
      </c>
      <c r="E420" s="15">
        <v>116.22</v>
      </c>
      <c r="Q420" s="20"/>
      <c r="R420" s="20"/>
    </row>
    <row r="421" spans="1:18" x14ac:dyDescent="0.3">
      <c r="A421" s="16">
        <v>44784</v>
      </c>
      <c r="B421" s="15">
        <v>87.16</v>
      </c>
      <c r="D421" s="16">
        <v>44789</v>
      </c>
      <c r="E421" s="15">
        <v>112.31</v>
      </c>
      <c r="Q421" s="20"/>
      <c r="R421" s="20"/>
    </row>
    <row r="422" spans="1:18" x14ac:dyDescent="0.3">
      <c r="A422" s="16">
        <v>44783</v>
      </c>
      <c r="B422" s="15">
        <v>85.53</v>
      </c>
      <c r="D422" s="16">
        <v>44788</v>
      </c>
      <c r="E422" s="15">
        <v>110.93</v>
      </c>
      <c r="Q422" s="20"/>
      <c r="R422" s="20"/>
    </row>
    <row r="423" spans="1:18" x14ac:dyDescent="0.3">
      <c r="A423" s="16">
        <v>44782</v>
      </c>
      <c r="B423" s="15">
        <v>85.56</v>
      </c>
      <c r="D423" s="16">
        <v>44785</v>
      </c>
      <c r="E423" s="15">
        <v>108.57</v>
      </c>
      <c r="Q423" s="20"/>
      <c r="R423" s="20"/>
    </row>
    <row r="424" spans="1:18" x14ac:dyDescent="0.3">
      <c r="A424" s="16">
        <v>44781</v>
      </c>
      <c r="B424" s="15">
        <v>83.44</v>
      </c>
      <c r="D424" s="16">
        <v>44784</v>
      </c>
      <c r="E424" s="15">
        <v>107.06</v>
      </c>
      <c r="Q424" s="20"/>
      <c r="R424" s="20"/>
    </row>
    <row r="425" spans="1:18" x14ac:dyDescent="0.3">
      <c r="A425" s="16">
        <v>44778</v>
      </c>
      <c r="B425" s="15">
        <v>84.38</v>
      </c>
      <c r="D425" s="16">
        <v>44783</v>
      </c>
      <c r="E425" s="15">
        <v>105.45</v>
      </c>
      <c r="Q425" s="20"/>
      <c r="R425" s="20"/>
    </row>
    <row r="426" spans="1:18" x14ac:dyDescent="0.3">
      <c r="A426" s="16">
        <v>44777</v>
      </c>
      <c r="B426" s="15">
        <v>83.82</v>
      </c>
      <c r="D426" s="16">
        <v>44782</v>
      </c>
      <c r="E426" s="15">
        <v>105.39</v>
      </c>
      <c r="Q426" s="20"/>
      <c r="R426" s="20"/>
    </row>
    <row r="427" spans="1:18" x14ac:dyDescent="0.3">
      <c r="A427" s="16">
        <v>44776</v>
      </c>
      <c r="B427" s="15">
        <v>83.63</v>
      </c>
      <c r="D427" s="16">
        <v>44781</v>
      </c>
      <c r="E427" s="15">
        <v>102.85</v>
      </c>
      <c r="Q427" s="20"/>
      <c r="R427" s="20"/>
    </row>
    <row r="428" spans="1:18" x14ac:dyDescent="0.3">
      <c r="A428" s="16">
        <v>44775</v>
      </c>
      <c r="B428" s="15">
        <v>81.59</v>
      </c>
      <c r="D428" s="16">
        <v>44778</v>
      </c>
      <c r="E428" s="15">
        <v>103.72</v>
      </c>
      <c r="Q428" s="20"/>
      <c r="R428" s="20"/>
    </row>
    <row r="429" spans="1:18" x14ac:dyDescent="0.3">
      <c r="A429" s="16">
        <v>44774</v>
      </c>
      <c r="B429" s="15">
        <v>80.22</v>
      </c>
      <c r="D429" s="16">
        <v>44777</v>
      </c>
      <c r="E429" s="15">
        <v>103.05</v>
      </c>
      <c r="Q429" s="20"/>
      <c r="R429" s="20"/>
    </row>
    <row r="430" spans="1:18" x14ac:dyDescent="0.3">
      <c r="A430" s="16">
        <v>44771</v>
      </c>
      <c r="B430" s="15">
        <v>78.209999999999994</v>
      </c>
      <c r="D430" s="16">
        <v>44776</v>
      </c>
      <c r="E430" s="15">
        <v>102.85</v>
      </c>
      <c r="Q430" s="20"/>
      <c r="R430" s="20"/>
    </row>
    <row r="431" spans="1:18" x14ac:dyDescent="0.3">
      <c r="A431" s="16">
        <v>44770</v>
      </c>
      <c r="B431" s="15">
        <v>78.63</v>
      </c>
      <c r="D431" s="16">
        <v>44775</v>
      </c>
      <c r="E431" s="15">
        <v>100.57</v>
      </c>
      <c r="Q431" s="20"/>
      <c r="R431" s="20"/>
    </row>
    <row r="432" spans="1:18" x14ac:dyDescent="0.3">
      <c r="A432" s="16">
        <v>44769</v>
      </c>
      <c r="B432" s="15">
        <v>75.8</v>
      </c>
      <c r="D432" s="16">
        <v>44774</v>
      </c>
      <c r="E432" s="15">
        <v>99.6</v>
      </c>
      <c r="Q432" s="20"/>
      <c r="R432" s="20"/>
    </row>
    <row r="433" spans="1:18" x14ac:dyDescent="0.3">
      <c r="A433" s="16">
        <v>44768</v>
      </c>
      <c r="B433" s="15">
        <v>76.34</v>
      </c>
      <c r="D433" s="16">
        <v>44771</v>
      </c>
      <c r="E433" s="15">
        <v>97.78</v>
      </c>
      <c r="Q433" s="20"/>
      <c r="R433" s="20"/>
    </row>
    <row r="434" spans="1:18" x14ac:dyDescent="0.3">
      <c r="A434" s="16">
        <v>44767</v>
      </c>
      <c r="B434" s="15">
        <v>76</v>
      </c>
      <c r="D434" s="16">
        <v>44770</v>
      </c>
      <c r="E434" s="15">
        <v>99.45</v>
      </c>
      <c r="Q434" s="20"/>
      <c r="R434" s="20"/>
    </row>
    <row r="435" spans="1:18" x14ac:dyDescent="0.3">
      <c r="A435" s="16">
        <v>44764</v>
      </c>
      <c r="B435" s="15">
        <v>75.95</v>
      </c>
      <c r="D435" s="16">
        <v>44769</v>
      </c>
      <c r="E435" s="15">
        <v>97.06</v>
      </c>
      <c r="Q435" s="20"/>
      <c r="R435" s="20"/>
    </row>
    <row r="436" spans="1:18" x14ac:dyDescent="0.3">
      <c r="A436" s="16">
        <v>44763</v>
      </c>
      <c r="B436" s="15">
        <v>77.760000000000005</v>
      </c>
      <c r="D436" s="16">
        <v>44768</v>
      </c>
      <c r="E436" s="15">
        <v>97.86</v>
      </c>
      <c r="Q436" s="20"/>
      <c r="R436" s="20"/>
    </row>
    <row r="437" spans="1:18" x14ac:dyDescent="0.3">
      <c r="A437" s="16">
        <v>44762</v>
      </c>
      <c r="B437" s="15">
        <v>78.47</v>
      </c>
      <c r="D437" s="16">
        <v>44767</v>
      </c>
      <c r="E437" s="15">
        <v>98.52</v>
      </c>
      <c r="Q437" s="20"/>
      <c r="R437" s="20"/>
    </row>
    <row r="438" spans="1:18" x14ac:dyDescent="0.3">
      <c r="A438" s="16">
        <v>44761</v>
      </c>
      <c r="B438" s="15">
        <v>83.27</v>
      </c>
      <c r="D438" s="16">
        <v>44764</v>
      </c>
      <c r="E438" s="15">
        <v>98.72</v>
      </c>
      <c r="Q438" s="20"/>
      <c r="R438" s="20"/>
    </row>
    <row r="439" spans="1:18" x14ac:dyDescent="0.3">
      <c r="A439" s="16">
        <v>44760</v>
      </c>
      <c r="B439" s="15">
        <v>84.56</v>
      </c>
      <c r="D439" s="16">
        <v>44763</v>
      </c>
      <c r="E439" s="15">
        <v>101.02</v>
      </c>
      <c r="Q439" s="20"/>
      <c r="R439" s="20"/>
    </row>
    <row r="440" spans="1:18" x14ac:dyDescent="0.3">
      <c r="A440" s="16">
        <v>44757</v>
      </c>
      <c r="B440" s="15">
        <v>84.97</v>
      </c>
      <c r="D440" s="16">
        <v>44762</v>
      </c>
      <c r="E440" s="15">
        <v>101.76</v>
      </c>
      <c r="Q440" s="20"/>
      <c r="R440" s="20"/>
    </row>
    <row r="441" spans="1:18" x14ac:dyDescent="0.3">
      <c r="A441" s="16">
        <v>44756</v>
      </c>
      <c r="B441" s="15">
        <v>83.58</v>
      </c>
      <c r="D441" s="16">
        <v>44761</v>
      </c>
      <c r="E441" s="15">
        <v>106.73</v>
      </c>
      <c r="Q441" s="20"/>
      <c r="R441" s="20"/>
    </row>
    <row r="442" spans="1:18" x14ac:dyDescent="0.3">
      <c r="A442" s="16">
        <v>44755</v>
      </c>
      <c r="B442" s="15">
        <v>83.47</v>
      </c>
      <c r="D442" s="16">
        <v>44760</v>
      </c>
      <c r="E442" s="15">
        <v>107.88</v>
      </c>
      <c r="Q442" s="20"/>
      <c r="R442" s="20"/>
    </row>
    <row r="443" spans="1:18" x14ac:dyDescent="0.3">
      <c r="A443" s="16">
        <v>44754</v>
      </c>
      <c r="B443" s="15">
        <v>85.25</v>
      </c>
      <c r="D443" s="16">
        <v>44757</v>
      </c>
      <c r="E443" s="15">
        <v>108.31</v>
      </c>
      <c r="Q443" s="20"/>
      <c r="R443" s="20"/>
    </row>
    <row r="444" spans="1:18" x14ac:dyDescent="0.3">
      <c r="A444" s="16">
        <v>44753</v>
      </c>
      <c r="B444" s="15">
        <v>83.96</v>
      </c>
      <c r="D444" s="16">
        <v>44756</v>
      </c>
      <c r="E444" s="15">
        <v>106.99</v>
      </c>
      <c r="Q444" s="20"/>
      <c r="R444" s="20"/>
    </row>
    <row r="445" spans="1:18" x14ac:dyDescent="0.3">
      <c r="A445" s="16">
        <v>44750</v>
      </c>
      <c r="B445" s="15">
        <v>82.39</v>
      </c>
      <c r="D445" s="16">
        <v>44755</v>
      </c>
      <c r="E445" s="15">
        <v>106.53</v>
      </c>
      <c r="Q445" s="20"/>
      <c r="R445" s="20"/>
    </row>
    <row r="446" spans="1:18" x14ac:dyDescent="0.3">
      <c r="A446" s="16">
        <v>44749</v>
      </c>
      <c r="B446" s="15">
        <v>84.52</v>
      </c>
      <c r="D446" s="16">
        <v>44754</v>
      </c>
      <c r="E446" s="15">
        <v>108.53</v>
      </c>
      <c r="Q446" s="20"/>
      <c r="R446" s="20"/>
    </row>
    <row r="447" spans="1:18" x14ac:dyDescent="0.3">
      <c r="A447" s="16">
        <v>44748</v>
      </c>
      <c r="B447" s="15">
        <v>82.85</v>
      </c>
      <c r="D447" s="16">
        <v>44753</v>
      </c>
      <c r="E447" s="15">
        <v>107.31</v>
      </c>
      <c r="Q447" s="20"/>
      <c r="R447" s="20"/>
    </row>
    <row r="448" spans="1:18" x14ac:dyDescent="0.3">
      <c r="A448" s="16">
        <v>44747</v>
      </c>
      <c r="B448" s="15">
        <v>82.83</v>
      </c>
      <c r="D448" s="16">
        <v>44750</v>
      </c>
      <c r="E448" s="15">
        <v>105.73</v>
      </c>
      <c r="Q448" s="20"/>
      <c r="R448" s="20"/>
    </row>
    <row r="449" spans="1:18" x14ac:dyDescent="0.3">
      <c r="A449" s="16">
        <v>44746</v>
      </c>
      <c r="B449" s="15">
        <v>84.16</v>
      </c>
      <c r="D449" s="16">
        <v>44749</v>
      </c>
      <c r="E449" s="15">
        <v>108.08</v>
      </c>
      <c r="Q449" s="20"/>
      <c r="R449" s="20"/>
    </row>
    <row r="450" spans="1:18" x14ac:dyDescent="0.3">
      <c r="A450" s="16">
        <v>44743</v>
      </c>
      <c r="B450" s="15">
        <v>85.18</v>
      </c>
      <c r="D450" s="16">
        <v>44748</v>
      </c>
      <c r="E450" s="15">
        <v>105.75</v>
      </c>
      <c r="Q450" s="20"/>
      <c r="R450" s="20"/>
    </row>
    <row r="451" spans="1:18" x14ac:dyDescent="0.3">
      <c r="A451" s="16">
        <v>44742</v>
      </c>
      <c r="B451" s="15">
        <v>89.77</v>
      </c>
      <c r="D451" s="16">
        <v>44747</v>
      </c>
      <c r="E451" s="15">
        <v>105.03</v>
      </c>
      <c r="Q451" s="20"/>
      <c r="R451" s="20"/>
    </row>
    <row r="452" spans="1:18" x14ac:dyDescent="0.3">
      <c r="A452" s="16">
        <v>44741</v>
      </c>
      <c r="B452" s="15">
        <v>87.93</v>
      </c>
      <c r="D452" s="16">
        <v>44746</v>
      </c>
      <c r="E452" s="15">
        <v>106.32</v>
      </c>
      <c r="Q452" s="20"/>
      <c r="R452" s="20"/>
    </row>
    <row r="453" spans="1:18" x14ac:dyDescent="0.3">
      <c r="A453" s="16">
        <v>44740</v>
      </c>
      <c r="B453" s="15">
        <v>86.98</v>
      </c>
      <c r="D453" s="16">
        <v>44743</v>
      </c>
      <c r="E453" s="15">
        <v>107.19</v>
      </c>
      <c r="Q453" s="20"/>
      <c r="R453" s="20"/>
    </row>
    <row r="454" spans="1:18" x14ac:dyDescent="0.3">
      <c r="A454" s="16">
        <v>44739</v>
      </c>
      <c r="B454" s="15">
        <v>84.59</v>
      </c>
      <c r="D454" s="16">
        <v>44742</v>
      </c>
      <c r="E454" s="15">
        <v>112.31</v>
      </c>
      <c r="Q454" s="20"/>
      <c r="R454" s="20"/>
    </row>
    <row r="455" spans="1:18" x14ac:dyDescent="0.3">
      <c r="A455" s="16">
        <v>44736</v>
      </c>
      <c r="B455" s="15">
        <v>82.98</v>
      </c>
      <c r="D455" s="16">
        <v>44741</v>
      </c>
      <c r="E455" s="15">
        <v>110.58</v>
      </c>
      <c r="Q455" s="20"/>
      <c r="R455" s="20"/>
    </row>
    <row r="456" spans="1:18" x14ac:dyDescent="0.3">
      <c r="A456" s="16">
        <v>44735</v>
      </c>
      <c r="B456" s="15">
        <v>83.66</v>
      </c>
      <c r="D456" s="16">
        <v>44740</v>
      </c>
      <c r="E456" s="15">
        <v>109.18</v>
      </c>
      <c r="Q456" s="20"/>
      <c r="R456" s="20"/>
    </row>
    <row r="457" spans="1:18" x14ac:dyDescent="0.3">
      <c r="A457" s="16">
        <v>44734</v>
      </c>
      <c r="B457" s="15">
        <v>81.42</v>
      </c>
      <c r="D457" s="16">
        <v>44739</v>
      </c>
      <c r="E457" s="15">
        <v>105.55</v>
      </c>
      <c r="Q457" s="20"/>
      <c r="R457" s="20"/>
    </row>
    <row r="458" spans="1:18" x14ac:dyDescent="0.3">
      <c r="A458" s="16">
        <v>44733</v>
      </c>
      <c r="B458" s="15">
        <v>84.29</v>
      </c>
      <c r="D458" s="16">
        <v>44736</v>
      </c>
      <c r="E458" s="15">
        <v>103.44</v>
      </c>
      <c r="Q458" s="20"/>
      <c r="R458" s="20"/>
    </row>
    <row r="459" spans="1:18" x14ac:dyDescent="0.3">
      <c r="A459" s="16">
        <v>44732</v>
      </c>
      <c r="B459" s="15">
        <v>83.59</v>
      </c>
      <c r="D459" s="16">
        <v>44735</v>
      </c>
      <c r="E459" s="15">
        <v>104.12</v>
      </c>
      <c r="Q459" s="20"/>
      <c r="R459" s="20"/>
    </row>
    <row r="460" spans="1:18" x14ac:dyDescent="0.3">
      <c r="A460" s="16">
        <v>44729</v>
      </c>
      <c r="B460" s="15">
        <v>81.99</v>
      </c>
      <c r="D460" s="16">
        <v>44734</v>
      </c>
      <c r="E460" s="15">
        <v>101.59</v>
      </c>
      <c r="Q460" s="20"/>
      <c r="R460" s="20"/>
    </row>
    <row r="461" spans="1:18" x14ac:dyDescent="0.3">
      <c r="A461" s="16">
        <v>44728</v>
      </c>
      <c r="B461" s="15">
        <v>82.61</v>
      </c>
      <c r="D461" s="16">
        <v>44733</v>
      </c>
      <c r="E461" s="15">
        <v>104.47</v>
      </c>
      <c r="Q461" s="20"/>
      <c r="R461" s="20"/>
    </row>
    <row r="462" spans="1:18" x14ac:dyDescent="0.3">
      <c r="A462" s="16">
        <v>44727</v>
      </c>
      <c r="B462" s="15">
        <v>85.83</v>
      </c>
      <c r="D462" s="16">
        <v>44732</v>
      </c>
      <c r="E462" s="15">
        <v>103.45</v>
      </c>
      <c r="Q462" s="20"/>
      <c r="R462" s="20"/>
    </row>
    <row r="463" spans="1:18" x14ac:dyDescent="0.3">
      <c r="A463" s="16">
        <v>44726</v>
      </c>
      <c r="B463" s="15">
        <v>83.79</v>
      </c>
      <c r="D463" s="16">
        <v>44729</v>
      </c>
      <c r="E463" s="15">
        <v>101.36</v>
      </c>
      <c r="Q463" s="20"/>
      <c r="R463" s="20"/>
    </row>
    <row r="464" spans="1:18" x14ac:dyDescent="0.3">
      <c r="A464" s="16">
        <v>44725</v>
      </c>
      <c r="B464" s="15">
        <v>81.19</v>
      </c>
      <c r="D464" s="16">
        <v>44728</v>
      </c>
      <c r="E464" s="15">
        <v>101.91</v>
      </c>
      <c r="Q464" s="20"/>
      <c r="R464" s="20"/>
    </row>
    <row r="465" spans="1:18" x14ac:dyDescent="0.3">
      <c r="A465" s="16">
        <v>44722</v>
      </c>
      <c r="B465" s="15">
        <v>81.53</v>
      </c>
      <c r="D465" s="16">
        <v>44727</v>
      </c>
      <c r="E465" s="15">
        <v>104.92</v>
      </c>
      <c r="Q465" s="20"/>
      <c r="R465" s="20"/>
    </row>
    <row r="466" spans="1:18" x14ac:dyDescent="0.3">
      <c r="A466" s="16">
        <v>44721</v>
      </c>
      <c r="B466" s="15">
        <v>80.67</v>
      </c>
      <c r="D466" s="16">
        <v>44726</v>
      </c>
      <c r="E466" s="15">
        <v>102.29</v>
      </c>
      <c r="Q466" s="20"/>
      <c r="R466" s="20"/>
    </row>
    <row r="467" spans="1:18" x14ac:dyDescent="0.3">
      <c r="A467" s="16">
        <v>44720</v>
      </c>
      <c r="B467" s="15">
        <v>79.48</v>
      </c>
      <c r="D467" s="16">
        <v>44725</v>
      </c>
      <c r="E467" s="15">
        <v>99</v>
      </c>
      <c r="Q467" s="20"/>
      <c r="R467" s="20"/>
    </row>
    <row r="468" spans="1:18" x14ac:dyDescent="0.3">
      <c r="A468" s="16">
        <v>44719</v>
      </c>
      <c r="B468" s="15">
        <v>80.97</v>
      </c>
      <c r="D468" s="16">
        <v>44722</v>
      </c>
      <c r="E468" s="15">
        <v>99.13</v>
      </c>
      <c r="Q468" s="20"/>
      <c r="R468" s="20"/>
    </row>
    <row r="469" spans="1:18" x14ac:dyDescent="0.3">
      <c r="A469" s="16">
        <v>44718</v>
      </c>
      <c r="B469" s="15">
        <v>81.06</v>
      </c>
      <c r="D469" s="16">
        <v>44721</v>
      </c>
      <c r="E469" s="15">
        <v>98.09</v>
      </c>
      <c r="Q469" s="20"/>
      <c r="R469" s="20"/>
    </row>
    <row r="470" spans="1:18" x14ac:dyDescent="0.3">
      <c r="A470" s="16">
        <v>44715</v>
      </c>
      <c r="B470" s="15">
        <v>86.5</v>
      </c>
      <c r="D470" s="16">
        <v>44720</v>
      </c>
      <c r="E470" s="15">
        <v>96.88</v>
      </c>
      <c r="Q470" s="20"/>
      <c r="R470" s="20"/>
    </row>
    <row r="471" spans="1:18" x14ac:dyDescent="0.3">
      <c r="A471" s="16">
        <v>44714</v>
      </c>
      <c r="B471" s="15">
        <v>85.97</v>
      </c>
      <c r="D471" s="16">
        <v>44719</v>
      </c>
      <c r="E471" s="15">
        <v>98.34</v>
      </c>
      <c r="Q471" s="20"/>
      <c r="R471" s="20"/>
    </row>
    <row r="472" spans="1:18" x14ac:dyDescent="0.3">
      <c r="A472" s="16">
        <v>44713</v>
      </c>
      <c r="B472" s="15">
        <v>85.72</v>
      </c>
      <c r="D472" s="16">
        <v>44718</v>
      </c>
      <c r="E472" s="15">
        <v>98.54</v>
      </c>
      <c r="Q472" s="20"/>
      <c r="R472" s="20"/>
    </row>
    <row r="473" spans="1:18" x14ac:dyDescent="0.3">
      <c r="A473" s="16">
        <v>44712</v>
      </c>
      <c r="B473" s="15">
        <v>83.64</v>
      </c>
      <c r="D473" s="16">
        <v>44715</v>
      </c>
      <c r="E473" s="15">
        <v>104.04</v>
      </c>
      <c r="Q473" s="20"/>
      <c r="R473" s="20"/>
    </row>
    <row r="474" spans="1:18" x14ac:dyDescent="0.3">
      <c r="A474" s="16">
        <v>44711</v>
      </c>
      <c r="B474" s="15">
        <v>83.6</v>
      </c>
      <c r="D474" s="16">
        <v>44714</v>
      </c>
      <c r="E474" s="15">
        <v>103.51</v>
      </c>
      <c r="Q474" s="20"/>
      <c r="R474" s="20"/>
    </row>
    <row r="475" spans="1:18" x14ac:dyDescent="0.3">
      <c r="A475" s="16">
        <v>44708</v>
      </c>
      <c r="B475" s="15">
        <v>83.83</v>
      </c>
      <c r="D475" s="16">
        <v>44713</v>
      </c>
      <c r="E475" s="15">
        <v>103.24</v>
      </c>
      <c r="Q475" s="20"/>
      <c r="R475" s="20"/>
    </row>
    <row r="476" spans="1:18" x14ac:dyDescent="0.3">
      <c r="A476" s="16">
        <v>44707</v>
      </c>
      <c r="B476" s="15">
        <v>84.39</v>
      </c>
      <c r="D476" s="16">
        <v>44712</v>
      </c>
      <c r="E476" s="15">
        <v>101.08</v>
      </c>
      <c r="Q476" s="20"/>
      <c r="R476" s="20"/>
    </row>
    <row r="477" spans="1:18" x14ac:dyDescent="0.3">
      <c r="A477" s="16">
        <v>44706</v>
      </c>
      <c r="B477" s="15">
        <v>81.03</v>
      </c>
      <c r="D477" s="16">
        <v>44711</v>
      </c>
      <c r="E477" s="15">
        <v>101</v>
      </c>
      <c r="Q477" s="20"/>
      <c r="R477" s="20"/>
    </row>
    <row r="478" spans="1:18" x14ac:dyDescent="0.3">
      <c r="A478" s="16">
        <v>44705</v>
      </c>
      <c r="B478" s="15">
        <v>80.97</v>
      </c>
      <c r="D478" s="16">
        <v>44708</v>
      </c>
      <c r="E478" s="15">
        <v>101.32</v>
      </c>
      <c r="Q478" s="20"/>
      <c r="R478" s="20"/>
    </row>
    <row r="479" spans="1:18" x14ac:dyDescent="0.3">
      <c r="A479" s="16">
        <v>44704</v>
      </c>
      <c r="B479" s="15">
        <v>77.790000000000006</v>
      </c>
      <c r="D479" s="16">
        <v>44707</v>
      </c>
      <c r="E479" s="15">
        <v>101.89</v>
      </c>
      <c r="Q479" s="20"/>
      <c r="R479" s="20"/>
    </row>
    <row r="480" spans="1:18" x14ac:dyDescent="0.3">
      <c r="A480" s="16">
        <v>44701</v>
      </c>
      <c r="B480" s="15">
        <v>80.010000000000005</v>
      </c>
      <c r="D480" s="16">
        <v>44706</v>
      </c>
      <c r="E480" s="15">
        <v>98.59</v>
      </c>
      <c r="Q480" s="20"/>
      <c r="R480" s="20"/>
    </row>
    <row r="481" spans="1:18" x14ac:dyDescent="0.3">
      <c r="A481" s="16">
        <v>44700</v>
      </c>
      <c r="B481" s="15">
        <v>82.79</v>
      </c>
      <c r="D481" s="16">
        <v>44705</v>
      </c>
      <c r="E481" s="15">
        <v>98.53</v>
      </c>
      <c r="Q481" s="20"/>
      <c r="R481" s="20"/>
    </row>
    <row r="482" spans="1:18" x14ac:dyDescent="0.3">
      <c r="A482" s="16">
        <v>44699</v>
      </c>
      <c r="B482" s="15">
        <v>84.22</v>
      </c>
      <c r="D482" s="16">
        <v>44704</v>
      </c>
      <c r="E482" s="15">
        <v>95.22</v>
      </c>
      <c r="Q482" s="20"/>
      <c r="R482" s="20"/>
    </row>
    <row r="483" spans="1:18" x14ac:dyDescent="0.3">
      <c r="A483" s="16">
        <v>44698</v>
      </c>
      <c r="B483" s="15">
        <v>91.3</v>
      </c>
      <c r="D483" s="16">
        <v>44701</v>
      </c>
      <c r="E483" s="15">
        <v>97.47</v>
      </c>
      <c r="Q483" s="20"/>
      <c r="R483" s="20"/>
    </row>
    <row r="484" spans="1:18" x14ac:dyDescent="0.3">
      <c r="A484" s="16">
        <v>44697</v>
      </c>
      <c r="B484" s="15">
        <v>89.14</v>
      </c>
      <c r="D484" s="16">
        <v>44700</v>
      </c>
      <c r="E484" s="15">
        <v>100.19</v>
      </c>
      <c r="Q484" s="20"/>
      <c r="R484" s="20"/>
    </row>
    <row r="485" spans="1:18" x14ac:dyDescent="0.3">
      <c r="A485" s="16">
        <v>44694</v>
      </c>
      <c r="B485" s="15">
        <v>88.06</v>
      </c>
      <c r="D485" s="16">
        <v>44699</v>
      </c>
      <c r="E485" s="15">
        <v>101.52</v>
      </c>
      <c r="Q485" s="20"/>
      <c r="R485" s="20"/>
    </row>
    <row r="486" spans="1:18" x14ac:dyDescent="0.3">
      <c r="A486" s="16">
        <v>44693</v>
      </c>
      <c r="B486" s="15">
        <v>87.83</v>
      </c>
      <c r="D486" s="16">
        <v>44698</v>
      </c>
      <c r="E486" s="15">
        <v>108.11</v>
      </c>
      <c r="Q486" s="20"/>
      <c r="R486" s="20"/>
    </row>
    <row r="487" spans="1:18" x14ac:dyDescent="0.3">
      <c r="A487" s="16">
        <v>44692</v>
      </c>
      <c r="B487" s="15">
        <v>88.41</v>
      </c>
      <c r="D487" s="16">
        <v>44697</v>
      </c>
      <c r="E487" s="15">
        <v>105.7</v>
      </c>
      <c r="Q487" s="20"/>
      <c r="R487" s="20"/>
    </row>
    <row r="488" spans="1:18" x14ac:dyDescent="0.3">
      <c r="A488" s="16">
        <v>44691</v>
      </c>
      <c r="B488" s="15">
        <v>86.9</v>
      </c>
      <c r="D488" s="16">
        <v>44694</v>
      </c>
      <c r="E488" s="15">
        <v>103.45</v>
      </c>
      <c r="Q488" s="20"/>
      <c r="R488" s="20"/>
    </row>
    <row r="489" spans="1:18" x14ac:dyDescent="0.3">
      <c r="A489" s="16">
        <v>44690</v>
      </c>
      <c r="B489" s="15">
        <v>86.58</v>
      </c>
      <c r="D489" s="16">
        <v>44693</v>
      </c>
      <c r="E489" s="15">
        <v>103.25</v>
      </c>
      <c r="Q489" s="20"/>
      <c r="R489" s="20"/>
    </row>
    <row r="490" spans="1:18" x14ac:dyDescent="0.3">
      <c r="A490" s="16">
        <v>44687</v>
      </c>
      <c r="B490" s="15">
        <v>91.1</v>
      </c>
      <c r="D490" s="16">
        <v>44692</v>
      </c>
      <c r="E490" s="15">
        <v>103.79</v>
      </c>
      <c r="Q490" s="20"/>
      <c r="R490" s="20"/>
    </row>
    <row r="491" spans="1:18" x14ac:dyDescent="0.3">
      <c r="A491" s="16">
        <v>44686</v>
      </c>
      <c r="B491" s="15">
        <v>88.48</v>
      </c>
      <c r="D491" s="16">
        <v>44691</v>
      </c>
      <c r="E491" s="15">
        <v>102.11</v>
      </c>
      <c r="Q491" s="20"/>
      <c r="R491" s="20"/>
    </row>
    <row r="492" spans="1:18" x14ac:dyDescent="0.3">
      <c r="A492" s="16">
        <v>44685</v>
      </c>
      <c r="B492" s="15">
        <v>87.87</v>
      </c>
      <c r="D492" s="16">
        <v>44690</v>
      </c>
      <c r="E492" s="15">
        <v>101.68</v>
      </c>
      <c r="Q492" s="20"/>
      <c r="R492" s="20"/>
    </row>
    <row r="493" spans="1:18" x14ac:dyDescent="0.3">
      <c r="A493" s="16">
        <v>44684</v>
      </c>
      <c r="B493" s="15">
        <v>87.75</v>
      </c>
      <c r="D493" s="16">
        <v>44687</v>
      </c>
      <c r="E493" s="15">
        <v>106.35</v>
      </c>
      <c r="Q493" s="20"/>
      <c r="R493" s="20"/>
    </row>
    <row r="494" spans="1:18" x14ac:dyDescent="0.3">
      <c r="A494" s="16">
        <v>44683</v>
      </c>
      <c r="B494" s="15">
        <v>82.61</v>
      </c>
      <c r="D494" s="16">
        <v>44686</v>
      </c>
      <c r="E494" s="15">
        <v>103.76</v>
      </c>
      <c r="Q494" s="20"/>
      <c r="R494" s="20"/>
    </row>
    <row r="495" spans="1:18" x14ac:dyDescent="0.3">
      <c r="A495" s="16">
        <v>44680</v>
      </c>
      <c r="B495" s="15">
        <v>84.01</v>
      </c>
      <c r="D495" s="16">
        <v>44685</v>
      </c>
      <c r="E495" s="15">
        <v>101.84</v>
      </c>
      <c r="Q495" s="20"/>
      <c r="R495" s="20"/>
    </row>
    <row r="496" spans="1:18" x14ac:dyDescent="0.3">
      <c r="A496" s="16">
        <v>44679</v>
      </c>
      <c r="B496" s="15">
        <v>82.26</v>
      </c>
      <c r="D496" s="16">
        <v>44684</v>
      </c>
      <c r="E496" s="15">
        <v>101.58</v>
      </c>
      <c r="Q496" s="20"/>
      <c r="R496" s="20"/>
    </row>
    <row r="497" spans="1:18" x14ac:dyDescent="0.3">
      <c r="A497" s="16">
        <v>44678</v>
      </c>
      <c r="B497" s="15">
        <v>80.599999999999994</v>
      </c>
      <c r="D497" s="16">
        <v>44683</v>
      </c>
      <c r="E497" s="15">
        <v>95.5</v>
      </c>
      <c r="Q497" s="20"/>
      <c r="R497" s="20"/>
    </row>
    <row r="498" spans="1:18" x14ac:dyDescent="0.3">
      <c r="A498" s="16">
        <v>44677</v>
      </c>
      <c r="B498" s="15">
        <v>82.29</v>
      </c>
      <c r="D498" s="16">
        <v>44680</v>
      </c>
      <c r="E498" s="15">
        <v>96.52</v>
      </c>
      <c r="Q498" s="20"/>
      <c r="R498" s="20"/>
    </row>
    <row r="499" spans="1:18" x14ac:dyDescent="0.3">
      <c r="A499" s="16">
        <v>44676</v>
      </c>
      <c r="B499" s="15">
        <v>83.06</v>
      </c>
      <c r="D499" s="16">
        <v>44679</v>
      </c>
      <c r="E499" s="15">
        <v>94.47</v>
      </c>
      <c r="Q499" s="20"/>
      <c r="R499" s="20"/>
    </row>
    <row r="500" spans="1:18" x14ac:dyDescent="0.3">
      <c r="A500" s="16">
        <v>44673</v>
      </c>
      <c r="B500" s="15">
        <v>88.6</v>
      </c>
      <c r="D500" s="16">
        <v>44678</v>
      </c>
      <c r="E500" s="15">
        <v>92.76</v>
      </c>
      <c r="Q500" s="20"/>
      <c r="R500" s="20"/>
    </row>
    <row r="501" spans="1:18" x14ac:dyDescent="0.3">
      <c r="A501" s="16">
        <v>44672</v>
      </c>
      <c r="B501" s="15">
        <v>86.11</v>
      </c>
      <c r="D501" s="16">
        <v>44677</v>
      </c>
      <c r="E501" s="15">
        <v>94.48</v>
      </c>
      <c r="Q501" s="20"/>
      <c r="R501" s="20"/>
    </row>
    <row r="502" spans="1:18" x14ac:dyDescent="0.3">
      <c r="A502" s="16">
        <v>44671</v>
      </c>
      <c r="B502" s="15">
        <v>87.53</v>
      </c>
      <c r="D502" s="16">
        <v>44676</v>
      </c>
      <c r="E502" s="15">
        <v>95.17</v>
      </c>
      <c r="Q502" s="20"/>
      <c r="R502" s="20"/>
    </row>
    <row r="503" spans="1:18" x14ac:dyDescent="0.3">
      <c r="A503" s="16">
        <v>44670</v>
      </c>
      <c r="B503" s="15">
        <v>79.900000000000006</v>
      </c>
      <c r="D503" s="16">
        <v>44673</v>
      </c>
      <c r="E503" s="15">
        <v>100.63</v>
      </c>
      <c r="Q503" s="20"/>
      <c r="R503" s="20"/>
    </row>
    <row r="504" spans="1:18" x14ac:dyDescent="0.3">
      <c r="A504" s="16">
        <v>44665</v>
      </c>
      <c r="B504" s="15">
        <v>79.72</v>
      </c>
      <c r="D504" s="16">
        <v>44672</v>
      </c>
      <c r="E504" s="15">
        <v>97.65</v>
      </c>
      <c r="Q504" s="20"/>
      <c r="R504" s="20"/>
    </row>
    <row r="505" spans="1:18" x14ac:dyDescent="0.3">
      <c r="A505" s="16">
        <v>44664</v>
      </c>
      <c r="B505" s="15">
        <v>77.22</v>
      </c>
      <c r="D505" s="16">
        <v>44671</v>
      </c>
      <c r="E505" s="15">
        <v>98.61</v>
      </c>
      <c r="Q505" s="20"/>
      <c r="R505" s="20"/>
    </row>
    <row r="506" spans="1:18" x14ac:dyDescent="0.3">
      <c r="A506" s="16">
        <v>44663</v>
      </c>
      <c r="B506" s="15">
        <v>78.81</v>
      </c>
      <c r="D506" s="16">
        <v>44670</v>
      </c>
      <c r="E506" s="15">
        <v>90.67</v>
      </c>
      <c r="Q506" s="20"/>
      <c r="R506" s="20"/>
    </row>
    <row r="507" spans="1:18" x14ac:dyDescent="0.3">
      <c r="A507" s="16">
        <v>44662</v>
      </c>
      <c r="B507" s="15">
        <v>77.75</v>
      </c>
      <c r="D507" s="16">
        <v>44665</v>
      </c>
      <c r="E507" s="15">
        <v>90.56</v>
      </c>
      <c r="Q507" s="20"/>
      <c r="R507" s="20"/>
    </row>
    <row r="508" spans="1:18" x14ac:dyDescent="0.3">
      <c r="A508" s="16">
        <v>44659</v>
      </c>
      <c r="B508" s="15">
        <v>79.89</v>
      </c>
      <c r="D508" s="16">
        <v>44664</v>
      </c>
      <c r="E508" s="15">
        <v>87.85</v>
      </c>
      <c r="Q508" s="20"/>
      <c r="R508" s="20"/>
    </row>
    <row r="509" spans="1:18" x14ac:dyDescent="0.3">
      <c r="A509" s="16">
        <v>44658</v>
      </c>
      <c r="B509" s="15">
        <v>79.73</v>
      </c>
      <c r="D509" s="16">
        <v>44663</v>
      </c>
      <c r="E509" s="15">
        <v>89.39</v>
      </c>
      <c r="Q509" s="20"/>
      <c r="R509" s="20"/>
    </row>
    <row r="510" spans="1:18" x14ac:dyDescent="0.3">
      <c r="A510" s="16">
        <v>44657</v>
      </c>
      <c r="B510" s="15">
        <v>76.97</v>
      </c>
      <c r="D510" s="16">
        <v>44662</v>
      </c>
      <c r="E510" s="15">
        <v>88.33</v>
      </c>
      <c r="Q510" s="20"/>
      <c r="R510" s="20"/>
    </row>
    <row r="511" spans="1:18" x14ac:dyDescent="0.3">
      <c r="A511" s="16">
        <v>44656</v>
      </c>
      <c r="B511" s="15">
        <v>77.849999999999994</v>
      </c>
      <c r="D511" s="16">
        <v>44659</v>
      </c>
      <c r="E511" s="15">
        <v>90.43</v>
      </c>
      <c r="Q511" s="20"/>
      <c r="R511" s="20"/>
    </row>
    <row r="512" spans="1:18" x14ac:dyDescent="0.3">
      <c r="A512" s="16">
        <v>44655</v>
      </c>
      <c r="B512" s="15">
        <v>78.290000000000006</v>
      </c>
      <c r="D512" s="16">
        <v>44658</v>
      </c>
      <c r="E512" s="15">
        <v>90.27</v>
      </c>
      <c r="Q512" s="20"/>
      <c r="R512" s="20"/>
    </row>
    <row r="513" spans="1:18" x14ac:dyDescent="0.3">
      <c r="A513" s="16">
        <v>44652</v>
      </c>
      <c r="B513" s="15">
        <v>78.290000000000006</v>
      </c>
      <c r="D513" s="16">
        <v>44657</v>
      </c>
      <c r="E513" s="15">
        <v>87.26</v>
      </c>
      <c r="Q513" s="20"/>
      <c r="R513" s="20"/>
    </row>
    <row r="514" spans="1:18" x14ac:dyDescent="0.3">
      <c r="A514" s="16">
        <v>44651</v>
      </c>
      <c r="B514" s="15">
        <v>76.25</v>
      </c>
      <c r="D514" s="16">
        <v>44656</v>
      </c>
      <c r="E514" s="15">
        <v>88.12</v>
      </c>
      <c r="Q514" s="20"/>
      <c r="R514" s="20"/>
    </row>
    <row r="515" spans="1:18" x14ac:dyDescent="0.3">
      <c r="A515" s="16">
        <v>44650</v>
      </c>
      <c r="B515" s="15">
        <v>78.040000000000006</v>
      </c>
      <c r="D515" s="16">
        <v>44655</v>
      </c>
      <c r="E515" s="15">
        <v>88.56</v>
      </c>
      <c r="Q515" s="20"/>
      <c r="R515" s="20"/>
    </row>
    <row r="516" spans="1:18" x14ac:dyDescent="0.3">
      <c r="A516" s="16">
        <v>44649</v>
      </c>
      <c r="B516" s="15">
        <v>81.44</v>
      </c>
      <c r="D516" s="16">
        <v>44652</v>
      </c>
      <c r="E516" s="15">
        <v>88.5</v>
      </c>
      <c r="Q516" s="20"/>
      <c r="R516" s="20"/>
    </row>
    <row r="517" spans="1:18" x14ac:dyDescent="0.3">
      <c r="A517" s="16">
        <v>44648</v>
      </c>
      <c r="B517" s="15">
        <v>80.540000000000006</v>
      </c>
      <c r="D517" s="16">
        <v>44651</v>
      </c>
      <c r="E517" s="15">
        <v>86.45</v>
      </c>
      <c r="Q517" s="20"/>
      <c r="R517" s="20"/>
    </row>
    <row r="518" spans="1:18" x14ac:dyDescent="0.3">
      <c r="A518" s="16">
        <v>44645</v>
      </c>
      <c r="B518" s="15">
        <v>78.31</v>
      </c>
      <c r="D518" s="16">
        <v>44650</v>
      </c>
      <c r="E518" s="15">
        <v>88.38</v>
      </c>
      <c r="Q518" s="20"/>
      <c r="R518" s="20"/>
    </row>
    <row r="519" spans="1:18" x14ac:dyDescent="0.3">
      <c r="A519" s="16">
        <v>44644</v>
      </c>
      <c r="B519" s="15">
        <v>77.94</v>
      </c>
      <c r="D519" s="16">
        <v>44649</v>
      </c>
      <c r="E519" s="15">
        <v>91.5</v>
      </c>
      <c r="Q519" s="20"/>
      <c r="R519" s="20"/>
    </row>
    <row r="520" spans="1:18" x14ac:dyDescent="0.3">
      <c r="A520" s="16">
        <v>44643</v>
      </c>
      <c r="B520" s="15">
        <v>76.25</v>
      </c>
      <c r="D520" s="16">
        <v>44648</v>
      </c>
      <c r="E520" s="15">
        <v>90.47</v>
      </c>
      <c r="Q520" s="20"/>
      <c r="R520" s="20"/>
    </row>
    <row r="521" spans="1:18" x14ac:dyDescent="0.3">
      <c r="A521" s="16">
        <v>44642</v>
      </c>
      <c r="B521" s="15">
        <v>80.290000000000006</v>
      </c>
      <c r="D521" s="16">
        <v>44645</v>
      </c>
      <c r="E521" s="15">
        <v>88.13</v>
      </c>
      <c r="Q521" s="20"/>
      <c r="R521" s="20"/>
    </row>
    <row r="522" spans="1:18" x14ac:dyDescent="0.3">
      <c r="A522" s="16">
        <v>44641</v>
      </c>
      <c r="B522" s="15">
        <v>78.010000000000005</v>
      </c>
      <c r="D522" s="16">
        <v>44644</v>
      </c>
      <c r="E522" s="15">
        <v>87.89</v>
      </c>
      <c r="Q522" s="20"/>
      <c r="R522" s="20"/>
    </row>
    <row r="523" spans="1:18" x14ac:dyDescent="0.3">
      <c r="A523" s="16">
        <v>44638</v>
      </c>
      <c r="B523" s="15">
        <v>78.52</v>
      </c>
      <c r="D523" s="16">
        <v>44643</v>
      </c>
      <c r="E523" s="15">
        <v>86.14</v>
      </c>
      <c r="Q523" s="20"/>
      <c r="R523" s="20"/>
    </row>
    <row r="524" spans="1:18" x14ac:dyDescent="0.3">
      <c r="A524" s="16">
        <v>44637</v>
      </c>
      <c r="B524" s="15">
        <v>79.52</v>
      </c>
      <c r="D524" s="16">
        <v>44642</v>
      </c>
      <c r="E524" s="15">
        <v>90.34</v>
      </c>
      <c r="Q524" s="20"/>
      <c r="R524" s="20"/>
    </row>
    <row r="525" spans="1:18" x14ac:dyDescent="0.3">
      <c r="A525" s="16">
        <v>44636</v>
      </c>
      <c r="B525" s="15">
        <v>77.75</v>
      </c>
      <c r="D525" s="16">
        <v>44641</v>
      </c>
      <c r="E525" s="15">
        <v>88.02</v>
      </c>
      <c r="Q525" s="20"/>
      <c r="R525" s="20"/>
    </row>
    <row r="526" spans="1:18" x14ac:dyDescent="0.3">
      <c r="A526" s="16">
        <v>44635</v>
      </c>
      <c r="B526" s="15">
        <v>77.03</v>
      </c>
      <c r="D526" s="16">
        <v>44638</v>
      </c>
      <c r="E526" s="15">
        <v>88.49</v>
      </c>
      <c r="Q526" s="20"/>
      <c r="R526" s="20"/>
    </row>
    <row r="527" spans="1:18" x14ac:dyDescent="0.3">
      <c r="A527" s="16">
        <v>44634</v>
      </c>
      <c r="B527" s="15">
        <v>77.88</v>
      </c>
      <c r="D527" s="16">
        <v>44637</v>
      </c>
      <c r="E527" s="15">
        <v>89.47</v>
      </c>
      <c r="Q527" s="20"/>
      <c r="R527" s="20"/>
    </row>
    <row r="528" spans="1:18" x14ac:dyDescent="0.3">
      <c r="A528" s="16">
        <v>44631</v>
      </c>
      <c r="B528" s="15">
        <v>76.38</v>
      </c>
      <c r="D528" s="16">
        <v>44636</v>
      </c>
      <c r="E528" s="15">
        <v>87.7</v>
      </c>
      <c r="Q528" s="20"/>
      <c r="R528" s="20"/>
    </row>
    <row r="529" spans="1:18" x14ac:dyDescent="0.3">
      <c r="A529" s="16">
        <v>44630</v>
      </c>
      <c r="B529" s="15">
        <v>76.02</v>
      </c>
      <c r="D529" s="16">
        <v>44635</v>
      </c>
      <c r="E529" s="15">
        <v>86.94</v>
      </c>
      <c r="Q529" s="20"/>
      <c r="R529" s="20"/>
    </row>
    <row r="530" spans="1:18" x14ac:dyDescent="0.3">
      <c r="A530" s="16">
        <v>44629</v>
      </c>
      <c r="B530" s="15">
        <v>72.77</v>
      </c>
      <c r="D530" s="16">
        <v>44634</v>
      </c>
      <c r="E530" s="15">
        <v>87.93</v>
      </c>
      <c r="Q530" s="20"/>
      <c r="R530" s="20"/>
    </row>
    <row r="531" spans="1:18" x14ac:dyDescent="0.3">
      <c r="A531" s="16">
        <v>44628</v>
      </c>
      <c r="B531" s="15">
        <v>68.099999999999994</v>
      </c>
      <c r="D531" s="16">
        <v>44631</v>
      </c>
      <c r="E531" s="15">
        <v>86.4</v>
      </c>
      <c r="Q531" s="20"/>
      <c r="R531" s="20"/>
    </row>
    <row r="532" spans="1:18" x14ac:dyDescent="0.3">
      <c r="A532" s="16">
        <v>44627</v>
      </c>
      <c r="B532" s="15">
        <v>57.92</v>
      </c>
      <c r="D532" s="16">
        <v>44630</v>
      </c>
      <c r="E532" s="15">
        <v>86.17</v>
      </c>
      <c r="Q532" s="20"/>
      <c r="R532" s="20"/>
    </row>
    <row r="533" spans="1:18" x14ac:dyDescent="0.3">
      <c r="A533" s="16">
        <v>44624</v>
      </c>
      <c r="B533" s="15">
        <v>64.78</v>
      </c>
      <c r="D533" s="16">
        <v>44629</v>
      </c>
      <c r="E533" s="15">
        <v>82.72</v>
      </c>
      <c r="Q533" s="20"/>
      <c r="R533" s="20"/>
    </row>
    <row r="534" spans="1:18" x14ac:dyDescent="0.3">
      <c r="A534" s="16">
        <v>44623</v>
      </c>
      <c r="B534" s="15">
        <v>67.08</v>
      </c>
      <c r="D534" s="16">
        <v>44628</v>
      </c>
      <c r="E534" s="15">
        <v>78.040000000000006</v>
      </c>
      <c r="Q534" s="20"/>
      <c r="R534" s="20"/>
    </row>
    <row r="535" spans="1:18" x14ac:dyDescent="0.3">
      <c r="A535" s="16">
        <v>44622</v>
      </c>
      <c r="B535" s="15">
        <v>68.25</v>
      </c>
      <c r="D535" s="16">
        <v>44627</v>
      </c>
      <c r="E535" s="15">
        <v>67.849999999999994</v>
      </c>
      <c r="Q535" s="20"/>
      <c r="R535" s="20"/>
    </row>
    <row r="536" spans="1:18" x14ac:dyDescent="0.3">
      <c r="A536" s="16">
        <v>44621</v>
      </c>
      <c r="B536" s="15">
        <v>68.53</v>
      </c>
      <c r="D536" s="16">
        <v>44624</v>
      </c>
      <c r="E536" s="15">
        <v>74.36</v>
      </c>
      <c r="Q536" s="20"/>
      <c r="R536" s="20"/>
    </row>
    <row r="537" spans="1:18" x14ac:dyDescent="0.3">
      <c r="A537" s="16">
        <v>44620</v>
      </c>
      <c r="B537" s="15">
        <v>81.81</v>
      </c>
      <c r="D537" s="16">
        <v>44623</v>
      </c>
      <c r="E537" s="15">
        <v>76.45</v>
      </c>
      <c r="Q537" s="20"/>
      <c r="R537" s="20"/>
    </row>
    <row r="538" spans="1:18" x14ac:dyDescent="0.3">
      <c r="A538" s="16">
        <v>44617</v>
      </c>
      <c r="B538" s="15">
        <v>87.72</v>
      </c>
      <c r="D538" s="16">
        <v>44622</v>
      </c>
      <c r="E538" s="15">
        <v>77.28</v>
      </c>
      <c r="Q538" s="20"/>
      <c r="R538" s="20"/>
    </row>
    <row r="539" spans="1:18" x14ac:dyDescent="0.3">
      <c r="A539" s="16">
        <v>44616</v>
      </c>
      <c r="B539" s="15">
        <v>86.62</v>
      </c>
      <c r="D539" s="16">
        <v>44621</v>
      </c>
      <c r="E539" s="15">
        <v>78.03</v>
      </c>
      <c r="Q539" s="20"/>
      <c r="R539" s="20"/>
    </row>
    <row r="540" spans="1:18" x14ac:dyDescent="0.3">
      <c r="A540" s="16">
        <v>44615</v>
      </c>
      <c r="B540" s="15">
        <v>94.66</v>
      </c>
      <c r="D540" s="16">
        <v>44620</v>
      </c>
      <c r="E540" s="15">
        <v>91.77</v>
      </c>
      <c r="Q540" s="20"/>
      <c r="R540" s="20"/>
    </row>
    <row r="541" spans="1:18" x14ac:dyDescent="0.3">
      <c r="A541" s="16">
        <v>44614</v>
      </c>
      <c r="B541" s="15">
        <v>89.37</v>
      </c>
      <c r="D541" s="16">
        <v>44617</v>
      </c>
      <c r="E541" s="15">
        <v>97.83</v>
      </c>
      <c r="Q541" s="20"/>
      <c r="R541" s="20"/>
    </row>
    <row r="542" spans="1:18" x14ac:dyDescent="0.3">
      <c r="A542" s="16">
        <v>44613</v>
      </c>
      <c r="B542" s="15">
        <v>89.26</v>
      </c>
      <c r="D542" s="16">
        <v>44616</v>
      </c>
      <c r="E542" s="15">
        <v>97.04</v>
      </c>
      <c r="Q542" s="20"/>
      <c r="R542" s="20"/>
    </row>
    <row r="543" spans="1:18" x14ac:dyDescent="0.3">
      <c r="A543" s="16">
        <v>44610</v>
      </c>
      <c r="B543" s="15">
        <v>89.01</v>
      </c>
      <c r="D543" s="16">
        <v>44615</v>
      </c>
      <c r="E543" s="15">
        <v>105.13</v>
      </c>
      <c r="Q543" s="20"/>
      <c r="R543" s="20"/>
    </row>
    <row r="544" spans="1:18" x14ac:dyDescent="0.3">
      <c r="A544" s="16">
        <v>44609</v>
      </c>
      <c r="B544" s="15">
        <v>85.95</v>
      </c>
      <c r="D544" s="16">
        <v>44614</v>
      </c>
      <c r="E544" s="15">
        <v>99.77</v>
      </c>
      <c r="Q544" s="20"/>
      <c r="R544" s="20"/>
    </row>
    <row r="545" spans="1:18" x14ac:dyDescent="0.3">
      <c r="A545" s="16">
        <v>44608</v>
      </c>
      <c r="B545" s="15">
        <v>89.34</v>
      </c>
      <c r="D545" s="16">
        <v>44613</v>
      </c>
      <c r="E545" s="15">
        <v>99.72</v>
      </c>
      <c r="Q545" s="20"/>
      <c r="R545" s="20"/>
    </row>
    <row r="546" spans="1:18" x14ac:dyDescent="0.3">
      <c r="A546" s="16">
        <v>44607</v>
      </c>
      <c r="B546" s="15">
        <v>90.67</v>
      </c>
      <c r="D546" s="16">
        <v>44610</v>
      </c>
      <c r="E546" s="15">
        <v>98.9</v>
      </c>
      <c r="Q546" s="20"/>
      <c r="R546" s="20"/>
    </row>
    <row r="547" spans="1:18" x14ac:dyDescent="0.3">
      <c r="A547" s="16">
        <v>44606</v>
      </c>
      <c r="B547" s="15">
        <v>91.29</v>
      </c>
      <c r="D547" s="16">
        <v>44609</v>
      </c>
      <c r="E547" s="15">
        <v>96</v>
      </c>
      <c r="Q547" s="20"/>
      <c r="R547" s="20"/>
    </row>
    <row r="548" spans="1:18" x14ac:dyDescent="0.3">
      <c r="A548" s="16">
        <v>44603</v>
      </c>
      <c r="B548" s="15">
        <v>92.45</v>
      </c>
      <c r="D548" s="16">
        <v>44608</v>
      </c>
      <c r="E548" s="15">
        <v>99.49</v>
      </c>
      <c r="Q548" s="20"/>
      <c r="R548" s="20"/>
    </row>
    <row r="549" spans="1:18" x14ac:dyDescent="0.3">
      <c r="A549" s="16">
        <v>44602</v>
      </c>
      <c r="B549" s="15">
        <v>90.36</v>
      </c>
      <c r="D549" s="16">
        <v>44607</v>
      </c>
      <c r="E549" s="15">
        <v>100.83</v>
      </c>
      <c r="Q549" s="20"/>
      <c r="R549" s="20"/>
    </row>
    <row r="550" spans="1:18" x14ac:dyDescent="0.3">
      <c r="A550" s="16">
        <v>44601</v>
      </c>
      <c r="B550" s="15">
        <v>90.34</v>
      </c>
      <c r="D550" s="16">
        <v>44606</v>
      </c>
      <c r="E550" s="15">
        <v>100.58</v>
      </c>
      <c r="Q550" s="20"/>
      <c r="R550" s="20"/>
    </row>
    <row r="551" spans="1:18" x14ac:dyDescent="0.3">
      <c r="A551" s="16">
        <v>44600</v>
      </c>
      <c r="B551" s="15">
        <v>96.41</v>
      </c>
      <c r="D551" s="16">
        <v>44603</v>
      </c>
      <c r="E551" s="15">
        <v>101.38</v>
      </c>
      <c r="Q551" s="20"/>
      <c r="R551" s="20"/>
    </row>
    <row r="552" spans="1:18" x14ac:dyDescent="0.3">
      <c r="A552" s="16">
        <v>44599</v>
      </c>
      <c r="B552" s="15">
        <v>96.21</v>
      </c>
      <c r="D552" s="16">
        <v>44602</v>
      </c>
      <c r="E552" s="15">
        <v>99.48</v>
      </c>
      <c r="Q552" s="20"/>
      <c r="R552" s="20"/>
    </row>
    <row r="553" spans="1:18" x14ac:dyDescent="0.3">
      <c r="A553" s="16">
        <v>44596</v>
      </c>
      <c r="B553" s="15">
        <v>95.95</v>
      </c>
      <c r="D553" s="16">
        <v>44601</v>
      </c>
      <c r="E553" s="15">
        <v>99.37</v>
      </c>
      <c r="Q553" s="20"/>
      <c r="R553" s="20"/>
    </row>
    <row r="554" spans="1:18" x14ac:dyDescent="0.3">
      <c r="A554" s="16">
        <v>44595</v>
      </c>
      <c r="B554" s="15">
        <v>94.32</v>
      </c>
      <c r="D554" s="16">
        <v>44600</v>
      </c>
      <c r="E554" s="15">
        <v>105.03</v>
      </c>
      <c r="Q554" s="20"/>
      <c r="R554" s="20"/>
    </row>
    <row r="555" spans="1:18" x14ac:dyDescent="0.3">
      <c r="A555" s="16">
        <v>44594</v>
      </c>
      <c r="B555" s="15">
        <v>93.68</v>
      </c>
      <c r="D555" s="16">
        <v>44599</v>
      </c>
      <c r="E555" s="15">
        <v>103.77</v>
      </c>
      <c r="Q555" s="20"/>
      <c r="R555" s="20"/>
    </row>
    <row r="556" spans="1:18" x14ac:dyDescent="0.3">
      <c r="A556" s="16">
        <v>44593</v>
      </c>
      <c r="B556" s="15">
        <v>89.09</v>
      </c>
      <c r="D556" s="16">
        <v>44596</v>
      </c>
      <c r="E556" s="15">
        <v>102.94</v>
      </c>
      <c r="Q556" s="20"/>
      <c r="R556" s="20"/>
    </row>
    <row r="557" spans="1:18" x14ac:dyDescent="0.3">
      <c r="A557" s="16">
        <v>44592</v>
      </c>
      <c r="B557" s="15">
        <v>88.8</v>
      </c>
      <c r="D557" s="16">
        <v>44595</v>
      </c>
      <c r="E557" s="15">
        <v>101.16</v>
      </c>
      <c r="Q557" s="20"/>
      <c r="R557" s="20"/>
    </row>
    <row r="558" spans="1:18" x14ac:dyDescent="0.3">
      <c r="A558" s="16">
        <v>44589</v>
      </c>
      <c r="B558" s="15">
        <v>88.83</v>
      </c>
      <c r="D558" s="16">
        <v>44594</v>
      </c>
      <c r="E558" s="15">
        <v>100.53</v>
      </c>
      <c r="Q558" s="20"/>
      <c r="R558" s="20"/>
    </row>
    <row r="559" spans="1:18" x14ac:dyDescent="0.3">
      <c r="A559" s="16">
        <v>44588</v>
      </c>
      <c r="B559" s="15">
        <v>89.39</v>
      </c>
      <c r="D559" s="16">
        <v>44593</v>
      </c>
      <c r="E559" s="15">
        <v>95.88</v>
      </c>
      <c r="Q559" s="20"/>
      <c r="R559" s="20"/>
    </row>
    <row r="560" spans="1:18" x14ac:dyDescent="0.3">
      <c r="A560" s="16">
        <v>44587</v>
      </c>
      <c r="B560" s="15">
        <v>88.3</v>
      </c>
      <c r="D560" s="16">
        <v>44592</v>
      </c>
      <c r="E560" s="15">
        <v>95.6</v>
      </c>
      <c r="Q560" s="20"/>
      <c r="R560" s="20"/>
    </row>
    <row r="561" spans="1:18" x14ac:dyDescent="0.3">
      <c r="A561" s="16">
        <v>44586</v>
      </c>
      <c r="B561" s="15">
        <v>87.09</v>
      </c>
      <c r="D561" s="16">
        <v>44589</v>
      </c>
      <c r="E561" s="15">
        <v>95.58</v>
      </c>
      <c r="Q561" s="20"/>
      <c r="R561" s="20"/>
    </row>
    <row r="562" spans="1:18" x14ac:dyDescent="0.3">
      <c r="A562" s="16">
        <v>44585</v>
      </c>
      <c r="B562" s="15">
        <v>83.66</v>
      </c>
      <c r="D562" s="16">
        <v>44588</v>
      </c>
      <c r="E562" s="15">
        <v>96.04</v>
      </c>
      <c r="Q562" s="20"/>
      <c r="R562" s="20"/>
    </row>
    <row r="563" spans="1:18" x14ac:dyDescent="0.3">
      <c r="A563" s="16">
        <v>44582</v>
      </c>
      <c r="B563" s="15">
        <v>84.11</v>
      </c>
      <c r="D563" s="16">
        <v>44587</v>
      </c>
      <c r="E563" s="15">
        <v>94.92</v>
      </c>
      <c r="Q563" s="20"/>
      <c r="R563" s="20"/>
    </row>
    <row r="564" spans="1:18" x14ac:dyDescent="0.3">
      <c r="A564" s="16">
        <v>44581</v>
      </c>
      <c r="B564" s="15">
        <v>85.23</v>
      </c>
      <c r="D564" s="16">
        <v>44586</v>
      </c>
      <c r="E564" s="15">
        <v>93.71</v>
      </c>
      <c r="Q564" s="20"/>
      <c r="R564" s="20"/>
    </row>
    <row r="565" spans="1:18" x14ac:dyDescent="0.3">
      <c r="A565" s="16">
        <v>44580</v>
      </c>
      <c r="B565" s="15">
        <v>81.72</v>
      </c>
      <c r="D565" s="16">
        <v>44585</v>
      </c>
      <c r="E565" s="15">
        <v>90.26</v>
      </c>
      <c r="Q565" s="20"/>
      <c r="R565" s="20"/>
    </row>
    <row r="566" spans="1:18" x14ac:dyDescent="0.3">
      <c r="A566" s="16">
        <v>44579</v>
      </c>
      <c r="B566" s="15">
        <v>82.31</v>
      </c>
      <c r="D566" s="16">
        <v>44582</v>
      </c>
      <c r="E566" s="15">
        <v>90.74</v>
      </c>
      <c r="Q566" s="20"/>
      <c r="R566" s="20"/>
    </row>
    <row r="567" spans="1:18" x14ac:dyDescent="0.3">
      <c r="A567" s="16">
        <v>44578</v>
      </c>
      <c r="B567" s="15">
        <v>80.23</v>
      </c>
      <c r="D567" s="16">
        <v>44581</v>
      </c>
      <c r="E567" s="15">
        <v>91.75</v>
      </c>
      <c r="Q567" s="20"/>
      <c r="R567" s="20"/>
    </row>
    <row r="568" spans="1:18" x14ac:dyDescent="0.3">
      <c r="A568" s="16">
        <v>44575</v>
      </c>
      <c r="B568" s="15">
        <v>81.73</v>
      </c>
      <c r="D568" s="16">
        <v>44580</v>
      </c>
      <c r="E568" s="15">
        <v>88.25</v>
      </c>
      <c r="Q568" s="20"/>
      <c r="R568" s="20"/>
    </row>
    <row r="569" spans="1:18" x14ac:dyDescent="0.3">
      <c r="A569" s="16">
        <v>44574</v>
      </c>
      <c r="B569" s="15">
        <v>80.23</v>
      </c>
      <c r="D569" s="16">
        <v>44579</v>
      </c>
      <c r="E569" s="15">
        <v>88.84</v>
      </c>
      <c r="Q569" s="20"/>
      <c r="R569" s="20"/>
    </row>
    <row r="570" spans="1:18" x14ac:dyDescent="0.3">
      <c r="A570" s="16">
        <v>44573</v>
      </c>
      <c r="B570" s="15">
        <v>79.69</v>
      </c>
      <c r="D570" s="16">
        <v>44578</v>
      </c>
      <c r="E570" s="15">
        <v>86.53</v>
      </c>
      <c r="Q570" s="20"/>
      <c r="R570" s="20"/>
    </row>
    <row r="571" spans="1:18" x14ac:dyDescent="0.3">
      <c r="A571" s="16">
        <v>44572</v>
      </c>
      <c r="B571" s="15">
        <v>80.95</v>
      </c>
      <c r="D571" s="16">
        <v>44575</v>
      </c>
      <c r="E571" s="15">
        <v>88</v>
      </c>
      <c r="Q571" s="20"/>
      <c r="R571" s="20"/>
    </row>
    <row r="572" spans="1:18" x14ac:dyDescent="0.3">
      <c r="A572" s="16">
        <v>44571</v>
      </c>
      <c r="B572" s="15">
        <v>79.73</v>
      </c>
      <c r="D572" s="16">
        <v>44574</v>
      </c>
      <c r="E572" s="15">
        <v>86.47</v>
      </c>
      <c r="Q572" s="20"/>
      <c r="R572" s="20"/>
    </row>
    <row r="573" spans="1:18" x14ac:dyDescent="0.3">
      <c r="A573" s="16">
        <v>44568</v>
      </c>
      <c r="B573" s="15">
        <v>84.99</v>
      </c>
      <c r="D573" s="16">
        <v>44573</v>
      </c>
      <c r="E573" s="15">
        <v>85.95</v>
      </c>
      <c r="Q573" s="20"/>
      <c r="R573" s="20"/>
    </row>
    <row r="574" spans="1:18" x14ac:dyDescent="0.3">
      <c r="A574" s="16">
        <v>44567</v>
      </c>
      <c r="B574" s="15">
        <v>86.31</v>
      </c>
      <c r="D574" s="16">
        <v>44572</v>
      </c>
      <c r="E574" s="15">
        <v>87.25</v>
      </c>
      <c r="Q574" s="20"/>
      <c r="R574" s="20"/>
    </row>
    <row r="575" spans="1:18" x14ac:dyDescent="0.3">
      <c r="A575" s="16">
        <v>44566</v>
      </c>
      <c r="B575" s="15">
        <v>87.15</v>
      </c>
      <c r="D575" s="16">
        <v>44571</v>
      </c>
      <c r="E575" s="15">
        <v>86.01</v>
      </c>
      <c r="Q575" s="20"/>
      <c r="R575" s="20"/>
    </row>
    <row r="576" spans="1:18" x14ac:dyDescent="0.3">
      <c r="A576" s="16">
        <v>44565</v>
      </c>
      <c r="B576" s="15">
        <v>84.44</v>
      </c>
      <c r="D576" s="16">
        <v>44568</v>
      </c>
      <c r="E576" s="15">
        <v>91.38</v>
      </c>
      <c r="Q576" s="20"/>
      <c r="R576" s="20"/>
    </row>
    <row r="577" spans="1:18" x14ac:dyDescent="0.3">
      <c r="A577" s="16">
        <v>44564</v>
      </c>
      <c r="B577" s="15">
        <v>83.52</v>
      </c>
      <c r="D577" s="16">
        <v>44567</v>
      </c>
      <c r="E577" s="15">
        <v>92.72</v>
      </c>
      <c r="Q577" s="20"/>
      <c r="R577" s="20"/>
    </row>
    <row r="578" spans="1:18" x14ac:dyDescent="0.3">
      <c r="A578" s="16">
        <v>44561</v>
      </c>
      <c r="B578" s="15">
        <v>79.61</v>
      </c>
      <c r="D578" s="16">
        <v>44566</v>
      </c>
      <c r="E578" s="15">
        <v>93.45</v>
      </c>
      <c r="Q578" s="20"/>
      <c r="R578" s="20"/>
    </row>
    <row r="579" spans="1:18" x14ac:dyDescent="0.3">
      <c r="A579" s="16">
        <v>44560</v>
      </c>
      <c r="B579" s="15">
        <v>79.61</v>
      </c>
      <c r="D579" s="16">
        <v>44565</v>
      </c>
      <c r="E579" s="15">
        <v>90.67</v>
      </c>
      <c r="Q579" s="20"/>
      <c r="R579" s="20"/>
    </row>
    <row r="580" spans="1:18" x14ac:dyDescent="0.3">
      <c r="A580" s="16">
        <v>44559</v>
      </c>
      <c r="B580" s="15">
        <v>79.81</v>
      </c>
      <c r="D580" s="16">
        <v>44564</v>
      </c>
      <c r="E580" s="15">
        <v>89.62</v>
      </c>
      <c r="Q580" s="20"/>
      <c r="R580" s="20"/>
    </row>
    <row r="581" spans="1:18" x14ac:dyDescent="0.3">
      <c r="A581" s="16">
        <v>44558</v>
      </c>
      <c r="B581" s="15">
        <v>78.75</v>
      </c>
      <c r="D581" s="16">
        <v>44561</v>
      </c>
      <c r="E581" s="15">
        <v>86.27</v>
      </c>
      <c r="Q581" s="20"/>
      <c r="R581" s="20"/>
    </row>
    <row r="582" spans="1:18" x14ac:dyDescent="0.3">
      <c r="A582" s="16">
        <v>44557</v>
      </c>
      <c r="B582" s="15">
        <v>76.38</v>
      </c>
      <c r="D582" s="16">
        <v>44560</v>
      </c>
      <c r="E582" s="15">
        <v>85.77</v>
      </c>
      <c r="Q582" s="20"/>
      <c r="R582" s="20"/>
    </row>
    <row r="583" spans="1:18" x14ac:dyDescent="0.3">
      <c r="A583" s="16">
        <v>44554</v>
      </c>
      <c r="B583" s="15">
        <v>73.92</v>
      </c>
      <c r="D583" s="16">
        <v>44559</v>
      </c>
      <c r="E583" s="15">
        <v>85.93</v>
      </c>
      <c r="Q583" s="20"/>
      <c r="R583" s="20"/>
    </row>
    <row r="584" spans="1:18" x14ac:dyDescent="0.3">
      <c r="A584" s="16">
        <v>44553</v>
      </c>
      <c r="B584" s="15">
        <v>73.92</v>
      </c>
      <c r="D584" s="16">
        <v>44558</v>
      </c>
      <c r="E584" s="15">
        <v>84.89</v>
      </c>
      <c r="Q584" s="20"/>
      <c r="R584" s="20"/>
    </row>
    <row r="585" spans="1:18" x14ac:dyDescent="0.3">
      <c r="A585" s="16">
        <v>44552</v>
      </c>
      <c r="B585" s="15">
        <v>76.260000000000005</v>
      </c>
      <c r="D585" s="16">
        <v>44557</v>
      </c>
      <c r="E585" s="15">
        <v>82.54</v>
      </c>
      <c r="Q585" s="20"/>
      <c r="R585" s="20"/>
    </row>
    <row r="586" spans="1:18" x14ac:dyDescent="0.3">
      <c r="A586" s="16">
        <v>44551</v>
      </c>
      <c r="B586" s="15">
        <v>80.42</v>
      </c>
      <c r="D586" s="16">
        <v>44554</v>
      </c>
      <c r="E586" s="15">
        <v>82.07</v>
      </c>
      <c r="Q586" s="20"/>
      <c r="R586" s="20"/>
    </row>
    <row r="587" spans="1:18" x14ac:dyDescent="0.3">
      <c r="A587" s="16">
        <v>44550</v>
      </c>
      <c r="B587" s="15">
        <v>79.38</v>
      </c>
      <c r="D587" s="16">
        <v>44553</v>
      </c>
      <c r="E587" s="15">
        <v>80.260000000000005</v>
      </c>
      <c r="Q587" s="20"/>
      <c r="R587" s="20"/>
    </row>
    <row r="588" spans="1:18" x14ac:dyDescent="0.3">
      <c r="A588" s="16">
        <v>44547</v>
      </c>
      <c r="B588" s="15">
        <v>73.28</v>
      </c>
      <c r="D588" s="16">
        <v>44552</v>
      </c>
      <c r="E588" s="15">
        <v>82.8</v>
      </c>
      <c r="Q588" s="20"/>
      <c r="R588" s="20"/>
    </row>
    <row r="589" spans="1:18" x14ac:dyDescent="0.3">
      <c r="A589" s="16">
        <v>44546</v>
      </c>
      <c r="B589" s="15">
        <v>84.77</v>
      </c>
      <c r="D589" s="16">
        <v>44551</v>
      </c>
      <c r="E589" s="15">
        <v>86.67</v>
      </c>
      <c r="Q589" s="20"/>
      <c r="R589" s="20"/>
    </row>
    <row r="590" spans="1:18" x14ac:dyDescent="0.3">
      <c r="A590" s="16">
        <v>44545</v>
      </c>
      <c r="B590" s="15">
        <v>80.5</v>
      </c>
      <c r="D590" s="16">
        <v>44550</v>
      </c>
      <c r="E590" s="15">
        <v>83.65</v>
      </c>
      <c r="Q590" s="20"/>
      <c r="R590" s="20"/>
    </row>
    <row r="591" spans="1:18" x14ac:dyDescent="0.3">
      <c r="A591" s="16">
        <v>44544</v>
      </c>
      <c r="B591" s="15">
        <v>79.48</v>
      </c>
      <c r="D591" s="16">
        <v>44547</v>
      </c>
      <c r="E591" s="15">
        <v>77.37</v>
      </c>
      <c r="Q591" s="20"/>
      <c r="R591" s="20"/>
    </row>
    <row r="592" spans="1:18" x14ac:dyDescent="0.3">
      <c r="A592" s="16">
        <v>44543</v>
      </c>
      <c r="B592" s="15">
        <v>82.12</v>
      </c>
      <c r="D592" s="16">
        <v>44546</v>
      </c>
      <c r="E592" s="15">
        <v>89.15</v>
      </c>
      <c r="Q592" s="20"/>
      <c r="R592" s="20"/>
    </row>
    <row r="593" spans="1:18" x14ac:dyDescent="0.3">
      <c r="A593" s="16">
        <v>44540</v>
      </c>
      <c r="B593" s="15">
        <v>83.73</v>
      </c>
      <c r="D593" s="16">
        <v>44545</v>
      </c>
      <c r="E593" s="15">
        <v>84.54</v>
      </c>
      <c r="Q593" s="20"/>
      <c r="R593" s="20"/>
    </row>
    <row r="594" spans="1:18" x14ac:dyDescent="0.3">
      <c r="A594" s="16">
        <v>44539</v>
      </c>
      <c r="B594" s="15">
        <v>80.19</v>
      </c>
      <c r="D594" s="16">
        <v>44544</v>
      </c>
      <c r="E594" s="15">
        <v>83.44</v>
      </c>
      <c r="Q594" s="20"/>
      <c r="R594" s="20"/>
    </row>
    <row r="595" spans="1:18" x14ac:dyDescent="0.3">
      <c r="A595" s="16">
        <v>44538</v>
      </c>
      <c r="B595" s="15">
        <v>88.88</v>
      </c>
      <c r="D595" s="16">
        <v>44543</v>
      </c>
      <c r="E595" s="15">
        <v>86.01</v>
      </c>
      <c r="Q595" s="20"/>
      <c r="R595" s="20"/>
    </row>
    <row r="596" spans="1:18" x14ac:dyDescent="0.3">
      <c r="A596" s="16">
        <v>44537</v>
      </c>
      <c r="B596" s="15">
        <v>84.89</v>
      </c>
      <c r="D596" s="16">
        <v>44540</v>
      </c>
      <c r="E596" s="15">
        <v>87.89</v>
      </c>
      <c r="Q596" s="20"/>
      <c r="R596" s="20"/>
    </row>
    <row r="597" spans="1:18" x14ac:dyDescent="0.3">
      <c r="A597" s="16">
        <v>44536</v>
      </c>
      <c r="B597" s="15">
        <v>81.239999999999995</v>
      </c>
      <c r="D597" s="16">
        <v>44539</v>
      </c>
      <c r="E597" s="15">
        <v>84.61</v>
      </c>
      <c r="Q597" s="20"/>
      <c r="R597" s="20"/>
    </row>
    <row r="598" spans="1:18" x14ac:dyDescent="0.3">
      <c r="A598" s="16">
        <v>44533</v>
      </c>
      <c r="B598" s="15">
        <v>78.239999999999995</v>
      </c>
      <c r="D598" s="16">
        <v>44538</v>
      </c>
      <c r="E598" s="15">
        <v>93.21</v>
      </c>
      <c r="Q598" s="20"/>
      <c r="R598" s="20"/>
    </row>
    <row r="599" spans="1:18" x14ac:dyDescent="0.3">
      <c r="A599" s="16">
        <v>44532</v>
      </c>
      <c r="B599" s="15">
        <v>79.849999999999994</v>
      </c>
      <c r="D599" s="16">
        <v>44537</v>
      </c>
      <c r="E599" s="15">
        <v>89.03</v>
      </c>
      <c r="Q599" s="20"/>
      <c r="R599" s="20"/>
    </row>
    <row r="600" spans="1:18" x14ac:dyDescent="0.3">
      <c r="A600" s="16">
        <v>44531</v>
      </c>
      <c r="B600" s="15">
        <v>76.8</v>
      </c>
      <c r="D600" s="16">
        <v>44536</v>
      </c>
      <c r="E600" s="15">
        <v>85.39</v>
      </c>
      <c r="Q600" s="20"/>
      <c r="R600" s="20"/>
    </row>
    <row r="601" spans="1:18" x14ac:dyDescent="0.3">
      <c r="A601" s="16">
        <v>44530</v>
      </c>
      <c r="B601" s="15">
        <v>75.36</v>
      </c>
      <c r="D601" s="16">
        <v>44533</v>
      </c>
      <c r="E601" s="15">
        <v>82.22</v>
      </c>
      <c r="Q601" s="20"/>
      <c r="R601" s="20"/>
    </row>
    <row r="602" spans="1:18" x14ac:dyDescent="0.3">
      <c r="A602" s="16">
        <v>44529</v>
      </c>
      <c r="B602" s="15">
        <v>74.180000000000007</v>
      </c>
      <c r="D602" s="16">
        <v>44532</v>
      </c>
      <c r="E602" s="15">
        <v>83.78</v>
      </c>
      <c r="Q602" s="20"/>
      <c r="R602" s="20"/>
    </row>
    <row r="603" spans="1:18" x14ac:dyDescent="0.3">
      <c r="A603" s="16">
        <v>44526</v>
      </c>
      <c r="B603" s="15">
        <v>72.77</v>
      </c>
      <c r="D603" s="16">
        <v>44531</v>
      </c>
      <c r="E603" s="15">
        <v>80.709999999999994</v>
      </c>
      <c r="Q603" s="20"/>
      <c r="R603" s="20"/>
    </row>
    <row r="604" spans="1:18" x14ac:dyDescent="0.3">
      <c r="A604" s="16">
        <v>44525</v>
      </c>
      <c r="B604" s="15">
        <v>74.45</v>
      </c>
      <c r="D604" s="16">
        <v>44530</v>
      </c>
      <c r="E604" s="15">
        <v>79.099999999999994</v>
      </c>
      <c r="Q604" s="20"/>
      <c r="R604" s="20"/>
    </row>
    <row r="605" spans="1:18" x14ac:dyDescent="0.3">
      <c r="A605" s="16">
        <v>44524</v>
      </c>
      <c r="B605" s="15">
        <v>72.900000000000006</v>
      </c>
      <c r="D605" s="16">
        <v>44529</v>
      </c>
      <c r="E605" s="15">
        <v>77.88</v>
      </c>
      <c r="Q605" s="20"/>
      <c r="R605" s="20"/>
    </row>
    <row r="606" spans="1:18" x14ac:dyDescent="0.3">
      <c r="A606" s="16">
        <v>44523</v>
      </c>
      <c r="B606" s="15">
        <v>69.17</v>
      </c>
      <c r="D606" s="16">
        <v>44526</v>
      </c>
      <c r="E606" s="15">
        <v>76.459999999999994</v>
      </c>
      <c r="Q606" s="20"/>
      <c r="R606" s="20"/>
    </row>
    <row r="607" spans="1:18" x14ac:dyDescent="0.3">
      <c r="A607" s="16">
        <v>44522</v>
      </c>
      <c r="B607" s="15">
        <v>69.900000000000006</v>
      </c>
      <c r="D607" s="16">
        <v>44525</v>
      </c>
      <c r="E607" s="15">
        <v>78.12</v>
      </c>
      <c r="Q607" s="20"/>
      <c r="R607" s="20"/>
    </row>
    <row r="608" spans="1:18" x14ac:dyDescent="0.3">
      <c r="A608" s="16">
        <v>44519</v>
      </c>
      <c r="B608" s="15">
        <v>69.349999999999994</v>
      </c>
      <c r="D608" s="16">
        <v>44524</v>
      </c>
      <c r="E608" s="15">
        <v>76.45</v>
      </c>
      <c r="Q608" s="20"/>
      <c r="R608" s="20"/>
    </row>
    <row r="609" spans="1:18" x14ac:dyDescent="0.3">
      <c r="A609" s="16">
        <v>44518</v>
      </c>
      <c r="B609" s="15">
        <v>69.09</v>
      </c>
      <c r="D609" s="16">
        <v>44523</v>
      </c>
      <c r="E609" s="15">
        <v>72.62</v>
      </c>
      <c r="Q609" s="20"/>
      <c r="R609" s="20"/>
    </row>
    <row r="610" spans="1:18" x14ac:dyDescent="0.3">
      <c r="A610" s="16">
        <v>44517</v>
      </c>
      <c r="B610" s="15">
        <v>67.150000000000006</v>
      </c>
      <c r="D610" s="16">
        <v>44522</v>
      </c>
      <c r="E610" s="15">
        <v>73.36</v>
      </c>
      <c r="Q610" s="20"/>
      <c r="R610" s="20"/>
    </row>
    <row r="611" spans="1:18" x14ac:dyDescent="0.3">
      <c r="A611" s="16">
        <v>44516</v>
      </c>
      <c r="B611" s="15">
        <v>67.540000000000006</v>
      </c>
      <c r="D611" s="16">
        <v>44519</v>
      </c>
      <c r="E611" s="15">
        <v>72.790000000000006</v>
      </c>
      <c r="Q611" s="20"/>
      <c r="R611" s="20"/>
    </row>
    <row r="612" spans="1:18" x14ac:dyDescent="0.3">
      <c r="A612" s="16">
        <v>44515</v>
      </c>
      <c r="B612" s="15">
        <v>65.92</v>
      </c>
      <c r="D612" s="16">
        <v>44518</v>
      </c>
      <c r="E612" s="15">
        <v>72.47</v>
      </c>
      <c r="Q612" s="20"/>
      <c r="R612" s="20"/>
    </row>
    <row r="613" spans="1:18" x14ac:dyDescent="0.3">
      <c r="A613" s="16">
        <v>44512</v>
      </c>
      <c r="B613" s="15">
        <v>63.26</v>
      </c>
      <c r="D613" s="16">
        <v>44517</v>
      </c>
      <c r="E613" s="15">
        <v>70.52</v>
      </c>
      <c r="Q613" s="20"/>
      <c r="R613" s="20"/>
    </row>
    <row r="614" spans="1:18" x14ac:dyDescent="0.3">
      <c r="A614" s="16">
        <v>44511</v>
      </c>
      <c r="B614" s="15">
        <v>63.69</v>
      </c>
      <c r="D614" s="16">
        <v>44516</v>
      </c>
      <c r="E614" s="15">
        <v>70.849999999999994</v>
      </c>
      <c r="Q614" s="20"/>
      <c r="R614" s="20"/>
    </row>
    <row r="615" spans="1:18" x14ac:dyDescent="0.3">
      <c r="A615" s="16">
        <v>44510</v>
      </c>
      <c r="B615" s="15">
        <v>63.15</v>
      </c>
      <c r="D615" s="16">
        <v>44515</v>
      </c>
      <c r="E615" s="15">
        <v>69.22</v>
      </c>
      <c r="Q615" s="20"/>
      <c r="R615" s="20"/>
    </row>
    <row r="616" spans="1:18" x14ac:dyDescent="0.3">
      <c r="A616" s="16">
        <v>44509</v>
      </c>
      <c r="B616" s="15">
        <v>60.41</v>
      </c>
      <c r="D616" s="16">
        <v>44512</v>
      </c>
      <c r="E616" s="15">
        <v>66.58</v>
      </c>
      <c r="Q616" s="20"/>
      <c r="R616" s="20"/>
    </row>
    <row r="617" spans="1:18" x14ac:dyDescent="0.3">
      <c r="A617" s="16">
        <v>44508</v>
      </c>
      <c r="B617" s="15">
        <v>60.62</v>
      </c>
      <c r="D617" s="16">
        <v>44511</v>
      </c>
      <c r="E617" s="15">
        <v>67</v>
      </c>
      <c r="Q617" s="20"/>
      <c r="R617" s="20"/>
    </row>
    <row r="618" spans="1:18" x14ac:dyDescent="0.3">
      <c r="A618" s="16">
        <v>44505</v>
      </c>
      <c r="B618" s="15">
        <v>59.39</v>
      </c>
      <c r="D618" s="16">
        <v>44510</v>
      </c>
      <c r="E618" s="15">
        <v>66.349999999999994</v>
      </c>
      <c r="Q618" s="20"/>
      <c r="R618" s="20"/>
    </row>
    <row r="619" spans="1:18" x14ac:dyDescent="0.3">
      <c r="A619" s="16">
        <v>44504</v>
      </c>
      <c r="B619" s="15">
        <v>59.85</v>
      </c>
      <c r="D619" s="16">
        <v>44509</v>
      </c>
      <c r="E619" s="15">
        <v>63.64</v>
      </c>
      <c r="Q619" s="20"/>
      <c r="R619" s="20"/>
    </row>
    <row r="620" spans="1:18" x14ac:dyDescent="0.3">
      <c r="A620" s="16">
        <v>44503</v>
      </c>
      <c r="B620" s="15">
        <v>59.8</v>
      </c>
      <c r="D620" s="16">
        <v>44508</v>
      </c>
      <c r="E620" s="15">
        <v>63.83</v>
      </c>
      <c r="Q620" s="20"/>
      <c r="R620" s="20"/>
    </row>
    <row r="621" spans="1:18" x14ac:dyDescent="0.3">
      <c r="A621" s="16">
        <v>44502</v>
      </c>
      <c r="B621" s="15">
        <v>59.43</v>
      </c>
      <c r="D621" s="16">
        <v>44505</v>
      </c>
      <c r="E621" s="15">
        <v>62.59</v>
      </c>
      <c r="Q621" s="20"/>
      <c r="R621" s="20"/>
    </row>
    <row r="622" spans="1:18" x14ac:dyDescent="0.3">
      <c r="A622" s="16">
        <v>44501</v>
      </c>
      <c r="B622" s="15">
        <v>56.92</v>
      </c>
      <c r="D622" s="16">
        <v>44504</v>
      </c>
      <c r="E622" s="15">
        <v>62.92</v>
      </c>
      <c r="Q622" s="20"/>
      <c r="R622" s="20"/>
    </row>
    <row r="623" spans="1:18" x14ac:dyDescent="0.3">
      <c r="A623" s="16">
        <v>44498</v>
      </c>
      <c r="B623" s="15">
        <v>58.7</v>
      </c>
      <c r="D623" s="16">
        <v>44503</v>
      </c>
      <c r="E623" s="15">
        <v>62.89</v>
      </c>
      <c r="Q623" s="20"/>
      <c r="R623" s="20"/>
    </row>
    <row r="624" spans="1:18" x14ac:dyDescent="0.3">
      <c r="A624" s="16">
        <v>44497</v>
      </c>
      <c r="B624" s="15">
        <v>58.55</v>
      </c>
      <c r="D624" s="16">
        <v>44502</v>
      </c>
      <c r="E624" s="15">
        <v>62.52</v>
      </c>
      <c r="Q624" s="20"/>
      <c r="R624" s="20"/>
    </row>
    <row r="625" spans="1:18" x14ac:dyDescent="0.3">
      <c r="A625" s="16">
        <v>44496</v>
      </c>
      <c r="B625" s="15">
        <v>59.88</v>
      </c>
      <c r="D625" s="16">
        <v>44501</v>
      </c>
      <c r="E625" s="15">
        <v>60.01</v>
      </c>
      <c r="Q625" s="20"/>
      <c r="R625" s="20"/>
    </row>
    <row r="626" spans="1:18" x14ac:dyDescent="0.3">
      <c r="A626" s="16">
        <v>44495</v>
      </c>
      <c r="B626" s="15">
        <v>59.78</v>
      </c>
      <c r="D626" s="16">
        <v>44498</v>
      </c>
      <c r="E626" s="15">
        <v>61.78</v>
      </c>
      <c r="Q626" s="20"/>
      <c r="R626" s="20"/>
    </row>
    <row r="627" spans="1:18" x14ac:dyDescent="0.3">
      <c r="A627" s="16">
        <v>44494</v>
      </c>
      <c r="B627" s="15">
        <v>58.96</v>
      </c>
      <c r="D627" s="16">
        <v>44497</v>
      </c>
      <c r="E627" s="15">
        <v>61.62</v>
      </c>
      <c r="Q627" s="20"/>
      <c r="R627" s="20"/>
    </row>
    <row r="628" spans="1:18" x14ac:dyDescent="0.3">
      <c r="A628" s="16">
        <v>44491</v>
      </c>
      <c r="B628" s="15">
        <v>58.25</v>
      </c>
      <c r="D628" s="16">
        <v>44496</v>
      </c>
      <c r="E628" s="15">
        <v>62.98</v>
      </c>
      <c r="Q628" s="20"/>
      <c r="R628" s="20"/>
    </row>
    <row r="629" spans="1:18" x14ac:dyDescent="0.3">
      <c r="A629" s="16">
        <v>44490</v>
      </c>
      <c r="B629" s="15">
        <v>57.96</v>
      </c>
      <c r="D629" s="16">
        <v>44495</v>
      </c>
      <c r="E629" s="15">
        <v>62.87</v>
      </c>
      <c r="Q629" s="20"/>
      <c r="R629" s="20"/>
    </row>
    <row r="630" spans="1:18" x14ac:dyDescent="0.3">
      <c r="A630" s="16">
        <v>44489</v>
      </c>
      <c r="B630" s="15">
        <v>57.76</v>
      </c>
      <c r="D630" s="16">
        <v>44494</v>
      </c>
      <c r="E630" s="15">
        <v>62.04</v>
      </c>
      <c r="Q630" s="20"/>
      <c r="R630" s="20"/>
    </row>
    <row r="631" spans="1:18" x14ac:dyDescent="0.3">
      <c r="A631" s="16">
        <v>44488</v>
      </c>
      <c r="B631" s="15">
        <v>54.52</v>
      </c>
      <c r="D631" s="16">
        <v>44491</v>
      </c>
      <c r="E631" s="15">
        <v>61.33</v>
      </c>
      <c r="Q631" s="20"/>
      <c r="R631" s="20"/>
    </row>
    <row r="632" spans="1:18" x14ac:dyDescent="0.3">
      <c r="A632" s="16">
        <v>44487</v>
      </c>
      <c r="B632" s="15">
        <v>58.54</v>
      </c>
      <c r="D632" s="16">
        <v>44490</v>
      </c>
      <c r="E632" s="15">
        <v>61.03</v>
      </c>
      <c r="Q632" s="20"/>
      <c r="R632" s="20"/>
    </row>
    <row r="633" spans="1:18" x14ac:dyDescent="0.3">
      <c r="A633" s="16">
        <v>44484</v>
      </c>
      <c r="B633" s="15">
        <v>59.41</v>
      </c>
      <c r="D633" s="16">
        <v>44489</v>
      </c>
      <c r="E633" s="15">
        <v>60.84</v>
      </c>
      <c r="Q633" s="20"/>
      <c r="R633" s="20"/>
    </row>
    <row r="634" spans="1:18" x14ac:dyDescent="0.3">
      <c r="A634" s="16">
        <v>44483</v>
      </c>
      <c r="B634" s="15">
        <v>61.4</v>
      </c>
      <c r="D634" s="16">
        <v>44488</v>
      </c>
      <c r="E634" s="15">
        <v>57.63</v>
      </c>
      <c r="Q634" s="20"/>
      <c r="R634" s="20"/>
    </row>
    <row r="635" spans="1:18" x14ac:dyDescent="0.3">
      <c r="A635" s="16">
        <v>44482</v>
      </c>
      <c r="B635" s="15">
        <v>59.04</v>
      </c>
      <c r="D635" s="16">
        <v>44487</v>
      </c>
      <c r="E635" s="15">
        <v>61.67</v>
      </c>
      <c r="Q635" s="20"/>
      <c r="R635" s="20"/>
    </row>
    <row r="636" spans="1:18" x14ac:dyDescent="0.3">
      <c r="A636" s="16">
        <v>44481</v>
      </c>
      <c r="B636" s="15">
        <v>58.89</v>
      </c>
      <c r="D636" s="16">
        <v>44484</v>
      </c>
      <c r="E636" s="15">
        <v>62.54</v>
      </c>
      <c r="Q636" s="20"/>
      <c r="R636" s="20"/>
    </row>
    <row r="637" spans="1:18" x14ac:dyDescent="0.3">
      <c r="A637" s="16">
        <v>44480</v>
      </c>
      <c r="B637" s="15">
        <v>59.11</v>
      </c>
      <c r="D637" s="16">
        <v>44483</v>
      </c>
      <c r="E637" s="15">
        <v>64.540000000000006</v>
      </c>
      <c r="Q637" s="20"/>
      <c r="R637" s="20"/>
    </row>
    <row r="638" spans="1:18" x14ac:dyDescent="0.3">
      <c r="A638" s="16">
        <v>44477</v>
      </c>
      <c r="B638" s="15">
        <v>58.31</v>
      </c>
      <c r="D638" s="16">
        <v>44482</v>
      </c>
      <c r="E638" s="15">
        <v>62.18</v>
      </c>
      <c r="Q638" s="20"/>
      <c r="R638" s="20"/>
    </row>
    <row r="639" spans="1:18" x14ac:dyDescent="0.3">
      <c r="A639" s="16">
        <v>44476</v>
      </c>
      <c r="B639" s="15">
        <v>60.33</v>
      </c>
      <c r="D639" s="16">
        <v>44481</v>
      </c>
      <c r="E639" s="15">
        <v>62.09</v>
      </c>
      <c r="Q639" s="20"/>
      <c r="R639" s="20"/>
    </row>
    <row r="640" spans="1:18" x14ac:dyDescent="0.3">
      <c r="A640" s="16">
        <v>44475</v>
      </c>
      <c r="B640" s="15">
        <v>59.04</v>
      </c>
      <c r="D640" s="16">
        <v>44480</v>
      </c>
      <c r="E640" s="15">
        <v>62.31</v>
      </c>
      <c r="Q640" s="20"/>
      <c r="R640" s="20"/>
    </row>
    <row r="641" spans="1:18" x14ac:dyDescent="0.3">
      <c r="A641" s="16">
        <v>44474</v>
      </c>
      <c r="B641" s="15">
        <v>64.66</v>
      </c>
      <c r="D641" s="16">
        <v>44477</v>
      </c>
      <c r="E641" s="15">
        <v>61.49</v>
      </c>
      <c r="Q641" s="20"/>
      <c r="R641" s="20"/>
    </row>
    <row r="642" spans="1:18" x14ac:dyDescent="0.3">
      <c r="A642" s="16">
        <v>44473</v>
      </c>
      <c r="B642" s="15">
        <v>63.34</v>
      </c>
      <c r="D642" s="16">
        <v>44476</v>
      </c>
      <c r="E642" s="15">
        <v>63.51</v>
      </c>
      <c r="Q642" s="20"/>
      <c r="R642" s="20"/>
    </row>
    <row r="643" spans="1:18" x14ac:dyDescent="0.3">
      <c r="A643" s="16">
        <v>44470</v>
      </c>
      <c r="B643" s="15">
        <v>61.99</v>
      </c>
      <c r="D643" s="16">
        <v>44475</v>
      </c>
      <c r="E643" s="15">
        <v>62.29</v>
      </c>
      <c r="Q643" s="20"/>
      <c r="R643" s="20"/>
    </row>
    <row r="644" spans="1:18" x14ac:dyDescent="0.3">
      <c r="A644" s="16">
        <v>44469</v>
      </c>
      <c r="B644" s="15">
        <v>61.68</v>
      </c>
      <c r="D644" s="16">
        <v>44474</v>
      </c>
      <c r="E644" s="15">
        <v>67.900000000000006</v>
      </c>
      <c r="Q644" s="20"/>
      <c r="R644" s="20"/>
    </row>
    <row r="645" spans="1:18" x14ac:dyDescent="0.3">
      <c r="A645" s="16">
        <v>44468</v>
      </c>
      <c r="B645" s="15">
        <v>62.82</v>
      </c>
      <c r="D645" s="16">
        <v>44473</v>
      </c>
      <c r="E645" s="15">
        <v>66.56</v>
      </c>
      <c r="Q645" s="20"/>
      <c r="R645" s="20"/>
    </row>
    <row r="646" spans="1:18" x14ac:dyDescent="0.3">
      <c r="A646" s="16">
        <v>44467</v>
      </c>
      <c r="B646" s="15">
        <v>61.86</v>
      </c>
      <c r="D646" s="16">
        <v>44470</v>
      </c>
      <c r="E646" s="15">
        <v>65.22</v>
      </c>
      <c r="Q646" s="20"/>
      <c r="R646" s="20"/>
    </row>
    <row r="647" spans="1:18" x14ac:dyDescent="0.3">
      <c r="A647" s="16">
        <v>44466</v>
      </c>
      <c r="B647" s="15">
        <v>64.319999999999993</v>
      </c>
      <c r="D647" s="16">
        <v>44469</v>
      </c>
      <c r="E647" s="15">
        <v>64.930000000000007</v>
      </c>
      <c r="Q647" s="20"/>
      <c r="R647" s="20"/>
    </row>
    <row r="648" spans="1:18" x14ac:dyDescent="0.3">
      <c r="A648" s="16">
        <v>44463</v>
      </c>
      <c r="B648" s="15">
        <v>62.88</v>
      </c>
      <c r="D648" s="16">
        <v>44468</v>
      </c>
      <c r="E648" s="15">
        <v>66.06</v>
      </c>
      <c r="Q648" s="20"/>
      <c r="R648" s="20"/>
    </row>
    <row r="649" spans="1:18" x14ac:dyDescent="0.3">
      <c r="A649" s="16">
        <v>44462</v>
      </c>
      <c r="B649" s="15">
        <v>60.49</v>
      </c>
      <c r="D649" s="16">
        <v>44467</v>
      </c>
      <c r="E649" s="15">
        <v>65.08</v>
      </c>
      <c r="Q649" s="20"/>
      <c r="R649" s="20"/>
    </row>
    <row r="650" spans="1:18" x14ac:dyDescent="0.3">
      <c r="A650" s="16">
        <v>44461</v>
      </c>
      <c r="B650" s="15">
        <v>60.54</v>
      </c>
      <c r="D650" s="16">
        <v>44466</v>
      </c>
      <c r="E650" s="15">
        <v>67.53</v>
      </c>
      <c r="Q650" s="20"/>
      <c r="R650" s="20"/>
    </row>
    <row r="651" spans="1:18" x14ac:dyDescent="0.3">
      <c r="A651" s="16">
        <v>44460</v>
      </c>
      <c r="B651" s="15">
        <v>60.1</v>
      </c>
      <c r="D651" s="16">
        <v>44463</v>
      </c>
      <c r="E651" s="15">
        <v>66.06</v>
      </c>
      <c r="Q651" s="20"/>
      <c r="R651" s="20"/>
    </row>
    <row r="652" spans="1:18" x14ac:dyDescent="0.3">
      <c r="A652" s="16">
        <v>44459</v>
      </c>
      <c r="B652" s="15">
        <v>60.62</v>
      </c>
      <c r="D652" s="16">
        <v>44462</v>
      </c>
      <c r="E652" s="15">
        <v>63.67</v>
      </c>
      <c r="Q652" s="20"/>
      <c r="R652" s="20"/>
    </row>
    <row r="653" spans="1:18" x14ac:dyDescent="0.3">
      <c r="A653" s="16">
        <v>44456</v>
      </c>
      <c r="B653" s="15">
        <v>59.43</v>
      </c>
      <c r="D653" s="16">
        <v>44461</v>
      </c>
      <c r="E653" s="15">
        <v>63.72</v>
      </c>
      <c r="Q653" s="20"/>
      <c r="R653" s="20"/>
    </row>
    <row r="654" spans="1:18" x14ac:dyDescent="0.3">
      <c r="A654" s="16">
        <v>44455</v>
      </c>
      <c r="B654" s="15">
        <v>59.26</v>
      </c>
      <c r="D654" s="16">
        <v>44460</v>
      </c>
      <c r="E654" s="15">
        <v>63.27</v>
      </c>
      <c r="Q654" s="20"/>
      <c r="R654" s="20"/>
    </row>
    <row r="655" spans="1:18" x14ac:dyDescent="0.3">
      <c r="A655" s="16">
        <v>44454</v>
      </c>
      <c r="B655" s="15">
        <v>59.8</v>
      </c>
      <c r="D655" s="16">
        <v>44459</v>
      </c>
      <c r="E655" s="15">
        <v>63.77</v>
      </c>
      <c r="Q655" s="20"/>
      <c r="R655" s="20"/>
    </row>
    <row r="656" spans="1:18" x14ac:dyDescent="0.3">
      <c r="A656" s="16">
        <v>44453</v>
      </c>
      <c r="B656" s="15">
        <v>59.8</v>
      </c>
      <c r="D656" s="16">
        <v>44456</v>
      </c>
      <c r="E656" s="15">
        <v>62.91</v>
      </c>
      <c r="Q656" s="20"/>
      <c r="R656" s="20"/>
    </row>
    <row r="657" spans="1:18" x14ac:dyDescent="0.3">
      <c r="A657" s="16">
        <v>44452</v>
      </c>
      <c r="B657" s="15">
        <v>61.01</v>
      </c>
      <c r="D657" s="16">
        <v>44455</v>
      </c>
      <c r="E657" s="15">
        <v>62.15</v>
      </c>
      <c r="Q657" s="20"/>
      <c r="R657" s="20"/>
    </row>
    <row r="658" spans="1:18" x14ac:dyDescent="0.3">
      <c r="A658" s="16">
        <v>44449</v>
      </c>
      <c r="B658" s="15">
        <v>60.87</v>
      </c>
      <c r="D658" s="16">
        <v>44454</v>
      </c>
      <c r="E658" s="15">
        <v>62.74</v>
      </c>
      <c r="Q658" s="20"/>
      <c r="R658" s="20"/>
    </row>
    <row r="659" spans="1:18" x14ac:dyDescent="0.3">
      <c r="A659" s="16">
        <v>44448</v>
      </c>
      <c r="B659" s="15">
        <v>62.7</v>
      </c>
      <c r="D659" s="16">
        <v>44453</v>
      </c>
      <c r="E659" s="15">
        <v>62.72</v>
      </c>
      <c r="Q659" s="20"/>
      <c r="R659" s="20"/>
    </row>
    <row r="660" spans="1:18" x14ac:dyDescent="0.3">
      <c r="A660" s="16">
        <v>44447</v>
      </c>
      <c r="B660" s="15">
        <v>62.41</v>
      </c>
      <c r="D660" s="16">
        <v>44452</v>
      </c>
      <c r="E660" s="15">
        <v>63.95</v>
      </c>
      <c r="Q660" s="20"/>
      <c r="R660" s="20"/>
    </row>
    <row r="661" spans="1:18" x14ac:dyDescent="0.3">
      <c r="A661" s="16">
        <v>44446</v>
      </c>
      <c r="B661" s="15">
        <v>61.95</v>
      </c>
      <c r="D661" s="16">
        <v>44449</v>
      </c>
      <c r="E661" s="15">
        <v>63.8</v>
      </c>
      <c r="Q661" s="20"/>
      <c r="R661" s="20"/>
    </row>
    <row r="662" spans="1:18" x14ac:dyDescent="0.3">
      <c r="A662" s="16">
        <v>44445</v>
      </c>
      <c r="B662" s="15">
        <v>62.27</v>
      </c>
      <c r="D662" s="16">
        <v>44448</v>
      </c>
      <c r="E662" s="15">
        <v>65.66</v>
      </c>
      <c r="Q662" s="20"/>
      <c r="R662" s="20"/>
    </row>
    <row r="663" spans="1:18" x14ac:dyDescent="0.3">
      <c r="A663" s="16">
        <v>44442</v>
      </c>
      <c r="B663" s="15">
        <v>61.29</v>
      </c>
      <c r="D663" s="16">
        <v>44447</v>
      </c>
      <c r="E663" s="15">
        <v>65.349999999999994</v>
      </c>
      <c r="Q663" s="20"/>
      <c r="R663" s="20"/>
    </row>
    <row r="664" spans="1:18" x14ac:dyDescent="0.3">
      <c r="A664" s="16">
        <v>44441</v>
      </c>
      <c r="B664" s="15">
        <v>61.48</v>
      </c>
      <c r="D664" s="16">
        <v>44446</v>
      </c>
      <c r="E664" s="15">
        <v>64.930000000000007</v>
      </c>
      <c r="Q664" s="20"/>
      <c r="R664" s="20"/>
    </row>
    <row r="665" spans="1:18" x14ac:dyDescent="0.3">
      <c r="A665" s="16">
        <v>44440</v>
      </c>
      <c r="B665" s="15">
        <v>60.07</v>
      </c>
      <c r="D665" s="16">
        <v>44445</v>
      </c>
      <c r="E665" s="15">
        <v>65.260000000000005</v>
      </c>
      <c r="Q665" s="20"/>
      <c r="R665" s="20"/>
    </row>
    <row r="666" spans="1:18" x14ac:dyDescent="0.3">
      <c r="A666" s="16">
        <v>44439</v>
      </c>
      <c r="B666" s="15">
        <v>60.71</v>
      </c>
      <c r="D666" s="16">
        <v>44442</v>
      </c>
      <c r="E666" s="15">
        <v>64.290000000000006</v>
      </c>
      <c r="Q666" s="20"/>
      <c r="R666" s="20"/>
    </row>
    <row r="667" spans="1:18" x14ac:dyDescent="0.3">
      <c r="A667" s="16">
        <v>44438</v>
      </c>
      <c r="B667" s="15">
        <v>60.71</v>
      </c>
      <c r="D667" s="16">
        <v>44441</v>
      </c>
      <c r="E667" s="15">
        <v>64.5</v>
      </c>
      <c r="Q667" s="20"/>
      <c r="R667" s="20"/>
    </row>
    <row r="668" spans="1:18" x14ac:dyDescent="0.3">
      <c r="A668" s="16">
        <v>44435</v>
      </c>
      <c r="B668" s="15">
        <v>58.95</v>
      </c>
      <c r="D668" s="16">
        <v>44440</v>
      </c>
      <c r="E668" s="15">
        <v>63.07</v>
      </c>
      <c r="Q668" s="20"/>
      <c r="R668" s="20"/>
    </row>
    <row r="669" spans="1:18" x14ac:dyDescent="0.3">
      <c r="A669" s="16">
        <v>44434</v>
      </c>
      <c r="B669" s="15">
        <v>56.81</v>
      </c>
      <c r="D669" s="16">
        <v>44439</v>
      </c>
      <c r="E669" s="15">
        <v>63.72</v>
      </c>
      <c r="Q669" s="20"/>
      <c r="R669" s="20"/>
    </row>
    <row r="670" spans="1:18" x14ac:dyDescent="0.3">
      <c r="A670" s="16">
        <v>44433</v>
      </c>
      <c r="B670" s="15">
        <v>56.48</v>
      </c>
      <c r="D670" s="16">
        <v>44438</v>
      </c>
      <c r="E670" s="15">
        <v>63.75</v>
      </c>
      <c r="Q670" s="20"/>
      <c r="R670" s="20"/>
    </row>
    <row r="671" spans="1:18" x14ac:dyDescent="0.3">
      <c r="A671" s="16">
        <v>44432</v>
      </c>
      <c r="B671" s="15">
        <v>56.58</v>
      </c>
      <c r="D671" s="16">
        <v>44435</v>
      </c>
      <c r="E671" s="15">
        <v>61.96</v>
      </c>
      <c r="Q671" s="20"/>
      <c r="R671" s="20"/>
    </row>
    <row r="672" spans="1:18" x14ac:dyDescent="0.3">
      <c r="A672" s="16">
        <v>44431</v>
      </c>
      <c r="B672" s="15">
        <v>55.29</v>
      </c>
      <c r="D672" s="16">
        <v>44434</v>
      </c>
      <c r="E672" s="15">
        <v>59.82</v>
      </c>
      <c r="Q672" s="20"/>
      <c r="R672" s="20"/>
    </row>
    <row r="673" spans="1:18" x14ac:dyDescent="0.3">
      <c r="A673" s="16">
        <v>44428</v>
      </c>
      <c r="B673" s="15">
        <v>54.31</v>
      </c>
      <c r="D673" s="16">
        <v>44433</v>
      </c>
      <c r="E673" s="15">
        <v>59.51</v>
      </c>
      <c r="Q673" s="20"/>
      <c r="R673" s="20"/>
    </row>
    <row r="674" spans="1:18" x14ac:dyDescent="0.3">
      <c r="A674" s="16">
        <v>44427</v>
      </c>
      <c r="B674" s="15">
        <v>53.43</v>
      </c>
      <c r="D674" s="16">
        <v>44432</v>
      </c>
      <c r="E674" s="15">
        <v>59.58</v>
      </c>
      <c r="Q674" s="20"/>
      <c r="R674" s="20"/>
    </row>
    <row r="675" spans="1:18" x14ac:dyDescent="0.3">
      <c r="A675" s="16">
        <v>44426</v>
      </c>
      <c r="B675" s="15">
        <v>57.06</v>
      </c>
      <c r="D675" s="16">
        <v>44431</v>
      </c>
      <c r="E675" s="15">
        <v>58.28</v>
      </c>
      <c r="Q675" s="20"/>
      <c r="R675" s="20"/>
    </row>
    <row r="676" spans="1:18" x14ac:dyDescent="0.3">
      <c r="A676" s="16">
        <v>44425</v>
      </c>
      <c r="B676" s="15">
        <v>57.17</v>
      </c>
      <c r="D676" s="16">
        <v>44428</v>
      </c>
      <c r="E676" s="15">
        <v>57.28</v>
      </c>
      <c r="Q676" s="20"/>
      <c r="R676" s="20"/>
    </row>
    <row r="677" spans="1:18" x14ac:dyDescent="0.3">
      <c r="A677" s="16">
        <v>44424</v>
      </c>
      <c r="B677" s="15">
        <v>58.08</v>
      </c>
      <c r="D677" s="16">
        <v>44427</v>
      </c>
      <c r="E677" s="15">
        <v>56.38</v>
      </c>
      <c r="Q677" s="20"/>
      <c r="R677" s="20"/>
    </row>
    <row r="678" spans="1:18" x14ac:dyDescent="0.3">
      <c r="A678" s="16">
        <v>44421</v>
      </c>
      <c r="B678" s="15">
        <v>55.31</v>
      </c>
      <c r="D678" s="16">
        <v>44426</v>
      </c>
      <c r="E678" s="15">
        <v>60</v>
      </c>
      <c r="Q678" s="20"/>
      <c r="R678" s="20"/>
    </row>
    <row r="679" spans="1:18" x14ac:dyDescent="0.3">
      <c r="A679" s="16">
        <v>44420</v>
      </c>
      <c r="B679" s="15">
        <v>56.18</v>
      </c>
      <c r="D679" s="16">
        <v>44425</v>
      </c>
      <c r="E679" s="15">
        <v>60.14</v>
      </c>
      <c r="Q679" s="20"/>
      <c r="R679" s="20"/>
    </row>
    <row r="680" spans="1:18" x14ac:dyDescent="0.3">
      <c r="A680" s="16">
        <v>44419</v>
      </c>
      <c r="B680" s="15">
        <v>57.69</v>
      </c>
      <c r="D680" s="16">
        <v>44424</v>
      </c>
      <c r="E680" s="15">
        <v>61.11</v>
      </c>
      <c r="Q680" s="20"/>
      <c r="R680" s="20"/>
    </row>
    <row r="681" spans="1:18" x14ac:dyDescent="0.3">
      <c r="A681" s="16">
        <v>44418</v>
      </c>
      <c r="B681" s="15">
        <v>57.33</v>
      </c>
      <c r="D681" s="16">
        <v>44421</v>
      </c>
      <c r="E681" s="15">
        <v>58.37</v>
      </c>
      <c r="Q681" s="20"/>
      <c r="R681" s="20"/>
    </row>
    <row r="682" spans="1:18" x14ac:dyDescent="0.3">
      <c r="A682" s="16">
        <v>44417</v>
      </c>
      <c r="B682" s="15">
        <v>56.55</v>
      </c>
      <c r="D682" s="16">
        <v>44420</v>
      </c>
      <c r="E682" s="15">
        <v>59.24</v>
      </c>
      <c r="Q682" s="20"/>
      <c r="R682" s="20"/>
    </row>
    <row r="683" spans="1:18" x14ac:dyDescent="0.3">
      <c r="A683" s="16">
        <v>44414</v>
      </c>
      <c r="B683" s="15">
        <v>56.58</v>
      </c>
      <c r="D683" s="16">
        <v>44419</v>
      </c>
      <c r="E683" s="15">
        <v>60.76</v>
      </c>
      <c r="Q683" s="20"/>
      <c r="R683" s="20"/>
    </row>
    <row r="684" spans="1:18" x14ac:dyDescent="0.3">
      <c r="A684" s="16">
        <v>44413</v>
      </c>
      <c r="B684" s="15">
        <v>55.91</v>
      </c>
      <c r="D684" s="16">
        <v>44418</v>
      </c>
      <c r="E684" s="15">
        <v>60.39</v>
      </c>
      <c r="Q684" s="20"/>
      <c r="R684" s="20"/>
    </row>
    <row r="685" spans="1:18" x14ac:dyDescent="0.3">
      <c r="A685" s="16">
        <v>44412</v>
      </c>
      <c r="B685" s="15">
        <v>55.39</v>
      </c>
      <c r="D685" s="16">
        <v>44417</v>
      </c>
      <c r="E685" s="15">
        <v>59.61</v>
      </c>
      <c r="Q685" s="20"/>
      <c r="R685" s="20"/>
    </row>
    <row r="686" spans="1:18" x14ac:dyDescent="0.3">
      <c r="A686" s="16">
        <v>44411</v>
      </c>
      <c r="B686" s="15">
        <v>54.12</v>
      </c>
      <c r="D686" s="16">
        <v>44414</v>
      </c>
      <c r="E686" s="15">
        <v>59.67</v>
      </c>
      <c r="Q686" s="20"/>
      <c r="R686" s="20"/>
    </row>
    <row r="687" spans="1:18" x14ac:dyDescent="0.3">
      <c r="A687" s="16">
        <v>44410</v>
      </c>
      <c r="B687" s="15">
        <v>54.37</v>
      </c>
      <c r="D687" s="16">
        <v>44413</v>
      </c>
      <c r="E687" s="15">
        <v>58.99</v>
      </c>
      <c r="Q687" s="20"/>
      <c r="R687" s="20"/>
    </row>
    <row r="688" spans="1:18" x14ac:dyDescent="0.3">
      <c r="A688" s="16">
        <v>44407</v>
      </c>
      <c r="B688" s="15">
        <v>53.26</v>
      </c>
      <c r="D688" s="16">
        <v>44412</v>
      </c>
      <c r="E688" s="15">
        <v>58.47</v>
      </c>
      <c r="Q688" s="20"/>
      <c r="R688" s="20"/>
    </row>
    <row r="689" spans="1:18" x14ac:dyDescent="0.3">
      <c r="A689" s="16">
        <v>44406</v>
      </c>
      <c r="B689" s="15">
        <v>53.99</v>
      </c>
      <c r="D689" s="16">
        <v>44411</v>
      </c>
      <c r="E689" s="15">
        <v>57.19</v>
      </c>
      <c r="Q689" s="20"/>
      <c r="R689" s="20"/>
    </row>
    <row r="690" spans="1:18" x14ac:dyDescent="0.3">
      <c r="A690" s="16">
        <v>44405</v>
      </c>
      <c r="B690" s="15">
        <v>53.77</v>
      </c>
      <c r="D690" s="16">
        <v>44410</v>
      </c>
      <c r="E690" s="15">
        <v>57.42</v>
      </c>
      <c r="Q690" s="20"/>
      <c r="R690" s="20"/>
    </row>
    <row r="691" spans="1:18" x14ac:dyDescent="0.3">
      <c r="A691" s="16">
        <v>44404</v>
      </c>
      <c r="B691" s="15">
        <v>52.84</v>
      </c>
      <c r="D691" s="16">
        <v>44407</v>
      </c>
      <c r="E691" s="15">
        <v>56.29</v>
      </c>
      <c r="Q691" s="20"/>
      <c r="R691" s="20"/>
    </row>
    <row r="692" spans="1:18" x14ac:dyDescent="0.3">
      <c r="A692" s="16">
        <v>44403</v>
      </c>
      <c r="B692" s="15">
        <v>53.12</v>
      </c>
      <c r="D692" s="16">
        <v>44406</v>
      </c>
      <c r="E692" s="15">
        <v>57.03</v>
      </c>
      <c r="Q692" s="20"/>
      <c r="R692" s="20"/>
    </row>
    <row r="693" spans="1:18" x14ac:dyDescent="0.3">
      <c r="A693" s="16">
        <v>44400</v>
      </c>
      <c r="B693" s="15">
        <v>50.82</v>
      </c>
      <c r="D693" s="16">
        <v>44405</v>
      </c>
      <c r="E693" s="15">
        <v>56.83</v>
      </c>
      <c r="Q693" s="20"/>
      <c r="R693" s="20"/>
    </row>
    <row r="694" spans="1:18" x14ac:dyDescent="0.3">
      <c r="A694" s="16">
        <v>44399</v>
      </c>
      <c r="B694" s="15">
        <v>50.71</v>
      </c>
      <c r="D694" s="16">
        <v>44404</v>
      </c>
      <c r="E694" s="15">
        <v>55.91</v>
      </c>
      <c r="Q694" s="20"/>
      <c r="R694" s="20"/>
    </row>
    <row r="695" spans="1:18" x14ac:dyDescent="0.3">
      <c r="A695" s="16">
        <v>44398</v>
      </c>
      <c r="B695" s="15">
        <v>52.06</v>
      </c>
      <c r="D695" s="16">
        <v>44403</v>
      </c>
      <c r="E695" s="15">
        <v>56.21</v>
      </c>
      <c r="Q695" s="20"/>
      <c r="R695" s="20"/>
    </row>
    <row r="696" spans="1:18" x14ac:dyDescent="0.3">
      <c r="A696" s="16">
        <v>44397</v>
      </c>
      <c r="B696" s="15">
        <v>51.12</v>
      </c>
      <c r="D696" s="16">
        <v>44400</v>
      </c>
      <c r="E696" s="15">
        <v>53.9</v>
      </c>
      <c r="Q696" s="20"/>
      <c r="R696" s="20"/>
    </row>
    <row r="697" spans="1:18" x14ac:dyDescent="0.3">
      <c r="A697" s="16">
        <v>44396</v>
      </c>
      <c r="B697" s="15">
        <v>52.31</v>
      </c>
      <c r="D697" s="16">
        <v>44399</v>
      </c>
      <c r="E697" s="15">
        <v>53.83</v>
      </c>
      <c r="Q697" s="20"/>
      <c r="R697" s="20"/>
    </row>
    <row r="698" spans="1:18" x14ac:dyDescent="0.3">
      <c r="A698" s="16">
        <v>44393</v>
      </c>
      <c r="B698" s="15">
        <v>52.78</v>
      </c>
      <c r="D698" s="16">
        <v>44398</v>
      </c>
      <c r="E698" s="15">
        <v>55.2</v>
      </c>
      <c r="Q698" s="20"/>
      <c r="R698" s="20"/>
    </row>
    <row r="699" spans="1:18" x14ac:dyDescent="0.3">
      <c r="A699" s="16">
        <v>44392</v>
      </c>
      <c r="B699" s="15">
        <v>52.88</v>
      </c>
      <c r="D699" s="16">
        <v>44397</v>
      </c>
      <c r="E699" s="15">
        <v>54.28</v>
      </c>
      <c r="Q699" s="20"/>
      <c r="R699" s="20"/>
    </row>
    <row r="700" spans="1:18" x14ac:dyDescent="0.3">
      <c r="A700" s="16">
        <v>44391</v>
      </c>
      <c r="B700" s="15">
        <v>53.28</v>
      </c>
      <c r="D700" s="16">
        <v>44396</v>
      </c>
      <c r="E700" s="15">
        <v>55.5</v>
      </c>
      <c r="Q700" s="20"/>
      <c r="R700" s="20"/>
    </row>
    <row r="701" spans="1:18" x14ac:dyDescent="0.3">
      <c r="A701" s="16">
        <v>44390</v>
      </c>
      <c r="B701" s="15">
        <v>52.77</v>
      </c>
      <c r="D701" s="16">
        <v>44393</v>
      </c>
      <c r="E701" s="15">
        <v>55.95</v>
      </c>
      <c r="Q701" s="20"/>
      <c r="R701" s="20"/>
    </row>
    <row r="702" spans="1:18" x14ac:dyDescent="0.3">
      <c r="A702" s="16">
        <v>44389</v>
      </c>
      <c r="B702" s="15">
        <v>51.62</v>
      </c>
      <c r="D702" s="16">
        <v>44392</v>
      </c>
      <c r="E702" s="15">
        <v>56.16</v>
      </c>
      <c r="Q702" s="20"/>
      <c r="R702" s="20"/>
    </row>
    <row r="703" spans="1:18" x14ac:dyDescent="0.3">
      <c r="A703" s="16">
        <v>44386</v>
      </c>
      <c r="B703" s="15">
        <v>54.17</v>
      </c>
      <c r="D703" s="16">
        <v>44391</v>
      </c>
      <c r="E703" s="15">
        <v>56.71</v>
      </c>
      <c r="Q703" s="20"/>
      <c r="R703" s="20"/>
    </row>
    <row r="704" spans="1:18" x14ac:dyDescent="0.3">
      <c r="A704" s="16">
        <v>44385</v>
      </c>
      <c r="B704" s="15">
        <v>52.24</v>
      </c>
      <c r="D704" s="16">
        <v>44390</v>
      </c>
      <c r="E704" s="15">
        <v>56.33</v>
      </c>
      <c r="Q704" s="20"/>
      <c r="R704" s="20"/>
    </row>
    <row r="705" spans="1:18" x14ac:dyDescent="0.3">
      <c r="A705" s="16">
        <v>44384</v>
      </c>
      <c r="B705" s="15">
        <v>52.5</v>
      </c>
      <c r="D705" s="16">
        <v>44389</v>
      </c>
      <c r="E705" s="15">
        <v>55.21</v>
      </c>
      <c r="Q705" s="20"/>
      <c r="R705" s="20"/>
    </row>
    <row r="706" spans="1:18" x14ac:dyDescent="0.3">
      <c r="A706" s="16">
        <v>44383</v>
      </c>
      <c r="B706" s="15">
        <v>53.91</v>
      </c>
      <c r="D706" s="16">
        <v>44386</v>
      </c>
      <c r="E706" s="15">
        <v>57.8</v>
      </c>
      <c r="Q706" s="20"/>
      <c r="R706" s="20"/>
    </row>
    <row r="707" spans="1:18" x14ac:dyDescent="0.3">
      <c r="A707" s="16">
        <v>44382</v>
      </c>
      <c r="B707" s="15">
        <v>57.76</v>
      </c>
      <c r="D707" s="16">
        <v>44385</v>
      </c>
      <c r="E707" s="15">
        <v>55.9</v>
      </c>
      <c r="Q707" s="20"/>
      <c r="R707" s="20"/>
    </row>
    <row r="708" spans="1:18" x14ac:dyDescent="0.3">
      <c r="A708" s="16">
        <v>44379</v>
      </c>
      <c r="B708" s="15">
        <v>57.24</v>
      </c>
      <c r="D708" s="16">
        <v>44384</v>
      </c>
      <c r="E708" s="15">
        <v>56.17</v>
      </c>
      <c r="Q708" s="20"/>
      <c r="R708" s="20"/>
    </row>
    <row r="709" spans="1:18" x14ac:dyDescent="0.3">
      <c r="A709" s="16">
        <v>44378</v>
      </c>
      <c r="B709" s="15">
        <v>57.52</v>
      </c>
      <c r="D709" s="16">
        <v>44383</v>
      </c>
      <c r="E709" s="15">
        <v>57.56</v>
      </c>
      <c r="Q709" s="20"/>
      <c r="R709" s="20"/>
    </row>
    <row r="710" spans="1:18" x14ac:dyDescent="0.3">
      <c r="A710" s="16">
        <v>44377</v>
      </c>
      <c r="B710" s="15">
        <v>56.25</v>
      </c>
      <c r="D710" s="16">
        <v>44382</v>
      </c>
      <c r="E710" s="15">
        <v>61.39</v>
      </c>
      <c r="Q710" s="20"/>
      <c r="R710" s="20"/>
    </row>
    <row r="711" spans="1:18" x14ac:dyDescent="0.3">
      <c r="A711" s="16">
        <v>44376</v>
      </c>
      <c r="B711" s="15">
        <v>55.54</v>
      </c>
      <c r="D711" s="16">
        <v>44379</v>
      </c>
      <c r="E711" s="15">
        <v>60.86</v>
      </c>
      <c r="Q711" s="20"/>
      <c r="R711" s="20"/>
    </row>
    <row r="712" spans="1:18" x14ac:dyDescent="0.3">
      <c r="A712" s="16">
        <v>44375</v>
      </c>
      <c r="B712" s="15">
        <v>55.4</v>
      </c>
      <c r="D712" s="16">
        <v>44378</v>
      </c>
      <c r="E712" s="15">
        <v>61.17</v>
      </c>
      <c r="Q712" s="20"/>
      <c r="R712" s="20"/>
    </row>
    <row r="713" spans="1:18" x14ac:dyDescent="0.3">
      <c r="A713" s="16">
        <v>44372</v>
      </c>
      <c r="B713" s="15">
        <v>54.95</v>
      </c>
      <c r="D713" s="16">
        <v>44377</v>
      </c>
      <c r="E713" s="15">
        <v>59.89</v>
      </c>
      <c r="Q713" s="20"/>
      <c r="R713" s="20"/>
    </row>
    <row r="714" spans="1:18" x14ac:dyDescent="0.3">
      <c r="A714" s="16">
        <v>44371</v>
      </c>
      <c r="B714" s="15">
        <v>54.99</v>
      </c>
      <c r="D714" s="16">
        <v>44376</v>
      </c>
      <c r="E714" s="15">
        <v>59.11</v>
      </c>
      <c r="Q714" s="20"/>
      <c r="R714" s="20"/>
    </row>
    <row r="715" spans="1:18" x14ac:dyDescent="0.3">
      <c r="A715" s="16">
        <v>44370</v>
      </c>
      <c r="B715" s="15">
        <v>54.56</v>
      </c>
      <c r="D715" s="16">
        <v>44375</v>
      </c>
      <c r="E715" s="15">
        <v>58.97</v>
      </c>
      <c r="Q715" s="20"/>
      <c r="R715" s="20"/>
    </row>
    <row r="716" spans="1:18" x14ac:dyDescent="0.3">
      <c r="A716" s="16">
        <v>44369</v>
      </c>
      <c r="B716" s="15">
        <v>53.32</v>
      </c>
      <c r="D716" s="16">
        <v>44372</v>
      </c>
      <c r="E716" s="15">
        <v>58.53</v>
      </c>
      <c r="Q716" s="20"/>
      <c r="R716" s="20"/>
    </row>
    <row r="717" spans="1:18" x14ac:dyDescent="0.3">
      <c r="A717" s="16">
        <v>44368</v>
      </c>
      <c r="B717" s="15">
        <v>52.33</v>
      </c>
      <c r="D717" s="16">
        <v>44371</v>
      </c>
      <c r="E717" s="15">
        <v>58.68</v>
      </c>
      <c r="Q717" s="20"/>
      <c r="R717" s="20"/>
    </row>
    <row r="718" spans="1:18" x14ac:dyDescent="0.3">
      <c r="A718" s="16">
        <v>44365</v>
      </c>
      <c r="B718" s="15">
        <v>51.81</v>
      </c>
      <c r="D718" s="16">
        <v>44370</v>
      </c>
      <c r="E718" s="15">
        <v>58.21</v>
      </c>
      <c r="Q718" s="20"/>
      <c r="R718" s="20"/>
    </row>
    <row r="719" spans="1:18" x14ac:dyDescent="0.3">
      <c r="A719" s="16">
        <v>44364</v>
      </c>
      <c r="B719" s="15">
        <v>50.82</v>
      </c>
      <c r="D719" s="16">
        <v>44369</v>
      </c>
      <c r="E719" s="15">
        <v>56.97</v>
      </c>
      <c r="Q719" s="20"/>
      <c r="R719" s="20"/>
    </row>
    <row r="720" spans="1:18" x14ac:dyDescent="0.3">
      <c r="A720" s="16">
        <v>44363</v>
      </c>
      <c r="B720" s="15">
        <v>51.25</v>
      </c>
      <c r="D720" s="16">
        <v>44368</v>
      </c>
      <c r="E720" s="15">
        <v>56</v>
      </c>
      <c r="Q720" s="20"/>
      <c r="R720" s="20"/>
    </row>
    <row r="721" spans="1:18" x14ac:dyDescent="0.3">
      <c r="A721" s="16">
        <v>44362</v>
      </c>
      <c r="B721" s="15">
        <v>51.31</v>
      </c>
      <c r="D721" s="16">
        <v>44365</v>
      </c>
      <c r="E721" s="15">
        <v>55.49</v>
      </c>
      <c r="Q721" s="20"/>
      <c r="R721" s="20"/>
    </row>
    <row r="722" spans="1:18" x14ac:dyDescent="0.3">
      <c r="A722" s="16">
        <v>44361</v>
      </c>
      <c r="B722" s="15">
        <v>52.81</v>
      </c>
      <c r="D722" s="16">
        <v>44364</v>
      </c>
      <c r="E722" s="15">
        <v>54.51</v>
      </c>
      <c r="Q722" s="20"/>
      <c r="R722" s="20"/>
    </row>
    <row r="723" spans="1:18" x14ac:dyDescent="0.3">
      <c r="A723" s="16">
        <v>44358</v>
      </c>
      <c r="B723" s="15">
        <v>52.59</v>
      </c>
      <c r="D723" s="16">
        <v>44363</v>
      </c>
      <c r="E723" s="15">
        <v>54.96</v>
      </c>
      <c r="Q723" s="20"/>
      <c r="R723" s="20"/>
    </row>
    <row r="724" spans="1:18" x14ac:dyDescent="0.3">
      <c r="A724" s="16">
        <v>44357</v>
      </c>
      <c r="B724" s="15">
        <v>53.7</v>
      </c>
      <c r="D724" s="16">
        <v>44362</v>
      </c>
      <c r="E724" s="15">
        <v>54.97</v>
      </c>
      <c r="Q724" s="20"/>
      <c r="R724" s="20"/>
    </row>
    <row r="725" spans="1:18" x14ac:dyDescent="0.3">
      <c r="A725" s="16">
        <v>44356</v>
      </c>
      <c r="B725" s="15">
        <v>53.43</v>
      </c>
      <c r="D725" s="16">
        <v>44361</v>
      </c>
      <c r="E725" s="15">
        <v>56.58</v>
      </c>
      <c r="Q725" s="20"/>
      <c r="R725" s="20"/>
    </row>
    <row r="726" spans="1:18" x14ac:dyDescent="0.3">
      <c r="A726" s="16">
        <v>44355</v>
      </c>
      <c r="B726" s="15">
        <v>52.1</v>
      </c>
      <c r="D726" s="16">
        <v>44358</v>
      </c>
      <c r="E726" s="15">
        <v>56.4</v>
      </c>
      <c r="Q726" s="20"/>
      <c r="R726" s="20"/>
    </row>
    <row r="727" spans="1:18" x14ac:dyDescent="0.3">
      <c r="A727" s="16">
        <v>44354</v>
      </c>
      <c r="B727" s="15">
        <v>51.39</v>
      </c>
      <c r="D727" s="16">
        <v>44357</v>
      </c>
      <c r="E727" s="15">
        <v>57.46</v>
      </c>
      <c r="Q727" s="20"/>
      <c r="R727" s="20"/>
    </row>
    <row r="728" spans="1:18" x14ac:dyDescent="0.3">
      <c r="A728" s="16">
        <v>44351</v>
      </c>
      <c r="B728" s="15">
        <v>49.9</v>
      </c>
      <c r="D728" s="16">
        <v>44356</v>
      </c>
      <c r="E728" s="15">
        <v>57.45</v>
      </c>
      <c r="Q728" s="20"/>
      <c r="R728" s="20"/>
    </row>
    <row r="729" spans="1:18" x14ac:dyDescent="0.3">
      <c r="A729" s="16">
        <v>44350</v>
      </c>
      <c r="B729" s="15">
        <v>50.17</v>
      </c>
      <c r="D729" s="16">
        <v>44355</v>
      </c>
      <c r="E729" s="15">
        <v>56.2</v>
      </c>
      <c r="Q729" s="20"/>
      <c r="R729" s="20"/>
    </row>
    <row r="730" spans="1:18" x14ac:dyDescent="0.3">
      <c r="A730" s="16">
        <v>44349</v>
      </c>
      <c r="B730" s="15">
        <v>51.3</v>
      </c>
      <c r="D730" s="16">
        <v>44354</v>
      </c>
      <c r="E730" s="15">
        <v>55.21</v>
      </c>
      <c r="Q730" s="20"/>
      <c r="R730" s="20"/>
    </row>
    <row r="731" spans="1:18" x14ac:dyDescent="0.3">
      <c r="A731" s="16">
        <v>44348</v>
      </c>
      <c r="B731" s="15">
        <v>52.31</v>
      </c>
      <c r="D731" s="16">
        <v>44351</v>
      </c>
      <c r="E731" s="15">
        <v>53.71</v>
      </c>
      <c r="Q731" s="20"/>
      <c r="R731" s="20"/>
    </row>
    <row r="732" spans="1:18" x14ac:dyDescent="0.3">
      <c r="A732" s="16">
        <v>44347</v>
      </c>
      <c r="B732" s="15">
        <v>51.61</v>
      </c>
      <c r="D732" s="16">
        <v>44350</v>
      </c>
      <c r="E732" s="15">
        <v>53.99</v>
      </c>
      <c r="Q732" s="20"/>
      <c r="R732" s="20"/>
    </row>
    <row r="733" spans="1:18" x14ac:dyDescent="0.3">
      <c r="A733" s="16">
        <v>44344</v>
      </c>
      <c r="B733" s="15">
        <v>50.95</v>
      </c>
      <c r="D733" s="16">
        <v>44349</v>
      </c>
      <c r="E733" s="15">
        <v>55.3</v>
      </c>
      <c r="Q733" s="20"/>
      <c r="R733" s="20"/>
    </row>
    <row r="734" spans="1:18" x14ac:dyDescent="0.3">
      <c r="A734" s="16">
        <v>44343</v>
      </c>
      <c r="B734" s="15">
        <v>51.76</v>
      </c>
      <c r="D734" s="16">
        <v>44348</v>
      </c>
      <c r="E734" s="15">
        <v>56.35</v>
      </c>
      <c r="Q734" s="20"/>
      <c r="R734" s="20"/>
    </row>
    <row r="735" spans="1:18" x14ac:dyDescent="0.3">
      <c r="A735" s="16">
        <v>44342</v>
      </c>
      <c r="B735" s="15">
        <v>53.59</v>
      </c>
      <c r="D735" s="16">
        <v>44347</v>
      </c>
      <c r="E735" s="15">
        <v>55.7</v>
      </c>
      <c r="Q735" s="20"/>
      <c r="R735" s="20"/>
    </row>
    <row r="736" spans="1:18" x14ac:dyDescent="0.3">
      <c r="A736" s="16">
        <v>44341</v>
      </c>
      <c r="B736" s="15">
        <v>53.23</v>
      </c>
      <c r="D736" s="16">
        <v>44344</v>
      </c>
      <c r="E736" s="15">
        <v>55.01</v>
      </c>
      <c r="Q736" s="20"/>
      <c r="R736" s="20"/>
    </row>
    <row r="737" spans="1:18" x14ac:dyDescent="0.3">
      <c r="A737" s="16">
        <v>44340</v>
      </c>
      <c r="B737" s="15">
        <v>52.68</v>
      </c>
      <c r="D737" s="16">
        <v>44343</v>
      </c>
      <c r="E737" s="15">
        <v>55.91</v>
      </c>
      <c r="Q737" s="20"/>
      <c r="R737" s="20"/>
    </row>
    <row r="738" spans="1:18" x14ac:dyDescent="0.3">
      <c r="A738" s="16">
        <v>44337</v>
      </c>
      <c r="B738" s="15">
        <v>51.65</v>
      </c>
      <c r="D738" s="16">
        <v>44342</v>
      </c>
      <c r="E738" s="15">
        <v>57.63</v>
      </c>
      <c r="Q738" s="20"/>
      <c r="R738" s="20"/>
    </row>
    <row r="739" spans="1:18" x14ac:dyDescent="0.3">
      <c r="A739" s="16">
        <v>44336</v>
      </c>
      <c r="B739" s="15">
        <v>52.58</v>
      </c>
      <c r="D739" s="16">
        <v>44341</v>
      </c>
      <c r="E739" s="15">
        <v>57.36</v>
      </c>
      <c r="Q739" s="20"/>
      <c r="R739" s="20"/>
    </row>
    <row r="740" spans="1:18" x14ac:dyDescent="0.3">
      <c r="A740" s="16">
        <v>44335</v>
      </c>
      <c r="B740" s="15">
        <v>49.55</v>
      </c>
      <c r="D740" s="16">
        <v>44340</v>
      </c>
      <c r="E740" s="15">
        <v>57.03</v>
      </c>
      <c r="Q740" s="20"/>
      <c r="R740" s="20"/>
    </row>
    <row r="741" spans="1:18" x14ac:dyDescent="0.3">
      <c r="A741" s="16">
        <v>44334</v>
      </c>
      <c r="B741" s="15">
        <v>52.9</v>
      </c>
      <c r="D741" s="16">
        <v>44337</v>
      </c>
      <c r="E741" s="15">
        <v>56.17</v>
      </c>
      <c r="Q741" s="20"/>
      <c r="R741" s="20"/>
    </row>
    <row r="742" spans="1:18" x14ac:dyDescent="0.3">
      <c r="A742" s="16">
        <v>44333</v>
      </c>
      <c r="B742" s="15">
        <v>56.16</v>
      </c>
      <c r="D742" s="16">
        <v>44336</v>
      </c>
      <c r="E742" s="15">
        <v>57.02</v>
      </c>
      <c r="Q742" s="20"/>
      <c r="R742" s="20"/>
    </row>
    <row r="743" spans="1:18" x14ac:dyDescent="0.3">
      <c r="A743" s="16">
        <v>44330</v>
      </c>
      <c r="B743" s="15">
        <v>56.5</v>
      </c>
      <c r="D743" s="16">
        <v>44335</v>
      </c>
      <c r="E743" s="15">
        <v>53.86</v>
      </c>
      <c r="Q743" s="20"/>
      <c r="R743" s="20"/>
    </row>
    <row r="744" spans="1:18" x14ac:dyDescent="0.3">
      <c r="A744" s="16">
        <v>44329</v>
      </c>
      <c r="B744" s="15">
        <v>54.34</v>
      </c>
      <c r="D744" s="16">
        <v>44334</v>
      </c>
      <c r="E744" s="15">
        <v>57.08</v>
      </c>
      <c r="Q744" s="20"/>
      <c r="R744" s="20"/>
    </row>
    <row r="745" spans="1:18" x14ac:dyDescent="0.3">
      <c r="A745" s="16">
        <v>44328</v>
      </c>
      <c r="B745" s="15">
        <v>55.17</v>
      </c>
      <c r="D745" s="16">
        <v>44333</v>
      </c>
      <c r="E745" s="15">
        <v>60.29</v>
      </c>
      <c r="Q745" s="20"/>
      <c r="R745" s="20"/>
    </row>
    <row r="746" spans="1:18" x14ac:dyDescent="0.3">
      <c r="A746" s="16">
        <v>44327</v>
      </c>
      <c r="B746" s="15">
        <v>52.91</v>
      </c>
      <c r="D746" s="16">
        <v>44330</v>
      </c>
      <c r="E746" s="15">
        <v>60.49</v>
      </c>
      <c r="Q746" s="20"/>
      <c r="R746" s="20"/>
    </row>
    <row r="747" spans="1:18" x14ac:dyDescent="0.3">
      <c r="A747" s="16">
        <v>44326</v>
      </c>
      <c r="B747" s="15">
        <v>52.1</v>
      </c>
      <c r="D747" s="16">
        <v>44329</v>
      </c>
      <c r="E747" s="15">
        <v>58.23</v>
      </c>
      <c r="Q747" s="20"/>
      <c r="R747" s="20"/>
    </row>
    <row r="748" spans="1:18" x14ac:dyDescent="0.3">
      <c r="A748" s="16">
        <v>44323</v>
      </c>
      <c r="B748" s="15">
        <v>50.33</v>
      </c>
      <c r="D748" s="16">
        <v>44328</v>
      </c>
      <c r="E748" s="15">
        <v>58.93</v>
      </c>
      <c r="Q748" s="20"/>
      <c r="R748" s="20"/>
    </row>
    <row r="749" spans="1:18" x14ac:dyDescent="0.3">
      <c r="A749" s="16">
        <v>44322</v>
      </c>
      <c r="B749" s="15">
        <v>49.82</v>
      </c>
      <c r="D749" s="16">
        <v>44327</v>
      </c>
      <c r="E749" s="15">
        <v>56.6</v>
      </c>
      <c r="Q749" s="20"/>
      <c r="R749" s="20"/>
    </row>
    <row r="750" spans="1:18" x14ac:dyDescent="0.3">
      <c r="A750" s="16">
        <v>44321</v>
      </c>
      <c r="B750" s="15">
        <v>49.32</v>
      </c>
      <c r="D750" s="16">
        <v>44326</v>
      </c>
      <c r="E750" s="15">
        <v>55.73</v>
      </c>
      <c r="Q750" s="20"/>
      <c r="R750" s="20"/>
    </row>
    <row r="751" spans="1:18" x14ac:dyDescent="0.3">
      <c r="A751" s="16">
        <v>44320</v>
      </c>
      <c r="B751" s="15">
        <v>48.5</v>
      </c>
      <c r="D751" s="16">
        <v>44323</v>
      </c>
      <c r="E751" s="15">
        <v>53.89</v>
      </c>
      <c r="Q751" s="20"/>
      <c r="R751" s="20"/>
    </row>
    <row r="752" spans="1:18" x14ac:dyDescent="0.3">
      <c r="A752" s="16">
        <v>44319</v>
      </c>
      <c r="B752" s="15">
        <v>49.32</v>
      </c>
      <c r="D752" s="16">
        <v>44322</v>
      </c>
      <c r="E752" s="15">
        <v>53.36</v>
      </c>
      <c r="Q752" s="20"/>
      <c r="R752" s="20"/>
    </row>
    <row r="753" spans="1:18" x14ac:dyDescent="0.3">
      <c r="A753" s="16">
        <v>44316</v>
      </c>
      <c r="B753" s="15">
        <v>48.74</v>
      </c>
      <c r="D753" s="16">
        <v>44321</v>
      </c>
      <c r="E753" s="15">
        <v>52.85</v>
      </c>
      <c r="Q753" s="20"/>
      <c r="R753" s="20"/>
    </row>
    <row r="754" spans="1:18" x14ac:dyDescent="0.3">
      <c r="A754" s="16">
        <v>44315</v>
      </c>
      <c r="B754" s="15">
        <v>47.91</v>
      </c>
      <c r="D754" s="16">
        <v>44320</v>
      </c>
      <c r="E754" s="15">
        <v>51.99</v>
      </c>
      <c r="Q754" s="20"/>
      <c r="R754" s="20"/>
    </row>
    <row r="755" spans="1:18" x14ac:dyDescent="0.3">
      <c r="A755" s="16">
        <v>44314</v>
      </c>
      <c r="B755" s="15">
        <v>47.69</v>
      </c>
      <c r="D755" s="16">
        <v>44319</v>
      </c>
      <c r="E755" s="15">
        <v>52.82</v>
      </c>
      <c r="Q755" s="20"/>
      <c r="R755" s="20"/>
    </row>
    <row r="756" spans="1:18" x14ac:dyDescent="0.3">
      <c r="A756" s="16">
        <v>44313</v>
      </c>
      <c r="B756" s="15">
        <v>47.2</v>
      </c>
      <c r="D756" s="16">
        <v>44316</v>
      </c>
      <c r="E756" s="15">
        <v>52.21</v>
      </c>
      <c r="Q756" s="20"/>
      <c r="R756" s="20"/>
    </row>
    <row r="757" spans="1:18" x14ac:dyDescent="0.3">
      <c r="A757" s="16">
        <v>44312</v>
      </c>
      <c r="B757" s="15">
        <v>47.11</v>
      </c>
      <c r="D757" s="16">
        <v>44315</v>
      </c>
      <c r="E757" s="15">
        <v>51.39</v>
      </c>
      <c r="Q757" s="20"/>
      <c r="R757" s="20"/>
    </row>
    <row r="758" spans="1:18" x14ac:dyDescent="0.3">
      <c r="A758" s="16">
        <v>44309</v>
      </c>
      <c r="B758" s="15">
        <v>46.87</v>
      </c>
      <c r="D758" s="16">
        <v>44314</v>
      </c>
      <c r="E758" s="15">
        <v>50.97</v>
      </c>
      <c r="Q758" s="20"/>
      <c r="R758" s="20"/>
    </row>
    <row r="759" spans="1:18" x14ac:dyDescent="0.3">
      <c r="A759" s="16">
        <v>44308</v>
      </c>
      <c r="B759" s="15">
        <v>47</v>
      </c>
      <c r="D759" s="16">
        <v>44313</v>
      </c>
      <c r="E759" s="15">
        <v>50.35</v>
      </c>
      <c r="Q759" s="20"/>
      <c r="R759" s="20"/>
    </row>
    <row r="760" spans="1:18" x14ac:dyDescent="0.3">
      <c r="A760" s="16">
        <v>44307</v>
      </c>
      <c r="B760" s="15">
        <v>45.81</v>
      </c>
      <c r="D760" s="16">
        <v>44312</v>
      </c>
      <c r="E760" s="15">
        <v>50.22</v>
      </c>
      <c r="Q760" s="20"/>
      <c r="R760" s="20"/>
    </row>
    <row r="761" spans="1:18" x14ac:dyDescent="0.3">
      <c r="A761" s="16">
        <v>44306</v>
      </c>
      <c r="B761" s="15">
        <v>44.99</v>
      </c>
      <c r="D761" s="16">
        <v>44309</v>
      </c>
      <c r="E761" s="15">
        <v>49.8</v>
      </c>
      <c r="Q761" s="20"/>
      <c r="R761" s="20"/>
    </row>
    <row r="762" spans="1:18" x14ac:dyDescent="0.3">
      <c r="A762" s="16">
        <v>44305</v>
      </c>
      <c r="B762" s="15">
        <v>43.82</v>
      </c>
      <c r="D762" s="16">
        <v>44308</v>
      </c>
      <c r="E762" s="15">
        <v>49.87</v>
      </c>
      <c r="Q762" s="20"/>
      <c r="R762" s="20"/>
    </row>
    <row r="763" spans="1:18" x14ac:dyDescent="0.3">
      <c r="A763" s="16">
        <v>44302</v>
      </c>
      <c r="B763" s="15">
        <v>44.35</v>
      </c>
      <c r="D763" s="16">
        <v>44307</v>
      </c>
      <c r="E763" s="15">
        <v>48.63</v>
      </c>
      <c r="Q763" s="20"/>
      <c r="R763" s="20"/>
    </row>
    <row r="764" spans="1:18" x14ac:dyDescent="0.3">
      <c r="A764" s="16">
        <v>44301</v>
      </c>
      <c r="B764" s="15">
        <v>44.26</v>
      </c>
      <c r="D764" s="16">
        <v>44306</v>
      </c>
      <c r="E764" s="15">
        <v>47.57</v>
      </c>
      <c r="Q764" s="20"/>
      <c r="R764" s="20"/>
    </row>
    <row r="765" spans="1:18" x14ac:dyDescent="0.3">
      <c r="A765" s="16">
        <v>44300</v>
      </c>
      <c r="B765" s="15">
        <v>43.74</v>
      </c>
      <c r="D765" s="16">
        <v>44305</v>
      </c>
      <c r="E765" s="15">
        <v>47</v>
      </c>
      <c r="Q765" s="20"/>
      <c r="R765" s="20"/>
    </row>
    <row r="766" spans="1:18" x14ac:dyDescent="0.3">
      <c r="A766" s="16">
        <v>44299</v>
      </c>
      <c r="B766" s="15">
        <v>43.69</v>
      </c>
      <c r="D766" s="16">
        <v>44302</v>
      </c>
      <c r="E766" s="15">
        <v>47.06</v>
      </c>
      <c r="Q766" s="20"/>
      <c r="R766" s="20"/>
    </row>
    <row r="767" spans="1:18" x14ac:dyDescent="0.3">
      <c r="A767" s="16">
        <v>44298</v>
      </c>
      <c r="B767" s="15">
        <v>44.33</v>
      </c>
      <c r="D767" s="16">
        <v>44301</v>
      </c>
      <c r="E767" s="15">
        <v>46.78</v>
      </c>
      <c r="Q767" s="20"/>
      <c r="R767" s="20"/>
    </row>
    <row r="768" spans="1:18" x14ac:dyDescent="0.3">
      <c r="A768" s="16">
        <v>44295</v>
      </c>
      <c r="B768" s="15">
        <v>43.55</v>
      </c>
      <c r="D768" s="16">
        <v>44300</v>
      </c>
      <c r="E768" s="15">
        <v>46.43</v>
      </c>
      <c r="Q768" s="20"/>
      <c r="R768" s="20"/>
    </row>
    <row r="769" spans="1:18" x14ac:dyDescent="0.3">
      <c r="A769" s="16">
        <v>44294</v>
      </c>
      <c r="B769" s="15">
        <v>43.37</v>
      </c>
      <c r="D769" s="16">
        <v>44299</v>
      </c>
      <c r="E769" s="15">
        <v>46.46</v>
      </c>
      <c r="Q769" s="20"/>
      <c r="R769" s="20"/>
    </row>
    <row r="770" spans="1:18" x14ac:dyDescent="0.3">
      <c r="A770" s="16">
        <v>44293</v>
      </c>
      <c r="B770" s="15">
        <v>43.76</v>
      </c>
      <c r="D770" s="16">
        <v>44298</v>
      </c>
      <c r="E770" s="15">
        <v>47.06</v>
      </c>
      <c r="Q770" s="20"/>
      <c r="R770" s="20"/>
    </row>
    <row r="771" spans="1:18" x14ac:dyDescent="0.3">
      <c r="A771" s="16">
        <v>44292</v>
      </c>
      <c r="B771" s="15">
        <v>44.15</v>
      </c>
      <c r="D771" s="16">
        <v>44295</v>
      </c>
      <c r="E771" s="15">
        <v>46.19</v>
      </c>
      <c r="Q771" s="20"/>
      <c r="R771" s="20"/>
    </row>
    <row r="772" spans="1:18" x14ac:dyDescent="0.3">
      <c r="A772" s="16">
        <v>44287</v>
      </c>
      <c r="B772" s="15">
        <v>42.38</v>
      </c>
      <c r="D772" s="16">
        <v>44294</v>
      </c>
      <c r="E772" s="15">
        <v>45.96</v>
      </c>
      <c r="Q772" s="20"/>
      <c r="R772" s="20"/>
    </row>
    <row r="773" spans="1:18" x14ac:dyDescent="0.3">
      <c r="A773" s="16">
        <v>44286</v>
      </c>
      <c r="B773" s="15">
        <v>42.45</v>
      </c>
      <c r="D773" s="16">
        <v>44293</v>
      </c>
      <c r="E773" s="15">
        <v>46.34</v>
      </c>
      <c r="Q773" s="20"/>
      <c r="R773" s="20"/>
    </row>
    <row r="774" spans="1:18" x14ac:dyDescent="0.3">
      <c r="A774" s="16">
        <v>44285</v>
      </c>
      <c r="B774" s="15">
        <v>41.95</v>
      </c>
      <c r="D774" s="16">
        <v>44292</v>
      </c>
      <c r="E774" s="15">
        <v>46.69</v>
      </c>
      <c r="Q774" s="20"/>
      <c r="R774" s="20"/>
    </row>
    <row r="775" spans="1:18" x14ac:dyDescent="0.3">
      <c r="A775" s="16">
        <v>44284</v>
      </c>
      <c r="B775" s="15">
        <v>41.75</v>
      </c>
      <c r="D775" s="16">
        <v>44291</v>
      </c>
      <c r="E775" s="15">
        <v>44.89</v>
      </c>
      <c r="Q775" s="20"/>
      <c r="R775" s="20"/>
    </row>
    <row r="776" spans="1:18" x14ac:dyDescent="0.3">
      <c r="A776" s="16">
        <v>44281</v>
      </c>
      <c r="B776" s="15">
        <v>41.63</v>
      </c>
      <c r="D776" s="16">
        <v>44287</v>
      </c>
      <c r="E776" s="15">
        <v>44.89</v>
      </c>
      <c r="Q776" s="20"/>
      <c r="R776" s="20"/>
    </row>
    <row r="777" spans="1:18" x14ac:dyDescent="0.3">
      <c r="A777" s="16">
        <v>44280</v>
      </c>
      <c r="B777" s="15">
        <v>40.25</v>
      </c>
      <c r="D777" s="16">
        <v>44286</v>
      </c>
      <c r="E777" s="15">
        <v>44.97</v>
      </c>
      <c r="Q777" s="20"/>
      <c r="R777" s="20"/>
    </row>
    <row r="778" spans="1:18" x14ac:dyDescent="0.3">
      <c r="A778" s="16">
        <v>44279</v>
      </c>
      <c r="B778" s="15">
        <v>41.49</v>
      </c>
      <c r="D778" s="16">
        <v>44285</v>
      </c>
      <c r="E778" s="15">
        <v>44.48</v>
      </c>
      <c r="Q778" s="20"/>
      <c r="R778" s="20"/>
    </row>
    <row r="779" spans="1:18" x14ac:dyDescent="0.3">
      <c r="A779" s="16">
        <v>44278</v>
      </c>
      <c r="B779" s="15">
        <v>41.32</v>
      </c>
      <c r="D779" s="16">
        <v>44284</v>
      </c>
      <c r="E779" s="15">
        <v>44.28</v>
      </c>
      <c r="Q779" s="20"/>
      <c r="R779" s="20"/>
    </row>
    <row r="780" spans="1:18" x14ac:dyDescent="0.3">
      <c r="A780" s="16">
        <v>44277</v>
      </c>
      <c r="B780" s="15">
        <v>42.72</v>
      </c>
      <c r="D780" s="16">
        <v>44281</v>
      </c>
      <c r="E780" s="15">
        <v>44.17</v>
      </c>
      <c r="Q780" s="20"/>
      <c r="R780" s="20"/>
    </row>
    <row r="781" spans="1:18" x14ac:dyDescent="0.3">
      <c r="A781" s="16">
        <v>44274</v>
      </c>
      <c r="B781" s="15">
        <v>41.85</v>
      </c>
      <c r="D781" s="16">
        <v>44280</v>
      </c>
      <c r="E781" s="15">
        <v>42.79</v>
      </c>
      <c r="Q781" s="20"/>
      <c r="R781" s="20"/>
    </row>
    <row r="782" spans="1:18" x14ac:dyDescent="0.3">
      <c r="A782" s="16">
        <v>44273</v>
      </c>
      <c r="B782" s="15">
        <v>42.25</v>
      </c>
      <c r="D782" s="16">
        <v>44279</v>
      </c>
      <c r="E782" s="15">
        <v>44.03</v>
      </c>
      <c r="Q782" s="20"/>
      <c r="R782" s="20"/>
    </row>
    <row r="783" spans="1:18" x14ac:dyDescent="0.3">
      <c r="A783" s="16">
        <v>44272</v>
      </c>
      <c r="B783" s="15">
        <v>42.82</v>
      </c>
      <c r="D783" s="16">
        <v>44278</v>
      </c>
      <c r="E783" s="15">
        <v>43.85</v>
      </c>
      <c r="Q783" s="20"/>
      <c r="R783" s="20"/>
    </row>
    <row r="784" spans="1:18" x14ac:dyDescent="0.3">
      <c r="A784" s="16">
        <v>44271</v>
      </c>
      <c r="B784" s="15">
        <v>41.47</v>
      </c>
      <c r="D784" s="16">
        <v>44277</v>
      </c>
      <c r="E784" s="15">
        <v>45.24</v>
      </c>
      <c r="Q784" s="20"/>
      <c r="R784" s="20"/>
    </row>
    <row r="785" spans="1:18" x14ac:dyDescent="0.3">
      <c r="A785" s="16">
        <v>44270</v>
      </c>
      <c r="B785" s="15">
        <v>42.3</v>
      </c>
      <c r="D785" s="16">
        <v>44274</v>
      </c>
      <c r="E785" s="15">
        <v>44.37</v>
      </c>
      <c r="Q785" s="20"/>
      <c r="R785" s="20"/>
    </row>
    <row r="786" spans="1:18" x14ac:dyDescent="0.3">
      <c r="A786" s="16">
        <v>44267</v>
      </c>
      <c r="B786" s="15">
        <v>42.74</v>
      </c>
      <c r="D786" s="16">
        <v>44273</v>
      </c>
      <c r="E786" s="15">
        <v>44.81</v>
      </c>
      <c r="Q786" s="20"/>
      <c r="R786" s="20"/>
    </row>
    <row r="787" spans="1:18" x14ac:dyDescent="0.3">
      <c r="A787" s="16">
        <v>44266</v>
      </c>
      <c r="B787" s="15">
        <v>41.82</v>
      </c>
      <c r="D787" s="16">
        <v>44272</v>
      </c>
      <c r="E787" s="15">
        <v>45.39</v>
      </c>
      <c r="Q787" s="20"/>
      <c r="R787" s="20"/>
    </row>
    <row r="788" spans="1:18" x14ac:dyDescent="0.3">
      <c r="A788" s="16">
        <v>44265</v>
      </c>
      <c r="B788" s="15">
        <v>41.44</v>
      </c>
      <c r="D788" s="16">
        <v>44271</v>
      </c>
      <c r="E788" s="15">
        <v>44</v>
      </c>
      <c r="Q788" s="20"/>
      <c r="R788" s="20"/>
    </row>
    <row r="789" spans="1:18" x14ac:dyDescent="0.3">
      <c r="A789" s="16">
        <v>44264</v>
      </c>
      <c r="B789" s="15">
        <v>40.54</v>
      </c>
      <c r="D789" s="16">
        <v>44270</v>
      </c>
      <c r="E789" s="15">
        <v>44.76</v>
      </c>
      <c r="Q789" s="20"/>
      <c r="R789" s="20"/>
    </row>
    <row r="790" spans="1:18" x14ac:dyDescent="0.3">
      <c r="A790" s="16">
        <v>44263</v>
      </c>
      <c r="B790" s="15">
        <v>39.04</v>
      </c>
      <c r="D790" s="16">
        <v>44267</v>
      </c>
      <c r="E790" s="15">
        <v>45.22</v>
      </c>
      <c r="Q790" s="20"/>
      <c r="R790" s="20"/>
    </row>
    <row r="791" spans="1:18" x14ac:dyDescent="0.3">
      <c r="A791" s="16">
        <v>44260</v>
      </c>
      <c r="B791" s="15">
        <v>38.92</v>
      </c>
      <c r="D791" s="16">
        <v>44266</v>
      </c>
      <c r="E791" s="15">
        <v>44.27</v>
      </c>
      <c r="Q791" s="20"/>
      <c r="R791" s="20"/>
    </row>
    <row r="792" spans="1:18" x14ac:dyDescent="0.3">
      <c r="A792" s="16">
        <v>44259</v>
      </c>
      <c r="B792" s="15">
        <v>38.07</v>
      </c>
      <c r="D792" s="16">
        <v>44265</v>
      </c>
      <c r="E792" s="15">
        <v>43.87</v>
      </c>
      <c r="Q792" s="20"/>
      <c r="R792" s="20"/>
    </row>
    <row r="793" spans="1:18" x14ac:dyDescent="0.3">
      <c r="A793" s="16">
        <v>44258</v>
      </c>
      <c r="B793" s="15">
        <v>37.380000000000003</v>
      </c>
      <c r="D793" s="16">
        <v>44264</v>
      </c>
      <c r="E793" s="15">
        <v>42.94</v>
      </c>
      <c r="Q793" s="20"/>
      <c r="R793" s="20"/>
    </row>
    <row r="794" spans="1:18" x14ac:dyDescent="0.3">
      <c r="A794" s="16">
        <v>44257</v>
      </c>
      <c r="B794" s="15">
        <v>38.26</v>
      </c>
      <c r="D794" s="16">
        <v>44263</v>
      </c>
      <c r="E794" s="15">
        <v>41.43</v>
      </c>
      <c r="Q794" s="20"/>
      <c r="R794" s="20"/>
    </row>
    <row r="795" spans="1:18" x14ac:dyDescent="0.3">
      <c r="A795" s="16">
        <v>44256</v>
      </c>
      <c r="B795" s="15">
        <v>37.04</v>
      </c>
      <c r="D795" s="16">
        <v>44260</v>
      </c>
      <c r="E795" s="15">
        <v>41.32</v>
      </c>
      <c r="Q795" s="20"/>
      <c r="R795" s="20"/>
    </row>
    <row r="796" spans="1:18" x14ac:dyDescent="0.3">
      <c r="A796" s="16">
        <v>44253</v>
      </c>
      <c r="B796" s="15">
        <v>37.19</v>
      </c>
      <c r="D796" s="16">
        <v>44259</v>
      </c>
      <c r="E796" s="15">
        <v>40.46</v>
      </c>
      <c r="Q796" s="20"/>
      <c r="R796" s="20"/>
    </row>
    <row r="797" spans="1:18" x14ac:dyDescent="0.3">
      <c r="A797" s="16">
        <v>44252</v>
      </c>
      <c r="B797" s="15">
        <v>38.17</v>
      </c>
      <c r="D797" s="16">
        <v>44258</v>
      </c>
      <c r="E797" s="15">
        <v>39.75</v>
      </c>
      <c r="Q797" s="20"/>
      <c r="R797" s="20"/>
    </row>
    <row r="798" spans="1:18" x14ac:dyDescent="0.3">
      <c r="A798" s="16">
        <v>44251</v>
      </c>
      <c r="B798" s="15">
        <v>39.06</v>
      </c>
      <c r="D798" s="16">
        <v>44257</v>
      </c>
      <c r="E798" s="15">
        <v>40.549999999999997</v>
      </c>
      <c r="Q798" s="20"/>
      <c r="R798" s="20"/>
    </row>
    <row r="799" spans="1:18" x14ac:dyDescent="0.3">
      <c r="A799" s="16">
        <v>44250</v>
      </c>
      <c r="B799" s="15">
        <v>38.58</v>
      </c>
      <c r="D799" s="16">
        <v>44256</v>
      </c>
      <c r="E799" s="15">
        <v>39.35</v>
      </c>
      <c r="Q799" s="20"/>
      <c r="R799" s="20"/>
    </row>
    <row r="800" spans="1:18" x14ac:dyDescent="0.3">
      <c r="A800" s="16">
        <v>44249</v>
      </c>
      <c r="B800" s="15">
        <v>37.89</v>
      </c>
      <c r="D800" s="16">
        <v>44253</v>
      </c>
      <c r="E800" s="15">
        <v>39.47</v>
      </c>
      <c r="Q800" s="20"/>
      <c r="R800" s="20"/>
    </row>
    <row r="801" spans="1:18" x14ac:dyDescent="0.3">
      <c r="A801" s="16">
        <v>44246</v>
      </c>
      <c r="B801" s="15">
        <v>37.340000000000003</v>
      </c>
      <c r="D801" s="16">
        <v>44252</v>
      </c>
      <c r="E801" s="15">
        <v>40.450000000000003</v>
      </c>
      <c r="Q801" s="20"/>
      <c r="R801" s="20"/>
    </row>
    <row r="802" spans="1:18" x14ac:dyDescent="0.3">
      <c r="A802" s="16">
        <v>44245</v>
      </c>
      <c r="B802" s="15">
        <v>38.25</v>
      </c>
      <c r="D802" s="16">
        <v>44251</v>
      </c>
      <c r="E802" s="15">
        <v>41.31</v>
      </c>
      <c r="Q802" s="20"/>
      <c r="R802" s="20"/>
    </row>
    <row r="803" spans="1:18" x14ac:dyDescent="0.3">
      <c r="A803" s="16">
        <v>44244</v>
      </c>
      <c r="B803" s="15">
        <v>38.04</v>
      </c>
      <c r="D803" s="16">
        <v>44250</v>
      </c>
      <c r="E803" s="15">
        <v>40.82</v>
      </c>
      <c r="Q803" s="20"/>
      <c r="R803" s="20"/>
    </row>
    <row r="804" spans="1:18" x14ac:dyDescent="0.3">
      <c r="A804" s="16">
        <v>44243</v>
      </c>
      <c r="B804" s="15">
        <v>38.82</v>
      </c>
      <c r="D804" s="16">
        <v>44249</v>
      </c>
      <c r="E804" s="15">
        <v>40.1</v>
      </c>
      <c r="Q804" s="20"/>
      <c r="R804" s="20"/>
    </row>
    <row r="805" spans="1:18" x14ac:dyDescent="0.3">
      <c r="A805" s="16">
        <v>44242</v>
      </c>
      <c r="B805" s="15">
        <v>39.47</v>
      </c>
      <c r="D805" s="16">
        <v>44246</v>
      </c>
      <c r="E805" s="15">
        <v>39.57</v>
      </c>
      <c r="Q805" s="20"/>
      <c r="R805" s="20"/>
    </row>
    <row r="806" spans="1:18" x14ac:dyDescent="0.3">
      <c r="A806" s="16">
        <v>44239</v>
      </c>
      <c r="B806" s="15">
        <v>39.97</v>
      </c>
      <c r="D806" s="16">
        <v>44245</v>
      </c>
      <c r="E806" s="15">
        <v>40.46</v>
      </c>
      <c r="Q806" s="20"/>
      <c r="R806" s="20"/>
    </row>
    <row r="807" spans="1:18" x14ac:dyDescent="0.3">
      <c r="A807" s="16">
        <v>44238</v>
      </c>
      <c r="B807" s="15">
        <v>38.71</v>
      </c>
      <c r="D807" s="16">
        <v>44244</v>
      </c>
      <c r="E807" s="15">
        <v>40.159999999999997</v>
      </c>
      <c r="Q807" s="20"/>
      <c r="R807" s="20"/>
    </row>
    <row r="808" spans="1:18" x14ac:dyDescent="0.3">
      <c r="A808" s="16">
        <v>44237</v>
      </c>
      <c r="B808" s="15">
        <v>39.29</v>
      </c>
      <c r="D808" s="16">
        <v>44243</v>
      </c>
      <c r="E808" s="15">
        <v>40.909999999999997</v>
      </c>
      <c r="Q808" s="20"/>
      <c r="R808" s="20"/>
    </row>
    <row r="809" spans="1:18" x14ac:dyDescent="0.3">
      <c r="A809" s="16">
        <v>44236</v>
      </c>
      <c r="B809" s="15">
        <v>38.21</v>
      </c>
      <c r="D809" s="16">
        <v>44242</v>
      </c>
      <c r="E809" s="15">
        <v>41.62</v>
      </c>
      <c r="Q809" s="20"/>
      <c r="R809" s="20"/>
    </row>
    <row r="810" spans="1:18" x14ac:dyDescent="0.3">
      <c r="A810" s="16">
        <v>44235</v>
      </c>
      <c r="B810" s="15">
        <v>38.56</v>
      </c>
      <c r="D810" s="16">
        <v>44239</v>
      </c>
      <c r="E810" s="15">
        <v>41.96</v>
      </c>
      <c r="Q810" s="20"/>
      <c r="R810" s="20"/>
    </row>
    <row r="811" spans="1:18" x14ac:dyDescent="0.3">
      <c r="A811" s="16">
        <v>44232</v>
      </c>
      <c r="B811" s="15">
        <v>38.15</v>
      </c>
      <c r="D811" s="16">
        <v>44238</v>
      </c>
      <c r="E811" s="15">
        <v>40.6</v>
      </c>
      <c r="Q811" s="20"/>
      <c r="R811" s="20"/>
    </row>
    <row r="812" spans="1:18" x14ac:dyDescent="0.3">
      <c r="A812" s="16">
        <v>44231</v>
      </c>
      <c r="B812" s="15">
        <v>37.21</v>
      </c>
      <c r="D812" s="16">
        <v>44237</v>
      </c>
      <c r="E812" s="15">
        <v>41.17</v>
      </c>
      <c r="Q812" s="20"/>
      <c r="R812" s="20"/>
    </row>
    <row r="813" spans="1:18" x14ac:dyDescent="0.3">
      <c r="A813" s="16">
        <v>44230</v>
      </c>
      <c r="B813" s="15">
        <v>37.380000000000003</v>
      </c>
      <c r="D813" s="16">
        <v>44236</v>
      </c>
      <c r="E813" s="15">
        <v>40.08</v>
      </c>
      <c r="Q813" s="20"/>
      <c r="R813" s="20"/>
    </row>
    <row r="814" spans="1:18" x14ac:dyDescent="0.3">
      <c r="A814" s="16">
        <v>44229</v>
      </c>
      <c r="B814" s="15">
        <v>34.93</v>
      </c>
      <c r="D814" s="16">
        <v>44235</v>
      </c>
      <c r="E814" s="15">
        <v>40.450000000000003</v>
      </c>
      <c r="Q814" s="20"/>
      <c r="R814" s="20"/>
    </row>
    <row r="815" spans="1:18" x14ac:dyDescent="0.3">
      <c r="A815" s="16">
        <v>44228</v>
      </c>
      <c r="B815" s="15">
        <v>32.81</v>
      </c>
      <c r="D815" s="16">
        <v>44232</v>
      </c>
      <c r="E815" s="15">
        <v>40</v>
      </c>
      <c r="Q815" s="20"/>
      <c r="R815" s="20"/>
    </row>
    <row r="816" spans="1:18" x14ac:dyDescent="0.3">
      <c r="A816" s="16">
        <v>44225</v>
      </c>
      <c r="B816" s="15">
        <v>32.89</v>
      </c>
      <c r="D816" s="16">
        <v>44231</v>
      </c>
      <c r="E816" s="15">
        <v>39.119999999999997</v>
      </c>
      <c r="Q816" s="20"/>
      <c r="R816" s="20"/>
    </row>
    <row r="817" spans="1:18" x14ac:dyDescent="0.3">
      <c r="A817" s="16">
        <v>44224</v>
      </c>
      <c r="B817" s="15">
        <v>33.89</v>
      </c>
      <c r="D817" s="16">
        <v>44230</v>
      </c>
      <c r="E817" s="15">
        <v>39.19</v>
      </c>
      <c r="Q817" s="20"/>
      <c r="R817" s="20"/>
    </row>
    <row r="818" spans="1:18" x14ac:dyDescent="0.3">
      <c r="A818" s="16">
        <v>44223</v>
      </c>
      <c r="B818" s="15">
        <v>33.200000000000003</v>
      </c>
      <c r="D818" s="16">
        <v>44229</v>
      </c>
      <c r="E818" s="15">
        <v>36.729999999999997</v>
      </c>
      <c r="Q818" s="20"/>
      <c r="R818" s="20"/>
    </row>
    <row r="819" spans="1:18" x14ac:dyDescent="0.3">
      <c r="A819" s="16">
        <v>44222</v>
      </c>
      <c r="B819" s="15">
        <v>33.270000000000003</v>
      </c>
      <c r="D819" s="16">
        <v>44228</v>
      </c>
      <c r="E819" s="15">
        <v>34.630000000000003</v>
      </c>
      <c r="Q819" s="20"/>
      <c r="R819" s="20"/>
    </row>
    <row r="820" spans="1:18" x14ac:dyDescent="0.3">
      <c r="A820" s="16">
        <v>44221</v>
      </c>
      <c r="B820" s="15">
        <v>33.08</v>
      </c>
      <c r="D820" s="16">
        <v>44225</v>
      </c>
      <c r="E820" s="15">
        <v>34.74</v>
      </c>
      <c r="Q820" s="20"/>
      <c r="R820" s="20"/>
    </row>
    <row r="821" spans="1:18" x14ac:dyDescent="0.3">
      <c r="A821" s="16">
        <v>44223</v>
      </c>
      <c r="B821" s="15">
        <v>33.200000000000003</v>
      </c>
      <c r="D821" s="16">
        <v>44224</v>
      </c>
      <c r="E821" s="15">
        <v>35.700000000000003</v>
      </c>
      <c r="Q821" s="20"/>
      <c r="R821" s="20"/>
    </row>
    <row r="822" spans="1:18" x14ac:dyDescent="0.3">
      <c r="A822" s="16">
        <v>44222</v>
      </c>
      <c r="B822" s="15">
        <v>33.270000000000003</v>
      </c>
      <c r="D822" s="16">
        <v>44223</v>
      </c>
      <c r="E822" s="15">
        <v>35.04</v>
      </c>
      <c r="Q822" s="20"/>
      <c r="R822" s="20"/>
    </row>
    <row r="823" spans="1:18" x14ac:dyDescent="0.3">
      <c r="A823" s="16">
        <v>44221</v>
      </c>
      <c r="B823" s="15">
        <v>33.08</v>
      </c>
      <c r="D823" s="16">
        <v>44222</v>
      </c>
      <c r="E823" s="15">
        <v>35.090000000000003</v>
      </c>
      <c r="Q823" s="20"/>
      <c r="R823" s="20"/>
    </row>
    <row r="824" spans="1:18" x14ac:dyDescent="0.3">
      <c r="A824" s="16">
        <v>44218</v>
      </c>
      <c r="B824" s="15">
        <v>34.15</v>
      </c>
      <c r="D824" s="16">
        <v>44221</v>
      </c>
      <c r="E824" s="15">
        <v>34.93</v>
      </c>
      <c r="Q824" s="20"/>
      <c r="R824" s="20"/>
    </row>
    <row r="825" spans="1:18" x14ac:dyDescent="0.3">
      <c r="A825" s="16">
        <v>44217</v>
      </c>
      <c r="B825" s="15">
        <v>34.020000000000003</v>
      </c>
      <c r="D825" s="16">
        <v>44218</v>
      </c>
      <c r="E825" s="15">
        <v>36.01</v>
      </c>
      <c r="Q825" s="20"/>
      <c r="R825" s="20"/>
    </row>
    <row r="826" spans="1:18" x14ac:dyDescent="0.3">
      <c r="A826" s="16">
        <v>44216</v>
      </c>
      <c r="B826" s="15">
        <v>32.82</v>
      </c>
      <c r="D826" s="16">
        <v>44217</v>
      </c>
      <c r="E826" s="15">
        <v>35.78</v>
      </c>
      <c r="Q826" s="20"/>
      <c r="R826" s="20"/>
    </row>
    <row r="827" spans="1:18" x14ac:dyDescent="0.3">
      <c r="A827" s="16">
        <v>44215</v>
      </c>
      <c r="B827" s="15">
        <v>33</v>
      </c>
      <c r="D827" s="16">
        <v>44216</v>
      </c>
      <c r="E827" s="15">
        <v>34.590000000000003</v>
      </c>
      <c r="Q827" s="20"/>
      <c r="R827" s="20"/>
    </row>
    <row r="828" spans="1:18" x14ac:dyDescent="0.3">
      <c r="A828" s="16">
        <v>44214</v>
      </c>
      <c r="B828" s="15">
        <v>31.53</v>
      </c>
      <c r="D828" s="16">
        <v>44215</v>
      </c>
      <c r="E828" s="15">
        <v>34.74</v>
      </c>
      <c r="Q828" s="20"/>
      <c r="R828" s="20"/>
    </row>
    <row r="829" spans="1:18" x14ac:dyDescent="0.3">
      <c r="A829" s="16">
        <v>44211</v>
      </c>
      <c r="B829" s="15">
        <v>31.64</v>
      </c>
      <c r="D829" s="16">
        <v>44214</v>
      </c>
      <c r="E829" s="15">
        <v>33.28</v>
      </c>
      <c r="Q829" s="20"/>
      <c r="R829" s="20"/>
    </row>
    <row r="830" spans="1:18" x14ac:dyDescent="0.3">
      <c r="A830" s="16">
        <v>44210</v>
      </c>
      <c r="B830" s="15">
        <v>33.42</v>
      </c>
      <c r="D830" s="16">
        <v>44211</v>
      </c>
      <c r="E830" s="15">
        <v>33.4</v>
      </c>
      <c r="Q830" s="20"/>
      <c r="R830" s="20"/>
    </row>
    <row r="831" spans="1:18" x14ac:dyDescent="0.3">
      <c r="A831" s="16">
        <v>44209</v>
      </c>
      <c r="B831" s="15">
        <v>33.549999999999997</v>
      </c>
      <c r="D831" s="16">
        <v>44210</v>
      </c>
      <c r="E831" s="15">
        <v>35.200000000000003</v>
      </c>
      <c r="Q831" s="20"/>
      <c r="R831" s="20"/>
    </row>
    <row r="832" spans="1:18" x14ac:dyDescent="0.3">
      <c r="A832" s="16">
        <v>44208</v>
      </c>
      <c r="B832" s="15">
        <v>34.54</v>
      </c>
      <c r="D832" s="16">
        <v>44209</v>
      </c>
      <c r="E832" s="15">
        <v>35.32</v>
      </c>
      <c r="Q832" s="20"/>
      <c r="R832" s="20"/>
    </row>
    <row r="833" spans="1:18" x14ac:dyDescent="0.3">
      <c r="A833" s="16">
        <v>44207</v>
      </c>
      <c r="B833" s="15">
        <v>34.42</v>
      </c>
      <c r="D833" s="16">
        <v>44208</v>
      </c>
      <c r="E833" s="15">
        <v>36.340000000000003</v>
      </c>
      <c r="Q833" s="20"/>
      <c r="R833" s="20"/>
    </row>
    <row r="834" spans="1:18" x14ac:dyDescent="0.3">
      <c r="A834" s="16">
        <v>44204</v>
      </c>
      <c r="B834" s="15">
        <v>34.79</v>
      </c>
      <c r="D834" s="16">
        <v>44207</v>
      </c>
      <c r="E834" s="15">
        <v>36.22</v>
      </c>
      <c r="Q834" s="20"/>
      <c r="R834" s="20"/>
    </row>
    <row r="835" spans="1:18" x14ac:dyDescent="0.3">
      <c r="A835" s="16">
        <v>44203</v>
      </c>
      <c r="B835" s="15">
        <v>34.64</v>
      </c>
      <c r="D835" s="16">
        <v>44204</v>
      </c>
      <c r="E835" s="15">
        <v>36.56</v>
      </c>
      <c r="Q835" s="20"/>
      <c r="R835" s="20"/>
    </row>
    <row r="836" spans="1:18" x14ac:dyDescent="0.3">
      <c r="A836" s="16">
        <v>44202</v>
      </c>
      <c r="B836" s="15">
        <v>33.5</v>
      </c>
      <c r="D836" s="16">
        <v>44203</v>
      </c>
      <c r="E836" s="15">
        <v>36.380000000000003</v>
      </c>
      <c r="Q836" s="20"/>
      <c r="R836" s="20"/>
    </row>
    <row r="837" spans="1:18" x14ac:dyDescent="0.3">
      <c r="A837" s="16">
        <v>44201</v>
      </c>
      <c r="B837" s="15">
        <v>32.82</v>
      </c>
      <c r="D837" s="16">
        <v>44202</v>
      </c>
      <c r="E837" s="15">
        <v>35.22</v>
      </c>
      <c r="Q837" s="20"/>
      <c r="R837" s="20"/>
    </row>
    <row r="838" spans="1:18" x14ac:dyDescent="0.3">
      <c r="A838" s="16">
        <v>44196</v>
      </c>
      <c r="B838" s="15">
        <v>32.04</v>
      </c>
      <c r="D838" s="16">
        <v>44201</v>
      </c>
      <c r="E838" s="15">
        <v>34.56</v>
      </c>
      <c r="Q838" s="20"/>
      <c r="R838" s="20"/>
    </row>
    <row r="839" spans="1:18" x14ac:dyDescent="0.3">
      <c r="A839" s="16">
        <v>44195</v>
      </c>
      <c r="B839" s="15">
        <v>32.04</v>
      </c>
      <c r="D839" s="16">
        <v>44200</v>
      </c>
      <c r="E839" s="15">
        <v>35.299999999999997</v>
      </c>
      <c r="Q839" s="20"/>
      <c r="R839" s="20"/>
    </row>
    <row r="840" spans="1:18" x14ac:dyDescent="0.3">
      <c r="A840" s="16">
        <v>44194</v>
      </c>
      <c r="B840" s="15">
        <v>32.86</v>
      </c>
      <c r="D840" s="16">
        <v>44196</v>
      </c>
      <c r="E840" s="15">
        <v>34.33</v>
      </c>
      <c r="Q840" s="20"/>
      <c r="R840" s="20"/>
    </row>
    <row r="841" spans="1:18" x14ac:dyDescent="0.3">
      <c r="A841" s="16">
        <v>44193</v>
      </c>
      <c r="B841" s="15">
        <v>33.28</v>
      </c>
      <c r="D841" s="16">
        <v>44195</v>
      </c>
      <c r="E841" s="15">
        <v>33.81</v>
      </c>
      <c r="Q841" s="20"/>
      <c r="R841" s="20"/>
    </row>
    <row r="842" spans="1:18" x14ac:dyDescent="0.3">
      <c r="A842" s="16">
        <v>44189</v>
      </c>
      <c r="B842" s="15">
        <v>31.77</v>
      </c>
      <c r="D842" s="16">
        <v>44194</v>
      </c>
      <c r="E842" s="15">
        <v>34.64</v>
      </c>
      <c r="Q842" s="20"/>
      <c r="R842" s="20"/>
    </row>
    <row r="843" spans="1:18" x14ac:dyDescent="0.3">
      <c r="A843" s="16">
        <v>44188</v>
      </c>
      <c r="B843" s="15">
        <v>31.77</v>
      </c>
      <c r="D843" s="16">
        <v>44193</v>
      </c>
      <c r="E843" s="15">
        <v>35.049999999999997</v>
      </c>
      <c r="Q843" s="20"/>
      <c r="R843" s="20"/>
    </row>
    <row r="844" spans="1:18" x14ac:dyDescent="0.3">
      <c r="A844" s="16">
        <v>44187</v>
      </c>
      <c r="B844" s="15">
        <v>31.01</v>
      </c>
      <c r="D844" s="16">
        <v>44189</v>
      </c>
      <c r="E844" s="15">
        <v>33.78</v>
      </c>
      <c r="Q844" s="20"/>
      <c r="R844" s="20"/>
    </row>
    <row r="845" spans="1:18" x14ac:dyDescent="0.3">
      <c r="A845" s="16">
        <v>44186</v>
      </c>
      <c r="B845" s="15">
        <v>30.76</v>
      </c>
      <c r="D845" s="16">
        <v>44188</v>
      </c>
      <c r="E845" s="15">
        <v>33.520000000000003</v>
      </c>
      <c r="Q845" s="20"/>
      <c r="R845" s="20"/>
    </row>
    <row r="846" spans="1:18" x14ac:dyDescent="0.3">
      <c r="A846" s="16">
        <v>44183</v>
      </c>
      <c r="B846" s="15">
        <v>30.94</v>
      </c>
      <c r="D846" s="16">
        <v>44187</v>
      </c>
      <c r="E846" s="15">
        <v>32.76</v>
      </c>
      <c r="Q846" s="20"/>
      <c r="R846" s="20"/>
    </row>
    <row r="847" spans="1:18" x14ac:dyDescent="0.3">
      <c r="A847" s="16">
        <v>44182</v>
      </c>
      <c r="B847" s="15">
        <v>31.8</v>
      </c>
      <c r="D847" s="16">
        <v>44186</v>
      </c>
      <c r="E847" s="15">
        <v>32.5</v>
      </c>
      <c r="Q847" s="20"/>
      <c r="R847" s="20"/>
    </row>
    <row r="848" spans="1:18" x14ac:dyDescent="0.3">
      <c r="A848" s="16">
        <v>44181</v>
      </c>
      <c r="B848" s="15">
        <v>31.61</v>
      </c>
      <c r="D848" s="16">
        <v>44183</v>
      </c>
      <c r="E848" s="15">
        <v>32.72</v>
      </c>
      <c r="Q848" s="20"/>
      <c r="R848" s="20"/>
    </row>
    <row r="849" spans="1:18" x14ac:dyDescent="0.3">
      <c r="A849" s="16">
        <v>44180</v>
      </c>
      <c r="B849" s="15">
        <v>32.01</v>
      </c>
      <c r="D849" s="16">
        <v>44182</v>
      </c>
      <c r="E849" s="15">
        <v>33.57</v>
      </c>
      <c r="Q849" s="20"/>
      <c r="R849" s="20"/>
    </row>
    <row r="850" spans="1:18" x14ac:dyDescent="0.3">
      <c r="A850" s="16">
        <v>44179</v>
      </c>
      <c r="B850" s="15">
        <v>30.81</v>
      </c>
      <c r="D850" s="16">
        <v>44181</v>
      </c>
      <c r="E850" s="15">
        <v>33.39</v>
      </c>
      <c r="Q850" s="20"/>
      <c r="R850" s="20"/>
    </row>
    <row r="851" spans="1:18" x14ac:dyDescent="0.3">
      <c r="A851" s="16">
        <v>44176</v>
      </c>
      <c r="B851" s="15">
        <v>30.52</v>
      </c>
      <c r="D851" s="16">
        <v>44180</v>
      </c>
      <c r="E851" s="15">
        <v>33.799999999999997</v>
      </c>
      <c r="Q851" s="20"/>
      <c r="R851" s="20"/>
    </row>
    <row r="852" spans="1:18" x14ac:dyDescent="0.3">
      <c r="A852" s="16">
        <v>44175</v>
      </c>
      <c r="B852" s="15">
        <v>30.9</v>
      </c>
      <c r="D852" s="16">
        <v>44179</v>
      </c>
      <c r="E852" s="15">
        <v>32.07</v>
      </c>
      <c r="Q852" s="20"/>
      <c r="R852" s="20"/>
    </row>
    <row r="853" spans="1:18" x14ac:dyDescent="0.3">
      <c r="A853" s="16">
        <v>44174</v>
      </c>
      <c r="B853" s="15">
        <v>29.7</v>
      </c>
      <c r="D853" s="16">
        <v>44176</v>
      </c>
      <c r="E853" s="15">
        <v>31.79</v>
      </c>
      <c r="Q853" s="20"/>
      <c r="R853" s="20"/>
    </row>
    <row r="854" spans="1:18" x14ac:dyDescent="0.3">
      <c r="A854" s="16">
        <v>44173</v>
      </c>
      <c r="B854" s="15">
        <v>29.57</v>
      </c>
      <c r="D854" s="16">
        <v>44175</v>
      </c>
      <c r="E854" s="15">
        <v>32.17</v>
      </c>
      <c r="Q854" s="20"/>
      <c r="R854" s="20"/>
    </row>
    <row r="855" spans="1:18" x14ac:dyDescent="0.3">
      <c r="A855" s="16">
        <v>44172</v>
      </c>
      <c r="B855" s="15">
        <v>29.62</v>
      </c>
      <c r="D855" s="16">
        <v>44174</v>
      </c>
      <c r="E855" s="15">
        <v>30.99</v>
      </c>
      <c r="Q855" s="20"/>
      <c r="R855" s="20"/>
    </row>
    <row r="856" spans="1:18" x14ac:dyDescent="0.3">
      <c r="A856" s="16">
        <v>44169</v>
      </c>
      <c r="B856" s="15">
        <v>30.11</v>
      </c>
      <c r="D856" s="16">
        <v>44173</v>
      </c>
      <c r="E856" s="15">
        <v>30.87</v>
      </c>
      <c r="Q856" s="20"/>
      <c r="R856" s="20"/>
    </row>
    <row r="857" spans="1:18" x14ac:dyDescent="0.3">
      <c r="A857" s="16">
        <v>44168</v>
      </c>
      <c r="B857" s="15">
        <v>28.99</v>
      </c>
      <c r="D857" s="16">
        <v>44172</v>
      </c>
      <c r="E857" s="15">
        <v>30.93</v>
      </c>
      <c r="Q857" s="20"/>
      <c r="R857" s="20"/>
    </row>
    <row r="858" spans="1:18" x14ac:dyDescent="0.3">
      <c r="A858" s="16">
        <v>44167</v>
      </c>
      <c r="B858" s="15">
        <v>29.54</v>
      </c>
      <c r="D858" s="16">
        <v>44169</v>
      </c>
      <c r="E858" s="15">
        <v>31.41</v>
      </c>
      <c r="Q858" s="20"/>
      <c r="R858" s="20"/>
    </row>
    <row r="859" spans="1:18" x14ac:dyDescent="0.3">
      <c r="A859" s="16">
        <v>44166</v>
      </c>
      <c r="B859" s="15">
        <v>28.85</v>
      </c>
      <c r="D859" s="16">
        <v>44168</v>
      </c>
      <c r="E859" s="15">
        <v>30.35</v>
      </c>
      <c r="Q859" s="20"/>
      <c r="R859" s="20"/>
    </row>
    <row r="860" spans="1:18" x14ac:dyDescent="0.3">
      <c r="A860" s="16">
        <v>44165</v>
      </c>
      <c r="B860" s="15">
        <v>29.13</v>
      </c>
      <c r="D860" s="16">
        <v>44167</v>
      </c>
      <c r="E860" s="15">
        <v>30.9</v>
      </c>
      <c r="Q860" s="20"/>
      <c r="R860" s="20"/>
    </row>
    <row r="861" spans="1:18" x14ac:dyDescent="0.3">
      <c r="A861" s="16">
        <v>44162</v>
      </c>
      <c r="B861" s="15">
        <v>28.13</v>
      </c>
      <c r="D861" s="16">
        <v>44166</v>
      </c>
      <c r="E861" s="15">
        <v>30.22</v>
      </c>
      <c r="Q861" s="20"/>
      <c r="R861" s="20"/>
    </row>
    <row r="862" spans="1:18" x14ac:dyDescent="0.3">
      <c r="A862" s="16">
        <v>44161</v>
      </c>
      <c r="B862" s="15">
        <v>28.1</v>
      </c>
      <c r="D862" s="16">
        <v>44165</v>
      </c>
      <c r="E862" s="15">
        <v>30.45</v>
      </c>
      <c r="Q862" s="20"/>
      <c r="R862" s="20"/>
    </row>
    <row r="863" spans="1:18" x14ac:dyDescent="0.3">
      <c r="A863" s="16">
        <v>44160</v>
      </c>
      <c r="B863" s="15">
        <v>27.62</v>
      </c>
      <c r="D863" s="16">
        <v>44162</v>
      </c>
      <c r="E863" s="15">
        <v>29.44</v>
      </c>
      <c r="Q863" s="20"/>
      <c r="R863" s="20"/>
    </row>
    <row r="864" spans="1:18" x14ac:dyDescent="0.3">
      <c r="A864" s="16">
        <v>44159</v>
      </c>
      <c r="B864" s="15">
        <v>27.63</v>
      </c>
      <c r="D864" s="16">
        <v>44161</v>
      </c>
      <c r="E864" s="15">
        <v>29.4</v>
      </c>
      <c r="Q864" s="20"/>
      <c r="R864" s="20"/>
    </row>
    <row r="865" spans="1:18" x14ac:dyDescent="0.3">
      <c r="A865" s="16">
        <v>44158</v>
      </c>
      <c r="B865" s="15">
        <v>27.25</v>
      </c>
      <c r="D865" s="16">
        <v>44160</v>
      </c>
      <c r="E865" s="15">
        <v>28.9</v>
      </c>
      <c r="Q865" s="20"/>
      <c r="R865" s="20"/>
    </row>
    <row r="866" spans="1:18" x14ac:dyDescent="0.3">
      <c r="A866" s="16">
        <v>44155</v>
      </c>
      <c r="B866" s="15">
        <v>26.74</v>
      </c>
      <c r="D866" s="16">
        <v>44159</v>
      </c>
      <c r="E866" s="15">
        <v>28.93</v>
      </c>
      <c r="Q866" s="20"/>
      <c r="R866" s="20"/>
    </row>
    <row r="867" spans="1:18" x14ac:dyDescent="0.3">
      <c r="A867" s="16">
        <v>44154</v>
      </c>
      <c r="B867" s="15">
        <v>26.35</v>
      </c>
      <c r="D867" s="16">
        <v>44158</v>
      </c>
      <c r="E867" s="15">
        <v>28.52</v>
      </c>
      <c r="Q867" s="20"/>
      <c r="R867" s="20"/>
    </row>
    <row r="868" spans="1:18" x14ac:dyDescent="0.3">
      <c r="A868" s="16">
        <v>44153</v>
      </c>
      <c r="B868" s="15">
        <v>27.19</v>
      </c>
      <c r="D868" s="16">
        <v>44155</v>
      </c>
      <c r="E868" s="15">
        <v>27.99</v>
      </c>
      <c r="Q868" s="20"/>
      <c r="R868" s="20"/>
    </row>
    <row r="869" spans="1:18" x14ac:dyDescent="0.3">
      <c r="A869" s="16">
        <v>44152</v>
      </c>
      <c r="B869" s="15">
        <v>26.64</v>
      </c>
      <c r="D869" s="16">
        <v>44154</v>
      </c>
      <c r="E869" s="15">
        <v>27.59</v>
      </c>
      <c r="Q869" s="20"/>
      <c r="R869" s="20"/>
    </row>
    <row r="870" spans="1:18" x14ac:dyDescent="0.3">
      <c r="A870" s="16">
        <v>44151</v>
      </c>
      <c r="B870" s="15">
        <v>27.23</v>
      </c>
      <c r="D870" s="16">
        <v>44153</v>
      </c>
      <c r="E870" s="15">
        <v>28.41</v>
      </c>
      <c r="Q870" s="20"/>
      <c r="R870" s="20"/>
    </row>
    <row r="871" spans="1:18" x14ac:dyDescent="0.3">
      <c r="A871" s="16">
        <v>44148</v>
      </c>
      <c r="B871" s="15">
        <v>26.29</v>
      </c>
      <c r="D871" s="16">
        <v>44152</v>
      </c>
      <c r="E871" s="15">
        <v>27.95</v>
      </c>
      <c r="Q871" s="20"/>
      <c r="R871" s="20"/>
    </row>
    <row r="872" spans="1:18" x14ac:dyDescent="0.3">
      <c r="A872" s="16">
        <v>44147</v>
      </c>
      <c r="B872" s="15">
        <v>25.92</v>
      </c>
      <c r="D872" s="16">
        <v>44151</v>
      </c>
      <c r="E872" s="15">
        <v>28.7</v>
      </c>
      <c r="Q872" s="20"/>
      <c r="R872" s="20"/>
    </row>
    <row r="873" spans="1:18" x14ac:dyDescent="0.3">
      <c r="A873" s="16">
        <v>44146</v>
      </c>
      <c r="B873" s="15">
        <v>26.12</v>
      </c>
      <c r="D873" s="16">
        <v>44148</v>
      </c>
      <c r="E873" s="15">
        <v>27.59</v>
      </c>
      <c r="Q873" s="20"/>
      <c r="R873" s="20"/>
    </row>
    <row r="874" spans="1:18" x14ac:dyDescent="0.3">
      <c r="A874" s="16">
        <v>44145</v>
      </c>
      <c r="B874" s="15">
        <v>26.22</v>
      </c>
      <c r="D874" s="16">
        <v>44147</v>
      </c>
      <c r="E874" s="15">
        <v>27.24</v>
      </c>
      <c r="Q874" s="20"/>
      <c r="R874" s="20"/>
    </row>
    <row r="875" spans="1:18" x14ac:dyDescent="0.3">
      <c r="A875" s="16">
        <v>44144</v>
      </c>
      <c r="B875" s="15">
        <v>26.55</v>
      </c>
      <c r="D875" s="16">
        <v>44146</v>
      </c>
      <c r="E875" s="15">
        <v>27.46</v>
      </c>
      <c r="Q875" s="20"/>
      <c r="R875" s="20"/>
    </row>
    <row r="876" spans="1:18" x14ac:dyDescent="0.3">
      <c r="A876" s="16">
        <v>44141</v>
      </c>
      <c r="B876" s="15">
        <v>25.43</v>
      </c>
      <c r="D876" s="16">
        <v>44145</v>
      </c>
      <c r="E876" s="15">
        <v>27.61</v>
      </c>
      <c r="Q876" s="20"/>
      <c r="R876" s="20"/>
    </row>
    <row r="877" spans="1:18" x14ac:dyDescent="0.3">
      <c r="A877" s="16">
        <v>44140</v>
      </c>
      <c r="B877" s="15">
        <v>25.98</v>
      </c>
      <c r="D877" s="16">
        <v>44144</v>
      </c>
      <c r="E877" s="15">
        <v>27.95</v>
      </c>
      <c r="Q877" s="20"/>
      <c r="R877" s="20"/>
    </row>
    <row r="878" spans="1:18" x14ac:dyDescent="0.3">
      <c r="A878" s="16">
        <v>44139</v>
      </c>
      <c r="B878" s="15">
        <v>25.1</v>
      </c>
      <c r="D878" s="16">
        <v>44141</v>
      </c>
      <c r="E878" s="15">
        <v>26.84</v>
      </c>
      <c r="Q878" s="20"/>
      <c r="R878" s="20"/>
    </row>
    <row r="879" spans="1:18" x14ac:dyDescent="0.3">
      <c r="A879" s="16">
        <v>44138</v>
      </c>
      <c r="B879" s="15">
        <v>24.37</v>
      </c>
      <c r="D879" s="16">
        <v>44140</v>
      </c>
      <c r="E879" s="15">
        <v>27.42</v>
      </c>
      <c r="Q879" s="20"/>
      <c r="R879" s="20"/>
    </row>
    <row r="880" spans="1:18" x14ac:dyDescent="0.3">
      <c r="A880" s="16">
        <v>44137</v>
      </c>
      <c r="B880" s="15">
        <v>23.66</v>
      </c>
      <c r="D880" s="16">
        <v>44139</v>
      </c>
      <c r="E880" s="15">
        <v>26.56</v>
      </c>
      <c r="Q880" s="20"/>
      <c r="R880" s="20"/>
    </row>
    <row r="881" spans="1:18" x14ac:dyDescent="0.3">
      <c r="A881" s="16">
        <v>44134</v>
      </c>
      <c r="B881" s="15">
        <v>23.69</v>
      </c>
      <c r="D881" s="16">
        <v>44138</v>
      </c>
      <c r="E881" s="15">
        <v>25.85</v>
      </c>
      <c r="Q881" s="20"/>
      <c r="R881" s="20"/>
    </row>
    <row r="882" spans="1:18" x14ac:dyDescent="0.3">
      <c r="A882" s="16">
        <v>44133</v>
      </c>
      <c r="B882" s="15">
        <v>23.66</v>
      </c>
      <c r="D882" s="16">
        <v>44137</v>
      </c>
      <c r="E882" s="15">
        <v>25.15</v>
      </c>
      <c r="Q882" s="20"/>
      <c r="R882" s="20"/>
    </row>
    <row r="883" spans="1:18" x14ac:dyDescent="0.3">
      <c r="A883" s="16">
        <v>44132</v>
      </c>
      <c r="B883" s="15">
        <v>23.03</v>
      </c>
      <c r="D883" s="16">
        <v>44134</v>
      </c>
      <c r="E883" s="15">
        <v>25.19</v>
      </c>
      <c r="Q883" s="20"/>
      <c r="R883" s="20"/>
    </row>
    <row r="884" spans="1:18" x14ac:dyDescent="0.3">
      <c r="A884" s="16">
        <v>44131</v>
      </c>
      <c r="B884" s="15">
        <v>24.07</v>
      </c>
      <c r="D884" s="16">
        <v>44133</v>
      </c>
      <c r="E884" s="15">
        <v>25.14</v>
      </c>
      <c r="Q884" s="20"/>
      <c r="R884" s="20"/>
    </row>
    <row r="885" spans="1:18" x14ac:dyDescent="0.3">
      <c r="A885" s="16">
        <v>44130</v>
      </c>
      <c r="B885" s="15">
        <v>23.85</v>
      </c>
      <c r="D885" s="16">
        <v>44132</v>
      </c>
      <c r="E885" s="15">
        <v>24.51</v>
      </c>
      <c r="Q885" s="20"/>
      <c r="R885" s="20"/>
    </row>
    <row r="886" spans="1:18" x14ac:dyDescent="0.3">
      <c r="A886" s="16">
        <v>44127</v>
      </c>
      <c r="B886" s="15">
        <v>25.49</v>
      </c>
      <c r="D886" s="16">
        <v>44131</v>
      </c>
      <c r="E886" s="15">
        <v>25.54</v>
      </c>
      <c r="Q886" s="20"/>
      <c r="R886" s="20"/>
    </row>
    <row r="887" spans="1:18" x14ac:dyDescent="0.3">
      <c r="A887" s="16">
        <v>44126</v>
      </c>
      <c r="B887" s="15">
        <v>24.18</v>
      </c>
      <c r="D887" s="16">
        <v>44130</v>
      </c>
      <c r="E887" s="15">
        <v>25.34</v>
      </c>
      <c r="Q887" s="20"/>
      <c r="R887" s="20"/>
    </row>
    <row r="888" spans="1:18" x14ac:dyDescent="0.3">
      <c r="A888" s="16">
        <v>44125</v>
      </c>
      <c r="B888" s="15">
        <v>23.56</v>
      </c>
      <c r="D888" s="16">
        <v>44127</v>
      </c>
      <c r="E888" s="15">
        <v>26.99</v>
      </c>
      <c r="Q888" s="20"/>
      <c r="R888" s="20"/>
    </row>
    <row r="889" spans="1:18" x14ac:dyDescent="0.3">
      <c r="A889" s="16">
        <v>44124</v>
      </c>
      <c r="B889" s="15">
        <v>24.41</v>
      </c>
      <c r="D889" s="16">
        <v>44126</v>
      </c>
      <c r="E889" s="15">
        <v>25.69</v>
      </c>
      <c r="Q889" s="20"/>
      <c r="R889" s="20"/>
    </row>
    <row r="890" spans="1:18" x14ac:dyDescent="0.3">
      <c r="A890" s="16">
        <v>44123</v>
      </c>
      <c r="B890" s="15">
        <v>24.99</v>
      </c>
      <c r="D890" s="16">
        <v>44125</v>
      </c>
      <c r="E890" s="15">
        <v>25.09</v>
      </c>
      <c r="Q890" s="20"/>
      <c r="R890" s="20"/>
    </row>
    <row r="891" spans="1:18" x14ac:dyDescent="0.3">
      <c r="A891" s="16">
        <v>44120</v>
      </c>
      <c r="B891" s="15">
        <v>24.9</v>
      </c>
      <c r="D891" s="16">
        <v>44124</v>
      </c>
      <c r="E891" s="15">
        <v>25.93</v>
      </c>
      <c r="Q891" s="20"/>
      <c r="R891" s="20"/>
    </row>
    <row r="892" spans="1:18" x14ac:dyDescent="0.3">
      <c r="A892" s="16">
        <v>44119</v>
      </c>
      <c r="B892" s="15">
        <v>24.97</v>
      </c>
      <c r="D892" s="16">
        <v>44123</v>
      </c>
      <c r="E892" s="15">
        <v>26.5</v>
      </c>
      <c r="Q892" s="20"/>
      <c r="R892" s="20"/>
    </row>
    <row r="893" spans="1:18" x14ac:dyDescent="0.3">
      <c r="A893" s="16">
        <v>44118</v>
      </c>
      <c r="B893" s="15">
        <v>25.75</v>
      </c>
      <c r="D893" s="16">
        <v>44120</v>
      </c>
      <c r="E893" s="15">
        <v>26.41</v>
      </c>
      <c r="Q893" s="20"/>
      <c r="R893" s="20"/>
    </row>
    <row r="894" spans="1:18" x14ac:dyDescent="0.3">
      <c r="A894" s="16">
        <v>44117</v>
      </c>
      <c r="B894" s="15">
        <v>25.22</v>
      </c>
      <c r="D894" s="16">
        <v>44119</v>
      </c>
      <c r="E894" s="15">
        <v>26.49</v>
      </c>
      <c r="Q894" s="20"/>
      <c r="R894" s="20"/>
    </row>
    <row r="895" spans="1:18" x14ac:dyDescent="0.3">
      <c r="A895" s="16">
        <v>44116</v>
      </c>
      <c r="B895" s="15">
        <v>25.87</v>
      </c>
      <c r="D895" s="16">
        <v>44118</v>
      </c>
      <c r="E895" s="15">
        <v>27.3</v>
      </c>
      <c r="Q895" s="20"/>
      <c r="R895" s="20"/>
    </row>
    <row r="896" spans="1:18" x14ac:dyDescent="0.3">
      <c r="A896" s="16">
        <v>44113</v>
      </c>
      <c r="B896" s="15">
        <v>25.71</v>
      </c>
      <c r="D896" s="16">
        <v>44117</v>
      </c>
      <c r="E896" s="15">
        <v>26.77</v>
      </c>
      <c r="Q896" s="20"/>
      <c r="R896" s="20"/>
    </row>
    <row r="897" spans="1:18" x14ac:dyDescent="0.3">
      <c r="A897" s="16">
        <v>44112</v>
      </c>
      <c r="B897" s="15">
        <v>26.32</v>
      </c>
      <c r="D897" s="16">
        <v>44116</v>
      </c>
      <c r="E897" s="15">
        <v>27.45</v>
      </c>
      <c r="Q897" s="20"/>
      <c r="R897" s="20"/>
    </row>
    <row r="898" spans="1:18" x14ac:dyDescent="0.3">
      <c r="A898" s="16">
        <v>44111</v>
      </c>
      <c r="B898" s="15">
        <v>26.87</v>
      </c>
      <c r="D898" s="16">
        <v>44113</v>
      </c>
      <c r="E898" s="15">
        <v>27.29</v>
      </c>
      <c r="Q898" s="20"/>
      <c r="R898" s="20"/>
    </row>
    <row r="899" spans="1:18" x14ac:dyDescent="0.3">
      <c r="A899" s="16">
        <v>44110</v>
      </c>
      <c r="B899" s="15">
        <v>26.76</v>
      </c>
      <c r="D899" s="16">
        <v>44112</v>
      </c>
      <c r="E899" s="15">
        <v>27.93</v>
      </c>
      <c r="Q899" s="20"/>
      <c r="R899" s="20"/>
    </row>
    <row r="900" spans="1:18" x14ac:dyDescent="0.3">
      <c r="A900" s="16">
        <v>44109</v>
      </c>
      <c r="B900" s="15">
        <v>26.91</v>
      </c>
      <c r="D900" s="16">
        <v>44111</v>
      </c>
      <c r="E900" s="15">
        <v>28.49</v>
      </c>
      <c r="Q900" s="20"/>
      <c r="R900" s="20"/>
    </row>
    <row r="901" spans="1:18" x14ac:dyDescent="0.3">
      <c r="A901" s="16">
        <v>44106</v>
      </c>
      <c r="B901" s="15">
        <v>27</v>
      </c>
      <c r="D901" s="16">
        <v>44110</v>
      </c>
      <c r="E901" s="15">
        <v>28.39</v>
      </c>
      <c r="Q901" s="20"/>
      <c r="R901" s="20"/>
    </row>
    <row r="902" spans="1:18" x14ac:dyDescent="0.3">
      <c r="A902" s="16">
        <v>44105</v>
      </c>
      <c r="B902" s="15">
        <v>26.48</v>
      </c>
      <c r="D902" s="16">
        <v>44109</v>
      </c>
      <c r="E902" s="15">
        <v>28.55</v>
      </c>
      <c r="Q902" s="20"/>
      <c r="R902" s="20"/>
    </row>
    <row r="903" spans="1:18" x14ac:dyDescent="0.3">
      <c r="A903" s="16">
        <v>44104</v>
      </c>
      <c r="B903" s="15">
        <v>26.9</v>
      </c>
      <c r="D903" s="16">
        <v>44106</v>
      </c>
      <c r="E903" s="15">
        <v>28.57</v>
      </c>
      <c r="Q903" s="20"/>
      <c r="R903" s="20"/>
    </row>
    <row r="904" spans="1:18" x14ac:dyDescent="0.3">
      <c r="A904" s="16">
        <v>44103</v>
      </c>
      <c r="B904" s="15">
        <v>26.75</v>
      </c>
      <c r="D904" s="16">
        <v>44105</v>
      </c>
      <c r="E904" s="15">
        <v>28.05</v>
      </c>
      <c r="Q904" s="20"/>
      <c r="R904" s="20"/>
    </row>
    <row r="905" spans="1:18" x14ac:dyDescent="0.3">
      <c r="A905" s="16">
        <v>44102</v>
      </c>
      <c r="B905" s="15">
        <v>27.69</v>
      </c>
      <c r="D905" s="16">
        <v>44104</v>
      </c>
      <c r="E905" s="15">
        <v>28.49</v>
      </c>
      <c r="Q905" s="20"/>
      <c r="R905" s="20"/>
    </row>
    <row r="906" spans="1:18" x14ac:dyDescent="0.3">
      <c r="A906" s="16">
        <v>44099</v>
      </c>
      <c r="B906" s="15">
        <v>26.14</v>
      </c>
      <c r="D906" s="16">
        <v>44103</v>
      </c>
      <c r="E906" s="15">
        <v>28.36</v>
      </c>
      <c r="Q906" s="20"/>
      <c r="R906" s="20"/>
    </row>
    <row r="907" spans="1:18" x14ac:dyDescent="0.3">
      <c r="A907" s="16">
        <v>44098</v>
      </c>
      <c r="B907" s="15">
        <v>26.48</v>
      </c>
      <c r="D907" s="16">
        <v>44102</v>
      </c>
      <c r="E907" s="15">
        <v>29.29</v>
      </c>
      <c r="Q907" s="20"/>
      <c r="R907" s="20"/>
    </row>
    <row r="908" spans="1:18" x14ac:dyDescent="0.3">
      <c r="A908" s="16">
        <v>44097</v>
      </c>
      <c r="B908" s="15">
        <v>26.48</v>
      </c>
      <c r="D908" s="16">
        <v>44099</v>
      </c>
      <c r="E908" s="15">
        <v>27.76</v>
      </c>
      <c r="Q908" s="20"/>
      <c r="R908" s="20"/>
    </row>
    <row r="909" spans="1:18" x14ac:dyDescent="0.3">
      <c r="A909" s="16">
        <v>44096</v>
      </c>
      <c r="B909" s="15">
        <v>27.82</v>
      </c>
      <c r="D909" s="16">
        <v>44098</v>
      </c>
      <c r="E909" s="15">
        <v>28.43</v>
      </c>
      <c r="Q909" s="20"/>
      <c r="R909" s="20"/>
    </row>
    <row r="910" spans="1:18" x14ac:dyDescent="0.3">
      <c r="A910" s="16">
        <v>44095</v>
      </c>
      <c r="B910" s="15">
        <v>26.38</v>
      </c>
      <c r="D910" s="16">
        <v>44097</v>
      </c>
      <c r="E910" s="15">
        <v>28.15</v>
      </c>
      <c r="Q910" s="20"/>
      <c r="R910" s="20"/>
    </row>
    <row r="911" spans="1:18" x14ac:dyDescent="0.3">
      <c r="A911" s="16">
        <v>44092</v>
      </c>
      <c r="B911" s="15">
        <v>27.97</v>
      </c>
      <c r="D911" s="16">
        <v>44096</v>
      </c>
      <c r="E911" s="15">
        <v>29.5</v>
      </c>
      <c r="Q911" s="20"/>
      <c r="R911" s="20"/>
    </row>
    <row r="912" spans="1:18" x14ac:dyDescent="0.3">
      <c r="A912" s="16">
        <v>44091</v>
      </c>
      <c r="B912" s="15">
        <v>28.4</v>
      </c>
      <c r="D912" s="16">
        <v>44095</v>
      </c>
      <c r="E912" s="15">
        <v>28.1</v>
      </c>
      <c r="Q912" s="20"/>
      <c r="R912" s="20"/>
    </row>
    <row r="913" spans="1:18" x14ac:dyDescent="0.3">
      <c r="A913" s="16">
        <v>44090</v>
      </c>
      <c r="B913" s="15">
        <v>29.95</v>
      </c>
      <c r="D913" s="16">
        <v>44092</v>
      </c>
      <c r="E913" s="15">
        <v>29.79</v>
      </c>
      <c r="Q913" s="20"/>
      <c r="R913" s="20"/>
    </row>
    <row r="914" spans="1:18" x14ac:dyDescent="0.3">
      <c r="A914" s="16">
        <v>44089</v>
      </c>
      <c r="B914" s="15">
        <v>29.76</v>
      </c>
      <c r="D914" s="16">
        <v>44091</v>
      </c>
      <c r="E914" s="15">
        <v>30.27</v>
      </c>
      <c r="Q914" s="20"/>
      <c r="R914" s="20"/>
    </row>
    <row r="915" spans="1:18" x14ac:dyDescent="0.3">
      <c r="A915" s="16">
        <v>44088</v>
      </c>
      <c r="B915" s="15">
        <v>30.44</v>
      </c>
      <c r="D915" s="16">
        <v>44090</v>
      </c>
      <c r="E915" s="15">
        <v>31.85</v>
      </c>
      <c r="Q915" s="20"/>
      <c r="R915" s="20"/>
    </row>
    <row r="916" spans="1:18" x14ac:dyDescent="0.3">
      <c r="A916" s="16">
        <v>44085</v>
      </c>
      <c r="B916" s="15">
        <v>28.24</v>
      </c>
      <c r="D916" s="16">
        <v>44089</v>
      </c>
      <c r="E916" s="15">
        <v>31.67</v>
      </c>
      <c r="Q916" s="20"/>
      <c r="R916" s="20"/>
    </row>
    <row r="917" spans="1:18" x14ac:dyDescent="0.3">
      <c r="A917" s="16">
        <v>44084</v>
      </c>
      <c r="B917" s="15">
        <v>28.38</v>
      </c>
      <c r="D917" s="16">
        <v>44088</v>
      </c>
      <c r="E917" s="15">
        <v>32.340000000000003</v>
      </c>
      <c r="Q917" s="20"/>
      <c r="R917" s="20"/>
    </row>
    <row r="918" spans="1:18" x14ac:dyDescent="0.3">
      <c r="A918" s="16">
        <v>44083</v>
      </c>
      <c r="B918" s="15">
        <v>27.18</v>
      </c>
      <c r="D918" s="16">
        <v>44085</v>
      </c>
      <c r="E918" s="15">
        <v>30.11</v>
      </c>
      <c r="Q918" s="20"/>
      <c r="R918" s="20"/>
    </row>
    <row r="919" spans="1:18" x14ac:dyDescent="0.3">
      <c r="A919" s="16">
        <v>44082</v>
      </c>
      <c r="B919" s="15">
        <v>26.76</v>
      </c>
      <c r="D919" s="16">
        <v>44084</v>
      </c>
      <c r="E919" s="15">
        <v>30.27</v>
      </c>
      <c r="Q919" s="20"/>
      <c r="R919" s="20"/>
    </row>
    <row r="920" spans="1:18" x14ac:dyDescent="0.3">
      <c r="A920" s="16">
        <v>44081</v>
      </c>
      <c r="B920" s="15">
        <v>27.03</v>
      </c>
      <c r="D920" s="16">
        <v>44083</v>
      </c>
      <c r="E920" s="15">
        <v>29.05</v>
      </c>
      <c r="Q920" s="20"/>
      <c r="R920" s="20"/>
    </row>
    <row r="921" spans="1:18" x14ac:dyDescent="0.3">
      <c r="A921" s="16">
        <v>44079</v>
      </c>
      <c r="B921" s="15">
        <v>27.32</v>
      </c>
      <c r="D921" s="16">
        <v>44082</v>
      </c>
      <c r="E921" s="15">
        <v>28.64</v>
      </c>
      <c r="Q921" s="20"/>
      <c r="R921" s="20"/>
    </row>
    <row r="922" spans="1:18" x14ac:dyDescent="0.3">
      <c r="A922" s="16">
        <v>44078</v>
      </c>
      <c r="B922" s="15">
        <v>27.32</v>
      </c>
      <c r="D922" s="16">
        <v>44081</v>
      </c>
      <c r="E922" s="15">
        <v>28.96</v>
      </c>
      <c r="Q922" s="20"/>
      <c r="R922" s="20"/>
    </row>
    <row r="923" spans="1:18" x14ac:dyDescent="0.3">
      <c r="A923" s="16">
        <v>44077</v>
      </c>
      <c r="B923" s="15">
        <v>28.71</v>
      </c>
      <c r="D923" s="16">
        <v>44078</v>
      </c>
      <c r="E923" s="15">
        <v>29.35</v>
      </c>
      <c r="Q923" s="20"/>
      <c r="R923" s="20"/>
    </row>
    <row r="924" spans="1:18" x14ac:dyDescent="0.3">
      <c r="A924" s="16">
        <v>44076</v>
      </c>
      <c r="B924" s="15">
        <v>28.2</v>
      </c>
      <c r="D924" s="16">
        <v>44077</v>
      </c>
      <c r="E924" s="15">
        <v>30.8</v>
      </c>
      <c r="Q924" s="20"/>
      <c r="R924" s="20"/>
    </row>
    <row r="925" spans="1:18" x14ac:dyDescent="0.3">
      <c r="A925" s="16">
        <v>44075</v>
      </c>
      <c r="B925" s="15">
        <v>27.72</v>
      </c>
      <c r="D925" s="16">
        <v>44076</v>
      </c>
      <c r="E925" s="15">
        <v>30.34</v>
      </c>
      <c r="Q925" s="20"/>
      <c r="R925" s="20"/>
    </row>
    <row r="926" spans="1:18" x14ac:dyDescent="0.3">
      <c r="A926" s="16">
        <v>44074</v>
      </c>
      <c r="B926" s="15">
        <v>28.63</v>
      </c>
      <c r="D926" s="16">
        <v>44075</v>
      </c>
      <c r="E926" s="15">
        <v>29.91</v>
      </c>
      <c r="Q926" s="20"/>
      <c r="R926" s="20"/>
    </row>
    <row r="927" spans="1:18" x14ac:dyDescent="0.3">
      <c r="A927" s="16">
        <v>44071</v>
      </c>
      <c r="B927" s="15">
        <v>29.49</v>
      </c>
      <c r="D927" s="16">
        <v>44074</v>
      </c>
      <c r="E927" s="15">
        <v>30.83</v>
      </c>
      <c r="Q927" s="20"/>
      <c r="R927" s="20"/>
    </row>
    <row r="928" spans="1:18" x14ac:dyDescent="0.3">
      <c r="A928" s="16">
        <v>44070</v>
      </c>
      <c r="B928" s="15">
        <v>28.34</v>
      </c>
      <c r="D928" s="16">
        <v>44071</v>
      </c>
      <c r="E928" s="15">
        <v>31.68</v>
      </c>
      <c r="Q928" s="20"/>
      <c r="R928" s="20"/>
    </row>
    <row r="929" spans="1:18" x14ac:dyDescent="0.3">
      <c r="A929" s="16">
        <v>44069</v>
      </c>
      <c r="B929" s="15">
        <v>28.59</v>
      </c>
      <c r="D929" s="16">
        <v>44070</v>
      </c>
      <c r="E929" s="15">
        <v>30.53</v>
      </c>
      <c r="Q929" s="20"/>
      <c r="R929" s="20"/>
    </row>
    <row r="930" spans="1:18" x14ac:dyDescent="0.3">
      <c r="A930" s="16">
        <v>44068</v>
      </c>
      <c r="B930" s="15">
        <v>28.59</v>
      </c>
      <c r="D930" s="16">
        <v>44069</v>
      </c>
      <c r="E930" s="15">
        <v>30.78</v>
      </c>
      <c r="Q930" s="20"/>
      <c r="R930" s="20"/>
    </row>
    <row r="931" spans="1:18" x14ac:dyDescent="0.3">
      <c r="A931" s="16">
        <v>44067</v>
      </c>
      <c r="B931" s="15">
        <v>27.45</v>
      </c>
      <c r="D931" s="16">
        <v>44068</v>
      </c>
      <c r="E931" s="15">
        <v>30.74</v>
      </c>
      <c r="Q931" s="20"/>
      <c r="R931" s="20"/>
    </row>
    <row r="932" spans="1:18" x14ac:dyDescent="0.3">
      <c r="A932" s="16">
        <v>44065</v>
      </c>
      <c r="B932" s="15">
        <v>25.61</v>
      </c>
      <c r="D932" s="16">
        <v>44067</v>
      </c>
      <c r="E932" s="15">
        <v>29.6</v>
      </c>
      <c r="Q932" s="20"/>
      <c r="R932" s="20"/>
    </row>
    <row r="933" spans="1:18" x14ac:dyDescent="0.3">
      <c r="A933" s="16">
        <v>44063</v>
      </c>
      <c r="B933" s="15">
        <v>25.87</v>
      </c>
      <c r="D933" s="16">
        <v>44064</v>
      </c>
      <c r="E933" s="15">
        <v>27.78</v>
      </c>
      <c r="Q933" s="20"/>
      <c r="R933" s="20"/>
    </row>
    <row r="934" spans="1:18" x14ac:dyDescent="0.3">
      <c r="A934" s="16">
        <v>44062</v>
      </c>
      <c r="B934" s="15">
        <v>26.19</v>
      </c>
      <c r="D934" s="16">
        <v>44063</v>
      </c>
      <c r="E934" s="15">
        <v>28.06</v>
      </c>
      <c r="Q934" s="20"/>
      <c r="R934" s="20"/>
    </row>
    <row r="935" spans="1:18" x14ac:dyDescent="0.3">
      <c r="A935" s="16">
        <v>44061</v>
      </c>
      <c r="B935" s="15">
        <v>26.49</v>
      </c>
      <c r="D935" s="16">
        <v>44062</v>
      </c>
      <c r="E935" s="15">
        <v>28.42</v>
      </c>
      <c r="Q935" s="20"/>
      <c r="R935" s="20"/>
    </row>
    <row r="936" spans="1:18" x14ac:dyDescent="0.3">
      <c r="A936" s="16">
        <v>44060</v>
      </c>
      <c r="B936" s="15">
        <v>26.25</v>
      </c>
      <c r="D936" s="16">
        <v>44061</v>
      </c>
      <c r="E936" s="15">
        <v>28.77</v>
      </c>
      <c r="Q936" s="20"/>
      <c r="R936" s="20"/>
    </row>
    <row r="937" spans="1:18" x14ac:dyDescent="0.3">
      <c r="A937" s="16">
        <v>44057</v>
      </c>
      <c r="B937" s="15">
        <v>25.42</v>
      </c>
      <c r="D937" s="16">
        <v>44060</v>
      </c>
      <c r="E937" s="15">
        <v>28.55</v>
      </c>
      <c r="Q937" s="20"/>
      <c r="R937" s="20"/>
    </row>
    <row r="938" spans="1:18" x14ac:dyDescent="0.3">
      <c r="A938" s="16">
        <v>44056</v>
      </c>
      <c r="B938" s="15">
        <v>25.36</v>
      </c>
      <c r="D938" s="16">
        <v>44057</v>
      </c>
      <c r="E938" s="15">
        <v>27.74</v>
      </c>
      <c r="Q938" s="20"/>
      <c r="R938" s="20"/>
    </row>
    <row r="939" spans="1:18" x14ac:dyDescent="0.3">
      <c r="A939" s="16">
        <v>44055</v>
      </c>
      <c r="B939" s="15">
        <v>25.91</v>
      </c>
      <c r="D939" s="16">
        <v>44056</v>
      </c>
      <c r="E939" s="15">
        <v>27.69</v>
      </c>
      <c r="Q939" s="20"/>
      <c r="R939" s="20"/>
    </row>
    <row r="940" spans="1:18" x14ac:dyDescent="0.3">
      <c r="A940" s="16">
        <v>44054</v>
      </c>
      <c r="B940" s="15">
        <v>26.14</v>
      </c>
      <c r="D940" s="16">
        <v>44055</v>
      </c>
      <c r="E940" s="15">
        <v>28.26</v>
      </c>
      <c r="Q940" s="20"/>
      <c r="R940" s="20"/>
    </row>
    <row r="941" spans="1:18" x14ac:dyDescent="0.3">
      <c r="A941" s="16">
        <v>44053</v>
      </c>
      <c r="B941" s="15">
        <v>26.64</v>
      </c>
      <c r="D941" s="16">
        <v>44054</v>
      </c>
      <c r="E941" s="15">
        <v>28.48</v>
      </c>
      <c r="Q941" s="20"/>
      <c r="R941" s="20"/>
    </row>
    <row r="942" spans="1:18" x14ac:dyDescent="0.3">
      <c r="A942" s="16">
        <v>44050</v>
      </c>
      <c r="B942" s="15">
        <v>26.35</v>
      </c>
      <c r="D942" s="16">
        <v>44053</v>
      </c>
      <c r="E942" s="15">
        <v>29</v>
      </c>
      <c r="Q942" s="20"/>
      <c r="R942" s="20"/>
    </row>
    <row r="943" spans="1:18" x14ac:dyDescent="0.3">
      <c r="A943" s="16">
        <v>44049</v>
      </c>
      <c r="B943" s="15">
        <v>26.32</v>
      </c>
      <c r="D943" s="16">
        <v>44050</v>
      </c>
      <c r="E943" s="15">
        <v>28.71</v>
      </c>
      <c r="Q943" s="20"/>
      <c r="R943" s="20"/>
    </row>
    <row r="944" spans="1:18" x14ac:dyDescent="0.3">
      <c r="A944" s="16">
        <v>44048</v>
      </c>
      <c r="B944" s="15">
        <v>26.7</v>
      </c>
      <c r="D944" s="16">
        <v>44049</v>
      </c>
      <c r="E944" s="15">
        <v>28.7</v>
      </c>
      <c r="Q944" s="20"/>
      <c r="R944" s="20"/>
    </row>
    <row r="945" spans="1:18" x14ac:dyDescent="0.3">
      <c r="A945" s="16">
        <v>44047</v>
      </c>
      <c r="B945" s="15">
        <v>26.76</v>
      </c>
      <c r="D945" s="16">
        <v>44048</v>
      </c>
      <c r="E945" s="15">
        <v>29.12</v>
      </c>
      <c r="Q945" s="20"/>
      <c r="R945" s="20"/>
    </row>
    <row r="946" spans="1:18" x14ac:dyDescent="0.3">
      <c r="A946" s="16">
        <v>44046</v>
      </c>
      <c r="B946" s="15">
        <v>26.05</v>
      </c>
      <c r="D946" s="16">
        <v>44047</v>
      </c>
      <c r="E946" s="15">
        <v>29.19</v>
      </c>
      <c r="Q946" s="20"/>
      <c r="R946" s="20"/>
    </row>
    <row r="947" spans="1:18" x14ac:dyDescent="0.3">
      <c r="A947" s="16">
        <v>44043</v>
      </c>
      <c r="B947" s="15">
        <v>26.21</v>
      </c>
      <c r="D947" s="16">
        <v>44046</v>
      </c>
      <c r="E947" s="15">
        <v>28.48</v>
      </c>
      <c r="Q947" s="20"/>
      <c r="R947" s="20"/>
    </row>
    <row r="948" spans="1:18" x14ac:dyDescent="0.3">
      <c r="A948" s="16">
        <v>44042</v>
      </c>
      <c r="B948" s="15">
        <v>25.31</v>
      </c>
      <c r="D948" s="16">
        <v>44043</v>
      </c>
      <c r="E948" s="15">
        <v>28.6</v>
      </c>
      <c r="Q948" s="20"/>
      <c r="R948" s="20"/>
    </row>
    <row r="949" spans="1:18" x14ac:dyDescent="0.3">
      <c r="A949" s="16">
        <v>44041</v>
      </c>
      <c r="B949" s="15">
        <v>26.07</v>
      </c>
      <c r="D949" s="16">
        <v>44042</v>
      </c>
      <c r="E949" s="15">
        <v>27.86</v>
      </c>
      <c r="Q949" s="20"/>
      <c r="R949" s="20"/>
    </row>
    <row r="950" spans="1:18" x14ac:dyDescent="0.3">
      <c r="A950" s="16">
        <v>44040</v>
      </c>
      <c r="B950" s="15">
        <v>25.64</v>
      </c>
      <c r="D950" s="16">
        <v>44041</v>
      </c>
      <c r="E950" s="15">
        <v>28.49</v>
      </c>
      <c r="Q950" s="20"/>
      <c r="R950" s="20"/>
    </row>
    <row r="951" spans="1:18" x14ac:dyDescent="0.3">
      <c r="A951" s="16">
        <v>44039</v>
      </c>
      <c r="B951" s="15">
        <v>24.93</v>
      </c>
      <c r="D951" s="16">
        <v>44040</v>
      </c>
      <c r="E951" s="15">
        <v>27.97</v>
      </c>
      <c r="Q951" s="20"/>
      <c r="R951" s="20"/>
    </row>
    <row r="952" spans="1:18" x14ac:dyDescent="0.3">
      <c r="A952" s="16">
        <v>44036</v>
      </c>
      <c r="B952" s="15">
        <v>26.29</v>
      </c>
      <c r="D952" s="16">
        <v>44039</v>
      </c>
      <c r="E952" s="15">
        <v>27.19</v>
      </c>
      <c r="Q952" s="20"/>
      <c r="R952" s="20"/>
    </row>
    <row r="953" spans="1:18" x14ac:dyDescent="0.3">
      <c r="A953" s="16">
        <v>44035</v>
      </c>
      <c r="B953" s="15">
        <v>27.25</v>
      </c>
      <c r="D953" s="16">
        <v>44036</v>
      </c>
      <c r="E953" s="15">
        <v>28.59</v>
      </c>
      <c r="Q953" s="20"/>
      <c r="R953" s="20"/>
    </row>
    <row r="954" spans="1:18" x14ac:dyDescent="0.3">
      <c r="A954" s="16">
        <v>44034</v>
      </c>
      <c r="B954" s="15">
        <v>26.56</v>
      </c>
      <c r="D954" s="16">
        <v>44035</v>
      </c>
      <c r="E954" s="15">
        <v>29.55</v>
      </c>
      <c r="Q954" s="20"/>
      <c r="R954" s="20"/>
    </row>
    <row r="955" spans="1:18" x14ac:dyDescent="0.3">
      <c r="A955" s="16">
        <v>44033</v>
      </c>
      <c r="B955" s="15">
        <v>26.54</v>
      </c>
      <c r="D955" s="16">
        <v>44034</v>
      </c>
      <c r="E955" s="15">
        <v>28.82</v>
      </c>
      <c r="Q955" s="20"/>
      <c r="R955" s="20"/>
    </row>
    <row r="956" spans="1:18" x14ac:dyDescent="0.3">
      <c r="A956" s="16">
        <v>44032</v>
      </c>
      <c r="B956" s="15">
        <v>26.09</v>
      </c>
      <c r="D956" s="16">
        <v>44033</v>
      </c>
      <c r="E956" s="15">
        <v>28.75</v>
      </c>
      <c r="Q956" s="20"/>
      <c r="R956" s="20"/>
    </row>
    <row r="957" spans="1:18" x14ac:dyDescent="0.3">
      <c r="A957" s="16">
        <v>44029</v>
      </c>
      <c r="B957" s="15">
        <v>27.74</v>
      </c>
      <c r="D957" s="16">
        <v>44032</v>
      </c>
      <c r="E957" s="15">
        <v>28.36</v>
      </c>
      <c r="Q957" s="20"/>
      <c r="R957" s="20"/>
    </row>
    <row r="958" spans="1:18" x14ac:dyDescent="0.3">
      <c r="A958" s="16">
        <v>44028</v>
      </c>
      <c r="B958" s="15">
        <v>26.52</v>
      </c>
      <c r="D958" s="16">
        <v>44029</v>
      </c>
      <c r="E958" s="15">
        <v>30</v>
      </c>
      <c r="Q958" s="20"/>
      <c r="R958" s="20"/>
    </row>
    <row r="959" spans="1:18" x14ac:dyDescent="0.3">
      <c r="A959" s="16">
        <v>44027</v>
      </c>
      <c r="B959" s="15">
        <v>28.76</v>
      </c>
      <c r="D959" s="16">
        <v>44028</v>
      </c>
      <c r="E959" s="15">
        <v>28.93</v>
      </c>
      <c r="Q959" s="20"/>
      <c r="R959" s="20"/>
    </row>
    <row r="960" spans="1:18" x14ac:dyDescent="0.3">
      <c r="A960" s="16">
        <v>44026</v>
      </c>
      <c r="B960" s="15">
        <v>29.56</v>
      </c>
      <c r="D960" s="16">
        <v>44027</v>
      </c>
      <c r="E960" s="15">
        <v>30.77</v>
      </c>
      <c r="Q960" s="20"/>
      <c r="R960" s="20"/>
    </row>
    <row r="961" spans="1:18" x14ac:dyDescent="0.3">
      <c r="A961" s="16">
        <v>44025</v>
      </c>
      <c r="B961" s="15">
        <v>29.27</v>
      </c>
      <c r="D961" s="16">
        <v>44026</v>
      </c>
      <c r="E961" s="15">
        <v>31.43</v>
      </c>
      <c r="Q961" s="20"/>
      <c r="R961" s="20"/>
    </row>
    <row r="962" spans="1:18" x14ac:dyDescent="0.3">
      <c r="A962" s="16">
        <v>44022</v>
      </c>
      <c r="B962" s="15">
        <v>28.94</v>
      </c>
      <c r="D962" s="16">
        <v>44025</v>
      </c>
      <c r="E962" s="15">
        <v>31.08</v>
      </c>
      <c r="Q962" s="20"/>
      <c r="R962" s="20"/>
    </row>
    <row r="963" spans="1:18" x14ac:dyDescent="0.3">
      <c r="A963" s="16">
        <v>44021</v>
      </c>
      <c r="B963" s="15">
        <v>28.54</v>
      </c>
      <c r="D963" s="16">
        <v>44022</v>
      </c>
      <c r="E963" s="15">
        <v>30.7</v>
      </c>
      <c r="Q963" s="20"/>
      <c r="R963" s="20"/>
    </row>
    <row r="964" spans="1:18" x14ac:dyDescent="0.3">
      <c r="A964" s="16">
        <v>44020</v>
      </c>
      <c r="B964" s="15">
        <v>29.24</v>
      </c>
      <c r="D964" s="16">
        <v>44021</v>
      </c>
      <c r="E964" s="15">
        <v>30.29</v>
      </c>
      <c r="Q964" s="20"/>
      <c r="R964" s="20"/>
    </row>
    <row r="965" spans="1:18" x14ac:dyDescent="0.3">
      <c r="A965" s="16">
        <v>44019</v>
      </c>
      <c r="B965" s="15">
        <v>29.32</v>
      </c>
      <c r="D965" s="16">
        <v>44020</v>
      </c>
      <c r="E965" s="15">
        <v>31</v>
      </c>
      <c r="Q965" s="20"/>
      <c r="R965" s="20"/>
    </row>
    <row r="966" spans="1:18" x14ac:dyDescent="0.3">
      <c r="A966" s="16">
        <v>44018</v>
      </c>
      <c r="B966" s="15">
        <v>29.2</v>
      </c>
      <c r="D966" s="16">
        <v>44019</v>
      </c>
      <c r="E966" s="15">
        <v>31.06</v>
      </c>
      <c r="Q966" s="20"/>
      <c r="R966" s="20"/>
    </row>
    <row r="967" spans="1:18" x14ac:dyDescent="0.3">
      <c r="A967" s="16">
        <v>44015</v>
      </c>
      <c r="B967" s="15">
        <v>27.84</v>
      </c>
      <c r="D967" s="16">
        <v>44018</v>
      </c>
      <c r="E967" s="15">
        <v>31.38</v>
      </c>
      <c r="Q967" s="20"/>
      <c r="R967" s="20"/>
    </row>
    <row r="968" spans="1:18" x14ac:dyDescent="0.3">
      <c r="A968" s="16">
        <v>44014</v>
      </c>
      <c r="B968" s="15">
        <v>27.3</v>
      </c>
      <c r="D968" s="16">
        <v>44015</v>
      </c>
      <c r="E968" s="15">
        <v>29.56</v>
      </c>
      <c r="Q968" s="20"/>
      <c r="R968" s="20"/>
    </row>
    <row r="969" spans="1:18" x14ac:dyDescent="0.3">
      <c r="A969" s="16">
        <v>44013</v>
      </c>
      <c r="B969" s="15">
        <v>27.63</v>
      </c>
      <c r="D969" s="16">
        <v>44014</v>
      </c>
      <c r="E969" s="15">
        <v>29.01</v>
      </c>
      <c r="Q969" s="20"/>
      <c r="R969" s="20"/>
    </row>
    <row r="970" spans="1:18" x14ac:dyDescent="0.3">
      <c r="A970" s="16">
        <v>44012</v>
      </c>
      <c r="B970" s="15">
        <v>26.9</v>
      </c>
      <c r="D970" s="16">
        <v>44013</v>
      </c>
      <c r="E970" s="15">
        <v>29.36</v>
      </c>
      <c r="Q970" s="20"/>
      <c r="R970" s="20"/>
    </row>
    <row r="971" spans="1:18" x14ac:dyDescent="0.3">
      <c r="A971" s="16">
        <v>44011</v>
      </c>
      <c r="B971" s="15">
        <v>26.55</v>
      </c>
      <c r="D971" s="16">
        <v>44012</v>
      </c>
      <c r="E971" s="15">
        <v>28.6</v>
      </c>
      <c r="Q971" s="20"/>
      <c r="R971" s="20"/>
    </row>
    <row r="972" spans="1:18" x14ac:dyDescent="0.3">
      <c r="A972" s="16">
        <v>44008</v>
      </c>
      <c r="B972" s="15">
        <v>24.66</v>
      </c>
      <c r="D972" s="16">
        <v>44011</v>
      </c>
      <c r="E972" s="15">
        <v>28.23</v>
      </c>
      <c r="Q972" s="20"/>
      <c r="R972" s="20"/>
    </row>
    <row r="973" spans="1:18" x14ac:dyDescent="0.3">
      <c r="A973" s="16">
        <v>44007</v>
      </c>
      <c r="B973" s="15">
        <v>25.1</v>
      </c>
      <c r="D973" s="16">
        <v>44008</v>
      </c>
      <c r="E973" s="15">
        <v>26.32</v>
      </c>
      <c r="Q973" s="20"/>
      <c r="R973" s="20"/>
    </row>
    <row r="974" spans="1:18" x14ac:dyDescent="0.3">
      <c r="A974" s="16">
        <v>44006</v>
      </c>
      <c r="B974" s="15">
        <v>25.33</v>
      </c>
      <c r="D974" s="16">
        <v>44007</v>
      </c>
      <c r="E974" s="15">
        <v>26.77</v>
      </c>
      <c r="Q974" s="20"/>
      <c r="R974" s="20"/>
    </row>
    <row r="975" spans="1:18" x14ac:dyDescent="0.3">
      <c r="A975" s="16">
        <v>44005</v>
      </c>
      <c r="B975" s="15">
        <v>25.35</v>
      </c>
      <c r="D975" s="16">
        <v>44006</v>
      </c>
      <c r="E975" s="15">
        <v>26.99</v>
      </c>
      <c r="Q975" s="20"/>
      <c r="R975" s="20"/>
    </row>
    <row r="976" spans="1:18" x14ac:dyDescent="0.3">
      <c r="A976" s="16">
        <v>44004</v>
      </c>
      <c r="B976" s="15">
        <v>24.47</v>
      </c>
      <c r="D976" s="16">
        <v>44005</v>
      </c>
      <c r="E976" s="15">
        <v>27</v>
      </c>
      <c r="Q976" s="20"/>
      <c r="R976" s="20"/>
    </row>
    <row r="977" spans="1:18" x14ac:dyDescent="0.3">
      <c r="A977" s="16">
        <v>44001</v>
      </c>
      <c r="B977" s="15">
        <v>24.09</v>
      </c>
      <c r="D977" s="16">
        <v>44004</v>
      </c>
      <c r="E977" s="15">
        <v>26.1</v>
      </c>
      <c r="Q977" s="20"/>
      <c r="R977" s="20"/>
    </row>
    <row r="978" spans="1:18" x14ac:dyDescent="0.3">
      <c r="A978" s="16">
        <v>44000</v>
      </c>
      <c r="B978" s="15">
        <v>24.4</v>
      </c>
      <c r="D978" s="16">
        <v>44001</v>
      </c>
      <c r="E978" s="15">
        <v>25.74</v>
      </c>
      <c r="Q978" s="20"/>
      <c r="R978" s="20"/>
    </row>
    <row r="979" spans="1:18" x14ac:dyDescent="0.3">
      <c r="A979" s="16">
        <v>43999</v>
      </c>
      <c r="B979" s="15">
        <v>22.69</v>
      </c>
      <c r="D979" s="16">
        <v>44000</v>
      </c>
      <c r="E979" s="15">
        <v>26.05</v>
      </c>
      <c r="Q979" s="20"/>
      <c r="R979" s="20"/>
    </row>
    <row r="980" spans="1:18" x14ac:dyDescent="0.3">
      <c r="A980" s="16">
        <v>43998</v>
      </c>
      <c r="B980" s="15">
        <v>22.71</v>
      </c>
      <c r="D980" s="16">
        <v>43999</v>
      </c>
      <c r="E980" s="15">
        <v>24.32</v>
      </c>
      <c r="Q980" s="20"/>
      <c r="R980" s="20"/>
    </row>
    <row r="981" spans="1:18" x14ac:dyDescent="0.3">
      <c r="A981" s="16">
        <v>43997</v>
      </c>
      <c r="B981" s="15">
        <v>22.09</v>
      </c>
      <c r="D981" s="16">
        <v>43998</v>
      </c>
      <c r="E981" s="15">
        <v>24.35</v>
      </c>
      <c r="Q981" s="20"/>
      <c r="R981" s="20"/>
    </row>
    <row r="982" spans="1:18" x14ac:dyDescent="0.3">
      <c r="A982" s="16">
        <v>43994</v>
      </c>
      <c r="B982" s="15">
        <v>21.93</v>
      </c>
      <c r="D982" s="16">
        <v>43997</v>
      </c>
      <c r="E982" s="15">
        <v>23.74</v>
      </c>
      <c r="Q982" s="20"/>
      <c r="R982" s="20"/>
    </row>
    <row r="983" spans="1:18" x14ac:dyDescent="0.3">
      <c r="A983" s="16">
        <v>43993</v>
      </c>
      <c r="B983" s="15">
        <v>22.2</v>
      </c>
      <c r="D983" s="16">
        <v>43994</v>
      </c>
      <c r="E983" s="15">
        <v>23.59</v>
      </c>
      <c r="Q983" s="20"/>
      <c r="R983" s="20"/>
    </row>
    <row r="984" spans="1:18" x14ac:dyDescent="0.3">
      <c r="A984" s="16">
        <v>43992</v>
      </c>
      <c r="B984" s="15">
        <v>22.84</v>
      </c>
      <c r="D984" s="16">
        <v>43993</v>
      </c>
      <c r="E984" s="15">
        <v>23.85</v>
      </c>
      <c r="Q984" s="20"/>
      <c r="R984" s="20"/>
    </row>
    <row r="985" spans="1:18" x14ac:dyDescent="0.3">
      <c r="A985" s="16">
        <v>43991</v>
      </c>
      <c r="B985" s="15">
        <v>22.41</v>
      </c>
      <c r="D985" s="16">
        <v>43992</v>
      </c>
      <c r="E985" s="15">
        <v>24.49</v>
      </c>
      <c r="Q985" s="20"/>
      <c r="R985" s="20"/>
    </row>
    <row r="986" spans="1:18" x14ac:dyDescent="0.3">
      <c r="A986" s="16">
        <v>43990</v>
      </c>
      <c r="B986" s="15">
        <v>22.64</v>
      </c>
      <c r="D986" s="16">
        <v>43991</v>
      </c>
      <c r="E986" s="15">
        <v>24.06</v>
      </c>
      <c r="Q986" s="20"/>
      <c r="R986" s="20"/>
    </row>
    <row r="987" spans="1:18" x14ac:dyDescent="0.3">
      <c r="A987" s="16">
        <v>43987</v>
      </c>
      <c r="B987" s="15">
        <v>23.16</v>
      </c>
      <c r="D987" s="16">
        <v>43990</v>
      </c>
      <c r="E987" s="15">
        <v>24.3</v>
      </c>
      <c r="Q987" s="20"/>
      <c r="R987" s="20"/>
    </row>
    <row r="988" spans="1:18" x14ac:dyDescent="0.3">
      <c r="A988" s="16">
        <v>43986</v>
      </c>
      <c r="B988" s="15">
        <v>22.13</v>
      </c>
      <c r="D988" s="16">
        <v>43987</v>
      </c>
      <c r="E988" s="15">
        <v>24.84</v>
      </c>
      <c r="Q988" s="20"/>
      <c r="R988" s="20"/>
    </row>
    <row r="989" spans="1:18" x14ac:dyDescent="0.3">
      <c r="A989" s="16">
        <v>43985</v>
      </c>
      <c r="B989" s="15">
        <v>22</v>
      </c>
      <c r="D989" s="16">
        <v>43986</v>
      </c>
      <c r="E989" s="15">
        <v>23.79</v>
      </c>
      <c r="Q989" s="20"/>
      <c r="R989" s="20"/>
    </row>
    <row r="990" spans="1:18" x14ac:dyDescent="0.3">
      <c r="A990" s="16">
        <v>43984</v>
      </c>
      <c r="B990" s="15">
        <v>21.99</v>
      </c>
      <c r="D990" s="16">
        <v>43985</v>
      </c>
      <c r="E990" s="15">
        <v>23.66</v>
      </c>
      <c r="Q990" s="20"/>
      <c r="R990" s="20"/>
    </row>
    <row r="991" spans="1:18" x14ac:dyDescent="0.3">
      <c r="A991" s="16">
        <v>43983</v>
      </c>
      <c r="B991" s="15">
        <v>20.89</v>
      </c>
      <c r="D991" s="16">
        <v>43984</v>
      </c>
      <c r="E991" s="15">
        <v>23.65</v>
      </c>
      <c r="Q991" s="20"/>
      <c r="R991" s="20"/>
    </row>
    <row r="992" spans="1:18" x14ac:dyDescent="0.3">
      <c r="A992" s="16">
        <v>43980</v>
      </c>
      <c r="B992" s="15">
        <v>21.32</v>
      </c>
      <c r="D992" s="16">
        <v>43983</v>
      </c>
      <c r="E992" s="15">
        <v>22.56</v>
      </c>
      <c r="Q992" s="20"/>
      <c r="R992" s="20"/>
    </row>
    <row r="993" spans="1:18" x14ac:dyDescent="0.3">
      <c r="A993" s="16">
        <v>43979</v>
      </c>
      <c r="B993" s="15">
        <v>21.17</v>
      </c>
      <c r="D993" s="16">
        <v>43980</v>
      </c>
      <c r="E993" s="15">
        <v>22.99</v>
      </c>
      <c r="Q993" s="20"/>
      <c r="R993" s="20"/>
    </row>
    <row r="994" spans="1:18" x14ac:dyDescent="0.3">
      <c r="A994" s="16">
        <v>43978</v>
      </c>
      <c r="B994" s="15">
        <v>21.24</v>
      </c>
      <c r="D994" s="16">
        <v>43979</v>
      </c>
      <c r="E994" s="15">
        <v>22.85</v>
      </c>
      <c r="Q994" s="20"/>
      <c r="R994" s="20"/>
    </row>
    <row r="995" spans="1:18" x14ac:dyDescent="0.3">
      <c r="A995" s="16">
        <v>43977</v>
      </c>
      <c r="B995" s="15">
        <v>21.52</v>
      </c>
      <c r="D995" s="16">
        <v>43978</v>
      </c>
      <c r="E995" s="15">
        <v>22.95</v>
      </c>
      <c r="Q995" s="20"/>
      <c r="R995" s="20"/>
    </row>
    <row r="996" spans="1:18" x14ac:dyDescent="0.3">
      <c r="A996" s="16">
        <v>43976</v>
      </c>
      <c r="B996" s="15">
        <v>21.52</v>
      </c>
      <c r="D996" s="16">
        <v>43977</v>
      </c>
      <c r="E996" s="15">
        <v>23.22</v>
      </c>
      <c r="Q996" s="20"/>
      <c r="R996" s="20"/>
    </row>
    <row r="997" spans="1:18" x14ac:dyDescent="0.3">
      <c r="A997" s="16">
        <v>43973</v>
      </c>
      <c r="B997" s="15">
        <v>21.33</v>
      </c>
      <c r="D997" s="16">
        <v>43976</v>
      </c>
      <c r="E997" s="15">
        <v>23.19</v>
      </c>
      <c r="Q997" s="20"/>
      <c r="R997" s="20"/>
    </row>
    <row r="998" spans="1:18" x14ac:dyDescent="0.3">
      <c r="A998" s="16">
        <v>43972</v>
      </c>
      <c r="B998" s="15">
        <v>21.11</v>
      </c>
      <c r="D998" s="16">
        <v>43973</v>
      </c>
      <c r="E998" s="15">
        <v>23</v>
      </c>
      <c r="Q998" s="20"/>
      <c r="R998" s="20"/>
    </row>
    <row r="999" spans="1:18" x14ac:dyDescent="0.3">
      <c r="A999" s="16">
        <v>43971</v>
      </c>
      <c r="B999" s="15">
        <v>21.19</v>
      </c>
      <c r="D999" s="16">
        <v>43972</v>
      </c>
      <c r="E999" s="15">
        <v>22.77</v>
      </c>
      <c r="Q999" s="20"/>
      <c r="R999" s="20"/>
    </row>
    <row r="1000" spans="1:18" x14ac:dyDescent="0.3">
      <c r="A1000" s="16">
        <v>43970</v>
      </c>
      <c r="B1000" s="15">
        <v>19.91</v>
      </c>
      <c r="D1000" s="16">
        <v>43971</v>
      </c>
      <c r="E1000" s="15">
        <v>22.86</v>
      </c>
      <c r="Q1000" s="20"/>
      <c r="R1000" s="20"/>
    </row>
    <row r="1001" spans="1:18" x14ac:dyDescent="0.3">
      <c r="A1001" s="16">
        <v>43969</v>
      </c>
      <c r="B1001" s="15">
        <v>20.260000000000002</v>
      </c>
      <c r="D1001" s="16">
        <v>43970</v>
      </c>
      <c r="E1001" s="15">
        <v>21.56</v>
      </c>
      <c r="Q1001" s="20"/>
      <c r="R1001" s="20"/>
    </row>
    <row r="1002" spans="1:18" x14ac:dyDescent="0.3">
      <c r="A1002" s="16">
        <v>43966</v>
      </c>
      <c r="B1002" s="15">
        <v>19.09</v>
      </c>
      <c r="D1002" s="16">
        <v>43969</v>
      </c>
      <c r="E1002" s="15">
        <v>21.94</v>
      </c>
      <c r="Q1002" s="20"/>
      <c r="R1002" s="20"/>
    </row>
    <row r="1003" spans="1:18" x14ac:dyDescent="0.3">
      <c r="A1003" s="16">
        <v>43965</v>
      </c>
      <c r="B1003" s="15">
        <v>18.760000000000002</v>
      </c>
      <c r="D1003" s="16">
        <v>43966</v>
      </c>
      <c r="E1003" s="15">
        <v>20.77</v>
      </c>
      <c r="Q1003" s="20"/>
      <c r="R1003" s="20"/>
    </row>
    <row r="1004" spans="1:18" x14ac:dyDescent="0.3">
      <c r="A1004" s="16">
        <v>43964</v>
      </c>
      <c r="B1004" s="15">
        <v>18.579999999999998</v>
      </c>
      <c r="D1004" s="16">
        <v>43965</v>
      </c>
      <c r="E1004" s="15">
        <v>20.43</v>
      </c>
      <c r="Q1004" s="20"/>
      <c r="R1004" s="20"/>
    </row>
    <row r="1005" spans="1:18" x14ac:dyDescent="0.3">
      <c r="A1005" s="16">
        <v>43963</v>
      </c>
      <c r="B1005" s="15">
        <v>18.43</v>
      </c>
      <c r="D1005" s="16">
        <v>43964</v>
      </c>
      <c r="E1005" s="15">
        <v>20.27</v>
      </c>
      <c r="Q1005" s="20"/>
      <c r="R1005" s="20"/>
    </row>
    <row r="1006" spans="1:18" x14ac:dyDescent="0.3">
      <c r="A1006" s="16">
        <v>43962</v>
      </c>
      <c r="B1006" s="15">
        <v>18.98</v>
      </c>
      <c r="D1006" s="16">
        <v>43963</v>
      </c>
      <c r="E1006" s="15">
        <v>20.11</v>
      </c>
      <c r="Q1006" s="20"/>
      <c r="R1006" s="20"/>
    </row>
    <row r="1007" spans="1:18" x14ac:dyDescent="0.3">
      <c r="A1007" s="16">
        <v>43959</v>
      </c>
      <c r="B1007" s="15">
        <v>19.260000000000002</v>
      </c>
      <c r="D1007" s="16">
        <v>43962</v>
      </c>
      <c r="E1007" s="15">
        <v>20.66</v>
      </c>
      <c r="Q1007" s="20"/>
      <c r="R1007" s="20"/>
    </row>
    <row r="1008" spans="1:18" x14ac:dyDescent="0.3">
      <c r="A1008" s="16">
        <v>43958</v>
      </c>
      <c r="B1008" s="15">
        <v>19.46</v>
      </c>
      <c r="D1008" s="16">
        <v>43959</v>
      </c>
      <c r="E1008" s="15">
        <v>20.95</v>
      </c>
      <c r="Q1008" s="20"/>
      <c r="R1008" s="20"/>
    </row>
    <row r="1009" spans="1:18" x14ac:dyDescent="0.3">
      <c r="A1009" s="16">
        <v>43957</v>
      </c>
      <c r="B1009" s="15">
        <v>18.920000000000002</v>
      </c>
      <c r="D1009" s="16">
        <v>43958</v>
      </c>
      <c r="E1009" s="15">
        <v>21.13</v>
      </c>
      <c r="Q1009" s="20"/>
      <c r="R1009" s="20"/>
    </row>
    <row r="1010" spans="1:18" x14ac:dyDescent="0.3">
      <c r="A1010" s="16">
        <v>43956</v>
      </c>
      <c r="B1010" s="15">
        <v>19.02</v>
      </c>
      <c r="D1010" s="16">
        <v>43957</v>
      </c>
      <c r="E1010" s="15">
        <v>20.65</v>
      </c>
      <c r="Q1010" s="20"/>
      <c r="R1010" s="20"/>
    </row>
    <row r="1011" spans="1:18" x14ac:dyDescent="0.3">
      <c r="A1011" s="16">
        <v>43955</v>
      </c>
      <c r="B1011" s="15">
        <v>19.28</v>
      </c>
      <c r="D1011" s="16">
        <v>43956</v>
      </c>
      <c r="E1011" s="15">
        <v>20.74</v>
      </c>
      <c r="Q1011" s="20"/>
      <c r="R1011" s="20"/>
    </row>
    <row r="1012" spans="1:18" x14ac:dyDescent="0.3">
      <c r="A1012" s="16">
        <v>43951</v>
      </c>
      <c r="B1012" s="15">
        <v>19.5</v>
      </c>
      <c r="D1012" s="16">
        <v>43955</v>
      </c>
      <c r="E1012" s="15">
        <v>21</v>
      </c>
      <c r="Q1012" s="20"/>
      <c r="R1012" s="20"/>
    </row>
    <row r="1013" spans="1:18" x14ac:dyDescent="0.3">
      <c r="A1013" s="16">
        <v>43950</v>
      </c>
      <c r="B1013" s="15">
        <v>20.11</v>
      </c>
      <c r="D1013" s="16">
        <v>43952</v>
      </c>
      <c r="E1013" s="15">
        <v>20.62</v>
      </c>
      <c r="Q1013" s="20"/>
      <c r="R1013" s="20"/>
    </row>
    <row r="1014" spans="1:18" x14ac:dyDescent="0.3">
      <c r="A1014" s="16">
        <v>43949</v>
      </c>
      <c r="B1014" s="15">
        <v>20.13</v>
      </c>
      <c r="D1014" s="16">
        <v>43951</v>
      </c>
      <c r="E1014" s="15">
        <v>21.22</v>
      </c>
      <c r="Q1014" s="20"/>
      <c r="R1014" s="20"/>
    </row>
    <row r="1015" spans="1:18" x14ac:dyDescent="0.3">
      <c r="A1015" s="16">
        <v>43948</v>
      </c>
      <c r="B1015" s="15">
        <v>20.2</v>
      </c>
      <c r="D1015" s="16">
        <v>43950</v>
      </c>
      <c r="E1015" s="15">
        <v>21.82</v>
      </c>
      <c r="Q1015" s="20"/>
      <c r="R1015" s="20"/>
    </row>
    <row r="1016" spans="1:18" x14ac:dyDescent="0.3">
      <c r="A1016" s="16">
        <v>43945</v>
      </c>
      <c r="B1016" s="15">
        <v>20.66</v>
      </c>
      <c r="D1016" s="16">
        <v>43949</v>
      </c>
      <c r="E1016" s="15">
        <v>21.85</v>
      </c>
      <c r="Q1016" s="20"/>
      <c r="R1016" s="20"/>
    </row>
    <row r="1017" spans="1:18" x14ac:dyDescent="0.3">
      <c r="A1017" s="16">
        <v>43944</v>
      </c>
      <c r="B1017" s="15">
        <v>20.94</v>
      </c>
      <c r="D1017" s="16">
        <v>43948</v>
      </c>
      <c r="E1017" s="15">
        <v>21.95</v>
      </c>
      <c r="Q1017" s="20"/>
      <c r="R1017" s="20"/>
    </row>
    <row r="1018" spans="1:18" x14ac:dyDescent="0.3">
      <c r="A1018" s="16">
        <v>43943</v>
      </c>
      <c r="B1018" s="15">
        <v>20.57</v>
      </c>
      <c r="D1018" s="16">
        <v>43945</v>
      </c>
      <c r="E1018" s="15">
        <v>22.38</v>
      </c>
      <c r="Q1018" s="20"/>
      <c r="R1018" s="20"/>
    </row>
    <row r="1019" spans="1:18" x14ac:dyDescent="0.3">
      <c r="A1019" s="16">
        <v>43942</v>
      </c>
      <c r="B1019" s="15">
        <v>19.78</v>
      </c>
      <c r="D1019" s="16">
        <v>43944</v>
      </c>
      <c r="E1019" s="15">
        <v>22.67</v>
      </c>
      <c r="Q1019" s="20"/>
      <c r="R1019" s="20"/>
    </row>
    <row r="1020" spans="1:18" x14ac:dyDescent="0.3">
      <c r="A1020" s="16">
        <v>43941</v>
      </c>
      <c r="B1020" s="15">
        <v>21.29</v>
      </c>
      <c r="D1020" s="16">
        <v>43943</v>
      </c>
      <c r="E1020" s="15">
        <v>22.3</v>
      </c>
      <c r="Q1020" s="20"/>
      <c r="R1020" s="20"/>
    </row>
    <row r="1021" spans="1:18" x14ac:dyDescent="0.3">
      <c r="A1021" s="16">
        <v>43938</v>
      </c>
      <c r="B1021" s="15">
        <v>21.62</v>
      </c>
      <c r="D1021" s="16">
        <v>43942</v>
      </c>
      <c r="E1021" s="15">
        <v>21.46</v>
      </c>
      <c r="Q1021" s="20"/>
      <c r="R1021" s="20"/>
    </row>
    <row r="1022" spans="1:18" x14ac:dyDescent="0.3">
      <c r="A1022" s="16">
        <v>43937</v>
      </c>
      <c r="B1022" s="15">
        <v>20.84</v>
      </c>
      <c r="D1022" s="16">
        <v>43941</v>
      </c>
      <c r="E1022" s="15">
        <v>22.97</v>
      </c>
      <c r="Q1022" s="20"/>
      <c r="R1022" s="20"/>
    </row>
    <row r="1023" spans="1:18" x14ac:dyDescent="0.3">
      <c r="A1023" s="16">
        <v>43936</v>
      </c>
      <c r="B1023" s="15">
        <v>19.170000000000002</v>
      </c>
      <c r="D1023" s="16">
        <v>43938</v>
      </c>
      <c r="E1023" s="15">
        <v>23.3</v>
      </c>
      <c r="Q1023" s="20"/>
      <c r="R1023" s="20"/>
    </row>
    <row r="1024" spans="1:18" x14ac:dyDescent="0.3">
      <c r="A1024" s="16">
        <v>43935</v>
      </c>
      <c r="B1024" s="15">
        <v>19.850000000000001</v>
      </c>
      <c r="D1024" s="16">
        <v>43937</v>
      </c>
      <c r="E1024" s="15">
        <v>22.51</v>
      </c>
      <c r="Q1024" s="20"/>
      <c r="R1024" s="20"/>
    </row>
    <row r="1025" spans="1:18" x14ac:dyDescent="0.3">
      <c r="A1025" s="16">
        <v>43930</v>
      </c>
      <c r="B1025" s="15">
        <v>20.98</v>
      </c>
      <c r="D1025" s="16">
        <v>43936</v>
      </c>
      <c r="E1025" s="15">
        <v>20.81</v>
      </c>
      <c r="Q1025" s="20"/>
      <c r="R1025" s="20"/>
    </row>
    <row r="1026" spans="1:18" x14ac:dyDescent="0.3">
      <c r="A1026" s="16">
        <v>43929</v>
      </c>
      <c r="B1026" s="15">
        <v>21.03</v>
      </c>
      <c r="D1026" s="16">
        <v>43935</v>
      </c>
      <c r="E1026" s="15">
        <v>21.4</v>
      </c>
      <c r="Q1026" s="20"/>
      <c r="R1026" s="20"/>
    </row>
    <row r="1027" spans="1:18" x14ac:dyDescent="0.3">
      <c r="A1027" s="16">
        <v>43928</v>
      </c>
      <c r="B1027" s="15">
        <v>20.399999999999999</v>
      </c>
      <c r="D1027" s="16">
        <v>43930</v>
      </c>
      <c r="E1027" s="15">
        <v>22.7</v>
      </c>
      <c r="Q1027" s="20"/>
      <c r="R1027" s="20"/>
    </row>
    <row r="1028" spans="1:18" x14ac:dyDescent="0.3">
      <c r="A1028" s="16">
        <v>43927</v>
      </c>
      <c r="B1028" s="15">
        <v>20.28</v>
      </c>
      <c r="D1028" s="16">
        <v>43929</v>
      </c>
      <c r="E1028" s="15">
        <v>22.77</v>
      </c>
      <c r="Q1028" s="20"/>
      <c r="R1028" s="20"/>
    </row>
    <row r="1029" spans="1:18" x14ac:dyDescent="0.3">
      <c r="A1029" s="16">
        <v>43924</v>
      </c>
      <c r="B1029" s="15">
        <v>17.84</v>
      </c>
      <c r="D1029" s="16">
        <v>43928</v>
      </c>
      <c r="E1029" s="15">
        <v>22.14</v>
      </c>
      <c r="Q1029" s="20"/>
      <c r="R1029" s="20"/>
    </row>
    <row r="1030" spans="1:18" x14ac:dyDescent="0.3">
      <c r="A1030" s="16">
        <v>43923</v>
      </c>
      <c r="B1030" s="15">
        <v>17.93</v>
      </c>
      <c r="D1030" s="16">
        <v>43927</v>
      </c>
      <c r="E1030" s="15">
        <v>22.01</v>
      </c>
      <c r="Q1030" s="20"/>
      <c r="R1030" s="20"/>
    </row>
    <row r="1031" spans="1:18" x14ac:dyDescent="0.3">
      <c r="A1031" s="16">
        <v>43922</v>
      </c>
      <c r="B1031" s="15">
        <v>16.95</v>
      </c>
      <c r="D1031" s="16">
        <v>43924</v>
      </c>
      <c r="E1031" s="15">
        <v>19.579999999999998</v>
      </c>
      <c r="Q1031" s="20"/>
      <c r="R1031" s="20"/>
    </row>
    <row r="1032" spans="1:18" x14ac:dyDescent="0.3">
      <c r="A1032" s="16">
        <v>43921</v>
      </c>
      <c r="B1032" s="15">
        <v>17.54</v>
      </c>
      <c r="D1032" s="16">
        <v>43923</v>
      </c>
      <c r="E1032" s="15">
        <v>19.66</v>
      </c>
      <c r="Q1032" s="20"/>
      <c r="R1032" s="20"/>
    </row>
    <row r="1033" spans="1:18" x14ac:dyDescent="0.3">
      <c r="A1033" s="16">
        <v>43920</v>
      </c>
      <c r="B1033" s="15">
        <v>16.93</v>
      </c>
      <c r="D1033" s="16">
        <v>43922</v>
      </c>
      <c r="E1033" s="15">
        <v>18.670000000000002</v>
      </c>
      <c r="Q1033" s="20"/>
      <c r="R1033" s="20"/>
    </row>
    <row r="1034" spans="1:18" x14ac:dyDescent="0.3">
      <c r="A1034" s="16">
        <v>43917</v>
      </c>
      <c r="B1034" s="15">
        <v>16.260000000000002</v>
      </c>
      <c r="D1034" s="16">
        <v>43921</v>
      </c>
      <c r="E1034" s="15">
        <v>19.27</v>
      </c>
      <c r="Q1034" s="20"/>
      <c r="R1034" s="20"/>
    </row>
    <row r="1035" spans="1:18" x14ac:dyDescent="0.3">
      <c r="A1035" s="16">
        <v>43916</v>
      </c>
      <c r="B1035" s="15">
        <v>17.22</v>
      </c>
      <c r="D1035" s="16">
        <v>43920</v>
      </c>
      <c r="E1035" s="15">
        <v>18.64</v>
      </c>
      <c r="Q1035" s="20"/>
      <c r="R1035" s="20"/>
    </row>
    <row r="1036" spans="1:18" x14ac:dyDescent="0.3">
      <c r="A1036" s="16">
        <v>43915</v>
      </c>
      <c r="B1036" s="15">
        <v>17.420000000000002</v>
      </c>
      <c r="D1036" s="16">
        <v>43917</v>
      </c>
      <c r="E1036" s="15">
        <v>17.98</v>
      </c>
      <c r="Q1036" s="20"/>
      <c r="R1036" s="20"/>
    </row>
    <row r="1037" spans="1:18" x14ac:dyDescent="0.3">
      <c r="A1037" s="16">
        <v>43914</v>
      </c>
      <c r="B1037" s="15">
        <v>16.7</v>
      </c>
      <c r="D1037" s="16">
        <v>43916</v>
      </c>
      <c r="E1037" s="15">
        <v>18.96</v>
      </c>
      <c r="Q1037" s="20"/>
      <c r="R1037" s="20"/>
    </row>
    <row r="1038" spans="1:18" x14ac:dyDescent="0.3">
      <c r="A1038" s="16">
        <v>43913</v>
      </c>
      <c r="B1038" s="15">
        <v>15.45</v>
      </c>
      <c r="D1038" s="16">
        <v>43915</v>
      </c>
      <c r="E1038" s="15">
        <v>19.12</v>
      </c>
      <c r="Q1038" s="20"/>
      <c r="R1038" s="20"/>
    </row>
    <row r="1039" spans="1:18" x14ac:dyDescent="0.3">
      <c r="A1039" s="16">
        <v>43910</v>
      </c>
      <c r="B1039" s="15">
        <v>16.03</v>
      </c>
      <c r="D1039" s="16">
        <v>43914</v>
      </c>
      <c r="E1039" s="15">
        <v>18.41</v>
      </c>
      <c r="Q1039" s="20"/>
      <c r="R1039" s="20"/>
    </row>
    <row r="1040" spans="1:18" x14ac:dyDescent="0.3">
      <c r="A1040" s="16">
        <v>43909</v>
      </c>
      <c r="B1040" s="15">
        <v>16.309999999999999</v>
      </c>
      <c r="D1040" s="16">
        <v>43913</v>
      </c>
      <c r="E1040" s="15">
        <v>17.16</v>
      </c>
      <c r="Q1040" s="20"/>
      <c r="R1040" s="20"/>
    </row>
    <row r="1041" spans="1:18" x14ac:dyDescent="0.3">
      <c r="A1041" s="16">
        <v>43908</v>
      </c>
      <c r="B1041" s="15">
        <v>15.23</v>
      </c>
      <c r="D1041" s="16">
        <v>43910</v>
      </c>
      <c r="E1041" s="15">
        <v>17.649999999999999</v>
      </c>
      <c r="Q1041" s="20"/>
      <c r="R1041" s="20"/>
    </row>
    <row r="1042" spans="1:18" x14ac:dyDescent="0.3">
      <c r="A1042" s="16">
        <v>43907</v>
      </c>
      <c r="B1042" s="15">
        <v>18.239999999999998</v>
      </c>
      <c r="D1042" s="16">
        <v>43909</v>
      </c>
      <c r="E1042" s="15">
        <v>18</v>
      </c>
      <c r="Q1042" s="20"/>
      <c r="R1042" s="20"/>
    </row>
    <row r="1043" spans="1:18" x14ac:dyDescent="0.3">
      <c r="A1043" s="16">
        <v>43906</v>
      </c>
      <c r="B1043" s="15">
        <v>19.41</v>
      </c>
      <c r="D1043" s="16">
        <v>43908</v>
      </c>
      <c r="E1043" s="15">
        <v>16.850000000000001</v>
      </c>
      <c r="Q1043" s="20"/>
      <c r="R1043" s="20"/>
    </row>
    <row r="1044" spans="1:18" x14ac:dyDescent="0.3">
      <c r="A1044" s="16">
        <v>43903</v>
      </c>
      <c r="B1044" s="15">
        <v>21.9</v>
      </c>
      <c r="D1044" s="16">
        <v>43907</v>
      </c>
      <c r="E1044" s="15">
        <v>19.739999999999998</v>
      </c>
      <c r="Q1044" s="20"/>
      <c r="R1044" s="20"/>
    </row>
    <row r="1045" spans="1:18" x14ac:dyDescent="0.3">
      <c r="A1045" s="16">
        <v>43902</v>
      </c>
      <c r="B1045" s="15">
        <v>22.5</v>
      </c>
      <c r="D1045" s="16">
        <v>43906</v>
      </c>
      <c r="E1045" s="15">
        <v>20.65</v>
      </c>
      <c r="Q1045" s="20"/>
      <c r="R1045" s="20"/>
    </row>
    <row r="1046" spans="1:18" x14ac:dyDescent="0.3">
      <c r="A1046" s="16">
        <v>43901</v>
      </c>
      <c r="B1046" s="15">
        <v>23.89</v>
      </c>
      <c r="D1046" s="16">
        <v>43903</v>
      </c>
      <c r="E1046" s="15">
        <v>23.05</v>
      </c>
      <c r="Q1046" s="20"/>
      <c r="R1046" s="20"/>
    </row>
    <row r="1047" spans="1:18" x14ac:dyDescent="0.3">
      <c r="A1047" s="16">
        <v>43900</v>
      </c>
      <c r="B1047" s="15">
        <v>24.06</v>
      </c>
      <c r="D1047" s="16">
        <v>43902</v>
      </c>
      <c r="E1047" s="15">
        <v>23.63</v>
      </c>
      <c r="Q1047" s="20"/>
      <c r="R1047" s="20"/>
    </row>
    <row r="1048" spans="1:18" x14ac:dyDescent="0.3">
      <c r="A1048" s="16">
        <v>43899</v>
      </c>
      <c r="B1048" s="15">
        <v>23.25</v>
      </c>
      <c r="D1048" s="16">
        <v>43901</v>
      </c>
      <c r="E1048" s="15">
        <v>25</v>
      </c>
      <c r="Q1048" s="20"/>
      <c r="R1048" s="20"/>
    </row>
    <row r="1049" spans="1:18" x14ac:dyDescent="0.3">
      <c r="A1049" s="16">
        <v>43896</v>
      </c>
      <c r="B1049" s="15">
        <v>23.39</v>
      </c>
      <c r="D1049" s="16">
        <v>43900</v>
      </c>
      <c r="E1049" s="15">
        <v>25.16</v>
      </c>
      <c r="Q1049" s="20"/>
      <c r="R1049" s="20"/>
    </row>
    <row r="1050" spans="1:18" x14ac:dyDescent="0.3">
      <c r="A1050" s="16">
        <v>43895</v>
      </c>
      <c r="B1050" s="15">
        <v>23.77</v>
      </c>
      <c r="D1050" s="16">
        <v>43899</v>
      </c>
      <c r="E1050" s="15">
        <v>24.34</v>
      </c>
      <c r="Q1050" s="20"/>
      <c r="R1050" s="20"/>
    </row>
    <row r="1051" spans="1:18" x14ac:dyDescent="0.3">
      <c r="A1051" s="16">
        <v>43894</v>
      </c>
      <c r="B1051" s="15">
        <v>23.79</v>
      </c>
      <c r="D1051" s="16">
        <v>43896</v>
      </c>
      <c r="E1051" s="15">
        <v>24.49</v>
      </c>
      <c r="Q1051" s="20"/>
      <c r="R1051" s="20"/>
    </row>
    <row r="1052" spans="1:18" x14ac:dyDescent="0.3">
      <c r="A1052" s="16">
        <v>43893</v>
      </c>
      <c r="B1052" s="15">
        <v>23.34</v>
      </c>
      <c r="D1052" s="16">
        <v>43895</v>
      </c>
      <c r="E1052" s="15">
        <v>24.87</v>
      </c>
      <c r="Q1052" s="20"/>
      <c r="R1052" s="20"/>
    </row>
    <row r="1053" spans="1:18" x14ac:dyDescent="0.3">
      <c r="A1053" s="16">
        <v>43892</v>
      </c>
      <c r="B1053" s="15">
        <v>23.48</v>
      </c>
      <c r="D1053" s="16">
        <v>43894</v>
      </c>
      <c r="E1053" s="15">
        <v>24.9</v>
      </c>
      <c r="Q1053" s="20"/>
      <c r="R1053" s="20"/>
    </row>
    <row r="1054" spans="1:18" x14ac:dyDescent="0.3">
      <c r="A1054" s="16">
        <v>43889</v>
      </c>
      <c r="B1054" s="15">
        <v>23.57</v>
      </c>
      <c r="D1054" s="16">
        <v>43893</v>
      </c>
      <c r="E1054" s="15">
        <v>24.43</v>
      </c>
      <c r="Q1054" s="20"/>
      <c r="R1054" s="20"/>
    </row>
    <row r="1055" spans="1:18" x14ac:dyDescent="0.3">
      <c r="A1055" s="16">
        <v>43888</v>
      </c>
      <c r="B1055" s="15">
        <v>23.57</v>
      </c>
      <c r="D1055" s="16">
        <v>43892</v>
      </c>
      <c r="E1055" s="15">
        <v>24.59</v>
      </c>
      <c r="Q1055" s="20"/>
      <c r="R1055" s="20"/>
    </row>
    <row r="1056" spans="1:18" x14ac:dyDescent="0.3">
      <c r="A1056" s="16">
        <v>43887</v>
      </c>
      <c r="B1056" s="15">
        <v>24.23</v>
      </c>
      <c r="D1056" s="16">
        <v>43889</v>
      </c>
      <c r="E1056" s="15">
        <v>24.68</v>
      </c>
      <c r="Q1056" s="20"/>
      <c r="R1056" s="20"/>
    </row>
    <row r="1057" spans="1:18" x14ac:dyDescent="0.3">
      <c r="A1057" s="16">
        <v>43886</v>
      </c>
      <c r="B1057" s="15">
        <v>24.14</v>
      </c>
      <c r="D1057" s="16">
        <v>43888</v>
      </c>
      <c r="E1057" s="15">
        <v>24.68</v>
      </c>
      <c r="Q1057" s="20"/>
      <c r="R1057" s="20"/>
    </row>
    <row r="1058" spans="1:18" x14ac:dyDescent="0.3">
      <c r="A1058" s="16">
        <v>43885</v>
      </c>
      <c r="B1058" s="15">
        <v>24.53</v>
      </c>
      <c r="D1058" s="16">
        <v>43887</v>
      </c>
      <c r="E1058" s="15">
        <v>25.35</v>
      </c>
      <c r="Q1058" s="20"/>
      <c r="R1058" s="20"/>
    </row>
    <row r="1059" spans="1:18" x14ac:dyDescent="0.3">
      <c r="A1059" s="16">
        <v>43882</v>
      </c>
      <c r="B1059" s="15">
        <v>25.56</v>
      </c>
      <c r="D1059" s="16">
        <v>43886</v>
      </c>
      <c r="E1059" s="15">
        <v>25.28</v>
      </c>
      <c r="Q1059" s="20"/>
      <c r="R1059" s="20"/>
    </row>
    <row r="1060" spans="1:18" x14ac:dyDescent="0.3">
      <c r="A1060" s="16">
        <v>43881</v>
      </c>
      <c r="B1060" s="15">
        <v>25.59</v>
      </c>
      <c r="D1060" s="16">
        <v>43885</v>
      </c>
      <c r="E1060" s="15">
        <v>25.66</v>
      </c>
      <c r="Q1060" s="20"/>
      <c r="R1060" s="20"/>
    </row>
    <row r="1061" spans="1:18" x14ac:dyDescent="0.3">
      <c r="A1061" s="16">
        <v>43880</v>
      </c>
      <c r="B1061" s="15">
        <v>25.66</v>
      </c>
      <c r="D1061" s="16">
        <v>43882</v>
      </c>
      <c r="E1061" s="15">
        <v>26.69</v>
      </c>
      <c r="Q1061" s="20"/>
      <c r="R1061" s="20"/>
    </row>
    <row r="1062" spans="1:18" x14ac:dyDescent="0.3">
      <c r="A1062" s="16">
        <v>43879</v>
      </c>
      <c r="B1062" s="15">
        <v>25.09</v>
      </c>
      <c r="D1062" s="16">
        <v>43881</v>
      </c>
      <c r="E1062" s="15">
        <v>26.72</v>
      </c>
      <c r="Q1062" s="20"/>
      <c r="R1062" s="20"/>
    </row>
    <row r="1063" spans="1:18" x14ac:dyDescent="0.3">
      <c r="A1063" s="16">
        <v>43878</v>
      </c>
      <c r="B1063" s="15">
        <v>24.99</v>
      </c>
      <c r="D1063" s="16">
        <v>43880</v>
      </c>
      <c r="E1063" s="15">
        <v>26.79</v>
      </c>
      <c r="Q1063" s="20"/>
      <c r="R1063" s="20"/>
    </row>
    <row r="1064" spans="1:18" x14ac:dyDescent="0.3">
      <c r="A1064" s="16">
        <v>43875</v>
      </c>
      <c r="B1064" s="15">
        <v>24.23</v>
      </c>
      <c r="D1064" s="16">
        <v>43879</v>
      </c>
      <c r="E1064" s="15">
        <v>26.22</v>
      </c>
      <c r="Q1064" s="20"/>
      <c r="R1064" s="20"/>
    </row>
    <row r="1065" spans="1:18" x14ac:dyDescent="0.3">
      <c r="A1065" s="16">
        <v>43874</v>
      </c>
      <c r="B1065" s="15">
        <v>24.34</v>
      </c>
      <c r="D1065" s="16">
        <v>43878</v>
      </c>
      <c r="E1065" s="15">
        <v>26.12</v>
      </c>
      <c r="Q1065" s="20"/>
      <c r="R1065" s="20"/>
    </row>
    <row r="1066" spans="1:18" x14ac:dyDescent="0.3">
      <c r="A1066" s="16">
        <v>43873</v>
      </c>
      <c r="B1066" s="15">
        <v>23.83</v>
      </c>
      <c r="D1066" s="16">
        <v>43875</v>
      </c>
      <c r="E1066" s="15">
        <v>25.35</v>
      </c>
      <c r="Q1066" s="20"/>
      <c r="R1066" s="20"/>
    </row>
    <row r="1067" spans="1:18" x14ac:dyDescent="0.3">
      <c r="A1067" s="16">
        <v>43872</v>
      </c>
      <c r="B1067" s="15">
        <v>23.25</v>
      </c>
      <c r="D1067" s="16">
        <v>43874</v>
      </c>
      <c r="E1067" s="15">
        <v>25.46</v>
      </c>
      <c r="Q1067" s="20"/>
      <c r="R1067" s="20"/>
    </row>
    <row r="1068" spans="1:18" x14ac:dyDescent="0.3">
      <c r="A1068" s="16">
        <v>43871</v>
      </c>
      <c r="B1068" s="15">
        <v>23.1</v>
      </c>
      <c r="D1068" s="16">
        <v>43873</v>
      </c>
      <c r="E1068" s="15">
        <v>24.95</v>
      </c>
      <c r="Q1068" s="20"/>
      <c r="R1068" s="20"/>
    </row>
    <row r="1069" spans="1:18" x14ac:dyDescent="0.3">
      <c r="A1069" s="16">
        <v>43868</v>
      </c>
      <c r="B1069" s="15">
        <v>23.27</v>
      </c>
      <c r="D1069" s="16">
        <v>43872</v>
      </c>
      <c r="E1069" s="15">
        <v>24.38</v>
      </c>
      <c r="Q1069" s="20"/>
      <c r="R1069" s="20"/>
    </row>
    <row r="1070" spans="1:18" x14ac:dyDescent="0.3">
      <c r="A1070" s="16">
        <v>43867</v>
      </c>
      <c r="B1070" s="15">
        <v>23.5</v>
      </c>
      <c r="D1070" s="16">
        <v>43871</v>
      </c>
      <c r="E1070" s="15">
        <v>24.22</v>
      </c>
      <c r="Q1070" s="20"/>
      <c r="R1070" s="20"/>
    </row>
    <row r="1071" spans="1:18" x14ac:dyDescent="0.3">
      <c r="A1071" s="16">
        <v>43866</v>
      </c>
      <c r="B1071" s="15">
        <v>23.71</v>
      </c>
      <c r="D1071" s="16">
        <v>43868</v>
      </c>
      <c r="E1071" s="15">
        <v>24.39</v>
      </c>
      <c r="Q1071" s="20"/>
      <c r="R1071" s="20"/>
    </row>
    <row r="1072" spans="1:18" x14ac:dyDescent="0.3">
      <c r="A1072" s="16">
        <v>43865</v>
      </c>
      <c r="B1072" s="15">
        <v>23.29</v>
      </c>
      <c r="D1072" s="16">
        <v>43867</v>
      </c>
      <c r="E1072" s="15">
        <v>24.61</v>
      </c>
      <c r="Q1072" s="20"/>
      <c r="R1072" s="20"/>
    </row>
    <row r="1073" spans="1:18" x14ac:dyDescent="0.3">
      <c r="A1073" s="16">
        <v>43864</v>
      </c>
      <c r="B1073" s="15">
        <v>23.14</v>
      </c>
      <c r="D1073" s="16">
        <v>43866</v>
      </c>
      <c r="E1073" s="15">
        <v>24.82</v>
      </c>
      <c r="Q1073" s="20"/>
      <c r="R1073" s="20"/>
    </row>
    <row r="1074" spans="1:18" x14ac:dyDescent="0.3">
      <c r="A1074" s="16">
        <v>43861</v>
      </c>
      <c r="B1074" s="15">
        <v>23.8</v>
      </c>
      <c r="D1074" s="16">
        <v>43865</v>
      </c>
      <c r="E1074" s="15">
        <v>24.43</v>
      </c>
      <c r="Q1074" s="20"/>
      <c r="R1074" s="20"/>
    </row>
    <row r="1075" spans="1:18" x14ac:dyDescent="0.3">
      <c r="A1075" s="16">
        <v>43860</v>
      </c>
      <c r="B1075" s="15">
        <v>23.66</v>
      </c>
      <c r="D1075" s="16">
        <v>43864</v>
      </c>
      <c r="E1075" s="15">
        <v>24.28</v>
      </c>
      <c r="Q1075" s="20"/>
      <c r="R1075" s="20"/>
    </row>
    <row r="1076" spans="1:18" x14ac:dyDescent="0.3">
      <c r="A1076" s="16">
        <v>43859</v>
      </c>
      <c r="B1076" s="15">
        <v>23.91</v>
      </c>
      <c r="D1076" s="16">
        <v>43861</v>
      </c>
      <c r="E1076" s="15">
        <v>24.95</v>
      </c>
      <c r="Q1076" s="20"/>
      <c r="R1076" s="20"/>
    </row>
    <row r="1077" spans="1:18" x14ac:dyDescent="0.3">
      <c r="A1077" s="16">
        <v>43858</v>
      </c>
      <c r="B1077" s="15">
        <v>24.58</v>
      </c>
      <c r="D1077" s="16">
        <v>43860</v>
      </c>
      <c r="E1077" s="15">
        <v>24.81</v>
      </c>
      <c r="Q1077" s="20"/>
      <c r="R1077" s="20"/>
    </row>
    <row r="1078" spans="1:18" x14ac:dyDescent="0.3">
      <c r="A1078" s="16">
        <v>43857</v>
      </c>
      <c r="B1078" s="15">
        <v>24.51</v>
      </c>
      <c r="D1078" s="16">
        <v>43859</v>
      </c>
      <c r="E1078" s="15">
        <v>25.1</v>
      </c>
      <c r="Q1078" s="20"/>
      <c r="R1078" s="20"/>
    </row>
    <row r="1079" spans="1:18" x14ac:dyDescent="0.3">
      <c r="A1079" s="16">
        <v>43854</v>
      </c>
      <c r="B1079" s="15">
        <v>24.31</v>
      </c>
      <c r="D1079" s="16">
        <v>43858</v>
      </c>
      <c r="E1079" s="15">
        <v>25.78</v>
      </c>
      <c r="Q1079" s="20"/>
      <c r="R1079" s="20"/>
    </row>
    <row r="1080" spans="1:18" x14ac:dyDescent="0.3">
      <c r="A1080" s="16">
        <v>43853</v>
      </c>
      <c r="B1080" s="15">
        <v>24.62</v>
      </c>
      <c r="D1080" s="16">
        <v>43857</v>
      </c>
      <c r="E1080" s="15">
        <v>25.73</v>
      </c>
      <c r="Q1080" s="20"/>
      <c r="R1080" s="20"/>
    </row>
    <row r="1081" spans="1:18" x14ac:dyDescent="0.3">
      <c r="A1081" s="16">
        <v>43852</v>
      </c>
      <c r="B1081" s="15">
        <v>24.94</v>
      </c>
      <c r="D1081" s="16">
        <v>43854</v>
      </c>
      <c r="E1081" s="15">
        <v>25.57</v>
      </c>
      <c r="Q1081" s="20"/>
      <c r="R1081" s="20"/>
    </row>
    <row r="1082" spans="1:18" x14ac:dyDescent="0.3">
      <c r="A1082" s="16">
        <v>43851</v>
      </c>
      <c r="B1082" s="15">
        <v>24.85</v>
      </c>
      <c r="D1082" s="16">
        <v>43853</v>
      </c>
      <c r="E1082" s="15">
        <v>25.91</v>
      </c>
      <c r="Q1082" s="20"/>
      <c r="R1082" s="20"/>
    </row>
    <row r="1083" spans="1:18" x14ac:dyDescent="0.3">
      <c r="A1083" s="16">
        <v>43850</v>
      </c>
      <c r="B1083" s="15">
        <v>25.1</v>
      </c>
      <c r="D1083" s="16">
        <v>43852</v>
      </c>
      <c r="E1083" s="15">
        <v>26.23</v>
      </c>
      <c r="Q1083" s="20"/>
      <c r="R1083" s="20"/>
    </row>
    <row r="1084" spans="1:18" x14ac:dyDescent="0.3">
      <c r="A1084" s="16">
        <v>43847</v>
      </c>
      <c r="B1084" s="15">
        <v>25.36</v>
      </c>
      <c r="D1084" s="16">
        <v>43851</v>
      </c>
      <c r="E1084" s="15">
        <v>26.14</v>
      </c>
      <c r="Q1084" s="20"/>
      <c r="R1084" s="20"/>
    </row>
    <row r="1085" spans="1:18" x14ac:dyDescent="0.3">
      <c r="A1085" s="16">
        <v>43846</v>
      </c>
      <c r="B1085" s="15">
        <v>24.77</v>
      </c>
      <c r="D1085" s="16">
        <v>43850</v>
      </c>
      <c r="E1085" s="15">
        <v>26.39</v>
      </c>
      <c r="Q1085" s="20"/>
      <c r="R1085" s="20"/>
    </row>
    <row r="1086" spans="1:18" x14ac:dyDescent="0.3">
      <c r="A1086" s="16">
        <v>43845</v>
      </c>
      <c r="B1086" s="15">
        <v>24.42</v>
      </c>
      <c r="D1086" s="16">
        <v>43847</v>
      </c>
      <c r="E1086" s="15">
        <v>26.66</v>
      </c>
      <c r="Q1086" s="20"/>
      <c r="R1086" s="20"/>
    </row>
    <row r="1087" spans="1:18" x14ac:dyDescent="0.3">
      <c r="A1087" s="16">
        <v>43844</v>
      </c>
      <c r="B1087" s="15">
        <v>23.76</v>
      </c>
      <c r="D1087" s="16">
        <v>43846</v>
      </c>
      <c r="E1087" s="15">
        <v>26.06</v>
      </c>
      <c r="Q1087" s="20"/>
      <c r="R1087" s="20"/>
    </row>
    <row r="1088" spans="1:18" x14ac:dyDescent="0.3">
      <c r="A1088" s="16">
        <v>43843</v>
      </c>
      <c r="B1088" s="15">
        <v>24.05</v>
      </c>
      <c r="D1088" s="16">
        <v>43845</v>
      </c>
      <c r="E1088" s="15">
        <v>25.73</v>
      </c>
      <c r="Q1088" s="20"/>
      <c r="R1088" s="20"/>
    </row>
    <row r="1089" spans="1:18" x14ac:dyDescent="0.3">
      <c r="A1089" s="16">
        <v>43840</v>
      </c>
      <c r="B1089" s="15">
        <v>24.11</v>
      </c>
      <c r="D1089" s="16">
        <v>43844</v>
      </c>
      <c r="E1089" s="15">
        <v>25.06</v>
      </c>
      <c r="Q1089" s="20"/>
      <c r="R1089" s="20"/>
    </row>
    <row r="1090" spans="1:18" x14ac:dyDescent="0.3">
      <c r="A1090" s="16">
        <v>43839</v>
      </c>
      <c r="B1090" s="15">
        <v>24.58</v>
      </c>
      <c r="D1090" s="16">
        <v>43843</v>
      </c>
      <c r="E1090" s="15">
        <v>25.35</v>
      </c>
      <c r="Q1090" s="20"/>
      <c r="R1090" s="20"/>
    </row>
    <row r="1091" spans="1:18" x14ac:dyDescent="0.3">
      <c r="A1091" s="16">
        <v>43838</v>
      </c>
      <c r="B1091" s="15">
        <v>23.97</v>
      </c>
      <c r="D1091" s="16">
        <v>43840</v>
      </c>
      <c r="E1091" s="15">
        <v>25.43</v>
      </c>
      <c r="Q1091" s="20"/>
      <c r="R1091" s="20"/>
    </row>
    <row r="1092" spans="1:18" x14ac:dyDescent="0.3">
      <c r="A1092" s="16">
        <v>43837</v>
      </c>
      <c r="B1092" s="15">
        <v>24.45</v>
      </c>
      <c r="D1092" s="16">
        <v>43839</v>
      </c>
      <c r="E1092" s="15">
        <v>25.9</v>
      </c>
      <c r="Q1092" s="20"/>
      <c r="R1092" s="20"/>
    </row>
    <row r="1093" spans="1:18" x14ac:dyDescent="0.3">
      <c r="A1093" s="16">
        <v>43836</v>
      </c>
      <c r="B1093" s="15">
        <v>24.13</v>
      </c>
      <c r="D1093" s="16">
        <v>43838</v>
      </c>
      <c r="E1093" s="15">
        <v>25.3</v>
      </c>
      <c r="Q1093" s="20"/>
      <c r="R1093" s="20"/>
    </row>
    <row r="1094" spans="1:18" x14ac:dyDescent="0.3">
      <c r="A1094" s="16">
        <v>43833</v>
      </c>
      <c r="B1094" s="15">
        <v>24.86</v>
      </c>
      <c r="D1094" s="16">
        <v>43837</v>
      </c>
      <c r="E1094" s="15">
        <v>25.77</v>
      </c>
      <c r="Q1094" s="20"/>
      <c r="R1094" s="20"/>
    </row>
    <row r="1095" spans="1:18" x14ac:dyDescent="0.3">
      <c r="A1095" s="16">
        <v>43832</v>
      </c>
      <c r="B1095" s="15">
        <v>24.24</v>
      </c>
      <c r="D1095" s="16">
        <v>43836</v>
      </c>
      <c r="E1095" s="15">
        <v>25.45</v>
      </c>
      <c r="Q1095" s="20"/>
      <c r="R1095" s="20"/>
    </row>
    <row r="1096" spans="1:18" x14ac:dyDescent="0.3">
      <c r="A1096" s="16">
        <v>43829</v>
      </c>
      <c r="B1096" s="15">
        <v>24.93</v>
      </c>
      <c r="D1096" s="16">
        <v>43833</v>
      </c>
      <c r="E1096" s="15">
        <v>26.21</v>
      </c>
      <c r="Q1096" s="20"/>
      <c r="R1096" s="20"/>
    </row>
    <row r="1097" spans="1:18" x14ac:dyDescent="0.3">
      <c r="A1097" s="16">
        <v>43826</v>
      </c>
      <c r="B1097" s="15">
        <v>26.56</v>
      </c>
      <c r="D1097" s="16">
        <v>43832</v>
      </c>
      <c r="E1097" s="15">
        <v>25.61</v>
      </c>
      <c r="Q1097" s="20"/>
      <c r="R1097" s="20"/>
    </row>
    <row r="1098" spans="1:18" x14ac:dyDescent="0.3">
      <c r="A1098" s="16">
        <v>43822</v>
      </c>
      <c r="B1098" s="15">
        <v>26.41</v>
      </c>
      <c r="D1098" s="16">
        <v>43830</v>
      </c>
      <c r="E1098" s="15">
        <v>25.89</v>
      </c>
      <c r="Q1098" s="20"/>
      <c r="R1098" s="20"/>
    </row>
    <row r="1099" spans="1:18" x14ac:dyDescent="0.3">
      <c r="A1099" s="16">
        <v>43819</v>
      </c>
      <c r="B1099" s="15">
        <v>26.53</v>
      </c>
      <c r="D1099" s="16">
        <v>43829</v>
      </c>
      <c r="E1099" s="15">
        <v>26.34</v>
      </c>
      <c r="Q1099" s="20"/>
      <c r="R1099" s="20"/>
    </row>
    <row r="1100" spans="1:18" x14ac:dyDescent="0.3">
      <c r="A1100" s="16">
        <v>43816</v>
      </c>
      <c r="B1100" s="15">
        <v>25.92</v>
      </c>
      <c r="D1100" s="16">
        <v>43826</v>
      </c>
      <c r="E1100" s="15">
        <v>27.96</v>
      </c>
      <c r="Q1100" s="20"/>
      <c r="R1100" s="20"/>
    </row>
    <row r="1101" spans="1:18" x14ac:dyDescent="0.3">
      <c r="A1101" s="16">
        <v>43815</v>
      </c>
      <c r="B1101" s="15">
        <v>24.86</v>
      </c>
      <c r="D1101" s="16">
        <v>43825</v>
      </c>
      <c r="E1101" s="15">
        <v>27.33</v>
      </c>
      <c r="Q1101" s="20"/>
      <c r="R1101" s="20"/>
    </row>
    <row r="1102" spans="1:18" x14ac:dyDescent="0.3">
      <c r="A1102" s="16">
        <v>43812</v>
      </c>
      <c r="B1102" s="15">
        <v>24.02</v>
      </c>
      <c r="D1102" s="16">
        <v>43823</v>
      </c>
      <c r="E1102" s="15">
        <v>27.33</v>
      </c>
      <c r="Q1102" s="20"/>
      <c r="R1102" s="20"/>
    </row>
    <row r="1103" spans="1:18" x14ac:dyDescent="0.3">
      <c r="A1103" s="16">
        <v>43811</v>
      </c>
      <c r="B1103" s="15">
        <v>25.07</v>
      </c>
      <c r="D1103" s="16">
        <v>43822</v>
      </c>
      <c r="E1103" s="15">
        <v>27.79</v>
      </c>
      <c r="Q1103" s="20"/>
      <c r="R1103" s="20"/>
    </row>
    <row r="1104" spans="1:18" x14ac:dyDescent="0.3">
      <c r="A1104" s="16">
        <v>43810</v>
      </c>
      <c r="B1104" s="15">
        <v>24.48</v>
      </c>
      <c r="D1104" s="16">
        <v>43819</v>
      </c>
      <c r="E1104" s="15">
        <v>27.92</v>
      </c>
      <c r="Q1104" s="20"/>
      <c r="R1104" s="20"/>
    </row>
    <row r="1105" spans="1:18" x14ac:dyDescent="0.3">
      <c r="A1105" s="16">
        <v>43809</v>
      </c>
      <c r="B1105" s="15">
        <v>24.94</v>
      </c>
      <c r="D1105" s="16">
        <v>43818</v>
      </c>
      <c r="E1105" s="15">
        <v>28.09</v>
      </c>
      <c r="Q1105" s="20"/>
      <c r="R1105" s="20"/>
    </row>
    <row r="1106" spans="1:18" x14ac:dyDescent="0.3">
      <c r="A1106" s="16">
        <v>43808</v>
      </c>
      <c r="B1106" s="15">
        <v>25.13</v>
      </c>
      <c r="D1106" s="16">
        <v>43817</v>
      </c>
      <c r="E1106" s="15">
        <v>27.84</v>
      </c>
      <c r="Q1106" s="20"/>
      <c r="R1106" s="20"/>
    </row>
    <row r="1107" spans="1:18" x14ac:dyDescent="0.3">
      <c r="A1107" s="16">
        <v>43805</v>
      </c>
      <c r="B1107" s="15">
        <v>24.94</v>
      </c>
      <c r="D1107" s="16">
        <v>43816</v>
      </c>
      <c r="E1107" s="15">
        <v>27.32</v>
      </c>
      <c r="Q1107" s="20"/>
      <c r="R1107" s="20"/>
    </row>
    <row r="1108" spans="1:18" x14ac:dyDescent="0.3">
      <c r="A1108" s="16">
        <v>43804</v>
      </c>
      <c r="B1108" s="15">
        <v>24.69</v>
      </c>
      <c r="D1108" s="16">
        <v>43815</v>
      </c>
      <c r="E1108" s="15">
        <v>25.88</v>
      </c>
      <c r="Q1108" s="20"/>
      <c r="R1108" s="20"/>
    </row>
    <row r="1109" spans="1:18" x14ac:dyDescent="0.3">
      <c r="A1109" s="16">
        <v>43803</v>
      </c>
      <c r="B1109" s="15">
        <v>24.74</v>
      </c>
      <c r="D1109" s="16">
        <v>43812</v>
      </c>
      <c r="E1109" s="15">
        <v>25.07</v>
      </c>
      <c r="Q1109" s="20"/>
      <c r="R1109" s="20"/>
    </row>
    <row r="1110" spans="1:18" x14ac:dyDescent="0.3">
      <c r="A1110" s="16">
        <v>43802</v>
      </c>
      <c r="B1110" s="15">
        <v>24</v>
      </c>
      <c r="D1110" s="16">
        <v>43811</v>
      </c>
      <c r="E1110" s="15">
        <v>26.15</v>
      </c>
      <c r="Q1110" s="20"/>
      <c r="R1110" s="20"/>
    </row>
    <row r="1111" spans="1:18" x14ac:dyDescent="0.3">
      <c r="A1111" s="16">
        <v>43801</v>
      </c>
      <c r="B1111" s="15">
        <v>24.33</v>
      </c>
      <c r="D1111" s="16">
        <v>43810</v>
      </c>
      <c r="E1111" s="15">
        <v>25.55</v>
      </c>
      <c r="Q1111" s="20"/>
      <c r="R1111" s="20"/>
    </row>
    <row r="1112" spans="1:18" x14ac:dyDescent="0.3">
      <c r="A1112" s="16">
        <v>43798</v>
      </c>
      <c r="B1112" s="15">
        <v>25.22</v>
      </c>
      <c r="D1112" s="16">
        <v>43809</v>
      </c>
      <c r="E1112" s="15">
        <v>26.04</v>
      </c>
      <c r="Q1112" s="20"/>
      <c r="R1112" s="20"/>
    </row>
    <row r="1113" spans="1:18" x14ac:dyDescent="0.3">
      <c r="A1113" s="16">
        <v>43797</v>
      </c>
      <c r="B1113" s="15">
        <v>25.01</v>
      </c>
      <c r="D1113" s="16">
        <v>43808</v>
      </c>
      <c r="E1113" s="15">
        <v>26.23</v>
      </c>
      <c r="Q1113" s="20"/>
      <c r="R1113" s="20"/>
    </row>
    <row r="1114" spans="1:18" x14ac:dyDescent="0.3">
      <c r="A1114" s="16">
        <v>43796</v>
      </c>
      <c r="B1114" s="15">
        <v>25.11</v>
      </c>
      <c r="D1114" s="16">
        <v>43805</v>
      </c>
      <c r="E1114" s="15">
        <v>26.04</v>
      </c>
      <c r="Q1114" s="20"/>
      <c r="R1114" s="20"/>
    </row>
    <row r="1115" spans="1:18" x14ac:dyDescent="0.3">
      <c r="A1115" s="16">
        <v>43795</v>
      </c>
      <c r="B1115" s="15">
        <v>24.37</v>
      </c>
      <c r="D1115" s="16">
        <v>43804</v>
      </c>
      <c r="E1115" s="15">
        <v>25.79</v>
      </c>
      <c r="Q1115" s="20"/>
      <c r="R1115" s="20"/>
    </row>
    <row r="1116" spans="1:18" x14ac:dyDescent="0.3">
      <c r="A1116" s="16">
        <v>43794</v>
      </c>
      <c r="B1116" s="15">
        <v>24.43</v>
      </c>
      <c r="D1116" s="16">
        <v>43803</v>
      </c>
      <c r="E1116" s="15">
        <v>25.84</v>
      </c>
      <c r="Q1116" s="20"/>
      <c r="R1116" s="20"/>
    </row>
    <row r="1117" spans="1:18" x14ac:dyDescent="0.3">
      <c r="A1117" s="16">
        <v>43791</v>
      </c>
      <c r="B1117" s="15">
        <v>24.57</v>
      </c>
      <c r="D1117" s="16">
        <v>43802</v>
      </c>
      <c r="E1117" s="15">
        <v>25.1</v>
      </c>
      <c r="Q1117" s="20"/>
      <c r="R1117" s="20"/>
    </row>
    <row r="1118" spans="1:18" x14ac:dyDescent="0.3">
      <c r="A1118" s="16">
        <v>43790</v>
      </c>
      <c r="B1118" s="15">
        <v>23.93</v>
      </c>
      <c r="D1118" s="16">
        <v>43801</v>
      </c>
      <c r="E1118" s="15">
        <v>25.42</v>
      </c>
      <c r="Q1118" s="20"/>
      <c r="R1118" s="20"/>
    </row>
    <row r="1119" spans="1:18" x14ac:dyDescent="0.3">
      <c r="A1119" s="16">
        <v>43789</v>
      </c>
      <c r="B1119" s="15">
        <v>24.02</v>
      </c>
      <c r="D1119" s="16">
        <v>43798</v>
      </c>
      <c r="E1119" s="15">
        <v>26.3</v>
      </c>
      <c r="Q1119" s="20"/>
      <c r="R1119" s="20"/>
    </row>
    <row r="1120" spans="1:18" x14ac:dyDescent="0.3">
      <c r="A1120" s="16">
        <v>43788</v>
      </c>
      <c r="B1120" s="15">
        <v>23.43</v>
      </c>
      <c r="D1120" s="16">
        <v>43797</v>
      </c>
      <c r="E1120" s="15">
        <v>26.09</v>
      </c>
      <c r="Q1120" s="20"/>
      <c r="R1120" s="20"/>
    </row>
    <row r="1121" spans="1:18" x14ac:dyDescent="0.3">
      <c r="A1121" s="16">
        <v>43787</v>
      </c>
      <c r="B1121" s="15">
        <v>23.39</v>
      </c>
      <c r="D1121" s="16">
        <v>43796</v>
      </c>
      <c r="E1121" s="15">
        <v>26.2</v>
      </c>
      <c r="Q1121" s="20"/>
      <c r="R1121" s="20"/>
    </row>
    <row r="1122" spans="1:18" x14ac:dyDescent="0.3">
      <c r="A1122" s="16">
        <v>43784</v>
      </c>
      <c r="B1122" s="15">
        <v>23.84</v>
      </c>
      <c r="D1122" s="16">
        <v>43795</v>
      </c>
      <c r="E1122" s="15">
        <v>25.47</v>
      </c>
      <c r="Q1122" s="20"/>
      <c r="R1122" s="20"/>
    </row>
    <row r="1123" spans="1:18" x14ac:dyDescent="0.3">
      <c r="A1123" s="16">
        <v>43783</v>
      </c>
      <c r="B1123" s="15">
        <v>23.95</v>
      </c>
      <c r="D1123" s="16">
        <v>43794</v>
      </c>
      <c r="E1123" s="15">
        <v>25.52</v>
      </c>
      <c r="Q1123" s="20"/>
      <c r="R1123" s="20"/>
    </row>
    <row r="1124" spans="1:18" x14ac:dyDescent="0.3">
      <c r="A1124" s="16">
        <v>43782</v>
      </c>
      <c r="B1124" s="15">
        <v>24.38</v>
      </c>
      <c r="D1124" s="16">
        <v>43791</v>
      </c>
      <c r="E1124" s="15">
        <v>25.67</v>
      </c>
      <c r="Q1124" s="20"/>
      <c r="R1124" s="20"/>
    </row>
    <row r="1125" spans="1:18" x14ac:dyDescent="0.3">
      <c r="A1125" s="16">
        <v>43781</v>
      </c>
      <c r="B1125" s="15">
        <v>24.11</v>
      </c>
      <c r="D1125" s="16">
        <v>43790</v>
      </c>
      <c r="E1125" s="15">
        <v>25.02</v>
      </c>
      <c r="Q1125" s="20"/>
      <c r="R1125" s="20"/>
    </row>
    <row r="1126" spans="1:18" x14ac:dyDescent="0.3">
      <c r="A1126" s="16">
        <v>43777</v>
      </c>
      <c r="B1126" s="15">
        <v>24.83</v>
      </c>
      <c r="D1126" s="16">
        <v>43789</v>
      </c>
      <c r="E1126" s="15">
        <v>25.11</v>
      </c>
      <c r="Q1126" s="20"/>
      <c r="R1126" s="20"/>
    </row>
    <row r="1127" spans="1:18" x14ac:dyDescent="0.3">
      <c r="A1127" s="16">
        <v>43776</v>
      </c>
      <c r="B1127" s="15">
        <v>24.93</v>
      </c>
      <c r="D1127" s="16">
        <v>43788</v>
      </c>
      <c r="E1127" s="15">
        <v>24.53</v>
      </c>
      <c r="Q1127" s="20"/>
      <c r="R1127" s="20"/>
    </row>
    <row r="1128" spans="1:18" x14ac:dyDescent="0.3">
      <c r="A1128" s="16">
        <v>43775</v>
      </c>
      <c r="B1128" s="15">
        <v>24.78</v>
      </c>
      <c r="D1128" s="16">
        <v>43787</v>
      </c>
      <c r="E1128" s="15">
        <v>24.49</v>
      </c>
      <c r="Q1128" s="20"/>
      <c r="R1128" s="20"/>
    </row>
    <row r="1129" spans="1:18" x14ac:dyDescent="0.3">
      <c r="A1129" s="16">
        <v>43774</v>
      </c>
      <c r="B1129" s="15">
        <v>25.5</v>
      </c>
      <c r="D1129" s="16">
        <v>43784</v>
      </c>
      <c r="E1129" s="15">
        <v>24.93</v>
      </c>
      <c r="Q1129" s="20"/>
      <c r="R1129" s="20"/>
    </row>
    <row r="1130" spans="1:18" x14ac:dyDescent="0.3">
      <c r="A1130" s="16">
        <v>43773</v>
      </c>
      <c r="B1130" s="15">
        <v>25.62</v>
      </c>
      <c r="D1130" s="16">
        <v>43783</v>
      </c>
      <c r="E1130" s="15">
        <v>25.03</v>
      </c>
      <c r="Q1130" s="20"/>
      <c r="R1130" s="20"/>
    </row>
    <row r="1131" spans="1:18" x14ac:dyDescent="0.3">
      <c r="A1131" s="16">
        <v>43770</v>
      </c>
      <c r="B1131" s="15">
        <v>25.28</v>
      </c>
      <c r="D1131" s="16">
        <v>43782</v>
      </c>
      <c r="E1131" s="15">
        <v>25.46</v>
      </c>
      <c r="Q1131" s="20"/>
      <c r="R1131" s="20"/>
    </row>
    <row r="1132" spans="1:18" x14ac:dyDescent="0.3">
      <c r="A1132" s="16">
        <v>43769</v>
      </c>
      <c r="B1132" s="15">
        <v>25.61</v>
      </c>
      <c r="D1132" s="16">
        <v>43781</v>
      </c>
      <c r="E1132" s="15">
        <v>25.19</v>
      </c>
      <c r="Q1132" s="20"/>
      <c r="R1132" s="20"/>
    </row>
    <row r="1133" spans="1:18" x14ac:dyDescent="0.3">
      <c r="A1133" s="16">
        <v>43768</v>
      </c>
      <c r="B1133" s="15">
        <v>25.99</v>
      </c>
      <c r="D1133" s="16">
        <v>43780</v>
      </c>
      <c r="E1133" s="15">
        <v>26.01</v>
      </c>
      <c r="Q1133" s="20"/>
      <c r="R1133" s="20"/>
    </row>
    <row r="1134" spans="1:18" x14ac:dyDescent="0.3">
      <c r="A1134" s="16">
        <v>43767</v>
      </c>
      <c r="B1134" s="15">
        <v>25.45</v>
      </c>
      <c r="D1134" s="16">
        <v>43777</v>
      </c>
      <c r="E1134" s="15">
        <v>25.92</v>
      </c>
      <c r="Q1134" s="20"/>
      <c r="R1134" s="20"/>
    </row>
    <row r="1135" spans="1:18" x14ac:dyDescent="0.3">
      <c r="A1135" s="16">
        <v>43766</v>
      </c>
      <c r="B1135" s="15">
        <v>25.11</v>
      </c>
      <c r="D1135" s="16">
        <v>43776</v>
      </c>
      <c r="E1135" s="15">
        <v>26.01</v>
      </c>
      <c r="Q1135" s="20"/>
      <c r="R1135" s="20"/>
    </row>
    <row r="1136" spans="1:18" x14ac:dyDescent="0.3">
      <c r="A1136" s="16">
        <v>43763</v>
      </c>
      <c r="B1136" s="15">
        <v>24.97</v>
      </c>
      <c r="D1136" s="16">
        <v>43775</v>
      </c>
      <c r="E1136" s="15">
        <v>25.88</v>
      </c>
      <c r="Q1136" s="20"/>
      <c r="R1136" s="20"/>
    </row>
    <row r="1137" spans="1:18" x14ac:dyDescent="0.3">
      <c r="A1137" s="16">
        <v>43762</v>
      </c>
      <c r="B1137" s="15">
        <v>25.43</v>
      </c>
      <c r="D1137" s="16">
        <v>43774</v>
      </c>
      <c r="E1137" s="15">
        <v>26.6</v>
      </c>
      <c r="Q1137" s="20"/>
      <c r="R1137" s="20"/>
    </row>
    <row r="1138" spans="1:18" x14ac:dyDescent="0.3">
      <c r="A1138" s="16">
        <v>43761</v>
      </c>
      <c r="B1138" s="15">
        <v>24.75</v>
      </c>
      <c r="D1138" s="16">
        <v>43773</v>
      </c>
      <c r="E1138" s="15">
        <v>26.73</v>
      </c>
      <c r="Q1138" s="20"/>
      <c r="R1138" s="20"/>
    </row>
    <row r="1139" spans="1:18" x14ac:dyDescent="0.3">
      <c r="A1139" s="16">
        <v>43760</v>
      </c>
      <c r="B1139" s="15">
        <v>25.65</v>
      </c>
      <c r="D1139" s="16">
        <v>43770</v>
      </c>
      <c r="E1139" s="15">
        <v>26.38</v>
      </c>
      <c r="Q1139" s="20"/>
      <c r="R1139" s="20"/>
    </row>
    <row r="1140" spans="1:18" x14ac:dyDescent="0.3">
      <c r="A1140" s="16">
        <v>43759</v>
      </c>
      <c r="B1140" s="15">
        <v>25.93</v>
      </c>
      <c r="D1140" s="16">
        <v>43769</v>
      </c>
      <c r="E1140" s="15">
        <v>26.71</v>
      </c>
      <c r="Q1140" s="20"/>
      <c r="R1140" s="20"/>
    </row>
    <row r="1141" spans="1:18" x14ac:dyDescent="0.3">
      <c r="A1141" s="16">
        <v>43756</v>
      </c>
      <c r="B1141" s="15">
        <v>25.87</v>
      </c>
      <c r="D1141" s="16">
        <v>43768</v>
      </c>
      <c r="E1141" s="15">
        <v>27.14</v>
      </c>
      <c r="Q1141" s="20"/>
      <c r="R1141" s="20"/>
    </row>
    <row r="1142" spans="1:18" x14ac:dyDescent="0.3">
      <c r="A1142" s="16">
        <v>43755</v>
      </c>
      <c r="B1142" s="15">
        <v>26.06</v>
      </c>
      <c r="D1142" s="16">
        <v>43767</v>
      </c>
      <c r="E1142" s="15">
        <v>26.63</v>
      </c>
      <c r="Q1142" s="20"/>
      <c r="R1142" s="20"/>
    </row>
    <row r="1143" spans="1:18" x14ac:dyDescent="0.3">
      <c r="A1143" s="16">
        <v>43754</v>
      </c>
      <c r="B1143" s="15">
        <v>26.31</v>
      </c>
      <c r="D1143" s="16">
        <v>43766</v>
      </c>
      <c r="E1143" s="15">
        <v>26.31</v>
      </c>
      <c r="Q1143" s="20"/>
      <c r="R1143" s="20"/>
    </row>
    <row r="1144" spans="1:18" x14ac:dyDescent="0.3">
      <c r="A1144" s="16">
        <v>43753</v>
      </c>
      <c r="B1144" s="15">
        <v>25.72</v>
      </c>
      <c r="D1144" s="16">
        <v>43763</v>
      </c>
      <c r="E1144" s="15">
        <v>26.18</v>
      </c>
      <c r="Q1144" s="20"/>
      <c r="R1144" s="20"/>
    </row>
    <row r="1145" spans="1:18" x14ac:dyDescent="0.3">
      <c r="A1145" s="16">
        <v>43752</v>
      </c>
      <c r="B1145" s="15">
        <v>24.15</v>
      </c>
      <c r="D1145" s="16">
        <v>43762</v>
      </c>
      <c r="E1145" s="15">
        <v>26.66</v>
      </c>
      <c r="Q1145" s="20"/>
      <c r="R1145" s="20"/>
    </row>
    <row r="1146" spans="1:18" x14ac:dyDescent="0.3">
      <c r="A1146" s="16">
        <v>43749</v>
      </c>
      <c r="B1146" s="15">
        <v>24.45</v>
      </c>
      <c r="D1146" s="16">
        <v>43761</v>
      </c>
      <c r="E1146" s="15">
        <v>25.97</v>
      </c>
      <c r="Q1146" s="20"/>
      <c r="R1146" s="20"/>
    </row>
    <row r="1147" spans="1:18" x14ac:dyDescent="0.3">
      <c r="A1147" s="16">
        <v>43748</v>
      </c>
      <c r="B1147" s="15">
        <v>23.25</v>
      </c>
      <c r="D1147" s="16">
        <v>43760</v>
      </c>
      <c r="E1147" s="15">
        <v>26.9</v>
      </c>
      <c r="Q1147" s="20"/>
      <c r="R1147" s="20"/>
    </row>
    <row r="1148" spans="1:18" x14ac:dyDescent="0.3">
      <c r="A1148" s="16">
        <v>43747</v>
      </c>
      <c r="B1148" s="15">
        <v>22.66</v>
      </c>
      <c r="D1148" s="16">
        <v>43759</v>
      </c>
      <c r="E1148" s="15">
        <v>27.25</v>
      </c>
      <c r="Q1148" s="20"/>
      <c r="R1148" s="20"/>
    </row>
    <row r="1149" spans="1:18" x14ac:dyDescent="0.3">
      <c r="A1149" s="16">
        <v>43746</v>
      </c>
      <c r="B1149" s="15">
        <v>22.52</v>
      </c>
      <c r="D1149" s="16">
        <v>43756</v>
      </c>
      <c r="E1149" s="15">
        <v>27.23</v>
      </c>
      <c r="Q1149" s="20"/>
      <c r="R1149" s="20"/>
    </row>
    <row r="1150" spans="1:18" x14ac:dyDescent="0.3">
      <c r="A1150" s="16">
        <v>43745</v>
      </c>
      <c r="B1150" s="15">
        <v>23.4</v>
      </c>
      <c r="D1150" s="16">
        <v>43755</v>
      </c>
      <c r="E1150" s="15">
        <v>27.43</v>
      </c>
      <c r="Q1150" s="20"/>
      <c r="R1150" s="20"/>
    </row>
    <row r="1151" spans="1:18" x14ac:dyDescent="0.3">
      <c r="A1151" s="16">
        <v>43742</v>
      </c>
      <c r="B1151" s="15">
        <v>22.94</v>
      </c>
      <c r="D1151" s="16">
        <v>43754</v>
      </c>
      <c r="E1151" s="15">
        <v>27.66</v>
      </c>
      <c r="Q1151" s="20"/>
      <c r="R1151" s="20"/>
    </row>
    <row r="1152" spans="1:18" x14ac:dyDescent="0.3">
      <c r="A1152" s="16">
        <v>43741</v>
      </c>
      <c r="B1152" s="15">
        <v>23.23</v>
      </c>
      <c r="D1152" s="16">
        <v>43753</v>
      </c>
      <c r="E1152" s="15">
        <v>27.07</v>
      </c>
      <c r="Q1152" s="20"/>
      <c r="R1152" s="20"/>
    </row>
    <row r="1153" spans="1:18" x14ac:dyDescent="0.3">
      <c r="A1153" s="16">
        <v>43740</v>
      </c>
      <c r="B1153" s="15">
        <v>24.19</v>
      </c>
      <c r="D1153" s="16">
        <v>43752</v>
      </c>
      <c r="E1153" s="15">
        <v>25.49</v>
      </c>
      <c r="Q1153" s="20"/>
      <c r="R1153" s="20"/>
    </row>
    <row r="1154" spans="1:18" x14ac:dyDescent="0.3">
      <c r="A1154" s="16">
        <v>43739</v>
      </c>
      <c r="B1154" s="15">
        <v>25.03</v>
      </c>
      <c r="D1154" s="16">
        <v>43749</v>
      </c>
      <c r="E1154" s="15">
        <v>25.79</v>
      </c>
      <c r="Q1154" s="20"/>
      <c r="R1154" s="20"/>
    </row>
    <row r="1155" spans="1:18" x14ac:dyDescent="0.3">
      <c r="A1155" s="16">
        <v>43738</v>
      </c>
      <c r="B1155" s="15">
        <v>24.72</v>
      </c>
      <c r="D1155" s="16">
        <v>43748</v>
      </c>
      <c r="E1155" s="15">
        <v>24.61</v>
      </c>
      <c r="Q1155" s="20"/>
      <c r="R1155" s="20"/>
    </row>
    <row r="1156" spans="1:18" x14ac:dyDescent="0.3">
      <c r="A1156" s="16">
        <v>43735</v>
      </c>
      <c r="B1156" s="15">
        <v>25.28</v>
      </c>
      <c r="D1156" s="16">
        <v>43747</v>
      </c>
      <c r="E1156" s="15">
        <v>24.03</v>
      </c>
      <c r="Q1156" s="20"/>
      <c r="R1156" s="20"/>
    </row>
    <row r="1157" spans="1:18" x14ac:dyDescent="0.3">
      <c r="A1157" s="16">
        <v>43734</v>
      </c>
      <c r="B1157" s="15">
        <v>25.62</v>
      </c>
      <c r="D1157" s="16">
        <v>43746</v>
      </c>
      <c r="E1157" s="15">
        <v>23.93</v>
      </c>
      <c r="Q1157" s="20"/>
      <c r="R1157" s="20"/>
    </row>
    <row r="1158" spans="1:18" x14ac:dyDescent="0.3">
      <c r="A1158" s="16">
        <v>43733</v>
      </c>
      <c r="B1158" s="15">
        <v>25.2</v>
      </c>
      <c r="D1158" s="16">
        <v>43745</v>
      </c>
      <c r="E1158" s="15">
        <v>24.78</v>
      </c>
      <c r="Q1158" s="20"/>
      <c r="R1158" s="20"/>
    </row>
    <row r="1159" spans="1:18" x14ac:dyDescent="0.3">
      <c r="A1159" s="16">
        <v>43732</v>
      </c>
      <c r="B1159" s="15">
        <v>25.53</v>
      </c>
      <c r="D1159" s="16">
        <v>43742</v>
      </c>
      <c r="E1159" s="15">
        <v>24.34</v>
      </c>
      <c r="Q1159" s="20"/>
      <c r="R1159" s="20"/>
    </row>
    <row r="1160" spans="1:18" x14ac:dyDescent="0.3">
      <c r="A1160" s="16">
        <v>43731</v>
      </c>
      <c r="B1160" s="15">
        <v>25.79</v>
      </c>
      <c r="D1160" s="16">
        <v>43741</v>
      </c>
      <c r="E1160" s="15">
        <v>24.6</v>
      </c>
      <c r="Q1160" s="20"/>
      <c r="R1160" s="20"/>
    </row>
    <row r="1161" spans="1:18" x14ac:dyDescent="0.3">
      <c r="A1161" s="16">
        <v>43728</v>
      </c>
      <c r="B1161" s="15">
        <v>26.52</v>
      </c>
      <c r="D1161" s="16">
        <v>43740</v>
      </c>
      <c r="E1161" s="15">
        <v>25.64</v>
      </c>
      <c r="Q1161" s="20"/>
      <c r="R1161" s="20"/>
    </row>
    <row r="1162" spans="1:18" x14ac:dyDescent="0.3">
      <c r="A1162" s="16">
        <v>43727</v>
      </c>
      <c r="B1162" s="15">
        <v>25.94</v>
      </c>
      <c r="D1162" s="16">
        <v>43739</v>
      </c>
      <c r="E1162" s="15">
        <v>26.47</v>
      </c>
      <c r="Q1162" s="20"/>
      <c r="R1162" s="20"/>
    </row>
    <row r="1163" spans="1:18" x14ac:dyDescent="0.3">
      <c r="A1163" s="16">
        <v>43726</v>
      </c>
      <c r="B1163" s="15">
        <v>25.44</v>
      </c>
      <c r="D1163" s="16">
        <v>43738</v>
      </c>
      <c r="E1163" s="15">
        <v>26.18</v>
      </c>
      <c r="Q1163" s="20"/>
      <c r="R1163" s="20"/>
    </row>
    <row r="1164" spans="1:18" x14ac:dyDescent="0.3">
      <c r="A1164" s="16">
        <v>43725</v>
      </c>
      <c r="B1164" s="15">
        <v>26.19</v>
      </c>
      <c r="D1164" s="16">
        <v>43735</v>
      </c>
      <c r="E1164" s="15">
        <v>26.75</v>
      </c>
      <c r="Q1164" s="20"/>
      <c r="R1164" s="20"/>
    </row>
    <row r="1165" spans="1:18" x14ac:dyDescent="0.3">
      <c r="A1165" s="16">
        <v>43724</v>
      </c>
      <c r="B1165" s="15">
        <v>27.02</v>
      </c>
      <c r="D1165" s="16">
        <v>43734</v>
      </c>
      <c r="E1165" s="15">
        <v>27.1</v>
      </c>
      <c r="Q1165" s="20"/>
      <c r="R1165" s="20"/>
    </row>
    <row r="1166" spans="1:18" x14ac:dyDescent="0.3">
      <c r="A1166" s="16">
        <v>43721</v>
      </c>
      <c r="B1166" s="15">
        <v>26.39</v>
      </c>
      <c r="D1166" s="16">
        <v>43733</v>
      </c>
      <c r="E1166" s="15">
        <v>26.66</v>
      </c>
      <c r="Q1166" s="20"/>
      <c r="R1166" s="20"/>
    </row>
    <row r="1167" spans="1:18" x14ac:dyDescent="0.3">
      <c r="A1167" s="16">
        <v>43720</v>
      </c>
      <c r="B1167" s="15">
        <v>26.41</v>
      </c>
      <c r="D1167" s="16">
        <v>43732</v>
      </c>
      <c r="E1167" s="15">
        <v>26.98</v>
      </c>
      <c r="Q1167" s="20"/>
      <c r="R1167" s="20"/>
    </row>
    <row r="1168" spans="1:18" x14ac:dyDescent="0.3">
      <c r="A1168" s="16">
        <v>43719</v>
      </c>
      <c r="B1168" s="15">
        <v>26.25</v>
      </c>
      <c r="D1168" s="16">
        <v>43731</v>
      </c>
      <c r="E1168" s="15">
        <v>27.24</v>
      </c>
      <c r="Q1168" s="20"/>
      <c r="R1168" s="20"/>
    </row>
    <row r="1169" spans="1:18" x14ac:dyDescent="0.3">
      <c r="A1169" s="16">
        <v>43718</v>
      </c>
      <c r="B1169" s="15">
        <v>26.71</v>
      </c>
      <c r="D1169" s="16">
        <v>43728</v>
      </c>
      <c r="E1169" s="15">
        <v>27.99</v>
      </c>
      <c r="Q1169" s="20"/>
      <c r="R1169" s="20"/>
    </row>
    <row r="1170" spans="1:18" x14ac:dyDescent="0.3">
      <c r="A1170" s="16">
        <v>43717</v>
      </c>
      <c r="B1170" s="15">
        <v>25.02</v>
      </c>
      <c r="D1170" s="16">
        <v>43727</v>
      </c>
      <c r="E1170" s="15">
        <v>27.38</v>
      </c>
      <c r="Q1170" s="20"/>
      <c r="R1170" s="20"/>
    </row>
    <row r="1171" spans="1:18" x14ac:dyDescent="0.3">
      <c r="A1171" s="16">
        <v>43714</v>
      </c>
      <c r="B1171" s="15">
        <v>25.09</v>
      </c>
      <c r="D1171" s="16">
        <v>43726</v>
      </c>
      <c r="E1171" s="15">
        <v>26.87</v>
      </c>
      <c r="Q1171" s="20"/>
      <c r="R1171" s="20"/>
    </row>
    <row r="1172" spans="1:18" x14ac:dyDescent="0.3">
      <c r="A1172" s="16">
        <v>43713</v>
      </c>
      <c r="B1172" s="15">
        <v>25.53</v>
      </c>
      <c r="D1172" s="16">
        <v>43725</v>
      </c>
      <c r="E1172" s="15">
        <v>27.64</v>
      </c>
      <c r="Q1172" s="20"/>
      <c r="R1172" s="20"/>
    </row>
    <row r="1173" spans="1:18" x14ac:dyDescent="0.3">
      <c r="A1173" s="16">
        <v>43712</v>
      </c>
      <c r="B1173" s="15">
        <v>25.51</v>
      </c>
      <c r="D1173" s="16">
        <v>43724</v>
      </c>
      <c r="E1173" s="15">
        <v>28.47</v>
      </c>
      <c r="Q1173" s="20"/>
      <c r="R1173" s="20"/>
    </row>
    <row r="1174" spans="1:18" x14ac:dyDescent="0.3">
      <c r="A1174" s="16">
        <v>43711</v>
      </c>
      <c r="B1174" s="15">
        <v>25.21</v>
      </c>
      <c r="D1174" s="16">
        <v>43721</v>
      </c>
      <c r="E1174" s="15">
        <v>27.8</v>
      </c>
      <c r="Q1174" s="20"/>
      <c r="R1174" s="20"/>
    </row>
    <row r="1175" spans="1:18" x14ac:dyDescent="0.3">
      <c r="A1175" s="16">
        <v>43710</v>
      </c>
      <c r="B1175" s="15">
        <v>25.18</v>
      </c>
      <c r="D1175" s="16">
        <v>43720</v>
      </c>
      <c r="E1175" s="15">
        <v>27.84</v>
      </c>
      <c r="Q1175" s="20"/>
      <c r="R1175" s="20"/>
    </row>
    <row r="1176" spans="1:18" x14ac:dyDescent="0.3">
      <c r="A1176" s="16">
        <v>43707</v>
      </c>
      <c r="B1176" s="15">
        <v>26.31</v>
      </c>
      <c r="D1176" s="16">
        <v>43719</v>
      </c>
      <c r="E1176" s="15">
        <v>27.69</v>
      </c>
      <c r="Q1176" s="20"/>
      <c r="R1176" s="20"/>
    </row>
    <row r="1177" spans="1:18" x14ac:dyDescent="0.3">
      <c r="A1177" s="16">
        <v>43706</v>
      </c>
      <c r="B1177" s="15">
        <v>26.45</v>
      </c>
      <c r="D1177" s="16">
        <v>43718</v>
      </c>
      <c r="E1177" s="15">
        <v>28.11</v>
      </c>
      <c r="Q1177" s="20"/>
      <c r="R1177" s="20"/>
    </row>
    <row r="1178" spans="1:18" x14ac:dyDescent="0.3">
      <c r="A1178" s="16">
        <v>43705</v>
      </c>
      <c r="B1178" s="15">
        <v>26</v>
      </c>
      <c r="D1178" s="16">
        <v>43717</v>
      </c>
      <c r="E1178" s="15">
        <v>26.4</v>
      </c>
      <c r="Q1178" s="20"/>
      <c r="R1178" s="20"/>
    </row>
    <row r="1179" spans="1:18" x14ac:dyDescent="0.3">
      <c r="A1179" s="16">
        <v>43704</v>
      </c>
      <c r="B1179" s="15">
        <v>25.4</v>
      </c>
      <c r="D1179" s="16">
        <v>43714</v>
      </c>
      <c r="E1179" s="15">
        <v>26.48</v>
      </c>
      <c r="Q1179" s="20"/>
      <c r="R1179" s="20"/>
    </row>
    <row r="1180" spans="1:18" x14ac:dyDescent="0.3">
      <c r="A1180" s="16">
        <v>43703</v>
      </c>
      <c r="B1180" s="15">
        <v>25.81</v>
      </c>
      <c r="D1180" s="16">
        <v>43713</v>
      </c>
      <c r="E1180" s="15">
        <v>26.91</v>
      </c>
      <c r="Q1180" s="20"/>
      <c r="R1180" s="20"/>
    </row>
    <row r="1181" spans="1:18" x14ac:dyDescent="0.3">
      <c r="A1181" s="16">
        <v>43700</v>
      </c>
      <c r="B1181" s="15">
        <v>25.06</v>
      </c>
      <c r="D1181" s="16">
        <v>43712</v>
      </c>
      <c r="E1181" s="15">
        <v>26.92</v>
      </c>
      <c r="Q1181" s="20"/>
      <c r="R1181" s="20"/>
    </row>
    <row r="1182" spans="1:18" x14ac:dyDescent="0.3">
      <c r="A1182" s="16">
        <v>43699</v>
      </c>
      <c r="B1182" s="15">
        <v>25.65</v>
      </c>
      <c r="D1182" s="16">
        <v>43711</v>
      </c>
      <c r="E1182" s="15">
        <v>26.66</v>
      </c>
      <c r="Q1182" s="20"/>
      <c r="R1182" s="20"/>
    </row>
    <row r="1183" spans="1:18" x14ac:dyDescent="0.3">
      <c r="A1183" s="16">
        <v>43698</v>
      </c>
      <c r="B1183" s="15">
        <v>26.02</v>
      </c>
      <c r="D1183" s="16">
        <v>43710</v>
      </c>
      <c r="E1183" s="15">
        <v>26.68</v>
      </c>
      <c r="Q1183" s="20"/>
      <c r="R1183" s="20"/>
    </row>
    <row r="1184" spans="1:18" x14ac:dyDescent="0.3">
      <c r="A1184" s="16">
        <v>43697</v>
      </c>
      <c r="B1184" s="15">
        <v>26.25</v>
      </c>
      <c r="D1184" s="16">
        <v>43707</v>
      </c>
      <c r="E1184" s="15">
        <v>27.86</v>
      </c>
      <c r="Q1184" s="20"/>
      <c r="R1184" s="20"/>
    </row>
    <row r="1185" spans="1:18" x14ac:dyDescent="0.3">
      <c r="A1185" s="16">
        <v>43696</v>
      </c>
      <c r="B1185" s="15">
        <v>26.55</v>
      </c>
      <c r="D1185" s="16">
        <v>43706</v>
      </c>
      <c r="E1185" s="15">
        <v>28.07</v>
      </c>
      <c r="Q1185" s="20"/>
      <c r="R1185" s="20"/>
    </row>
    <row r="1186" spans="1:18" x14ac:dyDescent="0.3">
      <c r="A1186" s="16">
        <v>43693</v>
      </c>
      <c r="B1186" s="15">
        <v>25.94</v>
      </c>
      <c r="D1186" s="16">
        <v>43705</v>
      </c>
      <c r="E1186" s="15">
        <v>27.63</v>
      </c>
      <c r="Q1186" s="20"/>
      <c r="R1186" s="20"/>
    </row>
    <row r="1187" spans="1:18" x14ac:dyDescent="0.3">
      <c r="A1187" s="16">
        <v>43692</v>
      </c>
      <c r="B1187" s="15">
        <v>25.97</v>
      </c>
      <c r="D1187" s="16">
        <v>43704</v>
      </c>
      <c r="E1187" s="15">
        <v>27.05</v>
      </c>
      <c r="Q1187" s="20"/>
      <c r="R1187" s="20"/>
    </row>
    <row r="1188" spans="1:18" x14ac:dyDescent="0.3">
      <c r="A1188" s="16">
        <v>43691</v>
      </c>
      <c r="B1188" s="15">
        <v>26.87</v>
      </c>
      <c r="D1188" s="16">
        <v>43703</v>
      </c>
      <c r="E1188" s="15">
        <v>27.49</v>
      </c>
      <c r="Q1188" s="20"/>
      <c r="R1188" s="20"/>
    </row>
    <row r="1189" spans="1:18" x14ac:dyDescent="0.3">
      <c r="A1189" s="16">
        <v>43690</v>
      </c>
      <c r="B1189" s="15">
        <v>27.09</v>
      </c>
      <c r="D1189" s="16">
        <v>43700</v>
      </c>
      <c r="E1189" s="15">
        <v>26.76</v>
      </c>
      <c r="Q1189" s="20"/>
      <c r="R1189" s="20"/>
    </row>
    <row r="1190" spans="1:18" x14ac:dyDescent="0.3">
      <c r="A1190" s="16">
        <v>43689</v>
      </c>
      <c r="B1190" s="15">
        <v>26.68</v>
      </c>
      <c r="D1190" s="16">
        <v>43699</v>
      </c>
      <c r="E1190" s="15">
        <v>27.33</v>
      </c>
      <c r="Q1190" s="20"/>
      <c r="R1190" s="20"/>
    </row>
    <row r="1191" spans="1:18" x14ac:dyDescent="0.3">
      <c r="A1191" s="16">
        <v>43686</v>
      </c>
      <c r="B1191" s="15">
        <v>28.1</v>
      </c>
      <c r="D1191" s="16">
        <v>43698</v>
      </c>
      <c r="E1191" s="15">
        <v>27.69</v>
      </c>
      <c r="Q1191" s="20"/>
      <c r="R1191" s="20"/>
    </row>
    <row r="1192" spans="1:18" x14ac:dyDescent="0.3">
      <c r="A1192" s="16">
        <v>43685</v>
      </c>
      <c r="B1192" s="15">
        <v>28.49</v>
      </c>
      <c r="D1192" s="16">
        <v>43697</v>
      </c>
      <c r="E1192" s="15">
        <v>27.94</v>
      </c>
      <c r="Q1192" s="20"/>
      <c r="R1192" s="20"/>
    </row>
    <row r="1193" spans="1:18" x14ac:dyDescent="0.3">
      <c r="A1193" s="16">
        <v>43684</v>
      </c>
      <c r="B1193" s="15">
        <v>28.24</v>
      </c>
      <c r="D1193" s="16">
        <v>43696</v>
      </c>
      <c r="E1193" s="15">
        <v>28.3</v>
      </c>
      <c r="Q1193" s="20"/>
      <c r="R1193" s="20"/>
    </row>
    <row r="1194" spans="1:18" x14ac:dyDescent="0.3">
      <c r="A1194" s="16">
        <v>43683</v>
      </c>
      <c r="B1194" s="15">
        <v>28.36</v>
      </c>
      <c r="D1194" s="16">
        <v>43693</v>
      </c>
      <c r="E1194" s="15">
        <v>27.72</v>
      </c>
      <c r="Q1194" s="20"/>
      <c r="R1194" s="20"/>
    </row>
    <row r="1195" spans="1:18" x14ac:dyDescent="0.3">
      <c r="A1195" s="16">
        <v>43682</v>
      </c>
      <c r="B1195" s="15">
        <v>28.65</v>
      </c>
      <c r="D1195" s="16">
        <v>43692</v>
      </c>
      <c r="E1195" s="15">
        <v>27.77</v>
      </c>
      <c r="Q1195" s="20"/>
      <c r="R1195" s="20"/>
    </row>
    <row r="1196" spans="1:18" x14ac:dyDescent="0.3">
      <c r="A1196" s="16">
        <v>43679</v>
      </c>
      <c r="B1196" s="15">
        <v>29.21</v>
      </c>
      <c r="D1196" s="16">
        <v>43691</v>
      </c>
      <c r="E1196" s="15">
        <v>28.69</v>
      </c>
      <c r="Q1196" s="20"/>
      <c r="R1196" s="20"/>
    </row>
    <row r="1197" spans="1:18" x14ac:dyDescent="0.3">
      <c r="A1197" s="16">
        <v>43678</v>
      </c>
      <c r="B1197" s="15">
        <v>29.41</v>
      </c>
      <c r="D1197" s="16">
        <v>43690</v>
      </c>
      <c r="E1197" s="15">
        <v>28.87</v>
      </c>
      <c r="Q1197" s="20"/>
      <c r="R1197" s="20"/>
    </row>
    <row r="1198" spans="1:18" x14ac:dyDescent="0.3">
      <c r="A1198" s="16">
        <v>43677</v>
      </c>
      <c r="B1198" s="15">
        <v>27.93</v>
      </c>
      <c r="D1198" s="16">
        <v>43689</v>
      </c>
      <c r="E1198" s="15">
        <v>28.48</v>
      </c>
      <c r="Q1198" s="20"/>
      <c r="R1198" s="20"/>
    </row>
    <row r="1199" spans="1:18" x14ac:dyDescent="0.3">
      <c r="A1199" s="16">
        <v>43676</v>
      </c>
      <c r="B1199" s="15">
        <v>27.84</v>
      </c>
      <c r="D1199" s="16">
        <v>43686</v>
      </c>
      <c r="E1199" s="15">
        <v>29.93</v>
      </c>
      <c r="Q1199" s="20"/>
      <c r="R1199" s="20"/>
    </row>
    <row r="1200" spans="1:18" x14ac:dyDescent="0.3">
      <c r="A1200" s="16">
        <v>43675</v>
      </c>
      <c r="B1200" s="15">
        <v>28.38</v>
      </c>
      <c r="D1200" s="16">
        <v>43685</v>
      </c>
      <c r="E1200" s="15">
        <v>30.35</v>
      </c>
      <c r="Q1200" s="20"/>
      <c r="R1200" s="20"/>
    </row>
    <row r="1201" spans="1:18" x14ac:dyDescent="0.3">
      <c r="A1201" s="16">
        <v>43672</v>
      </c>
      <c r="B1201" s="15">
        <v>28.26</v>
      </c>
      <c r="D1201" s="16">
        <v>43684</v>
      </c>
      <c r="E1201" s="15">
        <v>30.13</v>
      </c>
      <c r="Q1201" s="20"/>
      <c r="R1201" s="20"/>
    </row>
    <row r="1202" spans="1:18" x14ac:dyDescent="0.3">
      <c r="A1202" s="16">
        <v>43671</v>
      </c>
      <c r="B1202" s="15">
        <v>28.98</v>
      </c>
      <c r="D1202" s="16">
        <v>43683</v>
      </c>
      <c r="E1202" s="15">
        <v>30.27</v>
      </c>
      <c r="Q1202" s="20"/>
      <c r="R1202" s="20"/>
    </row>
    <row r="1203" spans="1:18" x14ac:dyDescent="0.3">
      <c r="A1203" s="16">
        <v>43670</v>
      </c>
      <c r="B1203" s="15">
        <v>29.15</v>
      </c>
      <c r="D1203" s="16">
        <v>43682</v>
      </c>
      <c r="E1203" s="15">
        <v>30.62</v>
      </c>
      <c r="Q1203" s="20"/>
      <c r="R1203" s="20"/>
    </row>
    <row r="1204" spans="1:18" x14ac:dyDescent="0.3">
      <c r="A1204" s="16">
        <v>43669</v>
      </c>
      <c r="B1204" s="15">
        <v>29.76</v>
      </c>
      <c r="D1204" s="16">
        <v>43679</v>
      </c>
      <c r="E1204" s="15">
        <v>31.19</v>
      </c>
      <c r="Q1204" s="20"/>
      <c r="R1204" s="20"/>
    </row>
    <row r="1205" spans="1:18" x14ac:dyDescent="0.3">
      <c r="A1205" s="16">
        <v>43668</v>
      </c>
      <c r="B1205" s="15">
        <v>28.94</v>
      </c>
      <c r="D1205" s="16">
        <v>43678</v>
      </c>
      <c r="E1205" s="15">
        <v>31.41</v>
      </c>
      <c r="Q1205" s="20"/>
      <c r="R1205" s="20"/>
    </row>
    <row r="1206" spans="1:18" x14ac:dyDescent="0.3">
      <c r="A1206" s="16">
        <v>43665</v>
      </c>
      <c r="B1206" s="15">
        <v>28.84</v>
      </c>
      <c r="D1206" s="16">
        <v>43677</v>
      </c>
      <c r="E1206" s="15">
        <v>29.95</v>
      </c>
      <c r="Q1206" s="20"/>
      <c r="R1206" s="20"/>
    </row>
    <row r="1207" spans="1:18" x14ac:dyDescent="0.3">
      <c r="A1207" s="16">
        <v>43664</v>
      </c>
      <c r="B1207" s="15">
        <v>27.73</v>
      </c>
      <c r="D1207" s="16">
        <v>43676</v>
      </c>
      <c r="E1207" s="15">
        <v>29.86</v>
      </c>
      <c r="Q1207" s="20"/>
      <c r="R1207" s="20"/>
    </row>
    <row r="1208" spans="1:18" x14ac:dyDescent="0.3">
      <c r="A1208" s="16">
        <v>43663</v>
      </c>
      <c r="B1208" s="15">
        <v>28.44</v>
      </c>
      <c r="D1208" s="16">
        <v>43675</v>
      </c>
      <c r="E1208" s="15">
        <v>30.42</v>
      </c>
      <c r="Q1208" s="20"/>
      <c r="R1208" s="20"/>
    </row>
    <row r="1209" spans="1:18" x14ac:dyDescent="0.3">
      <c r="A1209" s="16">
        <v>43662</v>
      </c>
      <c r="B1209" s="15">
        <v>28.44</v>
      </c>
      <c r="D1209" s="16">
        <v>43672</v>
      </c>
      <c r="E1209" s="15">
        <v>30.32</v>
      </c>
      <c r="Q1209" s="20"/>
      <c r="R1209" s="20"/>
    </row>
    <row r="1210" spans="1:18" x14ac:dyDescent="0.3">
      <c r="A1210" s="16">
        <v>43661</v>
      </c>
      <c r="B1210" s="15">
        <v>29.03</v>
      </c>
      <c r="D1210" s="16">
        <v>43671</v>
      </c>
      <c r="E1210" s="15">
        <v>31.08</v>
      </c>
      <c r="Q1210" s="20"/>
      <c r="R1210" s="20"/>
    </row>
    <row r="1211" spans="1:18" x14ac:dyDescent="0.3">
      <c r="A1211" s="16">
        <v>43658</v>
      </c>
      <c r="B1211" s="15">
        <v>28.75</v>
      </c>
      <c r="D1211" s="16">
        <v>43670</v>
      </c>
      <c r="E1211" s="15">
        <v>31.28</v>
      </c>
      <c r="Q1211" s="20"/>
      <c r="R1211" s="20"/>
    </row>
    <row r="1212" spans="1:18" x14ac:dyDescent="0.3">
      <c r="A1212" s="16">
        <v>43657</v>
      </c>
      <c r="B1212" s="15">
        <v>28.25</v>
      </c>
      <c r="D1212" s="16">
        <v>43669</v>
      </c>
      <c r="E1212" s="15">
        <v>31.91</v>
      </c>
      <c r="Q1212" s="20"/>
      <c r="R1212" s="20"/>
    </row>
    <row r="1213" spans="1:18" x14ac:dyDescent="0.3">
      <c r="A1213" s="16">
        <v>43656</v>
      </c>
      <c r="B1213" s="15">
        <v>28.15</v>
      </c>
      <c r="D1213" s="16">
        <v>43668</v>
      </c>
      <c r="E1213" s="15">
        <v>31.05</v>
      </c>
      <c r="Q1213" s="20"/>
      <c r="R1213" s="20"/>
    </row>
    <row r="1214" spans="1:18" x14ac:dyDescent="0.3">
      <c r="A1214" s="16">
        <v>43655</v>
      </c>
      <c r="B1214" s="15">
        <v>26.52</v>
      </c>
      <c r="D1214" s="16">
        <v>43665</v>
      </c>
      <c r="E1214" s="15">
        <v>30.94</v>
      </c>
      <c r="Q1214" s="20"/>
      <c r="R1214" s="20"/>
    </row>
    <row r="1215" spans="1:18" x14ac:dyDescent="0.3">
      <c r="A1215" s="16">
        <v>43654</v>
      </c>
      <c r="B1215" s="15">
        <v>26.76</v>
      </c>
      <c r="D1215" s="16">
        <v>43664</v>
      </c>
      <c r="E1215" s="15">
        <v>29.84</v>
      </c>
      <c r="Q1215" s="20"/>
      <c r="R1215" s="20"/>
    </row>
    <row r="1216" spans="1:18" x14ac:dyDescent="0.3">
      <c r="A1216" s="16">
        <v>43651</v>
      </c>
      <c r="B1216" s="15">
        <v>26.32</v>
      </c>
      <c r="D1216" s="16">
        <v>43663</v>
      </c>
      <c r="E1216" s="15">
        <v>30.54</v>
      </c>
      <c r="Q1216" s="20"/>
      <c r="R1216" s="20"/>
    </row>
    <row r="1217" spans="1:18" x14ac:dyDescent="0.3">
      <c r="A1217" s="16">
        <v>43650</v>
      </c>
      <c r="B1217" s="15">
        <v>25.97</v>
      </c>
      <c r="D1217" s="16">
        <v>43662</v>
      </c>
      <c r="E1217" s="15">
        <v>30.54</v>
      </c>
      <c r="Q1217" s="20"/>
      <c r="R1217" s="20"/>
    </row>
    <row r="1218" spans="1:18" x14ac:dyDescent="0.3">
      <c r="A1218" s="16">
        <v>43649</v>
      </c>
      <c r="B1218" s="15">
        <v>26.49</v>
      </c>
      <c r="D1218" s="16">
        <v>43661</v>
      </c>
      <c r="E1218" s="15">
        <v>31.13</v>
      </c>
      <c r="Q1218" s="20"/>
      <c r="R1218" s="20"/>
    </row>
    <row r="1219" spans="1:18" x14ac:dyDescent="0.3">
      <c r="A1219" s="16">
        <v>43648</v>
      </c>
      <c r="B1219" s="15">
        <v>26.66</v>
      </c>
      <c r="D1219" s="16">
        <v>43658</v>
      </c>
      <c r="E1219" s="15">
        <v>30.8</v>
      </c>
      <c r="Q1219" s="20"/>
      <c r="R1219" s="20"/>
    </row>
    <row r="1220" spans="1:18" x14ac:dyDescent="0.3">
      <c r="A1220" s="16">
        <v>43647</v>
      </c>
      <c r="B1220" s="15">
        <v>26.85</v>
      </c>
      <c r="D1220" s="16">
        <v>43657</v>
      </c>
      <c r="E1220" s="15">
        <v>30.25</v>
      </c>
      <c r="Q1220" s="20"/>
      <c r="R1220" s="20"/>
    </row>
    <row r="1221" spans="1:18" x14ac:dyDescent="0.3">
      <c r="A1221" s="16">
        <v>43644</v>
      </c>
      <c r="B1221" s="15">
        <v>26.24</v>
      </c>
      <c r="D1221" s="16">
        <v>43656</v>
      </c>
      <c r="E1221" s="15">
        <v>30.19</v>
      </c>
      <c r="Q1221" s="20"/>
      <c r="R1221" s="20"/>
    </row>
    <row r="1222" spans="1:18" x14ac:dyDescent="0.3">
      <c r="A1222" s="16">
        <v>43643</v>
      </c>
      <c r="B1222" s="15">
        <v>26.84</v>
      </c>
      <c r="D1222" s="16">
        <v>43655</v>
      </c>
      <c r="E1222" s="15">
        <v>28.39</v>
      </c>
      <c r="Q1222" s="20"/>
      <c r="R1222" s="20"/>
    </row>
    <row r="1223" spans="1:18" x14ac:dyDescent="0.3">
      <c r="A1223" s="16">
        <v>43642</v>
      </c>
      <c r="B1223" s="15">
        <v>27.33</v>
      </c>
      <c r="D1223" s="16">
        <v>43654</v>
      </c>
      <c r="E1223" s="15">
        <v>28.64</v>
      </c>
      <c r="Q1223" s="20"/>
      <c r="R1223" s="20"/>
    </row>
    <row r="1224" spans="1:18" x14ac:dyDescent="0.3">
      <c r="A1224" s="16">
        <v>43641</v>
      </c>
      <c r="B1224" s="15">
        <v>26.33</v>
      </c>
      <c r="D1224" s="16">
        <v>43651</v>
      </c>
      <c r="E1224" s="15">
        <v>28.12</v>
      </c>
      <c r="Q1224" s="20"/>
      <c r="R1224" s="20"/>
    </row>
    <row r="1225" spans="1:18" x14ac:dyDescent="0.3">
      <c r="A1225" s="16">
        <v>43640</v>
      </c>
      <c r="B1225" s="15">
        <v>26.31</v>
      </c>
      <c r="D1225" s="16">
        <v>43650</v>
      </c>
      <c r="E1225" s="15">
        <v>27.72</v>
      </c>
      <c r="Q1225" s="20"/>
      <c r="R1225" s="20"/>
    </row>
    <row r="1226" spans="1:18" x14ac:dyDescent="0.3">
      <c r="A1226" s="16">
        <v>43637</v>
      </c>
      <c r="B1226" s="15">
        <v>25.23</v>
      </c>
      <c r="D1226" s="16">
        <v>43649</v>
      </c>
      <c r="E1226" s="15">
        <v>28.22</v>
      </c>
      <c r="Q1226" s="20"/>
      <c r="R1226" s="20"/>
    </row>
    <row r="1227" spans="1:18" x14ac:dyDescent="0.3">
      <c r="A1227" s="16">
        <v>43636</v>
      </c>
      <c r="B1227" s="15">
        <v>25.02</v>
      </c>
      <c r="D1227" s="16">
        <v>43648</v>
      </c>
      <c r="E1227" s="15">
        <v>28.42</v>
      </c>
      <c r="Q1227" s="20"/>
      <c r="R1227" s="20"/>
    </row>
    <row r="1228" spans="1:18" x14ac:dyDescent="0.3">
      <c r="A1228" s="16">
        <v>43635</v>
      </c>
      <c r="B1228" s="15">
        <v>24.9</v>
      </c>
      <c r="D1228" s="16">
        <v>43647</v>
      </c>
      <c r="E1228" s="15">
        <v>28.61</v>
      </c>
      <c r="Q1228" s="20"/>
      <c r="R1228" s="20"/>
    </row>
    <row r="1229" spans="1:18" x14ac:dyDescent="0.3">
      <c r="A1229" s="16">
        <v>43634</v>
      </c>
      <c r="B1229" s="15">
        <v>25.06</v>
      </c>
      <c r="D1229" s="16">
        <v>43644</v>
      </c>
      <c r="E1229" s="15">
        <v>27.92</v>
      </c>
      <c r="Q1229" s="20"/>
      <c r="R1229" s="20"/>
    </row>
    <row r="1230" spans="1:18" x14ac:dyDescent="0.3">
      <c r="A1230" s="16">
        <v>43633</v>
      </c>
      <c r="B1230" s="15">
        <v>24.96</v>
      </c>
      <c r="D1230" s="16">
        <v>43643</v>
      </c>
      <c r="E1230" s="15">
        <v>28.6</v>
      </c>
      <c r="Q1230" s="20"/>
      <c r="R1230" s="20"/>
    </row>
    <row r="1231" spans="1:18" x14ac:dyDescent="0.3">
      <c r="A1231" s="16">
        <v>43630</v>
      </c>
      <c r="B1231" s="15">
        <v>24.99</v>
      </c>
      <c r="D1231" s="16">
        <v>43642</v>
      </c>
      <c r="E1231" s="15">
        <v>29.1</v>
      </c>
      <c r="Q1231" s="20"/>
      <c r="R1231" s="20"/>
    </row>
    <row r="1232" spans="1:18" x14ac:dyDescent="0.3">
      <c r="A1232" s="16">
        <v>43629</v>
      </c>
      <c r="B1232" s="15">
        <v>24.89</v>
      </c>
      <c r="D1232" s="16">
        <v>43641</v>
      </c>
      <c r="E1232" s="15">
        <v>28.05</v>
      </c>
      <c r="Q1232" s="20"/>
      <c r="R1232" s="20"/>
    </row>
    <row r="1233" spans="1:18" x14ac:dyDescent="0.3">
      <c r="A1233" s="16">
        <v>43628</v>
      </c>
      <c r="B1233" s="15">
        <v>24.77</v>
      </c>
      <c r="D1233" s="16">
        <v>43640</v>
      </c>
      <c r="E1233" s="15">
        <v>27.96</v>
      </c>
      <c r="Q1233" s="20"/>
      <c r="R1233" s="20"/>
    </row>
    <row r="1234" spans="1:18" x14ac:dyDescent="0.3">
      <c r="A1234" s="16">
        <v>43627</v>
      </c>
      <c r="B1234" s="15">
        <v>24.92</v>
      </c>
      <c r="D1234" s="16">
        <v>43637</v>
      </c>
      <c r="E1234" s="15">
        <v>26.85</v>
      </c>
      <c r="Q1234" s="20"/>
      <c r="R1234" s="20"/>
    </row>
    <row r="1235" spans="1:18" x14ac:dyDescent="0.3">
      <c r="A1235" s="16">
        <v>43626</v>
      </c>
      <c r="B1235" s="15">
        <v>25.12</v>
      </c>
      <c r="D1235" s="16">
        <v>43636</v>
      </c>
      <c r="E1235" s="15">
        <v>26.63</v>
      </c>
      <c r="Q1235" s="20"/>
      <c r="R1235" s="20"/>
    </row>
    <row r="1236" spans="1:18" x14ac:dyDescent="0.3">
      <c r="A1236" s="16">
        <v>43623</v>
      </c>
      <c r="B1236" s="15">
        <v>24.44</v>
      </c>
      <c r="D1236" s="16">
        <v>43635</v>
      </c>
      <c r="E1236" s="15">
        <v>26.5</v>
      </c>
      <c r="Q1236" s="20"/>
      <c r="R1236" s="20"/>
    </row>
    <row r="1237" spans="1:18" x14ac:dyDescent="0.3">
      <c r="A1237" s="16">
        <v>43622</v>
      </c>
      <c r="B1237" s="15">
        <v>23.91</v>
      </c>
      <c r="D1237" s="16">
        <v>43634</v>
      </c>
      <c r="E1237" s="15">
        <v>26.65</v>
      </c>
      <c r="Q1237" s="20"/>
      <c r="R1237" s="20"/>
    </row>
    <row r="1238" spans="1:18" x14ac:dyDescent="0.3">
      <c r="A1238" s="16">
        <v>43621</v>
      </c>
      <c r="B1238" s="15">
        <v>24.18</v>
      </c>
      <c r="D1238" s="16">
        <v>43633</v>
      </c>
      <c r="E1238" s="15">
        <v>26.55</v>
      </c>
      <c r="Q1238" s="20"/>
      <c r="R1238" s="20"/>
    </row>
    <row r="1239" spans="1:18" x14ac:dyDescent="0.3">
      <c r="A1239" s="16">
        <v>43620</v>
      </c>
      <c r="B1239" s="15">
        <v>24.48</v>
      </c>
      <c r="D1239" s="16">
        <v>43630</v>
      </c>
      <c r="E1239" s="15">
        <v>26.58</v>
      </c>
      <c r="Q1239" s="20"/>
      <c r="R1239" s="20"/>
    </row>
    <row r="1240" spans="1:18" x14ac:dyDescent="0.3">
      <c r="A1240" s="16">
        <v>43619</v>
      </c>
      <c r="B1240" s="15">
        <v>23.66</v>
      </c>
      <c r="D1240" s="16">
        <v>43629</v>
      </c>
      <c r="E1240" s="15">
        <v>26.48</v>
      </c>
      <c r="Q1240" s="20"/>
      <c r="R1240" s="20"/>
    </row>
    <row r="1241" spans="1:18" x14ac:dyDescent="0.3">
      <c r="A1241" s="16">
        <v>43616</v>
      </c>
      <c r="B1241" s="15">
        <v>24.41</v>
      </c>
      <c r="D1241" s="16">
        <v>43628</v>
      </c>
      <c r="E1241" s="15">
        <v>26.35</v>
      </c>
      <c r="Q1241" s="20"/>
      <c r="R1241" s="20"/>
    </row>
    <row r="1242" spans="1:18" x14ac:dyDescent="0.3">
      <c r="A1242" s="16">
        <v>43615</v>
      </c>
      <c r="B1242" s="15">
        <v>25.22</v>
      </c>
      <c r="D1242" s="16">
        <v>43627</v>
      </c>
      <c r="E1242" s="15">
        <v>26.54</v>
      </c>
      <c r="Q1242" s="20"/>
      <c r="R1242" s="20"/>
    </row>
    <row r="1243" spans="1:18" x14ac:dyDescent="0.3">
      <c r="A1243" s="16">
        <v>43614</v>
      </c>
      <c r="B1243" s="15">
        <v>25.45</v>
      </c>
      <c r="D1243" s="16">
        <v>43626</v>
      </c>
      <c r="E1243" s="15">
        <v>26.79</v>
      </c>
      <c r="Q1243" s="20"/>
      <c r="R1243" s="20"/>
    </row>
    <row r="1244" spans="1:18" x14ac:dyDescent="0.3">
      <c r="A1244" s="16">
        <v>43613</v>
      </c>
      <c r="B1244" s="15">
        <v>25.4</v>
      </c>
      <c r="D1244" s="16">
        <v>43623</v>
      </c>
      <c r="E1244" s="15">
        <v>26.09</v>
      </c>
      <c r="Q1244" s="20"/>
      <c r="R1244" s="20"/>
    </row>
    <row r="1245" spans="1:18" x14ac:dyDescent="0.3">
      <c r="A1245" s="16">
        <v>43612</v>
      </c>
      <c r="B1245" s="15">
        <v>25.51</v>
      </c>
      <c r="D1245" s="16">
        <v>43622</v>
      </c>
      <c r="E1245" s="15">
        <v>25.53</v>
      </c>
      <c r="Q1245" s="20"/>
      <c r="R1245" s="20"/>
    </row>
    <row r="1246" spans="1:18" x14ac:dyDescent="0.3">
      <c r="A1246" s="16">
        <v>43609</v>
      </c>
      <c r="B1246" s="15">
        <v>25.41</v>
      </c>
      <c r="D1246" s="16">
        <v>43621</v>
      </c>
      <c r="E1246" s="15">
        <v>25.69</v>
      </c>
      <c r="Q1246" s="20"/>
      <c r="R1246" s="20"/>
    </row>
    <row r="1247" spans="1:18" x14ac:dyDescent="0.3">
      <c r="A1247" s="16">
        <v>43608</v>
      </c>
      <c r="B1247" s="15">
        <v>25.98</v>
      </c>
      <c r="D1247" s="16">
        <v>43620</v>
      </c>
      <c r="E1247" s="15">
        <v>25.99</v>
      </c>
      <c r="Q1247" s="20"/>
      <c r="R1247" s="20"/>
    </row>
    <row r="1248" spans="1:18" x14ac:dyDescent="0.3">
      <c r="A1248" s="16">
        <v>43607</v>
      </c>
      <c r="B1248" s="15">
        <v>26.29</v>
      </c>
      <c r="D1248" s="16">
        <v>43619</v>
      </c>
      <c r="E1248" s="15">
        <v>25.15</v>
      </c>
      <c r="Q1248" s="20"/>
      <c r="R1248" s="20"/>
    </row>
    <row r="1249" spans="1:18" x14ac:dyDescent="0.3">
      <c r="A1249" s="16">
        <v>43606</v>
      </c>
      <c r="B1249" s="15">
        <v>25.31</v>
      </c>
      <c r="D1249" s="16">
        <v>43616</v>
      </c>
      <c r="E1249" s="15">
        <v>25.86</v>
      </c>
      <c r="Q1249" s="20"/>
      <c r="R1249" s="20"/>
    </row>
    <row r="1250" spans="1:18" x14ac:dyDescent="0.3">
      <c r="A1250" s="16">
        <v>43605</v>
      </c>
      <c r="B1250" s="15">
        <v>25.12</v>
      </c>
      <c r="D1250" s="16">
        <v>43615</v>
      </c>
      <c r="E1250" s="15">
        <v>26.69</v>
      </c>
      <c r="Q1250" s="20"/>
      <c r="R1250" s="20"/>
    </row>
    <row r="1251" spans="1:18" x14ac:dyDescent="0.3">
      <c r="A1251" s="16">
        <v>43602</v>
      </c>
      <c r="B1251" s="15">
        <v>24.93</v>
      </c>
      <c r="D1251" s="16">
        <v>43614</v>
      </c>
      <c r="E1251" s="15">
        <v>26.92</v>
      </c>
      <c r="Q1251" s="20"/>
      <c r="R1251" s="20"/>
    </row>
    <row r="1252" spans="1:18" x14ac:dyDescent="0.3">
      <c r="A1252" s="16">
        <v>43601</v>
      </c>
      <c r="B1252" s="15">
        <v>25.5</v>
      </c>
      <c r="D1252" s="16">
        <v>43613</v>
      </c>
      <c r="E1252" s="15">
        <v>26.87</v>
      </c>
      <c r="Q1252" s="20"/>
      <c r="R1252" s="20"/>
    </row>
    <row r="1253" spans="1:18" x14ac:dyDescent="0.3">
      <c r="A1253" s="16">
        <v>43600</v>
      </c>
      <c r="B1253" s="15">
        <v>25.88</v>
      </c>
      <c r="D1253" s="16">
        <v>43612</v>
      </c>
      <c r="E1253" s="15">
        <v>27.07</v>
      </c>
      <c r="Q1253" s="20"/>
      <c r="R1253" s="20"/>
    </row>
    <row r="1254" spans="1:18" x14ac:dyDescent="0.3">
      <c r="A1254" s="16">
        <v>43599</v>
      </c>
      <c r="B1254" s="15">
        <v>25.79</v>
      </c>
      <c r="D1254" s="16">
        <v>43609</v>
      </c>
      <c r="E1254" s="15">
        <v>26.9</v>
      </c>
      <c r="Q1254" s="20"/>
      <c r="R1254" s="20"/>
    </row>
    <row r="1255" spans="1:18" x14ac:dyDescent="0.3">
      <c r="A1255" s="16">
        <v>43598</v>
      </c>
      <c r="B1255" s="15">
        <v>24.96</v>
      </c>
      <c r="D1255" s="16">
        <v>43608</v>
      </c>
      <c r="E1255" s="15">
        <v>27.49</v>
      </c>
      <c r="Q1255" s="20"/>
      <c r="R1255" s="20"/>
    </row>
    <row r="1256" spans="1:18" x14ac:dyDescent="0.3">
      <c r="A1256" s="16">
        <v>43595</v>
      </c>
      <c r="B1256" s="15">
        <v>25.53</v>
      </c>
      <c r="D1256" s="16">
        <v>43607</v>
      </c>
      <c r="E1256" s="15">
        <v>27.8</v>
      </c>
      <c r="Q1256" s="20"/>
      <c r="R1256" s="20"/>
    </row>
    <row r="1257" spans="1:18" x14ac:dyDescent="0.3">
      <c r="A1257" s="16">
        <v>43594</v>
      </c>
      <c r="B1257" s="15">
        <v>26.41</v>
      </c>
      <c r="D1257" s="16">
        <v>43606</v>
      </c>
      <c r="E1257" s="15">
        <v>26.81</v>
      </c>
      <c r="Q1257" s="20"/>
      <c r="R1257" s="20"/>
    </row>
    <row r="1258" spans="1:18" x14ac:dyDescent="0.3">
      <c r="A1258" s="16">
        <v>43593</v>
      </c>
      <c r="B1258" s="15">
        <v>26.81</v>
      </c>
      <c r="D1258" s="16">
        <v>43605</v>
      </c>
      <c r="E1258" s="15">
        <v>26.62</v>
      </c>
      <c r="Q1258" s="20"/>
      <c r="R1258" s="20"/>
    </row>
    <row r="1259" spans="1:18" x14ac:dyDescent="0.3">
      <c r="A1259" s="16">
        <v>43592</v>
      </c>
      <c r="B1259" s="15">
        <v>26.32</v>
      </c>
      <c r="D1259" s="16">
        <v>43602</v>
      </c>
      <c r="E1259" s="15">
        <v>26.43</v>
      </c>
      <c r="Q1259" s="20"/>
      <c r="R1259" s="20"/>
    </row>
    <row r="1260" spans="1:18" x14ac:dyDescent="0.3">
      <c r="A1260" s="16">
        <v>43591</v>
      </c>
      <c r="B1260" s="15">
        <v>25.27</v>
      </c>
      <c r="D1260" s="16">
        <v>43601</v>
      </c>
      <c r="E1260" s="15">
        <v>27.04</v>
      </c>
      <c r="Q1260" s="20"/>
      <c r="R1260" s="20"/>
    </row>
    <row r="1261" spans="1:18" x14ac:dyDescent="0.3">
      <c r="A1261" s="16">
        <v>43588</v>
      </c>
      <c r="B1261" s="15">
        <v>25.11</v>
      </c>
      <c r="D1261" s="16">
        <v>43600</v>
      </c>
      <c r="E1261" s="15">
        <v>27.45</v>
      </c>
      <c r="Q1261" s="20"/>
      <c r="R1261" s="20"/>
    </row>
    <row r="1262" spans="1:18" x14ac:dyDescent="0.3">
      <c r="A1262" s="16">
        <v>43587</v>
      </c>
      <c r="B1262" s="15">
        <v>24.6</v>
      </c>
      <c r="D1262" s="16">
        <v>43599</v>
      </c>
      <c r="E1262" s="15">
        <v>27.36</v>
      </c>
      <c r="Q1262" s="20"/>
      <c r="R1262" s="20"/>
    </row>
    <row r="1263" spans="1:18" x14ac:dyDescent="0.3">
      <c r="A1263" s="16">
        <v>43585</v>
      </c>
      <c r="B1263" s="15">
        <v>26.19</v>
      </c>
      <c r="D1263" s="16">
        <v>43598</v>
      </c>
      <c r="E1263" s="15">
        <v>26.52</v>
      </c>
      <c r="Q1263" s="20"/>
      <c r="R1263" s="20"/>
    </row>
    <row r="1264" spans="1:18" x14ac:dyDescent="0.3">
      <c r="A1264" s="16">
        <v>43584</v>
      </c>
      <c r="B1264" s="15">
        <v>26.3</v>
      </c>
      <c r="D1264" s="16">
        <v>43595</v>
      </c>
      <c r="E1264" s="15">
        <v>27.11</v>
      </c>
      <c r="Q1264" s="20"/>
      <c r="R1264" s="20"/>
    </row>
    <row r="1265" spans="1:18" x14ac:dyDescent="0.3">
      <c r="A1265" s="16">
        <v>43581</v>
      </c>
      <c r="B1265" s="15">
        <v>25.75</v>
      </c>
      <c r="D1265" s="16">
        <v>43594</v>
      </c>
      <c r="E1265" s="15">
        <v>28.1</v>
      </c>
      <c r="Q1265" s="20"/>
      <c r="R1265" s="20"/>
    </row>
    <row r="1266" spans="1:18" x14ac:dyDescent="0.3">
      <c r="A1266" s="16">
        <v>43580</v>
      </c>
      <c r="B1266" s="15">
        <v>27.2</v>
      </c>
      <c r="D1266" s="16">
        <v>43593</v>
      </c>
      <c r="E1266" s="15">
        <v>28.52</v>
      </c>
      <c r="Q1266" s="20"/>
      <c r="R1266" s="20"/>
    </row>
    <row r="1267" spans="1:18" x14ac:dyDescent="0.3">
      <c r="A1267" s="16">
        <v>43579</v>
      </c>
      <c r="B1267" s="15">
        <v>27.33</v>
      </c>
      <c r="D1267" s="16">
        <v>43592</v>
      </c>
      <c r="E1267" s="15">
        <v>28</v>
      </c>
      <c r="Q1267" s="20"/>
      <c r="R1267" s="20"/>
    </row>
    <row r="1268" spans="1:18" x14ac:dyDescent="0.3">
      <c r="A1268" s="16">
        <v>43578</v>
      </c>
      <c r="B1268" s="15">
        <v>27.46</v>
      </c>
      <c r="D1268" s="16">
        <v>43591</v>
      </c>
      <c r="E1268" s="15">
        <v>26.95</v>
      </c>
      <c r="Q1268" s="20"/>
      <c r="R1268" s="20"/>
    </row>
    <row r="1269" spans="1:18" x14ac:dyDescent="0.3">
      <c r="A1269" s="16">
        <v>43573</v>
      </c>
      <c r="B1269" s="15">
        <v>26.8</v>
      </c>
      <c r="D1269" s="16">
        <v>43588</v>
      </c>
      <c r="E1269" s="15">
        <v>26.82</v>
      </c>
      <c r="Q1269" s="20"/>
      <c r="R1269" s="20"/>
    </row>
    <row r="1270" spans="1:18" x14ac:dyDescent="0.3">
      <c r="A1270" s="16">
        <v>43572</v>
      </c>
      <c r="B1270" s="15">
        <v>27.38</v>
      </c>
      <c r="D1270" s="16">
        <v>43587</v>
      </c>
      <c r="E1270" s="15">
        <v>26.34</v>
      </c>
      <c r="Q1270" s="20"/>
      <c r="R1270" s="20"/>
    </row>
    <row r="1271" spans="1:18" x14ac:dyDescent="0.3">
      <c r="A1271" s="16">
        <v>43571</v>
      </c>
      <c r="B1271" s="15">
        <v>26.93</v>
      </c>
      <c r="D1271" s="16">
        <v>43586</v>
      </c>
      <c r="E1271" s="15">
        <v>27.43</v>
      </c>
      <c r="Q1271" s="20"/>
      <c r="R1271" s="20"/>
    </row>
    <row r="1272" spans="1:18" x14ac:dyDescent="0.3">
      <c r="A1272" s="16">
        <v>43570</v>
      </c>
      <c r="B1272" s="15">
        <v>26.72</v>
      </c>
      <c r="D1272" s="16">
        <v>43585</v>
      </c>
      <c r="E1272" s="15">
        <v>27.99</v>
      </c>
      <c r="Q1272" s="20"/>
      <c r="R1272" s="20"/>
    </row>
    <row r="1273" spans="1:18" x14ac:dyDescent="0.3">
      <c r="A1273" s="16">
        <v>43567</v>
      </c>
      <c r="B1273" s="15">
        <v>26.5</v>
      </c>
      <c r="D1273" s="16">
        <v>43584</v>
      </c>
      <c r="E1273" s="15">
        <v>28.12</v>
      </c>
      <c r="Q1273" s="20"/>
      <c r="R1273" s="20"/>
    </row>
    <row r="1274" spans="1:18" x14ac:dyDescent="0.3">
      <c r="A1274" s="16">
        <v>43566</v>
      </c>
      <c r="B1274" s="15">
        <v>27.24</v>
      </c>
      <c r="D1274" s="16">
        <v>43581</v>
      </c>
      <c r="E1274" s="15">
        <v>27.64</v>
      </c>
      <c r="Q1274" s="20"/>
      <c r="R1274" s="20"/>
    </row>
    <row r="1275" spans="1:18" x14ac:dyDescent="0.3">
      <c r="A1275" s="16">
        <v>43565</v>
      </c>
      <c r="B1275" s="15">
        <v>26.04</v>
      </c>
      <c r="D1275" s="16">
        <v>43580</v>
      </c>
      <c r="E1275" s="15">
        <v>29.09</v>
      </c>
      <c r="Q1275" s="20"/>
      <c r="R1275" s="20"/>
    </row>
    <row r="1276" spans="1:18" x14ac:dyDescent="0.3">
      <c r="A1276" s="16">
        <v>43564</v>
      </c>
      <c r="B1276" s="15">
        <v>25.45</v>
      </c>
      <c r="D1276" s="16">
        <v>43579</v>
      </c>
      <c r="E1276" s="15">
        <v>29.21</v>
      </c>
      <c r="Q1276" s="20"/>
      <c r="R1276" s="20"/>
    </row>
    <row r="1277" spans="1:18" x14ac:dyDescent="0.3">
      <c r="A1277" s="16">
        <v>43563</v>
      </c>
      <c r="B1277" s="15">
        <v>24.22</v>
      </c>
      <c r="D1277" s="16">
        <v>43578</v>
      </c>
      <c r="E1277" s="15">
        <v>29.35</v>
      </c>
      <c r="Q1277" s="20"/>
      <c r="R1277" s="20"/>
    </row>
    <row r="1278" spans="1:18" x14ac:dyDescent="0.3">
      <c r="A1278" s="16">
        <v>43560</v>
      </c>
      <c r="B1278" s="15">
        <v>24.49</v>
      </c>
      <c r="D1278" s="16">
        <v>43577</v>
      </c>
      <c r="E1278" s="15">
        <v>28.69</v>
      </c>
      <c r="Q1278" s="20"/>
      <c r="R1278" s="20"/>
    </row>
    <row r="1279" spans="1:18" x14ac:dyDescent="0.3">
      <c r="A1279" s="16">
        <v>43559</v>
      </c>
      <c r="B1279" s="15">
        <v>24.33</v>
      </c>
      <c r="D1279" s="16">
        <v>43573</v>
      </c>
      <c r="E1279" s="15">
        <v>28.69</v>
      </c>
      <c r="Q1279" s="20"/>
      <c r="R1279" s="20"/>
    </row>
    <row r="1280" spans="1:18" x14ac:dyDescent="0.3">
      <c r="A1280" s="16">
        <v>43558</v>
      </c>
      <c r="B1280" s="15">
        <v>23.07</v>
      </c>
      <c r="D1280" s="16">
        <v>43572</v>
      </c>
      <c r="E1280" s="15">
        <v>29.26</v>
      </c>
      <c r="Q1280" s="20"/>
      <c r="R1280" s="20"/>
    </row>
    <row r="1281" spans="1:18" x14ac:dyDescent="0.3">
      <c r="A1281" s="16">
        <v>43557</v>
      </c>
      <c r="B1281" s="15">
        <v>21.92</v>
      </c>
      <c r="D1281" s="16">
        <v>43571</v>
      </c>
      <c r="E1281" s="15">
        <v>28.8</v>
      </c>
      <c r="Q1281" s="20"/>
      <c r="R1281" s="20"/>
    </row>
    <row r="1282" spans="1:18" x14ac:dyDescent="0.3">
      <c r="A1282" s="16">
        <v>43556</v>
      </c>
      <c r="B1282" s="15">
        <v>21.81</v>
      </c>
      <c r="D1282" s="16">
        <v>43570</v>
      </c>
      <c r="E1282" s="15">
        <v>28.6</v>
      </c>
      <c r="Q1282" s="20"/>
      <c r="R1282" s="20"/>
    </row>
    <row r="1283" spans="1:18" x14ac:dyDescent="0.3">
      <c r="A1283" s="16">
        <v>43553</v>
      </c>
      <c r="B1283" s="15">
        <v>21.45</v>
      </c>
      <c r="D1283" s="16">
        <v>43567</v>
      </c>
      <c r="E1283" s="15">
        <v>28.37</v>
      </c>
      <c r="Q1283" s="20"/>
      <c r="R1283" s="20"/>
    </row>
    <row r="1284" spans="1:18" x14ac:dyDescent="0.3">
      <c r="A1284" s="16">
        <v>43552</v>
      </c>
      <c r="B1284" s="15">
        <v>22.16</v>
      </c>
      <c r="D1284" s="16">
        <v>43566</v>
      </c>
      <c r="E1284" s="15">
        <v>29.13</v>
      </c>
      <c r="Q1284" s="20"/>
      <c r="R1284" s="20"/>
    </row>
    <row r="1285" spans="1:18" x14ac:dyDescent="0.3">
      <c r="A1285" s="16">
        <v>43551</v>
      </c>
      <c r="B1285" s="15">
        <v>21.73</v>
      </c>
      <c r="D1285" s="16">
        <v>43565</v>
      </c>
      <c r="E1285" s="15">
        <v>27.96</v>
      </c>
      <c r="Q1285" s="20"/>
      <c r="R1285" s="20"/>
    </row>
    <row r="1286" spans="1:18" x14ac:dyDescent="0.3">
      <c r="A1286" s="16">
        <v>43550</v>
      </c>
      <c r="B1286" s="15">
        <v>21.43</v>
      </c>
      <c r="D1286" s="16">
        <v>43564</v>
      </c>
      <c r="E1286" s="15">
        <v>27.39</v>
      </c>
      <c r="Q1286" s="20"/>
      <c r="R1286" s="20"/>
    </row>
    <row r="1287" spans="1:18" x14ac:dyDescent="0.3">
      <c r="A1287" s="16">
        <v>43549</v>
      </c>
      <c r="B1287" s="15">
        <v>20.83</v>
      </c>
      <c r="D1287" s="16">
        <v>43563</v>
      </c>
      <c r="E1287" s="15">
        <v>26.12</v>
      </c>
      <c r="Q1287" s="20"/>
      <c r="R1287" s="20"/>
    </row>
    <row r="1288" spans="1:18" x14ac:dyDescent="0.3">
      <c r="A1288" s="16">
        <v>43546</v>
      </c>
      <c r="B1288" s="15">
        <v>20.57</v>
      </c>
      <c r="D1288" s="16">
        <v>43560</v>
      </c>
      <c r="E1288" s="15">
        <v>26.44</v>
      </c>
      <c r="Q1288" s="20"/>
      <c r="R1288" s="20"/>
    </row>
    <row r="1289" spans="1:18" x14ac:dyDescent="0.3">
      <c r="A1289" s="16">
        <v>43545</v>
      </c>
      <c r="B1289" s="15">
        <v>20.82</v>
      </c>
      <c r="D1289" s="16">
        <v>43559</v>
      </c>
      <c r="E1289" s="15">
        <v>26.26</v>
      </c>
      <c r="Q1289" s="20"/>
      <c r="R1289" s="20"/>
    </row>
    <row r="1290" spans="1:18" x14ac:dyDescent="0.3">
      <c r="A1290" s="16">
        <v>43544</v>
      </c>
      <c r="B1290" s="15">
        <v>21.52</v>
      </c>
      <c r="D1290" s="16">
        <v>43558</v>
      </c>
      <c r="E1290" s="15">
        <v>24.99</v>
      </c>
      <c r="Q1290" s="20"/>
      <c r="R1290" s="20"/>
    </row>
    <row r="1291" spans="1:18" x14ac:dyDescent="0.3">
      <c r="A1291" s="16">
        <v>43543</v>
      </c>
      <c r="B1291" s="15">
        <v>21</v>
      </c>
      <c r="D1291" s="16">
        <v>43557</v>
      </c>
      <c r="E1291" s="15">
        <v>23.83</v>
      </c>
      <c r="Q1291" s="20"/>
      <c r="R1291" s="20"/>
    </row>
    <row r="1292" spans="1:18" x14ac:dyDescent="0.3">
      <c r="A1292" s="16">
        <v>43542</v>
      </c>
      <c r="B1292" s="15">
        <v>21.71</v>
      </c>
      <c r="D1292" s="16">
        <v>43556</v>
      </c>
      <c r="E1292" s="15">
        <v>23.74</v>
      </c>
      <c r="Q1292" s="20"/>
      <c r="R1292" s="20"/>
    </row>
    <row r="1293" spans="1:18" x14ac:dyDescent="0.3">
      <c r="A1293" s="16">
        <v>43539</v>
      </c>
      <c r="B1293" s="15">
        <v>22.35</v>
      </c>
      <c r="D1293" s="16">
        <v>43553</v>
      </c>
      <c r="E1293" s="15">
        <v>23.43</v>
      </c>
      <c r="Q1293" s="20"/>
      <c r="R1293" s="20"/>
    </row>
    <row r="1294" spans="1:18" x14ac:dyDescent="0.3">
      <c r="A1294" s="16">
        <v>43538</v>
      </c>
      <c r="B1294" s="15">
        <v>22.61</v>
      </c>
      <c r="D1294" s="16">
        <v>43552</v>
      </c>
      <c r="E1294" s="15">
        <v>24.16</v>
      </c>
      <c r="Q1294" s="20"/>
      <c r="R1294" s="20"/>
    </row>
    <row r="1295" spans="1:18" x14ac:dyDescent="0.3">
      <c r="A1295" s="16">
        <v>43537</v>
      </c>
      <c r="B1295" s="15">
        <v>22.16</v>
      </c>
      <c r="D1295" s="16">
        <v>43551</v>
      </c>
      <c r="E1295" s="15">
        <v>23.76</v>
      </c>
      <c r="Q1295" s="20"/>
      <c r="R1295" s="20"/>
    </row>
    <row r="1296" spans="1:18" x14ac:dyDescent="0.3">
      <c r="A1296" s="16">
        <v>43536</v>
      </c>
      <c r="B1296" s="15">
        <v>22.22</v>
      </c>
      <c r="D1296" s="16">
        <v>43550</v>
      </c>
      <c r="E1296" s="15">
        <v>23.45</v>
      </c>
      <c r="Q1296" s="20"/>
      <c r="R1296" s="20"/>
    </row>
    <row r="1297" spans="1:18" x14ac:dyDescent="0.3">
      <c r="A1297" s="16">
        <v>43535</v>
      </c>
      <c r="B1297" s="15">
        <v>22.18</v>
      </c>
      <c r="D1297" s="16">
        <v>43549</v>
      </c>
      <c r="E1297" s="15">
        <v>22.84</v>
      </c>
      <c r="Q1297" s="20"/>
      <c r="R1297" s="20"/>
    </row>
    <row r="1298" spans="1:18" x14ac:dyDescent="0.3">
      <c r="A1298" s="16">
        <v>43532</v>
      </c>
      <c r="B1298" s="15">
        <v>22.92</v>
      </c>
      <c r="D1298" s="16">
        <v>43546</v>
      </c>
      <c r="E1298" s="15">
        <v>22.6</v>
      </c>
      <c r="Q1298" s="20"/>
      <c r="R1298" s="20"/>
    </row>
    <row r="1299" spans="1:18" x14ac:dyDescent="0.3">
      <c r="A1299" s="16">
        <v>43531</v>
      </c>
      <c r="B1299" s="15">
        <v>23.16</v>
      </c>
      <c r="D1299" s="16">
        <v>43545</v>
      </c>
      <c r="E1299" s="15">
        <v>22.89</v>
      </c>
      <c r="Q1299" s="20"/>
      <c r="R1299" s="20"/>
    </row>
    <row r="1300" spans="1:18" x14ac:dyDescent="0.3">
      <c r="A1300" s="16">
        <v>43530</v>
      </c>
      <c r="B1300" s="15">
        <v>22.02</v>
      </c>
      <c r="D1300" s="16">
        <v>43544</v>
      </c>
      <c r="E1300" s="15">
        <v>23.63</v>
      </c>
      <c r="Q1300" s="20"/>
      <c r="R1300" s="20"/>
    </row>
    <row r="1301" spans="1:18" x14ac:dyDescent="0.3">
      <c r="A1301" s="16">
        <v>43529</v>
      </c>
      <c r="B1301" s="15">
        <v>22.81</v>
      </c>
      <c r="D1301" s="16">
        <v>43543</v>
      </c>
      <c r="E1301" s="15">
        <v>23.14</v>
      </c>
      <c r="Q1301" s="20"/>
      <c r="R1301" s="20"/>
    </row>
    <row r="1302" spans="1:18" x14ac:dyDescent="0.3">
      <c r="A1302" s="16">
        <v>43528</v>
      </c>
      <c r="B1302" s="15">
        <v>23.02</v>
      </c>
      <c r="D1302" s="16">
        <v>43542</v>
      </c>
      <c r="E1302" s="15">
        <v>23.82</v>
      </c>
      <c r="Q1302" s="20"/>
      <c r="R1302" s="20"/>
    </row>
    <row r="1303" spans="1:18" x14ac:dyDescent="0.3">
      <c r="A1303" s="16">
        <v>43525</v>
      </c>
      <c r="B1303" s="15">
        <v>22.18</v>
      </c>
      <c r="D1303" s="16">
        <v>43539</v>
      </c>
      <c r="E1303" s="15">
        <v>24.52</v>
      </c>
      <c r="Q1303" s="20"/>
      <c r="R1303" s="20"/>
    </row>
    <row r="1304" spans="1:18" x14ac:dyDescent="0.3">
      <c r="A1304" s="16">
        <v>43524</v>
      </c>
      <c r="B1304" s="15">
        <v>21.59</v>
      </c>
      <c r="D1304" s="16">
        <v>43538</v>
      </c>
      <c r="E1304" s="15">
        <v>24.8</v>
      </c>
      <c r="Q1304" s="20"/>
      <c r="R1304" s="20"/>
    </row>
    <row r="1305" spans="1:18" x14ac:dyDescent="0.3">
      <c r="A1305" s="16">
        <v>43523</v>
      </c>
      <c r="B1305" s="15">
        <v>21.16</v>
      </c>
      <c r="D1305" s="16">
        <v>43537</v>
      </c>
      <c r="E1305" s="15">
        <v>24.32</v>
      </c>
      <c r="Q1305" s="20"/>
      <c r="R1305" s="20"/>
    </row>
    <row r="1306" spans="1:18" x14ac:dyDescent="0.3">
      <c r="A1306" s="16">
        <v>43522</v>
      </c>
      <c r="B1306" s="15">
        <v>19.559999999999999</v>
      </c>
      <c r="D1306" s="16">
        <v>43536</v>
      </c>
      <c r="E1306" s="15">
        <v>24.4</v>
      </c>
      <c r="Q1306" s="20"/>
      <c r="R1306" s="20"/>
    </row>
    <row r="1307" spans="1:18" x14ac:dyDescent="0.3">
      <c r="A1307" s="16">
        <v>43521</v>
      </c>
      <c r="B1307" s="15">
        <v>19.149999999999999</v>
      </c>
      <c r="D1307" s="16">
        <v>43535</v>
      </c>
      <c r="E1307" s="15">
        <v>24.41</v>
      </c>
      <c r="Q1307" s="20"/>
      <c r="R1307" s="20"/>
    </row>
    <row r="1308" spans="1:18" x14ac:dyDescent="0.3">
      <c r="A1308" s="16">
        <v>43518</v>
      </c>
      <c r="B1308" s="15">
        <v>18.829999999999998</v>
      </c>
      <c r="D1308" s="16">
        <v>43532</v>
      </c>
      <c r="E1308" s="15">
        <v>25.15</v>
      </c>
      <c r="Q1308" s="20"/>
      <c r="R1308" s="20"/>
    </row>
    <row r="1309" spans="1:18" x14ac:dyDescent="0.3">
      <c r="A1309" s="16">
        <v>43517</v>
      </c>
      <c r="B1309" s="15">
        <v>18.72</v>
      </c>
      <c r="D1309" s="16">
        <v>43531</v>
      </c>
      <c r="E1309" s="15">
        <v>25.39</v>
      </c>
      <c r="Q1309" s="20"/>
      <c r="R1309" s="20"/>
    </row>
    <row r="1310" spans="1:18" x14ac:dyDescent="0.3">
      <c r="A1310" s="16">
        <v>43516</v>
      </c>
      <c r="B1310" s="15">
        <v>20.350000000000001</v>
      </c>
      <c r="D1310" s="16">
        <v>43530</v>
      </c>
      <c r="E1310" s="15">
        <v>24.23</v>
      </c>
      <c r="Q1310" s="20"/>
      <c r="R1310" s="20"/>
    </row>
    <row r="1311" spans="1:18" x14ac:dyDescent="0.3">
      <c r="A1311" s="16">
        <v>43515</v>
      </c>
      <c r="B1311" s="15">
        <v>20.09</v>
      </c>
      <c r="D1311" s="16">
        <v>43529</v>
      </c>
      <c r="E1311" s="15">
        <v>25.05</v>
      </c>
      <c r="Q1311" s="20"/>
      <c r="R1311" s="20"/>
    </row>
    <row r="1312" spans="1:18" x14ac:dyDescent="0.3">
      <c r="A1312" s="16">
        <v>43514</v>
      </c>
      <c r="B1312" s="15">
        <v>19.89</v>
      </c>
      <c r="D1312" s="16">
        <v>43528</v>
      </c>
      <c r="E1312" s="15">
        <v>25.23</v>
      </c>
      <c r="Q1312" s="20"/>
      <c r="R1312" s="20"/>
    </row>
    <row r="1313" spans="1:18" x14ac:dyDescent="0.3">
      <c r="A1313" s="16">
        <v>43511</v>
      </c>
      <c r="B1313" s="15">
        <v>20.29</v>
      </c>
      <c r="D1313" s="16">
        <v>43525</v>
      </c>
      <c r="E1313" s="15">
        <v>24.36</v>
      </c>
      <c r="Q1313" s="20"/>
      <c r="R1313" s="20"/>
    </row>
    <row r="1314" spans="1:18" x14ac:dyDescent="0.3">
      <c r="A1314" s="16">
        <v>43510</v>
      </c>
      <c r="B1314" s="15">
        <v>19.690000000000001</v>
      </c>
      <c r="D1314" s="16">
        <v>43524</v>
      </c>
      <c r="E1314" s="15">
        <v>23.76</v>
      </c>
      <c r="Q1314" s="20"/>
      <c r="R1314" s="20"/>
    </row>
    <row r="1315" spans="1:18" x14ac:dyDescent="0.3">
      <c r="A1315" s="16">
        <v>43509</v>
      </c>
      <c r="B1315" s="15">
        <v>20.81</v>
      </c>
      <c r="D1315" s="16">
        <v>43523</v>
      </c>
      <c r="E1315" s="15">
        <v>23.33</v>
      </c>
      <c r="Q1315" s="20"/>
      <c r="R1315" s="20"/>
    </row>
    <row r="1316" spans="1:18" x14ac:dyDescent="0.3">
      <c r="A1316" s="16">
        <v>43508</v>
      </c>
      <c r="B1316" s="15">
        <v>20.56</v>
      </c>
      <c r="D1316" s="16">
        <v>43522</v>
      </c>
      <c r="E1316" s="15">
        <v>21.72</v>
      </c>
      <c r="Q1316" s="20"/>
      <c r="R1316" s="20"/>
    </row>
    <row r="1317" spans="1:18" x14ac:dyDescent="0.3">
      <c r="A1317" s="16">
        <v>43507</v>
      </c>
      <c r="B1317" s="15">
        <v>22.26</v>
      </c>
      <c r="D1317" s="16">
        <v>43521</v>
      </c>
      <c r="E1317" s="15">
        <v>21.29</v>
      </c>
      <c r="Q1317" s="20"/>
      <c r="R1317" s="20"/>
    </row>
    <row r="1318" spans="1:18" x14ac:dyDescent="0.3">
      <c r="A1318" s="16">
        <v>43504</v>
      </c>
      <c r="B1318" s="15">
        <v>22.22</v>
      </c>
      <c r="D1318" s="16">
        <v>43518</v>
      </c>
      <c r="E1318" s="15">
        <v>21.11</v>
      </c>
      <c r="Q1318" s="20"/>
      <c r="R1318" s="20"/>
    </row>
    <row r="1319" spans="1:18" x14ac:dyDescent="0.3">
      <c r="A1319" s="16">
        <v>43503</v>
      </c>
      <c r="B1319" s="15">
        <v>23.34</v>
      </c>
      <c r="D1319" s="16">
        <v>43517</v>
      </c>
      <c r="E1319" s="15">
        <v>21</v>
      </c>
      <c r="Q1319" s="20"/>
      <c r="R1319" s="20"/>
    </row>
    <row r="1320" spans="1:18" x14ac:dyDescent="0.3">
      <c r="A1320" s="16">
        <v>43502</v>
      </c>
      <c r="B1320" s="15">
        <v>23.57</v>
      </c>
      <c r="D1320" s="16">
        <v>43516</v>
      </c>
      <c r="E1320" s="15">
        <v>22.72</v>
      </c>
      <c r="Q1320" s="20"/>
      <c r="R1320" s="20"/>
    </row>
    <row r="1321" spans="1:18" x14ac:dyDescent="0.3">
      <c r="A1321" s="16">
        <v>43501</v>
      </c>
      <c r="B1321" s="15">
        <v>23.04</v>
      </c>
      <c r="D1321" s="16">
        <v>43515</v>
      </c>
      <c r="E1321" s="15">
        <v>22.49</v>
      </c>
      <c r="Q1321" s="20"/>
      <c r="R1321" s="20"/>
    </row>
    <row r="1322" spans="1:18" x14ac:dyDescent="0.3">
      <c r="A1322" s="16">
        <v>43500</v>
      </c>
      <c r="B1322" s="15">
        <v>22.92</v>
      </c>
      <c r="D1322" s="16">
        <v>43514</v>
      </c>
      <c r="E1322" s="15">
        <v>22.25</v>
      </c>
      <c r="Q1322" s="20"/>
      <c r="R1322" s="20"/>
    </row>
    <row r="1323" spans="1:18" x14ac:dyDescent="0.3">
      <c r="A1323" s="16">
        <v>43497</v>
      </c>
      <c r="B1323" s="15">
        <v>21.84</v>
      </c>
      <c r="D1323" s="16">
        <v>43511</v>
      </c>
      <c r="E1323" s="15">
        <v>22.69</v>
      </c>
      <c r="Q1323" s="20"/>
      <c r="R1323" s="20"/>
    </row>
    <row r="1324" spans="1:18" x14ac:dyDescent="0.3">
      <c r="A1324" s="16">
        <v>43496</v>
      </c>
      <c r="B1324" s="15">
        <v>22.13</v>
      </c>
      <c r="D1324" s="16">
        <v>43510</v>
      </c>
      <c r="E1324" s="15">
        <v>22.02</v>
      </c>
      <c r="Q1324" s="20"/>
      <c r="R1324" s="20"/>
    </row>
    <row r="1325" spans="1:18" x14ac:dyDescent="0.3">
      <c r="A1325" s="16">
        <v>43495</v>
      </c>
      <c r="B1325" s="15">
        <v>22.86</v>
      </c>
      <c r="D1325" s="16">
        <v>43509</v>
      </c>
      <c r="E1325" s="15">
        <v>23.16</v>
      </c>
      <c r="Q1325" s="20"/>
      <c r="R1325" s="20"/>
    </row>
    <row r="1326" spans="1:18" x14ac:dyDescent="0.3">
      <c r="A1326" s="16">
        <v>43494</v>
      </c>
      <c r="B1326" s="15">
        <v>23.21</v>
      </c>
      <c r="D1326" s="16">
        <v>43508</v>
      </c>
      <c r="E1326" s="15">
        <v>22.9</v>
      </c>
      <c r="Q1326" s="20"/>
      <c r="R1326" s="20"/>
    </row>
    <row r="1327" spans="1:18" x14ac:dyDescent="0.3">
      <c r="A1327" s="16">
        <v>43493</v>
      </c>
      <c r="B1327" s="15">
        <v>22.6</v>
      </c>
      <c r="D1327" s="16">
        <v>43507</v>
      </c>
      <c r="E1327" s="15">
        <v>24.62</v>
      </c>
      <c r="Q1327" s="20"/>
      <c r="R1327" s="20"/>
    </row>
    <row r="1328" spans="1:18" x14ac:dyDescent="0.3">
      <c r="A1328" s="16">
        <v>43490</v>
      </c>
      <c r="B1328" s="15">
        <v>23.76</v>
      </c>
      <c r="D1328" s="16">
        <v>43504</v>
      </c>
      <c r="E1328" s="15">
        <v>24.59</v>
      </c>
      <c r="Q1328" s="20"/>
      <c r="R1328" s="20"/>
    </row>
    <row r="1329" spans="1:18" x14ac:dyDescent="0.3">
      <c r="A1329" s="16">
        <v>43489</v>
      </c>
      <c r="B1329" s="15">
        <v>23.89</v>
      </c>
      <c r="D1329" s="16">
        <v>43503</v>
      </c>
      <c r="E1329" s="15">
        <v>25.7</v>
      </c>
      <c r="Q1329" s="20"/>
      <c r="R1329" s="20"/>
    </row>
    <row r="1330" spans="1:18" x14ac:dyDescent="0.3">
      <c r="A1330" s="16">
        <v>43488</v>
      </c>
      <c r="B1330" s="15">
        <v>24.53</v>
      </c>
      <c r="D1330" s="16">
        <v>43502</v>
      </c>
      <c r="E1330" s="15">
        <v>25.88</v>
      </c>
      <c r="Q1330" s="20"/>
      <c r="R1330" s="20"/>
    </row>
    <row r="1331" spans="1:18" x14ac:dyDescent="0.3">
      <c r="A1331" s="16">
        <v>43487</v>
      </c>
      <c r="B1331" s="15">
        <v>25.01</v>
      </c>
      <c r="D1331" s="16">
        <v>43501</v>
      </c>
      <c r="E1331" s="15">
        <v>25.38</v>
      </c>
      <c r="Q1331" s="20"/>
      <c r="R1331" s="20"/>
    </row>
    <row r="1332" spans="1:18" x14ac:dyDescent="0.3">
      <c r="A1332" s="16">
        <v>43486</v>
      </c>
      <c r="B1332" s="15">
        <v>24.28</v>
      </c>
      <c r="D1332" s="16">
        <v>43500</v>
      </c>
      <c r="E1332" s="15">
        <v>25.27</v>
      </c>
      <c r="Q1332" s="20"/>
      <c r="R1332" s="20"/>
    </row>
    <row r="1333" spans="1:18" x14ac:dyDescent="0.3">
      <c r="A1333" s="16">
        <v>43483</v>
      </c>
      <c r="B1333" s="15">
        <v>24.68</v>
      </c>
      <c r="D1333" s="16">
        <v>43497</v>
      </c>
      <c r="E1333" s="15">
        <v>24.19</v>
      </c>
      <c r="Q1333" s="20"/>
      <c r="R1333" s="20"/>
    </row>
    <row r="1334" spans="1:18" x14ac:dyDescent="0.3">
      <c r="A1334" s="16">
        <v>43482</v>
      </c>
      <c r="B1334" s="15">
        <v>23.48</v>
      </c>
      <c r="D1334" s="16">
        <v>43496</v>
      </c>
      <c r="E1334" s="15">
        <v>24.54</v>
      </c>
      <c r="Q1334" s="20"/>
      <c r="R1334" s="20"/>
    </row>
    <row r="1335" spans="1:18" x14ac:dyDescent="0.3">
      <c r="A1335" s="16">
        <v>43481</v>
      </c>
      <c r="B1335" s="15">
        <v>23.25</v>
      </c>
      <c r="D1335" s="16">
        <v>43495</v>
      </c>
      <c r="E1335" s="15">
        <v>25.37</v>
      </c>
      <c r="Q1335" s="20"/>
      <c r="R1335" s="20"/>
    </row>
    <row r="1336" spans="1:18" x14ac:dyDescent="0.3">
      <c r="A1336" s="16">
        <v>43480</v>
      </c>
      <c r="B1336" s="15">
        <v>22.48</v>
      </c>
      <c r="D1336" s="16">
        <v>43494</v>
      </c>
      <c r="E1336" s="15">
        <v>25.73</v>
      </c>
      <c r="Q1336" s="20"/>
      <c r="R1336" s="20"/>
    </row>
    <row r="1337" spans="1:18" x14ac:dyDescent="0.3">
      <c r="A1337" s="16">
        <v>43479</v>
      </c>
      <c r="B1337" s="15">
        <v>22.4</v>
      </c>
      <c r="D1337" s="16">
        <v>43493</v>
      </c>
      <c r="E1337" s="15">
        <v>25.15</v>
      </c>
      <c r="Q1337" s="20"/>
      <c r="R1337" s="20"/>
    </row>
    <row r="1338" spans="1:18" x14ac:dyDescent="0.3">
      <c r="A1338" s="16">
        <v>43476</v>
      </c>
      <c r="B1338" s="15">
        <v>22.59</v>
      </c>
      <c r="D1338" s="16">
        <v>43490</v>
      </c>
      <c r="E1338" s="15">
        <v>26.33</v>
      </c>
      <c r="Q1338" s="20"/>
      <c r="R1338" s="20"/>
    </row>
    <row r="1339" spans="1:18" x14ac:dyDescent="0.3">
      <c r="A1339" s="16">
        <v>43475</v>
      </c>
      <c r="B1339" s="15">
        <v>21.93</v>
      </c>
      <c r="D1339" s="16">
        <v>43489</v>
      </c>
      <c r="E1339" s="15">
        <v>26.5</v>
      </c>
      <c r="Q1339" s="20"/>
      <c r="R1339" s="20"/>
    </row>
    <row r="1340" spans="1:18" x14ac:dyDescent="0.3">
      <c r="A1340" s="16">
        <v>43474</v>
      </c>
      <c r="B1340" s="15">
        <v>21.86</v>
      </c>
      <c r="D1340" s="16">
        <v>43488</v>
      </c>
      <c r="E1340" s="15">
        <v>27.16</v>
      </c>
      <c r="Q1340" s="20"/>
      <c r="R1340" s="20"/>
    </row>
    <row r="1341" spans="1:18" x14ac:dyDescent="0.3">
      <c r="A1341" s="16">
        <v>43473</v>
      </c>
      <c r="B1341" s="15">
        <v>22.65</v>
      </c>
      <c r="D1341" s="16">
        <v>43487</v>
      </c>
      <c r="E1341" s="15">
        <v>27.63</v>
      </c>
      <c r="Q1341" s="20"/>
      <c r="R1341" s="20"/>
    </row>
    <row r="1342" spans="1:18" x14ac:dyDescent="0.3">
      <c r="A1342" s="16">
        <v>43472</v>
      </c>
      <c r="B1342" s="15">
        <v>22.07</v>
      </c>
      <c r="D1342" s="16">
        <v>43486</v>
      </c>
      <c r="E1342" s="15">
        <v>26.99</v>
      </c>
      <c r="Q1342" s="20"/>
      <c r="R1342" s="20"/>
    </row>
    <row r="1343" spans="1:18" x14ac:dyDescent="0.3">
      <c r="A1343" s="16">
        <v>43469</v>
      </c>
      <c r="B1343" s="15">
        <v>23.49</v>
      </c>
      <c r="D1343" s="16">
        <v>43483</v>
      </c>
      <c r="E1343" s="15">
        <v>27.41</v>
      </c>
      <c r="Q1343" s="20"/>
      <c r="R1343" s="20"/>
    </row>
    <row r="1344" spans="1:18" x14ac:dyDescent="0.3">
      <c r="A1344" s="16">
        <v>43468</v>
      </c>
      <c r="B1344" s="15">
        <v>23.04</v>
      </c>
      <c r="D1344" s="16">
        <v>43482</v>
      </c>
      <c r="E1344" s="15">
        <v>26.14</v>
      </c>
      <c r="Q1344" s="20"/>
      <c r="R1344" s="20"/>
    </row>
    <row r="1345" spans="1:18" x14ac:dyDescent="0.3">
      <c r="A1345" s="16">
        <v>43467</v>
      </c>
      <c r="B1345" s="15">
        <v>25.02</v>
      </c>
      <c r="D1345" s="16">
        <v>43481</v>
      </c>
      <c r="E1345" s="15">
        <v>25.94</v>
      </c>
      <c r="Q1345" s="20"/>
      <c r="R1345" s="20"/>
    </row>
    <row r="1346" spans="1:18" x14ac:dyDescent="0.3">
      <c r="A1346" s="16">
        <v>43462</v>
      </c>
      <c r="B1346" s="15">
        <v>24.63</v>
      </c>
      <c r="D1346" s="16">
        <v>43480</v>
      </c>
      <c r="E1346" s="15">
        <v>25.16</v>
      </c>
      <c r="Q1346" s="20"/>
      <c r="R1346" s="20"/>
    </row>
    <row r="1347" spans="1:18" x14ac:dyDescent="0.3">
      <c r="A1347" s="16">
        <v>43461</v>
      </c>
      <c r="B1347" s="15">
        <v>24.66</v>
      </c>
      <c r="D1347" s="16">
        <v>43479</v>
      </c>
      <c r="E1347" s="15">
        <v>25.07</v>
      </c>
      <c r="Q1347" s="20"/>
      <c r="R1347" s="20"/>
    </row>
    <row r="1348" spans="1:18" x14ac:dyDescent="0.3">
      <c r="A1348" s="16">
        <v>43455</v>
      </c>
      <c r="B1348" s="15">
        <v>24.59</v>
      </c>
      <c r="D1348" s="16">
        <v>43476</v>
      </c>
      <c r="E1348" s="15">
        <v>25.63</v>
      </c>
      <c r="Q1348" s="20"/>
      <c r="R1348" s="20"/>
    </row>
    <row r="1349" spans="1:18" x14ac:dyDescent="0.3">
      <c r="A1349" s="16">
        <v>43454</v>
      </c>
      <c r="B1349" s="15">
        <v>24.16</v>
      </c>
      <c r="D1349" s="16">
        <v>43475</v>
      </c>
      <c r="E1349" s="15">
        <v>24.95</v>
      </c>
      <c r="Q1349" s="20"/>
      <c r="R1349" s="20"/>
    </row>
    <row r="1350" spans="1:18" x14ac:dyDescent="0.3">
      <c r="A1350" s="16">
        <v>43452</v>
      </c>
      <c r="B1350" s="15">
        <v>23.99</v>
      </c>
      <c r="D1350" s="16">
        <v>43474</v>
      </c>
      <c r="E1350" s="15">
        <v>24.8</v>
      </c>
      <c r="Q1350" s="20"/>
      <c r="R1350" s="20"/>
    </row>
    <row r="1351" spans="1:18" x14ac:dyDescent="0.3">
      <c r="A1351" s="16">
        <v>43451</v>
      </c>
      <c r="B1351" s="15">
        <v>24.26</v>
      </c>
      <c r="D1351" s="16">
        <v>43473</v>
      </c>
      <c r="E1351" s="15">
        <v>25.53</v>
      </c>
      <c r="Q1351" s="20"/>
      <c r="R1351" s="20"/>
    </row>
    <row r="1352" spans="1:18" x14ac:dyDescent="0.3">
      <c r="A1352" s="16">
        <v>43446</v>
      </c>
      <c r="B1352" s="15">
        <v>21.47</v>
      </c>
      <c r="D1352" s="16">
        <v>43472</v>
      </c>
      <c r="E1352" s="15">
        <v>24.97</v>
      </c>
      <c r="Q1352" s="20"/>
      <c r="R1352" s="20"/>
    </row>
    <row r="1353" spans="1:18" x14ac:dyDescent="0.3">
      <c r="A1353" s="16">
        <v>43445</v>
      </c>
      <c r="B1353" s="15">
        <v>20.16</v>
      </c>
      <c r="D1353" s="16">
        <v>43469</v>
      </c>
      <c r="E1353" s="15">
        <v>26.41</v>
      </c>
      <c r="Q1353" s="20"/>
      <c r="R1353" s="20"/>
    </row>
    <row r="1354" spans="1:18" x14ac:dyDescent="0.3">
      <c r="A1354" s="16">
        <v>43444</v>
      </c>
      <c r="B1354" s="15">
        <v>20.86</v>
      </c>
      <c r="D1354" s="16">
        <v>43468</v>
      </c>
      <c r="E1354" s="15">
        <v>26.03</v>
      </c>
      <c r="Q1354" s="20"/>
      <c r="R1354" s="20"/>
    </row>
    <row r="1355" spans="1:18" x14ac:dyDescent="0.3">
      <c r="A1355" s="16">
        <v>43441</v>
      </c>
      <c r="B1355" s="15">
        <v>20.3</v>
      </c>
      <c r="D1355" s="16">
        <v>43467</v>
      </c>
      <c r="E1355" s="15">
        <v>28.12</v>
      </c>
      <c r="Q1355" s="20"/>
      <c r="R1355" s="20"/>
    </row>
    <row r="1356" spans="1:18" x14ac:dyDescent="0.3">
      <c r="A1356" s="16">
        <v>43440</v>
      </c>
      <c r="B1356" s="15">
        <v>19.989999999999998</v>
      </c>
      <c r="D1356" s="16">
        <v>43465</v>
      </c>
      <c r="E1356" s="15">
        <v>27.81</v>
      </c>
      <c r="Q1356" s="20"/>
      <c r="R1356" s="20"/>
    </row>
    <row r="1357" spans="1:18" x14ac:dyDescent="0.3">
      <c r="A1357" s="16">
        <v>43439</v>
      </c>
      <c r="B1357" s="15">
        <v>19.68</v>
      </c>
      <c r="D1357" s="16">
        <v>43462</v>
      </c>
      <c r="E1357" s="15">
        <v>27.77</v>
      </c>
      <c r="Q1357" s="20"/>
      <c r="R1357" s="20"/>
    </row>
    <row r="1358" spans="1:18" x14ac:dyDescent="0.3">
      <c r="A1358" s="16">
        <v>43438</v>
      </c>
      <c r="B1358" s="15">
        <v>20.73</v>
      </c>
      <c r="D1358" s="16">
        <v>43461</v>
      </c>
      <c r="E1358" s="15">
        <v>27.83</v>
      </c>
      <c r="Q1358" s="20"/>
      <c r="R1358" s="20"/>
    </row>
    <row r="1359" spans="1:18" x14ac:dyDescent="0.3">
      <c r="A1359" s="16">
        <v>43437</v>
      </c>
      <c r="B1359" s="15">
        <v>20.64</v>
      </c>
      <c r="D1359" s="16">
        <v>43460</v>
      </c>
      <c r="E1359" s="15">
        <v>28</v>
      </c>
      <c r="Q1359" s="20"/>
      <c r="R1359" s="20"/>
    </row>
    <row r="1360" spans="1:18" x14ac:dyDescent="0.3">
      <c r="A1360" s="16">
        <v>43434</v>
      </c>
      <c r="B1360" s="15">
        <v>20.49</v>
      </c>
      <c r="D1360" s="16">
        <v>43458</v>
      </c>
      <c r="E1360" s="15">
        <v>28</v>
      </c>
      <c r="Q1360" s="20"/>
      <c r="R1360" s="20"/>
    </row>
    <row r="1361" spans="1:18" x14ac:dyDescent="0.3">
      <c r="A1361" s="16">
        <v>43433</v>
      </c>
      <c r="B1361" s="15">
        <v>20.02</v>
      </c>
      <c r="D1361" s="16">
        <v>43455</v>
      </c>
      <c r="E1361" s="15">
        <v>27.72</v>
      </c>
      <c r="Q1361" s="20"/>
      <c r="R1361" s="20"/>
    </row>
    <row r="1362" spans="1:18" x14ac:dyDescent="0.3">
      <c r="A1362" s="16">
        <v>43431</v>
      </c>
      <c r="B1362" s="15">
        <v>19.61</v>
      </c>
      <c r="D1362" s="16">
        <v>43454</v>
      </c>
      <c r="E1362" s="15">
        <v>27.28</v>
      </c>
      <c r="Q1362" s="20"/>
      <c r="R1362" s="20"/>
    </row>
    <row r="1363" spans="1:18" x14ac:dyDescent="0.3">
      <c r="A1363" s="16">
        <v>43430</v>
      </c>
      <c r="B1363" s="15">
        <v>19.82</v>
      </c>
      <c r="D1363" s="16">
        <v>43453</v>
      </c>
      <c r="E1363" s="15">
        <v>27.43</v>
      </c>
      <c r="Q1363" s="20"/>
      <c r="R1363" s="20"/>
    </row>
    <row r="1364" spans="1:18" x14ac:dyDescent="0.3">
      <c r="A1364" s="16">
        <v>43426</v>
      </c>
      <c r="B1364" s="15">
        <v>20.91</v>
      </c>
      <c r="D1364" s="16">
        <v>43452</v>
      </c>
      <c r="E1364" s="15">
        <v>27.18</v>
      </c>
      <c r="Q1364" s="20"/>
      <c r="R1364" s="20"/>
    </row>
    <row r="1365" spans="1:18" x14ac:dyDescent="0.3">
      <c r="A1365" s="16">
        <v>43425</v>
      </c>
      <c r="B1365" s="15">
        <v>20.49</v>
      </c>
      <c r="D1365" s="16">
        <v>43451</v>
      </c>
      <c r="E1365" s="15">
        <v>26.69</v>
      </c>
      <c r="Q1365" s="20"/>
      <c r="R1365" s="20"/>
    </row>
    <row r="1366" spans="1:18" x14ac:dyDescent="0.3">
      <c r="A1366" s="16">
        <v>43424</v>
      </c>
      <c r="B1366" s="15">
        <v>19.45</v>
      </c>
      <c r="D1366" s="16">
        <v>43448</v>
      </c>
      <c r="E1366" s="15">
        <v>25.76</v>
      </c>
      <c r="Q1366" s="20"/>
      <c r="R1366" s="20"/>
    </row>
    <row r="1367" spans="1:18" x14ac:dyDescent="0.3">
      <c r="A1367" s="16">
        <v>43420</v>
      </c>
      <c r="B1367" s="15">
        <v>19.100000000000001</v>
      </c>
      <c r="D1367" s="16">
        <v>43447</v>
      </c>
      <c r="E1367" s="15">
        <v>24.65</v>
      </c>
      <c r="Q1367" s="20"/>
      <c r="R1367" s="20"/>
    </row>
    <row r="1368" spans="1:18" x14ac:dyDescent="0.3">
      <c r="A1368" s="16">
        <v>43419</v>
      </c>
      <c r="B1368" s="15">
        <v>18.98</v>
      </c>
      <c r="D1368" s="16">
        <v>43446</v>
      </c>
      <c r="E1368" s="15">
        <v>23.81</v>
      </c>
      <c r="Q1368" s="20"/>
      <c r="R1368" s="20"/>
    </row>
    <row r="1369" spans="1:18" x14ac:dyDescent="0.3">
      <c r="A1369" s="16">
        <v>43418</v>
      </c>
      <c r="B1369" s="15">
        <v>19.739999999999998</v>
      </c>
      <c r="D1369" s="16">
        <v>43445</v>
      </c>
      <c r="E1369" s="15">
        <v>22.52</v>
      </c>
      <c r="Q1369" s="20"/>
      <c r="R1369" s="20"/>
    </row>
    <row r="1370" spans="1:18" x14ac:dyDescent="0.3">
      <c r="A1370" s="16">
        <v>43417</v>
      </c>
      <c r="B1370" s="15">
        <v>20.14</v>
      </c>
      <c r="D1370" s="16">
        <v>43444</v>
      </c>
      <c r="E1370" s="15">
        <v>23.22</v>
      </c>
      <c r="Q1370" s="20"/>
      <c r="R1370" s="20"/>
    </row>
    <row r="1371" spans="1:18" x14ac:dyDescent="0.3">
      <c r="A1371" s="16">
        <v>43413</v>
      </c>
      <c r="B1371" s="15">
        <v>19.5</v>
      </c>
      <c r="D1371" s="16">
        <v>43441</v>
      </c>
      <c r="E1371" s="15">
        <v>22.6</v>
      </c>
      <c r="Q1371" s="20"/>
      <c r="R1371" s="20"/>
    </row>
    <row r="1372" spans="1:18" x14ac:dyDescent="0.3">
      <c r="A1372" s="16">
        <v>43412</v>
      </c>
      <c r="B1372" s="15">
        <v>19.57</v>
      </c>
      <c r="D1372" s="16">
        <v>43440</v>
      </c>
      <c r="E1372" s="15">
        <v>22.36</v>
      </c>
      <c r="Q1372" s="20"/>
      <c r="R1372" s="20"/>
    </row>
    <row r="1373" spans="1:18" x14ac:dyDescent="0.3">
      <c r="A1373" s="16">
        <v>43411</v>
      </c>
      <c r="B1373" s="15">
        <v>18.600000000000001</v>
      </c>
      <c r="D1373" s="16">
        <v>43439</v>
      </c>
      <c r="E1373" s="15">
        <v>22.03</v>
      </c>
      <c r="Q1373" s="20"/>
      <c r="R1373" s="20"/>
    </row>
    <row r="1374" spans="1:18" x14ac:dyDescent="0.3">
      <c r="A1374" s="16">
        <v>43410</v>
      </c>
      <c r="B1374" s="15">
        <v>17.559999999999999</v>
      </c>
      <c r="D1374" s="16">
        <v>43438</v>
      </c>
      <c r="E1374" s="15">
        <v>22.99</v>
      </c>
      <c r="Q1374" s="20"/>
      <c r="R1374" s="20"/>
    </row>
    <row r="1375" spans="1:18" x14ac:dyDescent="0.3">
      <c r="A1375" s="16">
        <v>43409</v>
      </c>
      <c r="B1375" s="15">
        <v>17.23</v>
      </c>
      <c r="D1375" s="16">
        <v>43437</v>
      </c>
      <c r="E1375" s="15">
        <v>22.85</v>
      </c>
      <c r="Q1375" s="20"/>
      <c r="R1375" s="20"/>
    </row>
    <row r="1376" spans="1:18" x14ac:dyDescent="0.3">
      <c r="A1376" s="16">
        <v>43406</v>
      </c>
      <c r="B1376" s="15">
        <v>17.07</v>
      </c>
      <c r="D1376" s="16">
        <v>43434</v>
      </c>
      <c r="E1376" s="15">
        <v>22.7</v>
      </c>
      <c r="Q1376" s="20"/>
      <c r="R1376" s="20"/>
    </row>
    <row r="1377" spans="1:18" x14ac:dyDescent="0.3">
      <c r="A1377" s="16">
        <v>43405</v>
      </c>
      <c r="B1377" s="15">
        <v>15.62</v>
      </c>
      <c r="D1377" s="16">
        <v>43433</v>
      </c>
      <c r="E1377" s="15">
        <v>22.23</v>
      </c>
      <c r="Q1377" s="20"/>
      <c r="R1377" s="20"/>
    </row>
    <row r="1378" spans="1:18" x14ac:dyDescent="0.3">
      <c r="A1378" s="16">
        <v>43404</v>
      </c>
      <c r="B1378" s="15">
        <v>16.37</v>
      </c>
      <c r="D1378" s="16">
        <v>43432</v>
      </c>
      <c r="E1378" s="15">
        <v>21.5</v>
      </c>
      <c r="Q1378" s="20"/>
      <c r="R1378" s="20"/>
    </row>
    <row r="1379" spans="1:18" x14ac:dyDescent="0.3">
      <c r="A1379" s="16">
        <v>43403</v>
      </c>
      <c r="B1379" s="15">
        <v>16.02</v>
      </c>
      <c r="D1379" s="16">
        <v>43431</v>
      </c>
      <c r="E1379" s="15">
        <v>21.82</v>
      </c>
      <c r="Q1379" s="20"/>
      <c r="R1379" s="20"/>
    </row>
    <row r="1380" spans="1:18" x14ac:dyDescent="0.3">
      <c r="A1380" s="16">
        <v>43402</v>
      </c>
      <c r="B1380" s="15">
        <v>16.68</v>
      </c>
      <c r="D1380" s="16">
        <v>43430</v>
      </c>
      <c r="E1380" s="15">
        <v>22.02</v>
      </c>
      <c r="Q1380" s="20"/>
      <c r="R1380" s="20"/>
    </row>
    <row r="1381" spans="1:18" x14ac:dyDescent="0.3">
      <c r="A1381" s="16">
        <v>43399</v>
      </c>
      <c r="B1381" s="15">
        <v>18.27</v>
      </c>
      <c r="D1381" s="16">
        <v>43427</v>
      </c>
      <c r="E1381" s="15">
        <v>22.4</v>
      </c>
      <c r="Q1381" s="20"/>
      <c r="R1381" s="20"/>
    </row>
    <row r="1382" spans="1:18" x14ac:dyDescent="0.3">
      <c r="A1382" s="16">
        <v>43398</v>
      </c>
      <c r="B1382" s="15">
        <v>19.07</v>
      </c>
      <c r="D1382" s="16">
        <v>43426</v>
      </c>
      <c r="E1382" s="15">
        <v>23.14</v>
      </c>
      <c r="Q1382" s="20"/>
      <c r="R1382" s="20"/>
    </row>
    <row r="1383" spans="1:18" x14ac:dyDescent="0.3">
      <c r="A1383" s="16">
        <v>43397</v>
      </c>
      <c r="B1383" s="15">
        <v>19.61</v>
      </c>
      <c r="D1383" s="16">
        <v>43425</v>
      </c>
      <c r="E1383" s="15">
        <v>22.69</v>
      </c>
      <c r="Q1383" s="20"/>
      <c r="R1383" s="20"/>
    </row>
    <row r="1384" spans="1:18" x14ac:dyDescent="0.3">
      <c r="A1384" s="16">
        <v>43396</v>
      </c>
      <c r="B1384" s="15">
        <v>19.23</v>
      </c>
      <c r="D1384" s="16">
        <v>43424</v>
      </c>
      <c r="E1384" s="15">
        <v>21.62</v>
      </c>
      <c r="Q1384" s="20"/>
      <c r="R1384" s="20"/>
    </row>
    <row r="1385" spans="1:18" x14ac:dyDescent="0.3">
      <c r="A1385" s="16">
        <v>43395</v>
      </c>
      <c r="B1385" s="15">
        <v>19</v>
      </c>
      <c r="D1385" s="16">
        <v>43423</v>
      </c>
      <c r="E1385" s="15">
        <v>21.08</v>
      </c>
      <c r="Q1385" s="20"/>
      <c r="R1385" s="20"/>
    </row>
    <row r="1386" spans="1:18" x14ac:dyDescent="0.3">
      <c r="A1386" s="16">
        <v>43392</v>
      </c>
      <c r="B1386" s="15">
        <v>19.7</v>
      </c>
      <c r="D1386" s="16">
        <v>43420</v>
      </c>
      <c r="E1386" s="15">
        <v>21.31</v>
      </c>
      <c r="Q1386" s="20"/>
      <c r="R1386" s="20"/>
    </row>
    <row r="1387" spans="1:18" x14ac:dyDescent="0.3">
      <c r="A1387" s="16">
        <v>43391</v>
      </c>
      <c r="B1387" s="15">
        <v>19.73</v>
      </c>
      <c r="D1387" s="16">
        <v>43419</v>
      </c>
      <c r="E1387" s="15">
        <v>21.13</v>
      </c>
      <c r="Q1387" s="20"/>
      <c r="R1387" s="20"/>
    </row>
    <row r="1388" spans="1:18" x14ac:dyDescent="0.3">
      <c r="A1388" s="16">
        <v>43390</v>
      </c>
      <c r="B1388" s="15">
        <v>19.239999999999998</v>
      </c>
      <c r="D1388" s="16">
        <v>43418</v>
      </c>
      <c r="E1388" s="15">
        <v>21.78</v>
      </c>
      <c r="Q1388" s="20"/>
      <c r="R1388" s="20"/>
    </row>
    <row r="1389" spans="1:18" x14ac:dyDescent="0.3">
      <c r="A1389" s="16">
        <v>43389</v>
      </c>
      <c r="B1389" s="15">
        <v>19.28</v>
      </c>
      <c r="D1389" s="16">
        <v>43417</v>
      </c>
      <c r="E1389" s="15">
        <v>22.26</v>
      </c>
      <c r="Q1389" s="20"/>
      <c r="R1389" s="20"/>
    </row>
    <row r="1390" spans="1:18" x14ac:dyDescent="0.3">
      <c r="A1390" s="16">
        <v>43388</v>
      </c>
      <c r="B1390" s="15">
        <v>18.579999999999998</v>
      </c>
      <c r="D1390" s="16">
        <v>43416</v>
      </c>
      <c r="E1390" s="15">
        <v>22.7</v>
      </c>
      <c r="Q1390" s="20"/>
      <c r="R1390" s="20"/>
    </row>
    <row r="1391" spans="1:18" x14ac:dyDescent="0.3">
      <c r="A1391" s="16">
        <v>43385</v>
      </c>
      <c r="B1391" s="15">
        <v>20.36</v>
      </c>
      <c r="D1391" s="16">
        <v>43413</v>
      </c>
      <c r="E1391" s="15">
        <v>21.65</v>
      </c>
      <c r="Q1391" s="20"/>
      <c r="R1391" s="20"/>
    </row>
    <row r="1392" spans="1:18" x14ac:dyDescent="0.3">
      <c r="A1392" s="16">
        <v>43384</v>
      </c>
      <c r="B1392" s="15">
        <v>19.850000000000001</v>
      </c>
      <c r="D1392" s="16">
        <v>43412</v>
      </c>
      <c r="E1392" s="15">
        <v>21.75</v>
      </c>
      <c r="Q1392" s="20"/>
      <c r="R1392" s="20"/>
    </row>
    <row r="1393" spans="1:18" x14ac:dyDescent="0.3">
      <c r="A1393" s="16">
        <v>43383</v>
      </c>
      <c r="B1393" s="15">
        <v>19.43</v>
      </c>
      <c r="D1393" s="16">
        <v>43411</v>
      </c>
      <c r="E1393" s="15">
        <v>20.77</v>
      </c>
      <c r="Q1393" s="20"/>
      <c r="R1393" s="20"/>
    </row>
    <row r="1394" spans="1:18" x14ac:dyDescent="0.3">
      <c r="A1394" s="16">
        <v>43382</v>
      </c>
      <c r="B1394" s="15">
        <v>20.75</v>
      </c>
      <c r="D1394" s="16">
        <v>43410</v>
      </c>
      <c r="E1394" s="15">
        <v>19.690000000000001</v>
      </c>
      <c r="Q1394" s="20"/>
      <c r="R1394" s="20"/>
    </row>
    <row r="1395" spans="1:18" x14ac:dyDescent="0.3">
      <c r="A1395" s="16">
        <v>43381</v>
      </c>
      <c r="B1395" s="15">
        <v>21.87</v>
      </c>
      <c r="D1395" s="16">
        <v>43409</v>
      </c>
      <c r="E1395" s="15">
        <v>19.309999999999999</v>
      </c>
      <c r="Q1395" s="20"/>
      <c r="R1395" s="20"/>
    </row>
    <row r="1396" spans="1:18" x14ac:dyDescent="0.3">
      <c r="A1396" s="16">
        <v>43378</v>
      </c>
      <c r="B1396" s="15">
        <v>22.11</v>
      </c>
      <c r="D1396" s="16">
        <v>43406</v>
      </c>
      <c r="E1396" s="15">
        <v>19.18</v>
      </c>
      <c r="Q1396" s="20"/>
      <c r="R1396" s="20"/>
    </row>
    <row r="1397" spans="1:18" x14ac:dyDescent="0.3">
      <c r="A1397" s="16">
        <v>43377</v>
      </c>
      <c r="B1397" s="15">
        <v>21.29</v>
      </c>
      <c r="D1397" s="16">
        <v>43405</v>
      </c>
      <c r="E1397" s="15">
        <v>17.62</v>
      </c>
      <c r="Q1397" s="20"/>
      <c r="R1397" s="20"/>
    </row>
    <row r="1398" spans="1:18" x14ac:dyDescent="0.3">
      <c r="A1398" s="16">
        <v>43376</v>
      </c>
      <c r="B1398" s="15">
        <v>21.13</v>
      </c>
      <c r="D1398" s="16">
        <v>43404</v>
      </c>
      <c r="E1398" s="15">
        <v>18.489999999999998</v>
      </c>
      <c r="Q1398" s="20"/>
      <c r="R1398" s="20"/>
    </row>
    <row r="1399" spans="1:18" x14ac:dyDescent="0.3">
      <c r="A1399" s="16">
        <v>43375</v>
      </c>
      <c r="B1399" s="15">
        <v>20.93</v>
      </c>
      <c r="D1399" s="16">
        <v>43403</v>
      </c>
      <c r="E1399" s="15">
        <v>18.13</v>
      </c>
      <c r="Q1399" s="20"/>
      <c r="R1399" s="20"/>
    </row>
    <row r="1400" spans="1:18" x14ac:dyDescent="0.3">
      <c r="A1400" s="16">
        <v>43374</v>
      </c>
      <c r="B1400" s="15">
        <v>21.31</v>
      </c>
      <c r="D1400" s="16">
        <v>43402</v>
      </c>
      <c r="E1400" s="15">
        <v>18.91</v>
      </c>
      <c r="Q1400" s="20"/>
      <c r="R1400" s="20"/>
    </row>
    <row r="1401" spans="1:18" x14ac:dyDescent="0.3">
      <c r="A1401" s="16">
        <v>43371</v>
      </c>
      <c r="B1401" s="15">
        <v>21.15</v>
      </c>
      <c r="D1401" s="16">
        <v>43399</v>
      </c>
      <c r="E1401" s="15">
        <v>20.59</v>
      </c>
      <c r="Q1401" s="20"/>
      <c r="R1401" s="20"/>
    </row>
    <row r="1402" spans="1:18" x14ac:dyDescent="0.3">
      <c r="A1402" s="16">
        <v>43370</v>
      </c>
      <c r="B1402" s="15">
        <v>20.77</v>
      </c>
      <c r="D1402" s="16">
        <v>43398</v>
      </c>
      <c r="E1402" s="15">
        <v>21.41</v>
      </c>
      <c r="Q1402" s="20"/>
      <c r="R1402" s="20"/>
    </row>
    <row r="1403" spans="1:18" x14ac:dyDescent="0.3">
      <c r="A1403" s="16">
        <v>43369</v>
      </c>
      <c r="B1403" s="15">
        <v>20.190000000000001</v>
      </c>
      <c r="D1403" s="16">
        <v>43397</v>
      </c>
      <c r="E1403" s="15">
        <v>21.9</v>
      </c>
      <c r="Q1403" s="20"/>
      <c r="R1403" s="20"/>
    </row>
    <row r="1404" spans="1:18" x14ac:dyDescent="0.3">
      <c r="A1404" s="16">
        <v>43368</v>
      </c>
      <c r="B1404" s="15">
        <v>21.18</v>
      </c>
      <c r="D1404" s="16">
        <v>43396</v>
      </c>
      <c r="E1404" s="15">
        <v>21.8</v>
      </c>
      <c r="Q1404" s="20"/>
      <c r="R1404" s="20"/>
    </row>
    <row r="1405" spans="1:18" x14ac:dyDescent="0.3">
      <c r="A1405" s="16">
        <v>43367</v>
      </c>
      <c r="B1405" s="15">
        <v>22.37</v>
      </c>
      <c r="D1405" s="16">
        <v>43395</v>
      </c>
      <c r="E1405" s="15">
        <v>21.92</v>
      </c>
      <c r="Q1405" s="20"/>
      <c r="R1405" s="20"/>
    </row>
    <row r="1406" spans="1:18" x14ac:dyDescent="0.3">
      <c r="A1406" s="16">
        <v>43364</v>
      </c>
      <c r="B1406" s="15">
        <v>22.08</v>
      </c>
      <c r="D1406" s="16">
        <v>43392</v>
      </c>
      <c r="E1406" s="15">
        <v>22.64</v>
      </c>
      <c r="Q1406" s="20"/>
      <c r="R1406" s="20"/>
    </row>
    <row r="1407" spans="1:18" x14ac:dyDescent="0.3">
      <c r="A1407" s="16">
        <v>43363</v>
      </c>
      <c r="B1407" s="15">
        <v>21.98</v>
      </c>
      <c r="D1407" s="16">
        <v>43391</v>
      </c>
      <c r="E1407" s="15">
        <v>22.62</v>
      </c>
      <c r="Q1407" s="20"/>
      <c r="R1407" s="20"/>
    </row>
    <row r="1408" spans="1:18" x14ac:dyDescent="0.3">
      <c r="A1408" s="16">
        <v>43362</v>
      </c>
      <c r="B1408" s="15">
        <v>21.43</v>
      </c>
      <c r="D1408" s="16">
        <v>43390</v>
      </c>
      <c r="E1408" s="15">
        <v>22.27</v>
      </c>
      <c r="Q1408" s="20"/>
      <c r="R1408" s="20"/>
    </row>
    <row r="1409" spans="1:18" x14ac:dyDescent="0.3">
      <c r="A1409" s="16">
        <v>43361</v>
      </c>
      <c r="B1409" s="15">
        <v>20.190000000000001</v>
      </c>
      <c r="D1409" s="16">
        <v>43389</v>
      </c>
      <c r="E1409" s="15">
        <v>22.53</v>
      </c>
      <c r="Q1409" s="20"/>
      <c r="R1409" s="20"/>
    </row>
    <row r="1410" spans="1:18" x14ac:dyDescent="0.3">
      <c r="A1410" s="16">
        <v>43360</v>
      </c>
      <c r="B1410" s="15">
        <v>20.92</v>
      </c>
      <c r="D1410" s="16">
        <v>43388</v>
      </c>
      <c r="E1410" s="15">
        <v>22.09</v>
      </c>
      <c r="Q1410" s="20"/>
      <c r="R1410" s="20"/>
    </row>
    <row r="1411" spans="1:18" x14ac:dyDescent="0.3">
      <c r="A1411" s="16">
        <v>43357</v>
      </c>
      <c r="B1411" s="15">
        <v>19.93</v>
      </c>
      <c r="D1411" s="16">
        <v>43385</v>
      </c>
      <c r="E1411" s="15">
        <v>24.21</v>
      </c>
      <c r="Q1411" s="20"/>
      <c r="R1411" s="20"/>
    </row>
    <row r="1412" spans="1:18" x14ac:dyDescent="0.3">
      <c r="A1412" s="16">
        <v>43356</v>
      </c>
      <c r="B1412" s="15">
        <v>18.86</v>
      </c>
      <c r="D1412" s="16">
        <v>43384</v>
      </c>
      <c r="E1412" s="15">
        <v>23.88</v>
      </c>
      <c r="Q1412" s="20"/>
      <c r="R1412" s="20"/>
    </row>
    <row r="1413" spans="1:18" x14ac:dyDescent="0.3">
      <c r="A1413" s="16">
        <v>43355</v>
      </c>
      <c r="B1413" s="15">
        <v>22.91</v>
      </c>
      <c r="D1413" s="16">
        <v>43383</v>
      </c>
      <c r="E1413" s="15">
        <v>23.65</v>
      </c>
      <c r="Q1413" s="20"/>
      <c r="R1413" s="20"/>
    </row>
    <row r="1414" spans="1:18" x14ac:dyDescent="0.3">
      <c r="A1414" s="16">
        <v>43354</v>
      </c>
      <c r="B1414" s="15">
        <v>24.11</v>
      </c>
      <c r="D1414" s="16">
        <v>43382</v>
      </c>
      <c r="E1414" s="15">
        <v>25.33</v>
      </c>
      <c r="Q1414" s="20"/>
      <c r="R1414" s="20"/>
    </row>
    <row r="1415" spans="1:18" x14ac:dyDescent="0.3">
      <c r="A1415" s="16">
        <v>43353</v>
      </c>
      <c r="B1415" s="15">
        <v>25.19</v>
      </c>
      <c r="D1415" s="16">
        <v>43381</v>
      </c>
      <c r="E1415" s="15">
        <v>26.48</v>
      </c>
      <c r="Q1415" s="20"/>
      <c r="R1415" s="20"/>
    </row>
    <row r="1416" spans="1:18" x14ac:dyDescent="0.3">
      <c r="A1416" s="16">
        <v>43350</v>
      </c>
      <c r="B1416" s="15">
        <v>23.17</v>
      </c>
      <c r="D1416" s="16">
        <v>43378</v>
      </c>
      <c r="E1416" s="15">
        <v>26.1</v>
      </c>
      <c r="Q1416" s="20"/>
      <c r="R1416" s="20"/>
    </row>
    <row r="1417" spans="1:18" x14ac:dyDescent="0.3">
      <c r="A1417" s="16">
        <v>43349</v>
      </c>
      <c r="B1417" s="15">
        <v>21.42</v>
      </c>
      <c r="D1417" s="16">
        <v>43377</v>
      </c>
      <c r="E1417" s="15">
        <v>25.18</v>
      </c>
      <c r="Q1417" s="20"/>
      <c r="R1417" s="20"/>
    </row>
    <row r="1418" spans="1:18" x14ac:dyDescent="0.3">
      <c r="A1418" s="16">
        <v>43348</v>
      </c>
      <c r="B1418" s="15">
        <v>20.32</v>
      </c>
      <c r="D1418" s="16">
        <v>43376</v>
      </c>
      <c r="E1418" s="15">
        <v>24.96</v>
      </c>
      <c r="Q1418" s="20"/>
      <c r="R1418" s="20"/>
    </row>
    <row r="1419" spans="1:18" x14ac:dyDescent="0.3">
      <c r="A1419" s="16">
        <v>43347</v>
      </c>
      <c r="B1419" s="15">
        <v>20.13</v>
      </c>
      <c r="D1419" s="16">
        <v>43375</v>
      </c>
      <c r="E1419" s="15">
        <v>24.76</v>
      </c>
      <c r="Q1419" s="20"/>
      <c r="R1419" s="20"/>
    </row>
    <row r="1420" spans="1:18" x14ac:dyDescent="0.3">
      <c r="A1420" s="16">
        <v>43346</v>
      </c>
      <c r="B1420" s="15">
        <v>20.11</v>
      </c>
      <c r="D1420" s="16">
        <v>43374</v>
      </c>
      <c r="E1420" s="15">
        <v>24.96</v>
      </c>
      <c r="Q1420" s="20"/>
      <c r="R1420" s="20"/>
    </row>
    <row r="1421" spans="1:18" x14ac:dyDescent="0.3">
      <c r="A1421" s="16">
        <v>43343</v>
      </c>
      <c r="B1421" s="15">
        <v>21.04</v>
      </c>
      <c r="D1421" s="16">
        <v>43371</v>
      </c>
      <c r="E1421" s="15">
        <v>24.63</v>
      </c>
      <c r="Q1421" s="20"/>
      <c r="R1421" s="20"/>
    </row>
    <row r="1422" spans="1:18" x14ac:dyDescent="0.3">
      <c r="A1422" s="16">
        <v>43342</v>
      </c>
      <c r="B1422" s="15">
        <v>21.12</v>
      </c>
      <c r="D1422" s="16">
        <v>43370</v>
      </c>
      <c r="E1422" s="15">
        <v>24</v>
      </c>
      <c r="Q1422" s="20"/>
      <c r="R1422" s="20"/>
    </row>
    <row r="1423" spans="1:18" x14ac:dyDescent="0.3">
      <c r="A1423" s="16">
        <v>43341</v>
      </c>
      <c r="B1423" s="15">
        <v>21.01</v>
      </c>
      <c r="D1423" s="16">
        <v>43369</v>
      </c>
      <c r="E1423" s="15">
        <v>23.42</v>
      </c>
      <c r="Q1423" s="20"/>
      <c r="R1423" s="20"/>
    </row>
    <row r="1424" spans="1:18" x14ac:dyDescent="0.3">
      <c r="A1424" s="16">
        <v>43340</v>
      </c>
      <c r="B1424" s="15">
        <v>20.64</v>
      </c>
      <c r="D1424" s="16">
        <v>43368</v>
      </c>
      <c r="E1424" s="15">
        <v>24.27</v>
      </c>
      <c r="Q1424" s="20"/>
      <c r="R1424" s="20"/>
    </row>
    <row r="1425" spans="1:18" x14ac:dyDescent="0.3">
      <c r="A1425" s="16">
        <v>43339</v>
      </c>
      <c r="B1425" s="15">
        <v>21.25</v>
      </c>
      <c r="D1425" s="16">
        <v>43367</v>
      </c>
      <c r="E1425" s="15">
        <v>25.29</v>
      </c>
      <c r="Q1425" s="20"/>
      <c r="R1425" s="20"/>
    </row>
    <row r="1426" spans="1:18" x14ac:dyDescent="0.3">
      <c r="A1426" s="16">
        <v>43336</v>
      </c>
      <c r="B1426" s="15">
        <v>20.63</v>
      </c>
      <c r="D1426" s="16">
        <v>43364</v>
      </c>
      <c r="E1426" s="15">
        <v>24.88</v>
      </c>
      <c r="Q1426" s="20"/>
      <c r="R1426" s="20"/>
    </row>
    <row r="1427" spans="1:18" x14ac:dyDescent="0.3">
      <c r="A1427" s="16">
        <v>43335</v>
      </c>
      <c r="B1427" s="15">
        <v>20.350000000000001</v>
      </c>
      <c r="D1427" s="16">
        <v>43363</v>
      </c>
      <c r="E1427" s="15">
        <v>24.72</v>
      </c>
      <c r="Q1427" s="20"/>
      <c r="R1427" s="20"/>
    </row>
    <row r="1428" spans="1:18" x14ac:dyDescent="0.3">
      <c r="A1428" s="16">
        <v>43334</v>
      </c>
      <c r="B1428" s="15">
        <v>19.760000000000002</v>
      </c>
      <c r="D1428" s="16">
        <v>43362</v>
      </c>
      <c r="E1428" s="15">
        <v>24.09</v>
      </c>
      <c r="Q1428" s="20"/>
      <c r="R1428" s="20"/>
    </row>
    <row r="1429" spans="1:18" x14ac:dyDescent="0.3">
      <c r="A1429" s="16">
        <v>43333</v>
      </c>
      <c r="B1429" s="15">
        <v>19.260000000000002</v>
      </c>
      <c r="D1429" s="16">
        <v>43361</v>
      </c>
      <c r="E1429" s="15">
        <v>22.83</v>
      </c>
      <c r="Q1429" s="20"/>
      <c r="R1429" s="20"/>
    </row>
    <row r="1430" spans="1:18" x14ac:dyDescent="0.3">
      <c r="A1430" s="16">
        <v>43332</v>
      </c>
      <c r="B1430" s="15">
        <v>18.440000000000001</v>
      </c>
      <c r="D1430" s="16">
        <v>43360</v>
      </c>
      <c r="E1430" s="15">
        <v>23.46</v>
      </c>
      <c r="Q1430" s="20"/>
      <c r="R1430" s="20"/>
    </row>
    <row r="1431" spans="1:18" x14ac:dyDescent="0.3">
      <c r="A1431" s="16">
        <v>43329</v>
      </c>
      <c r="B1431" s="15">
        <v>18.100000000000001</v>
      </c>
      <c r="D1431" s="16">
        <v>43357</v>
      </c>
      <c r="E1431" s="15">
        <v>22.42</v>
      </c>
      <c r="Q1431" s="20"/>
      <c r="R1431" s="20"/>
    </row>
    <row r="1432" spans="1:18" x14ac:dyDescent="0.3">
      <c r="A1432" s="16">
        <v>43328</v>
      </c>
      <c r="B1432" s="15">
        <v>17.95</v>
      </c>
      <c r="D1432" s="16">
        <v>43356</v>
      </c>
      <c r="E1432" s="15">
        <v>21.29</v>
      </c>
      <c r="Q1432" s="20"/>
      <c r="R1432" s="20"/>
    </row>
    <row r="1433" spans="1:18" x14ac:dyDescent="0.3">
      <c r="A1433" s="16">
        <v>43327</v>
      </c>
      <c r="B1433" s="15">
        <v>18.05</v>
      </c>
      <c r="D1433" s="16">
        <v>43355</v>
      </c>
      <c r="E1433" s="15">
        <v>25.37</v>
      </c>
      <c r="Q1433" s="20"/>
      <c r="R1433" s="20"/>
    </row>
    <row r="1434" spans="1:18" x14ac:dyDescent="0.3">
      <c r="A1434" s="16">
        <v>43326</v>
      </c>
      <c r="B1434" s="15">
        <v>18.079999999999998</v>
      </c>
      <c r="D1434" s="16">
        <v>43354</v>
      </c>
      <c r="E1434" s="15">
        <v>26.66</v>
      </c>
      <c r="Q1434" s="20"/>
      <c r="R1434" s="20"/>
    </row>
    <row r="1435" spans="1:18" x14ac:dyDescent="0.3">
      <c r="A1435" s="16">
        <v>43325</v>
      </c>
      <c r="B1435" s="15">
        <v>18.010000000000002</v>
      </c>
      <c r="D1435" s="16">
        <v>43353</v>
      </c>
      <c r="E1435" s="15">
        <v>27.42</v>
      </c>
      <c r="Q1435" s="20"/>
      <c r="R1435" s="20"/>
    </row>
    <row r="1436" spans="1:18" x14ac:dyDescent="0.3">
      <c r="A1436" s="16">
        <v>43322</v>
      </c>
      <c r="B1436" s="15">
        <v>17.84</v>
      </c>
      <c r="D1436" s="16">
        <v>43350</v>
      </c>
      <c r="E1436" s="15">
        <v>25.33</v>
      </c>
      <c r="Q1436" s="20"/>
      <c r="R1436" s="20"/>
    </row>
    <row r="1437" spans="1:18" x14ac:dyDescent="0.3">
      <c r="A1437" s="16">
        <v>43321</v>
      </c>
      <c r="B1437" s="15">
        <v>17.55</v>
      </c>
      <c r="D1437" s="16">
        <v>43349</v>
      </c>
      <c r="E1437" s="15">
        <v>23.57</v>
      </c>
      <c r="Q1437" s="20"/>
      <c r="R1437" s="20"/>
    </row>
    <row r="1438" spans="1:18" x14ac:dyDescent="0.3">
      <c r="A1438" s="16">
        <v>43320</v>
      </c>
      <c r="B1438" s="15">
        <v>17.350000000000001</v>
      </c>
      <c r="D1438" s="16">
        <v>43348</v>
      </c>
      <c r="E1438" s="15">
        <v>22.44</v>
      </c>
      <c r="Q1438" s="20"/>
      <c r="R1438" s="20"/>
    </row>
    <row r="1439" spans="1:18" x14ac:dyDescent="0.3">
      <c r="A1439" s="16">
        <v>43319</v>
      </c>
      <c r="B1439" s="15">
        <v>17.48</v>
      </c>
      <c r="D1439" s="16">
        <v>43347</v>
      </c>
      <c r="E1439" s="15">
        <v>22.25</v>
      </c>
      <c r="Q1439" s="20"/>
      <c r="R1439" s="20"/>
    </row>
    <row r="1440" spans="1:18" x14ac:dyDescent="0.3">
      <c r="A1440" s="16">
        <v>43318</v>
      </c>
      <c r="B1440" s="15">
        <v>17.54</v>
      </c>
      <c r="D1440" s="16">
        <v>43346</v>
      </c>
      <c r="E1440" s="15">
        <v>22.28</v>
      </c>
      <c r="Q1440" s="20"/>
      <c r="R1440" s="20"/>
    </row>
    <row r="1441" spans="1:18" x14ac:dyDescent="0.3">
      <c r="A1441" s="16">
        <v>43315</v>
      </c>
      <c r="B1441" s="15">
        <v>17.63</v>
      </c>
      <c r="D1441" s="16">
        <v>43343</v>
      </c>
      <c r="E1441" s="15">
        <v>23.2</v>
      </c>
      <c r="Q1441" s="20"/>
      <c r="R1441" s="20"/>
    </row>
    <row r="1442" spans="1:18" x14ac:dyDescent="0.3">
      <c r="A1442" s="16">
        <v>43314</v>
      </c>
      <c r="B1442" s="15">
        <v>17.600000000000001</v>
      </c>
      <c r="D1442" s="16">
        <v>43342</v>
      </c>
      <c r="E1442" s="15">
        <v>23.29</v>
      </c>
      <c r="Q1442" s="20"/>
      <c r="R1442" s="20"/>
    </row>
    <row r="1443" spans="1:18" x14ac:dyDescent="0.3">
      <c r="A1443" s="16">
        <v>43313</v>
      </c>
      <c r="B1443" s="15">
        <v>17.739999999999998</v>
      </c>
      <c r="D1443" s="16">
        <v>43341</v>
      </c>
      <c r="E1443" s="15">
        <v>23.19</v>
      </c>
      <c r="Q1443" s="20"/>
      <c r="R1443" s="20"/>
    </row>
    <row r="1444" spans="1:18" x14ac:dyDescent="0.3">
      <c r="A1444" s="16">
        <v>43312</v>
      </c>
      <c r="B1444" s="15">
        <v>17.350000000000001</v>
      </c>
      <c r="D1444" s="16">
        <v>43340</v>
      </c>
      <c r="E1444" s="15">
        <v>22.86</v>
      </c>
      <c r="Q1444" s="20"/>
      <c r="R1444" s="20"/>
    </row>
    <row r="1445" spans="1:18" x14ac:dyDescent="0.3">
      <c r="A1445" s="16">
        <v>43311</v>
      </c>
      <c r="B1445" s="15">
        <v>17.010000000000002</v>
      </c>
      <c r="D1445" s="16">
        <v>43339</v>
      </c>
      <c r="E1445" s="15">
        <v>23.45</v>
      </c>
      <c r="Q1445" s="20"/>
      <c r="R1445" s="20"/>
    </row>
    <row r="1446" spans="1:18" x14ac:dyDescent="0.3">
      <c r="A1446" s="16">
        <v>43308</v>
      </c>
      <c r="B1446" s="15">
        <v>17.079999999999998</v>
      </c>
      <c r="D1446" s="16">
        <v>43336</v>
      </c>
      <c r="E1446" s="15">
        <v>22.83</v>
      </c>
      <c r="Q1446" s="20"/>
      <c r="R1446" s="20"/>
    </row>
    <row r="1447" spans="1:18" x14ac:dyDescent="0.3">
      <c r="A1447" s="16">
        <v>43307</v>
      </c>
      <c r="B1447" s="15">
        <v>17.239999999999998</v>
      </c>
      <c r="D1447" s="16">
        <v>43335</v>
      </c>
      <c r="E1447" s="15">
        <v>22.47</v>
      </c>
      <c r="Q1447" s="20"/>
      <c r="R1447" s="20"/>
    </row>
    <row r="1448" spans="1:18" x14ac:dyDescent="0.3">
      <c r="A1448" s="16">
        <v>43306</v>
      </c>
      <c r="B1448" s="15">
        <v>17.29</v>
      </c>
      <c r="D1448" s="16">
        <v>43334</v>
      </c>
      <c r="E1448" s="15">
        <v>21.82</v>
      </c>
      <c r="Q1448" s="20"/>
      <c r="R1448" s="20"/>
    </row>
    <row r="1449" spans="1:18" x14ac:dyDescent="0.3">
      <c r="A1449" s="16">
        <v>43305</v>
      </c>
      <c r="B1449" s="15">
        <v>17.059999999999999</v>
      </c>
      <c r="D1449" s="16">
        <v>43333</v>
      </c>
      <c r="E1449" s="15">
        <v>21.31</v>
      </c>
      <c r="Q1449" s="20"/>
      <c r="R1449" s="20"/>
    </row>
    <row r="1450" spans="1:18" x14ac:dyDescent="0.3">
      <c r="A1450" s="16">
        <v>43304</v>
      </c>
      <c r="B1450" s="15">
        <v>17.350000000000001</v>
      </c>
      <c r="D1450" s="16">
        <v>43332</v>
      </c>
      <c r="E1450" s="15">
        <v>20.440000000000001</v>
      </c>
      <c r="Q1450" s="20"/>
      <c r="R1450" s="20"/>
    </row>
    <row r="1451" spans="1:18" x14ac:dyDescent="0.3">
      <c r="A1451" s="16">
        <v>43301</v>
      </c>
      <c r="B1451" s="15">
        <v>17.02</v>
      </c>
      <c r="D1451" s="16">
        <v>43329</v>
      </c>
      <c r="E1451" s="15">
        <v>20.04</v>
      </c>
      <c r="Q1451" s="20"/>
      <c r="R1451" s="20"/>
    </row>
    <row r="1452" spans="1:18" x14ac:dyDescent="0.3">
      <c r="A1452" s="16">
        <v>43300</v>
      </c>
      <c r="B1452" s="15">
        <v>16.829999999999998</v>
      </c>
      <c r="D1452" s="16">
        <v>43328</v>
      </c>
      <c r="E1452" s="15">
        <v>19.86</v>
      </c>
      <c r="Q1452" s="20"/>
      <c r="R1452" s="20"/>
    </row>
    <row r="1453" spans="1:18" x14ac:dyDescent="0.3">
      <c r="A1453" s="16">
        <v>43299</v>
      </c>
      <c r="B1453" s="15">
        <v>16.38</v>
      </c>
      <c r="D1453" s="16">
        <v>43327</v>
      </c>
      <c r="E1453" s="15">
        <v>19.95</v>
      </c>
      <c r="Q1453" s="20"/>
      <c r="R1453" s="20"/>
    </row>
    <row r="1454" spans="1:18" x14ac:dyDescent="0.3">
      <c r="A1454" s="16">
        <v>43298</v>
      </c>
      <c r="B1454" s="15">
        <v>16.03</v>
      </c>
      <c r="D1454" s="16">
        <v>43326</v>
      </c>
      <c r="E1454" s="15">
        <v>20</v>
      </c>
      <c r="Q1454" s="20"/>
      <c r="R1454" s="20"/>
    </row>
    <row r="1455" spans="1:18" x14ac:dyDescent="0.3">
      <c r="A1455" s="16">
        <v>43297</v>
      </c>
      <c r="B1455" s="15">
        <v>15.9</v>
      </c>
      <c r="D1455" s="16">
        <v>43325</v>
      </c>
      <c r="E1455" s="15">
        <v>19.899999999999999</v>
      </c>
      <c r="Q1455" s="20"/>
      <c r="R1455" s="20"/>
    </row>
    <row r="1456" spans="1:18" x14ac:dyDescent="0.3">
      <c r="A1456" s="16">
        <v>43294</v>
      </c>
      <c r="B1456" s="15">
        <v>16.02</v>
      </c>
      <c r="D1456" s="16">
        <v>43322</v>
      </c>
      <c r="E1456" s="15">
        <v>19.73</v>
      </c>
      <c r="Q1456" s="20"/>
      <c r="R1456" s="20"/>
    </row>
    <row r="1457" spans="1:18" x14ac:dyDescent="0.3">
      <c r="A1457" s="16">
        <v>43293</v>
      </c>
      <c r="B1457" s="15">
        <v>16.05</v>
      </c>
      <c r="D1457" s="16">
        <v>43321</v>
      </c>
      <c r="E1457" s="15">
        <v>19.420000000000002</v>
      </c>
      <c r="Q1457" s="20"/>
      <c r="R1457" s="20"/>
    </row>
    <row r="1458" spans="1:18" x14ac:dyDescent="0.3">
      <c r="A1458" s="16">
        <v>43292</v>
      </c>
      <c r="B1458" s="15">
        <v>16.28</v>
      </c>
      <c r="D1458" s="16">
        <v>43320</v>
      </c>
      <c r="E1458" s="15">
        <v>19.22</v>
      </c>
      <c r="Q1458" s="20"/>
      <c r="R1458" s="20"/>
    </row>
    <row r="1459" spans="1:18" x14ac:dyDescent="0.3">
      <c r="A1459" s="16">
        <v>43291</v>
      </c>
      <c r="B1459" s="15">
        <v>16.03</v>
      </c>
      <c r="D1459" s="16">
        <v>43319</v>
      </c>
      <c r="E1459" s="15">
        <v>19.36</v>
      </c>
      <c r="Q1459" s="20"/>
      <c r="R1459" s="20"/>
    </row>
    <row r="1460" spans="1:18" x14ac:dyDescent="0.3">
      <c r="A1460" s="16">
        <v>43290</v>
      </c>
      <c r="B1460" s="15">
        <v>15.97</v>
      </c>
      <c r="D1460" s="16">
        <v>43318</v>
      </c>
      <c r="E1460" s="15">
        <v>19.420000000000002</v>
      </c>
      <c r="Q1460" s="20"/>
      <c r="R1460" s="20"/>
    </row>
    <row r="1461" spans="1:18" x14ac:dyDescent="0.3">
      <c r="A1461" s="16">
        <v>43287</v>
      </c>
      <c r="B1461" s="15">
        <v>15.67</v>
      </c>
      <c r="D1461" s="16">
        <v>43315</v>
      </c>
      <c r="E1461" s="15">
        <v>19.53</v>
      </c>
      <c r="Q1461" s="20"/>
      <c r="R1461" s="20"/>
    </row>
    <row r="1462" spans="1:18" x14ac:dyDescent="0.3">
      <c r="A1462" s="16">
        <v>43286</v>
      </c>
      <c r="B1462" s="15">
        <v>15.65</v>
      </c>
      <c r="D1462" s="16">
        <v>43314</v>
      </c>
      <c r="E1462" s="15">
        <v>19.53</v>
      </c>
      <c r="Q1462" s="20"/>
      <c r="R1462" s="20"/>
    </row>
    <row r="1463" spans="1:18" x14ac:dyDescent="0.3">
      <c r="A1463" s="16">
        <v>43285</v>
      </c>
      <c r="B1463" s="15">
        <v>15.49</v>
      </c>
      <c r="D1463" s="16">
        <v>43313</v>
      </c>
      <c r="E1463" s="15">
        <v>19.690000000000001</v>
      </c>
      <c r="Q1463" s="20"/>
      <c r="R1463" s="20"/>
    </row>
    <row r="1464" spans="1:18" x14ac:dyDescent="0.3">
      <c r="A1464" s="16">
        <v>43284</v>
      </c>
      <c r="B1464" s="15">
        <v>15.06</v>
      </c>
      <c r="D1464" s="16">
        <v>43312</v>
      </c>
      <c r="E1464" s="15">
        <v>19.34</v>
      </c>
      <c r="Q1464" s="20"/>
      <c r="R1464" s="20"/>
    </row>
    <row r="1465" spans="1:18" x14ac:dyDescent="0.3">
      <c r="A1465" s="16">
        <v>43283</v>
      </c>
      <c r="B1465" s="15">
        <v>15.03</v>
      </c>
      <c r="D1465" s="16">
        <v>43311</v>
      </c>
      <c r="E1465" s="15">
        <v>18.989999999999998</v>
      </c>
      <c r="Q1465" s="20"/>
      <c r="R1465" s="20"/>
    </row>
    <row r="1466" spans="1:18" x14ac:dyDescent="0.3">
      <c r="A1466" s="16">
        <v>43280</v>
      </c>
      <c r="B1466" s="15">
        <v>14.95</v>
      </c>
      <c r="D1466" s="16">
        <v>43308</v>
      </c>
      <c r="E1466" s="15">
        <v>19.09</v>
      </c>
      <c r="Q1466" s="20"/>
      <c r="R1466" s="20"/>
    </row>
    <row r="1467" spans="1:18" x14ac:dyDescent="0.3">
      <c r="A1467" s="16">
        <v>43279</v>
      </c>
      <c r="B1467" s="15">
        <v>14.97</v>
      </c>
      <c r="D1467" s="16">
        <v>43307</v>
      </c>
      <c r="E1467" s="15">
        <v>19.23</v>
      </c>
      <c r="Q1467" s="20"/>
      <c r="R1467" s="20"/>
    </row>
    <row r="1468" spans="1:18" x14ac:dyDescent="0.3">
      <c r="A1468" s="16">
        <v>43278</v>
      </c>
      <c r="B1468" s="15">
        <v>15.22</v>
      </c>
      <c r="D1468" s="16">
        <v>43306</v>
      </c>
      <c r="E1468" s="15">
        <v>19.28</v>
      </c>
      <c r="Q1468" s="20"/>
      <c r="R1468" s="20"/>
    </row>
    <row r="1469" spans="1:18" x14ac:dyDescent="0.3">
      <c r="A1469" s="16">
        <v>43277</v>
      </c>
      <c r="B1469" s="15">
        <v>14.99</v>
      </c>
      <c r="D1469" s="16">
        <v>43305</v>
      </c>
      <c r="E1469" s="15">
        <v>19.010000000000002</v>
      </c>
      <c r="Q1469" s="20"/>
      <c r="R1469" s="20"/>
    </row>
    <row r="1470" spans="1:18" x14ac:dyDescent="0.3">
      <c r="A1470" s="16">
        <v>43276</v>
      </c>
      <c r="B1470" s="15">
        <v>15</v>
      </c>
      <c r="D1470" s="16">
        <v>43304</v>
      </c>
      <c r="E1470" s="15">
        <v>19.09</v>
      </c>
      <c r="Q1470" s="20"/>
      <c r="R1470" s="20"/>
    </row>
    <row r="1471" spans="1:18" x14ac:dyDescent="0.3">
      <c r="A1471" s="16">
        <v>43273</v>
      </c>
      <c r="B1471" s="15">
        <v>15.08</v>
      </c>
      <c r="D1471" s="16">
        <v>43301</v>
      </c>
      <c r="E1471" s="15">
        <v>18.77</v>
      </c>
      <c r="Q1471" s="20"/>
      <c r="R1471" s="20"/>
    </row>
    <row r="1472" spans="1:18" x14ac:dyDescent="0.3">
      <c r="A1472" s="16">
        <v>43272</v>
      </c>
      <c r="B1472" s="15">
        <v>14.79</v>
      </c>
      <c r="D1472" s="16">
        <v>43300</v>
      </c>
      <c r="E1472" s="15">
        <v>18.559999999999999</v>
      </c>
      <c r="Q1472" s="20"/>
      <c r="R1472" s="20"/>
    </row>
    <row r="1473" spans="1:18" x14ac:dyDescent="0.3">
      <c r="A1473" s="16">
        <v>43271</v>
      </c>
      <c r="B1473" s="15">
        <v>14.46</v>
      </c>
      <c r="D1473" s="16">
        <v>43299</v>
      </c>
      <c r="E1473" s="15">
        <v>18.11</v>
      </c>
      <c r="Q1473" s="20"/>
      <c r="R1473" s="20"/>
    </row>
    <row r="1474" spans="1:18" x14ac:dyDescent="0.3">
      <c r="A1474" s="16">
        <v>43270</v>
      </c>
      <c r="B1474" s="15">
        <v>14.22</v>
      </c>
      <c r="D1474" s="16">
        <v>43298</v>
      </c>
      <c r="E1474" s="15">
        <v>17.739999999999998</v>
      </c>
      <c r="Q1474" s="20"/>
      <c r="R1474" s="20"/>
    </row>
    <row r="1475" spans="1:18" x14ac:dyDescent="0.3">
      <c r="A1475" s="16">
        <v>43269</v>
      </c>
      <c r="B1475" s="15">
        <v>14.58</v>
      </c>
      <c r="D1475" s="16">
        <v>43297</v>
      </c>
      <c r="E1475" s="15">
        <v>17.59</v>
      </c>
      <c r="Q1475" s="20"/>
      <c r="R1475" s="20"/>
    </row>
    <row r="1476" spans="1:18" x14ac:dyDescent="0.3">
      <c r="A1476" s="16">
        <v>43266</v>
      </c>
      <c r="B1476" s="15">
        <v>14.51</v>
      </c>
      <c r="D1476" s="16">
        <v>43294</v>
      </c>
      <c r="E1476" s="15">
        <v>17.690000000000001</v>
      </c>
      <c r="Q1476" s="20"/>
      <c r="R1476" s="20"/>
    </row>
    <row r="1477" spans="1:18" x14ac:dyDescent="0.3">
      <c r="A1477" s="16">
        <v>43265</v>
      </c>
      <c r="B1477" s="15">
        <v>14.89</v>
      </c>
      <c r="D1477" s="16">
        <v>43293</v>
      </c>
      <c r="E1477" s="15">
        <v>17.72</v>
      </c>
      <c r="Q1477" s="20"/>
      <c r="R1477" s="20"/>
    </row>
    <row r="1478" spans="1:18" x14ac:dyDescent="0.3">
      <c r="A1478" s="16">
        <v>43264</v>
      </c>
      <c r="B1478" s="15">
        <v>15.28</v>
      </c>
      <c r="D1478" s="16">
        <v>43292</v>
      </c>
      <c r="E1478" s="15">
        <v>17.95</v>
      </c>
      <c r="Q1478" s="20"/>
      <c r="R1478" s="20"/>
    </row>
    <row r="1479" spans="1:18" x14ac:dyDescent="0.3">
      <c r="A1479" s="16">
        <v>43263</v>
      </c>
      <c r="B1479" s="15">
        <v>15.1</v>
      </c>
      <c r="D1479" s="16">
        <v>43291</v>
      </c>
      <c r="E1479" s="15">
        <v>17.670000000000002</v>
      </c>
      <c r="Q1479" s="20"/>
      <c r="R1479" s="20"/>
    </row>
    <row r="1480" spans="1:18" x14ac:dyDescent="0.3">
      <c r="A1480" s="16">
        <v>43262</v>
      </c>
      <c r="B1480" s="15">
        <v>15.45</v>
      </c>
      <c r="D1480" s="16">
        <v>43290</v>
      </c>
      <c r="E1480" s="15">
        <v>17.579999999999998</v>
      </c>
      <c r="Q1480" s="20"/>
      <c r="R1480" s="20"/>
    </row>
    <row r="1481" spans="1:18" x14ac:dyDescent="0.3">
      <c r="A1481" s="16">
        <v>43259</v>
      </c>
      <c r="B1481" s="15">
        <v>15.78</v>
      </c>
      <c r="D1481" s="16">
        <v>43287</v>
      </c>
      <c r="E1481" s="15">
        <v>17.28</v>
      </c>
      <c r="Q1481" s="20"/>
      <c r="R1481" s="20"/>
    </row>
    <row r="1482" spans="1:18" x14ac:dyDescent="0.3">
      <c r="A1482" s="16">
        <v>43258</v>
      </c>
      <c r="B1482" s="15">
        <v>15.97</v>
      </c>
      <c r="D1482" s="16">
        <v>43286</v>
      </c>
      <c r="E1482" s="15">
        <v>17.25</v>
      </c>
      <c r="Q1482" s="20"/>
      <c r="R1482" s="20"/>
    </row>
    <row r="1483" spans="1:18" x14ac:dyDescent="0.3">
      <c r="A1483" s="16">
        <v>43257</v>
      </c>
      <c r="B1483" s="15">
        <v>15.89</v>
      </c>
      <c r="D1483" s="16">
        <v>43285</v>
      </c>
      <c r="E1483" s="15">
        <v>17.07</v>
      </c>
      <c r="Q1483" s="20"/>
      <c r="R1483" s="20"/>
    </row>
    <row r="1484" spans="1:18" x14ac:dyDescent="0.3">
      <c r="A1484" s="16">
        <v>43256</v>
      </c>
      <c r="B1484" s="15">
        <v>15.73</v>
      </c>
      <c r="D1484" s="16">
        <v>43284</v>
      </c>
      <c r="E1484" s="15">
        <v>16.649999999999999</v>
      </c>
      <c r="Q1484" s="20"/>
      <c r="R1484" s="20"/>
    </row>
    <row r="1485" spans="1:18" x14ac:dyDescent="0.3">
      <c r="A1485" s="16">
        <v>43255</v>
      </c>
      <c r="B1485" s="15">
        <v>16.100000000000001</v>
      </c>
      <c r="D1485" s="16">
        <v>43283</v>
      </c>
      <c r="E1485" s="15">
        <v>16.62</v>
      </c>
      <c r="Q1485" s="20"/>
      <c r="R1485" s="20"/>
    </row>
    <row r="1486" spans="1:18" x14ac:dyDescent="0.3">
      <c r="A1486" s="16">
        <v>43252</v>
      </c>
      <c r="B1486" s="15">
        <v>15.27</v>
      </c>
      <c r="D1486" s="16">
        <v>43280</v>
      </c>
      <c r="E1486" s="15">
        <v>16.510000000000002</v>
      </c>
      <c r="Q1486" s="20"/>
      <c r="R1486" s="20"/>
    </row>
    <row r="1487" spans="1:18" x14ac:dyDescent="0.3">
      <c r="A1487" s="16">
        <v>43251</v>
      </c>
      <c r="B1487" s="15">
        <v>14.89</v>
      </c>
      <c r="D1487" s="16">
        <v>43279</v>
      </c>
      <c r="E1487" s="15">
        <v>16.52</v>
      </c>
      <c r="Q1487" s="20"/>
      <c r="R1487" s="20"/>
    </row>
    <row r="1488" spans="1:18" x14ac:dyDescent="0.3">
      <c r="A1488" s="16">
        <v>43250</v>
      </c>
      <c r="B1488" s="15">
        <v>15.82</v>
      </c>
      <c r="D1488" s="16">
        <v>43278</v>
      </c>
      <c r="E1488" s="15">
        <v>16.78</v>
      </c>
      <c r="Q1488" s="20"/>
      <c r="R1488" s="20"/>
    </row>
    <row r="1489" spans="1:18" x14ac:dyDescent="0.3">
      <c r="A1489" s="16">
        <v>43249</v>
      </c>
      <c r="B1489" s="15">
        <v>16.27</v>
      </c>
      <c r="D1489" s="16">
        <v>43277</v>
      </c>
      <c r="E1489" s="15">
        <v>16.55</v>
      </c>
      <c r="Q1489" s="20"/>
      <c r="R1489" s="20"/>
    </row>
    <row r="1490" spans="1:18" x14ac:dyDescent="0.3">
      <c r="A1490" s="16">
        <v>43248</v>
      </c>
      <c r="B1490" s="15">
        <v>16.28</v>
      </c>
      <c r="D1490" s="16">
        <v>43276</v>
      </c>
      <c r="E1490" s="15">
        <v>16.54</v>
      </c>
      <c r="Q1490" s="20"/>
      <c r="R1490" s="20"/>
    </row>
    <row r="1491" spans="1:18" x14ac:dyDescent="0.3">
      <c r="A1491" s="16">
        <v>43245</v>
      </c>
      <c r="B1491" s="15">
        <v>15.97</v>
      </c>
      <c r="D1491" s="16">
        <v>43273</v>
      </c>
      <c r="E1491" s="15">
        <v>16.61</v>
      </c>
      <c r="Q1491" s="20"/>
      <c r="R1491" s="20"/>
    </row>
    <row r="1492" spans="1:18" x14ac:dyDescent="0.3">
      <c r="A1492" s="16">
        <v>43244</v>
      </c>
      <c r="B1492" s="15">
        <v>16.260000000000002</v>
      </c>
      <c r="D1492" s="16">
        <v>43272</v>
      </c>
      <c r="E1492" s="15">
        <v>16.309999999999999</v>
      </c>
      <c r="Q1492" s="20"/>
      <c r="R1492" s="20"/>
    </row>
    <row r="1493" spans="1:18" x14ac:dyDescent="0.3">
      <c r="A1493" s="16">
        <v>43243</v>
      </c>
      <c r="B1493" s="15">
        <v>15.98</v>
      </c>
      <c r="D1493" s="16">
        <v>43271</v>
      </c>
      <c r="E1493" s="15">
        <v>15.98</v>
      </c>
      <c r="Q1493" s="20"/>
      <c r="R1493" s="20"/>
    </row>
    <row r="1494" spans="1:18" x14ac:dyDescent="0.3">
      <c r="A1494" s="16">
        <v>43242</v>
      </c>
      <c r="B1494" s="15">
        <v>15.93</v>
      </c>
      <c r="D1494" s="16">
        <v>43270</v>
      </c>
      <c r="E1494" s="15">
        <v>15.69</v>
      </c>
      <c r="Q1494" s="20"/>
      <c r="R1494" s="20"/>
    </row>
    <row r="1495" spans="1:18" x14ac:dyDescent="0.3">
      <c r="A1495" s="16">
        <v>43241</v>
      </c>
      <c r="B1495" s="15">
        <v>15.53</v>
      </c>
      <c r="D1495" s="16">
        <v>43269</v>
      </c>
      <c r="E1495" s="15">
        <v>16.05</v>
      </c>
      <c r="Q1495" s="20"/>
      <c r="R1495" s="20"/>
    </row>
    <row r="1496" spans="1:18" x14ac:dyDescent="0.3">
      <c r="A1496" s="16">
        <v>43238</v>
      </c>
      <c r="B1496" s="15">
        <v>15.22</v>
      </c>
      <c r="D1496" s="16">
        <v>43266</v>
      </c>
      <c r="E1496" s="15">
        <v>15.98</v>
      </c>
      <c r="Q1496" s="20"/>
      <c r="R1496" s="20"/>
    </row>
    <row r="1497" spans="1:18" x14ac:dyDescent="0.3">
      <c r="A1497" s="16">
        <v>43237</v>
      </c>
      <c r="B1497" s="15">
        <v>15.27</v>
      </c>
      <c r="D1497" s="16">
        <v>43265</v>
      </c>
      <c r="E1497" s="15">
        <v>16.34</v>
      </c>
      <c r="Q1497" s="20"/>
      <c r="R1497" s="20"/>
    </row>
    <row r="1498" spans="1:18" x14ac:dyDescent="0.3">
      <c r="A1498" s="16">
        <v>43236</v>
      </c>
      <c r="B1498" s="15">
        <v>15.14</v>
      </c>
      <c r="D1498" s="16">
        <v>43264</v>
      </c>
      <c r="E1498" s="15">
        <v>16.77</v>
      </c>
      <c r="Q1498" s="20"/>
      <c r="R1498" s="20"/>
    </row>
    <row r="1499" spans="1:18" x14ac:dyDescent="0.3">
      <c r="A1499" s="16">
        <v>43235</v>
      </c>
      <c r="B1499" s="15">
        <v>14.29</v>
      </c>
      <c r="D1499" s="16">
        <v>43263</v>
      </c>
      <c r="E1499" s="15">
        <v>16.61</v>
      </c>
      <c r="Q1499" s="20"/>
      <c r="R1499" s="20"/>
    </row>
    <row r="1500" spans="1:18" x14ac:dyDescent="0.3">
      <c r="A1500" s="16">
        <v>43234</v>
      </c>
      <c r="B1500" s="15">
        <v>14.62</v>
      </c>
      <c r="D1500" s="16">
        <v>43262</v>
      </c>
      <c r="E1500" s="15">
        <v>16.96</v>
      </c>
      <c r="Q1500" s="20"/>
      <c r="R1500" s="20"/>
    </row>
    <row r="1501" spans="1:18" x14ac:dyDescent="0.3">
      <c r="A1501" s="16">
        <v>43231</v>
      </c>
      <c r="B1501" s="15">
        <v>14.61</v>
      </c>
      <c r="D1501" s="16">
        <v>43259</v>
      </c>
      <c r="E1501" s="15">
        <v>17.2</v>
      </c>
      <c r="Q1501" s="20"/>
      <c r="R1501" s="20"/>
    </row>
    <row r="1502" spans="1:18" x14ac:dyDescent="0.3">
      <c r="A1502" s="16">
        <v>43230</v>
      </c>
      <c r="B1502" s="15">
        <v>14.56</v>
      </c>
      <c r="D1502" s="16">
        <v>43258</v>
      </c>
      <c r="E1502" s="15">
        <v>17.37</v>
      </c>
      <c r="Q1502" s="20"/>
      <c r="R1502" s="20"/>
    </row>
    <row r="1503" spans="1:18" x14ac:dyDescent="0.3">
      <c r="A1503" s="16">
        <v>43229</v>
      </c>
      <c r="B1503" s="15">
        <v>13.96</v>
      </c>
      <c r="D1503" s="16">
        <v>43257</v>
      </c>
      <c r="E1503" s="15">
        <v>17.309999999999999</v>
      </c>
      <c r="Q1503" s="20"/>
      <c r="R1503" s="20"/>
    </row>
    <row r="1504" spans="1:18" x14ac:dyDescent="0.3">
      <c r="A1504" s="16">
        <v>43228</v>
      </c>
      <c r="B1504" s="15">
        <v>13.54</v>
      </c>
      <c r="D1504" s="16">
        <v>43256</v>
      </c>
      <c r="E1504" s="15">
        <v>17.11</v>
      </c>
      <c r="Q1504" s="20"/>
      <c r="R1504" s="20"/>
    </row>
    <row r="1505" spans="1:18" x14ac:dyDescent="0.3">
      <c r="A1505" s="16">
        <v>43227</v>
      </c>
      <c r="B1505" s="15">
        <v>13.57</v>
      </c>
      <c r="D1505" s="16">
        <v>43255</v>
      </c>
      <c r="E1505" s="15">
        <v>17.420000000000002</v>
      </c>
      <c r="Q1505" s="20"/>
      <c r="R1505" s="20"/>
    </row>
    <row r="1506" spans="1:18" x14ac:dyDescent="0.3">
      <c r="A1506" s="16">
        <v>43224</v>
      </c>
      <c r="B1506" s="15">
        <v>12.99</v>
      </c>
      <c r="D1506" s="16">
        <v>43252</v>
      </c>
      <c r="E1506" s="15">
        <v>16.55</v>
      </c>
      <c r="Q1506" s="20"/>
      <c r="R1506" s="20"/>
    </row>
    <row r="1507" spans="1:18" x14ac:dyDescent="0.3">
      <c r="A1507" s="16">
        <v>43223</v>
      </c>
      <c r="B1507" s="15">
        <v>12.92</v>
      </c>
      <c r="D1507" s="16">
        <v>43251</v>
      </c>
      <c r="E1507" s="15">
        <v>16.16</v>
      </c>
      <c r="Q1507" s="20"/>
      <c r="R1507" s="20"/>
    </row>
    <row r="1508" spans="1:18" x14ac:dyDescent="0.3">
      <c r="A1508" s="16">
        <v>43222</v>
      </c>
      <c r="B1508" s="15">
        <v>13.02</v>
      </c>
      <c r="D1508" s="16">
        <v>43250</v>
      </c>
      <c r="E1508" s="15">
        <v>17.02</v>
      </c>
      <c r="Q1508" s="20"/>
      <c r="R1508" s="20"/>
    </row>
    <row r="1509" spans="1:18" x14ac:dyDescent="0.3">
      <c r="A1509" s="16">
        <v>43220</v>
      </c>
      <c r="B1509" s="15">
        <v>13.54</v>
      </c>
      <c r="D1509" s="16">
        <v>43249</v>
      </c>
      <c r="E1509" s="15">
        <v>17.47</v>
      </c>
      <c r="Q1509" s="20"/>
      <c r="R1509" s="20"/>
    </row>
    <row r="1510" spans="1:18" x14ac:dyDescent="0.3">
      <c r="A1510" s="16">
        <v>43217</v>
      </c>
      <c r="B1510" s="15">
        <v>13.51</v>
      </c>
      <c r="D1510" s="16">
        <v>43248</v>
      </c>
      <c r="E1510" s="15">
        <v>17.47</v>
      </c>
      <c r="Q1510" s="20"/>
      <c r="R1510" s="20"/>
    </row>
    <row r="1511" spans="1:18" x14ac:dyDescent="0.3">
      <c r="A1511" s="16">
        <v>43216</v>
      </c>
      <c r="B1511" s="15">
        <v>13.44</v>
      </c>
      <c r="D1511" s="16">
        <v>43245</v>
      </c>
      <c r="E1511" s="15">
        <v>17.170000000000002</v>
      </c>
      <c r="Q1511" s="20"/>
      <c r="R1511" s="20"/>
    </row>
    <row r="1512" spans="1:18" x14ac:dyDescent="0.3">
      <c r="A1512" s="16">
        <v>43215</v>
      </c>
      <c r="B1512" s="15">
        <v>13.21</v>
      </c>
      <c r="D1512" s="16">
        <v>43244</v>
      </c>
      <c r="E1512" s="15">
        <v>17.45</v>
      </c>
      <c r="Q1512" s="20"/>
      <c r="R1512" s="20"/>
    </row>
    <row r="1513" spans="1:18" x14ac:dyDescent="0.3">
      <c r="A1513" s="16">
        <v>43214</v>
      </c>
      <c r="B1513" s="15">
        <v>13.17</v>
      </c>
      <c r="D1513" s="16">
        <v>43243</v>
      </c>
      <c r="E1513" s="15">
        <v>17.149999999999999</v>
      </c>
      <c r="Q1513" s="20"/>
      <c r="R1513" s="20"/>
    </row>
    <row r="1514" spans="1:18" x14ac:dyDescent="0.3">
      <c r="A1514" s="16">
        <v>43213</v>
      </c>
      <c r="B1514" s="15">
        <v>12.85</v>
      </c>
      <c r="D1514" s="16">
        <v>43242</v>
      </c>
      <c r="E1514" s="15">
        <v>17.079999999999998</v>
      </c>
      <c r="Q1514" s="20"/>
      <c r="R1514" s="20"/>
    </row>
    <row r="1515" spans="1:18" x14ac:dyDescent="0.3">
      <c r="A1515" s="16">
        <v>43210</v>
      </c>
      <c r="B1515" s="15">
        <v>13</v>
      </c>
      <c r="D1515" s="16">
        <v>43241</v>
      </c>
      <c r="E1515" s="15">
        <v>16.68</v>
      </c>
      <c r="Q1515" s="20"/>
      <c r="R1515" s="20"/>
    </row>
    <row r="1516" spans="1:18" x14ac:dyDescent="0.3">
      <c r="A1516" s="16">
        <v>43209</v>
      </c>
      <c r="B1516" s="15">
        <v>13.41</v>
      </c>
      <c r="D1516" s="16">
        <v>43238</v>
      </c>
      <c r="E1516" s="15">
        <v>16.38</v>
      </c>
      <c r="Q1516" s="20"/>
      <c r="R1516" s="20"/>
    </row>
    <row r="1517" spans="1:18" x14ac:dyDescent="0.3">
      <c r="A1517" s="16">
        <v>43208</v>
      </c>
      <c r="B1517" s="15">
        <v>13.84</v>
      </c>
      <c r="D1517" s="16">
        <v>43237</v>
      </c>
      <c r="E1517" s="15">
        <v>16.39</v>
      </c>
      <c r="Q1517" s="20"/>
      <c r="R1517" s="20"/>
    </row>
    <row r="1518" spans="1:18" x14ac:dyDescent="0.3">
      <c r="A1518" s="16">
        <v>43207</v>
      </c>
      <c r="B1518" s="15">
        <v>13.7</v>
      </c>
      <c r="D1518" s="16">
        <v>43236</v>
      </c>
      <c r="E1518" s="15">
        <v>16.25</v>
      </c>
      <c r="Q1518" s="20"/>
      <c r="R1518" s="20"/>
    </row>
    <row r="1519" spans="1:18" x14ac:dyDescent="0.3">
      <c r="A1519" s="16">
        <v>43206</v>
      </c>
      <c r="B1519" s="15">
        <v>13.96</v>
      </c>
      <c r="D1519" s="16">
        <v>43235</v>
      </c>
      <c r="E1519" s="15">
        <v>15.38</v>
      </c>
      <c r="Q1519" s="20"/>
      <c r="R1519" s="20"/>
    </row>
    <row r="1520" spans="1:18" x14ac:dyDescent="0.3">
      <c r="A1520" s="16">
        <v>43203</v>
      </c>
      <c r="B1520" s="15">
        <v>13.9</v>
      </c>
      <c r="D1520" s="16">
        <v>43234</v>
      </c>
      <c r="E1520" s="15">
        <v>15.7</v>
      </c>
      <c r="Q1520" s="20"/>
      <c r="R1520" s="20"/>
    </row>
    <row r="1521" spans="1:18" x14ac:dyDescent="0.3">
      <c r="A1521" s="16">
        <v>43202</v>
      </c>
      <c r="B1521" s="15">
        <v>13.56</v>
      </c>
      <c r="D1521" s="16">
        <v>43231</v>
      </c>
      <c r="E1521" s="15">
        <v>15.68</v>
      </c>
      <c r="Q1521" s="20"/>
      <c r="R1521" s="20"/>
    </row>
    <row r="1522" spans="1:18" x14ac:dyDescent="0.3">
      <c r="A1522" s="16">
        <v>43201</v>
      </c>
      <c r="B1522" s="15">
        <v>13.39</v>
      </c>
      <c r="D1522" s="16">
        <v>43230</v>
      </c>
      <c r="E1522" s="15">
        <v>15.66</v>
      </c>
      <c r="Q1522" s="20"/>
      <c r="R1522" s="20"/>
    </row>
    <row r="1523" spans="1:18" x14ac:dyDescent="0.3">
      <c r="A1523" s="16">
        <v>43200</v>
      </c>
      <c r="B1523" s="15">
        <v>13.34</v>
      </c>
      <c r="D1523" s="16">
        <v>43229</v>
      </c>
      <c r="E1523" s="15">
        <v>15.05</v>
      </c>
      <c r="Q1523" s="20"/>
      <c r="R1523" s="20"/>
    </row>
    <row r="1524" spans="1:18" x14ac:dyDescent="0.3">
      <c r="A1524" s="16">
        <v>43199</v>
      </c>
      <c r="B1524" s="15">
        <v>13.3</v>
      </c>
      <c r="D1524" s="16">
        <v>43228</v>
      </c>
      <c r="E1524" s="15">
        <v>14.63</v>
      </c>
      <c r="Q1524" s="20"/>
      <c r="R1524" s="20"/>
    </row>
    <row r="1525" spans="1:18" x14ac:dyDescent="0.3">
      <c r="A1525" s="16">
        <v>43196</v>
      </c>
      <c r="B1525" s="15">
        <v>12.95</v>
      </c>
      <c r="D1525" s="16">
        <v>43227</v>
      </c>
      <c r="E1525" s="15">
        <v>14.65</v>
      </c>
      <c r="Q1525" s="20"/>
      <c r="R1525" s="20"/>
    </row>
    <row r="1526" spans="1:18" x14ac:dyDescent="0.3">
      <c r="A1526" s="16">
        <v>43195</v>
      </c>
      <c r="B1526" s="15">
        <v>12.61</v>
      </c>
      <c r="D1526" s="16">
        <v>43224</v>
      </c>
      <c r="E1526" s="15">
        <v>14.04</v>
      </c>
      <c r="Q1526" s="20"/>
      <c r="R1526" s="20"/>
    </row>
    <row r="1527" spans="1:18" x14ac:dyDescent="0.3">
      <c r="A1527" s="16">
        <v>43194</v>
      </c>
      <c r="B1527" s="15">
        <v>13.02</v>
      </c>
      <c r="D1527" s="16">
        <v>43223</v>
      </c>
      <c r="E1527" s="15">
        <v>13.98</v>
      </c>
      <c r="Q1527" s="20"/>
      <c r="R1527" s="20"/>
    </row>
    <row r="1528" spans="1:18" x14ac:dyDescent="0.3">
      <c r="A1528" s="16">
        <v>43193</v>
      </c>
      <c r="B1528" s="15">
        <v>13.28</v>
      </c>
      <c r="D1528" s="16">
        <v>43222</v>
      </c>
      <c r="E1528" s="15">
        <v>14.08</v>
      </c>
      <c r="Q1528" s="20"/>
      <c r="R1528" s="20"/>
    </row>
    <row r="1529" spans="1:18" x14ac:dyDescent="0.3">
      <c r="A1529" s="16">
        <v>43188</v>
      </c>
      <c r="B1529" s="15">
        <v>13.25</v>
      </c>
      <c r="D1529" s="16">
        <v>43221</v>
      </c>
      <c r="E1529" s="15">
        <v>14.41</v>
      </c>
      <c r="Q1529" s="20"/>
      <c r="R1529" s="20"/>
    </row>
    <row r="1530" spans="1:18" x14ac:dyDescent="0.3">
      <c r="A1530" s="16">
        <v>43187</v>
      </c>
      <c r="B1530" s="15">
        <v>12.96</v>
      </c>
      <c r="D1530" s="16">
        <v>43220</v>
      </c>
      <c r="E1530" s="15">
        <v>14.6</v>
      </c>
      <c r="Q1530" s="20"/>
      <c r="R1530" s="20"/>
    </row>
    <row r="1531" spans="1:18" x14ac:dyDescent="0.3">
      <c r="A1531" s="16">
        <v>43186</v>
      </c>
      <c r="B1531" s="15">
        <v>13.64</v>
      </c>
      <c r="D1531" s="16">
        <v>43217</v>
      </c>
      <c r="E1531" s="15">
        <v>14.58</v>
      </c>
      <c r="Q1531" s="20"/>
      <c r="R1531" s="20"/>
    </row>
    <row r="1532" spans="1:18" x14ac:dyDescent="0.3">
      <c r="A1532" s="16">
        <v>43185</v>
      </c>
      <c r="B1532" s="15">
        <v>12.95</v>
      </c>
      <c r="D1532" s="16">
        <v>43216</v>
      </c>
      <c r="E1532" s="15">
        <v>14.51</v>
      </c>
      <c r="Q1532" s="20"/>
      <c r="R1532" s="20"/>
    </row>
    <row r="1533" spans="1:18" x14ac:dyDescent="0.3">
      <c r="A1533" s="16">
        <v>43182</v>
      </c>
      <c r="B1533" s="15">
        <v>12.58</v>
      </c>
      <c r="D1533" s="16">
        <v>43215</v>
      </c>
      <c r="E1533" s="15">
        <v>14.26</v>
      </c>
      <c r="Q1533" s="20"/>
      <c r="R1533" s="20"/>
    </row>
    <row r="1534" spans="1:18" x14ac:dyDescent="0.3">
      <c r="A1534" s="16">
        <v>43181</v>
      </c>
      <c r="B1534" s="15">
        <v>12.3</v>
      </c>
      <c r="D1534" s="16">
        <v>43214</v>
      </c>
      <c r="E1534" s="15">
        <v>14.22</v>
      </c>
      <c r="Q1534" s="20"/>
      <c r="R1534" s="20"/>
    </row>
    <row r="1535" spans="1:18" x14ac:dyDescent="0.3">
      <c r="A1535" s="16">
        <v>43180</v>
      </c>
      <c r="B1535" s="15">
        <v>12.62</v>
      </c>
      <c r="D1535" s="16">
        <v>43213</v>
      </c>
      <c r="E1535" s="15">
        <v>13.87</v>
      </c>
      <c r="Q1535" s="20"/>
      <c r="R1535" s="20"/>
    </row>
    <row r="1536" spans="1:18" x14ac:dyDescent="0.3">
      <c r="A1536" s="16">
        <v>43179</v>
      </c>
      <c r="B1536" s="15">
        <v>11.52</v>
      </c>
      <c r="D1536" s="16">
        <v>43210</v>
      </c>
      <c r="E1536" s="15">
        <v>14.02</v>
      </c>
      <c r="Q1536" s="20"/>
      <c r="R1536" s="20"/>
    </row>
    <row r="1537" spans="1:18" x14ac:dyDescent="0.3">
      <c r="A1537" s="16">
        <v>43178</v>
      </c>
      <c r="B1537" s="15">
        <v>11.04</v>
      </c>
      <c r="D1537" s="16">
        <v>43209</v>
      </c>
      <c r="E1537" s="15">
        <v>14.42</v>
      </c>
      <c r="Q1537" s="20"/>
      <c r="R1537" s="20"/>
    </row>
    <row r="1538" spans="1:18" x14ac:dyDescent="0.3">
      <c r="A1538" s="16">
        <v>43175</v>
      </c>
      <c r="B1538" s="15">
        <v>11.14</v>
      </c>
      <c r="D1538" s="16">
        <v>43208</v>
      </c>
      <c r="E1538" s="15">
        <v>14.84</v>
      </c>
      <c r="Q1538" s="20"/>
      <c r="R1538" s="20"/>
    </row>
    <row r="1539" spans="1:18" x14ac:dyDescent="0.3">
      <c r="A1539" s="16">
        <v>43174</v>
      </c>
      <c r="B1539" s="15">
        <v>11.16</v>
      </c>
      <c r="D1539" s="16">
        <v>43207</v>
      </c>
      <c r="E1539" s="15">
        <v>14.68</v>
      </c>
      <c r="Q1539" s="20"/>
      <c r="R1539" s="20"/>
    </row>
    <row r="1540" spans="1:18" x14ac:dyDescent="0.3">
      <c r="A1540" s="16">
        <v>43173</v>
      </c>
      <c r="B1540" s="15">
        <v>11.17</v>
      </c>
      <c r="D1540" s="16">
        <v>43206</v>
      </c>
      <c r="E1540" s="15">
        <v>14.92</v>
      </c>
      <c r="Q1540" s="20"/>
      <c r="R1540" s="20"/>
    </row>
    <row r="1541" spans="1:18" x14ac:dyDescent="0.3">
      <c r="A1541" s="16">
        <v>43172</v>
      </c>
      <c r="B1541" s="15">
        <v>11.38</v>
      </c>
      <c r="D1541" s="16">
        <v>43203</v>
      </c>
      <c r="E1541" s="15">
        <v>14.84</v>
      </c>
      <c r="Q1541" s="20"/>
      <c r="R1541" s="20"/>
    </row>
    <row r="1542" spans="1:18" x14ac:dyDescent="0.3">
      <c r="A1542" s="16">
        <v>43171</v>
      </c>
      <c r="B1542" s="15">
        <v>11.06</v>
      </c>
      <c r="D1542" s="16">
        <v>43202</v>
      </c>
      <c r="E1542" s="15">
        <v>14.44</v>
      </c>
      <c r="Q1542" s="20"/>
      <c r="R1542" s="20"/>
    </row>
    <row r="1543" spans="1:18" x14ac:dyDescent="0.3">
      <c r="A1543" s="16">
        <v>43168</v>
      </c>
      <c r="B1543" s="15">
        <v>11.09</v>
      </c>
      <c r="D1543" s="16">
        <v>43201</v>
      </c>
      <c r="E1543" s="15">
        <v>14.24</v>
      </c>
      <c r="Q1543" s="20"/>
      <c r="R1543" s="20"/>
    </row>
    <row r="1544" spans="1:18" x14ac:dyDescent="0.3">
      <c r="A1544" s="16">
        <v>43167</v>
      </c>
      <c r="B1544" s="15">
        <v>11.08</v>
      </c>
      <c r="D1544" s="16">
        <v>43200</v>
      </c>
      <c r="E1544" s="15">
        <v>14.16</v>
      </c>
      <c r="Q1544" s="20"/>
      <c r="R1544" s="20"/>
    </row>
    <row r="1545" spans="1:18" x14ac:dyDescent="0.3">
      <c r="A1545" s="16">
        <v>43166</v>
      </c>
      <c r="B1545" s="15">
        <v>10.61</v>
      </c>
      <c r="D1545" s="16">
        <v>43199</v>
      </c>
      <c r="E1545" s="15">
        <v>14.11</v>
      </c>
      <c r="Q1545" s="20"/>
      <c r="R1545" s="20"/>
    </row>
    <row r="1546" spans="1:18" x14ac:dyDescent="0.3">
      <c r="A1546" s="16">
        <v>43165</v>
      </c>
      <c r="B1546" s="15">
        <v>10.44</v>
      </c>
      <c r="D1546" s="16">
        <v>43196</v>
      </c>
      <c r="E1546" s="15">
        <v>13.76</v>
      </c>
      <c r="Q1546" s="20"/>
      <c r="R1546" s="20"/>
    </row>
    <row r="1547" spans="1:18" x14ac:dyDescent="0.3">
      <c r="A1547" s="16">
        <v>43164</v>
      </c>
      <c r="B1547" s="15">
        <v>10.32</v>
      </c>
      <c r="D1547" s="16">
        <v>43195</v>
      </c>
      <c r="E1547" s="15">
        <v>13.41</v>
      </c>
      <c r="Q1547" s="20"/>
      <c r="R1547" s="20"/>
    </row>
    <row r="1548" spans="1:18" x14ac:dyDescent="0.3">
      <c r="A1548" s="16">
        <v>43161</v>
      </c>
      <c r="B1548" s="15">
        <v>10.1</v>
      </c>
      <c r="D1548" s="16">
        <v>43194</v>
      </c>
      <c r="E1548" s="15">
        <v>13.83</v>
      </c>
      <c r="Q1548" s="20"/>
      <c r="R1548" s="20"/>
    </row>
    <row r="1549" spans="1:18" x14ac:dyDescent="0.3">
      <c r="A1549" s="16">
        <v>43160</v>
      </c>
      <c r="B1549" s="15">
        <v>9.9700000000000006</v>
      </c>
      <c r="D1549" s="16">
        <v>43193</v>
      </c>
      <c r="E1549" s="15">
        <v>14.06</v>
      </c>
      <c r="Q1549" s="20"/>
      <c r="R1549" s="20"/>
    </row>
    <row r="1550" spans="1:18" x14ac:dyDescent="0.3">
      <c r="A1550" s="16">
        <v>43159</v>
      </c>
      <c r="B1550" s="15">
        <v>10.07</v>
      </c>
      <c r="D1550" s="16">
        <v>43188</v>
      </c>
      <c r="E1550" s="15">
        <v>14.04</v>
      </c>
      <c r="Q1550" s="20"/>
      <c r="R1550" s="20"/>
    </row>
    <row r="1551" spans="1:18" x14ac:dyDescent="0.3">
      <c r="A1551" s="16">
        <v>43158</v>
      </c>
      <c r="B1551" s="15">
        <v>10.130000000000001</v>
      </c>
      <c r="D1551" s="16">
        <v>43187</v>
      </c>
      <c r="E1551" s="15">
        <v>13.75</v>
      </c>
      <c r="Q1551" s="20"/>
      <c r="R1551" s="20"/>
    </row>
    <row r="1552" spans="1:18" x14ac:dyDescent="0.3">
      <c r="A1552" s="16">
        <v>43157</v>
      </c>
      <c r="B1552" s="15">
        <v>9.6</v>
      </c>
      <c r="D1552" s="16">
        <v>43186</v>
      </c>
      <c r="E1552" s="15">
        <v>14.38</v>
      </c>
      <c r="Q1552" s="20"/>
      <c r="R1552" s="20"/>
    </row>
    <row r="1553" spans="1:18" x14ac:dyDescent="0.3">
      <c r="A1553" s="16">
        <v>43154</v>
      </c>
      <c r="B1553" s="15">
        <v>9.7799999999999994</v>
      </c>
      <c r="D1553" s="16">
        <v>43185</v>
      </c>
      <c r="E1553" s="15">
        <v>13.61</v>
      </c>
      <c r="Q1553" s="20"/>
      <c r="R1553" s="20"/>
    </row>
    <row r="1554" spans="1:18" x14ac:dyDescent="0.3">
      <c r="A1554" s="16">
        <v>43153</v>
      </c>
      <c r="B1554" s="15">
        <v>9.69</v>
      </c>
      <c r="D1554" s="16">
        <v>43182</v>
      </c>
      <c r="E1554" s="15">
        <v>13.23</v>
      </c>
      <c r="Q1554" s="20"/>
      <c r="R1554" s="20"/>
    </row>
    <row r="1555" spans="1:18" x14ac:dyDescent="0.3">
      <c r="A1555" s="16">
        <v>43152</v>
      </c>
      <c r="B1555" s="15">
        <v>9.5299999999999994</v>
      </c>
      <c r="D1555" s="16">
        <v>43181</v>
      </c>
      <c r="E1555" s="15">
        <v>12.96</v>
      </c>
      <c r="Q1555" s="20"/>
      <c r="R1555" s="20"/>
    </row>
    <row r="1556" spans="1:18" x14ac:dyDescent="0.3">
      <c r="A1556" s="16">
        <v>43151</v>
      </c>
      <c r="B1556" s="15">
        <v>9.6999999999999993</v>
      </c>
      <c r="D1556" s="16">
        <v>43180</v>
      </c>
      <c r="E1556" s="15">
        <v>13.27</v>
      </c>
      <c r="Q1556" s="20"/>
      <c r="R1556" s="20"/>
    </row>
    <row r="1557" spans="1:18" x14ac:dyDescent="0.3">
      <c r="A1557" s="16">
        <v>43150</v>
      </c>
      <c r="B1557" s="15">
        <v>9.85</v>
      </c>
      <c r="D1557" s="16">
        <v>43179</v>
      </c>
      <c r="E1557" s="15">
        <v>12.11</v>
      </c>
      <c r="Q1557" s="20"/>
      <c r="R1557" s="20"/>
    </row>
    <row r="1558" spans="1:18" x14ac:dyDescent="0.3">
      <c r="A1558" s="16">
        <v>43147</v>
      </c>
      <c r="B1558" s="15">
        <v>9.48</v>
      </c>
      <c r="D1558" s="16">
        <v>43178</v>
      </c>
      <c r="E1558" s="15">
        <v>11.62</v>
      </c>
      <c r="Q1558" s="20"/>
      <c r="R1558" s="20"/>
    </row>
    <row r="1559" spans="1:18" x14ac:dyDescent="0.3">
      <c r="A1559" s="16">
        <v>43146</v>
      </c>
      <c r="B1559" s="15">
        <v>9.52</v>
      </c>
      <c r="D1559" s="16">
        <v>43175</v>
      </c>
      <c r="E1559" s="15">
        <v>11.73</v>
      </c>
      <c r="Q1559" s="20"/>
      <c r="R1559" s="20"/>
    </row>
    <row r="1560" spans="1:18" x14ac:dyDescent="0.3">
      <c r="A1560" s="16">
        <v>43145</v>
      </c>
      <c r="B1560" s="15">
        <v>9.58</v>
      </c>
      <c r="D1560" s="16">
        <v>43174</v>
      </c>
      <c r="E1560" s="15">
        <v>11.74</v>
      </c>
      <c r="Q1560" s="20"/>
      <c r="R1560" s="20"/>
    </row>
    <row r="1561" spans="1:18" x14ac:dyDescent="0.3">
      <c r="A1561" s="16">
        <v>43144</v>
      </c>
      <c r="B1561" s="15">
        <v>9.8699999999999992</v>
      </c>
      <c r="D1561" s="16">
        <v>43173</v>
      </c>
      <c r="E1561" s="15">
        <v>11.79</v>
      </c>
      <c r="Q1561" s="20"/>
      <c r="R1561" s="20"/>
    </row>
    <row r="1562" spans="1:18" x14ac:dyDescent="0.3">
      <c r="A1562" s="16">
        <v>43143</v>
      </c>
      <c r="B1562" s="15">
        <v>9.4499999999999993</v>
      </c>
      <c r="D1562" s="16">
        <v>43172</v>
      </c>
      <c r="E1562" s="15">
        <v>12.11</v>
      </c>
      <c r="Q1562" s="20"/>
      <c r="R1562" s="20"/>
    </row>
    <row r="1563" spans="1:18" x14ac:dyDescent="0.3">
      <c r="A1563" s="16">
        <v>43140</v>
      </c>
      <c r="B1563" s="15">
        <v>9.2100000000000009</v>
      </c>
      <c r="D1563" s="16">
        <v>43171</v>
      </c>
      <c r="E1563" s="15">
        <v>11.76</v>
      </c>
      <c r="Q1563" s="20"/>
      <c r="R1563" s="20"/>
    </row>
    <row r="1564" spans="1:18" x14ac:dyDescent="0.3">
      <c r="A1564" s="16">
        <v>43139</v>
      </c>
      <c r="B1564" s="15">
        <v>9.09</v>
      </c>
      <c r="D1564" s="16">
        <v>43168</v>
      </c>
      <c r="E1564" s="15">
        <v>11.79</v>
      </c>
      <c r="Q1564" s="20"/>
      <c r="R1564" s="20"/>
    </row>
    <row r="1565" spans="1:18" x14ac:dyDescent="0.3">
      <c r="A1565" s="16">
        <v>43138</v>
      </c>
      <c r="B1565" s="15">
        <v>8.9700000000000006</v>
      </c>
      <c r="D1565" s="16">
        <v>43167</v>
      </c>
      <c r="E1565" s="15">
        <v>11.75</v>
      </c>
      <c r="Q1565" s="20"/>
      <c r="R1565" s="20"/>
    </row>
    <row r="1566" spans="1:18" x14ac:dyDescent="0.3">
      <c r="A1566" s="16">
        <v>43137</v>
      </c>
      <c r="B1566" s="15">
        <v>8.7799999999999994</v>
      </c>
      <c r="D1566" s="16">
        <v>43166</v>
      </c>
      <c r="E1566" s="15">
        <v>11.27</v>
      </c>
      <c r="Q1566" s="20"/>
      <c r="R1566" s="20"/>
    </row>
    <row r="1567" spans="1:18" x14ac:dyDescent="0.3">
      <c r="A1567" s="16">
        <v>43136</v>
      </c>
      <c r="B1567" s="15">
        <v>9.0399999999999991</v>
      </c>
      <c r="D1567" s="16">
        <v>43165</v>
      </c>
      <c r="E1567" s="15">
        <v>11.1</v>
      </c>
      <c r="Q1567" s="20"/>
      <c r="R1567" s="20"/>
    </row>
    <row r="1568" spans="1:18" x14ac:dyDescent="0.3">
      <c r="A1568" s="16">
        <v>43133</v>
      </c>
      <c r="B1568" s="15">
        <v>8.92</v>
      </c>
      <c r="D1568" s="16">
        <v>43164</v>
      </c>
      <c r="E1568" s="15">
        <v>10.99</v>
      </c>
      <c r="Q1568" s="20"/>
      <c r="R1568" s="20"/>
    </row>
    <row r="1569" spans="1:18" x14ac:dyDescent="0.3">
      <c r="A1569" s="16">
        <v>43132</v>
      </c>
      <c r="B1569" s="15">
        <v>9.23</v>
      </c>
      <c r="D1569" s="16">
        <v>43161</v>
      </c>
      <c r="E1569" s="15">
        <v>10.77</v>
      </c>
      <c r="Q1569" s="20"/>
      <c r="R1569" s="20"/>
    </row>
    <row r="1570" spans="1:18" x14ac:dyDescent="0.3">
      <c r="A1570" s="16">
        <v>43131</v>
      </c>
      <c r="B1570" s="15">
        <v>9.23</v>
      </c>
      <c r="D1570" s="16">
        <v>43160</v>
      </c>
      <c r="E1570" s="15">
        <v>10.62</v>
      </c>
      <c r="Q1570" s="20"/>
      <c r="R1570" s="20"/>
    </row>
    <row r="1571" spans="1:18" x14ac:dyDescent="0.3">
      <c r="A1571" s="16">
        <v>43130</v>
      </c>
      <c r="B1571" s="15">
        <v>8.85</v>
      </c>
      <c r="D1571" s="16">
        <v>43159</v>
      </c>
      <c r="E1571" s="15">
        <v>10.73</v>
      </c>
      <c r="Q1571" s="20"/>
      <c r="R1571" s="20"/>
    </row>
    <row r="1572" spans="1:18" x14ac:dyDescent="0.3">
      <c r="A1572" s="16">
        <v>43129</v>
      </c>
      <c r="B1572" s="15">
        <v>8.9700000000000006</v>
      </c>
      <c r="D1572" s="16">
        <v>43158</v>
      </c>
      <c r="E1572" s="15">
        <v>10.77</v>
      </c>
      <c r="Q1572" s="20"/>
      <c r="R1572" s="20"/>
    </row>
    <row r="1573" spans="1:18" x14ac:dyDescent="0.3">
      <c r="A1573" s="16">
        <v>43126</v>
      </c>
      <c r="B1573" s="15">
        <v>9.0500000000000007</v>
      </c>
      <c r="D1573" s="16">
        <v>43157</v>
      </c>
      <c r="E1573" s="15">
        <v>10.25</v>
      </c>
      <c r="Q1573" s="20"/>
      <c r="R1573" s="20"/>
    </row>
    <row r="1574" spans="1:18" x14ac:dyDescent="0.3">
      <c r="A1574" s="16">
        <v>43125</v>
      </c>
      <c r="B1574" s="15">
        <v>9.2100000000000009</v>
      </c>
      <c r="D1574" s="16">
        <v>43154</v>
      </c>
      <c r="E1574" s="15">
        <v>10.43</v>
      </c>
      <c r="Q1574" s="20"/>
      <c r="R1574" s="20"/>
    </row>
    <row r="1575" spans="1:18" x14ac:dyDescent="0.3">
      <c r="A1575" s="16">
        <v>43124</v>
      </c>
      <c r="B1575" s="15">
        <v>9.43</v>
      </c>
      <c r="D1575" s="16">
        <v>43153</v>
      </c>
      <c r="E1575" s="15">
        <v>10.34</v>
      </c>
      <c r="Q1575" s="20"/>
      <c r="R1575" s="20"/>
    </row>
    <row r="1576" spans="1:18" x14ac:dyDescent="0.3">
      <c r="A1576" s="16">
        <v>43123</v>
      </c>
      <c r="B1576" s="15">
        <v>8.98</v>
      </c>
      <c r="D1576" s="16">
        <v>43152</v>
      </c>
      <c r="E1576" s="15">
        <v>10.18</v>
      </c>
      <c r="Q1576" s="20"/>
      <c r="R1576" s="20"/>
    </row>
    <row r="1577" spans="1:18" x14ac:dyDescent="0.3">
      <c r="A1577" s="16">
        <v>43122</v>
      </c>
      <c r="B1577" s="15">
        <v>8.7200000000000006</v>
      </c>
      <c r="D1577" s="16">
        <v>43151</v>
      </c>
      <c r="E1577" s="15">
        <v>10.34</v>
      </c>
      <c r="Q1577" s="20"/>
      <c r="R1577" s="20"/>
    </row>
    <row r="1578" spans="1:18" x14ac:dyDescent="0.3">
      <c r="A1578" s="16">
        <v>43119</v>
      </c>
      <c r="B1578" s="15">
        <v>8.73</v>
      </c>
      <c r="D1578" s="16">
        <v>43150</v>
      </c>
      <c r="E1578" s="15">
        <v>10.5</v>
      </c>
      <c r="Q1578" s="20"/>
      <c r="R1578" s="20"/>
    </row>
    <row r="1579" spans="1:18" x14ac:dyDescent="0.3">
      <c r="A1579" s="16">
        <v>43118</v>
      </c>
      <c r="B1579" s="15">
        <v>8.4700000000000006</v>
      </c>
      <c r="D1579" s="16">
        <v>43147</v>
      </c>
      <c r="E1579" s="15">
        <v>10.130000000000001</v>
      </c>
      <c r="Q1579" s="20"/>
      <c r="R1579" s="20"/>
    </row>
    <row r="1580" spans="1:18" x14ac:dyDescent="0.3">
      <c r="A1580" s="16">
        <v>43117</v>
      </c>
      <c r="B1580" s="15">
        <v>8.15</v>
      </c>
      <c r="D1580" s="16">
        <v>43146</v>
      </c>
      <c r="E1580" s="15">
        <v>10.16</v>
      </c>
      <c r="Q1580" s="20"/>
      <c r="R1580" s="20"/>
    </row>
    <row r="1581" spans="1:18" x14ac:dyDescent="0.3">
      <c r="A1581" s="16">
        <v>43116</v>
      </c>
      <c r="B1581" s="15">
        <v>8.01</v>
      </c>
      <c r="D1581" s="16">
        <v>43145</v>
      </c>
      <c r="E1581" s="15">
        <v>10.220000000000001</v>
      </c>
      <c r="Q1581" s="20"/>
      <c r="R1581" s="20"/>
    </row>
    <row r="1582" spans="1:18" x14ac:dyDescent="0.3">
      <c r="A1582" s="16">
        <v>43115</v>
      </c>
      <c r="B1582" s="15">
        <v>7.75</v>
      </c>
      <c r="D1582" s="16">
        <v>43144</v>
      </c>
      <c r="E1582" s="15">
        <v>10.52</v>
      </c>
      <c r="Q1582" s="20"/>
      <c r="R1582" s="20"/>
    </row>
    <row r="1583" spans="1:18" x14ac:dyDescent="0.3">
      <c r="A1583" s="16">
        <v>43112</v>
      </c>
      <c r="B1583" s="15">
        <v>7.83</v>
      </c>
      <c r="D1583" s="16">
        <v>43143</v>
      </c>
      <c r="E1583" s="15">
        <v>10.050000000000001</v>
      </c>
      <c r="Q1583" s="20"/>
      <c r="R1583" s="20"/>
    </row>
    <row r="1584" spans="1:18" x14ac:dyDescent="0.3">
      <c r="A1584" s="16">
        <v>43111</v>
      </c>
      <c r="B1584" s="15">
        <v>7.78</v>
      </c>
      <c r="D1584" s="16">
        <v>43140</v>
      </c>
      <c r="E1584" s="15">
        <v>9.7899999999999991</v>
      </c>
      <c r="Q1584" s="20"/>
      <c r="R1584" s="20"/>
    </row>
    <row r="1585" spans="1:18" x14ac:dyDescent="0.3">
      <c r="A1585" s="16">
        <v>43110</v>
      </c>
      <c r="B1585" s="15">
        <v>7.85</v>
      </c>
      <c r="D1585" s="16">
        <v>43139</v>
      </c>
      <c r="E1585" s="15">
        <v>9.69</v>
      </c>
      <c r="Q1585" s="20"/>
      <c r="R1585" s="20"/>
    </row>
    <row r="1586" spans="1:18" x14ac:dyDescent="0.3">
      <c r="A1586" s="16">
        <v>43109</v>
      </c>
      <c r="B1586" s="15">
        <v>7.75</v>
      </c>
      <c r="D1586" s="16">
        <v>43138</v>
      </c>
      <c r="E1586" s="15">
        <v>9.56</v>
      </c>
      <c r="Q1586" s="20"/>
      <c r="R1586" s="20"/>
    </row>
    <row r="1587" spans="1:18" x14ac:dyDescent="0.3">
      <c r="A1587" s="16">
        <v>43108</v>
      </c>
      <c r="B1587" s="15">
        <v>7.62</v>
      </c>
      <c r="D1587" s="16">
        <v>43137</v>
      </c>
      <c r="E1587" s="15">
        <v>9.36</v>
      </c>
      <c r="Q1587" s="20"/>
      <c r="R1587" s="20"/>
    </row>
    <row r="1588" spans="1:18" x14ac:dyDescent="0.3">
      <c r="A1588" s="16">
        <v>43105</v>
      </c>
      <c r="B1588" s="15">
        <v>7.75</v>
      </c>
      <c r="D1588" s="16">
        <v>43136</v>
      </c>
      <c r="E1588" s="15">
        <v>9.6300000000000008</v>
      </c>
      <c r="Q1588" s="20"/>
      <c r="R1588" s="20"/>
    </row>
    <row r="1589" spans="1:18" x14ac:dyDescent="0.3">
      <c r="A1589" s="16">
        <v>43104</v>
      </c>
      <c r="B1589" s="15">
        <v>7.74</v>
      </c>
      <c r="D1589" s="16">
        <v>43133</v>
      </c>
      <c r="E1589" s="15">
        <v>9.5299999999999994</v>
      </c>
      <c r="Q1589" s="20"/>
      <c r="R1589" s="20"/>
    </row>
    <row r="1590" spans="1:18" x14ac:dyDescent="0.3">
      <c r="A1590" s="16">
        <v>43103</v>
      </c>
      <c r="B1590" s="15">
        <v>7.8</v>
      </c>
      <c r="D1590" s="16">
        <v>43132</v>
      </c>
      <c r="E1590" s="15">
        <v>9.85</v>
      </c>
      <c r="Q1590" s="20"/>
      <c r="R1590" s="20"/>
    </row>
    <row r="1591" spans="1:18" x14ac:dyDescent="0.3">
      <c r="A1591" s="16">
        <v>43102</v>
      </c>
      <c r="B1591" s="15">
        <v>7.77</v>
      </c>
      <c r="D1591" s="16">
        <v>43131</v>
      </c>
      <c r="E1591" s="15">
        <v>9.85</v>
      </c>
      <c r="Q1591" s="20"/>
      <c r="R1591" s="20"/>
    </row>
    <row r="1592" spans="1:18" x14ac:dyDescent="0.3">
      <c r="A1592" s="16">
        <v>43098</v>
      </c>
      <c r="B1592" s="15">
        <v>8.09</v>
      </c>
      <c r="D1592" s="16">
        <v>43130</v>
      </c>
      <c r="E1592" s="15">
        <v>9.4600000000000009</v>
      </c>
      <c r="Q1592" s="20"/>
      <c r="R1592" s="20"/>
    </row>
    <row r="1593" spans="1:18" x14ac:dyDescent="0.3">
      <c r="A1593" s="16">
        <v>43097</v>
      </c>
      <c r="B1593" s="15">
        <v>8.17</v>
      </c>
      <c r="D1593" s="16">
        <v>43129</v>
      </c>
      <c r="E1593" s="15">
        <v>9.58</v>
      </c>
      <c r="Q1593" s="20"/>
      <c r="R1593" s="20"/>
    </row>
    <row r="1594" spans="1:18" x14ac:dyDescent="0.3">
      <c r="A1594" s="16">
        <v>43096</v>
      </c>
      <c r="B1594" s="15">
        <v>8.14</v>
      </c>
      <c r="D1594" s="16">
        <v>43126</v>
      </c>
      <c r="E1594" s="15">
        <v>9.67</v>
      </c>
      <c r="Q1594" s="20"/>
      <c r="R1594" s="20"/>
    </row>
    <row r="1595" spans="1:18" x14ac:dyDescent="0.3">
      <c r="A1595" s="16">
        <v>43091</v>
      </c>
      <c r="B1595" s="15">
        <v>8.15</v>
      </c>
      <c r="D1595" s="16">
        <v>43125</v>
      </c>
      <c r="E1595" s="15">
        <v>9.82</v>
      </c>
      <c r="Q1595" s="20"/>
      <c r="R1595" s="20"/>
    </row>
    <row r="1596" spans="1:18" x14ac:dyDescent="0.3">
      <c r="A1596" s="16">
        <v>43090</v>
      </c>
      <c r="B1596" s="15">
        <v>7.98</v>
      </c>
      <c r="D1596" s="16">
        <v>43124</v>
      </c>
      <c r="E1596" s="15">
        <v>10.02</v>
      </c>
      <c r="Q1596" s="20"/>
      <c r="R1596" s="20"/>
    </row>
    <row r="1597" spans="1:18" x14ac:dyDescent="0.3">
      <c r="A1597" s="16">
        <v>43089</v>
      </c>
      <c r="B1597" s="15">
        <v>7.77</v>
      </c>
      <c r="D1597" s="16">
        <v>43123</v>
      </c>
      <c r="E1597" s="15">
        <v>9.57</v>
      </c>
      <c r="Q1597" s="20"/>
      <c r="R1597" s="20"/>
    </row>
    <row r="1598" spans="1:18" x14ac:dyDescent="0.3">
      <c r="A1598" s="16">
        <v>43088</v>
      </c>
      <c r="B1598" s="15">
        <v>7.5</v>
      </c>
      <c r="D1598" s="16">
        <v>43122</v>
      </c>
      <c r="E1598" s="15">
        <v>9.31</v>
      </c>
      <c r="Q1598" s="20"/>
      <c r="R1598" s="20"/>
    </row>
    <row r="1599" spans="1:18" x14ac:dyDescent="0.3">
      <c r="A1599" s="16">
        <v>43087</v>
      </c>
      <c r="B1599" s="15">
        <v>7.39</v>
      </c>
      <c r="D1599" s="16">
        <v>43119</v>
      </c>
      <c r="E1599" s="15">
        <v>9.25</v>
      </c>
      <c r="Q1599" s="20"/>
      <c r="R1599" s="20"/>
    </row>
    <row r="1600" spans="1:18" x14ac:dyDescent="0.3">
      <c r="A1600" s="16">
        <v>43084</v>
      </c>
      <c r="B1600" s="15">
        <v>7.18</v>
      </c>
      <c r="D1600" s="16">
        <v>43118</v>
      </c>
      <c r="E1600" s="15">
        <v>8.89</v>
      </c>
      <c r="Q1600" s="20"/>
      <c r="R1600" s="20"/>
    </row>
    <row r="1601" spans="1:18" x14ac:dyDescent="0.3">
      <c r="A1601" s="16">
        <v>43083</v>
      </c>
      <c r="B1601" s="15">
        <v>7.09</v>
      </c>
      <c r="D1601" s="16">
        <v>43117</v>
      </c>
      <c r="E1601" s="15">
        <v>8.58</v>
      </c>
      <c r="Q1601" s="20"/>
      <c r="R1601" s="20"/>
    </row>
    <row r="1602" spans="1:18" x14ac:dyDescent="0.3">
      <c r="A1602" s="16">
        <v>43082</v>
      </c>
      <c r="B1602" s="15">
        <v>7.07</v>
      </c>
      <c r="D1602" s="16">
        <v>43116</v>
      </c>
      <c r="E1602" s="15">
        <v>8.4499999999999993</v>
      </c>
      <c r="Q1602" s="20"/>
      <c r="R1602" s="20"/>
    </row>
    <row r="1603" spans="1:18" x14ac:dyDescent="0.3">
      <c r="A1603" s="16">
        <v>43081</v>
      </c>
      <c r="B1603" s="15">
        <v>7.15</v>
      </c>
      <c r="D1603" s="16">
        <v>43115</v>
      </c>
      <c r="E1603" s="15">
        <v>8.1999999999999993</v>
      </c>
      <c r="Q1603" s="20"/>
      <c r="R1603" s="20"/>
    </row>
    <row r="1604" spans="1:18" x14ac:dyDescent="0.3">
      <c r="A1604" s="16">
        <v>43080</v>
      </c>
      <c r="B1604" s="15">
        <v>7.21</v>
      </c>
      <c r="D1604" s="16">
        <v>43112</v>
      </c>
      <c r="E1604" s="15">
        <v>8.26</v>
      </c>
      <c r="Q1604" s="20"/>
      <c r="R1604" s="20"/>
    </row>
    <row r="1605" spans="1:18" x14ac:dyDescent="0.3">
      <c r="A1605" s="16">
        <v>43077</v>
      </c>
      <c r="B1605" s="15">
        <v>7.15</v>
      </c>
      <c r="D1605" s="16">
        <v>43111</v>
      </c>
      <c r="E1605" s="15">
        <v>8.2100000000000009</v>
      </c>
      <c r="Q1605" s="20"/>
      <c r="R1605" s="20"/>
    </row>
    <row r="1606" spans="1:18" x14ac:dyDescent="0.3">
      <c r="A1606" s="16">
        <v>43076</v>
      </c>
      <c r="B1606" s="15">
        <v>7.35</v>
      </c>
      <c r="D1606" s="16">
        <v>43110</v>
      </c>
      <c r="E1606" s="15">
        <v>8.2799999999999994</v>
      </c>
      <c r="Q1606" s="20"/>
      <c r="R1606" s="20"/>
    </row>
    <row r="1607" spans="1:18" x14ac:dyDescent="0.3">
      <c r="A1607" s="16">
        <v>43075</v>
      </c>
      <c r="B1607" s="15">
        <v>7.28</v>
      </c>
      <c r="D1607" s="16">
        <v>43109</v>
      </c>
      <c r="E1607" s="15">
        <v>8.19</v>
      </c>
      <c r="Q1607" s="20"/>
      <c r="R1607" s="20"/>
    </row>
    <row r="1608" spans="1:18" x14ac:dyDescent="0.3">
      <c r="A1608" s="16">
        <v>43074</v>
      </c>
      <c r="B1608" s="15">
        <v>7.43</v>
      </c>
      <c r="D1608" s="16">
        <v>43108</v>
      </c>
      <c r="E1608" s="15">
        <v>8.07</v>
      </c>
      <c r="Q1608" s="20"/>
      <c r="R1608" s="20"/>
    </row>
    <row r="1609" spans="1:18" x14ac:dyDescent="0.3">
      <c r="A1609" s="16">
        <v>43073</v>
      </c>
      <c r="B1609" s="15">
        <v>7.54</v>
      </c>
      <c r="D1609" s="16">
        <v>43105</v>
      </c>
      <c r="E1609" s="15">
        <v>8.19</v>
      </c>
      <c r="Q1609" s="20"/>
      <c r="R1609" s="20"/>
    </row>
    <row r="1610" spans="1:18" x14ac:dyDescent="0.3">
      <c r="A1610" s="16">
        <v>43070</v>
      </c>
      <c r="B1610" s="15">
        <v>7.68</v>
      </c>
      <c r="D1610" s="16">
        <v>43104</v>
      </c>
      <c r="E1610" s="15">
        <v>8.18</v>
      </c>
      <c r="Q1610" s="20"/>
      <c r="R1610" s="20"/>
    </row>
    <row r="1611" spans="1:18" x14ac:dyDescent="0.3">
      <c r="A1611" s="16">
        <v>43069</v>
      </c>
      <c r="B1611" s="15">
        <v>7.53</v>
      </c>
      <c r="D1611" s="16">
        <v>43103</v>
      </c>
      <c r="E1611" s="15">
        <v>8.24</v>
      </c>
      <c r="Q1611" s="20"/>
      <c r="R1611" s="20"/>
    </row>
    <row r="1612" spans="1:18" x14ac:dyDescent="0.3">
      <c r="A1612" s="16">
        <v>43068</v>
      </c>
      <c r="B1612" s="15">
        <v>7.7</v>
      </c>
      <c r="D1612" s="16">
        <v>43102</v>
      </c>
      <c r="E1612" s="15">
        <v>8.2200000000000006</v>
      </c>
      <c r="Q1612" s="20"/>
      <c r="R1612" s="20"/>
    </row>
    <row r="1613" spans="1:18" x14ac:dyDescent="0.3">
      <c r="A1613" s="16">
        <v>43067</v>
      </c>
      <c r="B1613" s="15">
        <v>7.59</v>
      </c>
      <c r="D1613" s="16">
        <v>43098</v>
      </c>
      <c r="E1613" s="15">
        <v>8.6</v>
      </c>
      <c r="Q1613" s="20"/>
      <c r="R1613" s="20"/>
    </row>
    <row r="1614" spans="1:18" x14ac:dyDescent="0.3">
      <c r="A1614" s="16">
        <v>43066</v>
      </c>
      <c r="B1614" s="15">
        <v>7.7</v>
      </c>
      <c r="D1614" s="16">
        <v>43097</v>
      </c>
      <c r="E1614" s="15">
        <v>8.64</v>
      </c>
      <c r="Q1614" s="20"/>
      <c r="R1614" s="20"/>
    </row>
    <row r="1615" spans="1:18" x14ac:dyDescent="0.3">
      <c r="A1615" s="16">
        <v>43063</v>
      </c>
      <c r="B1615" s="15">
        <v>7.75</v>
      </c>
      <c r="D1615" s="16">
        <v>43096</v>
      </c>
      <c r="E1615" s="15">
        <v>8.6</v>
      </c>
      <c r="Q1615" s="20"/>
      <c r="R1615" s="20"/>
    </row>
    <row r="1616" spans="1:18" x14ac:dyDescent="0.3">
      <c r="A1616" s="16">
        <v>43062</v>
      </c>
      <c r="B1616" s="15">
        <v>7.64</v>
      </c>
      <c r="D1616" s="16">
        <v>43095</v>
      </c>
      <c r="E1616" s="15">
        <v>8.6199999999999992</v>
      </c>
      <c r="Q1616" s="20"/>
      <c r="R1616" s="20"/>
    </row>
    <row r="1617" spans="1:18" x14ac:dyDescent="0.3">
      <c r="A1617" s="16">
        <v>43061</v>
      </c>
      <c r="B1617" s="15">
        <v>7.37</v>
      </c>
      <c r="D1617" s="16">
        <v>43091</v>
      </c>
      <c r="E1617" s="15">
        <v>8.6199999999999992</v>
      </c>
      <c r="Q1617" s="20"/>
      <c r="R1617" s="20"/>
    </row>
    <row r="1618" spans="1:18" x14ac:dyDescent="0.3">
      <c r="A1618" s="16">
        <v>43060</v>
      </c>
      <c r="B1618" s="15">
        <v>7.4</v>
      </c>
      <c r="D1618" s="16">
        <v>43090</v>
      </c>
      <c r="E1618" s="15">
        <v>8.4499999999999993</v>
      </c>
      <c r="Q1618" s="20"/>
      <c r="R1618" s="20"/>
    </row>
    <row r="1619" spans="1:18" x14ac:dyDescent="0.3">
      <c r="A1619" s="16">
        <v>43059</v>
      </c>
      <c r="B1619" s="15">
        <v>7.43</v>
      </c>
      <c r="D1619" s="16">
        <v>43089</v>
      </c>
      <c r="E1619" s="15">
        <v>8.24</v>
      </c>
      <c r="Q1619" s="20"/>
      <c r="R1619" s="20"/>
    </row>
    <row r="1620" spans="1:18" x14ac:dyDescent="0.3">
      <c r="A1620" s="16">
        <v>43056</v>
      </c>
      <c r="B1620" s="15">
        <v>7.49</v>
      </c>
      <c r="D1620" s="16">
        <v>43088</v>
      </c>
      <c r="E1620" s="15">
        <v>7.97</v>
      </c>
      <c r="Q1620" s="20"/>
      <c r="R1620" s="20"/>
    </row>
    <row r="1621" spans="1:18" x14ac:dyDescent="0.3">
      <c r="A1621" s="16">
        <v>43055</v>
      </c>
      <c r="B1621" s="15">
        <v>7.51</v>
      </c>
      <c r="D1621" s="16">
        <v>43087</v>
      </c>
      <c r="E1621" s="15">
        <v>7.75</v>
      </c>
      <c r="Q1621" s="20"/>
      <c r="R1621" s="20"/>
    </row>
    <row r="1622" spans="1:18" x14ac:dyDescent="0.3">
      <c r="A1622" s="16">
        <v>43054</v>
      </c>
      <c r="B1622" s="15">
        <v>7.68</v>
      </c>
      <c r="D1622" s="16">
        <v>43084</v>
      </c>
      <c r="E1622" s="15">
        <v>7.54</v>
      </c>
      <c r="Q1622" s="20"/>
      <c r="R1622" s="20"/>
    </row>
    <row r="1623" spans="1:18" x14ac:dyDescent="0.3">
      <c r="A1623" s="16">
        <v>43053</v>
      </c>
      <c r="B1623" s="15">
        <v>7.38</v>
      </c>
      <c r="D1623" s="16">
        <v>43083</v>
      </c>
      <c r="E1623" s="15">
        <v>7.45</v>
      </c>
      <c r="Q1623" s="20"/>
      <c r="R1623" s="20"/>
    </row>
    <row r="1624" spans="1:18" x14ac:dyDescent="0.3">
      <c r="A1624" s="16">
        <v>43052</v>
      </c>
      <c r="B1624" s="15">
        <v>7.34</v>
      </c>
      <c r="D1624" s="16">
        <v>43082</v>
      </c>
      <c r="E1624" s="15">
        <v>7.44</v>
      </c>
      <c r="Q1624" s="20"/>
      <c r="R1624" s="20"/>
    </row>
    <row r="1625" spans="1:18" x14ac:dyDescent="0.3">
      <c r="A1625" s="16">
        <v>43049</v>
      </c>
      <c r="B1625" s="15">
        <v>7.4</v>
      </c>
      <c r="D1625" s="16">
        <v>43081</v>
      </c>
      <c r="E1625" s="15">
        <v>7.5</v>
      </c>
      <c r="Q1625" s="20"/>
      <c r="R1625" s="20"/>
    </row>
    <row r="1626" spans="1:18" x14ac:dyDescent="0.3">
      <c r="A1626" s="16">
        <v>43048</v>
      </c>
      <c r="B1626" s="15">
        <v>7.55</v>
      </c>
      <c r="D1626" s="16">
        <v>43080</v>
      </c>
      <c r="E1626" s="15">
        <v>7.53</v>
      </c>
      <c r="Q1626" s="20"/>
      <c r="R1626" s="20"/>
    </row>
    <row r="1627" spans="1:18" x14ac:dyDescent="0.3">
      <c r="A1627" s="16">
        <v>43047</v>
      </c>
      <c r="B1627" s="15">
        <v>7.7</v>
      </c>
      <c r="D1627" s="16">
        <v>43077</v>
      </c>
      <c r="E1627" s="15">
        <v>7.47</v>
      </c>
      <c r="Q1627" s="20"/>
      <c r="R1627" s="20"/>
    </row>
    <row r="1628" spans="1:18" x14ac:dyDescent="0.3">
      <c r="A1628" s="16">
        <v>43046</v>
      </c>
      <c r="B1628" s="15">
        <v>7.76</v>
      </c>
      <c r="D1628" s="16">
        <v>43076</v>
      </c>
      <c r="E1628" s="15">
        <v>7.68</v>
      </c>
      <c r="Q1628" s="20"/>
      <c r="R1628" s="20"/>
    </row>
    <row r="1629" spans="1:18" x14ac:dyDescent="0.3">
      <c r="A1629" s="16">
        <v>43045</v>
      </c>
      <c r="B1629" s="15">
        <v>7.92</v>
      </c>
      <c r="D1629" s="16">
        <v>43075</v>
      </c>
      <c r="E1629" s="15">
        <v>7.61</v>
      </c>
      <c r="Q1629" s="20"/>
      <c r="R1629" s="20"/>
    </row>
    <row r="1630" spans="1:18" x14ac:dyDescent="0.3">
      <c r="A1630" s="16">
        <v>43042</v>
      </c>
      <c r="B1630" s="15">
        <v>7.87</v>
      </c>
      <c r="D1630" s="16">
        <v>43074</v>
      </c>
      <c r="E1630" s="15">
        <v>7.76</v>
      </c>
      <c r="Q1630" s="20"/>
      <c r="R1630" s="20"/>
    </row>
    <row r="1631" spans="1:18" x14ac:dyDescent="0.3">
      <c r="A1631" s="16">
        <v>43041</v>
      </c>
      <c r="B1631" s="15">
        <v>7.67</v>
      </c>
      <c r="D1631" s="16">
        <v>43073</v>
      </c>
      <c r="E1631" s="15">
        <v>7.89</v>
      </c>
      <c r="Q1631" s="20"/>
      <c r="R1631" s="20"/>
    </row>
    <row r="1632" spans="1:18" x14ac:dyDescent="0.3">
      <c r="A1632" s="16">
        <v>43040</v>
      </c>
      <c r="B1632" s="15">
        <v>7.49</v>
      </c>
      <c r="D1632" s="16">
        <v>43070</v>
      </c>
      <c r="E1632" s="15">
        <v>8.02</v>
      </c>
      <c r="Q1632" s="20"/>
      <c r="R1632" s="20"/>
    </row>
    <row r="1633" spans="1:18" x14ac:dyDescent="0.3">
      <c r="A1633" s="16">
        <v>43039</v>
      </c>
      <c r="B1633" s="15">
        <v>7.38</v>
      </c>
      <c r="D1633" s="16">
        <v>43069</v>
      </c>
      <c r="E1633" s="15">
        <v>7.86</v>
      </c>
      <c r="Q1633" s="20"/>
      <c r="R1633" s="20"/>
    </row>
    <row r="1634" spans="1:18" x14ac:dyDescent="0.3">
      <c r="A1634" s="16">
        <v>43038</v>
      </c>
      <c r="B1634" s="15">
        <v>7.14</v>
      </c>
      <c r="D1634" s="16">
        <v>43068</v>
      </c>
      <c r="E1634" s="15">
        <v>8.0299999999999994</v>
      </c>
      <c r="Q1634" s="20"/>
      <c r="R1634" s="20"/>
    </row>
    <row r="1635" spans="1:18" x14ac:dyDescent="0.3">
      <c r="A1635" s="16">
        <v>43035</v>
      </c>
      <c r="B1635" s="15">
        <v>7.16</v>
      </c>
      <c r="D1635" s="16">
        <v>43067</v>
      </c>
      <c r="E1635" s="15">
        <v>7.93</v>
      </c>
      <c r="Q1635" s="20"/>
      <c r="R1635" s="20"/>
    </row>
    <row r="1636" spans="1:18" x14ac:dyDescent="0.3">
      <c r="A1636" s="16">
        <v>43034</v>
      </c>
      <c r="B1636" s="15">
        <v>7.2</v>
      </c>
      <c r="D1636" s="16">
        <v>43066</v>
      </c>
      <c r="E1636" s="15">
        <v>8.0399999999999991</v>
      </c>
      <c r="Q1636" s="20"/>
      <c r="R1636" s="20"/>
    </row>
    <row r="1637" spans="1:18" x14ac:dyDescent="0.3">
      <c r="A1637" s="16">
        <v>43033</v>
      </c>
      <c r="B1637" s="15">
        <v>7.39</v>
      </c>
      <c r="D1637" s="16">
        <v>43063</v>
      </c>
      <c r="E1637" s="15">
        <v>8.1</v>
      </c>
      <c r="Q1637" s="20"/>
      <c r="R1637" s="20"/>
    </row>
    <row r="1638" spans="1:18" x14ac:dyDescent="0.3">
      <c r="A1638" s="16">
        <v>43032</v>
      </c>
      <c r="B1638" s="15">
        <v>7.46</v>
      </c>
      <c r="D1638" s="16">
        <v>43062</v>
      </c>
      <c r="E1638" s="15">
        <v>8.01</v>
      </c>
      <c r="Q1638" s="20"/>
      <c r="R1638" s="20"/>
    </row>
    <row r="1639" spans="1:18" x14ac:dyDescent="0.3">
      <c r="A1639" s="16">
        <v>43031</v>
      </c>
      <c r="B1639" s="15">
        <v>7.44</v>
      </c>
      <c r="D1639" s="16">
        <v>43061</v>
      </c>
      <c r="E1639" s="15">
        <v>7.72</v>
      </c>
      <c r="Q1639" s="20"/>
      <c r="R1639" s="20"/>
    </row>
    <row r="1640" spans="1:18" x14ac:dyDescent="0.3">
      <c r="A1640" s="16">
        <v>43028</v>
      </c>
      <c r="B1640" s="15">
        <v>7.57</v>
      </c>
      <c r="D1640" s="16">
        <v>43060</v>
      </c>
      <c r="E1640" s="15">
        <v>7.74</v>
      </c>
      <c r="Q1640" s="20"/>
      <c r="R1640" s="20"/>
    </row>
    <row r="1641" spans="1:18" x14ac:dyDescent="0.3">
      <c r="A1641" s="16">
        <v>43027</v>
      </c>
      <c r="B1641" s="15">
        <v>7.64</v>
      </c>
      <c r="D1641" s="16">
        <v>43059</v>
      </c>
      <c r="E1641" s="15">
        <v>7.79</v>
      </c>
      <c r="Q1641" s="20"/>
      <c r="R1641" s="20"/>
    </row>
    <row r="1642" spans="1:18" x14ac:dyDescent="0.3">
      <c r="A1642" s="16">
        <v>43026</v>
      </c>
      <c r="B1642" s="15">
        <v>7.79</v>
      </c>
      <c r="D1642" s="16">
        <v>43056</v>
      </c>
      <c r="E1642" s="15">
        <v>7.82</v>
      </c>
      <c r="Q1642" s="20"/>
      <c r="R1642" s="20"/>
    </row>
    <row r="1643" spans="1:18" x14ac:dyDescent="0.3">
      <c r="A1643" s="16">
        <v>43025</v>
      </c>
      <c r="B1643" s="15">
        <v>7.4</v>
      </c>
      <c r="D1643" s="16">
        <v>43055</v>
      </c>
      <c r="E1643" s="15">
        <v>7.84</v>
      </c>
      <c r="Q1643" s="20"/>
      <c r="R1643" s="20"/>
    </row>
    <row r="1644" spans="1:18" x14ac:dyDescent="0.3">
      <c r="A1644" s="16">
        <v>43024</v>
      </c>
      <c r="B1644" s="15">
        <v>7.36</v>
      </c>
      <c r="D1644" s="16">
        <v>43054</v>
      </c>
      <c r="E1644" s="15">
        <v>8.0399999999999991</v>
      </c>
      <c r="Q1644" s="20"/>
      <c r="R1644" s="20"/>
    </row>
    <row r="1645" spans="1:18" x14ac:dyDescent="0.3">
      <c r="A1645" s="16">
        <v>43021</v>
      </c>
      <c r="B1645" s="15">
        <v>7.32</v>
      </c>
      <c r="D1645" s="16">
        <v>43053</v>
      </c>
      <c r="E1645" s="15">
        <v>7.74</v>
      </c>
      <c r="Q1645" s="20"/>
      <c r="R1645" s="20"/>
    </row>
    <row r="1646" spans="1:18" x14ac:dyDescent="0.3">
      <c r="A1646" s="16">
        <v>43020</v>
      </c>
      <c r="B1646" s="15">
        <v>7.4</v>
      </c>
      <c r="D1646" s="16">
        <v>43052</v>
      </c>
      <c r="E1646" s="15">
        <v>7.7</v>
      </c>
      <c r="Q1646" s="20"/>
      <c r="R1646" s="20"/>
    </row>
    <row r="1647" spans="1:18" x14ac:dyDescent="0.3">
      <c r="A1647" s="16">
        <v>43019</v>
      </c>
      <c r="B1647" s="15">
        <v>7.35</v>
      </c>
      <c r="D1647" s="16">
        <v>43049</v>
      </c>
      <c r="E1647" s="15">
        <v>7.75</v>
      </c>
      <c r="Q1647" s="20"/>
      <c r="R1647" s="20"/>
    </row>
    <row r="1648" spans="1:18" x14ac:dyDescent="0.3">
      <c r="A1648" s="16">
        <v>43018</v>
      </c>
      <c r="B1648" s="15">
        <v>7.36</v>
      </c>
      <c r="D1648" s="16">
        <v>43048</v>
      </c>
      <c r="E1648" s="15">
        <v>7.9</v>
      </c>
      <c r="Q1648" s="20"/>
      <c r="R1648" s="20"/>
    </row>
    <row r="1649" spans="1:18" x14ac:dyDescent="0.3">
      <c r="A1649" s="16">
        <v>43017</v>
      </c>
      <c r="B1649" s="15">
        <v>6.94</v>
      </c>
      <c r="D1649" s="16">
        <v>43047</v>
      </c>
      <c r="E1649" s="15">
        <v>8.07</v>
      </c>
      <c r="Q1649" s="20"/>
      <c r="R1649" s="20"/>
    </row>
    <row r="1650" spans="1:18" x14ac:dyDescent="0.3">
      <c r="A1650" s="16">
        <v>43014</v>
      </c>
      <c r="B1650" s="15">
        <v>6.98</v>
      </c>
      <c r="D1650" s="16">
        <v>43046</v>
      </c>
      <c r="E1650" s="15">
        <v>8.11</v>
      </c>
      <c r="Q1650" s="20"/>
      <c r="R1650" s="20"/>
    </row>
    <row r="1651" spans="1:18" x14ac:dyDescent="0.3">
      <c r="A1651" s="16">
        <v>43013</v>
      </c>
      <c r="B1651" s="15">
        <v>6.87</v>
      </c>
      <c r="D1651" s="16">
        <v>43045</v>
      </c>
      <c r="E1651" s="15">
        <v>8.26</v>
      </c>
      <c r="Q1651" s="20"/>
      <c r="R1651" s="20"/>
    </row>
    <row r="1652" spans="1:18" x14ac:dyDescent="0.3">
      <c r="A1652" s="16">
        <v>43012</v>
      </c>
      <c r="B1652" s="15">
        <v>6.89</v>
      </c>
      <c r="D1652" s="16">
        <v>43042</v>
      </c>
      <c r="E1652" s="15">
        <v>8.2200000000000006</v>
      </c>
      <c r="Q1652" s="20"/>
      <c r="R1652" s="20"/>
    </row>
    <row r="1653" spans="1:18" x14ac:dyDescent="0.3">
      <c r="A1653" s="16">
        <v>43011</v>
      </c>
      <c r="B1653" s="15">
        <v>6.99</v>
      </c>
      <c r="D1653" s="16">
        <v>43041</v>
      </c>
      <c r="E1653" s="15">
        <v>8</v>
      </c>
      <c r="Q1653" s="20"/>
      <c r="R1653" s="20"/>
    </row>
    <row r="1654" spans="1:18" x14ac:dyDescent="0.3">
      <c r="A1654" s="16">
        <v>43010</v>
      </c>
      <c r="B1654" s="15">
        <v>6.93</v>
      </c>
      <c r="D1654" s="16">
        <v>43040</v>
      </c>
      <c r="E1654" s="15">
        <v>7.85</v>
      </c>
      <c r="Q1654" s="20"/>
      <c r="R1654" s="20"/>
    </row>
    <row r="1655" spans="1:18" x14ac:dyDescent="0.3">
      <c r="A1655" s="16">
        <v>43007</v>
      </c>
      <c r="B1655" s="15">
        <v>7.06</v>
      </c>
      <c r="D1655" s="16">
        <v>43039</v>
      </c>
      <c r="E1655" s="15">
        <v>7.71</v>
      </c>
      <c r="Q1655" s="20"/>
      <c r="R1655" s="20"/>
    </row>
    <row r="1656" spans="1:18" x14ac:dyDescent="0.3">
      <c r="A1656" s="16">
        <v>43006</v>
      </c>
      <c r="B1656" s="15">
        <v>6.96</v>
      </c>
      <c r="D1656" s="16">
        <v>43038</v>
      </c>
      <c r="E1656" s="15">
        <v>7.49</v>
      </c>
      <c r="Q1656" s="20"/>
      <c r="R1656" s="20"/>
    </row>
    <row r="1657" spans="1:18" x14ac:dyDescent="0.3">
      <c r="A1657" s="16">
        <v>43005</v>
      </c>
      <c r="B1657" s="15">
        <v>6.91</v>
      </c>
      <c r="D1657" s="16">
        <v>43035</v>
      </c>
      <c r="E1657" s="15">
        <v>7.52</v>
      </c>
      <c r="Q1657" s="20"/>
      <c r="R1657" s="20"/>
    </row>
    <row r="1658" spans="1:18" x14ac:dyDescent="0.3">
      <c r="A1658" s="16">
        <v>43004</v>
      </c>
      <c r="B1658" s="15">
        <v>6.97</v>
      </c>
      <c r="D1658" s="16">
        <v>43034</v>
      </c>
      <c r="E1658" s="15">
        <v>7.55</v>
      </c>
      <c r="Q1658" s="20"/>
      <c r="R1658" s="20"/>
    </row>
    <row r="1659" spans="1:18" x14ac:dyDescent="0.3">
      <c r="A1659" s="16">
        <v>43003</v>
      </c>
      <c r="B1659" s="15">
        <v>7.28</v>
      </c>
      <c r="D1659" s="16">
        <v>43033</v>
      </c>
      <c r="E1659" s="15">
        <v>7.75</v>
      </c>
      <c r="Q1659" s="20"/>
      <c r="R1659" s="20"/>
    </row>
    <row r="1660" spans="1:18" x14ac:dyDescent="0.3">
      <c r="A1660" s="16">
        <v>43000</v>
      </c>
      <c r="B1660" s="15">
        <v>6.64</v>
      </c>
      <c r="D1660" s="16">
        <v>43032</v>
      </c>
      <c r="E1660" s="15">
        <v>7.82</v>
      </c>
      <c r="Q1660" s="20"/>
      <c r="R1660" s="20"/>
    </row>
    <row r="1661" spans="1:18" x14ac:dyDescent="0.3">
      <c r="A1661" s="16">
        <v>42999</v>
      </c>
      <c r="B1661" s="15">
        <v>6.56</v>
      </c>
      <c r="D1661" s="16">
        <v>43031</v>
      </c>
      <c r="E1661" s="15">
        <v>7.78</v>
      </c>
      <c r="Q1661" s="20"/>
      <c r="R1661" s="20"/>
    </row>
    <row r="1662" spans="1:18" x14ac:dyDescent="0.3">
      <c r="A1662" s="16">
        <v>42998</v>
      </c>
      <c r="B1662" s="15">
        <v>6.88</v>
      </c>
      <c r="D1662" s="16">
        <v>43028</v>
      </c>
      <c r="E1662" s="15">
        <v>7.91</v>
      </c>
      <c r="Q1662" s="20"/>
      <c r="R1662" s="20"/>
    </row>
    <row r="1663" spans="1:18" x14ac:dyDescent="0.3">
      <c r="A1663" s="16">
        <v>42997</v>
      </c>
      <c r="B1663" s="15">
        <v>7.01</v>
      </c>
      <c r="D1663" s="16">
        <v>43027</v>
      </c>
      <c r="E1663" s="15">
        <v>7.99</v>
      </c>
      <c r="Q1663" s="20"/>
      <c r="R1663" s="20"/>
    </row>
    <row r="1664" spans="1:18" x14ac:dyDescent="0.3">
      <c r="A1664" s="16">
        <v>42996</v>
      </c>
      <c r="B1664" s="15">
        <v>6.72</v>
      </c>
      <c r="D1664" s="16">
        <v>43026</v>
      </c>
      <c r="E1664" s="15">
        <v>8.15</v>
      </c>
      <c r="Q1664" s="20"/>
      <c r="R1664" s="20"/>
    </row>
    <row r="1665" spans="1:18" x14ac:dyDescent="0.3">
      <c r="A1665" s="16">
        <v>42993</v>
      </c>
      <c r="B1665" s="15">
        <v>6.93</v>
      </c>
      <c r="D1665" s="16">
        <v>43025</v>
      </c>
      <c r="E1665" s="15">
        <v>7.75</v>
      </c>
      <c r="Q1665" s="20"/>
      <c r="R1665" s="20"/>
    </row>
    <row r="1666" spans="1:18" x14ac:dyDescent="0.3">
      <c r="A1666" s="16">
        <v>42992</v>
      </c>
      <c r="B1666" s="15">
        <v>7.1</v>
      </c>
      <c r="D1666" s="16">
        <v>43024</v>
      </c>
      <c r="E1666" s="15">
        <v>7.69</v>
      </c>
      <c r="Q1666" s="20"/>
      <c r="R1666" s="20"/>
    </row>
    <row r="1667" spans="1:18" x14ac:dyDescent="0.3">
      <c r="A1667" s="16">
        <v>42991</v>
      </c>
      <c r="B1667" s="15">
        <v>7.09</v>
      </c>
      <c r="D1667" s="16">
        <v>43021</v>
      </c>
      <c r="E1667" s="15">
        <v>7.69</v>
      </c>
      <c r="Q1667" s="20"/>
      <c r="R1667" s="20"/>
    </row>
    <row r="1668" spans="1:18" x14ac:dyDescent="0.3">
      <c r="A1668" s="16">
        <v>42990</v>
      </c>
      <c r="B1668" s="15">
        <v>6.83</v>
      </c>
      <c r="D1668" s="16">
        <v>43020</v>
      </c>
      <c r="E1668" s="15">
        <v>7.78</v>
      </c>
      <c r="Q1668" s="20"/>
      <c r="R1668" s="20"/>
    </row>
    <row r="1669" spans="1:18" x14ac:dyDescent="0.3">
      <c r="A1669" s="16">
        <v>42989</v>
      </c>
      <c r="B1669" s="15">
        <v>6.86</v>
      </c>
      <c r="D1669" s="16">
        <v>43019</v>
      </c>
      <c r="E1669" s="15">
        <v>7.77</v>
      </c>
      <c r="Q1669" s="20"/>
      <c r="R1669" s="20"/>
    </row>
    <row r="1670" spans="1:18" x14ac:dyDescent="0.3">
      <c r="A1670" s="16">
        <v>42986</v>
      </c>
      <c r="B1670" s="15">
        <v>7.06</v>
      </c>
      <c r="D1670" s="16">
        <v>43018</v>
      </c>
      <c r="E1670" s="15">
        <v>7.79</v>
      </c>
      <c r="Q1670" s="20"/>
      <c r="R1670" s="20"/>
    </row>
    <row r="1671" spans="1:18" x14ac:dyDescent="0.3">
      <c r="A1671" s="16">
        <v>42985</v>
      </c>
      <c r="B1671" s="15">
        <v>6.89</v>
      </c>
      <c r="D1671" s="16">
        <v>43017</v>
      </c>
      <c r="E1671" s="15">
        <v>7.4</v>
      </c>
      <c r="Q1671" s="20"/>
      <c r="R1671" s="20"/>
    </row>
    <row r="1672" spans="1:18" x14ac:dyDescent="0.3">
      <c r="A1672" s="16">
        <v>42984</v>
      </c>
      <c r="B1672" s="15">
        <v>6.7</v>
      </c>
      <c r="D1672" s="16">
        <v>43014</v>
      </c>
      <c r="E1672" s="15">
        <v>7.44</v>
      </c>
      <c r="Q1672" s="20"/>
      <c r="R1672" s="20"/>
    </row>
    <row r="1673" spans="1:18" x14ac:dyDescent="0.3">
      <c r="A1673" s="16">
        <v>42983</v>
      </c>
      <c r="B1673" s="15">
        <v>6.49</v>
      </c>
      <c r="D1673" s="16">
        <v>43013</v>
      </c>
      <c r="E1673" s="15">
        <v>7.34</v>
      </c>
      <c r="Q1673" s="20"/>
      <c r="R1673" s="20"/>
    </row>
    <row r="1674" spans="1:18" x14ac:dyDescent="0.3">
      <c r="A1674" s="16">
        <v>42982</v>
      </c>
      <c r="B1674" s="15">
        <v>5.92</v>
      </c>
      <c r="D1674" s="16">
        <v>43012</v>
      </c>
      <c r="E1674" s="15">
        <v>7.36</v>
      </c>
      <c r="Q1674" s="20"/>
      <c r="R1674" s="20"/>
    </row>
    <row r="1675" spans="1:18" x14ac:dyDescent="0.3">
      <c r="A1675" s="16">
        <v>42979</v>
      </c>
      <c r="B1675" s="15">
        <v>5.82</v>
      </c>
      <c r="D1675" s="16">
        <v>43011</v>
      </c>
      <c r="E1675" s="15">
        <v>7.44</v>
      </c>
      <c r="Q1675" s="20"/>
      <c r="R1675" s="20"/>
    </row>
    <row r="1676" spans="1:18" x14ac:dyDescent="0.3">
      <c r="A1676" s="16">
        <v>42978</v>
      </c>
      <c r="B1676" s="15">
        <v>5.93</v>
      </c>
      <c r="D1676" s="16">
        <v>43010</v>
      </c>
      <c r="E1676" s="15">
        <v>7.38</v>
      </c>
      <c r="Q1676" s="20"/>
      <c r="R1676" s="20"/>
    </row>
    <row r="1677" spans="1:18" x14ac:dyDescent="0.3">
      <c r="A1677" s="16">
        <v>42977</v>
      </c>
      <c r="B1677" s="15">
        <v>6.01</v>
      </c>
      <c r="D1677" s="16">
        <v>43007</v>
      </c>
      <c r="E1677" s="15">
        <v>7.51</v>
      </c>
      <c r="Q1677" s="20"/>
      <c r="R1677" s="20"/>
    </row>
    <row r="1678" spans="1:18" x14ac:dyDescent="0.3">
      <c r="A1678" s="16">
        <v>42976</v>
      </c>
      <c r="B1678" s="15">
        <v>6.02</v>
      </c>
      <c r="D1678" s="16">
        <v>43006</v>
      </c>
      <c r="E1678" s="15">
        <v>7.4</v>
      </c>
      <c r="Q1678" s="20"/>
      <c r="R1678" s="20"/>
    </row>
    <row r="1679" spans="1:18" x14ac:dyDescent="0.3">
      <c r="A1679" s="16">
        <v>42975</v>
      </c>
      <c r="B1679" s="15">
        <v>6.09</v>
      </c>
      <c r="D1679" s="16">
        <v>43005</v>
      </c>
      <c r="E1679" s="15">
        <v>7.38</v>
      </c>
      <c r="Q1679" s="20"/>
      <c r="R1679" s="20"/>
    </row>
    <row r="1680" spans="1:18" x14ac:dyDescent="0.3">
      <c r="A1680" s="16">
        <v>42972</v>
      </c>
      <c r="B1680" s="15">
        <v>6.06</v>
      </c>
      <c r="D1680" s="16">
        <v>43004</v>
      </c>
      <c r="E1680" s="15">
        <v>7.43</v>
      </c>
      <c r="Q1680" s="20"/>
      <c r="R1680" s="20"/>
    </row>
    <row r="1681" spans="1:18" x14ac:dyDescent="0.3">
      <c r="A1681" s="16">
        <v>42971</v>
      </c>
      <c r="B1681" s="15">
        <v>5.93</v>
      </c>
      <c r="D1681" s="16">
        <v>43003</v>
      </c>
      <c r="E1681" s="15">
        <v>7.7</v>
      </c>
      <c r="Q1681" s="20"/>
      <c r="R1681" s="20"/>
    </row>
    <row r="1682" spans="1:18" x14ac:dyDescent="0.3">
      <c r="A1682" s="16">
        <v>42970</v>
      </c>
      <c r="B1682" s="15">
        <v>5.93</v>
      </c>
      <c r="D1682" s="16">
        <v>43000</v>
      </c>
      <c r="E1682" s="15">
        <v>7.06</v>
      </c>
      <c r="Q1682" s="20"/>
      <c r="R1682" s="20"/>
    </row>
    <row r="1683" spans="1:18" x14ac:dyDescent="0.3">
      <c r="A1683" s="16">
        <v>42969</v>
      </c>
      <c r="B1683" s="15">
        <v>5.76</v>
      </c>
      <c r="D1683" s="16">
        <v>42999</v>
      </c>
      <c r="E1683" s="15">
        <v>6.97</v>
      </c>
      <c r="Q1683" s="20"/>
      <c r="R1683" s="20"/>
    </row>
    <row r="1684" spans="1:18" x14ac:dyDescent="0.3">
      <c r="A1684" s="16">
        <v>42968</v>
      </c>
      <c r="B1684" s="15">
        <v>5.74</v>
      </c>
      <c r="D1684" s="16">
        <v>42998</v>
      </c>
      <c r="E1684" s="15">
        <v>7.32</v>
      </c>
      <c r="Q1684" s="20"/>
      <c r="R1684" s="20"/>
    </row>
    <row r="1685" spans="1:18" x14ac:dyDescent="0.3">
      <c r="A1685" s="16">
        <v>42965</v>
      </c>
      <c r="B1685" s="15">
        <v>5.81</v>
      </c>
      <c r="D1685" s="16">
        <v>42997</v>
      </c>
      <c r="E1685" s="15">
        <v>7.44</v>
      </c>
      <c r="Q1685" s="20"/>
      <c r="R1685" s="20"/>
    </row>
    <row r="1686" spans="1:18" x14ac:dyDescent="0.3">
      <c r="A1686" s="16">
        <v>42964</v>
      </c>
      <c r="B1686" s="15">
        <v>5.79</v>
      </c>
      <c r="D1686" s="16">
        <v>42996</v>
      </c>
      <c r="E1686" s="15">
        <v>7.14</v>
      </c>
      <c r="Q1686" s="20"/>
      <c r="R1686" s="20"/>
    </row>
    <row r="1687" spans="1:18" x14ac:dyDescent="0.3">
      <c r="A1687" s="16">
        <v>42963</v>
      </c>
      <c r="B1687" s="15">
        <v>5.78</v>
      </c>
      <c r="D1687" s="16">
        <v>42993</v>
      </c>
      <c r="E1687" s="15">
        <v>7.36</v>
      </c>
      <c r="Q1687" s="20"/>
      <c r="R1687" s="20"/>
    </row>
    <row r="1688" spans="1:18" x14ac:dyDescent="0.3">
      <c r="A1688" s="16">
        <v>42962</v>
      </c>
      <c r="B1688" s="15">
        <v>5.52</v>
      </c>
      <c r="D1688" s="16">
        <v>42992</v>
      </c>
      <c r="E1688" s="15">
        <v>7.52</v>
      </c>
      <c r="Q1688" s="20"/>
      <c r="R1688" s="20"/>
    </row>
    <row r="1689" spans="1:18" x14ac:dyDescent="0.3">
      <c r="A1689" s="16">
        <v>42961</v>
      </c>
      <c r="B1689" s="15">
        <v>5.5</v>
      </c>
      <c r="D1689" s="16">
        <v>42991</v>
      </c>
      <c r="E1689" s="15">
        <v>7.52</v>
      </c>
      <c r="Q1689" s="20"/>
      <c r="R1689" s="20"/>
    </row>
    <row r="1690" spans="1:18" x14ac:dyDescent="0.3">
      <c r="A1690" s="16">
        <v>42958</v>
      </c>
      <c r="B1690" s="15">
        <v>5.37</v>
      </c>
      <c r="D1690" s="16">
        <v>42990</v>
      </c>
      <c r="E1690" s="15">
        <v>7.28</v>
      </c>
      <c r="Q1690" s="20"/>
      <c r="R1690" s="20"/>
    </row>
    <row r="1691" spans="1:18" x14ac:dyDescent="0.3">
      <c r="A1691" s="16">
        <v>42957</v>
      </c>
      <c r="B1691" s="15">
        <v>5.36</v>
      </c>
      <c r="D1691" s="16">
        <v>42989</v>
      </c>
      <c r="E1691" s="15">
        <v>7.29</v>
      </c>
      <c r="Q1691" s="20"/>
      <c r="R1691" s="20"/>
    </row>
    <row r="1692" spans="1:18" x14ac:dyDescent="0.3">
      <c r="A1692" s="16">
        <v>42956</v>
      </c>
      <c r="B1692" s="15">
        <v>5.36</v>
      </c>
      <c r="D1692" s="16">
        <v>42986</v>
      </c>
      <c r="E1692" s="15">
        <v>7.48</v>
      </c>
      <c r="Q1692" s="20"/>
      <c r="R1692" s="20"/>
    </row>
    <row r="1693" spans="1:18" x14ac:dyDescent="0.3">
      <c r="A1693" s="16">
        <v>42955</v>
      </c>
      <c r="B1693" s="15">
        <v>5.27</v>
      </c>
      <c r="D1693" s="16">
        <v>42985</v>
      </c>
      <c r="E1693" s="15">
        <v>7.32</v>
      </c>
      <c r="Q1693" s="20"/>
      <c r="R1693" s="20"/>
    </row>
    <row r="1694" spans="1:18" x14ac:dyDescent="0.3">
      <c r="A1694" s="16">
        <v>42954</v>
      </c>
      <c r="B1694" s="15">
        <v>5.26</v>
      </c>
      <c r="D1694" s="16">
        <v>42984</v>
      </c>
      <c r="E1694" s="15">
        <v>7.11</v>
      </c>
      <c r="Q1694" s="20"/>
      <c r="R1694" s="20"/>
    </row>
    <row r="1695" spans="1:18" x14ac:dyDescent="0.3">
      <c r="A1695" s="16">
        <v>42951</v>
      </c>
      <c r="B1695" s="15">
        <v>5.35</v>
      </c>
      <c r="D1695" s="16">
        <v>42983</v>
      </c>
      <c r="E1695" s="15">
        <v>6.92</v>
      </c>
      <c r="Q1695" s="20"/>
      <c r="R1695" s="20"/>
    </row>
    <row r="1696" spans="1:18" x14ac:dyDescent="0.3">
      <c r="A1696" s="16">
        <v>42950</v>
      </c>
      <c r="B1696" s="15">
        <v>5.41</v>
      </c>
      <c r="D1696" s="16">
        <v>42982</v>
      </c>
      <c r="E1696" s="15">
        <v>6.43</v>
      </c>
      <c r="Q1696" s="20"/>
      <c r="R1696" s="20"/>
    </row>
    <row r="1697" spans="1:18" x14ac:dyDescent="0.3">
      <c r="A1697" s="16">
        <v>42949</v>
      </c>
      <c r="B1697" s="15">
        <v>5.41</v>
      </c>
      <c r="D1697" s="16">
        <v>42979</v>
      </c>
      <c r="E1697" s="15">
        <v>6.35</v>
      </c>
      <c r="Q1697" s="20"/>
      <c r="R1697" s="20"/>
    </row>
    <row r="1698" spans="1:18" x14ac:dyDescent="0.3">
      <c r="A1698" s="16">
        <v>42948</v>
      </c>
      <c r="B1698" s="15">
        <v>5.28</v>
      </c>
      <c r="D1698" s="16">
        <v>42978</v>
      </c>
      <c r="E1698" s="15">
        <v>6.46</v>
      </c>
      <c r="Q1698" s="20"/>
      <c r="R1698" s="20"/>
    </row>
    <row r="1699" spans="1:18" x14ac:dyDescent="0.3">
      <c r="A1699" s="16">
        <v>42947</v>
      </c>
      <c r="B1699" s="15">
        <v>5.22</v>
      </c>
      <c r="D1699" s="16">
        <v>42977</v>
      </c>
      <c r="E1699" s="15">
        <v>6.54</v>
      </c>
      <c r="Q1699" s="20"/>
      <c r="R1699" s="20"/>
    </row>
    <row r="1700" spans="1:18" x14ac:dyDescent="0.3">
      <c r="A1700" s="16">
        <v>42944</v>
      </c>
      <c r="B1700" s="15">
        <v>5.17</v>
      </c>
      <c r="D1700" s="16">
        <v>42976</v>
      </c>
      <c r="E1700" s="15">
        <v>6.56</v>
      </c>
      <c r="Q1700" s="20"/>
      <c r="R1700" s="20"/>
    </row>
    <row r="1701" spans="1:18" x14ac:dyDescent="0.3">
      <c r="A1701" s="16">
        <v>42943</v>
      </c>
      <c r="B1701" s="15">
        <v>5.13</v>
      </c>
      <c r="D1701" s="16">
        <v>42975</v>
      </c>
      <c r="E1701" s="15">
        <v>6.62</v>
      </c>
      <c r="Q1701" s="20"/>
      <c r="R1701" s="20"/>
    </row>
    <row r="1702" spans="1:18" x14ac:dyDescent="0.3">
      <c r="A1702" s="16">
        <v>42942</v>
      </c>
      <c r="B1702" s="15">
        <v>5.25</v>
      </c>
      <c r="D1702" s="16">
        <v>42972</v>
      </c>
      <c r="E1702" s="15">
        <v>6.61</v>
      </c>
      <c r="Q1702" s="20"/>
      <c r="R1702" s="20"/>
    </row>
    <row r="1703" spans="1:18" x14ac:dyDescent="0.3">
      <c r="A1703" s="16">
        <v>42941</v>
      </c>
      <c r="B1703" s="15">
        <v>5.16</v>
      </c>
      <c r="D1703" s="16">
        <v>42971</v>
      </c>
      <c r="E1703" s="15">
        <v>6.47</v>
      </c>
      <c r="Q1703" s="20"/>
      <c r="R1703" s="20"/>
    </row>
    <row r="1704" spans="1:18" x14ac:dyDescent="0.3">
      <c r="A1704" s="16">
        <v>42940</v>
      </c>
      <c r="B1704" s="15">
        <v>5.13</v>
      </c>
      <c r="D1704" s="16">
        <v>42970</v>
      </c>
      <c r="E1704" s="15">
        <v>6.46</v>
      </c>
      <c r="Q1704" s="20"/>
      <c r="R1704" s="20"/>
    </row>
    <row r="1705" spans="1:18" x14ac:dyDescent="0.3">
      <c r="A1705" s="16">
        <v>42937</v>
      </c>
      <c r="B1705" s="15">
        <v>5.08</v>
      </c>
      <c r="D1705" s="16">
        <v>42969</v>
      </c>
      <c r="E1705" s="15">
        <v>6.29</v>
      </c>
      <c r="Q1705" s="20"/>
      <c r="R1705" s="20"/>
    </row>
    <row r="1706" spans="1:18" x14ac:dyDescent="0.3">
      <c r="A1706" s="16">
        <v>42936</v>
      </c>
      <c r="B1706" s="15">
        <v>5.29</v>
      </c>
      <c r="D1706" s="16">
        <v>42968</v>
      </c>
      <c r="E1706" s="15">
        <v>6.26</v>
      </c>
      <c r="Q1706" s="20"/>
      <c r="R1706" s="20"/>
    </row>
    <row r="1707" spans="1:18" x14ac:dyDescent="0.3">
      <c r="A1707" s="16">
        <v>42935</v>
      </c>
      <c r="B1707" s="15">
        <v>5.39</v>
      </c>
      <c r="D1707" s="16">
        <v>42965</v>
      </c>
      <c r="E1707" s="15">
        <v>6.33</v>
      </c>
      <c r="Q1707" s="20"/>
      <c r="R1707" s="20"/>
    </row>
    <row r="1708" spans="1:18" x14ac:dyDescent="0.3">
      <c r="A1708" s="16">
        <v>42934</v>
      </c>
      <c r="B1708" s="15">
        <v>5.45</v>
      </c>
      <c r="D1708" s="16">
        <v>42964</v>
      </c>
      <c r="E1708" s="15">
        <v>6.33</v>
      </c>
      <c r="Q1708" s="20"/>
      <c r="R1708" s="20"/>
    </row>
    <row r="1709" spans="1:18" x14ac:dyDescent="0.3">
      <c r="A1709" s="16">
        <v>42933</v>
      </c>
      <c r="B1709" s="15">
        <v>5.42</v>
      </c>
      <c r="D1709" s="16">
        <v>42963</v>
      </c>
      <c r="E1709" s="15">
        <v>6.31</v>
      </c>
      <c r="Q1709" s="20"/>
      <c r="R1709" s="20"/>
    </row>
    <row r="1710" spans="1:18" x14ac:dyDescent="0.3">
      <c r="A1710" s="16">
        <v>42930</v>
      </c>
      <c r="B1710" s="15">
        <v>5.41</v>
      </c>
      <c r="D1710" s="16">
        <v>42962</v>
      </c>
      <c r="E1710" s="15">
        <v>6.05</v>
      </c>
      <c r="Q1710" s="20"/>
      <c r="R1710" s="20"/>
    </row>
    <row r="1711" spans="1:18" x14ac:dyDescent="0.3">
      <c r="A1711" s="16">
        <v>42929</v>
      </c>
      <c r="B1711" s="15">
        <v>5.35</v>
      </c>
      <c r="D1711" s="16">
        <v>42961</v>
      </c>
      <c r="E1711" s="15">
        <v>6.04</v>
      </c>
      <c r="Q1711" s="20"/>
      <c r="R1711" s="20"/>
    </row>
    <row r="1712" spans="1:18" x14ac:dyDescent="0.3">
      <c r="A1712" s="16">
        <v>42928</v>
      </c>
      <c r="B1712" s="15">
        <v>5.47</v>
      </c>
      <c r="D1712" s="16">
        <v>42958</v>
      </c>
      <c r="E1712" s="15">
        <v>5.91</v>
      </c>
      <c r="Q1712" s="20"/>
      <c r="R1712" s="20"/>
    </row>
    <row r="1713" spans="1:18" x14ac:dyDescent="0.3">
      <c r="A1713" s="16">
        <v>42927</v>
      </c>
      <c r="B1713" s="15">
        <v>5.31</v>
      </c>
      <c r="D1713" s="16">
        <v>42957</v>
      </c>
      <c r="E1713" s="15">
        <v>5.88</v>
      </c>
      <c r="Q1713" s="20"/>
      <c r="R1713" s="20"/>
    </row>
    <row r="1714" spans="1:18" x14ac:dyDescent="0.3">
      <c r="A1714" s="16">
        <v>42926</v>
      </c>
      <c r="B1714" s="15">
        <v>5.39</v>
      </c>
      <c r="D1714" s="16">
        <v>42956</v>
      </c>
      <c r="E1714" s="15">
        <v>5.84</v>
      </c>
      <c r="Q1714" s="20"/>
      <c r="R1714" s="20"/>
    </row>
    <row r="1715" spans="1:18" x14ac:dyDescent="0.3">
      <c r="A1715" s="16">
        <v>42923</v>
      </c>
      <c r="B1715" s="15">
        <v>5.34</v>
      </c>
      <c r="D1715" s="16">
        <v>42955</v>
      </c>
      <c r="E1715" s="15">
        <v>5.69</v>
      </c>
      <c r="Q1715" s="20"/>
      <c r="R1715" s="20"/>
    </row>
    <row r="1716" spans="1:18" x14ac:dyDescent="0.3">
      <c r="A1716" s="16">
        <v>42922</v>
      </c>
      <c r="B1716" s="15">
        <v>5.23</v>
      </c>
      <c r="D1716" s="16">
        <v>42954</v>
      </c>
      <c r="E1716" s="15">
        <v>5.69</v>
      </c>
      <c r="Q1716" s="20"/>
      <c r="R1716" s="20"/>
    </row>
    <row r="1717" spans="1:18" x14ac:dyDescent="0.3">
      <c r="A1717" s="16">
        <v>42921</v>
      </c>
      <c r="B1717" s="15">
        <v>5.04</v>
      </c>
      <c r="D1717" s="16">
        <v>42951</v>
      </c>
      <c r="E1717" s="15">
        <v>5.78</v>
      </c>
      <c r="Q1717" s="20"/>
      <c r="R1717" s="20"/>
    </row>
    <row r="1718" spans="1:18" x14ac:dyDescent="0.3">
      <c r="A1718" s="16">
        <v>42920</v>
      </c>
      <c r="B1718" s="15">
        <v>5.1100000000000003</v>
      </c>
      <c r="D1718" s="16">
        <v>42950</v>
      </c>
      <c r="E1718" s="15">
        <v>5.86</v>
      </c>
      <c r="Q1718" s="20"/>
      <c r="R1718" s="20"/>
    </row>
    <row r="1719" spans="1:18" x14ac:dyDescent="0.3">
      <c r="A1719" s="16">
        <v>42919</v>
      </c>
      <c r="B1719" s="15">
        <v>5.13</v>
      </c>
      <c r="D1719" s="16">
        <v>42949</v>
      </c>
      <c r="E1719" s="15">
        <v>5.85</v>
      </c>
      <c r="Q1719" s="20"/>
      <c r="R1719" s="20"/>
    </row>
    <row r="1720" spans="1:18" x14ac:dyDescent="0.3">
      <c r="A1720" s="16">
        <v>42916</v>
      </c>
      <c r="B1720" s="15">
        <v>5.03</v>
      </c>
      <c r="D1720" s="16">
        <v>42948</v>
      </c>
      <c r="E1720" s="15">
        <v>5.72</v>
      </c>
      <c r="Q1720" s="20"/>
      <c r="R1720" s="20"/>
    </row>
    <row r="1721" spans="1:18" x14ac:dyDescent="0.3">
      <c r="A1721" s="16">
        <v>42915</v>
      </c>
      <c r="B1721" s="15">
        <v>5.07</v>
      </c>
      <c r="D1721" s="16">
        <v>42947</v>
      </c>
      <c r="E1721" s="15">
        <v>5.65</v>
      </c>
      <c r="Q1721" s="20"/>
      <c r="R1721" s="20"/>
    </row>
    <row r="1722" spans="1:18" x14ac:dyDescent="0.3">
      <c r="A1722" s="16">
        <v>42914</v>
      </c>
      <c r="B1722" s="15">
        <v>4.93</v>
      </c>
      <c r="D1722" s="16">
        <v>42944</v>
      </c>
      <c r="E1722" s="15">
        <v>5.61</v>
      </c>
      <c r="Q1722" s="20"/>
      <c r="R1722" s="20"/>
    </row>
    <row r="1723" spans="1:18" x14ac:dyDescent="0.3">
      <c r="A1723" s="16">
        <v>42913</v>
      </c>
      <c r="B1723" s="15">
        <v>4.93</v>
      </c>
      <c r="D1723" s="16">
        <v>42943</v>
      </c>
      <c r="E1723" s="15">
        <v>5.57</v>
      </c>
      <c r="Q1723" s="20"/>
      <c r="R1723" s="20"/>
    </row>
    <row r="1724" spans="1:18" x14ac:dyDescent="0.3">
      <c r="A1724" s="16">
        <v>42912</v>
      </c>
      <c r="B1724" s="15">
        <v>4.78</v>
      </c>
      <c r="D1724" s="16">
        <v>42942</v>
      </c>
      <c r="E1724" s="15">
        <v>5.68</v>
      </c>
      <c r="Q1724" s="20"/>
      <c r="R1724" s="20"/>
    </row>
    <row r="1725" spans="1:18" x14ac:dyDescent="0.3">
      <c r="A1725" s="16">
        <v>42909</v>
      </c>
      <c r="B1725" s="15">
        <v>4.87</v>
      </c>
      <c r="D1725" s="16">
        <v>42941</v>
      </c>
      <c r="E1725" s="15">
        <v>5.59</v>
      </c>
      <c r="Q1725" s="20"/>
      <c r="R1725" s="20"/>
    </row>
    <row r="1726" spans="1:18" x14ac:dyDescent="0.3">
      <c r="A1726" s="16">
        <v>42908</v>
      </c>
      <c r="B1726" s="15">
        <v>4.8600000000000003</v>
      </c>
      <c r="D1726" s="16">
        <v>42940</v>
      </c>
      <c r="E1726" s="15">
        <v>5.56</v>
      </c>
      <c r="Q1726" s="20"/>
      <c r="R1726" s="20"/>
    </row>
    <row r="1727" spans="1:18" x14ac:dyDescent="0.3">
      <c r="A1727" s="16">
        <v>42907</v>
      </c>
      <c r="B1727" s="15">
        <v>4.88</v>
      </c>
      <c r="D1727" s="16">
        <v>42937</v>
      </c>
      <c r="E1727" s="15">
        <v>5.52</v>
      </c>
      <c r="Q1727" s="20"/>
      <c r="R1727" s="20"/>
    </row>
    <row r="1728" spans="1:18" x14ac:dyDescent="0.3">
      <c r="A1728" s="16">
        <v>42906</v>
      </c>
      <c r="B1728" s="15">
        <v>4.9400000000000004</v>
      </c>
      <c r="D1728" s="16">
        <v>42936</v>
      </c>
      <c r="E1728" s="15">
        <v>5.67</v>
      </c>
      <c r="Q1728" s="20"/>
      <c r="R1728" s="20"/>
    </row>
    <row r="1729" spans="1:18" x14ac:dyDescent="0.3">
      <c r="A1729" s="16">
        <v>42905</v>
      </c>
      <c r="B1729" s="15">
        <v>4.92</v>
      </c>
      <c r="D1729" s="16">
        <v>42935</v>
      </c>
      <c r="E1729" s="15">
        <v>5.76</v>
      </c>
      <c r="Q1729" s="20"/>
      <c r="R1729" s="20"/>
    </row>
    <row r="1730" spans="1:18" x14ac:dyDescent="0.3">
      <c r="A1730" s="16">
        <v>42902</v>
      </c>
      <c r="B1730" s="15">
        <v>4.87</v>
      </c>
      <c r="D1730" s="16">
        <v>42934</v>
      </c>
      <c r="E1730" s="15">
        <v>5.77</v>
      </c>
      <c r="Q1730" s="20"/>
      <c r="R1730" s="20"/>
    </row>
    <row r="1731" spans="1:18" x14ac:dyDescent="0.3">
      <c r="A1731" s="16">
        <v>42901</v>
      </c>
      <c r="B1731" s="15">
        <v>4.95</v>
      </c>
      <c r="D1731" s="16">
        <v>42933</v>
      </c>
      <c r="E1731" s="15">
        <v>5.74</v>
      </c>
      <c r="Q1731" s="20"/>
      <c r="R1731" s="20"/>
    </row>
    <row r="1732" spans="1:18" x14ac:dyDescent="0.3">
      <c r="A1732" s="16">
        <v>42900</v>
      </c>
      <c r="B1732" s="15">
        <v>4.92</v>
      </c>
      <c r="D1732" s="16">
        <v>42930</v>
      </c>
      <c r="E1732" s="15">
        <v>5.74</v>
      </c>
      <c r="Q1732" s="20"/>
      <c r="R1732" s="20"/>
    </row>
    <row r="1733" spans="1:18" x14ac:dyDescent="0.3">
      <c r="A1733" s="16">
        <v>42899</v>
      </c>
      <c r="B1733" s="15">
        <v>5</v>
      </c>
      <c r="D1733" s="16">
        <v>42929</v>
      </c>
      <c r="E1733" s="15">
        <v>5.68</v>
      </c>
      <c r="Q1733" s="20"/>
      <c r="R1733" s="20"/>
    </row>
    <row r="1734" spans="1:18" x14ac:dyDescent="0.3">
      <c r="A1734" s="16">
        <v>42898</v>
      </c>
      <c r="B1734" s="15">
        <v>4.92</v>
      </c>
      <c r="D1734" s="16">
        <v>42928</v>
      </c>
      <c r="E1734" s="15">
        <v>5.8</v>
      </c>
      <c r="Q1734" s="20"/>
      <c r="R1734" s="20"/>
    </row>
    <row r="1735" spans="1:18" x14ac:dyDescent="0.3">
      <c r="A1735" s="16">
        <v>42895</v>
      </c>
      <c r="B1735" s="15">
        <v>5.03</v>
      </c>
      <c r="D1735" s="16">
        <v>42927</v>
      </c>
      <c r="E1735" s="15">
        <v>5.65</v>
      </c>
      <c r="Q1735" s="20"/>
      <c r="R1735" s="20"/>
    </row>
    <row r="1736" spans="1:18" x14ac:dyDescent="0.3">
      <c r="A1736" s="16">
        <v>42894</v>
      </c>
      <c r="B1736" s="15">
        <v>5.05</v>
      </c>
      <c r="D1736" s="16">
        <v>42926</v>
      </c>
      <c r="E1736" s="15">
        <v>5.72</v>
      </c>
      <c r="Q1736" s="20"/>
      <c r="R1736" s="20"/>
    </row>
    <row r="1737" spans="1:18" x14ac:dyDescent="0.3">
      <c r="A1737" s="16">
        <v>42893</v>
      </c>
      <c r="B1737" s="15">
        <v>4.87</v>
      </c>
      <c r="D1737" s="16">
        <v>42923</v>
      </c>
      <c r="E1737" s="15">
        <v>5.66</v>
      </c>
      <c r="Q1737" s="20"/>
      <c r="R1737" s="20"/>
    </row>
    <row r="1738" spans="1:18" x14ac:dyDescent="0.3">
      <c r="A1738" s="16">
        <v>42892</v>
      </c>
      <c r="B1738" s="15">
        <v>4.96</v>
      </c>
      <c r="D1738" s="16">
        <v>42922</v>
      </c>
      <c r="E1738" s="15">
        <v>5.55</v>
      </c>
      <c r="Q1738" s="20"/>
      <c r="R1738" s="20"/>
    </row>
    <row r="1739" spans="1:18" x14ac:dyDescent="0.3">
      <c r="A1739" s="16">
        <v>42891</v>
      </c>
      <c r="B1739" s="15">
        <v>5.17</v>
      </c>
      <c r="D1739" s="16">
        <v>42921</v>
      </c>
      <c r="E1739" s="15">
        <v>5.35</v>
      </c>
      <c r="Q1739" s="20"/>
      <c r="R1739" s="20"/>
    </row>
    <row r="1740" spans="1:18" x14ac:dyDescent="0.3">
      <c r="A1740" s="16">
        <v>42888</v>
      </c>
      <c r="B1740" s="15">
        <v>5.15</v>
      </c>
      <c r="D1740" s="16">
        <v>42920</v>
      </c>
      <c r="E1740" s="15">
        <v>5.43</v>
      </c>
      <c r="Q1740" s="20"/>
      <c r="R1740" s="20"/>
    </row>
    <row r="1741" spans="1:18" x14ac:dyDescent="0.3">
      <c r="A1741" s="16">
        <v>42887</v>
      </c>
      <c r="B1741" s="15">
        <v>5.08</v>
      </c>
      <c r="D1741" s="16">
        <v>42919</v>
      </c>
      <c r="E1741" s="15">
        <v>5.45</v>
      </c>
      <c r="Q1741" s="20"/>
      <c r="R1741" s="20"/>
    </row>
    <row r="1742" spans="1:18" x14ac:dyDescent="0.3">
      <c r="A1742" s="16">
        <v>42886</v>
      </c>
      <c r="B1742" s="15">
        <v>4.97</v>
      </c>
      <c r="D1742" s="16">
        <v>42916</v>
      </c>
      <c r="E1742" s="15">
        <v>5.34</v>
      </c>
      <c r="Q1742" s="20"/>
      <c r="R1742" s="20"/>
    </row>
    <row r="1743" spans="1:18" x14ac:dyDescent="0.3">
      <c r="A1743" s="16">
        <v>42885</v>
      </c>
      <c r="B1743" s="15">
        <v>5.14</v>
      </c>
      <c r="D1743" s="16">
        <v>42915</v>
      </c>
      <c r="E1743" s="15">
        <v>5.38</v>
      </c>
      <c r="Q1743" s="20"/>
      <c r="R1743" s="20"/>
    </row>
    <row r="1744" spans="1:18" x14ac:dyDescent="0.3">
      <c r="A1744" s="16">
        <v>42884</v>
      </c>
      <c r="B1744" s="15">
        <v>5.16</v>
      </c>
      <c r="D1744" s="16">
        <v>42914</v>
      </c>
      <c r="E1744" s="15">
        <v>5.25</v>
      </c>
      <c r="Q1744" s="20"/>
      <c r="R1744" s="20"/>
    </row>
    <row r="1745" spans="1:18" x14ac:dyDescent="0.3">
      <c r="A1745" s="16">
        <v>42881</v>
      </c>
      <c r="B1745" s="15">
        <v>5.17</v>
      </c>
      <c r="D1745" s="16">
        <v>42913</v>
      </c>
      <c r="E1745" s="15">
        <v>5.25</v>
      </c>
      <c r="Q1745" s="20"/>
      <c r="R1745" s="20"/>
    </row>
    <row r="1746" spans="1:18" x14ac:dyDescent="0.3">
      <c r="A1746" s="16">
        <v>42880</v>
      </c>
      <c r="B1746" s="15">
        <v>4.9800000000000004</v>
      </c>
      <c r="D1746" s="16">
        <v>42912</v>
      </c>
      <c r="E1746" s="15">
        <v>5.08</v>
      </c>
      <c r="Q1746" s="20"/>
      <c r="R1746" s="20"/>
    </row>
    <row r="1747" spans="1:18" x14ac:dyDescent="0.3">
      <c r="A1747" s="16">
        <v>42879</v>
      </c>
      <c r="B1747" s="15">
        <v>4.91</v>
      </c>
      <c r="D1747" s="16">
        <v>42909</v>
      </c>
      <c r="E1747" s="15">
        <v>5.17</v>
      </c>
      <c r="Q1747" s="20"/>
      <c r="R1747" s="20"/>
    </row>
    <row r="1748" spans="1:18" x14ac:dyDescent="0.3">
      <c r="A1748" s="16">
        <v>42878</v>
      </c>
      <c r="B1748" s="15">
        <v>4.74</v>
      </c>
      <c r="D1748" s="16">
        <v>42908</v>
      </c>
      <c r="E1748" s="15">
        <v>5.17</v>
      </c>
      <c r="Q1748" s="20"/>
      <c r="R1748" s="20"/>
    </row>
    <row r="1749" spans="1:18" x14ac:dyDescent="0.3">
      <c r="A1749" s="16">
        <v>42877</v>
      </c>
      <c r="B1749" s="15">
        <v>4.91</v>
      </c>
      <c r="D1749" s="16">
        <v>42907</v>
      </c>
      <c r="E1749" s="15">
        <v>5.18</v>
      </c>
      <c r="Q1749" s="20"/>
      <c r="R1749" s="20"/>
    </row>
    <row r="1750" spans="1:18" x14ac:dyDescent="0.3">
      <c r="A1750" s="16">
        <v>42874</v>
      </c>
      <c r="B1750" s="15">
        <v>4.8499999999999996</v>
      </c>
      <c r="D1750" s="16">
        <v>42906</v>
      </c>
      <c r="E1750" s="15">
        <v>5.27</v>
      </c>
      <c r="Q1750" s="20"/>
      <c r="R1750" s="20"/>
    </row>
    <row r="1751" spans="1:18" x14ac:dyDescent="0.3">
      <c r="A1751" s="16">
        <v>42873</v>
      </c>
      <c r="B1751" s="15">
        <v>4.76</v>
      </c>
      <c r="D1751" s="16">
        <v>42905</v>
      </c>
      <c r="E1751" s="15">
        <v>5.23</v>
      </c>
      <c r="Q1751" s="20"/>
      <c r="R1751" s="20"/>
    </row>
    <row r="1752" spans="1:18" x14ac:dyDescent="0.3">
      <c r="A1752" s="16">
        <v>42872</v>
      </c>
      <c r="B1752" s="15">
        <v>4.57</v>
      </c>
      <c r="D1752" s="16">
        <v>42902</v>
      </c>
      <c r="E1752" s="15">
        <v>5.18</v>
      </c>
      <c r="Q1752" s="20"/>
      <c r="R1752" s="20"/>
    </row>
    <row r="1753" spans="1:18" x14ac:dyDescent="0.3">
      <c r="A1753" s="16">
        <v>42871</v>
      </c>
      <c r="B1753" s="15">
        <v>4.53</v>
      </c>
      <c r="D1753" s="16">
        <v>42901</v>
      </c>
      <c r="E1753" s="15">
        <v>5.25</v>
      </c>
      <c r="Q1753" s="20"/>
      <c r="R1753" s="20"/>
    </row>
    <row r="1754" spans="1:18" x14ac:dyDescent="0.3">
      <c r="A1754" s="16">
        <v>42870</v>
      </c>
      <c r="B1754" s="15">
        <v>4.38</v>
      </c>
      <c r="D1754" s="16">
        <v>42900</v>
      </c>
      <c r="E1754" s="15">
        <v>5.24</v>
      </c>
      <c r="Q1754" s="20"/>
      <c r="R1754" s="20"/>
    </row>
    <row r="1755" spans="1:18" x14ac:dyDescent="0.3">
      <c r="A1755" s="16">
        <v>42867</v>
      </c>
      <c r="B1755" s="15">
        <v>4.45</v>
      </c>
      <c r="D1755" s="16">
        <v>42899</v>
      </c>
      <c r="E1755" s="15">
        <v>5.32</v>
      </c>
      <c r="Q1755" s="20"/>
      <c r="R1755" s="20"/>
    </row>
    <row r="1756" spans="1:18" x14ac:dyDescent="0.3">
      <c r="A1756" s="16">
        <v>42866</v>
      </c>
      <c r="B1756" s="15">
        <v>4.3499999999999996</v>
      </c>
      <c r="D1756" s="16">
        <v>42898</v>
      </c>
      <c r="E1756" s="15">
        <v>5.22</v>
      </c>
      <c r="Q1756" s="20"/>
      <c r="R1756" s="20"/>
    </row>
    <row r="1757" spans="1:18" x14ac:dyDescent="0.3">
      <c r="A1757" s="16">
        <v>42865</v>
      </c>
      <c r="B1757" s="15">
        <v>4.4400000000000004</v>
      </c>
      <c r="D1757" s="16">
        <v>42895</v>
      </c>
      <c r="E1757" s="15">
        <v>5.34</v>
      </c>
      <c r="Q1757" s="20"/>
      <c r="R1757" s="20"/>
    </row>
    <row r="1758" spans="1:18" x14ac:dyDescent="0.3">
      <c r="A1758" s="16">
        <v>42864</v>
      </c>
      <c r="B1758" s="15">
        <v>4.51</v>
      </c>
      <c r="D1758" s="16">
        <v>42894</v>
      </c>
      <c r="E1758" s="15">
        <v>5.35</v>
      </c>
      <c r="Q1758" s="20"/>
      <c r="R1758" s="20"/>
    </row>
    <row r="1759" spans="1:18" x14ac:dyDescent="0.3">
      <c r="A1759" s="16">
        <v>42863</v>
      </c>
      <c r="B1759" s="15">
        <v>4.41</v>
      </c>
      <c r="D1759" s="16">
        <v>42893</v>
      </c>
      <c r="E1759" s="15">
        <v>5.18</v>
      </c>
      <c r="Q1759" s="20"/>
      <c r="R1759" s="20"/>
    </row>
    <row r="1760" spans="1:18" x14ac:dyDescent="0.3">
      <c r="A1760" s="16">
        <v>42860</v>
      </c>
      <c r="B1760" s="15">
        <v>4.58</v>
      </c>
      <c r="D1760" s="16">
        <v>42892</v>
      </c>
      <c r="E1760" s="15">
        <v>5.27</v>
      </c>
      <c r="Q1760" s="20"/>
      <c r="R1760" s="20"/>
    </row>
    <row r="1761" spans="1:18" x14ac:dyDescent="0.3">
      <c r="A1761" s="16">
        <v>42859</v>
      </c>
      <c r="B1761" s="15">
        <v>4.5199999999999996</v>
      </c>
      <c r="D1761" s="16">
        <v>42891</v>
      </c>
      <c r="E1761" s="15">
        <v>5.47</v>
      </c>
      <c r="Q1761" s="20"/>
      <c r="R1761" s="20"/>
    </row>
    <row r="1762" spans="1:18" x14ac:dyDescent="0.3">
      <c r="A1762" s="16">
        <v>42858</v>
      </c>
      <c r="B1762" s="15">
        <v>4.3899999999999997</v>
      </c>
      <c r="D1762" s="16">
        <v>42888</v>
      </c>
      <c r="E1762" s="15">
        <v>5.46</v>
      </c>
      <c r="Q1762" s="20"/>
      <c r="R1762" s="20"/>
    </row>
    <row r="1763" spans="1:18" x14ac:dyDescent="0.3">
      <c r="A1763" s="16">
        <v>42857</v>
      </c>
      <c r="B1763" s="15">
        <v>4.4400000000000004</v>
      </c>
      <c r="D1763" s="16">
        <v>42887</v>
      </c>
      <c r="E1763" s="15">
        <v>5.37</v>
      </c>
      <c r="Q1763" s="20"/>
      <c r="R1763" s="20"/>
    </row>
    <row r="1764" spans="1:18" x14ac:dyDescent="0.3">
      <c r="A1764" s="16">
        <v>42853</v>
      </c>
      <c r="B1764" s="15">
        <v>4.57</v>
      </c>
      <c r="D1764" s="16">
        <v>42886</v>
      </c>
      <c r="E1764" s="15">
        <v>5.27</v>
      </c>
      <c r="Q1764" s="20"/>
      <c r="R1764" s="20"/>
    </row>
    <row r="1765" spans="1:18" x14ac:dyDescent="0.3">
      <c r="A1765" s="16">
        <v>42852</v>
      </c>
      <c r="B1765" s="15">
        <v>4.55</v>
      </c>
      <c r="D1765" s="16">
        <v>42885</v>
      </c>
      <c r="E1765" s="15">
        <v>5.45</v>
      </c>
      <c r="Q1765" s="20"/>
      <c r="R1765" s="20"/>
    </row>
    <row r="1766" spans="1:18" x14ac:dyDescent="0.3">
      <c r="A1766" s="16">
        <v>42851</v>
      </c>
      <c r="B1766" s="15">
        <v>4.6100000000000003</v>
      </c>
      <c r="D1766" s="16">
        <v>42884</v>
      </c>
      <c r="E1766" s="15">
        <v>5.49</v>
      </c>
      <c r="Q1766" s="20"/>
      <c r="R1766" s="20"/>
    </row>
    <row r="1767" spans="1:18" x14ac:dyDescent="0.3">
      <c r="A1767" s="16">
        <v>42850</v>
      </c>
      <c r="B1767" s="15">
        <v>4.49</v>
      </c>
      <c r="D1767" s="16">
        <v>42881</v>
      </c>
      <c r="E1767" s="15">
        <v>5.5</v>
      </c>
      <c r="Q1767" s="20"/>
      <c r="R1767" s="20"/>
    </row>
    <row r="1768" spans="1:18" x14ac:dyDescent="0.3">
      <c r="A1768" s="16">
        <v>42849</v>
      </c>
      <c r="B1768" s="15">
        <v>4.6399999999999997</v>
      </c>
      <c r="D1768" s="16">
        <v>42880</v>
      </c>
      <c r="E1768" s="15">
        <v>5.29</v>
      </c>
      <c r="Q1768" s="20"/>
      <c r="R1768" s="20"/>
    </row>
    <row r="1769" spans="1:18" x14ac:dyDescent="0.3">
      <c r="A1769" s="16">
        <v>42846</v>
      </c>
      <c r="B1769" s="15">
        <v>4.57</v>
      </c>
      <c r="D1769" s="16">
        <v>42879</v>
      </c>
      <c r="E1769" s="15">
        <v>5.22</v>
      </c>
      <c r="Q1769" s="20"/>
      <c r="R1769" s="20"/>
    </row>
    <row r="1770" spans="1:18" x14ac:dyDescent="0.3">
      <c r="A1770" s="16">
        <v>42845</v>
      </c>
      <c r="B1770" s="15">
        <v>4.75</v>
      </c>
      <c r="D1770" s="16">
        <v>42878</v>
      </c>
      <c r="E1770" s="15">
        <v>5.05</v>
      </c>
      <c r="Q1770" s="20"/>
      <c r="R1770" s="20"/>
    </row>
    <row r="1771" spans="1:18" x14ac:dyDescent="0.3">
      <c r="A1771" s="16">
        <v>42844</v>
      </c>
      <c r="B1771" s="15">
        <v>4.83</v>
      </c>
      <c r="D1771" s="16">
        <v>42877</v>
      </c>
      <c r="E1771" s="15">
        <v>5.21</v>
      </c>
      <c r="Q1771" s="20"/>
      <c r="R1771" s="20"/>
    </row>
    <row r="1772" spans="1:18" x14ac:dyDescent="0.3">
      <c r="A1772" s="16">
        <v>42843</v>
      </c>
      <c r="B1772" s="15">
        <v>4.8600000000000003</v>
      </c>
      <c r="D1772" s="16">
        <v>42874</v>
      </c>
      <c r="E1772" s="15">
        <v>5.14</v>
      </c>
      <c r="Q1772" s="20"/>
      <c r="R1772" s="20"/>
    </row>
    <row r="1773" spans="1:18" x14ac:dyDescent="0.3">
      <c r="A1773" s="16">
        <v>42838</v>
      </c>
      <c r="B1773" s="15">
        <v>4.95</v>
      </c>
      <c r="D1773" s="16">
        <v>42873</v>
      </c>
      <c r="E1773" s="15">
        <v>5.05</v>
      </c>
      <c r="Q1773" s="20"/>
      <c r="R1773" s="20"/>
    </row>
    <row r="1774" spans="1:18" x14ac:dyDescent="0.3">
      <c r="A1774" s="16">
        <v>42837</v>
      </c>
      <c r="B1774" s="15">
        <v>4.93</v>
      </c>
      <c r="D1774" s="16">
        <v>42872</v>
      </c>
      <c r="E1774" s="15">
        <v>4.87</v>
      </c>
      <c r="Q1774" s="20"/>
      <c r="R1774" s="20"/>
    </row>
    <row r="1775" spans="1:18" x14ac:dyDescent="0.3">
      <c r="A1775" s="16">
        <v>42836</v>
      </c>
      <c r="B1775" s="15">
        <v>4.8499999999999996</v>
      </c>
      <c r="D1775" s="16">
        <v>42871</v>
      </c>
      <c r="E1775" s="15">
        <v>4.83</v>
      </c>
      <c r="Q1775" s="20"/>
      <c r="R1775" s="20"/>
    </row>
    <row r="1776" spans="1:18" x14ac:dyDescent="0.3">
      <c r="A1776" s="16">
        <v>42835</v>
      </c>
      <c r="B1776" s="15">
        <v>4.78</v>
      </c>
      <c r="D1776" s="16">
        <v>42870</v>
      </c>
      <c r="E1776" s="15">
        <v>4.68</v>
      </c>
      <c r="Q1776" s="20"/>
      <c r="R1776" s="20"/>
    </row>
    <row r="1777" spans="1:18" x14ac:dyDescent="0.3">
      <c r="A1777" s="16">
        <v>42832</v>
      </c>
      <c r="B1777" s="15">
        <v>4.8899999999999997</v>
      </c>
      <c r="D1777" s="16">
        <v>42867</v>
      </c>
      <c r="E1777" s="15">
        <v>4.75</v>
      </c>
      <c r="Q1777" s="20"/>
      <c r="R1777" s="20"/>
    </row>
    <row r="1778" spans="1:18" x14ac:dyDescent="0.3">
      <c r="A1778" s="16">
        <v>42831</v>
      </c>
      <c r="B1778" s="15">
        <v>5.05</v>
      </c>
      <c r="D1778" s="16">
        <v>42866</v>
      </c>
      <c r="E1778" s="15">
        <v>4.6399999999999997</v>
      </c>
      <c r="Q1778" s="20"/>
      <c r="R1778" s="20"/>
    </row>
    <row r="1779" spans="1:18" x14ac:dyDescent="0.3">
      <c r="A1779" s="16">
        <v>42830</v>
      </c>
      <c r="B1779" s="15">
        <v>4.82</v>
      </c>
      <c r="D1779" s="16">
        <v>42865</v>
      </c>
      <c r="E1779" s="15">
        <v>4.74</v>
      </c>
      <c r="Q1779" s="20"/>
      <c r="R1779" s="20"/>
    </row>
    <row r="1780" spans="1:18" x14ac:dyDescent="0.3">
      <c r="A1780" s="16">
        <v>42829</v>
      </c>
      <c r="B1780" s="15">
        <v>4.6399999999999997</v>
      </c>
      <c r="D1780" s="16">
        <v>42864</v>
      </c>
      <c r="E1780" s="15">
        <v>4.8099999999999996</v>
      </c>
      <c r="Q1780" s="20"/>
      <c r="R1780" s="20"/>
    </row>
    <row r="1781" spans="1:18" x14ac:dyDescent="0.3">
      <c r="A1781" s="16">
        <v>42828</v>
      </c>
      <c r="B1781" s="15">
        <v>4.84</v>
      </c>
      <c r="D1781" s="16">
        <v>42863</v>
      </c>
      <c r="E1781" s="15">
        <v>4.71</v>
      </c>
      <c r="Q1781" s="20"/>
      <c r="R1781" s="20"/>
    </row>
    <row r="1782" spans="1:18" x14ac:dyDescent="0.3">
      <c r="A1782" s="16">
        <v>42825</v>
      </c>
      <c r="B1782" s="15">
        <v>4.67</v>
      </c>
      <c r="D1782" s="16">
        <v>42860</v>
      </c>
      <c r="E1782" s="15">
        <v>4.8600000000000003</v>
      </c>
      <c r="Q1782" s="20"/>
      <c r="R1782" s="20"/>
    </row>
    <row r="1783" spans="1:18" x14ac:dyDescent="0.3">
      <c r="A1783" s="16">
        <v>42824</v>
      </c>
      <c r="B1783" s="15">
        <v>4.91</v>
      </c>
      <c r="D1783" s="16">
        <v>42859</v>
      </c>
      <c r="E1783" s="15">
        <v>4.79</v>
      </c>
      <c r="Q1783" s="20"/>
      <c r="R1783" s="20"/>
    </row>
    <row r="1784" spans="1:18" x14ac:dyDescent="0.3">
      <c r="A1784" s="16">
        <v>42823</v>
      </c>
      <c r="B1784" s="15">
        <v>4.75</v>
      </c>
      <c r="D1784" s="16">
        <v>42858</v>
      </c>
      <c r="E1784" s="15">
        <v>4.6900000000000004</v>
      </c>
      <c r="Q1784" s="20"/>
      <c r="R1784" s="20"/>
    </row>
    <row r="1785" spans="1:18" x14ac:dyDescent="0.3">
      <c r="A1785" s="16">
        <v>42822</v>
      </c>
      <c r="B1785" s="15">
        <v>4.7300000000000004</v>
      </c>
      <c r="D1785" s="16">
        <v>42857</v>
      </c>
      <c r="E1785" s="15">
        <v>4.7300000000000004</v>
      </c>
      <c r="Q1785" s="20"/>
      <c r="R1785" s="20"/>
    </row>
    <row r="1786" spans="1:18" x14ac:dyDescent="0.3">
      <c r="A1786" s="16">
        <v>42821</v>
      </c>
      <c r="B1786" s="15">
        <v>4.63</v>
      </c>
      <c r="D1786" s="16">
        <v>42856</v>
      </c>
      <c r="E1786" s="15">
        <v>4.8600000000000003</v>
      </c>
      <c r="Q1786" s="20"/>
      <c r="R1786" s="20"/>
    </row>
    <row r="1787" spans="1:18" x14ac:dyDescent="0.3">
      <c r="A1787" s="16">
        <v>42818</v>
      </c>
      <c r="B1787" s="15">
        <v>4.76</v>
      </c>
      <c r="D1787" s="16">
        <v>42853</v>
      </c>
      <c r="E1787" s="15">
        <v>4.8600000000000003</v>
      </c>
      <c r="Q1787" s="20"/>
      <c r="R1787" s="20"/>
    </row>
    <row r="1788" spans="1:18" x14ac:dyDescent="0.3">
      <c r="A1788" s="16">
        <v>42817</v>
      </c>
      <c r="B1788" s="15">
        <v>4.96</v>
      </c>
      <c r="D1788" s="16">
        <v>42852</v>
      </c>
      <c r="E1788" s="15">
        <v>4.8499999999999996</v>
      </c>
      <c r="Q1788" s="20"/>
      <c r="R1788" s="20"/>
    </row>
    <row r="1789" spans="1:18" x14ac:dyDescent="0.3">
      <c r="A1789" s="16">
        <v>42816</v>
      </c>
      <c r="B1789" s="15">
        <v>4.96</v>
      </c>
      <c r="D1789" s="16">
        <v>42851</v>
      </c>
      <c r="E1789" s="15">
        <v>4.9000000000000004</v>
      </c>
      <c r="Q1789" s="20"/>
      <c r="R1789" s="20"/>
    </row>
    <row r="1790" spans="1:18" x14ac:dyDescent="0.3">
      <c r="A1790" s="16">
        <v>42815</v>
      </c>
      <c r="B1790" s="15">
        <v>4.93</v>
      </c>
      <c r="D1790" s="16">
        <v>42850</v>
      </c>
      <c r="E1790" s="15">
        <v>4.79</v>
      </c>
      <c r="Q1790" s="20"/>
      <c r="R1790" s="20"/>
    </row>
    <row r="1791" spans="1:18" x14ac:dyDescent="0.3">
      <c r="A1791" s="16">
        <v>42814</v>
      </c>
      <c r="B1791" s="15">
        <v>4.9800000000000004</v>
      </c>
      <c r="D1791" s="16">
        <v>42849</v>
      </c>
      <c r="E1791" s="15">
        <v>4.9400000000000004</v>
      </c>
      <c r="Q1791" s="20"/>
      <c r="R1791" s="20"/>
    </row>
    <row r="1792" spans="1:18" x14ac:dyDescent="0.3">
      <c r="A1792" s="16">
        <v>42811</v>
      </c>
      <c r="B1792" s="15">
        <v>5.12</v>
      </c>
      <c r="D1792" s="16">
        <v>42846</v>
      </c>
      <c r="E1792" s="15">
        <v>4.8600000000000003</v>
      </c>
      <c r="Q1792" s="20"/>
      <c r="R1792" s="20"/>
    </row>
    <row r="1793" spans="1:18" x14ac:dyDescent="0.3">
      <c r="A1793" s="16">
        <v>42810</v>
      </c>
      <c r="B1793" s="15">
        <v>5.14</v>
      </c>
      <c r="D1793" s="16">
        <v>42845</v>
      </c>
      <c r="E1793" s="15">
        <v>5.04</v>
      </c>
      <c r="Q1793" s="20"/>
      <c r="R1793" s="20"/>
    </row>
    <row r="1794" spans="1:18" x14ac:dyDescent="0.3">
      <c r="A1794" s="16">
        <v>42809</v>
      </c>
      <c r="B1794" s="15">
        <v>5.19</v>
      </c>
      <c r="D1794" s="16">
        <v>42844</v>
      </c>
      <c r="E1794" s="15">
        <v>5.14</v>
      </c>
      <c r="Q1794" s="20"/>
      <c r="R1794" s="20"/>
    </row>
    <row r="1795" spans="1:18" x14ac:dyDescent="0.3">
      <c r="A1795" s="16">
        <v>42808</v>
      </c>
      <c r="B1795" s="15">
        <v>5.0999999999999996</v>
      </c>
      <c r="D1795" s="16">
        <v>42843</v>
      </c>
      <c r="E1795" s="15">
        <v>5.16</v>
      </c>
      <c r="Q1795" s="20"/>
      <c r="R1795" s="20"/>
    </row>
    <row r="1796" spans="1:18" x14ac:dyDescent="0.3">
      <c r="A1796" s="16">
        <v>42807</v>
      </c>
      <c r="B1796" s="15">
        <v>5.15</v>
      </c>
      <c r="D1796" s="16">
        <v>42842</v>
      </c>
      <c r="E1796" s="15">
        <v>5.24</v>
      </c>
      <c r="Q1796" s="20"/>
      <c r="R1796" s="20"/>
    </row>
    <row r="1797" spans="1:18" x14ac:dyDescent="0.3">
      <c r="A1797" s="16">
        <v>42804</v>
      </c>
      <c r="B1797" s="15">
        <v>5.15</v>
      </c>
      <c r="D1797" s="16">
        <v>42838</v>
      </c>
      <c r="E1797" s="15">
        <v>5.24</v>
      </c>
      <c r="Q1797" s="20"/>
      <c r="R1797" s="20"/>
    </row>
    <row r="1798" spans="1:18" x14ac:dyDescent="0.3">
      <c r="A1798" s="16">
        <v>42803</v>
      </c>
      <c r="B1798" s="15">
        <v>5.13</v>
      </c>
      <c r="D1798" s="16">
        <v>42837</v>
      </c>
      <c r="E1798" s="15">
        <v>5.23</v>
      </c>
      <c r="Q1798" s="20"/>
      <c r="R1798" s="20"/>
    </row>
    <row r="1799" spans="1:18" x14ac:dyDescent="0.3">
      <c r="A1799" s="16">
        <v>42802</v>
      </c>
      <c r="B1799" s="15">
        <v>5.24</v>
      </c>
      <c r="D1799" s="16">
        <v>42836</v>
      </c>
      <c r="E1799" s="15">
        <v>5.16</v>
      </c>
      <c r="Q1799" s="20"/>
      <c r="R1799" s="20"/>
    </row>
    <row r="1800" spans="1:18" x14ac:dyDescent="0.3">
      <c r="A1800" s="16">
        <v>42801</v>
      </c>
      <c r="B1800" s="15">
        <v>5.38</v>
      </c>
      <c r="D1800" s="16">
        <v>42835</v>
      </c>
      <c r="E1800" s="15">
        <v>5.07</v>
      </c>
      <c r="Q1800" s="20"/>
      <c r="R1800" s="20"/>
    </row>
    <row r="1801" spans="1:18" x14ac:dyDescent="0.3">
      <c r="A1801" s="16">
        <v>42800</v>
      </c>
      <c r="B1801" s="15">
        <v>5.49</v>
      </c>
      <c r="D1801" s="16">
        <v>42832</v>
      </c>
      <c r="E1801" s="15">
        <v>5.17</v>
      </c>
      <c r="Q1801" s="20"/>
      <c r="R1801" s="20"/>
    </row>
    <row r="1802" spans="1:18" x14ac:dyDescent="0.3">
      <c r="A1802" s="16">
        <v>42797</v>
      </c>
      <c r="B1802" s="15">
        <v>5.58</v>
      </c>
      <c r="D1802" s="16">
        <v>42831</v>
      </c>
      <c r="E1802" s="15">
        <v>5.35</v>
      </c>
      <c r="Q1802" s="20"/>
      <c r="R1802" s="20"/>
    </row>
    <row r="1803" spans="1:18" x14ac:dyDescent="0.3">
      <c r="A1803" s="16">
        <v>42796</v>
      </c>
      <c r="B1803" s="15">
        <v>5.46</v>
      </c>
      <c r="D1803" s="16">
        <v>42830</v>
      </c>
      <c r="E1803" s="15">
        <v>5.0999999999999996</v>
      </c>
      <c r="Q1803" s="20"/>
      <c r="R1803" s="20"/>
    </row>
    <row r="1804" spans="1:18" x14ac:dyDescent="0.3">
      <c r="A1804" s="16">
        <v>42795</v>
      </c>
      <c r="B1804" s="15">
        <v>5.9</v>
      </c>
      <c r="D1804" s="16">
        <v>42829</v>
      </c>
      <c r="E1804" s="15">
        <v>4.9000000000000004</v>
      </c>
      <c r="Q1804" s="20"/>
      <c r="R1804" s="20"/>
    </row>
    <row r="1805" spans="1:18" x14ac:dyDescent="0.3">
      <c r="A1805" s="16">
        <v>42794</v>
      </c>
      <c r="B1805" s="15">
        <v>5.2</v>
      </c>
      <c r="D1805" s="16">
        <v>42828</v>
      </c>
      <c r="E1805" s="15">
        <v>5.13</v>
      </c>
      <c r="Q1805" s="20"/>
      <c r="R1805" s="20"/>
    </row>
    <row r="1806" spans="1:18" x14ac:dyDescent="0.3">
      <c r="A1806" s="16">
        <v>42793</v>
      </c>
      <c r="B1806" s="15">
        <v>5.19</v>
      </c>
      <c r="D1806" s="16">
        <v>42825</v>
      </c>
      <c r="E1806" s="15">
        <v>4.96</v>
      </c>
      <c r="Q1806" s="20"/>
      <c r="R1806" s="20"/>
    </row>
    <row r="1807" spans="1:18" x14ac:dyDescent="0.3">
      <c r="A1807" s="16">
        <v>42790</v>
      </c>
      <c r="B1807" s="15">
        <v>5.37</v>
      </c>
      <c r="D1807" s="16">
        <v>42824</v>
      </c>
      <c r="E1807" s="15">
        <v>5.19</v>
      </c>
      <c r="Q1807" s="20"/>
      <c r="R1807" s="20"/>
    </row>
    <row r="1808" spans="1:18" x14ac:dyDescent="0.3">
      <c r="A1808" s="16">
        <v>42789</v>
      </c>
      <c r="B1808" s="15">
        <v>5.33</v>
      </c>
      <c r="D1808" s="16">
        <v>42823</v>
      </c>
      <c r="E1808" s="15">
        <v>5.03</v>
      </c>
      <c r="Q1808" s="20"/>
      <c r="R1808" s="20"/>
    </row>
    <row r="1809" spans="1:18" x14ac:dyDescent="0.3">
      <c r="A1809" s="16">
        <v>42788</v>
      </c>
      <c r="B1809" s="15">
        <v>5.0599999999999996</v>
      </c>
      <c r="D1809" s="16">
        <v>42822</v>
      </c>
      <c r="E1809" s="15">
        <v>5</v>
      </c>
      <c r="Q1809" s="20"/>
      <c r="R1809" s="20"/>
    </row>
    <row r="1810" spans="1:18" x14ac:dyDescent="0.3">
      <c r="A1810" s="16">
        <v>42787</v>
      </c>
      <c r="B1810" s="15">
        <v>5.04</v>
      </c>
      <c r="D1810" s="16">
        <v>42821</v>
      </c>
      <c r="E1810" s="15">
        <v>4.8899999999999997</v>
      </c>
      <c r="Q1810" s="20"/>
      <c r="R1810" s="20"/>
    </row>
    <row r="1811" spans="1:18" x14ac:dyDescent="0.3">
      <c r="A1811" s="16">
        <v>42786</v>
      </c>
      <c r="B1811" s="15">
        <v>5.08</v>
      </c>
      <c r="D1811" s="16">
        <v>42818</v>
      </c>
      <c r="E1811" s="15">
        <v>5.03</v>
      </c>
      <c r="Q1811" s="20"/>
      <c r="R1811" s="20"/>
    </row>
    <row r="1812" spans="1:18" x14ac:dyDescent="0.3">
      <c r="A1812" s="16">
        <v>42783</v>
      </c>
      <c r="B1812" s="15">
        <v>4.97</v>
      </c>
      <c r="D1812" s="16">
        <v>42817</v>
      </c>
      <c r="E1812" s="15">
        <v>5.24</v>
      </c>
      <c r="Q1812" s="20"/>
      <c r="R1812" s="20"/>
    </row>
    <row r="1813" spans="1:18" x14ac:dyDescent="0.3">
      <c r="A1813" s="16">
        <v>42782</v>
      </c>
      <c r="B1813" s="15">
        <v>4.93</v>
      </c>
      <c r="D1813" s="16">
        <v>42816</v>
      </c>
      <c r="E1813" s="15">
        <v>5.23</v>
      </c>
      <c r="Q1813" s="20"/>
      <c r="R1813" s="20"/>
    </row>
    <row r="1814" spans="1:18" x14ac:dyDescent="0.3">
      <c r="A1814" s="16">
        <v>42781</v>
      </c>
      <c r="B1814" s="15">
        <v>5.05</v>
      </c>
      <c r="D1814" s="16">
        <v>42815</v>
      </c>
      <c r="E1814" s="15">
        <v>5.2</v>
      </c>
      <c r="Q1814" s="20"/>
      <c r="R1814" s="20"/>
    </row>
    <row r="1815" spans="1:18" x14ac:dyDescent="0.3">
      <c r="A1815" s="16">
        <v>42780</v>
      </c>
      <c r="B1815" s="15">
        <v>5.12</v>
      </c>
      <c r="D1815" s="16">
        <v>42814</v>
      </c>
      <c r="E1815" s="15">
        <v>5.25</v>
      </c>
      <c r="Q1815" s="20"/>
      <c r="R1815" s="20"/>
    </row>
    <row r="1816" spans="1:18" x14ac:dyDescent="0.3">
      <c r="A1816" s="16">
        <v>42779</v>
      </c>
      <c r="B1816" s="15">
        <v>4.9000000000000004</v>
      </c>
      <c r="D1816" s="16">
        <v>42811</v>
      </c>
      <c r="E1816" s="15">
        <v>5.4</v>
      </c>
      <c r="Q1816" s="20"/>
      <c r="R1816" s="20"/>
    </row>
    <row r="1817" spans="1:18" x14ac:dyDescent="0.3">
      <c r="A1817" s="16">
        <v>42776</v>
      </c>
      <c r="B1817" s="15">
        <v>5.12</v>
      </c>
      <c r="D1817" s="16">
        <v>42810</v>
      </c>
      <c r="E1817" s="15">
        <v>5.41</v>
      </c>
      <c r="Q1817" s="20"/>
      <c r="R1817" s="20"/>
    </row>
    <row r="1818" spans="1:18" x14ac:dyDescent="0.3">
      <c r="A1818" s="16">
        <v>42775</v>
      </c>
      <c r="B1818" s="15">
        <v>5.28</v>
      </c>
      <c r="D1818" s="16">
        <v>42809</v>
      </c>
      <c r="E1818" s="15">
        <v>5.46</v>
      </c>
      <c r="Q1818" s="20"/>
      <c r="R1818" s="20"/>
    </row>
    <row r="1819" spans="1:18" x14ac:dyDescent="0.3">
      <c r="A1819" s="16">
        <v>42774</v>
      </c>
      <c r="B1819" s="15">
        <v>5.21</v>
      </c>
      <c r="D1819" s="16">
        <v>42808</v>
      </c>
      <c r="E1819" s="15">
        <v>5.37</v>
      </c>
      <c r="Q1819" s="20"/>
      <c r="R1819" s="20"/>
    </row>
    <row r="1820" spans="1:18" x14ac:dyDescent="0.3">
      <c r="A1820" s="16">
        <v>42773</v>
      </c>
      <c r="B1820" s="15">
        <v>5.16</v>
      </c>
      <c r="D1820" s="16">
        <v>42807</v>
      </c>
      <c r="E1820" s="15">
        <v>5.42</v>
      </c>
      <c r="Q1820" s="20"/>
      <c r="R1820" s="20"/>
    </row>
    <row r="1821" spans="1:18" x14ac:dyDescent="0.3">
      <c r="A1821" s="16">
        <v>42772</v>
      </c>
      <c r="B1821" s="15">
        <v>5.0999999999999996</v>
      </c>
      <c r="D1821" s="16">
        <v>42804</v>
      </c>
      <c r="E1821" s="15">
        <v>5.43</v>
      </c>
      <c r="Q1821" s="20"/>
      <c r="R1821" s="20"/>
    </row>
    <row r="1822" spans="1:18" x14ac:dyDescent="0.3">
      <c r="A1822" s="16">
        <v>42769</v>
      </c>
      <c r="B1822" s="15">
        <v>5.16</v>
      </c>
      <c r="D1822" s="16">
        <v>42803</v>
      </c>
      <c r="E1822" s="15">
        <v>5.38</v>
      </c>
      <c r="Q1822" s="20"/>
      <c r="R1822" s="20"/>
    </row>
    <row r="1823" spans="1:18" x14ac:dyDescent="0.3">
      <c r="A1823" s="16">
        <v>42768</v>
      </c>
      <c r="B1823" s="15">
        <v>5.22</v>
      </c>
      <c r="D1823" s="16">
        <v>42802</v>
      </c>
      <c r="E1823" s="15">
        <v>5.5</v>
      </c>
      <c r="Q1823" s="20"/>
      <c r="R1823" s="20"/>
    </row>
    <row r="1824" spans="1:18" x14ac:dyDescent="0.3">
      <c r="A1824" s="16">
        <v>42767</v>
      </c>
      <c r="B1824" s="15">
        <v>5.27</v>
      </c>
      <c r="D1824" s="16">
        <v>42801</v>
      </c>
      <c r="E1824" s="15">
        <v>5.64</v>
      </c>
      <c r="Q1824" s="20"/>
      <c r="R1824" s="20"/>
    </row>
    <row r="1825" spans="1:18" x14ac:dyDescent="0.3">
      <c r="A1825" s="16">
        <v>42766</v>
      </c>
      <c r="B1825" s="15">
        <v>5.34</v>
      </c>
      <c r="D1825" s="16">
        <v>42800</v>
      </c>
      <c r="E1825" s="15">
        <v>5.75</v>
      </c>
      <c r="Q1825" s="20"/>
      <c r="R1825" s="20"/>
    </row>
    <row r="1826" spans="1:18" x14ac:dyDescent="0.3">
      <c r="A1826" s="16">
        <v>42765</v>
      </c>
      <c r="B1826" s="15">
        <v>5.15</v>
      </c>
      <c r="D1826" s="16">
        <v>42797</v>
      </c>
      <c r="E1826" s="15">
        <v>5.86</v>
      </c>
      <c r="Q1826" s="20"/>
      <c r="R1826" s="20"/>
    </row>
    <row r="1827" spans="1:18" x14ac:dyDescent="0.3">
      <c r="A1827" s="16">
        <v>42762</v>
      </c>
      <c r="B1827" s="15">
        <v>4.93</v>
      </c>
      <c r="D1827" s="16">
        <v>42796</v>
      </c>
      <c r="E1827" s="15">
        <v>5.73</v>
      </c>
      <c r="Q1827" s="20"/>
      <c r="R1827" s="20"/>
    </row>
    <row r="1828" spans="1:18" x14ac:dyDescent="0.3">
      <c r="A1828" s="16">
        <v>42761</v>
      </c>
      <c r="B1828" s="15">
        <v>5.18</v>
      </c>
      <c r="D1828" s="16">
        <v>42795</v>
      </c>
      <c r="E1828" s="15">
        <v>6.18</v>
      </c>
      <c r="Q1828" s="20"/>
      <c r="R1828" s="20"/>
    </row>
    <row r="1829" spans="1:18" x14ac:dyDescent="0.3">
      <c r="A1829" s="16">
        <v>42760</v>
      </c>
      <c r="B1829" s="15">
        <v>4.99</v>
      </c>
      <c r="D1829" s="16">
        <v>42794</v>
      </c>
      <c r="E1829" s="15">
        <v>5.49</v>
      </c>
      <c r="Q1829" s="20"/>
      <c r="R1829" s="20"/>
    </row>
    <row r="1830" spans="1:18" x14ac:dyDescent="0.3">
      <c r="A1830" s="16">
        <v>42759</v>
      </c>
      <c r="B1830" s="15">
        <v>5.08</v>
      </c>
      <c r="D1830" s="16">
        <v>42793</v>
      </c>
      <c r="E1830" s="15">
        <v>5.45</v>
      </c>
      <c r="Q1830" s="20"/>
      <c r="R1830" s="20"/>
    </row>
    <row r="1831" spans="1:18" x14ac:dyDescent="0.3">
      <c r="A1831" s="16">
        <v>42758</v>
      </c>
      <c r="B1831" s="15">
        <v>5.31</v>
      </c>
      <c r="D1831" s="16">
        <v>42790</v>
      </c>
      <c r="E1831" s="15">
        <v>5.65</v>
      </c>
      <c r="Q1831" s="20"/>
      <c r="R1831" s="20"/>
    </row>
    <row r="1832" spans="1:18" x14ac:dyDescent="0.3">
      <c r="A1832" s="16">
        <v>42755</v>
      </c>
      <c r="B1832" s="15">
        <v>5.42</v>
      </c>
      <c r="D1832" s="16">
        <v>42789</v>
      </c>
      <c r="E1832" s="15">
        <v>5.62</v>
      </c>
      <c r="Q1832" s="20"/>
      <c r="R1832" s="20"/>
    </row>
    <row r="1833" spans="1:18" x14ac:dyDescent="0.3">
      <c r="A1833" s="16">
        <v>42754</v>
      </c>
      <c r="B1833" s="15">
        <v>5.18</v>
      </c>
      <c r="D1833" s="16">
        <v>42788</v>
      </c>
      <c r="E1833" s="15">
        <v>5.33</v>
      </c>
      <c r="Q1833" s="20"/>
      <c r="R1833" s="20"/>
    </row>
    <row r="1834" spans="1:18" x14ac:dyDescent="0.3">
      <c r="A1834" s="16">
        <v>42753</v>
      </c>
      <c r="B1834" s="15">
        <v>4.84</v>
      </c>
      <c r="D1834" s="16">
        <v>42787</v>
      </c>
      <c r="E1834" s="15">
        <v>5.31</v>
      </c>
      <c r="Q1834" s="20"/>
      <c r="R1834" s="20"/>
    </row>
    <row r="1835" spans="1:18" x14ac:dyDescent="0.3">
      <c r="A1835" s="16">
        <v>42752</v>
      </c>
      <c r="B1835" s="15">
        <v>5</v>
      </c>
      <c r="D1835" s="16">
        <v>42786</v>
      </c>
      <c r="E1835" s="15">
        <v>5.35</v>
      </c>
      <c r="Q1835" s="20"/>
      <c r="R1835" s="20"/>
    </row>
    <row r="1836" spans="1:18" x14ac:dyDescent="0.3">
      <c r="A1836" s="16">
        <v>42751</v>
      </c>
      <c r="B1836" s="15">
        <v>4.6900000000000004</v>
      </c>
      <c r="D1836" s="16">
        <v>42783</v>
      </c>
      <c r="E1836" s="15">
        <v>5.23</v>
      </c>
      <c r="Q1836" s="20"/>
      <c r="R1836" s="20"/>
    </row>
    <row r="1837" spans="1:18" x14ac:dyDescent="0.3">
      <c r="A1837" s="16">
        <v>42748</v>
      </c>
      <c r="B1837" s="15">
        <v>5.03</v>
      </c>
      <c r="D1837" s="16">
        <v>42782</v>
      </c>
      <c r="E1837" s="15">
        <v>5.2</v>
      </c>
      <c r="Q1837" s="20"/>
      <c r="R1837" s="20"/>
    </row>
    <row r="1838" spans="1:18" x14ac:dyDescent="0.3">
      <c r="A1838" s="16">
        <v>42747</v>
      </c>
      <c r="B1838" s="15">
        <v>5.03</v>
      </c>
      <c r="D1838" s="16">
        <v>42781</v>
      </c>
      <c r="E1838" s="15">
        <v>5.34</v>
      </c>
      <c r="Q1838" s="20"/>
      <c r="R1838" s="20"/>
    </row>
    <row r="1839" spans="1:18" x14ac:dyDescent="0.3">
      <c r="A1839" s="16">
        <v>42746</v>
      </c>
      <c r="B1839" s="15">
        <v>5.52</v>
      </c>
      <c r="D1839" s="16">
        <v>42780</v>
      </c>
      <c r="E1839" s="15">
        <v>5.4</v>
      </c>
      <c r="Q1839" s="20"/>
      <c r="R1839" s="20"/>
    </row>
    <row r="1840" spans="1:18" x14ac:dyDescent="0.3">
      <c r="A1840" s="16">
        <v>42745</v>
      </c>
      <c r="B1840" s="15">
        <v>5.49</v>
      </c>
      <c r="D1840" s="16">
        <v>42779</v>
      </c>
      <c r="E1840" s="15">
        <v>5.16</v>
      </c>
      <c r="Q1840" s="20"/>
      <c r="R1840" s="20"/>
    </row>
    <row r="1841" spans="1:18" x14ac:dyDescent="0.3">
      <c r="A1841" s="16">
        <v>42744</v>
      </c>
      <c r="B1841" s="15">
        <v>5.26</v>
      </c>
      <c r="D1841" s="16">
        <v>42776</v>
      </c>
      <c r="E1841" s="15">
        <v>5.37</v>
      </c>
      <c r="Q1841" s="20"/>
      <c r="R1841" s="20"/>
    </row>
    <row r="1842" spans="1:18" x14ac:dyDescent="0.3">
      <c r="A1842" s="16">
        <v>42741</v>
      </c>
      <c r="B1842" s="15">
        <v>5.03</v>
      </c>
      <c r="D1842" s="16">
        <v>42775</v>
      </c>
      <c r="E1842" s="15">
        <v>5.54</v>
      </c>
      <c r="Q1842" s="20"/>
      <c r="R1842" s="20"/>
    </row>
    <row r="1843" spans="1:18" x14ac:dyDescent="0.3">
      <c r="A1843" s="16">
        <v>42740</v>
      </c>
      <c r="B1843" s="15">
        <v>5.28</v>
      </c>
      <c r="D1843" s="16">
        <v>42774</v>
      </c>
      <c r="E1843" s="15">
        <v>5.47</v>
      </c>
      <c r="Q1843" s="20"/>
      <c r="R1843" s="20"/>
    </row>
    <row r="1844" spans="1:18" x14ac:dyDescent="0.3">
      <c r="A1844" s="16">
        <v>42739</v>
      </c>
      <c r="B1844" s="15">
        <v>5.7</v>
      </c>
      <c r="D1844" s="16">
        <v>42773</v>
      </c>
      <c r="E1844" s="15">
        <v>5.42</v>
      </c>
      <c r="Q1844" s="20"/>
      <c r="R1844" s="20"/>
    </row>
    <row r="1845" spans="1:18" x14ac:dyDescent="0.3">
      <c r="A1845" s="16">
        <v>42738</v>
      </c>
      <c r="B1845" s="15">
        <v>5.43</v>
      </c>
      <c r="D1845" s="16">
        <v>42772</v>
      </c>
      <c r="E1845" s="15">
        <v>5.35</v>
      </c>
      <c r="Q1845" s="20"/>
      <c r="R1845" s="20"/>
    </row>
    <row r="1846" spans="1:18" x14ac:dyDescent="0.3">
      <c r="A1846" s="16">
        <v>42737</v>
      </c>
      <c r="B1846" s="15">
        <v>6.13</v>
      </c>
      <c r="D1846" s="16">
        <v>42769</v>
      </c>
      <c r="E1846" s="15">
        <v>5.41</v>
      </c>
      <c r="Q1846" s="20"/>
      <c r="R1846" s="20"/>
    </row>
    <row r="1847" spans="1:18" x14ac:dyDescent="0.3">
      <c r="A1847" s="16">
        <v>42734</v>
      </c>
      <c r="B1847" s="15">
        <v>6.55</v>
      </c>
      <c r="D1847" s="16">
        <v>42768</v>
      </c>
      <c r="E1847" s="15">
        <v>5.48</v>
      </c>
      <c r="Q1847" s="20"/>
      <c r="R1847" s="20"/>
    </row>
    <row r="1848" spans="1:18" x14ac:dyDescent="0.3">
      <c r="A1848" s="16">
        <v>42733</v>
      </c>
      <c r="B1848" s="15">
        <v>6.34</v>
      </c>
      <c r="D1848" s="16">
        <v>42767</v>
      </c>
      <c r="E1848" s="15">
        <v>5.53</v>
      </c>
      <c r="Q1848" s="20"/>
      <c r="R1848" s="20"/>
    </row>
    <row r="1849" spans="1:18" x14ac:dyDescent="0.3">
      <c r="A1849" s="16">
        <v>42732</v>
      </c>
      <c r="B1849" s="15">
        <v>6.32</v>
      </c>
      <c r="D1849" s="16">
        <v>42766</v>
      </c>
      <c r="E1849" s="15">
        <v>5.61</v>
      </c>
      <c r="Q1849" s="20"/>
      <c r="R1849" s="20"/>
    </row>
    <row r="1850" spans="1:18" x14ac:dyDescent="0.3">
      <c r="A1850" s="16">
        <v>42731</v>
      </c>
      <c r="B1850" s="15">
        <v>6.31</v>
      </c>
      <c r="D1850" s="16">
        <v>42765</v>
      </c>
      <c r="E1850" s="15">
        <v>5.34</v>
      </c>
      <c r="Q1850" s="20"/>
      <c r="R1850" s="20"/>
    </row>
    <row r="1851" spans="1:18" x14ac:dyDescent="0.3">
      <c r="A1851" s="16">
        <v>42727</v>
      </c>
      <c r="B1851" s="15">
        <v>6.31</v>
      </c>
      <c r="D1851" s="16">
        <v>42723</v>
      </c>
      <c r="E1851" s="15">
        <v>5.27</v>
      </c>
      <c r="Q1851" s="20"/>
      <c r="R1851" s="20"/>
    </row>
    <row r="1852" spans="1:18" x14ac:dyDescent="0.3">
      <c r="A1852" s="16">
        <v>42726</v>
      </c>
      <c r="B1852" s="15">
        <v>6.07</v>
      </c>
      <c r="D1852" s="16">
        <v>42720</v>
      </c>
      <c r="E1852" s="15">
        <v>5.1100000000000003</v>
      </c>
      <c r="Q1852" s="20"/>
      <c r="R1852" s="20"/>
    </row>
    <row r="1853" spans="1:18" x14ac:dyDescent="0.3">
      <c r="A1853" s="16">
        <v>42725</v>
      </c>
      <c r="B1853" s="15">
        <v>5.81</v>
      </c>
      <c r="D1853" s="16">
        <v>42719</v>
      </c>
      <c r="E1853" s="15">
        <v>5.0199999999999996</v>
      </c>
      <c r="Q1853" s="20"/>
      <c r="R1853" s="20"/>
    </row>
    <row r="1854" spans="1:18" x14ac:dyDescent="0.3">
      <c r="A1854" s="16">
        <v>42724</v>
      </c>
      <c r="B1854" s="15">
        <v>5.25</v>
      </c>
      <c r="D1854" s="16">
        <v>42718</v>
      </c>
      <c r="E1854" s="15">
        <v>5.2</v>
      </c>
      <c r="Q1854" s="20"/>
      <c r="R1854" s="20"/>
    </row>
    <row r="1855" spans="1:18" x14ac:dyDescent="0.3">
      <c r="A1855" s="16">
        <v>42723</v>
      </c>
      <c r="B1855" s="15">
        <v>5.09</v>
      </c>
      <c r="D1855" s="16">
        <v>42717</v>
      </c>
      <c r="E1855" s="15">
        <v>4.97</v>
      </c>
      <c r="Q1855" s="20"/>
      <c r="R1855" s="20"/>
    </row>
    <row r="1856" spans="1:18" x14ac:dyDescent="0.3">
      <c r="A1856" s="16">
        <v>42720</v>
      </c>
      <c r="B1856" s="15">
        <v>4.95</v>
      </c>
      <c r="D1856" s="16">
        <v>42716</v>
      </c>
      <c r="E1856" s="15">
        <v>5.05</v>
      </c>
      <c r="Q1856" s="20"/>
      <c r="R1856" s="20"/>
    </row>
    <row r="1857" spans="1:18" x14ac:dyDescent="0.3">
      <c r="A1857" s="16">
        <v>42719</v>
      </c>
      <c r="B1857" s="15">
        <v>4.83</v>
      </c>
      <c r="D1857" s="16">
        <v>42713</v>
      </c>
      <c r="E1857" s="15">
        <v>4.6100000000000003</v>
      </c>
      <c r="Q1857" s="20"/>
      <c r="R1857" s="20"/>
    </row>
    <row r="1858" spans="1:18" x14ac:dyDescent="0.3">
      <c r="A1858" s="16">
        <v>42718</v>
      </c>
      <c r="B1858" s="15">
        <v>5</v>
      </c>
      <c r="D1858" s="16">
        <v>42712</v>
      </c>
      <c r="E1858" s="15">
        <v>4.79</v>
      </c>
      <c r="Q1858" s="20"/>
      <c r="R1858" s="20"/>
    </row>
    <row r="1859" spans="1:18" x14ac:dyDescent="0.3">
      <c r="A1859" s="16">
        <v>42717</v>
      </c>
      <c r="B1859" s="15">
        <v>4.8</v>
      </c>
      <c r="D1859" s="16">
        <v>42711</v>
      </c>
      <c r="E1859" s="15">
        <v>4.46</v>
      </c>
      <c r="Q1859" s="20"/>
      <c r="R1859" s="20"/>
    </row>
    <row r="1860" spans="1:18" x14ac:dyDescent="0.3">
      <c r="A1860" s="16">
        <v>42716</v>
      </c>
      <c r="B1860" s="15">
        <v>4.87</v>
      </c>
      <c r="D1860" s="16">
        <v>42710</v>
      </c>
      <c r="E1860" s="15">
        <v>4.66</v>
      </c>
      <c r="Q1860" s="20"/>
      <c r="R1860" s="20"/>
    </row>
    <row r="1861" spans="1:18" x14ac:dyDescent="0.3">
      <c r="A1861" s="16">
        <v>42713</v>
      </c>
      <c r="B1861" s="15">
        <v>4.4800000000000004</v>
      </c>
      <c r="D1861" s="16">
        <v>42709</v>
      </c>
      <c r="E1861" s="15">
        <v>4.54</v>
      </c>
      <c r="Q1861" s="20"/>
      <c r="R1861" s="20"/>
    </row>
    <row r="1862" spans="1:18" x14ac:dyDescent="0.3">
      <c r="A1862" s="16">
        <v>42712</v>
      </c>
      <c r="B1862" s="15">
        <v>4.37</v>
      </c>
      <c r="D1862" s="16">
        <v>42706</v>
      </c>
      <c r="E1862" s="15">
        <v>4.46</v>
      </c>
      <c r="Q1862" s="20"/>
      <c r="R1862" s="20"/>
    </row>
    <row r="1863" spans="1:18" x14ac:dyDescent="0.3">
      <c r="A1863" s="16">
        <v>42711</v>
      </c>
      <c r="B1863" s="15">
        <v>4.3</v>
      </c>
      <c r="D1863" s="16">
        <v>42705</v>
      </c>
      <c r="E1863" s="15">
        <v>4.62</v>
      </c>
      <c r="Q1863" s="20"/>
      <c r="R1863" s="20"/>
    </row>
    <row r="1864" spans="1:18" x14ac:dyDescent="0.3">
      <c r="A1864" s="16">
        <v>42710</v>
      </c>
      <c r="B1864" s="15">
        <v>4.5</v>
      </c>
      <c r="D1864" s="16">
        <v>42704</v>
      </c>
      <c r="E1864" s="15">
        <v>4.74</v>
      </c>
      <c r="Q1864" s="20"/>
      <c r="R1864" s="20"/>
    </row>
    <row r="1865" spans="1:18" x14ac:dyDescent="0.3">
      <c r="A1865" s="16">
        <v>42709</v>
      </c>
      <c r="B1865" s="15">
        <v>4.37</v>
      </c>
      <c r="D1865" s="16">
        <v>42703</v>
      </c>
      <c r="E1865" s="15">
        <v>4.7300000000000004</v>
      </c>
      <c r="Q1865" s="20"/>
      <c r="R1865" s="20"/>
    </row>
    <row r="1866" spans="1:18" x14ac:dyDescent="0.3">
      <c r="A1866" s="16">
        <v>42706</v>
      </c>
      <c r="B1866" s="15">
        <v>4.29</v>
      </c>
      <c r="D1866" s="16">
        <v>42702</v>
      </c>
      <c r="E1866" s="15">
        <v>4.91</v>
      </c>
      <c r="Q1866" s="20"/>
      <c r="R1866" s="20"/>
    </row>
    <row r="1867" spans="1:18" x14ac:dyDescent="0.3">
      <c r="A1867" s="16">
        <v>42705</v>
      </c>
      <c r="B1867" s="15">
        <v>4.46</v>
      </c>
      <c r="D1867" s="16">
        <v>42699</v>
      </c>
      <c r="E1867" s="15">
        <v>5.19</v>
      </c>
      <c r="Q1867" s="20"/>
      <c r="R1867" s="20"/>
    </row>
    <row r="1868" spans="1:18" x14ac:dyDescent="0.3">
      <c r="A1868" s="16">
        <v>42704</v>
      </c>
      <c r="B1868" s="15">
        <v>4.58</v>
      </c>
      <c r="D1868" s="16">
        <v>42698</v>
      </c>
      <c r="E1868" s="15">
        <v>5.53</v>
      </c>
      <c r="Q1868" s="20"/>
      <c r="R1868" s="20"/>
    </row>
    <row r="1869" spans="1:18" x14ac:dyDescent="0.3">
      <c r="A1869" s="16">
        <v>42703</v>
      </c>
      <c r="B1869" s="15">
        <v>4.5599999999999996</v>
      </c>
      <c r="D1869" s="16">
        <v>42697</v>
      </c>
      <c r="E1869" s="15">
        <v>5.57</v>
      </c>
      <c r="Q1869" s="20"/>
      <c r="R1869" s="20"/>
    </row>
    <row r="1870" spans="1:18" x14ac:dyDescent="0.3">
      <c r="A1870" s="16">
        <v>42702</v>
      </c>
      <c r="B1870" s="15">
        <v>4.7300000000000004</v>
      </c>
      <c r="D1870" s="16">
        <v>42696</v>
      </c>
      <c r="E1870" s="15">
        <v>5.7</v>
      </c>
      <c r="Q1870" s="20"/>
      <c r="R1870" s="20"/>
    </row>
    <row r="1871" spans="1:18" x14ac:dyDescent="0.3">
      <c r="A1871" s="16">
        <v>42699</v>
      </c>
      <c r="B1871" s="15">
        <v>5.0199999999999996</v>
      </c>
      <c r="D1871" s="16">
        <v>42695</v>
      </c>
      <c r="E1871" s="15">
        <v>5.68</v>
      </c>
      <c r="Q1871" s="20"/>
      <c r="R1871" s="20"/>
    </row>
    <row r="1872" spans="1:18" x14ac:dyDescent="0.3">
      <c r="A1872" s="16">
        <v>42698</v>
      </c>
      <c r="B1872" s="15">
        <v>5.33</v>
      </c>
      <c r="D1872" s="16">
        <v>42692</v>
      </c>
      <c r="E1872" s="15">
        <v>5.77</v>
      </c>
      <c r="Q1872" s="20"/>
      <c r="R1872" s="20"/>
    </row>
    <row r="1873" spans="1:18" x14ac:dyDescent="0.3">
      <c r="A1873" s="16">
        <v>42697</v>
      </c>
      <c r="B1873" s="15">
        <v>5.39</v>
      </c>
      <c r="D1873" s="16">
        <v>42691</v>
      </c>
      <c r="E1873" s="15">
        <v>6.09</v>
      </c>
      <c r="Q1873" s="20"/>
      <c r="R1873" s="20"/>
    </row>
    <row r="1874" spans="1:18" x14ac:dyDescent="0.3">
      <c r="A1874" s="16">
        <v>42696</v>
      </c>
      <c r="B1874" s="15">
        <v>5.51</v>
      </c>
      <c r="D1874" s="16">
        <v>42690</v>
      </c>
      <c r="E1874" s="15">
        <v>5.74</v>
      </c>
      <c r="Q1874" s="20"/>
      <c r="R1874" s="20"/>
    </row>
    <row r="1875" spans="1:18" x14ac:dyDescent="0.3">
      <c r="A1875" s="16">
        <v>42695</v>
      </c>
      <c r="B1875" s="15">
        <v>5.49</v>
      </c>
      <c r="D1875" s="16">
        <v>42689</v>
      </c>
      <c r="E1875" s="15">
        <v>5.93</v>
      </c>
      <c r="Q1875" s="20"/>
      <c r="R1875" s="20"/>
    </row>
    <row r="1876" spans="1:18" x14ac:dyDescent="0.3">
      <c r="A1876" s="16">
        <v>42692</v>
      </c>
      <c r="B1876" s="15">
        <v>5.57</v>
      </c>
      <c r="D1876" s="16">
        <v>42688</v>
      </c>
      <c r="E1876" s="15">
        <v>5.6</v>
      </c>
      <c r="Q1876" s="20"/>
      <c r="R1876" s="20"/>
    </row>
    <row r="1877" spans="1:18" x14ac:dyDescent="0.3">
      <c r="A1877" s="16">
        <v>42691</v>
      </c>
      <c r="B1877" s="15">
        <v>5.9</v>
      </c>
      <c r="D1877" s="16">
        <v>42685</v>
      </c>
      <c r="E1877" s="15">
        <v>5.87</v>
      </c>
      <c r="Q1877" s="20"/>
      <c r="R1877" s="20"/>
    </row>
    <row r="1878" spans="1:18" x14ac:dyDescent="0.3">
      <c r="A1878" s="16">
        <v>42690</v>
      </c>
      <c r="B1878" s="15">
        <v>5.55</v>
      </c>
      <c r="D1878" s="16">
        <v>42684</v>
      </c>
      <c r="E1878" s="15">
        <v>6.12</v>
      </c>
      <c r="Q1878" s="20"/>
      <c r="R1878" s="20"/>
    </row>
    <row r="1879" spans="1:18" x14ac:dyDescent="0.3">
      <c r="A1879" s="16">
        <v>42689</v>
      </c>
      <c r="B1879" s="15">
        <v>5.73</v>
      </c>
      <c r="D1879" s="16">
        <v>42683</v>
      </c>
      <c r="E1879" s="15">
        <v>6.33</v>
      </c>
      <c r="Q1879" s="20"/>
      <c r="R1879" s="20"/>
    </row>
    <row r="1880" spans="1:18" x14ac:dyDescent="0.3">
      <c r="A1880" s="16">
        <v>42688</v>
      </c>
      <c r="B1880" s="15">
        <v>5.4</v>
      </c>
      <c r="D1880" s="16">
        <v>42682</v>
      </c>
      <c r="E1880" s="15">
        <v>6.35</v>
      </c>
      <c r="Q1880" s="20"/>
      <c r="R1880" s="20"/>
    </row>
    <row r="1881" spans="1:18" x14ac:dyDescent="0.3">
      <c r="A1881" s="16">
        <v>42685</v>
      </c>
      <c r="B1881" s="15">
        <v>5.68</v>
      </c>
      <c r="D1881" s="16">
        <v>42681</v>
      </c>
      <c r="E1881" s="15">
        <v>6.43</v>
      </c>
      <c r="Q1881" s="20"/>
      <c r="R1881" s="20"/>
    </row>
    <row r="1882" spans="1:18" x14ac:dyDescent="0.3">
      <c r="A1882" s="16">
        <v>42684</v>
      </c>
      <c r="B1882" s="15">
        <v>5.92</v>
      </c>
      <c r="D1882" s="16">
        <v>42678</v>
      </c>
      <c r="E1882" s="15">
        <v>6.6</v>
      </c>
      <c r="Q1882" s="20"/>
      <c r="R1882" s="20"/>
    </row>
    <row r="1883" spans="1:18" x14ac:dyDescent="0.3">
      <c r="A1883" s="16">
        <v>42683</v>
      </c>
      <c r="B1883" s="15">
        <v>6.12</v>
      </c>
      <c r="D1883" s="16">
        <v>42677</v>
      </c>
      <c r="E1883" s="15">
        <v>6.69</v>
      </c>
      <c r="Q1883" s="20"/>
      <c r="R1883" s="20"/>
    </row>
    <row r="1884" spans="1:18" x14ac:dyDescent="0.3">
      <c r="A1884" s="16">
        <v>42682</v>
      </c>
      <c r="B1884" s="15">
        <v>6.14</v>
      </c>
      <c r="D1884" s="16">
        <v>42676</v>
      </c>
      <c r="E1884" s="15">
        <v>6.43</v>
      </c>
      <c r="Q1884" s="20"/>
      <c r="R1884" s="20"/>
    </row>
    <row r="1885" spans="1:18" x14ac:dyDescent="0.3">
      <c r="A1885" s="16">
        <v>42681</v>
      </c>
      <c r="B1885" s="15">
        <v>6.22</v>
      </c>
      <c r="D1885" s="16">
        <v>42675</v>
      </c>
      <c r="E1885" s="15">
        <v>6.22</v>
      </c>
      <c r="Q1885" s="20"/>
      <c r="R1885" s="20"/>
    </row>
    <row r="1886" spans="1:18" x14ac:dyDescent="0.3">
      <c r="A1886" s="16">
        <v>42678</v>
      </c>
      <c r="B1886" s="15">
        <v>6.4</v>
      </c>
      <c r="D1886" s="16">
        <v>42674</v>
      </c>
      <c r="E1886" s="15">
        <v>6.09</v>
      </c>
      <c r="Q1886" s="20"/>
      <c r="R1886" s="20"/>
    </row>
    <row r="1887" spans="1:18" x14ac:dyDescent="0.3">
      <c r="A1887" s="16">
        <v>42677</v>
      </c>
      <c r="B1887" s="15">
        <v>6.51</v>
      </c>
      <c r="D1887" s="16">
        <v>42671</v>
      </c>
      <c r="E1887" s="15">
        <v>6.07</v>
      </c>
      <c r="Q1887" s="20"/>
      <c r="R1887" s="20"/>
    </row>
    <row r="1888" spans="1:18" x14ac:dyDescent="0.3">
      <c r="A1888" s="16">
        <v>42676</v>
      </c>
      <c r="B1888" s="15">
        <v>6.23</v>
      </c>
      <c r="D1888" s="16">
        <v>42670</v>
      </c>
      <c r="E1888" s="15">
        <v>5.99</v>
      </c>
      <c r="Q1888" s="20"/>
      <c r="R1888" s="20"/>
    </row>
    <row r="1889" spans="1:18" x14ac:dyDescent="0.3">
      <c r="A1889" s="16">
        <v>42675</v>
      </c>
      <c r="B1889" s="15">
        <v>6.03</v>
      </c>
      <c r="D1889" s="16">
        <v>42669</v>
      </c>
      <c r="E1889" s="15">
        <v>6.12</v>
      </c>
      <c r="Q1889" s="20"/>
      <c r="R1889" s="20"/>
    </row>
    <row r="1890" spans="1:18" x14ac:dyDescent="0.3">
      <c r="A1890" s="16">
        <v>42674</v>
      </c>
      <c r="B1890" s="15">
        <v>5.9</v>
      </c>
      <c r="D1890" s="16">
        <v>42668</v>
      </c>
      <c r="E1890" s="15">
        <v>6</v>
      </c>
      <c r="Q1890" s="20"/>
      <c r="R1890" s="20"/>
    </row>
    <row r="1891" spans="1:18" x14ac:dyDescent="0.3">
      <c r="A1891" s="16">
        <v>42671</v>
      </c>
      <c r="B1891" s="15">
        <v>5.87</v>
      </c>
      <c r="D1891" s="16">
        <v>42667</v>
      </c>
      <c r="E1891" s="15">
        <v>6</v>
      </c>
      <c r="Q1891" s="20"/>
      <c r="R1891" s="20"/>
    </row>
    <row r="1892" spans="1:18" x14ac:dyDescent="0.3">
      <c r="A1892" s="16">
        <v>42670</v>
      </c>
      <c r="B1892" s="15">
        <v>5.79</v>
      </c>
      <c r="D1892" s="16">
        <v>42664</v>
      </c>
      <c r="E1892" s="15">
        <v>6.08</v>
      </c>
      <c r="Q1892" s="20"/>
      <c r="R1892" s="20"/>
    </row>
    <row r="1893" spans="1:18" x14ac:dyDescent="0.3">
      <c r="A1893" s="16">
        <v>42669</v>
      </c>
      <c r="B1893" s="15">
        <v>5.94</v>
      </c>
      <c r="D1893" s="16">
        <v>42663</v>
      </c>
      <c r="E1893" s="15">
        <v>5.77</v>
      </c>
      <c r="Q1893" s="20"/>
      <c r="R1893" s="20"/>
    </row>
    <row r="1894" spans="1:18" x14ac:dyDescent="0.3">
      <c r="A1894" s="16">
        <v>42668</v>
      </c>
      <c r="B1894" s="15">
        <v>5.8</v>
      </c>
      <c r="D1894" s="16">
        <v>42662</v>
      </c>
      <c r="E1894" s="15">
        <v>5.87</v>
      </c>
      <c r="Q1894" s="20"/>
      <c r="R1894" s="20"/>
    </row>
    <row r="1895" spans="1:18" x14ac:dyDescent="0.3">
      <c r="A1895" s="16">
        <v>42667</v>
      </c>
      <c r="B1895" s="15">
        <v>5.8</v>
      </c>
      <c r="D1895" s="16">
        <v>42661</v>
      </c>
      <c r="E1895" s="15">
        <v>6.15</v>
      </c>
      <c r="Q1895" s="20"/>
      <c r="R1895" s="20"/>
    </row>
    <row r="1896" spans="1:18" x14ac:dyDescent="0.3">
      <c r="A1896" s="16">
        <v>42664</v>
      </c>
      <c r="B1896" s="15">
        <v>5.9</v>
      </c>
      <c r="D1896" s="16">
        <v>42660</v>
      </c>
      <c r="E1896" s="15">
        <v>6.07</v>
      </c>
      <c r="Q1896" s="20"/>
      <c r="R1896" s="20"/>
    </row>
    <row r="1897" spans="1:18" x14ac:dyDescent="0.3">
      <c r="A1897" s="16">
        <v>42663</v>
      </c>
      <c r="B1897" s="15">
        <v>5.57</v>
      </c>
      <c r="D1897" s="16">
        <v>42657</v>
      </c>
      <c r="E1897" s="15">
        <v>6.01</v>
      </c>
      <c r="Q1897" s="20"/>
      <c r="R1897" s="20"/>
    </row>
    <row r="1898" spans="1:18" x14ac:dyDescent="0.3">
      <c r="A1898" s="16">
        <v>42662</v>
      </c>
      <c r="B1898" s="15">
        <v>5.67</v>
      </c>
      <c r="D1898" s="16">
        <v>42656</v>
      </c>
      <c r="E1898" s="15">
        <v>5.85</v>
      </c>
      <c r="Q1898" s="20"/>
      <c r="R1898" s="20"/>
    </row>
    <row r="1899" spans="1:18" x14ac:dyDescent="0.3">
      <c r="A1899" s="16">
        <v>42661</v>
      </c>
      <c r="B1899" s="15">
        <v>5.95</v>
      </c>
      <c r="D1899" s="16">
        <v>42655</v>
      </c>
      <c r="E1899" s="15">
        <v>5.72</v>
      </c>
      <c r="Q1899" s="20"/>
      <c r="R1899" s="20"/>
    </row>
    <row r="1900" spans="1:18" x14ac:dyDescent="0.3">
      <c r="A1900" s="16">
        <v>42660</v>
      </c>
      <c r="B1900" s="15">
        <v>5.87</v>
      </c>
      <c r="D1900" s="16">
        <v>42654</v>
      </c>
      <c r="E1900" s="15">
        <v>5.64</v>
      </c>
      <c r="Q1900" s="20"/>
      <c r="R1900" s="20"/>
    </row>
    <row r="1901" spans="1:18" x14ac:dyDescent="0.3">
      <c r="A1901" s="16">
        <v>42657</v>
      </c>
      <c r="B1901" s="15">
        <v>5.81</v>
      </c>
      <c r="D1901" s="16">
        <v>42653</v>
      </c>
      <c r="E1901" s="15">
        <v>5.87</v>
      </c>
      <c r="Q1901" s="20"/>
      <c r="R1901" s="20"/>
    </row>
    <row r="1902" spans="1:18" x14ac:dyDescent="0.3">
      <c r="A1902" s="16">
        <v>42656</v>
      </c>
      <c r="B1902" s="15">
        <v>5.66</v>
      </c>
      <c r="D1902" s="16">
        <v>42650</v>
      </c>
      <c r="E1902" s="15">
        <v>5.89</v>
      </c>
      <c r="Q1902" s="20"/>
      <c r="R1902" s="20"/>
    </row>
    <row r="1903" spans="1:18" x14ac:dyDescent="0.3">
      <c r="A1903" s="16">
        <v>42655</v>
      </c>
      <c r="B1903" s="15">
        <v>5.52</v>
      </c>
      <c r="D1903" s="16">
        <v>42649</v>
      </c>
      <c r="E1903" s="15">
        <v>6.07</v>
      </c>
      <c r="Q1903" s="20"/>
      <c r="R1903" s="20"/>
    </row>
    <row r="1904" spans="1:18" x14ac:dyDescent="0.3">
      <c r="A1904" s="16">
        <v>42654</v>
      </c>
      <c r="B1904" s="15">
        <v>5.42</v>
      </c>
      <c r="D1904" s="16">
        <v>42648</v>
      </c>
      <c r="E1904" s="15">
        <v>5.68</v>
      </c>
      <c r="Q1904" s="20"/>
      <c r="R1904" s="20"/>
    </row>
    <row r="1905" spans="1:18" x14ac:dyDescent="0.3">
      <c r="A1905" s="16">
        <v>42653</v>
      </c>
      <c r="B1905" s="15">
        <v>5.67</v>
      </c>
      <c r="D1905" s="16">
        <v>42647</v>
      </c>
      <c r="E1905" s="15">
        <v>5.41</v>
      </c>
      <c r="Q1905" s="20"/>
      <c r="R1905" s="20"/>
    </row>
    <row r="1906" spans="1:18" x14ac:dyDescent="0.3">
      <c r="A1906" s="16">
        <v>42650</v>
      </c>
      <c r="B1906" s="15">
        <v>5.69</v>
      </c>
      <c r="D1906" s="16">
        <v>42646</v>
      </c>
      <c r="E1906" s="15">
        <v>5.5</v>
      </c>
      <c r="Q1906" s="20"/>
      <c r="R1906" s="20"/>
    </row>
    <row r="1907" spans="1:18" x14ac:dyDescent="0.3">
      <c r="A1907" s="16">
        <v>42649</v>
      </c>
      <c r="B1907" s="15">
        <v>5.86</v>
      </c>
      <c r="D1907" s="16">
        <v>42643</v>
      </c>
      <c r="E1907" s="15">
        <v>5.15</v>
      </c>
      <c r="Q1907" s="20"/>
      <c r="R1907" s="20"/>
    </row>
    <row r="1908" spans="1:18" x14ac:dyDescent="0.3">
      <c r="A1908" s="16">
        <v>42648</v>
      </c>
      <c r="B1908" s="15">
        <v>5.48</v>
      </c>
      <c r="D1908" s="16">
        <v>42642</v>
      </c>
      <c r="E1908" s="15">
        <v>5.22</v>
      </c>
      <c r="Q1908" s="20"/>
      <c r="R1908" s="20"/>
    </row>
    <row r="1909" spans="1:18" x14ac:dyDescent="0.3">
      <c r="A1909" s="16">
        <v>42647</v>
      </c>
      <c r="B1909" s="15">
        <v>5.19</v>
      </c>
      <c r="D1909" s="16">
        <v>42641</v>
      </c>
      <c r="E1909" s="15">
        <v>5.14</v>
      </c>
      <c r="Q1909" s="20"/>
      <c r="R1909" s="20"/>
    </row>
    <row r="1910" spans="1:18" x14ac:dyDescent="0.3">
      <c r="A1910" s="16">
        <v>42646</v>
      </c>
      <c r="B1910" s="15">
        <v>5.31</v>
      </c>
      <c r="D1910" s="16">
        <v>42640</v>
      </c>
      <c r="E1910" s="15">
        <v>4.62</v>
      </c>
      <c r="Q1910" s="20"/>
      <c r="R1910" s="20"/>
    </row>
    <row r="1911" spans="1:18" x14ac:dyDescent="0.3">
      <c r="A1911" s="16">
        <v>42643</v>
      </c>
      <c r="B1911" s="15">
        <v>4.97</v>
      </c>
      <c r="D1911" s="16">
        <v>42639</v>
      </c>
      <c r="E1911" s="15">
        <v>4.82</v>
      </c>
      <c r="Q1911" s="20"/>
      <c r="R1911" s="20"/>
    </row>
    <row r="1912" spans="1:18" x14ac:dyDescent="0.3">
      <c r="A1912" s="16">
        <v>42642</v>
      </c>
      <c r="B1912" s="15">
        <v>5.0199999999999996</v>
      </c>
      <c r="D1912" s="16">
        <v>42636</v>
      </c>
      <c r="E1912" s="15">
        <v>4.74</v>
      </c>
      <c r="Q1912" s="20"/>
      <c r="R1912" s="20"/>
    </row>
    <row r="1913" spans="1:18" x14ac:dyDescent="0.3">
      <c r="A1913" s="16">
        <v>42641</v>
      </c>
      <c r="B1913" s="15">
        <v>4.96</v>
      </c>
      <c r="D1913" s="16">
        <v>42635</v>
      </c>
      <c r="E1913" s="15">
        <v>4.62</v>
      </c>
      <c r="Q1913" s="20"/>
      <c r="R1913" s="20"/>
    </row>
    <row r="1914" spans="1:18" x14ac:dyDescent="0.3">
      <c r="A1914" s="16">
        <v>42640</v>
      </c>
      <c r="B1914" s="15">
        <v>4.4400000000000004</v>
      </c>
      <c r="D1914" s="16">
        <v>42634</v>
      </c>
      <c r="E1914" s="15">
        <v>4.41</v>
      </c>
      <c r="Q1914" s="20"/>
      <c r="R1914" s="20"/>
    </row>
    <row r="1915" spans="1:18" x14ac:dyDescent="0.3">
      <c r="A1915" s="16">
        <v>42639</v>
      </c>
      <c r="B1915" s="15">
        <v>4.63</v>
      </c>
      <c r="D1915" s="16">
        <v>42633</v>
      </c>
      <c r="E1915" s="15">
        <v>4.3600000000000003</v>
      </c>
      <c r="Q1915" s="20"/>
      <c r="R1915" s="20"/>
    </row>
    <row r="1916" spans="1:18" x14ac:dyDescent="0.3">
      <c r="A1916" s="16">
        <v>42636</v>
      </c>
      <c r="B1916" s="15">
        <v>4.55</v>
      </c>
      <c r="D1916" s="16">
        <v>42632</v>
      </c>
      <c r="E1916" s="15">
        <v>4.5999999999999996</v>
      </c>
      <c r="Q1916" s="20"/>
      <c r="R1916" s="20"/>
    </row>
    <row r="1917" spans="1:18" x14ac:dyDescent="0.3">
      <c r="A1917" s="16">
        <v>42635</v>
      </c>
      <c r="B1917" s="15">
        <v>4.43</v>
      </c>
      <c r="D1917" s="16">
        <v>42629</v>
      </c>
      <c r="E1917" s="15">
        <v>4.5599999999999996</v>
      </c>
      <c r="Q1917" s="20"/>
      <c r="R1917" s="20"/>
    </row>
    <row r="1918" spans="1:18" x14ac:dyDescent="0.3">
      <c r="A1918" s="16">
        <v>42634</v>
      </c>
      <c r="B1918" s="15">
        <v>4.21</v>
      </c>
      <c r="D1918" s="16">
        <v>42628</v>
      </c>
      <c r="E1918" s="15">
        <v>4.34</v>
      </c>
      <c r="Q1918" s="20"/>
      <c r="R1918" s="20"/>
    </row>
    <row r="1919" spans="1:18" x14ac:dyDescent="0.3">
      <c r="A1919" s="16">
        <v>42633</v>
      </c>
      <c r="B1919" s="15">
        <v>4.17</v>
      </c>
      <c r="D1919" s="16">
        <v>42627</v>
      </c>
      <c r="E1919" s="15">
        <v>4.18</v>
      </c>
      <c r="Q1919" s="20"/>
      <c r="R1919" s="20"/>
    </row>
    <row r="1920" spans="1:18" x14ac:dyDescent="0.3">
      <c r="A1920" s="16">
        <v>42632</v>
      </c>
      <c r="B1920" s="15">
        <v>4.4000000000000004</v>
      </c>
      <c r="D1920" s="16">
        <v>42626</v>
      </c>
      <c r="E1920" s="15">
        <v>4.2300000000000004</v>
      </c>
      <c r="Q1920" s="20"/>
      <c r="R1920" s="20"/>
    </row>
    <row r="1921" spans="1:18" x14ac:dyDescent="0.3">
      <c r="A1921" s="16">
        <v>42629</v>
      </c>
      <c r="B1921" s="15">
        <v>4.3499999999999996</v>
      </c>
      <c r="D1921" s="16">
        <v>42625</v>
      </c>
      <c r="E1921" s="15">
        <v>4.2300000000000004</v>
      </c>
      <c r="Q1921" s="20"/>
      <c r="R1921" s="20"/>
    </row>
    <row r="1922" spans="1:18" x14ac:dyDescent="0.3">
      <c r="A1922" s="16">
        <v>42628</v>
      </c>
      <c r="B1922" s="15">
        <v>4.1399999999999997</v>
      </c>
      <c r="D1922" s="16">
        <v>42622</v>
      </c>
      <c r="E1922" s="15">
        <v>4.28</v>
      </c>
      <c r="Q1922" s="20"/>
      <c r="R1922" s="20"/>
    </row>
    <row r="1923" spans="1:18" x14ac:dyDescent="0.3">
      <c r="A1923" s="16">
        <v>42627</v>
      </c>
      <c r="B1923" s="15">
        <v>3.99</v>
      </c>
      <c r="D1923" s="16">
        <v>42621</v>
      </c>
      <c r="E1923" s="15">
        <v>4.28</v>
      </c>
      <c r="Q1923" s="20"/>
      <c r="R1923" s="20"/>
    </row>
    <row r="1924" spans="1:18" x14ac:dyDescent="0.3">
      <c r="A1924" s="16">
        <v>42626</v>
      </c>
      <c r="B1924" s="15">
        <v>4.03</v>
      </c>
      <c r="D1924" s="16">
        <v>42620</v>
      </c>
      <c r="E1924" s="15">
        <v>4.21</v>
      </c>
      <c r="Q1924" s="20"/>
      <c r="R1924" s="20"/>
    </row>
    <row r="1925" spans="1:18" x14ac:dyDescent="0.3">
      <c r="A1925" s="16">
        <v>42625</v>
      </c>
      <c r="B1925" s="15">
        <v>4.04</v>
      </c>
      <c r="D1925" s="16">
        <v>42619</v>
      </c>
      <c r="E1925" s="15">
        <v>4.33</v>
      </c>
      <c r="Q1925" s="20"/>
      <c r="R1925" s="20"/>
    </row>
    <row r="1926" spans="1:18" x14ac:dyDescent="0.3">
      <c r="A1926" s="16">
        <v>42622</v>
      </c>
      <c r="B1926" s="15">
        <v>4.08</v>
      </c>
      <c r="D1926" s="16">
        <v>42618</v>
      </c>
      <c r="E1926" s="15">
        <v>4.12</v>
      </c>
      <c r="Q1926" s="20"/>
      <c r="R1926" s="20"/>
    </row>
    <row r="1927" spans="1:18" x14ac:dyDescent="0.3">
      <c r="A1927" s="16">
        <v>42621</v>
      </c>
      <c r="B1927" s="15">
        <v>4.07</v>
      </c>
      <c r="D1927" s="16">
        <v>42615</v>
      </c>
      <c r="E1927" s="15">
        <v>4.29</v>
      </c>
      <c r="Q1927" s="20"/>
      <c r="R1927" s="20"/>
    </row>
    <row r="1928" spans="1:18" x14ac:dyDescent="0.3">
      <c r="A1928" s="16">
        <v>42620</v>
      </c>
      <c r="B1928" s="15">
        <v>4.01</v>
      </c>
      <c r="D1928" s="16">
        <v>42614</v>
      </c>
      <c r="E1928" s="15">
        <v>4.59</v>
      </c>
      <c r="Q1928" s="20"/>
      <c r="R1928" s="20"/>
    </row>
    <row r="1929" spans="1:18" x14ac:dyDescent="0.3">
      <c r="A1929" s="16">
        <v>42619</v>
      </c>
      <c r="B1929" s="15">
        <v>4.1399999999999997</v>
      </c>
      <c r="D1929" s="16">
        <v>42613</v>
      </c>
      <c r="E1929" s="15">
        <v>4.67</v>
      </c>
      <c r="Q1929" s="20"/>
      <c r="R1929" s="20"/>
    </row>
    <row r="1930" spans="1:18" x14ac:dyDescent="0.3">
      <c r="A1930" s="16">
        <v>42618</v>
      </c>
      <c r="B1930" s="15">
        <v>3.91</v>
      </c>
      <c r="D1930" s="16">
        <v>42612</v>
      </c>
      <c r="E1930" s="15">
        <v>4.75</v>
      </c>
      <c r="Q1930" s="20"/>
      <c r="R1930" s="20"/>
    </row>
    <row r="1931" spans="1:18" x14ac:dyDescent="0.3">
      <c r="A1931" s="16">
        <v>42615</v>
      </c>
      <c r="B1931" s="15">
        <v>4.09</v>
      </c>
      <c r="D1931" s="16">
        <v>42611</v>
      </c>
      <c r="E1931" s="15">
        <v>4.9000000000000004</v>
      </c>
      <c r="Q1931" s="20"/>
      <c r="R1931" s="20"/>
    </row>
    <row r="1932" spans="1:18" x14ac:dyDescent="0.3">
      <c r="A1932" s="16">
        <v>42614</v>
      </c>
      <c r="B1932" s="15">
        <v>4.38</v>
      </c>
      <c r="D1932" s="16">
        <v>42608</v>
      </c>
      <c r="E1932" s="15">
        <v>4.9000000000000004</v>
      </c>
      <c r="Q1932" s="20"/>
      <c r="R1932" s="20"/>
    </row>
    <row r="1933" spans="1:18" x14ac:dyDescent="0.3">
      <c r="A1933" s="16">
        <v>42613</v>
      </c>
      <c r="B1933" s="15">
        <v>4.46</v>
      </c>
      <c r="D1933" s="16">
        <v>42607</v>
      </c>
      <c r="E1933" s="15">
        <v>4.92</v>
      </c>
      <c r="Q1933" s="20"/>
      <c r="R1933" s="20"/>
    </row>
    <row r="1934" spans="1:18" x14ac:dyDescent="0.3">
      <c r="A1934" s="16">
        <v>42612</v>
      </c>
      <c r="B1934" s="15">
        <v>4.5599999999999996</v>
      </c>
      <c r="D1934" s="16">
        <v>42606</v>
      </c>
      <c r="E1934" s="15">
        <v>4.82</v>
      </c>
      <c r="Q1934" s="20"/>
      <c r="R1934" s="20"/>
    </row>
    <row r="1935" spans="1:18" x14ac:dyDescent="0.3">
      <c r="A1935" s="16">
        <v>42611</v>
      </c>
      <c r="B1935" s="15">
        <v>4.6900000000000004</v>
      </c>
      <c r="D1935" s="16">
        <v>42605</v>
      </c>
      <c r="E1935" s="15">
        <v>4.9400000000000004</v>
      </c>
      <c r="Q1935" s="20"/>
      <c r="R1935" s="20"/>
    </row>
    <row r="1936" spans="1:18" x14ac:dyDescent="0.3">
      <c r="A1936" s="16">
        <v>42608</v>
      </c>
      <c r="B1936" s="15">
        <v>4.7</v>
      </c>
      <c r="D1936" s="16">
        <v>42604</v>
      </c>
      <c r="E1936" s="15">
        <v>5.13</v>
      </c>
      <c r="Q1936" s="20"/>
      <c r="R1936" s="20"/>
    </row>
    <row r="1937" spans="1:18" x14ac:dyDescent="0.3">
      <c r="A1937" s="16">
        <v>42607</v>
      </c>
      <c r="B1937" s="15">
        <v>4.7</v>
      </c>
      <c r="D1937" s="16">
        <v>42601</v>
      </c>
      <c r="E1937" s="15">
        <v>5</v>
      </c>
      <c r="Q1937" s="20"/>
      <c r="R1937" s="20"/>
    </row>
    <row r="1938" spans="1:18" x14ac:dyDescent="0.3">
      <c r="A1938" s="16">
        <v>42606</v>
      </c>
      <c r="B1938" s="15">
        <v>4.59</v>
      </c>
      <c r="D1938" s="16">
        <v>42600</v>
      </c>
      <c r="E1938" s="15">
        <v>4.92</v>
      </c>
      <c r="Q1938" s="20"/>
      <c r="R1938" s="20"/>
    </row>
    <row r="1939" spans="1:18" x14ac:dyDescent="0.3">
      <c r="A1939" s="16">
        <v>42605</v>
      </c>
      <c r="B1939" s="15">
        <v>4.7</v>
      </c>
      <c r="D1939" s="16">
        <v>42599</v>
      </c>
      <c r="E1939" s="15">
        <v>4.71</v>
      </c>
      <c r="Q1939" s="20"/>
      <c r="R1939" s="20"/>
    </row>
    <row r="1940" spans="1:18" x14ac:dyDescent="0.3">
      <c r="A1940" s="16">
        <v>42604</v>
      </c>
      <c r="B1940" s="15">
        <v>4.88</v>
      </c>
      <c r="D1940" s="16">
        <v>42598</v>
      </c>
      <c r="E1940" s="15">
        <v>4.91</v>
      </c>
      <c r="Q1940" s="20"/>
      <c r="R1940" s="20"/>
    </row>
    <row r="1941" spans="1:18" x14ac:dyDescent="0.3">
      <c r="A1941" s="16">
        <v>42601</v>
      </c>
      <c r="B1941" s="15">
        <v>4.75</v>
      </c>
      <c r="D1941" s="16">
        <v>42597</v>
      </c>
      <c r="E1941" s="15">
        <v>5.0199999999999996</v>
      </c>
      <c r="Q1941" s="20"/>
      <c r="R1941" s="20"/>
    </row>
    <row r="1942" spans="1:18" x14ac:dyDescent="0.3">
      <c r="A1942" s="16">
        <v>42600</v>
      </c>
      <c r="B1942" s="15">
        <v>4.66</v>
      </c>
      <c r="D1942" s="16">
        <v>42594</v>
      </c>
      <c r="E1942" s="15">
        <v>5.13</v>
      </c>
      <c r="Q1942" s="20"/>
      <c r="R1942" s="20"/>
    </row>
    <row r="1943" spans="1:18" x14ac:dyDescent="0.3">
      <c r="A1943" s="16">
        <v>42599</v>
      </c>
      <c r="B1943" s="15">
        <v>4.49</v>
      </c>
      <c r="D1943" s="16">
        <v>42593</v>
      </c>
      <c r="E1943" s="15">
        <v>5.1100000000000003</v>
      </c>
      <c r="Q1943" s="20"/>
      <c r="R1943" s="20"/>
    </row>
    <row r="1944" spans="1:18" x14ac:dyDescent="0.3">
      <c r="A1944" s="16">
        <v>42598</v>
      </c>
      <c r="B1944" s="15">
        <v>4.68</v>
      </c>
      <c r="D1944" s="16">
        <v>42592</v>
      </c>
      <c r="E1944" s="15">
        <v>5</v>
      </c>
      <c r="Q1944" s="20"/>
      <c r="R1944" s="20"/>
    </row>
    <row r="1945" spans="1:18" x14ac:dyDescent="0.3">
      <c r="A1945" s="16">
        <v>42597</v>
      </c>
      <c r="B1945" s="15">
        <v>4.79</v>
      </c>
      <c r="D1945" s="16">
        <v>42591</v>
      </c>
      <c r="E1945" s="15">
        <v>5.1100000000000003</v>
      </c>
      <c r="Q1945" s="20"/>
      <c r="R1945" s="20"/>
    </row>
    <row r="1946" spans="1:18" x14ac:dyDescent="0.3">
      <c r="A1946" s="16">
        <v>42594</v>
      </c>
      <c r="B1946" s="15">
        <v>4.8899999999999997</v>
      </c>
      <c r="D1946" s="16">
        <v>42590</v>
      </c>
      <c r="E1946" s="15">
        <v>5.18</v>
      </c>
      <c r="Q1946" s="20"/>
      <c r="R1946" s="20"/>
    </row>
    <row r="1947" spans="1:18" x14ac:dyDescent="0.3">
      <c r="A1947" s="16">
        <v>42593</v>
      </c>
      <c r="B1947" s="15">
        <v>4.88</v>
      </c>
      <c r="D1947" s="16">
        <v>42587</v>
      </c>
      <c r="E1947" s="15">
        <v>4.95</v>
      </c>
      <c r="Q1947" s="20"/>
      <c r="R1947" s="20"/>
    </row>
    <row r="1948" spans="1:18" x14ac:dyDescent="0.3">
      <c r="A1948" s="16">
        <v>42592</v>
      </c>
      <c r="B1948" s="15">
        <v>4.7699999999999996</v>
      </c>
      <c r="D1948" s="16">
        <v>42586</v>
      </c>
      <c r="E1948" s="15">
        <v>4.92</v>
      </c>
      <c r="Q1948" s="20"/>
      <c r="R1948" s="20"/>
    </row>
    <row r="1949" spans="1:18" x14ac:dyDescent="0.3">
      <c r="A1949" s="16">
        <v>42591</v>
      </c>
      <c r="B1949" s="15">
        <v>4.88</v>
      </c>
      <c r="D1949" s="16">
        <v>42585</v>
      </c>
      <c r="E1949" s="15">
        <v>4.87</v>
      </c>
      <c r="Q1949" s="20"/>
      <c r="R1949" s="20"/>
    </row>
    <row r="1950" spans="1:18" x14ac:dyDescent="0.3">
      <c r="A1950" s="16">
        <v>42590</v>
      </c>
      <c r="B1950" s="15">
        <v>4.93</v>
      </c>
      <c r="D1950" s="16">
        <v>42584</v>
      </c>
      <c r="E1950" s="15">
        <v>4.6500000000000004</v>
      </c>
      <c r="Q1950" s="20"/>
      <c r="R1950" s="20"/>
    </row>
    <row r="1951" spans="1:18" x14ac:dyDescent="0.3">
      <c r="A1951" s="16">
        <v>42587</v>
      </c>
      <c r="B1951" s="15">
        <v>4.72</v>
      </c>
      <c r="D1951" s="16">
        <v>42583</v>
      </c>
      <c r="E1951" s="15">
        <v>4.6100000000000003</v>
      </c>
      <c r="Q1951" s="20"/>
      <c r="R1951" s="20"/>
    </row>
    <row r="1952" spans="1:18" x14ac:dyDescent="0.3">
      <c r="A1952" s="16">
        <v>42586</v>
      </c>
      <c r="B1952" s="15">
        <v>4.6900000000000004</v>
      </c>
      <c r="D1952" s="16">
        <v>42580</v>
      </c>
      <c r="E1952" s="15">
        <v>4.66</v>
      </c>
      <c r="Q1952" s="20"/>
      <c r="R1952" s="20"/>
    </row>
    <row r="1953" spans="1:18" x14ac:dyDescent="0.3">
      <c r="A1953" s="16">
        <v>42585</v>
      </c>
      <c r="B1953" s="15">
        <v>4.6100000000000003</v>
      </c>
      <c r="D1953" s="16">
        <v>42579</v>
      </c>
      <c r="E1953" s="15">
        <v>4.72</v>
      </c>
      <c r="Q1953" s="20"/>
      <c r="R1953" s="20"/>
    </row>
    <row r="1954" spans="1:18" x14ac:dyDescent="0.3">
      <c r="A1954" s="16">
        <v>42584</v>
      </c>
      <c r="B1954" s="15">
        <v>4.4000000000000004</v>
      </c>
      <c r="D1954" s="16">
        <v>42578</v>
      </c>
      <c r="E1954" s="15">
        <v>4.7699999999999996</v>
      </c>
      <c r="Q1954" s="20"/>
      <c r="R1954" s="20"/>
    </row>
    <row r="1955" spans="1:18" x14ac:dyDescent="0.3">
      <c r="A1955" s="16">
        <v>42583</v>
      </c>
      <c r="B1955" s="15">
        <v>4.37</v>
      </c>
      <c r="D1955" s="16">
        <v>42577</v>
      </c>
      <c r="E1955" s="15">
        <v>4.75</v>
      </c>
      <c r="Q1955" s="20"/>
      <c r="R1955" s="20"/>
    </row>
    <row r="1956" spans="1:18" x14ac:dyDescent="0.3">
      <c r="A1956" s="16">
        <v>42580</v>
      </c>
      <c r="B1956" s="15">
        <v>4.41</v>
      </c>
      <c r="D1956" s="16">
        <v>42576</v>
      </c>
      <c r="E1956" s="15">
        <v>4.84</v>
      </c>
      <c r="Q1956" s="20"/>
      <c r="R1956" s="20"/>
    </row>
    <row r="1957" spans="1:18" x14ac:dyDescent="0.3">
      <c r="A1957" s="16">
        <v>42579</v>
      </c>
      <c r="B1957" s="15">
        <v>4.4800000000000004</v>
      </c>
      <c r="D1957" s="16">
        <v>42573</v>
      </c>
      <c r="E1957" s="15">
        <v>4.8</v>
      </c>
      <c r="Q1957" s="20"/>
      <c r="R1957" s="20"/>
    </row>
    <row r="1958" spans="1:18" x14ac:dyDescent="0.3">
      <c r="A1958" s="16">
        <v>42578</v>
      </c>
      <c r="B1958" s="15">
        <v>4.5199999999999996</v>
      </c>
      <c r="D1958" s="16">
        <v>42572</v>
      </c>
      <c r="E1958" s="15">
        <v>4.8899999999999997</v>
      </c>
      <c r="Q1958" s="20"/>
      <c r="R1958" s="20"/>
    </row>
    <row r="1959" spans="1:18" x14ac:dyDescent="0.3">
      <c r="A1959" s="16">
        <v>42577</v>
      </c>
      <c r="B1959" s="15">
        <v>4.5199999999999996</v>
      </c>
      <c r="D1959" s="16">
        <v>42571</v>
      </c>
      <c r="E1959" s="15">
        <v>4.92</v>
      </c>
      <c r="Q1959" s="20"/>
      <c r="R1959" s="20"/>
    </row>
    <row r="1960" spans="1:18" x14ac:dyDescent="0.3">
      <c r="A1960" s="16">
        <v>42576</v>
      </c>
      <c r="B1960" s="15">
        <v>4.59</v>
      </c>
      <c r="D1960" s="16">
        <v>42570</v>
      </c>
      <c r="E1960" s="15">
        <v>4.91</v>
      </c>
      <c r="Q1960" s="20"/>
      <c r="R1960" s="20"/>
    </row>
    <row r="1961" spans="1:18" x14ac:dyDescent="0.3">
      <c r="A1961" s="16">
        <v>42573</v>
      </c>
      <c r="B1961" s="15">
        <v>4.5599999999999996</v>
      </c>
      <c r="D1961" s="16">
        <v>42569</v>
      </c>
      <c r="E1961" s="15">
        <v>5.09</v>
      </c>
      <c r="Q1961" s="20"/>
      <c r="R1961" s="20"/>
    </row>
    <row r="1962" spans="1:18" x14ac:dyDescent="0.3">
      <c r="A1962" s="16">
        <v>42572</v>
      </c>
      <c r="B1962" s="15">
        <v>4.6399999999999997</v>
      </c>
      <c r="D1962" s="16">
        <v>42566</v>
      </c>
      <c r="E1962" s="15">
        <v>5.17</v>
      </c>
      <c r="Q1962" s="20"/>
      <c r="R1962" s="20"/>
    </row>
    <row r="1963" spans="1:18" x14ac:dyDescent="0.3">
      <c r="A1963" s="16">
        <v>42571</v>
      </c>
      <c r="B1963" s="15">
        <v>4.67</v>
      </c>
      <c r="D1963" s="16">
        <v>42565</v>
      </c>
      <c r="E1963" s="15">
        <v>5.0199999999999996</v>
      </c>
      <c r="Q1963" s="20"/>
      <c r="R1963" s="20"/>
    </row>
    <row r="1964" spans="1:18" x14ac:dyDescent="0.3">
      <c r="A1964" s="16">
        <v>42570</v>
      </c>
      <c r="B1964" s="15">
        <v>4.67</v>
      </c>
      <c r="D1964" s="16">
        <v>42564</v>
      </c>
      <c r="E1964" s="15">
        <v>5.03</v>
      </c>
      <c r="Q1964" s="20"/>
      <c r="R1964" s="20"/>
    </row>
    <row r="1965" spans="1:18" x14ac:dyDescent="0.3">
      <c r="A1965" s="16">
        <v>42569</v>
      </c>
      <c r="B1965" s="15">
        <v>4.84</v>
      </c>
      <c r="D1965" s="16">
        <v>42563</v>
      </c>
      <c r="E1965" s="15">
        <v>4.87</v>
      </c>
      <c r="Q1965" s="20"/>
      <c r="R1965" s="20"/>
    </row>
    <row r="1966" spans="1:18" x14ac:dyDescent="0.3">
      <c r="A1966" s="16">
        <v>42566</v>
      </c>
      <c r="B1966" s="15">
        <v>4.92</v>
      </c>
      <c r="D1966" s="16">
        <v>42562</v>
      </c>
      <c r="E1966" s="15">
        <v>4.67</v>
      </c>
      <c r="Q1966" s="20"/>
      <c r="R1966" s="20"/>
    </row>
    <row r="1967" spans="1:18" x14ac:dyDescent="0.3">
      <c r="A1967" s="16">
        <v>42565</v>
      </c>
      <c r="B1967" s="15">
        <v>4.7699999999999996</v>
      </c>
      <c r="D1967" s="16">
        <v>42559</v>
      </c>
      <c r="E1967" s="15">
        <v>4.79</v>
      </c>
      <c r="Q1967" s="20"/>
      <c r="R1967" s="20"/>
    </row>
    <row r="1968" spans="1:18" x14ac:dyDescent="0.3">
      <c r="A1968" s="16">
        <v>42564</v>
      </c>
      <c r="B1968" s="15">
        <v>4.76</v>
      </c>
      <c r="D1968" s="16">
        <v>42558</v>
      </c>
      <c r="E1968" s="15">
        <v>4.82</v>
      </c>
      <c r="Q1968" s="20"/>
      <c r="R1968" s="20"/>
    </row>
    <row r="1969" spans="1:18" x14ac:dyDescent="0.3">
      <c r="A1969" s="16">
        <v>42563</v>
      </c>
      <c r="B1969" s="15">
        <v>4.62</v>
      </c>
      <c r="D1969" s="16">
        <v>42557</v>
      </c>
      <c r="E1969" s="15">
        <v>4.83</v>
      </c>
      <c r="Q1969" s="20"/>
      <c r="R1969" s="20"/>
    </row>
    <row r="1970" spans="1:18" x14ac:dyDescent="0.3">
      <c r="A1970" s="16">
        <v>42562</v>
      </c>
      <c r="B1970" s="15">
        <v>4.42</v>
      </c>
      <c r="D1970" s="16">
        <v>42556</v>
      </c>
      <c r="E1970" s="15">
        <v>4.97</v>
      </c>
      <c r="Q1970" s="20"/>
      <c r="R1970" s="20"/>
    </row>
    <row r="1971" spans="1:18" x14ac:dyDescent="0.3">
      <c r="A1971" s="16">
        <v>42559</v>
      </c>
      <c r="B1971" s="15">
        <v>4.54</v>
      </c>
      <c r="D1971" s="16">
        <v>42555</v>
      </c>
      <c r="E1971" s="15">
        <v>5.22</v>
      </c>
      <c r="Q1971" s="20"/>
      <c r="R1971" s="20"/>
    </row>
    <row r="1972" spans="1:18" x14ac:dyDescent="0.3">
      <c r="A1972" s="16">
        <v>42558</v>
      </c>
      <c r="B1972" s="15">
        <v>4.57</v>
      </c>
      <c r="D1972" s="16">
        <v>42552</v>
      </c>
      <c r="E1972" s="15">
        <v>4.88</v>
      </c>
      <c r="Q1972" s="20"/>
      <c r="R1972" s="20"/>
    </row>
    <row r="1973" spans="1:18" x14ac:dyDescent="0.3">
      <c r="A1973" s="16">
        <v>42557</v>
      </c>
      <c r="B1973" s="15">
        <v>4.57</v>
      </c>
      <c r="D1973" s="16">
        <v>42551</v>
      </c>
      <c r="E1973" s="15">
        <v>4.7300000000000004</v>
      </c>
      <c r="Q1973" s="20"/>
      <c r="R1973" s="20"/>
    </row>
    <row r="1974" spans="1:18" x14ac:dyDescent="0.3">
      <c r="A1974" s="16">
        <v>42556</v>
      </c>
      <c r="B1974" s="15">
        <v>4.71</v>
      </c>
      <c r="D1974" s="16">
        <v>42550</v>
      </c>
      <c r="E1974" s="15">
        <v>4.78</v>
      </c>
      <c r="Q1974" s="20"/>
      <c r="R1974" s="20"/>
    </row>
    <row r="1975" spans="1:18" x14ac:dyDescent="0.3">
      <c r="A1975" s="16">
        <v>42555</v>
      </c>
      <c r="B1975" s="15">
        <v>4.95</v>
      </c>
      <c r="D1975" s="16">
        <v>42549</v>
      </c>
      <c r="E1975" s="15">
        <v>4.97</v>
      </c>
      <c r="Q1975" s="20"/>
      <c r="R1975" s="20"/>
    </row>
    <row r="1976" spans="1:18" x14ac:dyDescent="0.3">
      <c r="A1976" s="16">
        <v>42552</v>
      </c>
      <c r="B1976" s="15">
        <v>4.5999999999999996</v>
      </c>
      <c r="D1976" s="16">
        <v>42548</v>
      </c>
      <c r="E1976" s="15">
        <v>5.04</v>
      </c>
      <c r="Q1976" s="20"/>
      <c r="R1976" s="20"/>
    </row>
    <row r="1977" spans="1:18" x14ac:dyDescent="0.3">
      <c r="A1977" s="16">
        <v>42551</v>
      </c>
      <c r="B1977" s="15">
        <v>4.46</v>
      </c>
      <c r="D1977" s="16">
        <v>42545</v>
      </c>
      <c r="E1977" s="15">
        <v>5.23</v>
      </c>
      <c r="Q1977" s="20"/>
      <c r="R1977" s="20"/>
    </row>
    <row r="1978" spans="1:18" x14ac:dyDescent="0.3">
      <c r="A1978" s="16">
        <v>42550</v>
      </c>
      <c r="B1978" s="15">
        <v>4.51</v>
      </c>
      <c r="D1978" s="16">
        <v>42544</v>
      </c>
      <c r="E1978" s="15">
        <v>5.92</v>
      </c>
      <c r="Q1978" s="20"/>
      <c r="R1978" s="20"/>
    </row>
    <row r="1979" spans="1:18" x14ac:dyDescent="0.3">
      <c r="A1979" s="16">
        <v>42549</v>
      </c>
      <c r="B1979" s="15">
        <v>4.6900000000000004</v>
      </c>
      <c r="D1979" s="16">
        <v>42543</v>
      </c>
      <c r="E1979" s="15">
        <v>5.97</v>
      </c>
      <c r="Q1979" s="20"/>
      <c r="R1979" s="20"/>
    </row>
    <row r="1980" spans="1:18" x14ac:dyDescent="0.3">
      <c r="A1980" s="16">
        <v>42548</v>
      </c>
      <c r="B1980" s="15">
        <v>4.7699999999999996</v>
      </c>
      <c r="D1980" s="16">
        <v>42542</v>
      </c>
      <c r="E1980" s="15">
        <v>5.83</v>
      </c>
      <c r="Q1980" s="20"/>
      <c r="R1980" s="20"/>
    </row>
    <row r="1981" spans="1:18" x14ac:dyDescent="0.3">
      <c r="A1981" s="16">
        <v>42545</v>
      </c>
      <c r="B1981" s="15">
        <v>4.96</v>
      </c>
      <c r="D1981" s="16">
        <v>42541</v>
      </c>
      <c r="E1981" s="15">
        <v>6.13</v>
      </c>
      <c r="Q1981" s="20"/>
      <c r="R1981" s="20"/>
    </row>
    <row r="1982" spans="1:18" x14ac:dyDescent="0.3">
      <c r="A1982" s="16">
        <v>42544</v>
      </c>
      <c r="B1982" s="15">
        <v>5.64</v>
      </c>
      <c r="D1982" s="16">
        <v>42538</v>
      </c>
      <c r="E1982" s="15">
        <v>5.95</v>
      </c>
      <c r="Q1982" s="20"/>
      <c r="R1982" s="20"/>
    </row>
    <row r="1983" spans="1:18" x14ac:dyDescent="0.3">
      <c r="A1983" s="16">
        <v>42543</v>
      </c>
      <c r="B1983" s="15">
        <v>5.66</v>
      </c>
      <c r="D1983" s="16">
        <v>42537</v>
      </c>
      <c r="E1983" s="15">
        <v>5.99</v>
      </c>
      <c r="Q1983" s="20"/>
      <c r="R1983" s="20"/>
    </row>
    <row r="1984" spans="1:18" x14ac:dyDescent="0.3">
      <c r="A1984" s="16">
        <v>42542</v>
      </c>
      <c r="B1984" s="15">
        <v>5.56</v>
      </c>
      <c r="D1984" s="16">
        <v>42536</v>
      </c>
      <c r="E1984" s="15">
        <v>6.19</v>
      </c>
      <c r="Q1984" s="20"/>
      <c r="R1984" s="20"/>
    </row>
    <row r="1985" spans="1:18" x14ac:dyDescent="0.3">
      <c r="A1985" s="16">
        <v>42541</v>
      </c>
      <c r="B1985" s="15">
        <v>5.85</v>
      </c>
      <c r="D1985" s="16">
        <v>42535</v>
      </c>
      <c r="E1985" s="15">
        <v>6.14</v>
      </c>
      <c r="Q1985" s="20"/>
      <c r="R1985" s="20"/>
    </row>
    <row r="1986" spans="1:18" x14ac:dyDescent="0.3">
      <c r="A1986" s="16">
        <v>42538</v>
      </c>
      <c r="B1986" s="15">
        <v>5.65</v>
      </c>
      <c r="D1986" s="16">
        <v>42534</v>
      </c>
      <c r="E1986" s="15">
        <v>6.14</v>
      </c>
      <c r="Q1986" s="20"/>
      <c r="R1986" s="20"/>
    </row>
    <row r="1987" spans="1:18" x14ac:dyDescent="0.3">
      <c r="A1987" s="16">
        <v>42537</v>
      </c>
      <c r="B1987" s="15">
        <v>5.7</v>
      </c>
      <c r="D1987" s="16">
        <v>42531</v>
      </c>
      <c r="E1987" s="15">
        <v>6.24</v>
      </c>
      <c r="Q1987" s="20"/>
      <c r="R1987" s="20"/>
    </row>
    <row r="1988" spans="1:18" x14ac:dyDescent="0.3">
      <c r="A1988" s="16">
        <v>42536</v>
      </c>
      <c r="B1988" s="15">
        <v>5.9</v>
      </c>
      <c r="D1988" s="16">
        <v>42530</v>
      </c>
      <c r="E1988" s="15">
        <v>6.39</v>
      </c>
      <c r="Q1988" s="20"/>
      <c r="R1988" s="20"/>
    </row>
    <row r="1989" spans="1:18" x14ac:dyDescent="0.3">
      <c r="A1989" s="16">
        <v>42535</v>
      </c>
      <c r="B1989" s="15">
        <v>5.86</v>
      </c>
      <c r="D1989" s="16">
        <v>42529</v>
      </c>
      <c r="E1989" s="15">
        <v>6.38</v>
      </c>
      <c r="Q1989" s="20"/>
      <c r="R1989" s="20"/>
    </row>
    <row r="1990" spans="1:18" x14ac:dyDescent="0.3">
      <c r="A1990" s="16">
        <v>42534</v>
      </c>
      <c r="B1990" s="15">
        <v>5.86</v>
      </c>
      <c r="D1990" s="16">
        <v>42528</v>
      </c>
      <c r="E1990" s="15">
        <v>6.4</v>
      </c>
      <c r="Q1990" s="20"/>
      <c r="R1990" s="20"/>
    </row>
    <row r="1991" spans="1:18" x14ac:dyDescent="0.3">
      <c r="A1991" s="16">
        <v>42531</v>
      </c>
      <c r="B1991" s="15">
        <v>5.94</v>
      </c>
      <c r="D1991" s="16">
        <v>42527</v>
      </c>
      <c r="E1991" s="15">
        <v>6.5</v>
      </c>
      <c r="Q1991" s="20"/>
      <c r="R1991" s="20"/>
    </row>
    <row r="1992" spans="1:18" x14ac:dyDescent="0.3">
      <c r="A1992" s="16">
        <v>42530</v>
      </c>
      <c r="B1992" s="15">
        <v>6.1</v>
      </c>
      <c r="D1992" s="16">
        <v>42524</v>
      </c>
      <c r="E1992" s="15">
        <v>6.24</v>
      </c>
      <c r="Q1992" s="20"/>
      <c r="R1992" s="20"/>
    </row>
    <row r="1993" spans="1:18" x14ac:dyDescent="0.3">
      <c r="A1993" s="16">
        <v>42529</v>
      </c>
      <c r="B1993" s="15">
        <v>6.1</v>
      </c>
      <c r="D1993" s="16">
        <v>42523</v>
      </c>
      <c r="E1993" s="15">
        <v>6.32</v>
      </c>
      <c r="Q1993" s="20"/>
      <c r="R1993" s="20"/>
    </row>
    <row r="1994" spans="1:18" x14ac:dyDescent="0.3">
      <c r="A1994" s="16">
        <v>42528</v>
      </c>
      <c r="B1994" s="15">
        <v>6.11</v>
      </c>
      <c r="D1994" s="16">
        <v>42522</v>
      </c>
      <c r="E1994" s="15">
        <v>6.27</v>
      </c>
      <c r="Q1994" s="20"/>
      <c r="R1994" s="20"/>
    </row>
    <row r="1995" spans="1:18" x14ac:dyDescent="0.3">
      <c r="A1995" s="16">
        <v>42527</v>
      </c>
      <c r="B1995" s="15">
        <v>6.2</v>
      </c>
      <c r="D1995" s="16">
        <v>42521</v>
      </c>
      <c r="E1995" s="15">
        <v>6.4</v>
      </c>
      <c r="Q1995" s="20"/>
      <c r="R1995" s="20"/>
    </row>
    <row r="1996" spans="1:18" x14ac:dyDescent="0.3">
      <c r="A1996" s="16">
        <v>42524</v>
      </c>
      <c r="B1996" s="15">
        <v>5.93</v>
      </c>
      <c r="D1996" s="16">
        <v>42520</v>
      </c>
      <c r="E1996" s="15">
        <v>6.42</v>
      </c>
      <c r="Q1996" s="20"/>
      <c r="R1996" s="20"/>
    </row>
    <row r="1997" spans="1:18" x14ac:dyDescent="0.3">
      <c r="A1997" s="16">
        <v>42523</v>
      </c>
      <c r="B1997" s="15">
        <v>6.01</v>
      </c>
      <c r="D1997" s="16">
        <v>42517</v>
      </c>
      <c r="E1997" s="15">
        <v>6.34</v>
      </c>
      <c r="Q1997" s="20"/>
      <c r="R1997" s="20"/>
    </row>
    <row r="1998" spans="1:18" x14ac:dyDescent="0.3">
      <c r="A1998" s="16">
        <v>42522</v>
      </c>
      <c r="B1998" s="15">
        <v>5.95</v>
      </c>
      <c r="D1998" s="16">
        <v>42516</v>
      </c>
      <c r="E1998" s="15">
        <v>6.32</v>
      </c>
      <c r="Q1998" s="20"/>
      <c r="R1998" s="20"/>
    </row>
    <row r="1999" spans="1:18" x14ac:dyDescent="0.3">
      <c r="A1999" s="16">
        <v>42521</v>
      </c>
      <c r="B1999" s="15">
        <v>6.09</v>
      </c>
      <c r="D1999" s="16">
        <v>42515</v>
      </c>
      <c r="E1999" s="15">
        <v>6.16</v>
      </c>
      <c r="Q1999" s="20"/>
      <c r="R1999" s="20"/>
    </row>
    <row r="2000" spans="1:18" x14ac:dyDescent="0.3">
      <c r="A2000" s="16">
        <v>42520</v>
      </c>
      <c r="B2000" s="15">
        <v>6.1</v>
      </c>
      <c r="D2000" s="16">
        <v>42514</v>
      </c>
      <c r="E2000" s="15">
        <v>6.09</v>
      </c>
      <c r="Q2000" s="20"/>
      <c r="R2000" s="20"/>
    </row>
    <row r="2001" spans="1:18" x14ac:dyDescent="0.3">
      <c r="A2001" s="16">
        <v>42517</v>
      </c>
      <c r="B2001" s="15">
        <v>6.03</v>
      </c>
      <c r="D2001" s="16">
        <v>42513</v>
      </c>
      <c r="E2001" s="15">
        <v>6.03</v>
      </c>
      <c r="Q2001" s="20"/>
      <c r="R2001" s="20"/>
    </row>
    <row r="2002" spans="1:18" x14ac:dyDescent="0.3">
      <c r="A2002" s="16">
        <v>42516</v>
      </c>
      <c r="B2002" s="15">
        <v>6.01</v>
      </c>
      <c r="D2002" s="16">
        <v>42510</v>
      </c>
      <c r="E2002" s="15">
        <v>6.26</v>
      </c>
      <c r="Q2002" s="20"/>
      <c r="R2002" s="20"/>
    </row>
    <row r="2003" spans="1:18" x14ac:dyDescent="0.3">
      <c r="A2003" s="16">
        <v>42515</v>
      </c>
      <c r="B2003" s="15">
        <v>5.85</v>
      </c>
      <c r="D2003" s="16">
        <v>42509</v>
      </c>
      <c r="E2003" s="15">
        <v>6.29</v>
      </c>
      <c r="Q2003" s="20"/>
      <c r="R2003" s="20"/>
    </row>
    <row r="2004" spans="1:18" x14ac:dyDescent="0.3">
      <c r="A2004" s="16">
        <v>42514</v>
      </c>
      <c r="B2004" s="15">
        <v>5.78</v>
      </c>
      <c r="D2004" s="16">
        <v>42508</v>
      </c>
      <c r="E2004" s="15">
        <v>6.35</v>
      </c>
      <c r="Q2004" s="20"/>
      <c r="R2004" s="20"/>
    </row>
    <row r="2005" spans="1:18" x14ac:dyDescent="0.3">
      <c r="A2005" s="16">
        <v>42513</v>
      </c>
      <c r="B2005" s="15">
        <v>5.72</v>
      </c>
      <c r="D2005" s="16">
        <v>42507</v>
      </c>
      <c r="E2005" s="15">
        <v>6.34</v>
      </c>
      <c r="Q2005" s="20"/>
      <c r="R2005" s="20"/>
    </row>
    <row r="2006" spans="1:18" x14ac:dyDescent="0.3">
      <c r="A2006" s="16">
        <v>42510</v>
      </c>
      <c r="B2006" s="15">
        <v>5.95</v>
      </c>
      <c r="D2006" s="16">
        <v>42506</v>
      </c>
      <c r="E2006" s="15">
        <v>6.4</v>
      </c>
      <c r="Q2006" s="20"/>
      <c r="R2006" s="20"/>
    </row>
    <row r="2007" spans="1:18" x14ac:dyDescent="0.3">
      <c r="A2007" s="16">
        <v>42509</v>
      </c>
      <c r="B2007" s="15">
        <v>5.97</v>
      </c>
      <c r="D2007" s="16">
        <v>42503</v>
      </c>
      <c r="E2007" s="15">
        <v>6.15</v>
      </c>
      <c r="Q2007" s="20"/>
      <c r="R2007" s="20"/>
    </row>
    <row r="2008" spans="1:18" x14ac:dyDescent="0.3">
      <c r="A2008" s="16">
        <v>42508</v>
      </c>
      <c r="B2008" s="15">
        <v>6.04</v>
      </c>
      <c r="D2008" s="16">
        <v>42502</v>
      </c>
      <c r="E2008" s="15">
        <v>6.09</v>
      </c>
      <c r="Q2008" s="20"/>
      <c r="R2008" s="20"/>
    </row>
    <row r="2009" spans="1:18" x14ac:dyDescent="0.3">
      <c r="A2009" s="16">
        <v>42507</v>
      </c>
      <c r="B2009" s="15">
        <v>6.03</v>
      </c>
      <c r="D2009" s="16">
        <v>42501</v>
      </c>
      <c r="E2009" s="15">
        <v>6.32</v>
      </c>
      <c r="Q2009" s="20"/>
      <c r="R2009" s="20"/>
    </row>
    <row r="2010" spans="1:18" x14ac:dyDescent="0.3">
      <c r="A2010" s="16">
        <v>42506</v>
      </c>
      <c r="B2010" s="15">
        <v>6.07</v>
      </c>
      <c r="D2010" s="16">
        <v>42500</v>
      </c>
      <c r="E2010" s="15">
        <v>6.2</v>
      </c>
      <c r="Q2010" s="20"/>
      <c r="R2010" s="20"/>
    </row>
    <row r="2011" spans="1:18" x14ac:dyDescent="0.3">
      <c r="A2011" s="16">
        <v>42503</v>
      </c>
      <c r="B2011" s="15">
        <v>5.81</v>
      </c>
      <c r="D2011" s="16">
        <v>42499</v>
      </c>
      <c r="E2011" s="15">
        <v>6</v>
      </c>
      <c r="Q2011" s="20"/>
      <c r="R2011" s="20"/>
    </row>
    <row r="2012" spans="1:18" x14ac:dyDescent="0.3">
      <c r="A2012" s="16">
        <v>42502</v>
      </c>
      <c r="B2012" s="15">
        <v>5.8</v>
      </c>
      <c r="D2012" s="16">
        <v>42496</v>
      </c>
      <c r="E2012" s="15">
        <v>6.15</v>
      </c>
      <c r="Q2012" s="20"/>
      <c r="R2012" s="20"/>
    </row>
    <row r="2013" spans="1:18" x14ac:dyDescent="0.3">
      <c r="A2013" s="16">
        <v>42501</v>
      </c>
      <c r="B2013" s="15">
        <v>5.99</v>
      </c>
      <c r="D2013" s="16">
        <v>42495</v>
      </c>
      <c r="E2013" s="15">
        <v>6.49</v>
      </c>
      <c r="Q2013" s="20"/>
      <c r="R2013" s="20"/>
    </row>
    <row r="2014" spans="1:18" x14ac:dyDescent="0.3">
      <c r="A2014" s="16">
        <v>42500</v>
      </c>
      <c r="B2014" s="15">
        <v>5.89</v>
      </c>
      <c r="D2014" s="16">
        <v>42494</v>
      </c>
      <c r="E2014" s="15">
        <v>6.43</v>
      </c>
      <c r="Q2014" s="20"/>
      <c r="R2014" s="20"/>
    </row>
    <row r="2015" spans="1:18" x14ac:dyDescent="0.3">
      <c r="A2015" s="16">
        <v>42499</v>
      </c>
      <c r="B2015" s="15">
        <v>5.69</v>
      </c>
      <c r="D2015" s="16">
        <v>42493</v>
      </c>
      <c r="E2015" s="15">
        <v>6.29</v>
      </c>
      <c r="Q2015" s="20"/>
      <c r="R2015" s="20"/>
    </row>
    <row r="2016" spans="1:18" x14ac:dyDescent="0.3">
      <c r="A2016" s="16">
        <v>42496</v>
      </c>
      <c r="B2016" s="15">
        <v>5.85</v>
      </c>
      <c r="D2016" s="16">
        <v>42492</v>
      </c>
      <c r="E2016" s="15">
        <v>6.42</v>
      </c>
      <c r="Q2016" s="20"/>
      <c r="R2016" s="20"/>
    </row>
    <row r="2017" spans="1:18" x14ac:dyDescent="0.3">
      <c r="A2017" s="16">
        <v>42495</v>
      </c>
      <c r="B2017" s="15">
        <v>6.2</v>
      </c>
      <c r="D2017" s="16">
        <v>42489</v>
      </c>
      <c r="E2017" s="15">
        <v>6.48</v>
      </c>
      <c r="Q2017" s="20"/>
      <c r="R2017" s="20"/>
    </row>
    <row r="2018" spans="1:18" x14ac:dyDescent="0.3">
      <c r="A2018" s="16">
        <v>42494</v>
      </c>
      <c r="B2018" s="15">
        <v>6.12</v>
      </c>
      <c r="D2018" s="16">
        <v>42488</v>
      </c>
      <c r="E2018" s="15">
        <v>6.64</v>
      </c>
      <c r="Q2018" s="20"/>
      <c r="R2018" s="20"/>
    </row>
    <row r="2019" spans="1:18" x14ac:dyDescent="0.3">
      <c r="A2019" s="16">
        <v>42493</v>
      </c>
      <c r="B2019" s="15">
        <v>5.96</v>
      </c>
      <c r="D2019" s="16">
        <v>42487</v>
      </c>
      <c r="E2019" s="15">
        <v>7.14</v>
      </c>
      <c r="Q2019" s="20"/>
      <c r="R2019" s="20"/>
    </row>
    <row r="2020" spans="1:18" x14ac:dyDescent="0.3">
      <c r="A2020" s="16">
        <v>42492</v>
      </c>
      <c r="B2020" s="15">
        <v>6.07</v>
      </c>
      <c r="D2020" s="16">
        <v>42486</v>
      </c>
      <c r="E2020" s="15">
        <v>6.92</v>
      </c>
      <c r="Q2020" s="20"/>
      <c r="R2020" s="20"/>
    </row>
    <row r="2021" spans="1:18" x14ac:dyDescent="0.3">
      <c r="A2021" s="16">
        <v>42489</v>
      </c>
      <c r="B2021" s="15">
        <v>6.16</v>
      </c>
      <c r="D2021" s="16">
        <v>42485</v>
      </c>
      <c r="E2021" s="15">
        <v>6.2</v>
      </c>
      <c r="Q2021" s="20"/>
      <c r="R2021" s="20"/>
    </row>
    <row r="2022" spans="1:18" x14ac:dyDescent="0.3">
      <c r="A2022" s="16">
        <v>42488</v>
      </c>
      <c r="B2022" s="15">
        <v>6.33</v>
      </c>
      <c r="D2022" s="16">
        <v>42482</v>
      </c>
      <c r="E2022" s="15">
        <v>6.26</v>
      </c>
      <c r="Q2022" s="20"/>
      <c r="R2022" s="20"/>
    </row>
    <row r="2023" spans="1:18" x14ac:dyDescent="0.3">
      <c r="A2023" s="16">
        <v>42487</v>
      </c>
      <c r="B2023" s="15">
        <v>6.84</v>
      </c>
      <c r="D2023" s="16">
        <v>42481</v>
      </c>
      <c r="E2023" s="15">
        <v>6.04</v>
      </c>
      <c r="Q2023" s="20"/>
      <c r="R2023" s="20"/>
    </row>
    <row r="2024" spans="1:18" x14ac:dyDescent="0.3">
      <c r="A2024" s="16">
        <v>42486</v>
      </c>
      <c r="B2024" s="15">
        <v>6.6</v>
      </c>
      <c r="D2024" s="16">
        <v>42480</v>
      </c>
      <c r="E2024" s="15">
        <v>5.83</v>
      </c>
      <c r="Q2024" s="20"/>
      <c r="R2024" s="20"/>
    </row>
    <row r="2025" spans="1:18" x14ac:dyDescent="0.3">
      <c r="A2025" s="16">
        <v>42485</v>
      </c>
      <c r="B2025" s="15">
        <v>5.9</v>
      </c>
      <c r="D2025" s="16">
        <v>42479</v>
      </c>
      <c r="E2025" s="15">
        <v>5.87</v>
      </c>
      <c r="Q2025" s="20"/>
      <c r="R2025" s="20"/>
    </row>
    <row r="2026" spans="1:18" x14ac:dyDescent="0.3">
      <c r="A2026" s="16">
        <v>42482</v>
      </c>
      <c r="B2026" s="15">
        <v>5.96</v>
      </c>
      <c r="D2026" s="16">
        <v>42478</v>
      </c>
      <c r="E2026" s="15">
        <v>5.77</v>
      </c>
      <c r="Q2026" s="20"/>
      <c r="R2026" s="20"/>
    </row>
    <row r="2027" spans="1:18" x14ac:dyDescent="0.3">
      <c r="A2027" s="16">
        <v>42481</v>
      </c>
      <c r="B2027" s="15">
        <v>5.73</v>
      </c>
      <c r="D2027" s="16">
        <v>42475</v>
      </c>
      <c r="E2027" s="15">
        <v>5.77</v>
      </c>
      <c r="Q2027" s="20"/>
      <c r="R2027" s="20"/>
    </row>
    <row r="2028" spans="1:18" x14ac:dyDescent="0.3">
      <c r="A2028" s="16">
        <v>42480</v>
      </c>
      <c r="B2028" s="15">
        <v>5.53</v>
      </c>
      <c r="D2028" s="16">
        <v>42474</v>
      </c>
      <c r="E2028" s="15">
        <v>5.91</v>
      </c>
      <c r="Q2028" s="20"/>
      <c r="R2028" s="20"/>
    </row>
    <row r="2029" spans="1:18" x14ac:dyDescent="0.3">
      <c r="A2029" s="16">
        <v>42479</v>
      </c>
      <c r="B2029" s="15">
        <v>5.55</v>
      </c>
      <c r="D2029" s="16">
        <v>42473</v>
      </c>
      <c r="E2029" s="15">
        <v>5.84</v>
      </c>
      <c r="Q2029" s="20"/>
      <c r="R2029" s="20"/>
    </row>
    <row r="2030" spans="1:18" x14ac:dyDescent="0.3">
      <c r="A2030" s="16">
        <v>42478</v>
      </c>
      <c r="B2030" s="15">
        <v>5.46</v>
      </c>
      <c r="D2030" s="16">
        <v>42472</v>
      </c>
      <c r="E2030" s="15">
        <v>5.9</v>
      </c>
      <c r="Q2030" s="20"/>
      <c r="R2030" s="20"/>
    </row>
    <row r="2031" spans="1:18" x14ac:dyDescent="0.3">
      <c r="A2031" s="16">
        <v>42475</v>
      </c>
      <c r="B2031" s="15">
        <v>5.48</v>
      </c>
      <c r="D2031" s="16">
        <v>42471</v>
      </c>
      <c r="E2031" s="15">
        <v>5.88</v>
      </c>
      <c r="Q2031" s="20"/>
      <c r="R2031" s="20"/>
    </row>
    <row r="2032" spans="1:18" x14ac:dyDescent="0.3">
      <c r="A2032" s="16">
        <v>42474</v>
      </c>
      <c r="B2032" s="15">
        <v>5.59</v>
      </c>
      <c r="D2032" s="16">
        <v>42468</v>
      </c>
      <c r="E2032" s="15">
        <v>5.72</v>
      </c>
      <c r="Q2032" s="20"/>
      <c r="R2032" s="20"/>
    </row>
    <row r="2033" spans="1:18" x14ac:dyDescent="0.3">
      <c r="A2033" s="16">
        <v>42473</v>
      </c>
      <c r="B2033" s="15">
        <v>5.52</v>
      </c>
      <c r="D2033" s="16">
        <v>42467</v>
      </c>
      <c r="E2033" s="15">
        <v>5.57</v>
      </c>
      <c r="Q2033" s="20"/>
      <c r="R2033" s="20"/>
    </row>
    <row r="2034" spans="1:18" x14ac:dyDescent="0.3">
      <c r="A2034" s="16">
        <v>42472</v>
      </c>
      <c r="B2034" s="15">
        <v>5.57</v>
      </c>
      <c r="D2034" s="16">
        <v>42466</v>
      </c>
      <c r="E2034" s="15">
        <v>5.6</v>
      </c>
      <c r="Q2034" s="20"/>
      <c r="R2034" s="20"/>
    </row>
    <row r="2035" spans="1:18" x14ac:dyDescent="0.3">
      <c r="A2035" s="16">
        <v>42471</v>
      </c>
      <c r="B2035" s="15">
        <v>5.56</v>
      </c>
      <c r="D2035" s="16">
        <v>42465</v>
      </c>
      <c r="E2035" s="15">
        <v>5.53</v>
      </c>
      <c r="Q2035" s="20"/>
      <c r="R2035" s="20"/>
    </row>
    <row r="2036" spans="1:18" x14ac:dyDescent="0.3">
      <c r="A2036" s="16">
        <v>42468</v>
      </c>
      <c r="B2036" s="15">
        <v>5.4</v>
      </c>
      <c r="D2036" s="16">
        <v>42464</v>
      </c>
      <c r="E2036" s="15">
        <v>5.62</v>
      </c>
      <c r="Q2036" s="20"/>
      <c r="R2036" s="20"/>
    </row>
    <row r="2037" spans="1:18" x14ac:dyDescent="0.3">
      <c r="A2037" s="16">
        <v>42467</v>
      </c>
      <c r="B2037" s="15">
        <v>5.26</v>
      </c>
      <c r="D2037" s="16">
        <v>42461</v>
      </c>
      <c r="E2037" s="15">
        <v>5.49</v>
      </c>
      <c r="Q2037" s="20"/>
      <c r="R2037" s="20"/>
    </row>
    <row r="2038" spans="1:18" x14ac:dyDescent="0.3">
      <c r="A2038" s="16">
        <v>42466</v>
      </c>
      <c r="B2038" s="15">
        <v>5.3</v>
      </c>
      <c r="D2038" s="16">
        <v>42460</v>
      </c>
      <c r="E2038" s="15">
        <v>5.51</v>
      </c>
      <c r="Q2038" s="20"/>
      <c r="R2038" s="20"/>
    </row>
    <row r="2039" spans="1:18" x14ac:dyDescent="0.3">
      <c r="A2039" s="16">
        <v>42465</v>
      </c>
      <c r="B2039" s="15">
        <v>5.21</v>
      </c>
      <c r="D2039" s="16">
        <v>42459</v>
      </c>
      <c r="E2039" s="15">
        <v>5.26</v>
      </c>
      <c r="Q2039" s="20"/>
      <c r="R2039" s="20"/>
    </row>
    <row r="2040" spans="1:18" x14ac:dyDescent="0.3">
      <c r="A2040" s="16">
        <v>42464</v>
      </c>
      <c r="B2040" s="15">
        <v>5.3</v>
      </c>
      <c r="D2040" s="16">
        <v>42458</v>
      </c>
      <c r="E2040" s="15">
        <v>5.08</v>
      </c>
      <c r="Q2040" s="20"/>
      <c r="R2040" s="20"/>
    </row>
    <row r="2041" spans="1:18" x14ac:dyDescent="0.3">
      <c r="A2041" s="16">
        <v>42461</v>
      </c>
      <c r="B2041" s="15">
        <v>5.18</v>
      </c>
      <c r="D2041" s="16">
        <v>42453</v>
      </c>
      <c r="E2041" s="15">
        <v>5.15</v>
      </c>
      <c r="Q2041" s="20"/>
      <c r="R2041" s="20"/>
    </row>
    <row r="2042" spans="1:18" x14ac:dyDescent="0.3">
      <c r="A2042" s="16">
        <v>42460</v>
      </c>
      <c r="B2042" s="15">
        <v>5.2</v>
      </c>
      <c r="D2042" s="16">
        <v>42452</v>
      </c>
      <c r="E2042" s="15">
        <v>5.0999999999999996</v>
      </c>
      <c r="Q2042" s="20"/>
      <c r="R2042" s="20"/>
    </row>
    <row r="2043" spans="1:18" x14ac:dyDescent="0.3">
      <c r="A2043" s="16">
        <v>42459</v>
      </c>
      <c r="B2043" s="15">
        <v>4.95</v>
      </c>
      <c r="D2043" s="16">
        <v>42451</v>
      </c>
      <c r="E2043" s="15">
        <v>5.12</v>
      </c>
      <c r="Q2043" s="20"/>
      <c r="R2043" s="20"/>
    </row>
    <row r="2044" spans="1:18" x14ac:dyDescent="0.3">
      <c r="A2044" s="16">
        <v>42458</v>
      </c>
      <c r="B2044" s="15">
        <v>4.7699999999999996</v>
      </c>
      <c r="D2044" s="16">
        <v>42450</v>
      </c>
      <c r="E2044" s="15">
        <v>5.17</v>
      </c>
      <c r="Q2044" s="20"/>
      <c r="R2044" s="20"/>
    </row>
    <row r="2045" spans="1:18" x14ac:dyDescent="0.3">
      <c r="A2045" s="16">
        <v>42453</v>
      </c>
      <c r="B2045" s="15">
        <v>4.84</v>
      </c>
      <c r="D2045" s="16">
        <v>42447</v>
      </c>
      <c r="E2045" s="15">
        <v>5.24</v>
      </c>
      <c r="Q2045" s="20"/>
      <c r="R2045" s="20"/>
    </row>
    <row r="2046" spans="1:18" x14ac:dyDescent="0.3">
      <c r="A2046" s="16">
        <v>42452</v>
      </c>
      <c r="B2046" s="15">
        <v>4.8</v>
      </c>
      <c r="D2046" s="16">
        <v>42446</v>
      </c>
      <c r="E2046" s="15">
        <v>5.3</v>
      </c>
      <c r="Q2046" s="20"/>
      <c r="R2046" s="20"/>
    </row>
    <row r="2047" spans="1:18" x14ac:dyDescent="0.3">
      <c r="A2047" s="16">
        <v>42451</v>
      </c>
      <c r="B2047" s="15">
        <v>4.82</v>
      </c>
      <c r="D2047" s="16">
        <v>42445</v>
      </c>
      <c r="E2047" s="15">
        <v>5.26</v>
      </c>
      <c r="Q2047" s="20"/>
      <c r="R2047" s="20"/>
    </row>
    <row r="2048" spans="1:18" x14ac:dyDescent="0.3">
      <c r="A2048" s="16">
        <v>42450</v>
      </c>
      <c r="B2048" s="15">
        <v>4.8600000000000003</v>
      </c>
      <c r="D2048" s="16">
        <v>42444</v>
      </c>
      <c r="E2048" s="15">
        <v>5.16</v>
      </c>
      <c r="Q2048" s="20"/>
      <c r="R2048" s="20"/>
    </row>
    <row r="2049" spans="1:18" x14ac:dyDescent="0.3">
      <c r="A2049" s="16">
        <v>42447</v>
      </c>
      <c r="B2049" s="15">
        <v>4.9400000000000004</v>
      </c>
      <c r="D2049" s="16">
        <v>42443</v>
      </c>
      <c r="E2049" s="15">
        <v>5.19</v>
      </c>
      <c r="Q2049" s="20"/>
      <c r="R2049" s="20"/>
    </row>
    <row r="2050" spans="1:18" x14ac:dyDescent="0.3">
      <c r="A2050" s="16">
        <v>42446</v>
      </c>
      <c r="B2050" s="15">
        <v>5</v>
      </c>
      <c r="D2050" s="16">
        <v>42440</v>
      </c>
      <c r="E2050" s="15">
        <v>5.31</v>
      </c>
      <c r="Q2050" s="20"/>
      <c r="R2050" s="20"/>
    </row>
    <row r="2051" spans="1:18" x14ac:dyDescent="0.3">
      <c r="A2051" s="16">
        <v>42445</v>
      </c>
      <c r="B2051" s="15">
        <v>4.97</v>
      </c>
      <c r="D2051" s="16">
        <v>42439</v>
      </c>
      <c r="E2051" s="15">
        <v>5.22</v>
      </c>
      <c r="Q2051" s="20"/>
      <c r="R2051" s="20"/>
    </row>
    <row r="2052" spans="1:18" x14ac:dyDescent="0.3">
      <c r="A2052" s="16">
        <v>42444</v>
      </c>
      <c r="B2052" s="15">
        <v>4.8499999999999996</v>
      </c>
      <c r="D2052" s="16">
        <v>42438</v>
      </c>
      <c r="E2052" s="15">
        <v>5.39</v>
      </c>
      <c r="Q2052" s="20"/>
      <c r="R2052" s="20"/>
    </row>
    <row r="2053" spans="1:18" x14ac:dyDescent="0.3">
      <c r="A2053" s="16">
        <v>42443</v>
      </c>
      <c r="B2053" s="15">
        <v>4.87</v>
      </c>
      <c r="D2053" s="16">
        <v>42437</v>
      </c>
      <c r="E2053" s="15">
        <v>5.34</v>
      </c>
      <c r="Q2053" s="20"/>
      <c r="R2053" s="20"/>
    </row>
    <row r="2054" spans="1:18" x14ac:dyDescent="0.3">
      <c r="A2054" s="16">
        <v>42440</v>
      </c>
      <c r="B2054" s="15">
        <v>4.97</v>
      </c>
      <c r="D2054" s="16">
        <v>42436</v>
      </c>
      <c r="E2054" s="15">
        <v>5.4</v>
      </c>
      <c r="Q2054" s="20"/>
      <c r="R2054" s="20"/>
    </row>
    <row r="2055" spans="1:18" x14ac:dyDescent="0.3">
      <c r="A2055" s="16">
        <v>42439</v>
      </c>
      <c r="B2055" s="15">
        <v>4.9000000000000004</v>
      </c>
      <c r="D2055" s="16">
        <v>42433</v>
      </c>
      <c r="E2055" s="15">
        <v>5.22</v>
      </c>
      <c r="Q2055" s="20"/>
      <c r="R2055" s="20"/>
    </row>
    <row r="2056" spans="1:18" x14ac:dyDescent="0.3">
      <c r="A2056" s="16">
        <v>42438</v>
      </c>
      <c r="B2056" s="15">
        <v>5.08</v>
      </c>
      <c r="D2056" s="16">
        <v>42432</v>
      </c>
      <c r="E2056" s="15">
        <v>5.2</v>
      </c>
      <c r="Q2056" s="20"/>
      <c r="R2056" s="20"/>
    </row>
    <row r="2057" spans="1:18" x14ac:dyDescent="0.3">
      <c r="A2057" s="16">
        <v>42437</v>
      </c>
      <c r="B2057" s="15">
        <v>5</v>
      </c>
      <c r="D2057" s="16">
        <v>42431</v>
      </c>
      <c r="E2057" s="15">
        <v>5.28</v>
      </c>
      <c r="Q2057" s="20"/>
      <c r="R2057" s="20"/>
    </row>
    <row r="2058" spans="1:18" x14ac:dyDescent="0.3">
      <c r="A2058" s="16">
        <v>42436</v>
      </c>
      <c r="B2058" s="15">
        <v>5.08</v>
      </c>
      <c r="D2058" s="16">
        <v>42430</v>
      </c>
      <c r="E2058" s="15">
        <v>5.31</v>
      </c>
      <c r="Q2058" s="20"/>
      <c r="R2058" s="20"/>
    </row>
    <row r="2059" spans="1:18" x14ac:dyDescent="0.3">
      <c r="A2059" s="16">
        <v>42433</v>
      </c>
      <c r="B2059" s="15">
        <v>4.9000000000000004</v>
      </c>
      <c r="D2059" s="16">
        <v>42429</v>
      </c>
      <c r="E2059" s="15">
        <v>5.32</v>
      </c>
      <c r="Q2059" s="20"/>
      <c r="R2059" s="20"/>
    </row>
    <row r="2060" spans="1:18" x14ac:dyDescent="0.3">
      <c r="A2060" s="16">
        <v>42432</v>
      </c>
      <c r="B2060" s="15">
        <v>4.87</v>
      </c>
      <c r="D2060" s="16">
        <v>42426</v>
      </c>
      <c r="E2060" s="15">
        <v>5.32</v>
      </c>
      <c r="Q2060" s="20"/>
      <c r="R2060" s="20"/>
    </row>
    <row r="2061" spans="1:18" x14ac:dyDescent="0.3">
      <c r="A2061" s="16">
        <v>42431</v>
      </c>
      <c r="B2061" s="15">
        <v>4.95</v>
      </c>
      <c r="D2061" s="16">
        <v>42425</v>
      </c>
      <c r="E2061" s="15">
        <v>5.4</v>
      </c>
      <c r="Q2061" s="20"/>
      <c r="R2061" s="20"/>
    </row>
    <row r="2062" spans="1:18" x14ac:dyDescent="0.3">
      <c r="A2062" s="16">
        <v>42430</v>
      </c>
      <c r="B2062" s="15">
        <v>4.97</v>
      </c>
      <c r="D2062" s="16">
        <v>42424</v>
      </c>
      <c r="E2062" s="15">
        <v>5.19</v>
      </c>
      <c r="Q2062" s="20"/>
      <c r="R2062" s="20"/>
    </row>
    <row r="2063" spans="1:18" x14ac:dyDescent="0.3">
      <c r="A2063" s="16">
        <v>42429</v>
      </c>
      <c r="B2063" s="15">
        <v>4.9800000000000004</v>
      </c>
      <c r="D2063" s="16">
        <v>42423</v>
      </c>
      <c r="E2063" s="15">
        <v>5.23</v>
      </c>
      <c r="Q2063" s="20"/>
      <c r="R2063" s="20"/>
    </row>
    <row r="2064" spans="1:18" x14ac:dyDescent="0.3">
      <c r="A2064" s="16">
        <v>42426</v>
      </c>
      <c r="B2064" s="15">
        <v>4.9800000000000004</v>
      </c>
      <c r="D2064" s="16">
        <v>42422</v>
      </c>
      <c r="E2064" s="15">
        <v>5.76</v>
      </c>
      <c r="Q2064" s="20"/>
      <c r="R2064" s="20"/>
    </row>
    <row r="2065" spans="1:18" x14ac:dyDescent="0.3">
      <c r="A2065" s="16">
        <v>42425</v>
      </c>
      <c r="B2065" s="15">
        <v>5.05</v>
      </c>
      <c r="D2065" s="16">
        <v>42419</v>
      </c>
      <c r="E2065" s="15">
        <v>5.51</v>
      </c>
      <c r="Q2065" s="20"/>
      <c r="R2065" s="20"/>
    </row>
    <row r="2066" spans="1:18" x14ac:dyDescent="0.3">
      <c r="A2066" s="16">
        <v>42424</v>
      </c>
      <c r="B2066" s="15">
        <v>4.8600000000000003</v>
      </c>
      <c r="D2066" s="16">
        <v>42418</v>
      </c>
      <c r="E2066" s="15">
        <v>5.6</v>
      </c>
      <c r="Q2066" s="20"/>
      <c r="R2066" s="20"/>
    </row>
    <row r="2067" spans="1:18" x14ac:dyDescent="0.3">
      <c r="A2067" s="16">
        <v>42423</v>
      </c>
      <c r="B2067" s="15">
        <v>4.88</v>
      </c>
      <c r="D2067" s="16">
        <v>42417</v>
      </c>
      <c r="E2067" s="15">
        <v>5.44</v>
      </c>
      <c r="Q2067" s="20"/>
      <c r="R2067" s="20"/>
    </row>
    <row r="2068" spans="1:18" x14ac:dyDescent="0.3">
      <c r="A2068" s="16">
        <v>42422</v>
      </c>
      <c r="B2068" s="15">
        <v>5.39</v>
      </c>
      <c r="D2068" s="16">
        <v>42416</v>
      </c>
      <c r="E2068" s="15">
        <v>5.04</v>
      </c>
      <c r="Q2068" s="20"/>
      <c r="R2068" s="20"/>
    </row>
    <row r="2069" spans="1:18" x14ac:dyDescent="0.3">
      <c r="A2069" s="16">
        <v>42419</v>
      </c>
      <c r="B2069" s="15">
        <v>5.15</v>
      </c>
      <c r="D2069" s="16">
        <v>42415</v>
      </c>
      <c r="E2069" s="15">
        <v>5.16</v>
      </c>
      <c r="Q2069" s="20"/>
      <c r="R2069" s="20"/>
    </row>
    <row r="2070" spans="1:18" x14ac:dyDescent="0.3">
      <c r="A2070" s="16">
        <v>42418</v>
      </c>
      <c r="B2070" s="15">
        <v>5.24</v>
      </c>
      <c r="D2070" s="16">
        <v>42412</v>
      </c>
      <c r="E2070" s="15">
        <v>5.42</v>
      </c>
      <c r="Q2070" s="20"/>
      <c r="R2070" s="20"/>
    </row>
    <row r="2071" spans="1:18" x14ac:dyDescent="0.3">
      <c r="A2071" s="16">
        <v>42417</v>
      </c>
      <c r="B2071" s="15">
        <v>5.08</v>
      </c>
      <c r="D2071" s="16">
        <v>42411</v>
      </c>
      <c r="E2071" s="15">
        <v>5.0999999999999996</v>
      </c>
      <c r="Q2071" s="20"/>
      <c r="R2071" s="20"/>
    </row>
    <row r="2072" spans="1:18" x14ac:dyDescent="0.3">
      <c r="A2072" s="16">
        <v>42416</v>
      </c>
      <c r="B2072" s="15">
        <v>4.68</v>
      </c>
      <c r="D2072" s="16">
        <v>42410</v>
      </c>
      <c r="E2072" s="15">
        <v>5.26</v>
      </c>
      <c r="Q2072" s="20"/>
      <c r="R2072" s="20"/>
    </row>
    <row r="2073" spans="1:18" x14ac:dyDescent="0.3">
      <c r="A2073" s="16">
        <v>42415</v>
      </c>
      <c r="B2073" s="15">
        <v>4.8</v>
      </c>
      <c r="D2073" s="16">
        <v>42409</v>
      </c>
      <c r="E2073" s="15">
        <v>5.34</v>
      </c>
      <c r="Q2073" s="20"/>
      <c r="R2073" s="20"/>
    </row>
    <row r="2074" spans="1:18" x14ac:dyDescent="0.3">
      <c r="A2074" s="16">
        <v>42412</v>
      </c>
      <c r="B2074" s="15">
        <v>5.05</v>
      </c>
      <c r="D2074" s="16">
        <v>42408</v>
      </c>
      <c r="E2074" s="15">
        <v>5.68</v>
      </c>
      <c r="Q2074" s="20"/>
      <c r="R2074" s="20"/>
    </row>
    <row r="2075" spans="1:18" x14ac:dyDescent="0.3">
      <c r="A2075" s="16">
        <v>42411</v>
      </c>
      <c r="B2075" s="15">
        <v>4.72</v>
      </c>
      <c r="D2075" s="16">
        <v>42405</v>
      </c>
      <c r="E2075" s="15">
        <v>6.01</v>
      </c>
      <c r="Q2075" s="20"/>
      <c r="R2075" s="20"/>
    </row>
    <row r="2076" spans="1:18" x14ac:dyDescent="0.3">
      <c r="A2076" s="16">
        <v>42410</v>
      </c>
      <c r="B2076" s="15">
        <v>4.87</v>
      </c>
      <c r="D2076" s="16">
        <v>42404</v>
      </c>
      <c r="E2076" s="15">
        <v>6.11</v>
      </c>
      <c r="Q2076" s="20"/>
      <c r="R2076" s="20"/>
    </row>
    <row r="2077" spans="1:18" x14ac:dyDescent="0.3">
      <c r="A2077" s="16">
        <v>42409</v>
      </c>
      <c r="B2077" s="15">
        <v>4.9400000000000004</v>
      </c>
      <c r="D2077" s="16">
        <v>42403</v>
      </c>
      <c r="E2077" s="15">
        <v>6.13</v>
      </c>
      <c r="Q2077" s="20"/>
      <c r="R2077" s="20"/>
    </row>
    <row r="2078" spans="1:18" x14ac:dyDescent="0.3">
      <c r="A2078" s="16">
        <v>42408</v>
      </c>
      <c r="B2078" s="15">
        <v>5.23</v>
      </c>
      <c r="D2078" s="16">
        <v>42402</v>
      </c>
      <c r="E2078" s="15">
        <v>6.33</v>
      </c>
      <c r="Q2078" s="20"/>
      <c r="R2078" s="20"/>
    </row>
    <row r="2079" spans="1:18" x14ac:dyDescent="0.3">
      <c r="A2079" s="16">
        <v>42405</v>
      </c>
      <c r="B2079" s="15">
        <v>5.54</v>
      </c>
      <c r="D2079" s="16">
        <v>42401</v>
      </c>
      <c r="E2079" s="15">
        <v>6.21</v>
      </c>
      <c r="Q2079" s="20"/>
      <c r="R2079" s="20"/>
    </row>
    <row r="2080" spans="1:18" x14ac:dyDescent="0.3">
      <c r="A2080" s="16">
        <v>42404</v>
      </c>
      <c r="B2080" s="15">
        <v>5.6</v>
      </c>
      <c r="D2080" s="16">
        <v>42398</v>
      </c>
      <c r="E2080" s="15">
        <v>6.6</v>
      </c>
      <c r="Q2080" s="20"/>
      <c r="R2080" s="20"/>
    </row>
    <row r="2081" spans="1:18" x14ac:dyDescent="0.3">
      <c r="A2081" s="16">
        <v>42403</v>
      </c>
      <c r="B2081" s="15">
        <v>5.61</v>
      </c>
      <c r="D2081" s="16">
        <v>42397</v>
      </c>
      <c r="E2081" s="15">
        <v>6.63</v>
      </c>
      <c r="Q2081" s="20"/>
      <c r="R2081" s="20"/>
    </row>
    <row r="2082" spans="1:18" x14ac:dyDescent="0.3">
      <c r="A2082" s="16">
        <v>42402</v>
      </c>
      <c r="B2082" s="15">
        <v>5.79</v>
      </c>
      <c r="D2082" s="16">
        <v>42396</v>
      </c>
      <c r="E2082" s="15">
        <v>6.47</v>
      </c>
      <c r="Q2082" s="20"/>
      <c r="R2082" s="20"/>
    </row>
    <row r="2083" spans="1:18" x14ac:dyDescent="0.3">
      <c r="A2083" s="16">
        <v>42401</v>
      </c>
      <c r="B2083" s="15">
        <v>5.68</v>
      </c>
      <c r="D2083" s="16">
        <v>42395</v>
      </c>
      <c r="E2083" s="15">
        <v>6.64</v>
      </c>
      <c r="Q2083" s="20"/>
      <c r="R2083" s="20"/>
    </row>
    <row r="2084" spans="1:18" x14ac:dyDescent="0.3">
      <c r="A2084" s="16">
        <v>42398</v>
      </c>
      <c r="B2084" s="15">
        <v>6.03</v>
      </c>
      <c r="D2084" s="16">
        <v>42394</v>
      </c>
      <c r="E2084" s="15">
        <v>6.45</v>
      </c>
      <c r="Q2084" s="20"/>
      <c r="R2084" s="20"/>
    </row>
    <row r="2085" spans="1:18" x14ac:dyDescent="0.3">
      <c r="A2085" s="16">
        <v>42397</v>
      </c>
      <c r="B2085" s="15">
        <v>6.05</v>
      </c>
      <c r="D2085" s="16">
        <v>42391</v>
      </c>
      <c r="E2085" s="15">
        <v>6.92</v>
      </c>
      <c r="Q2085" s="20"/>
      <c r="R2085" s="20"/>
    </row>
    <row r="2086" spans="1:18" x14ac:dyDescent="0.3">
      <c r="A2086" s="16">
        <v>42396</v>
      </c>
      <c r="B2086" s="15">
        <v>5.89</v>
      </c>
      <c r="D2086" s="16">
        <v>42390</v>
      </c>
      <c r="E2086" s="15">
        <v>6.78</v>
      </c>
      <c r="Q2086" s="20"/>
      <c r="R2086" s="20"/>
    </row>
    <row r="2087" spans="1:18" x14ac:dyDescent="0.3">
      <c r="A2087" s="16">
        <v>42395</v>
      </c>
      <c r="B2087" s="15">
        <v>6.06</v>
      </c>
      <c r="D2087" s="16">
        <v>42389</v>
      </c>
      <c r="E2087" s="15">
        <v>6.93</v>
      </c>
      <c r="Q2087" s="20"/>
      <c r="R2087" s="20"/>
    </row>
    <row r="2088" spans="1:18" x14ac:dyDescent="0.3">
      <c r="A2088" s="16">
        <v>42394</v>
      </c>
      <c r="B2088" s="15">
        <v>5.88</v>
      </c>
      <c r="D2088" s="16">
        <v>42388</v>
      </c>
      <c r="E2088" s="15">
        <v>7.45</v>
      </c>
      <c r="Q2088" s="20"/>
      <c r="R2088" s="20"/>
    </row>
    <row r="2089" spans="1:18" x14ac:dyDescent="0.3">
      <c r="A2089" s="16">
        <v>42391</v>
      </c>
      <c r="B2089" s="15">
        <v>6.31</v>
      </c>
      <c r="D2089" s="16">
        <v>42387</v>
      </c>
      <c r="E2089" s="15">
        <v>7.35</v>
      </c>
      <c r="Q2089" s="20"/>
      <c r="R2089" s="20"/>
    </row>
    <row r="2090" spans="1:18" x14ac:dyDescent="0.3">
      <c r="A2090" s="16">
        <v>42390</v>
      </c>
      <c r="B2090" s="15">
        <v>6.18</v>
      </c>
      <c r="D2090" s="16">
        <v>42384</v>
      </c>
      <c r="E2090" s="15">
        <v>7.31</v>
      </c>
      <c r="Q2090" s="20"/>
      <c r="R2090" s="20"/>
    </row>
    <row r="2091" spans="1:18" x14ac:dyDescent="0.3">
      <c r="A2091" s="16">
        <v>42389</v>
      </c>
      <c r="B2091" s="15">
        <v>6.31</v>
      </c>
      <c r="D2091" s="16">
        <v>42383</v>
      </c>
      <c r="E2091" s="15">
        <v>7.71</v>
      </c>
      <c r="Q2091" s="20"/>
      <c r="R2091" s="20"/>
    </row>
    <row r="2092" spans="1:18" x14ac:dyDescent="0.3">
      <c r="A2092" s="16">
        <v>42388</v>
      </c>
      <c r="B2092" s="15">
        <v>6.81</v>
      </c>
      <c r="D2092" s="16">
        <v>42382</v>
      </c>
      <c r="E2092" s="15">
        <v>7.88</v>
      </c>
      <c r="Q2092" s="20"/>
      <c r="R2092" s="20"/>
    </row>
    <row r="2093" spans="1:18" x14ac:dyDescent="0.3">
      <c r="A2093" s="16">
        <v>42387</v>
      </c>
      <c r="B2093" s="15">
        <v>6.71</v>
      </c>
      <c r="D2093" s="16">
        <v>42381</v>
      </c>
      <c r="E2093" s="15">
        <v>7.74</v>
      </c>
      <c r="Q2093" s="20"/>
      <c r="R2093" s="20"/>
    </row>
    <row r="2094" spans="1:18" x14ac:dyDescent="0.3">
      <c r="A2094" s="16">
        <v>42384</v>
      </c>
      <c r="B2094" s="15">
        <v>6.68</v>
      </c>
      <c r="D2094" s="16">
        <v>42380</v>
      </c>
      <c r="E2094" s="15">
        <v>7.75</v>
      </c>
      <c r="Q2094" s="20"/>
      <c r="R2094" s="20"/>
    </row>
    <row r="2095" spans="1:18" x14ac:dyDescent="0.3">
      <c r="A2095" s="16">
        <v>42383</v>
      </c>
      <c r="B2095" s="15">
        <v>7.08</v>
      </c>
      <c r="D2095" s="16">
        <v>42377</v>
      </c>
      <c r="E2095" s="15">
        <v>8.0399999999999991</v>
      </c>
      <c r="Q2095" s="20"/>
      <c r="R2095" s="20"/>
    </row>
    <row r="2096" spans="1:18" x14ac:dyDescent="0.3">
      <c r="A2096" s="16">
        <v>42382</v>
      </c>
      <c r="B2096" s="15">
        <v>7.25</v>
      </c>
      <c r="D2096" s="16">
        <v>42376</v>
      </c>
      <c r="E2096" s="15">
        <v>8.19</v>
      </c>
      <c r="Q2096" s="20"/>
      <c r="R2096" s="20"/>
    </row>
    <row r="2097" spans="1:18" x14ac:dyDescent="0.3">
      <c r="A2097" s="16">
        <v>42381</v>
      </c>
      <c r="B2097" s="15">
        <v>7.1</v>
      </c>
      <c r="D2097" s="16">
        <v>42375</v>
      </c>
      <c r="E2097" s="15">
        <v>8.4</v>
      </c>
      <c r="Q2097" s="20"/>
      <c r="R2097" s="20"/>
    </row>
    <row r="2098" spans="1:18" x14ac:dyDescent="0.3">
      <c r="A2098" s="16">
        <v>42380</v>
      </c>
      <c r="B2098" s="15">
        <v>7.14</v>
      </c>
      <c r="D2098" s="16">
        <v>42374</v>
      </c>
      <c r="E2098" s="15">
        <v>8.66</v>
      </c>
      <c r="Q2098" s="20"/>
      <c r="R2098" s="20"/>
    </row>
    <row r="2099" spans="1:18" x14ac:dyDescent="0.3">
      <c r="A2099" s="16">
        <v>42377</v>
      </c>
      <c r="B2099" s="15">
        <v>7.42</v>
      </c>
      <c r="D2099" s="16">
        <v>42373</v>
      </c>
      <c r="E2099" s="15">
        <v>8.7100000000000009</v>
      </c>
      <c r="Q2099" s="20"/>
      <c r="R2099" s="20"/>
    </row>
    <row r="2100" spans="1:18" x14ac:dyDescent="0.3">
      <c r="A2100" s="16">
        <v>42376</v>
      </c>
      <c r="B2100" s="15">
        <v>7.53</v>
      </c>
      <c r="D2100" s="16">
        <v>42369</v>
      </c>
      <c r="E2100" s="15">
        <v>8.89</v>
      </c>
      <c r="Q2100" s="20"/>
      <c r="R2100" s="20"/>
    </row>
    <row r="2101" spans="1:18" x14ac:dyDescent="0.3">
      <c r="A2101" s="16">
        <v>42375</v>
      </c>
      <c r="B2101" s="15">
        <v>7.76</v>
      </c>
      <c r="D2101" s="16">
        <v>42368</v>
      </c>
      <c r="E2101" s="15">
        <v>8.8800000000000008</v>
      </c>
      <c r="Q2101" s="20"/>
      <c r="R2101" s="20"/>
    </row>
    <row r="2102" spans="1:18" x14ac:dyDescent="0.3">
      <c r="A2102" s="16">
        <v>42374</v>
      </c>
      <c r="B2102" s="15">
        <v>8</v>
      </c>
      <c r="D2102" s="16">
        <v>42367</v>
      </c>
      <c r="E2102" s="15">
        <v>8.94</v>
      </c>
      <c r="Q2102" s="20"/>
      <c r="R2102" s="20"/>
    </row>
    <row r="2103" spans="1:18" x14ac:dyDescent="0.3">
      <c r="A2103" s="16">
        <v>42373</v>
      </c>
      <c r="B2103" s="15">
        <v>8.0500000000000007</v>
      </c>
      <c r="D2103" s="16">
        <v>42366</v>
      </c>
      <c r="E2103" s="15">
        <v>8.99</v>
      </c>
      <c r="Q2103" s="20"/>
      <c r="R2103" s="20"/>
    </row>
    <row r="2104" spans="1:18" x14ac:dyDescent="0.3">
      <c r="A2104" s="16">
        <v>42368</v>
      </c>
      <c r="B2104" s="15">
        <v>8.2200000000000006</v>
      </c>
      <c r="D2104" s="16">
        <v>42362</v>
      </c>
      <c r="E2104" s="15">
        <v>8.8699999999999992</v>
      </c>
      <c r="Q2104" s="20"/>
      <c r="R2104" s="20"/>
    </row>
    <row r="2105" spans="1:18" x14ac:dyDescent="0.3">
      <c r="A2105" s="16">
        <v>42367</v>
      </c>
      <c r="B2105" s="15">
        <v>8.27</v>
      </c>
      <c r="D2105" s="16">
        <v>42361</v>
      </c>
      <c r="E2105" s="15">
        <v>8.89</v>
      </c>
      <c r="Q2105" s="20"/>
      <c r="R2105" s="20"/>
    </row>
    <row r="2106" spans="1:18" x14ac:dyDescent="0.3">
      <c r="A2106" s="16">
        <v>42366</v>
      </c>
      <c r="B2106" s="15">
        <v>8.32</v>
      </c>
      <c r="D2106" s="16">
        <v>42360</v>
      </c>
      <c r="E2106" s="15">
        <v>8.93</v>
      </c>
      <c r="Q2106" s="20"/>
      <c r="R2106" s="20"/>
    </row>
    <row r="2107" spans="1:18" x14ac:dyDescent="0.3">
      <c r="A2107" s="16">
        <v>42361</v>
      </c>
      <c r="B2107" s="15">
        <v>8.2200000000000006</v>
      </c>
      <c r="D2107" s="16">
        <v>42359</v>
      </c>
      <c r="E2107" s="15">
        <v>8.8699999999999992</v>
      </c>
      <c r="Q2107" s="20"/>
      <c r="R2107" s="20"/>
    </row>
    <row r="2108" spans="1:18" x14ac:dyDescent="0.3">
      <c r="A2108" s="16">
        <v>42360</v>
      </c>
      <c r="B2108" s="15">
        <v>8.25</v>
      </c>
      <c r="D2108" s="16">
        <v>42356</v>
      </c>
      <c r="E2108" s="15">
        <v>8.74</v>
      </c>
      <c r="Q2108" s="20"/>
      <c r="R2108" s="20"/>
    </row>
    <row r="2109" spans="1:18" x14ac:dyDescent="0.3">
      <c r="A2109" s="16">
        <v>42359</v>
      </c>
      <c r="B2109" s="15">
        <v>8.18</v>
      </c>
      <c r="D2109" s="16">
        <v>42355</v>
      </c>
      <c r="E2109" s="15">
        <v>8.75</v>
      </c>
      <c r="Q2109" s="20"/>
      <c r="R2109" s="20"/>
    </row>
    <row r="2110" spans="1:18" x14ac:dyDescent="0.3">
      <c r="A2110" s="16">
        <v>42356</v>
      </c>
      <c r="B2110" s="15">
        <v>8.07</v>
      </c>
      <c r="D2110" s="16">
        <v>42354</v>
      </c>
      <c r="E2110" s="15">
        <v>8.82</v>
      </c>
      <c r="Q2110" s="20"/>
      <c r="R2110" s="20"/>
    </row>
    <row r="2111" spans="1:18" x14ac:dyDescent="0.3">
      <c r="A2111" s="16">
        <v>42355</v>
      </c>
      <c r="B2111" s="15">
        <v>8.07</v>
      </c>
      <c r="D2111" s="16">
        <v>42353</v>
      </c>
      <c r="E2111" s="15">
        <v>8.8800000000000008</v>
      </c>
      <c r="Q2111" s="20"/>
      <c r="R2111" s="20"/>
    </row>
    <row r="2112" spans="1:18" x14ac:dyDescent="0.3">
      <c r="A2112" s="16">
        <v>42354</v>
      </c>
      <c r="B2112" s="15">
        <v>8.1199999999999992</v>
      </c>
      <c r="D2112" s="16">
        <v>42352</v>
      </c>
      <c r="E2112" s="15">
        <v>8.56</v>
      </c>
      <c r="Q2112" s="20"/>
      <c r="R2112" s="20"/>
    </row>
    <row r="2113" spans="1:18" x14ac:dyDescent="0.3">
      <c r="A2113" s="16">
        <v>42353</v>
      </c>
      <c r="B2113" s="15">
        <v>8.19</v>
      </c>
      <c r="D2113" s="16">
        <v>42349</v>
      </c>
      <c r="E2113" s="15">
        <v>8.5500000000000007</v>
      </c>
      <c r="Q2113" s="20"/>
      <c r="R2113" s="20"/>
    </row>
    <row r="2114" spans="1:18" x14ac:dyDescent="0.3">
      <c r="A2114" s="16">
        <v>42352</v>
      </c>
      <c r="B2114" s="15">
        <v>8.09</v>
      </c>
      <c r="D2114" s="16">
        <v>42348</v>
      </c>
      <c r="E2114" s="15">
        <v>8.84</v>
      </c>
      <c r="Q2114" s="20"/>
      <c r="R2114" s="20"/>
    </row>
    <row r="2115" spans="1:18" x14ac:dyDescent="0.3">
      <c r="A2115" s="16">
        <v>42349</v>
      </c>
      <c r="B2115" s="15">
        <v>8.07</v>
      </c>
      <c r="D2115" s="16">
        <v>42347</v>
      </c>
      <c r="E2115" s="15">
        <v>8.89</v>
      </c>
      <c r="Q2115" s="20"/>
      <c r="R2115" s="20"/>
    </row>
    <row r="2116" spans="1:18" x14ac:dyDescent="0.3">
      <c r="A2116" s="16">
        <v>42348</v>
      </c>
      <c r="B2116" s="15">
        <v>8.36</v>
      </c>
      <c r="D2116" s="16">
        <v>42346</v>
      </c>
      <c r="E2116" s="15">
        <v>8.91</v>
      </c>
      <c r="Q2116" s="20"/>
      <c r="R2116" s="20"/>
    </row>
    <row r="2117" spans="1:18" x14ac:dyDescent="0.3">
      <c r="A2117" s="16">
        <v>42347</v>
      </c>
      <c r="B2117" s="15">
        <v>8.4</v>
      </c>
      <c r="D2117" s="16">
        <v>42345</v>
      </c>
      <c r="E2117" s="15">
        <v>8.9</v>
      </c>
      <c r="Q2117" s="20"/>
      <c r="R2117" s="20"/>
    </row>
    <row r="2118" spans="1:18" x14ac:dyDescent="0.3">
      <c r="A2118" s="16">
        <v>42346</v>
      </c>
      <c r="B2118" s="15">
        <v>8.42</v>
      </c>
      <c r="D2118" s="16">
        <v>42342</v>
      </c>
      <c r="E2118" s="15">
        <v>9.02</v>
      </c>
      <c r="Q2118" s="20"/>
      <c r="R2118" s="20"/>
    </row>
    <row r="2119" spans="1:18" x14ac:dyDescent="0.3">
      <c r="A2119" s="16">
        <v>42345</v>
      </c>
      <c r="B2119" s="15">
        <v>8.42</v>
      </c>
      <c r="D2119" s="16">
        <v>42341</v>
      </c>
      <c r="E2119" s="15">
        <v>9.09</v>
      </c>
      <c r="Q2119" s="20"/>
      <c r="R2119" s="20"/>
    </row>
    <row r="2120" spans="1:18" x14ac:dyDescent="0.3">
      <c r="A2120" s="16">
        <v>42342</v>
      </c>
      <c r="B2120" s="15">
        <v>8.52</v>
      </c>
      <c r="D2120" s="16">
        <v>42340</v>
      </c>
      <c r="E2120" s="15">
        <v>8.9700000000000006</v>
      </c>
      <c r="Q2120" s="20"/>
      <c r="R2120" s="20"/>
    </row>
    <row r="2121" spans="1:18" x14ac:dyDescent="0.3">
      <c r="A2121" s="16">
        <v>42341</v>
      </c>
      <c r="B2121" s="15">
        <v>8.58</v>
      </c>
      <c r="D2121" s="16">
        <v>42339</v>
      </c>
      <c r="E2121" s="15">
        <v>9.0399999999999991</v>
      </c>
      <c r="Q2121" s="20"/>
      <c r="R2121" s="20"/>
    </row>
    <row r="2122" spans="1:18" x14ac:dyDescent="0.3">
      <c r="A2122" s="16">
        <v>42340</v>
      </c>
      <c r="B2122" s="15">
        <v>8.49</v>
      </c>
      <c r="D2122" s="16">
        <v>42338</v>
      </c>
      <c r="E2122" s="15">
        <v>9.06</v>
      </c>
      <c r="Q2122" s="20"/>
      <c r="R2122" s="20"/>
    </row>
    <row r="2123" spans="1:18" x14ac:dyDescent="0.3">
      <c r="A2123" s="16">
        <v>42339</v>
      </c>
      <c r="B2123" s="15">
        <v>8.5500000000000007</v>
      </c>
      <c r="D2123" s="16">
        <v>42335</v>
      </c>
      <c r="E2123" s="15">
        <v>9.06</v>
      </c>
      <c r="Q2123" s="20"/>
      <c r="R2123" s="20"/>
    </row>
    <row r="2124" spans="1:18" x14ac:dyDescent="0.3">
      <c r="A2124" s="16">
        <v>42338</v>
      </c>
      <c r="B2124" s="15">
        <v>8.58</v>
      </c>
      <c r="D2124" s="16">
        <v>42334</v>
      </c>
      <c r="E2124" s="15">
        <v>9.07</v>
      </c>
      <c r="Q2124" s="20"/>
      <c r="R2124" s="20"/>
    </row>
    <row r="2125" spans="1:18" x14ac:dyDescent="0.3">
      <c r="A2125" s="16">
        <v>42335</v>
      </c>
      <c r="B2125" s="15">
        <v>8.56</v>
      </c>
      <c r="D2125" s="16">
        <v>42333</v>
      </c>
      <c r="E2125" s="15">
        <v>9.1199999999999992</v>
      </c>
      <c r="Q2125" s="20"/>
      <c r="R2125" s="20"/>
    </row>
    <row r="2126" spans="1:18" x14ac:dyDescent="0.3">
      <c r="A2126" s="16">
        <v>42334</v>
      </c>
      <c r="B2126" s="15">
        <v>8.58</v>
      </c>
      <c r="D2126" s="16">
        <v>42332</v>
      </c>
      <c r="E2126" s="15">
        <v>9.14</v>
      </c>
      <c r="Q2126" s="20"/>
      <c r="R2126" s="20"/>
    </row>
    <row r="2127" spans="1:18" x14ac:dyDescent="0.3">
      <c r="A2127" s="16">
        <v>42333</v>
      </c>
      <c r="B2127" s="15">
        <v>8.6199999999999992</v>
      </c>
      <c r="D2127" s="16">
        <v>42331</v>
      </c>
      <c r="E2127" s="15">
        <v>9.0500000000000007</v>
      </c>
      <c r="Q2127" s="20"/>
      <c r="R2127" s="20"/>
    </row>
    <row r="2128" spans="1:18" x14ac:dyDescent="0.3">
      <c r="A2128" s="16">
        <v>42332</v>
      </c>
      <c r="B2128" s="15">
        <v>8.65</v>
      </c>
      <c r="D2128" s="16">
        <v>42328</v>
      </c>
      <c r="E2128" s="15">
        <v>9</v>
      </c>
      <c r="Q2128" s="20"/>
      <c r="R2128" s="20"/>
    </row>
    <row r="2129" spans="1:18" x14ac:dyDescent="0.3">
      <c r="A2129" s="16">
        <v>42331</v>
      </c>
      <c r="B2129" s="15">
        <v>8.56</v>
      </c>
      <c r="D2129" s="16">
        <v>42327</v>
      </c>
      <c r="E2129" s="15">
        <v>9.1199999999999992</v>
      </c>
      <c r="Q2129" s="20"/>
      <c r="R2129" s="20"/>
    </row>
    <row r="2130" spans="1:18" x14ac:dyDescent="0.3">
      <c r="A2130" s="16">
        <v>42328</v>
      </c>
      <c r="B2130" s="15">
        <v>8.51</v>
      </c>
      <c r="D2130" s="16">
        <v>42326</v>
      </c>
      <c r="E2130" s="15">
        <v>9.07</v>
      </c>
      <c r="Q2130" s="20"/>
      <c r="R2130" s="20"/>
    </row>
    <row r="2131" spans="1:18" x14ac:dyDescent="0.3">
      <c r="A2131" s="16">
        <v>42327</v>
      </c>
      <c r="B2131" s="15">
        <v>8.6199999999999992</v>
      </c>
      <c r="D2131" s="16">
        <v>42325</v>
      </c>
      <c r="E2131" s="15">
        <v>9.1</v>
      </c>
      <c r="Q2131" s="20"/>
      <c r="R2131" s="20"/>
    </row>
    <row r="2132" spans="1:18" x14ac:dyDescent="0.3">
      <c r="A2132" s="16">
        <v>42326</v>
      </c>
      <c r="B2132" s="15">
        <v>8.58</v>
      </c>
      <c r="D2132" s="16">
        <v>42324</v>
      </c>
      <c r="E2132" s="15">
        <v>9.01</v>
      </c>
      <c r="Q2132" s="20"/>
      <c r="R2132" s="20"/>
    </row>
    <row r="2133" spans="1:18" x14ac:dyDescent="0.3">
      <c r="A2133" s="16">
        <v>42325</v>
      </c>
      <c r="B2133" s="15">
        <v>8.58</v>
      </c>
      <c r="D2133" s="16">
        <v>42321</v>
      </c>
      <c r="E2133" s="15">
        <v>8.8800000000000008</v>
      </c>
      <c r="Q2133" s="20"/>
      <c r="R2133" s="20"/>
    </row>
    <row r="2134" spans="1:18" x14ac:dyDescent="0.3">
      <c r="A2134" s="16">
        <v>42324</v>
      </c>
      <c r="B2134" s="15">
        <v>8.5</v>
      </c>
      <c r="D2134" s="16">
        <v>42320</v>
      </c>
      <c r="E2134" s="15">
        <v>8.85</v>
      </c>
      <c r="Q2134" s="20"/>
      <c r="R2134" s="20"/>
    </row>
    <row r="2135" spans="1:18" x14ac:dyDescent="0.3">
      <c r="A2135" s="16">
        <v>42321</v>
      </c>
      <c r="B2135" s="15">
        <v>8.3800000000000008</v>
      </c>
      <c r="D2135" s="16">
        <v>42319</v>
      </c>
      <c r="E2135" s="15">
        <v>8.93</v>
      </c>
      <c r="Q2135" s="20"/>
      <c r="R2135" s="20"/>
    </row>
    <row r="2136" spans="1:18" x14ac:dyDescent="0.3">
      <c r="A2136" s="16">
        <v>42320</v>
      </c>
      <c r="B2136" s="15">
        <v>8.36</v>
      </c>
      <c r="D2136" s="16">
        <v>42318</v>
      </c>
      <c r="E2136" s="15">
        <v>8.93</v>
      </c>
      <c r="Q2136" s="20"/>
      <c r="R2136" s="20"/>
    </row>
    <row r="2137" spans="1:18" x14ac:dyDescent="0.3">
      <c r="A2137" s="16">
        <v>42319</v>
      </c>
      <c r="B2137" s="15">
        <v>8.43</v>
      </c>
      <c r="D2137" s="16">
        <v>42317</v>
      </c>
      <c r="E2137" s="15">
        <v>8.81</v>
      </c>
      <c r="Q2137" s="20"/>
      <c r="R2137" s="20"/>
    </row>
    <row r="2138" spans="1:18" x14ac:dyDescent="0.3">
      <c r="A2138" s="16">
        <v>42318</v>
      </c>
      <c r="B2138" s="15">
        <v>8.42</v>
      </c>
      <c r="D2138" s="16">
        <v>42314</v>
      </c>
      <c r="E2138" s="15">
        <v>8.89</v>
      </c>
      <c r="Q2138" s="20"/>
      <c r="R2138" s="20"/>
    </row>
    <row r="2139" spans="1:18" x14ac:dyDescent="0.3">
      <c r="A2139" s="16">
        <v>42317</v>
      </c>
      <c r="B2139" s="15">
        <v>8.32</v>
      </c>
      <c r="D2139" s="16">
        <v>42313</v>
      </c>
      <c r="E2139" s="15">
        <v>8.9499999999999993</v>
      </c>
      <c r="Q2139" s="20"/>
      <c r="R2139" s="20"/>
    </row>
    <row r="2140" spans="1:18" x14ac:dyDescent="0.3">
      <c r="A2140" s="16">
        <v>42314</v>
      </c>
      <c r="B2140" s="15">
        <v>8.39</v>
      </c>
      <c r="D2140" s="16">
        <v>42312</v>
      </c>
      <c r="E2140" s="15">
        <v>8.89</v>
      </c>
      <c r="Q2140" s="20"/>
      <c r="R2140" s="20"/>
    </row>
    <row r="2141" spans="1:18" x14ac:dyDescent="0.3">
      <c r="A2141" s="16">
        <v>42313</v>
      </c>
      <c r="B2141" s="15">
        <v>8.4499999999999993</v>
      </c>
      <c r="D2141" s="16">
        <v>42311</v>
      </c>
      <c r="E2141" s="15">
        <v>8.94</v>
      </c>
      <c r="Q2141" s="20"/>
      <c r="R2141" s="20"/>
    </row>
    <row r="2142" spans="1:18" x14ac:dyDescent="0.3">
      <c r="A2142" s="16">
        <v>42312</v>
      </c>
      <c r="B2142" s="15">
        <v>8.3800000000000008</v>
      </c>
      <c r="D2142" s="16">
        <v>42310</v>
      </c>
      <c r="E2142" s="15">
        <v>9.09</v>
      </c>
      <c r="Q2142" s="20"/>
      <c r="R2142" s="20"/>
    </row>
    <row r="2143" spans="1:18" x14ac:dyDescent="0.3">
      <c r="A2143" s="16">
        <v>42311</v>
      </c>
      <c r="B2143" s="15">
        <v>8.44</v>
      </c>
      <c r="D2143" s="16">
        <v>42307</v>
      </c>
      <c r="E2143" s="15">
        <v>9.1300000000000008</v>
      </c>
      <c r="Q2143" s="20"/>
      <c r="R2143" s="20"/>
    </row>
    <row r="2144" spans="1:18" x14ac:dyDescent="0.3">
      <c r="A2144" s="16">
        <v>42310</v>
      </c>
      <c r="B2144" s="15">
        <v>8.58</v>
      </c>
      <c r="D2144" s="16">
        <v>42306</v>
      </c>
      <c r="E2144" s="15">
        <v>9.17</v>
      </c>
      <c r="Q2144" s="20"/>
      <c r="R2144" s="20"/>
    </row>
    <row r="2145" spans="1:18" x14ac:dyDescent="0.3">
      <c r="A2145" s="16">
        <v>42307</v>
      </c>
      <c r="B2145" s="15">
        <v>8.64</v>
      </c>
      <c r="D2145" s="16">
        <v>42305</v>
      </c>
      <c r="E2145" s="15">
        <v>9.0500000000000007</v>
      </c>
      <c r="Q2145" s="20"/>
      <c r="R2145" s="20"/>
    </row>
    <row r="2146" spans="1:18" x14ac:dyDescent="0.3">
      <c r="A2146" s="16">
        <v>42306</v>
      </c>
      <c r="B2146" s="15">
        <v>8.65</v>
      </c>
      <c r="D2146" s="16">
        <v>42304</v>
      </c>
      <c r="E2146" s="15">
        <v>9.09</v>
      </c>
      <c r="Q2146" s="20"/>
      <c r="R2146" s="20"/>
    </row>
    <row r="2147" spans="1:18" x14ac:dyDescent="0.3">
      <c r="A2147" s="16">
        <v>42305</v>
      </c>
      <c r="B2147" s="15">
        <v>8.56</v>
      </c>
      <c r="D2147" s="16">
        <v>42303</v>
      </c>
      <c r="E2147" s="15">
        <v>9.14</v>
      </c>
      <c r="Q2147" s="20"/>
      <c r="R2147" s="20"/>
    </row>
    <row r="2148" spans="1:18" x14ac:dyDescent="0.3">
      <c r="A2148" s="16">
        <v>42304</v>
      </c>
      <c r="B2148" s="15">
        <v>8.59</v>
      </c>
      <c r="D2148" s="16">
        <v>42300</v>
      </c>
      <c r="E2148" s="15">
        <v>9.11</v>
      </c>
      <c r="Q2148" s="20"/>
      <c r="R2148" s="20"/>
    </row>
    <row r="2149" spans="1:18" x14ac:dyDescent="0.3">
      <c r="A2149" s="16">
        <v>42303</v>
      </c>
      <c r="B2149" s="15">
        <v>8.64</v>
      </c>
      <c r="D2149" s="16">
        <v>42299</v>
      </c>
      <c r="E2149" s="15">
        <v>8.9600000000000009</v>
      </c>
      <c r="Q2149" s="20"/>
      <c r="R2149" s="20"/>
    </row>
    <row r="2150" spans="1:18" x14ac:dyDescent="0.3">
      <c r="A2150" s="16">
        <v>42300</v>
      </c>
      <c r="B2150" s="15">
        <v>8.6</v>
      </c>
      <c r="D2150" s="16">
        <v>42298</v>
      </c>
      <c r="E2150" s="15">
        <v>8.93</v>
      </c>
      <c r="Q2150" s="20"/>
      <c r="R2150" s="20"/>
    </row>
    <row r="2151" spans="1:18" x14ac:dyDescent="0.3">
      <c r="A2151" s="16">
        <v>42299</v>
      </c>
      <c r="B2151" s="15">
        <v>8.4700000000000006</v>
      </c>
      <c r="D2151" s="16">
        <v>42297</v>
      </c>
      <c r="E2151" s="15">
        <v>8.94</v>
      </c>
      <c r="Q2151" s="20"/>
      <c r="R2151" s="20"/>
    </row>
    <row r="2152" spans="1:18" x14ac:dyDescent="0.3">
      <c r="A2152" s="16">
        <v>42298</v>
      </c>
      <c r="B2152" s="15">
        <v>8.43</v>
      </c>
      <c r="D2152" s="16">
        <v>42296</v>
      </c>
      <c r="E2152" s="15">
        <v>8.82</v>
      </c>
      <c r="Q2152" s="20"/>
      <c r="R2152" s="20"/>
    </row>
    <row r="2153" spans="1:18" x14ac:dyDescent="0.3">
      <c r="A2153" s="16">
        <v>42297</v>
      </c>
      <c r="B2153" s="15">
        <v>8.44</v>
      </c>
      <c r="D2153" s="16">
        <v>42293</v>
      </c>
      <c r="E2153" s="15">
        <v>8.8699999999999992</v>
      </c>
      <c r="Q2153" s="20"/>
      <c r="R2153" s="20"/>
    </row>
    <row r="2154" spans="1:18" x14ac:dyDescent="0.3">
      <c r="A2154" s="16">
        <v>42296</v>
      </c>
      <c r="B2154" s="15">
        <v>8.34</v>
      </c>
      <c r="D2154" s="16">
        <v>42292</v>
      </c>
      <c r="E2154" s="15">
        <v>8.92</v>
      </c>
      <c r="Q2154" s="20"/>
      <c r="R2154" s="20"/>
    </row>
    <row r="2155" spans="1:18" x14ac:dyDescent="0.3">
      <c r="A2155" s="16">
        <v>42293</v>
      </c>
      <c r="B2155" s="15">
        <v>8.3800000000000008</v>
      </c>
      <c r="D2155" s="16">
        <v>42291</v>
      </c>
      <c r="E2155" s="15">
        <v>8.93</v>
      </c>
      <c r="Q2155" s="20"/>
      <c r="R2155" s="20"/>
    </row>
    <row r="2156" spans="1:18" x14ac:dyDescent="0.3">
      <c r="A2156" s="16">
        <v>42292</v>
      </c>
      <c r="B2156" s="15">
        <v>8.42</v>
      </c>
      <c r="D2156" s="16">
        <v>42290</v>
      </c>
      <c r="E2156" s="15">
        <v>8.81</v>
      </c>
      <c r="Q2156" s="20"/>
      <c r="R2156" s="20"/>
    </row>
    <row r="2157" spans="1:18" x14ac:dyDescent="0.3">
      <c r="A2157" s="16">
        <v>42291</v>
      </c>
      <c r="B2157" s="15">
        <v>8.42</v>
      </c>
      <c r="D2157" s="16">
        <v>42289</v>
      </c>
      <c r="E2157" s="15">
        <v>8.7799999999999994</v>
      </c>
      <c r="Q2157" s="20"/>
      <c r="R2157" s="20"/>
    </row>
    <row r="2158" spans="1:18" x14ac:dyDescent="0.3">
      <c r="A2158" s="16">
        <v>42290</v>
      </c>
      <c r="B2158" s="15">
        <v>8.33</v>
      </c>
      <c r="D2158" s="16">
        <v>42286</v>
      </c>
      <c r="E2158" s="15">
        <v>8.83</v>
      </c>
      <c r="Q2158" s="20"/>
      <c r="R2158" s="20"/>
    </row>
    <row r="2159" spans="1:18" x14ac:dyDescent="0.3">
      <c r="A2159" s="16">
        <v>42289</v>
      </c>
      <c r="B2159" s="15">
        <v>8.2899999999999991</v>
      </c>
      <c r="D2159" s="16">
        <v>42285</v>
      </c>
      <c r="E2159" s="15">
        <v>8.6</v>
      </c>
      <c r="Q2159" s="20"/>
      <c r="R2159" s="20"/>
    </row>
    <row r="2160" spans="1:18" x14ac:dyDescent="0.3">
      <c r="A2160" s="16">
        <v>42286</v>
      </c>
      <c r="B2160" s="15">
        <v>8.32</v>
      </c>
      <c r="D2160" s="16">
        <v>42284</v>
      </c>
      <c r="E2160" s="15">
        <v>8.58</v>
      </c>
      <c r="Q2160" s="20"/>
      <c r="R2160" s="20"/>
    </row>
    <row r="2161" spans="1:18" x14ac:dyDescent="0.3">
      <c r="A2161" s="16">
        <v>42285</v>
      </c>
      <c r="B2161" s="15">
        <v>8.11</v>
      </c>
      <c r="D2161" s="16">
        <v>42283</v>
      </c>
      <c r="E2161" s="15">
        <v>8.69</v>
      </c>
      <c r="Q2161" s="20"/>
      <c r="R2161" s="20"/>
    </row>
    <row r="2162" spans="1:18" x14ac:dyDescent="0.3">
      <c r="A2162" s="16">
        <v>42284</v>
      </c>
      <c r="B2162" s="15">
        <v>8.09</v>
      </c>
      <c r="D2162" s="16">
        <v>42282</v>
      </c>
      <c r="E2162" s="15">
        <v>8.69</v>
      </c>
      <c r="Q2162" s="20"/>
      <c r="R2162" s="20"/>
    </row>
    <row r="2163" spans="1:18" x14ac:dyDescent="0.3">
      <c r="A2163" s="16">
        <v>42283</v>
      </c>
      <c r="B2163" s="15">
        <v>8.19</v>
      </c>
      <c r="D2163" s="16">
        <v>42279</v>
      </c>
      <c r="E2163" s="15">
        <v>8.6199999999999992</v>
      </c>
      <c r="Q2163" s="20"/>
      <c r="R2163" s="20"/>
    </row>
    <row r="2164" spans="1:18" x14ac:dyDescent="0.3">
      <c r="A2164" s="16">
        <v>42282</v>
      </c>
      <c r="B2164" s="15">
        <v>8.18</v>
      </c>
      <c r="D2164" s="16">
        <v>42278</v>
      </c>
      <c r="E2164" s="15">
        <v>8.65</v>
      </c>
      <c r="Q2164" s="20"/>
      <c r="R2164" s="20"/>
    </row>
    <row r="2165" spans="1:18" x14ac:dyDescent="0.3">
      <c r="A2165" s="16">
        <v>42279</v>
      </c>
      <c r="B2165" s="15">
        <v>8.11</v>
      </c>
      <c r="D2165" s="16">
        <v>42277</v>
      </c>
      <c r="E2165" s="15">
        <v>8.6300000000000008</v>
      </c>
      <c r="Q2165" s="20"/>
      <c r="R2165" s="20"/>
    </row>
    <row r="2166" spans="1:18" x14ac:dyDescent="0.3">
      <c r="A2166" s="16">
        <v>42278</v>
      </c>
      <c r="B2166" s="15">
        <v>8.14</v>
      </c>
      <c r="D2166" s="16">
        <v>42276</v>
      </c>
      <c r="E2166" s="15">
        <v>8.4499999999999993</v>
      </c>
      <c r="Q2166" s="20"/>
      <c r="R2166" s="20"/>
    </row>
    <row r="2167" spans="1:18" x14ac:dyDescent="0.3">
      <c r="A2167" s="16">
        <v>42277</v>
      </c>
      <c r="B2167" s="15">
        <v>8.1300000000000008</v>
      </c>
      <c r="D2167" s="16">
        <v>42275</v>
      </c>
      <c r="E2167" s="15">
        <v>8.41</v>
      </c>
      <c r="Q2167" s="20"/>
      <c r="R2167" s="20"/>
    </row>
    <row r="2168" spans="1:18" x14ac:dyDescent="0.3">
      <c r="A2168" s="16">
        <v>42276</v>
      </c>
      <c r="B2168" s="15">
        <v>7.94</v>
      </c>
      <c r="D2168" s="16">
        <v>42272</v>
      </c>
      <c r="E2168" s="15">
        <v>8.49</v>
      </c>
      <c r="Q2168" s="20"/>
      <c r="R2168" s="20"/>
    </row>
    <row r="2169" spans="1:18" x14ac:dyDescent="0.3">
      <c r="A2169" s="16">
        <v>42275</v>
      </c>
      <c r="B2169" s="15">
        <v>7.89</v>
      </c>
      <c r="D2169" s="16">
        <v>42271</v>
      </c>
      <c r="E2169" s="15">
        <v>8.5</v>
      </c>
      <c r="Q2169" s="20"/>
      <c r="R2169" s="20"/>
    </row>
    <row r="2170" spans="1:18" x14ac:dyDescent="0.3">
      <c r="A2170" s="16">
        <v>42272</v>
      </c>
      <c r="B2170" s="15">
        <v>7.98</v>
      </c>
      <c r="D2170" s="16">
        <v>42270</v>
      </c>
      <c r="E2170" s="15">
        <v>8.57</v>
      </c>
      <c r="Q2170" s="20"/>
      <c r="R2170" s="20"/>
    </row>
    <row r="2171" spans="1:18" x14ac:dyDescent="0.3">
      <c r="A2171" s="16">
        <v>42271</v>
      </c>
      <c r="B2171" s="15">
        <v>7.99</v>
      </c>
      <c r="D2171" s="16">
        <v>42269</v>
      </c>
      <c r="E2171" s="15">
        <v>8.52</v>
      </c>
      <c r="Q2171" s="20"/>
      <c r="R2171" s="20"/>
    </row>
    <row r="2172" spans="1:18" x14ac:dyDescent="0.3">
      <c r="A2172" s="16">
        <v>42270</v>
      </c>
      <c r="B2172" s="15">
        <v>8.0500000000000007</v>
      </c>
      <c r="D2172" s="16">
        <v>42268</v>
      </c>
      <c r="E2172" s="15">
        <v>8.49</v>
      </c>
      <c r="Q2172" s="20"/>
      <c r="R2172" s="20"/>
    </row>
    <row r="2173" spans="1:18" x14ac:dyDescent="0.3">
      <c r="A2173" s="16">
        <v>42269</v>
      </c>
      <c r="B2173" s="15">
        <v>8</v>
      </c>
      <c r="D2173" s="16">
        <v>42265</v>
      </c>
      <c r="E2173" s="15">
        <v>8.6199999999999992</v>
      </c>
      <c r="Q2173" s="20"/>
      <c r="R2173" s="20"/>
    </row>
    <row r="2174" spans="1:18" x14ac:dyDescent="0.3">
      <c r="A2174" s="16">
        <v>42268</v>
      </c>
      <c r="B2174" s="15">
        <v>7.98</v>
      </c>
      <c r="D2174" s="16">
        <v>42264</v>
      </c>
      <c r="E2174" s="15">
        <v>8.73</v>
      </c>
      <c r="Q2174" s="20"/>
      <c r="R2174" s="20"/>
    </row>
    <row r="2175" spans="1:18" x14ac:dyDescent="0.3">
      <c r="A2175" s="16">
        <v>42265</v>
      </c>
      <c r="B2175" s="15">
        <v>8.1</v>
      </c>
      <c r="D2175" s="16">
        <v>42263</v>
      </c>
      <c r="E2175" s="15">
        <v>8.74</v>
      </c>
      <c r="Q2175" s="20"/>
      <c r="R2175" s="20"/>
    </row>
    <row r="2176" spans="1:18" x14ac:dyDescent="0.3">
      <c r="A2176" s="16">
        <v>42264</v>
      </c>
      <c r="B2176" s="15">
        <v>8.1999999999999993</v>
      </c>
      <c r="D2176" s="16">
        <v>42262</v>
      </c>
      <c r="E2176" s="15">
        <v>8.68</v>
      </c>
      <c r="Q2176" s="20"/>
      <c r="R2176" s="20"/>
    </row>
    <row r="2177" spans="1:18" x14ac:dyDescent="0.3">
      <c r="A2177" s="16">
        <v>42263</v>
      </c>
      <c r="B2177" s="15">
        <v>8.2200000000000006</v>
      </c>
      <c r="D2177" s="16">
        <v>42261</v>
      </c>
      <c r="E2177" s="15">
        <v>8.74</v>
      </c>
      <c r="Q2177" s="20"/>
      <c r="R2177" s="20"/>
    </row>
    <row r="2178" spans="1:18" x14ac:dyDescent="0.3">
      <c r="A2178" s="16">
        <v>42262</v>
      </c>
      <c r="B2178" s="15">
        <v>8.17</v>
      </c>
      <c r="D2178" s="16">
        <v>42258</v>
      </c>
      <c r="E2178" s="15">
        <v>8.77</v>
      </c>
      <c r="Q2178" s="20"/>
      <c r="R2178" s="20"/>
    </row>
    <row r="2179" spans="1:18" x14ac:dyDescent="0.3">
      <c r="A2179" s="16">
        <v>42261</v>
      </c>
      <c r="B2179" s="15">
        <v>8.2100000000000009</v>
      </c>
      <c r="D2179" s="16">
        <v>42257</v>
      </c>
      <c r="E2179" s="15">
        <v>8.7899999999999991</v>
      </c>
      <c r="Q2179" s="20"/>
      <c r="R2179" s="20"/>
    </row>
    <row r="2180" spans="1:18" x14ac:dyDescent="0.3">
      <c r="A2180" s="16">
        <v>42258</v>
      </c>
      <c r="B2180" s="15">
        <v>8.2200000000000006</v>
      </c>
      <c r="D2180" s="16">
        <v>42256</v>
      </c>
      <c r="E2180" s="15">
        <v>8.7799999999999994</v>
      </c>
      <c r="Q2180" s="20"/>
      <c r="R2180" s="20"/>
    </row>
    <row r="2181" spans="1:18" x14ac:dyDescent="0.3">
      <c r="A2181" s="16">
        <v>42257</v>
      </c>
      <c r="B2181" s="15">
        <v>8.2799999999999994</v>
      </c>
      <c r="D2181" s="16">
        <v>42255</v>
      </c>
      <c r="E2181" s="15">
        <v>8.73</v>
      </c>
      <c r="Q2181" s="20"/>
      <c r="R2181" s="20"/>
    </row>
    <row r="2182" spans="1:18" x14ac:dyDescent="0.3">
      <c r="A2182" s="16">
        <v>42256</v>
      </c>
      <c r="B2182" s="15">
        <v>8.26</v>
      </c>
      <c r="D2182" s="16">
        <v>42254</v>
      </c>
      <c r="E2182" s="15">
        <v>8.6</v>
      </c>
      <c r="Q2182" s="20"/>
      <c r="R2182" s="20"/>
    </row>
    <row r="2183" spans="1:18" x14ac:dyDescent="0.3">
      <c r="A2183" s="16">
        <v>42255</v>
      </c>
      <c r="B2183" s="15">
        <v>8.2200000000000006</v>
      </c>
      <c r="D2183" s="16">
        <v>42251</v>
      </c>
      <c r="E2183" s="15">
        <v>8.61</v>
      </c>
      <c r="Q2183" s="20"/>
      <c r="R2183" s="20"/>
    </row>
    <row r="2184" spans="1:18" x14ac:dyDescent="0.3">
      <c r="A2184" s="16">
        <v>42254</v>
      </c>
      <c r="B2184" s="15">
        <v>8.07</v>
      </c>
      <c r="D2184" s="16">
        <v>42250</v>
      </c>
      <c r="E2184" s="15">
        <v>8.69</v>
      </c>
      <c r="Q2184" s="20"/>
      <c r="R2184" s="20"/>
    </row>
    <row r="2185" spans="1:18" x14ac:dyDescent="0.3">
      <c r="A2185" s="16">
        <v>42251</v>
      </c>
      <c r="B2185" s="15">
        <v>8.08</v>
      </c>
      <c r="D2185" s="16">
        <v>42249</v>
      </c>
      <c r="E2185" s="15">
        <v>8.64</v>
      </c>
      <c r="Q2185" s="20"/>
      <c r="R2185" s="20"/>
    </row>
    <row r="2186" spans="1:18" x14ac:dyDescent="0.3">
      <c r="A2186" s="16">
        <v>42250</v>
      </c>
      <c r="B2186" s="15">
        <v>8.16</v>
      </c>
      <c r="D2186" s="16">
        <v>42248</v>
      </c>
      <c r="E2186" s="15">
        <v>8.5299999999999994</v>
      </c>
      <c r="Q2186" s="20"/>
      <c r="R2186" s="20"/>
    </row>
    <row r="2187" spans="1:18" x14ac:dyDescent="0.3">
      <c r="A2187" s="16">
        <v>42249</v>
      </c>
      <c r="B2187" s="15">
        <v>8.09</v>
      </c>
      <c r="D2187" s="16">
        <v>42247</v>
      </c>
      <c r="E2187" s="15">
        <v>8.6</v>
      </c>
      <c r="Q2187" s="20"/>
      <c r="R2187" s="20"/>
    </row>
    <row r="2188" spans="1:18" x14ac:dyDescent="0.3">
      <c r="A2188" s="16">
        <v>42248</v>
      </c>
      <c r="B2188" s="15">
        <v>7.97</v>
      </c>
      <c r="D2188" s="16">
        <v>42244</v>
      </c>
      <c r="E2188" s="15">
        <v>8.6300000000000008</v>
      </c>
      <c r="Q2188" s="20"/>
      <c r="R2188" s="20"/>
    </row>
    <row r="2189" spans="1:18" x14ac:dyDescent="0.3">
      <c r="A2189" s="16">
        <v>42247</v>
      </c>
      <c r="B2189" s="15">
        <v>8.0399999999999991</v>
      </c>
      <c r="D2189" s="16">
        <v>42243</v>
      </c>
      <c r="E2189" s="15">
        <v>8.57</v>
      </c>
      <c r="Q2189" s="20"/>
      <c r="R2189" s="20"/>
    </row>
    <row r="2190" spans="1:18" x14ac:dyDescent="0.3">
      <c r="A2190" s="16">
        <v>42244</v>
      </c>
      <c r="B2190" s="15">
        <v>8.08</v>
      </c>
      <c r="D2190" s="16">
        <v>42242</v>
      </c>
      <c r="E2190" s="15">
        <v>8.6199999999999992</v>
      </c>
      <c r="Q2190" s="20"/>
      <c r="R2190" s="20"/>
    </row>
    <row r="2191" spans="1:18" x14ac:dyDescent="0.3">
      <c r="A2191" s="16">
        <v>42243</v>
      </c>
      <c r="B2191" s="15">
        <v>8.0399999999999991</v>
      </c>
      <c r="D2191" s="16">
        <v>42241</v>
      </c>
      <c r="E2191" s="15">
        <v>8.77</v>
      </c>
      <c r="Q2191" s="20"/>
      <c r="R2191" s="20"/>
    </row>
    <row r="2192" spans="1:18" x14ac:dyDescent="0.3">
      <c r="A2192" s="16">
        <v>42242</v>
      </c>
      <c r="B2192" s="15">
        <v>8.09</v>
      </c>
      <c r="D2192" s="16">
        <v>42240</v>
      </c>
      <c r="E2192" s="15">
        <v>8.69</v>
      </c>
      <c r="Q2192" s="20"/>
      <c r="R2192" s="20"/>
    </row>
    <row r="2193" spans="1:18" x14ac:dyDescent="0.3">
      <c r="A2193" s="16">
        <v>42241</v>
      </c>
      <c r="B2193" s="15">
        <v>8.2200000000000006</v>
      </c>
      <c r="D2193" s="16">
        <v>42237</v>
      </c>
      <c r="E2193" s="15">
        <v>8.7200000000000006</v>
      </c>
      <c r="Q2193" s="20"/>
      <c r="R2193" s="20"/>
    </row>
    <row r="2194" spans="1:18" x14ac:dyDescent="0.3">
      <c r="A2194" s="16">
        <v>42240</v>
      </c>
      <c r="B2194" s="15">
        <v>8.16</v>
      </c>
      <c r="D2194" s="16">
        <v>42236</v>
      </c>
      <c r="E2194" s="15">
        <v>8.8800000000000008</v>
      </c>
      <c r="Q2194" s="20"/>
      <c r="R2194" s="20"/>
    </row>
    <row r="2195" spans="1:18" x14ac:dyDescent="0.3">
      <c r="A2195" s="16">
        <v>42237</v>
      </c>
      <c r="B2195" s="15">
        <v>8.19</v>
      </c>
      <c r="D2195" s="16">
        <v>42235</v>
      </c>
      <c r="E2195" s="15">
        <v>8.86</v>
      </c>
      <c r="Q2195" s="20"/>
      <c r="R2195" s="20"/>
    </row>
    <row r="2196" spans="1:18" x14ac:dyDescent="0.3">
      <c r="A2196" s="16">
        <v>42236</v>
      </c>
      <c r="B2196" s="15">
        <v>8.3699999999999992</v>
      </c>
      <c r="D2196" s="16">
        <v>42234</v>
      </c>
      <c r="E2196" s="15">
        <v>8.7899999999999991</v>
      </c>
      <c r="Q2196" s="20"/>
      <c r="R2196" s="20"/>
    </row>
    <row r="2197" spans="1:18" x14ac:dyDescent="0.3">
      <c r="A2197" s="16">
        <v>42235</v>
      </c>
      <c r="B2197" s="15">
        <v>8.3000000000000007</v>
      </c>
      <c r="D2197" s="16">
        <v>42233</v>
      </c>
      <c r="E2197" s="15">
        <v>8.76</v>
      </c>
      <c r="Q2197" s="20"/>
      <c r="R2197" s="20"/>
    </row>
    <row r="2198" spans="1:18" x14ac:dyDescent="0.3">
      <c r="A2198" s="16">
        <v>42234</v>
      </c>
      <c r="B2198" s="15">
        <v>8.24</v>
      </c>
      <c r="D2198" s="16">
        <v>42230</v>
      </c>
      <c r="E2198" s="15">
        <v>8.84</v>
      </c>
      <c r="Q2198" s="20"/>
      <c r="R2198" s="20"/>
    </row>
    <row r="2199" spans="1:18" x14ac:dyDescent="0.3">
      <c r="A2199" s="16">
        <v>42233</v>
      </c>
      <c r="B2199" s="15">
        <v>8.23</v>
      </c>
      <c r="D2199" s="16">
        <v>42229</v>
      </c>
      <c r="E2199" s="15">
        <v>8.7100000000000009</v>
      </c>
      <c r="Q2199" s="20"/>
      <c r="R2199" s="20"/>
    </row>
    <row r="2200" spans="1:18" x14ac:dyDescent="0.3">
      <c r="A2200" s="16">
        <v>42230</v>
      </c>
      <c r="B2200" s="15">
        <v>8.32</v>
      </c>
      <c r="D2200" s="16">
        <v>42228</v>
      </c>
      <c r="E2200" s="15">
        <v>8.7100000000000009</v>
      </c>
      <c r="Q2200" s="20"/>
      <c r="R2200" s="20"/>
    </row>
    <row r="2201" spans="1:18" x14ac:dyDescent="0.3">
      <c r="A2201" s="16">
        <v>42229</v>
      </c>
      <c r="B2201" s="15">
        <v>8.17</v>
      </c>
      <c r="D2201" s="16">
        <v>42227</v>
      </c>
      <c r="E2201" s="15">
        <v>8.61</v>
      </c>
      <c r="Q2201" s="20"/>
      <c r="R2201" s="20"/>
    </row>
    <row r="2202" spans="1:18" x14ac:dyDescent="0.3">
      <c r="A2202" s="16">
        <v>42228</v>
      </c>
      <c r="B2202" s="15">
        <v>8.16</v>
      </c>
      <c r="D2202" s="16">
        <v>42226</v>
      </c>
      <c r="E2202" s="15">
        <v>8.43</v>
      </c>
      <c r="Q2202" s="20"/>
      <c r="R2202" s="20"/>
    </row>
    <row r="2203" spans="1:18" x14ac:dyDescent="0.3">
      <c r="A2203" s="16">
        <v>42227</v>
      </c>
      <c r="B2203" s="15">
        <v>8.07</v>
      </c>
      <c r="D2203" s="16">
        <v>42223</v>
      </c>
      <c r="E2203" s="15">
        <v>8.2899999999999991</v>
      </c>
      <c r="Q2203" s="20"/>
      <c r="R2203" s="20"/>
    </row>
    <row r="2204" spans="1:18" x14ac:dyDescent="0.3">
      <c r="A2204" s="16">
        <v>42226</v>
      </c>
      <c r="B2204" s="15">
        <v>7.89</v>
      </c>
      <c r="D2204" s="16">
        <v>42222</v>
      </c>
      <c r="E2204" s="15">
        <v>8.35</v>
      </c>
      <c r="Q2204" s="20"/>
      <c r="R2204" s="20"/>
    </row>
    <row r="2205" spans="1:18" x14ac:dyDescent="0.3">
      <c r="A2205" s="16">
        <v>42223</v>
      </c>
      <c r="B2205" s="15">
        <v>7.76</v>
      </c>
      <c r="D2205" s="16">
        <v>42221</v>
      </c>
      <c r="E2205" s="15">
        <v>8.34</v>
      </c>
      <c r="Q2205" s="20"/>
      <c r="R2205" s="20"/>
    </row>
    <row r="2206" spans="1:18" x14ac:dyDescent="0.3">
      <c r="A2206" s="16">
        <v>42222</v>
      </c>
      <c r="B2206" s="15">
        <v>7.84</v>
      </c>
      <c r="D2206" s="16">
        <v>42220</v>
      </c>
      <c r="E2206" s="15">
        <v>8.42</v>
      </c>
      <c r="Q2206" s="20"/>
      <c r="R2206" s="20"/>
    </row>
    <row r="2207" spans="1:18" x14ac:dyDescent="0.3">
      <c r="A2207" s="16">
        <v>42221</v>
      </c>
      <c r="B2207" s="15">
        <v>7.81</v>
      </c>
      <c r="D2207" s="16">
        <v>42219</v>
      </c>
      <c r="E2207" s="15">
        <v>8.4700000000000006</v>
      </c>
      <c r="Q2207" s="20"/>
      <c r="R2207" s="20"/>
    </row>
    <row r="2208" spans="1:18" x14ac:dyDescent="0.3">
      <c r="A2208" s="16">
        <v>42220</v>
      </c>
      <c r="B2208" s="15">
        <v>7.89</v>
      </c>
      <c r="D2208" s="16">
        <v>42216</v>
      </c>
      <c r="E2208" s="15">
        <v>8.3800000000000008</v>
      </c>
      <c r="Q2208" s="20"/>
      <c r="R2208" s="20"/>
    </row>
    <row r="2209" spans="1:18" x14ac:dyDescent="0.3">
      <c r="A2209" s="16">
        <v>42219</v>
      </c>
      <c r="B2209" s="15">
        <v>7.93</v>
      </c>
      <c r="D2209" s="16">
        <v>42215</v>
      </c>
      <c r="E2209" s="15">
        <v>8.39</v>
      </c>
      <c r="Q2209" s="20"/>
      <c r="R2209" s="20"/>
    </row>
    <row r="2210" spans="1:18" x14ac:dyDescent="0.3">
      <c r="A2210" s="16">
        <v>42216</v>
      </c>
      <c r="B2210" s="15">
        <v>7.87</v>
      </c>
      <c r="D2210" s="16">
        <v>42214</v>
      </c>
      <c r="E2210" s="15">
        <v>8.58</v>
      </c>
      <c r="Q2210" s="20"/>
      <c r="R2210" s="20"/>
    </row>
    <row r="2211" spans="1:18" x14ac:dyDescent="0.3">
      <c r="A2211" s="16">
        <v>42215</v>
      </c>
      <c r="B2211" s="15">
        <v>7.87</v>
      </c>
      <c r="D2211" s="16">
        <v>42213</v>
      </c>
      <c r="E2211" s="15">
        <v>8.5399999999999991</v>
      </c>
      <c r="Q2211" s="20"/>
      <c r="R2211" s="20"/>
    </row>
    <row r="2212" spans="1:18" x14ac:dyDescent="0.3">
      <c r="A2212" s="16">
        <v>42214</v>
      </c>
      <c r="B2212" s="15">
        <v>8.0399999999999991</v>
      </c>
      <c r="D2212" s="16">
        <v>42212</v>
      </c>
      <c r="E2212" s="15">
        <v>8.5500000000000007</v>
      </c>
      <c r="Q2212" s="20"/>
      <c r="R2212" s="20"/>
    </row>
    <row r="2213" spans="1:18" x14ac:dyDescent="0.3">
      <c r="A2213" s="16">
        <v>42213</v>
      </c>
      <c r="B2213" s="15">
        <v>7.99</v>
      </c>
      <c r="D2213" s="16">
        <v>42209</v>
      </c>
      <c r="E2213" s="15">
        <v>8.5399999999999991</v>
      </c>
      <c r="Q2213" s="20"/>
      <c r="R2213" s="20"/>
    </row>
    <row r="2214" spans="1:18" x14ac:dyDescent="0.3">
      <c r="A2214" s="16">
        <v>42212</v>
      </c>
      <c r="B2214" s="15">
        <v>7.99</v>
      </c>
      <c r="D2214" s="16">
        <v>42208</v>
      </c>
      <c r="E2214" s="15">
        <v>8.61</v>
      </c>
      <c r="Q2214" s="20"/>
      <c r="R2214" s="20"/>
    </row>
    <row r="2215" spans="1:18" x14ac:dyDescent="0.3">
      <c r="A2215" s="16">
        <v>42209</v>
      </c>
      <c r="B2215" s="15">
        <v>7.98</v>
      </c>
      <c r="D2215" s="16">
        <v>42207</v>
      </c>
      <c r="E2215" s="15">
        <v>8.49</v>
      </c>
      <c r="Q2215" s="20"/>
      <c r="R2215" s="20"/>
    </row>
    <row r="2216" spans="1:18" x14ac:dyDescent="0.3">
      <c r="A2216" s="16">
        <v>42208</v>
      </c>
      <c r="B2216" s="15">
        <v>8.07</v>
      </c>
      <c r="D2216" s="16">
        <v>42206</v>
      </c>
      <c r="E2216" s="15">
        <v>8.5</v>
      </c>
      <c r="Q2216" s="20"/>
      <c r="R2216" s="20"/>
    </row>
    <row r="2217" spans="1:18" x14ac:dyDescent="0.3">
      <c r="A2217" s="16">
        <v>42207</v>
      </c>
      <c r="B2217" s="15">
        <v>7.93</v>
      </c>
      <c r="D2217" s="16">
        <v>42205</v>
      </c>
      <c r="E2217" s="15">
        <v>8.52</v>
      </c>
      <c r="Q2217" s="20"/>
      <c r="R2217" s="20"/>
    </row>
    <row r="2218" spans="1:18" x14ac:dyDescent="0.3">
      <c r="A2218" s="16">
        <v>42206</v>
      </c>
      <c r="B2218" s="15">
        <v>7.92</v>
      </c>
      <c r="D2218" s="16">
        <v>42202</v>
      </c>
      <c r="E2218" s="15">
        <v>8.27</v>
      </c>
      <c r="Q2218" s="20"/>
      <c r="R2218" s="20"/>
    </row>
    <row r="2219" spans="1:18" x14ac:dyDescent="0.3">
      <c r="A2219" s="16">
        <v>42205</v>
      </c>
      <c r="B2219" s="15">
        <v>7.96</v>
      </c>
      <c r="D2219" s="16">
        <v>42201</v>
      </c>
      <c r="E2219" s="15">
        <v>8.19</v>
      </c>
      <c r="Q2219" s="20"/>
      <c r="R2219" s="20"/>
    </row>
    <row r="2220" spans="1:18" x14ac:dyDescent="0.3">
      <c r="A2220" s="16">
        <v>42202</v>
      </c>
      <c r="B2220" s="15">
        <v>7.7</v>
      </c>
      <c r="D2220" s="16">
        <v>42200</v>
      </c>
      <c r="E2220" s="15">
        <v>8.2899999999999991</v>
      </c>
      <c r="Q2220" s="20"/>
      <c r="R2220" s="20"/>
    </row>
    <row r="2221" spans="1:18" x14ac:dyDescent="0.3">
      <c r="A2221" s="16">
        <v>42201</v>
      </c>
      <c r="B2221" s="15">
        <v>7.64</v>
      </c>
      <c r="D2221" s="16">
        <v>42199</v>
      </c>
      <c r="E2221" s="15">
        <v>8.25</v>
      </c>
      <c r="Q2221" s="20"/>
      <c r="R2221" s="20"/>
    </row>
    <row r="2222" spans="1:18" x14ac:dyDescent="0.3">
      <c r="A2222" s="16">
        <v>42200</v>
      </c>
      <c r="B2222" s="15">
        <v>7.75</v>
      </c>
      <c r="D2222" s="16">
        <v>42198</v>
      </c>
      <c r="E2222" s="15">
        <v>8.32</v>
      </c>
      <c r="Q2222" s="20"/>
      <c r="R2222" s="20"/>
    </row>
    <row r="2223" spans="1:18" x14ac:dyDescent="0.3">
      <c r="A2223" s="16">
        <v>42199</v>
      </c>
      <c r="B2223" s="15">
        <v>7.7</v>
      </c>
      <c r="D2223" s="16">
        <v>42195</v>
      </c>
      <c r="E2223" s="15">
        <v>8.1300000000000008</v>
      </c>
      <c r="Q2223" s="20"/>
      <c r="R2223" s="20"/>
    </row>
    <row r="2224" spans="1:18" x14ac:dyDescent="0.3">
      <c r="A2224" s="16">
        <v>42198</v>
      </c>
      <c r="B2224" s="15">
        <v>7.75</v>
      </c>
      <c r="D2224" s="16">
        <v>42194</v>
      </c>
      <c r="E2224" s="15">
        <v>8</v>
      </c>
      <c r="Q2224" s="20"/>
      <c r="R2224" s="20"/>
    </row>
    <row r="2225" spans="1:18" x14ac:dyDescent="0.3">
      <c r="A2225" s="16">
        <v>42195</v>
      </c>
      <c r="B2225" s="15">
        <v>7.58</v>
      </c>
      <c r="D2225" s="16">
        <v>42193</v>
      </c>
      <c r="E2225" s="15">
        <v>7.96</v>
      </c>
      <c r="Q2225" s="20"/>
      <c r="R2225" s="20"/>
    </row>
    <row r="2226" spans="1:18" x14ac:dyDescent="0.3">
      <c r="A2226" s="16">
        <v>42194</v>
      </c>
      <c r="B2226" s="15">
        <v>7.45</v>
      </c>
      <c r="D2226" s="16">
        <v>42192</v>
      </c>
      <c r="E2226" s="15">
        <v>7.97</v>
      </c>
      <c r="Q2226" s="20"/>
      <c r="R2226" s="20"/>
    </row>
    <row r="2227" spans="1:18" x14ac:dyDescent="0.3">
      <c r="A2227" s="16">
        <v>42193</v>
      </c>
      <c r="B2227" s="15">
        <v>7.47</v>
      </c>
      <c r="D2227" s="16">
        <v>42191</v>
      </c>
      <c r="E2227" s="15">
        <v>7.9</v>
      </c>
      <c r="Q2227" s="20"/>
      <c r="R2227" s="20"/>
    </row>
    <row r="2228" spans="1:18" x14ac:dyDescent="0.3">
      <c r="A2228" s="16">
        <v>42192</v>
      </c>
      <c r="B2228" s="15">
        <v>7.44</v>
      </c>
      <c r="D2228" s="16">
        <v>42188</v>
      </c>
      <c r="E2228" s="15">
        <v>7.97</v>
      </c>
      <c r="Q2228" s="20"/>
      <c r="R2228" s="20"/>
    </row>
    <row r="2229" spans="1:18" x14ac:dyDescent="0.3">
      <c r="A2229" s="16">
        <v>42191</v>
      </c>
      <c r="B2229" s="15">
        <v>7.36</v>
      </c>
      <c r="D2229" s="16">
        <v>42187</v>
      </c>
      <c r="E2229" s="15">
        <v>7.97</v>
      </c>
      <c r="Q2229" s="20"/>
      <c r="R2229" s="20"/>
    </row>
    <row r="2230" spans="1:18" x14ac:dyDescent="0.3">
      <c r="A2230" s="16">
        <v>42188</v>
      </c>
      <c r="B2230" s="15">
        <v>7.43</v>
      </c>
      <c r="D2230" s="16">
        <v>42186</v>
      </c>
      <c r="E2230" s="15">
        <v>8.01</v>
      </c>
      <c r="Q2230" s="20"/>
      <c r="R2230" s="20"/>
    </row>
    <row r="2231" spans="1:18" x14ac:dyDescent="0.3">
      <c r="A2231" s="16">
        <v>42187</v>
      </c>
      <c r="B2231" s="15">
        <v>7.43</v>
      </c>
      <c r="D2231" s="16">
        <v>42185</v>
      </c>
      <c r="E2231" s="15">
        <v>7.96</v>
      </c>
      <c r="Q2231" s="20"/>
      <c r="R2231" s="20"/>
    </row>
    <row r="2232" spans="1:18" x14ac:dyDescent="0.3">
      <c r="A2232" s="16">
        <v>42186</v>
      </c>
      <c r="B2232" s="15">
        <v>7.47</v>
      </c>
      <c r="D2232" s="16">
        <v>42184</v>
      </c>
      <c r="E2232" s="15">
        <v>7.88</v>
      </c>
      <c r="Q2232" s="20"/>
      <c r="R2232" s="20"/>
    </row>
    <row r="2233" spans="1:18" x14ac:dyDescent="0.3">
      <c r="A2233" s="16">
        <v>42185</v>
      </c>
      <c r="B2233" s="15">
        <v>7.44</v>
      </c>
      <c r="D2233" s="16">
        <v>42181</v>
      </c>
      <c r="E2233" s="15">
        <v>8.07</v>
      </c>
      <c r="Q2233" s="20"/>
      <c r="R2233" s="20"/>
    </row>
    <row r="2234" spans="1:18" x14ac:dyDescent="0.3">
      <c r="A2234" s="16">
        <v>42184</v>
      </c>
      <c r="B2234" s="15">
        <v>7.36</v>
      </c>
      <c r="D2234" s="16">
        <v>42180</v>
      </c>
      <c r="E2234" s="15">
        <v>8.1300000000000008</v>
      </c>
      <c r="Q2234" s="20"/>
      <c r="R2234" s="20"/>
    </row>
    <row r="2235" spans="1:18" x14ac:dyDescent="0.3">
      <c r="A2235" s="16">
        <v>42181</v>
      </c>
      <c r="B2235" s="15">
        <v>7.52</v>
      </c>
      <c r="D2235" s="16">
        <v>42179</v>
      </c>
      <c r="E2235" s="15">
        <v>8.02</v>
      </c>
      <c r="Q2235" s="20"/>
      <c r="R2235" s="20"/>
    </row>
    <row r="2236" spans="1:18" x14ac:dyDescent="0.3">
      <c r="A2236" s="16">
        <v>42180</v>
      </c>
      <c r="B2236" s="15">
        <v>7.57</v>
      </c>
      <c r="D2236" s="16">
        <v>42178</v>
      </c>
      <c r="E2236" s="15">
        <v>8.0299999999999994</v>
      </c>
      <c r="Q2236" s="20"/>
      <c r="R2236" s="20"/>
    </row>
    <row r="2237" spans="1:18" x14ac:dyDescent="0.3">
      <c r="A2237" s="16">
        <v>42179</v>
      </c>
      <c r="B2237" s="15">
        <v>7.47</v>
      </c>
      <c r="D2237" s="16">
        <v>42177</v>
      </c>
      <c r="E2237" s="15">
        <v>8.01</v>
      </c>
      <c r="Q2237" s="20"/>
      <c r="R2237" s="20"/>
    </row>
    <row r="2238" spans="1:18" x14ac:dyDescent="0.3">
      <c r="A2238" s="16">
        <v>42178</v>
      </c>
      <c r="B2238" s="15">
        <v>7.49</v>
      </c>
      <c r="D2238" s="16">
        <v>42174</v>
      </c>
      <c r="E2238" s="15">
        <v>7.97</v>
      </c>
      <c r="Q2238" s="20"/>
      <c r="R2238" s="20"/>
    </row>
    <row r="2239" spans="1:18" x14ac:dyDescent="0.3">
      <c r="A2239" s="16">
        <v>42177</v>
      </c>
      <c r="B2239" s="15">
        <v>7.48</v>
      </c>
      <c r="D2239" s="16">
        <v>42173</v>
      </c>
      <c r="E2239" s="15">
        <v>8.01</v>
      </c>
      <c r="Q2239" s="20"/>
      <c r="R2239" s="20"/>
    </row>
    <row r="2240" spans="1:18" x14ac:dyDescent="0.3">
      <c r="A2240" s="16">
        <v>42174</v>
      </c>
      <c r="B2240" s="15">
        <v>7.41</v>
      </c>
      <c r="D2240" s="16">
        <v>42172</v>
      </c>
      <c r="E2240" s="15">
        <v>8.0299999999999994</v>
      </c>
      <c r="Q2240" s="20"/>
      <c r="R2240" s="20"/>
    </row>
    <row r="2241" spans="1:18" x14ac:dyDescent="0.3">
      <c r="A2241" s="16">
        <v>42173</v>
      </c>
      <c r="B2241" s="15">
        <v>7.45</v>
      </c>
      <c r="D2241" s="16">
        <v>42171</v>
      </c>
      <c r="E2241" s="15">
        <v>7.96</v>
      </c>
      <c r="Q2241" s="20"/>
      <c r="R2241" s="20"/>
    </row>
    <row r="2242" spans="1:18" x14ac:dyDescent="0.3">
      <c r="A2242" s="16">
        <v>42172</v>
      </c>
      <c r="B2242" s="15">
        <v>7.46</v>
      </c>
      <c r="D2242" s="16">
        <v>42170</v>
      </c>
      <c r="E2242" s="15">
        <v>8.07</v>
      </c>
      <c r="Q2242" s="20"/>
      <c r="R2242" s="20"/>
    </row>
    <row r="2243" spans="1:18" x14ac:dyDescent="0.3">
      <c r="A2243" s="16">
        <v>42171</v>
      </c>
      <c r="B2243" s="15">
        <v>7.42</v>
      </c>
      <c r="D2243" s="16">
        <v>42167</v>
      </c>
      <c r="E2243" s="15">
        <v>8.16</v>
      </c>
      <c r="Q2243" s="20"/>
      <c r="R2243" s="20"/>
    </row>
    <row r="2244" spans="1:18" x14ac:dyDescent="0.3">
      <c r="A2244" s="16">
        <v>42170</v>
      </c>
      <c r="B2244" s="15">
        <v>7.53</v>
      </c>
      <c r="D2244" s="16">
        <v>42166</v>
      </c>
      <c r="E2244" s="15">
        <v>8.07</v>
      </c>
      <c r="Q2244" s="20"/>
      <c r="R2244" s="20"/>
    </row>
    <row r="2245" spans="1:18" x14ac:dyDescent="0.3">
      <c r="A2245" s="16">
        <v>42167</v>
      </c>
      <c r="B2245" s="15">
        <v>7.59</v>
      </c>
      <c r="D2245" s="16">
        <v>42165</v>
      </c>
      <c r="E2245" s="15">
        <v>8.15</v>
      </c>
      <c r="Q2245" s="20"/>
      <c r="R2245" s="20"/>
    </row>
    <row r="2246" spans="1:18" x14ac:dyDescent="0.3">
      <c r="A2246" s="16">
        <v>42166</v>
      </c>
      <c r="B2246" s="15">
        <v>7.52</v>
      </c>
      <c r="D2246" s="16">
        <v>42164</v>
      </c>
      <c r="E2246" s="15">
        <v>8.14</v>
      </c>
      <c r="Q2246" s="20"/>
      <c r="R2246" s="20"/>
    </row>
    <row r="2247" spans="1:18" x14ac:dyDescent="0.3">
      <c r="A2247" s="16">
        <v>42165</v>
      </c>
      <c r="B2247" s="15">
        <v>7.58</v>
      </c>
      <c r="D2247" s="16">
        <v>42163</v>
      </c>
      <c r="E2247" s="15">
        <v>8.0299999999999994</v>
      </c>
      <c r="Q2247" s="20"/>
      <c r="R2247" s="20"/>
    </row>
    <row r="2248" spans="1:18" x14ac:dyDescent="0.3">
      <c r="A2248" s="16">
        <v>42164</v>
      </c>
      <c r="B2248" s="15">
        <v>7.57</v>
      </c>
      <c r="D2248" s="16">
        <v>42160</v>
      </c>
      <c r="E2248" s="15">
        <v>7.99</v>
      </c>
      <c r="Q2248" s="20"/>
      <c r="R2248" s="20"/>
    </row>
    <row r="2249" spans="1:18" x14ac:dyDescent="0.3">
      <c r="A2249" s="16">
        <v>42163</v>
      </c>
      <c r="B2249" s="15">
        <v>7.46</v>
      </c>
      <c r="D2249" s="16">
        <v>42159</v>
      </c>
      <c r="E2249" s="15">
        <v>7.98</v>
      </c>
      <c r="Q2249" s="20"/>
      <c r="R2249" s="20"/>
    </row>
    <row r="2250" spans="1:18" x14ac:dyDescent="0.3">
      <c r="A2250" s="16">
        <v>42160</v>
      </c>
      <c r="B2250" s="15">
        <v>7.41</v>
      </c>
      <c r="D2250" s="16">
        <v>42158</v>
      </c>
      <c r="E2250" s="15">
        <v>8.07</v>
      </c>
      <c r="Q2250" s="20"/>
      <c r="R2250" s="20"/>
    </row>
    <row r="2251" spans="1:18" x14ac:dyDescent="0.3">
      <c r="A2251" s="16">
        <v>42159</v>
      </c>
      <c r="B2251" s="15">
        <v>7.4</v>
      </c>
      <c r="D2251" s="16">
        <v>42157</v>
      </c>
      <c r="E2251" s="15">
        <v>8.0299999999999994</v>
      </c>
      <c r="Q2251" s="20"/>
      <c r="R2251" s="20"/>
    </row>
    <row r="2252" spans="1:18" x14ac:dyDescent="0.3">
      <c r="A2252" s="16">
        <v>42158</v>
      </c>
      <c r="B2252" s="15">
        <v>7.49</v>
      </c>
      <c r="D2252" s="16">
        <v>42156</v>
      </c>
      <c r="E2252" s="15">
        <v>7.82</v>
      </c>
      <c r="Q2252" s="20"/>
      <c r="R2252" s="20"/>
    </row>
    <row r="2253" spans="1:18" x14ac:dyDescent="0.3">
      <c r="A2253" s="16">
        <v>42157</v>
      </c>
      <c r="B2253" s="15">
        <v>7.44</v>
      </c>
      <c r="D2253" s="16">
        <v>42153</v>
      </c>
      <c r="E2253" s="15">
        <v>7.91</v>
      </c>
      <c r="Q2253" s="20"/>
      <c r="R2253" s="20"/>
    </row>
    <row r="2254" spans="1:18" x14ac:dyDescent="0.3">
      <c r="A2254" s="16">
        <v>42156</v>
      </c>
      <c r="B2254" s="15">
        <v>7.24</v>
      </c>
      <c r="D2254" s="16">
        <v>42152</v>
      </c>
      <c r="E2254" s="15">
        <v>7.8</v>
      </c>
      <c r="Q2254" s="20"/>
      <c r="R2254" s="20"/>
    </row>
    <row r="2255" spans="1:18" x14ac:dyDescent="0.3">
      <c r="A2255" s="16">
        <v>42153</v>
      </c>
      <c r="B2255" s="15">
        <v>7.31</v>
      </c>
      <c r="D2255" s="16">
        <v>42151</v>
      </c>
      <c r="E2255" s="15">
        <v>7.79</v>
      </c>
      <c r="Q2255" s="20"/>
      <c r="R2255" s="20"/>
    </row>
    <row r="2256" spans="1:18" x14ac:dyDescent="0.3">
      <c r="A2256" s="16">
        <v>42152</v>
      </c>
      <c r="B2256" s="15">
        <v>7.19</v>
      </c>
      <c r="D2256" s="16">
        <v>42150</v>
      </c>
      <c r="E2256" s="15">
        <v>7.84</v>
      </c>
      <c r="Q2256" s="20"/>
      <c r="R2256" s="20"/>
    </row>
    <row r="2257" spans="1:18" x14ac:dyDescent="0.3">
      <c r="A2257" s="16">
        <v>42151</v>
      </c>
      <c r="B2257" s="15">
        <v>7.18</v>
      </c>
      <c r="D2257" s="16">
        <v>42149</v>
      </c>
      <c r="E2257" s="15">
        <v>7.97</v>
      </c>
      <c r="Q2257" s="20"/>
      <c r="R2257" s="20"/>
    </row>
    <row r="2258" spans="1:18" x14ac:dyDescent="0.3">
      <c r="A2258" s="16">
        <v>42150</v>
      </c>
      <c r="B2258" s="15">
        <v>7.23</v>
      </c>
      <c r="D2258" s="16">
        <v>42146</v>
      </c>
      <c r="E2258" s="15">
        <v>7.89</v>
      </c>
      <c r="Q2258" s="20"/>
      <c r="R2258" s="20"/>
    </row>
    <row r="2259" spans="1:18" x14ac:dyDescent="0.3">
      <c r="A2259" s="16">
        <v>42146</v>
      </c>
      <c r="B2259" s="15">
        <v>7.28</v>
      </c>
      <c r="D2259" s="16">
        <v>42145</v>
      </c>
      <c r="E2259" s="15">
        <v>7.89</v>
      </c>
      <c r="Q2259" s="20"/>
      <c r="R2259" s="20"/>
    </row>
    <row r="2260" spans="1:18" x14ac:dyDescent="0.3">
      <c r="A2260" s="16">
        <v>42145</v>
      </c>
      <c r="B2260" s="15">
        <v>7.31</v>
      </c>
      <c r="D2260" s="16">
        <v>42144</v>
      </c>
      <c r="E2260" s="15">
        <v>7.94</v>
      </c>
      <c r="Q2260" s="20"/>
      <c r="R2260" s="20"/>
    </row>
    <row r="2261" spans="1:18" x14ac:dyDescent="0.3">
      <c r="A2261" s="16">
        <v>42144</v>
      </c>
      <c r="B2261" s="15">
        <v>7.35</v>
      </c>
      <c r="D2261" s="16">
        <v>42143</v>
      </c>
      <c r="E2261" s="15">
        <v>7.98</v>
      </c>
      <c r="Q2261" s="20"/>
      <c r="R2261" s="20"/>
    </row>
    <row r="2262" spans="1:18" x14ac:dyDescent="0.3">
      <c r="A2262" s="16">
        <v>42143</v>
      </c>
      <c r="B2262" s="15">
        <v>7.39</v>
      </c>
      <c r="D2262" s="16">
        <v>42142</v>
      </c>
      <c r="E2262" s="15">
        <v>8.2100000000000009</v>
      </c>
      <c r="Q2262" s="20"/>
      <c r="R2262" s="20"/>
    </row>
    <row r="2263" spans="1:18" x14ac:dyDescent="0.3">
      <c r="A2263" s="16">
        <v>42142</v>
      </c>
      <c r="B2263" s="15">
        <v>7.6</v>
      </c>
      <c r="D2263" s="16">
        <v>42139</v>
      </c>
      <c r="E2263" s="15">
        <v>8.18</v>
      </c>
      <c r="Q2263" s="20"/>
      <c r="R2263" s="20"/>
    </row>
    <row r="2264" spans="1:18" x14ac:dyDescent="0.3">
      <c r="A2264" s="16">
        <v>42139</v>
      </c>
      <c r="B2264" s="15">
        <v>7.58</v>
      </c>
      <c r="D2264" s="16">
        <v>42138</v>
      </c>
      <c r="E2264" s="15">
        <v>8.16</v>
      </c>
      <c r="Q2264" s="20"/>
      <c r="R2264" s="20"/>
    </row>
    <row r="2265" spans="1:18" x14ac:dyDescent="0.3">
      <c r="A2265" s="16">
        <v>42138</v>
      </c>
      <c r="B2265" s="15">
        <v>7.56</v>
      </c>
      <c r="D2265" s="16">
        <v>42137</v>
      </c>
      <c r="E2265" s="15">
        <v>8.26</v>
      </c>
      <c r="Q2265" s="20"/>
      <c r="R2265" s="20"/>
    </row>
    <row r="2266" spans="1:18" x14ac:dyDescent="0.3">
      <c r="A2266" s="16">
        <v>42137</v>
      </c>
      <c r="B2266" s="15">
        <v>7.61</v>
      </c>
      <c r="D2266" s="16">
        <v>42136</v>
      </c>
      <c r="E2266" s="15">
        <v>8.1999999999999993</v>
      </c>
      <c r="Q2266" s="20"/>
      <c r="R2266" s="20"/>
    </row>
    <row r="2267" spans="1:18" x14ac:dyDescent="0.3">
      <c r="A2267" s="16">
        <v>42136</v>
      </c>
      <c r="B2267" s="15">
        <v>7.63</v>
      </c>
      <c r="D2267" s="16">
        <v>42135</v>
      </c>
      <c r="E2267" s="15">
        <v>8.23</v>
      </c>
      <c r="Q2267" s="20"/>
      <c r="R2267" s="20"/>
    </row>
    <row r="2268" spans="1:18" x14ac:dyDescent="0.3">
      <c r="A2268" s="16">
        <v>42135</v>
      </c>
      <c r="B2268" s="15">
        <v>7.62</v>
      </c>
      <c r="D2268" s="16">
        <v>42132</v>
      </c>
      <c r="E2268" s="15">
        <v>8.15</v>
      </c>
      <c r="Q2268" s="20"/>
      <c r="R2268" s="20"/>
    </row>
    <row r="2269" spans="1:18" x14ac:dyDescent="0.3">
      <c r="A2269" s="16">
        <v>42132</v>
      </c>
      <c r="B2269" s="15">
        <v>7.54</v>
      </c>
      <c r="D2269" s="16">
        <v>42131</v>
      </c>
      <c r="E2269" s="15">
        <v>8.0399999999999991</v>
      </c>
      <c r="Q2269" s="20"/>
      <c r="R2269" s="20"/>
    </row>
    <row r="2270" spans="1:18" x14ac:dyDescent="0.3">
      <c r="A2270" s="16">
        <v>42131</v>
      </c>
      <c r="B2270" s="15">
        <v>7.43</v>
      </c>
      <c r="D2270" s="16">
        <v>42130</v>
      </c>
      <c r="E2270" s="15">
        <v>8.14</v>
      </c>
      <c r="Q2270" s="20"/>
      <c r="R2270" s="20"/>
    </row>
    <row r="2271" spans="1:18" x14ac:dyDescent="0.3">
      <c r="A2271" s="16">
        <v>42130</v>
      </c>
      <c r="B2271" s="15">
        <v>7.54</v>
      </c>
      <c r="D2271" s="16">
        <v>42129</v>
      </c>
      <c r="E2271" s="15">
        <v>8.15</v>
      </c>
      <c r="Q2271" s="20"/>
      <c r="R2271" s="20"/>
    </row>
    <row r="2272" spans="1:18" x14ac:dyDescent="0.3">
      <c r="A2272" s="16">
        <v>42129</v>
      </c>
      <c r="B2272" s="15">
        <v>7.57</v>
      </c>
      <c r="D2272" s="16">
        <v>42128</v>
      </c>
      <c r="E2272" s="15">
        <v>8.18</v>
      </c>
      <c r="Q2272" s="20"/>
      <c r="R2272" s="20"/>
    </row>
    <row r="2273" spans="1:18" x14ac:dyDescent="0.3">
      <c r="A2273" s="16">
        <v>42128</v>
      </c>
      <c r="B2273" s="15">
        <v>7.61</v>
      </c>
      <c r="D2273" s="16">
        <v>42125</v>
      </c>
      <c r="E2273" s="15">
        <v>8.08</v>
      </c>
      <c r="Q2273" s="20"/>
      <c r="R2273" s="20"/>
    </row>
    <row r="2274" spans="1:18" x14ac:dyDescent="0.3">
      <c r="A2274" s="16">
        <v>42124</v>
      </c>
      <c r="B2274" s="15">
        <v>7.39</v>
      </c>
      <c r="D2274" s="16">
        <v>42124</v>
      </c>
      <c r="E2274" s="15">
        <v>7.99</v>
      </c>
      <c r="Q2274" s="20"/>
      <c r="R2274" s="20"/>
    </row>
    <row r="2275" spans="1:18" x14ac:dyDescent="0.3">
      <c r="A2275" s="16">
        <v>42123</v>
      </c>
      <c r="B2275" s="15">
        <v>7.47</v>
      </c>
      <c r="D2275" s="16">
        <v>42123</v>
      </c>
      <c r="E2275" s="15">
        <v>8.07</v>
      </c>
      <c r="Q2275" s="20"/>
      <c r="R2275" s="20"/>
    </row>
    <row r="2276" spans="1:18" x14ac:dyDescent="0.3">
      <c r="A2276" s="16">
        <v>42122</v>
      </c>
      <c r="B2276" s="15">
        <v>7.35</v>
      </c>
      <c r="D2276" s="16">
        <v>42122</v>
      </c>
      <c r="E2276" s="15">
        <v>7.96</v>
      </c>
      <c r="Q2276" s="20"/>
      <c r="R2276" s="20"/>
    </row>
    <row r="2277" spans="1:18" x14ac:dyDescent="0.3">
      <c r="A2277" s="16">
        <v>42121</v>
      </c>
      <c r="B2277" s="15">
        <v>7.18</v>
      </c>
      <c r="D2277" s="16">
        <v>42121</v>
      </c>
      <c r="E2277" s="15">
        <v>7.76</v>
      </c>
      <c r="Q2277" s="20"/>
      <c r="R2277" s="20"/>
    </row>
    <row r="2278" spans="1:18" x14ac:dyDescent="0.3">
      <c r="A2278" s="16">
        <v>42118</v>
      </c>
      <c r="B2278" s="15">
        <v>7.28</v>
      </c>
      <c r="D2278" s="16">
        <v>42118</v>
      </c>
      <c r="E2278" s="15">
        <v>7.89</v>
      </c>
      <c r="Q2278" s="20"/>
      <c r="R2278" s="20"/>
    </row>
    <row r="2279" spans="1:18" x14ac:dyDescent="0.3">
      <c r="A2279" s="16">
        <v>42117</v>
      </c>
      <c r="B2279" s="15">
        <v>7.26</v>
      </c>
      <c r="D2279" s="16">
        <v>42117</v>
      </c>
      <c r="E2279" s="15">
        <v>7.85</v>
      </c>
      <c r="Q2279" s="20"/>
      <c r="R2279" s="20"/>
    </row>
    <row r="2280" spans="1:18" x14ac:dyDescent="0.3">
      <c r="A2280" s="16">
        <v>42116</v>
      </c>
      <c r="B2280" s="15">
        <v>7.1</v>
      </c>
      <c r="D2280" s="16">
        <v>42116</v>
      </c>
      <c r="E2280" s="15">
        <v>7.7</v>
      </c>
      <c r="Q2280" s="20"/>
      <c r="R2280" s="20"/>
    </row>
    <row r="2281" spans="1:18" x14ac:dyDescent="0.3">
      <c r="A2281" s="16">
        <v>42115</v>
      </c>
      <c r="B2281" s="15">
        <v>7.08</v>
      </c>
      <c r="D2281" s="16">
        <v>42115</v>
      </c>
      <c r="E2281" s="15">
        <v>7.7</v>
      </c>
      <c r="Q2281" s="20"/>
      <c r="R2281" s="20"/>
    </row>
    <row r="2282" spans="1:18" x14ac:dyDescent="0.3">
      <c r="A2282" s="16">
        <v>42114</v>
      </c>
      <c r="B2282" s="15">
        <v>7.12</v>
      </c>
      <c r="D2282" s="16">
        <v>42114</v>
      </c>
      <c r="E2282" s="15">
        <v>7.73</v>
      </c>
      <c r="Q2282" s="20"/>
      <c r="R2282" s="20"/>
    </row>
    <row r="2283" spans="1:18" x14ac:dyDescent="0.3">
      <c r="A2283" s="16">
        <v>42111</v>
      </c>
      <c r="B2283" s="15">
        <v>6.82</v>
      </c>
      <c r="D2283" s="16">
        <v>42111</v>
      </c>
      <c r="E2283" s="15">
        <v>7.43</v>
      </c>
      <c r="Q2283" s="20"/>
      <c r="R2283" s="20"/>
    </row>
    <row r="2284" spans="1:18" x14ac:dyDescent="0.3">
      <c r="A2284" s="16">
        <v>42110</v>
      </c>
      <c r="B2284" s="15">
        <v>6.89</v>
      </c>
      <c r="D2284" s="16">
        <v>42110</v>
      </c>
      <c r="E2284" s="15">
        <v>7.46</v>
      </c>
      <c r="Q2284" s="20"/>
      <c r="R2284" s="20"/>
    </row>
    <row r="2285" spans="1:18" x14ac:dyDescent="0.3">
      <c r="A2285" s="16">
        <v>42109</v>
      </c>
      <c r="B2285" s="15">
        <v>6.86</v>
      </c>
      <c r="D2285" s="16">
        <v>42109</v>
      </c>
      <c r="E2285" s="15">
        <v>7.43</v>
      </c>
      <c r="Q2285" s="20"/>
      <c r="R2285" s="20"/>
    </row>
    <row r="2286" spans="1:18" x14ac:dyDescent="0.3">
      <c r="A2286" s="16">
        <v>42108</v>
      </c>
      <c r="B2286" s="15">
        <v>6.8</v>
      </c>
      <c r="D2286" s="16">
        <v>42108</v>
      </c>
      <c r="E2286" s="15">
        <v>7.38</v>
      </c>
      <c r="Q2286" s="20"/>
      <c r="R2286" s="20"/>
    </row>
    <row r="2287" spans="1:18" x14ac:dyDescent="0.3">
      <c r="A2287" s="16">
        <v>42107</v>
      </c>
      <c r="B2287" s="15">
        <v>6.8</v>
      </c>
      <c r="D2287" s="16">
        <v>42107</v>
      </c>
      <c r="E2287" s="15">
        <v>7.38</v>
      </c>
      <c r="Q2287" s="20"/>
      <c r="R2287" s="20"/>
    </row>
    <row r="2288" spans="1:18" x14ac:dyDescent="0.3">
      <c r="A2288" s="16">
        <v>42104</v>
      </c>
      <c r="B2288" s="15">
        <v>6.98</v>
      </c>
      <c r="D2288" s="16">
        <v>42104</v>
      </c>
      <c r="E2288" s="15">
        <v>7.51</v>
      </c>
      <c r="Q2288" s="20"/>
      <c r="R2288" s="20"/>
    </row>
    <row r="2289" spans="1:18" x14ac:dyDescent="0.3">
      <c r="A2289" s="16">
        <v>42103</v>
      </c>
      <c r="B2289" s="15">
        <v>7.02</v>
      </c>
      <c r="D2289" s="16">
        <v>42103</v>
      </c>
      <c r="E2289" s="15">
        <v>7.58</v>
      </c>
      <c r="Q2289" s="20"/>
      <c r="R2289" s="20"/>
    </row>
    <row r="2290" spans="1:18" x14ac:dyDescent="0.3">
      <c r="A2290" s="16">
        <v>42102</v>
      </c>
      <c r="B2290" s="15">
        <v>7.12</v>
      </c>
      <c r="D2290" s="16">
        <v>42102</v>
      </c>
      <c r="E2290" s="15">
        <v>7.7</v>
      </c>
      <c r="Q2290" s="20"/>
      <c r="R2290" s="20"/>
    </row>
    <row r="2291" spans="1:18" x14ac:dyDescent="0.3">
      <c r="A2291" s="16">
        <v>42101</v>
      </c>
      <c r="B2291" s="15">
        <v>7.1</v>
      </c>
      <c r="D2291" s="16">
        <v>42101</v>
      </c>
      <c r="E2291" s="15">
        <v>7.69</v>
      </c>
      <c r="Q2291" s="20"/>
      <c r="R2291" s="20"/>
    </row>
    <row r="2292" spans="1:18" x14ac:dyDescent="0.3">
      <c r="A2292" s="16">
        <v>42096</v>
      </c>
      <c r="B2292" s="15">
        <v>7.15</v>
      </c>
      <c r="D2292" s="16">
        <v>42096</v>
      </c>
      <c r="E2292" s="15">
        <v>7.73</v>
      </c>
      <c r="Q2292" s="20"/>
      <c r="R2292" s="20"/>
    </row>
    <row r="2293" spans="1:18" x14ac:dyDescent="0.3">
      <c r="A2293" s="16">
        <v>42095</v>
      </c>
      <c r="B2293" s="15">
        <v>7.15</v>
      </c>
      <c r="D2293" s="16">
        <v>42095</v>
      </c>
      <c r="E2293" s="15">
        <v>7.73</v>
      </c>
      <c r="Q2293" s="20"/>
      <c r="R2293" s="20"/>
    </row>
    <row r="2294" spans="1:18" x14ac:dyDescent="0.3">
      <c r="A2294" s="16">
        <v>42094</v>
      </c>
      <c r="B2294" s="15">
        <v>6.91</v>
      </c>
      <c r="D2294" s="16">
        <v>42094</v>
      </c>
      <c r="E2294" s="15">
        <v>7.54</v>
      </c>
      <c r="Q2294" s="20"/>
      <c r="R2294" s="20"/>
    </row>
    <row r="2295" spans="1:18" x14ac:dyDescent="0.3">
      <c r="A2295" s="16">
        <v>42093</v>
      </c>
      <c r="B2295" s="15">
        <v>6.88</v>
      </c>
      <c r="D2295" s="16">
        <v>42093</v>
      </c>
      <c r="E2295" s="15">
        <v>7.5</v>
      </c>
      <c r="Q2295" s="20"/>
      <c r="R2295" s="20"/>
    </row>
    <row r="2296" spans="1:18" x14ac:dyDescent="0.3">
      <c r="A2296" s="16">
        <v>42090</v>
      </c>
      <c r="B2296" s="15">
        <v>6.79</v>
      </c>
      <c r="D2296" s="16">
        <v>42090</v>
      </c>
      <c r="E2296" s="15">
        <v>7.37</v>
      </c>
      <c r="Q2296" s="20"/>
      <c r="R2296" s="20"/>
    </row>
    <row r="2297" spans="1:18" x14ac:dyDescent="0.3">
      <c r="A2297" s="16">
        <v>42089</v>
      </c>
      <c r="B2297" s="15">
        <v>6.95</v>
      </c>
      <c r="D2297" s="16">
        <v>42089</v>
      </c>
      <c r="E2297" s="15">
        <v>7.57</v>
      </c>
      <c r="Q2297" s="20"/>
      <c r="R2297" s="20"/>
    </row>
    <row r="2298" spans="1:18" x14ac:dyDescent="0.3">
      <c r="A2298" s="16">
        <v>42088</v>
      </c>
      <c r="B2298" s="15">
        <v>6.96</v>
      </c>
      <c r="D2298" s="16">
        <v>42088</v>
      </c>
      <c r="E2298" s="15">
        <v>7.58</v>
      </c>
      <c r="Q2298" s="20"/>
      <c r="R2298" s="20"/>
    </row>
    <row r="2299" spans="1:18" x14ac:dyDescent="0.3">
      <c r="A2299" s="16">
        <v>42087</v>
      </c>
      <c r="B2299" s="15">
        <v>7.05</v>
      </c>
      <c r="D2299" s="16">
        <v>42087</v>
      </c>
      <c r="E2299" s="15">
        <v>7.65</v>
      </c>
      <c r="Q2299" s="20"/>
      <c r="R2299" s="20"/>
    </row>
    <row r="2300" spans="1:18" x14ac:dyDescent="0.3">
      <c r="A2300" s="16">
        <v>42086</v>
      </c>
      <c r="B2300" s="15">
        <v>7.04</v>
      </c>
      <c r="D2300" s="16">
        <v>42086</v>
      </c>
      <c r="E2300" s="15">
        <v>7.67</v>
      </c>
      <c r="Q2300" s="20"/>
      <c r="R2300" s="20"/>
    </row>
    <row r="2301" spans="1:18" x14ac:dyDescent="0.3">
      <c r="A2301" s="16">
        <v>42083</v>
      </c>
      <c r="B2301" s="15">
        <v>7.01</v>
      </c>
      <c r="D2301" s="16">
        <v>42083</v>
      </c>
      <c r="E2301" s="15">
        <v>7.67</v>
      </c>
      <c r="Q2301" s="20"/>
      <c r="R2301" s="20"/>
    </row>
    <row r="2302" spans="1:18" x14ac:dyDescent="0.3">
      <c r="A2302" s="16">
        <v>42082</v>
      </c>
      <c r="B2302" s="15">
        <v>6.68</v>
      </c>
      <c r="D2302" s="16">
        <v>42082</v>
      </c>
      <c r="E2302" s="15">
        <v>7.27</v>
      </c>
      <c r="Q2302" s="20"/>
      <c r="R2302" s="20"/>
    </row>
    <row r="2303" spans="1:18" x14ac:dyDescent="0.3">
      <c r="A2303" s="16">
        <v>42081</v>
      </c>
      <c r="B2303" s="15">
        <v>6.74</v>
      </c>
      <c r="D2303" s="16">
        <v>42081</v>
      </c>
      <c r="E2303" s="15">
        <v>7.34</v>
      </c>
      <c r="Q2303" s="20"/>
      <c r="R2303" s="20"/>
    </row>
    <row r="2304" spans="1:18" x14ac:dyDescent="0.3">
      <c r="A2304" s="16">
        <v>42080</v>
      </c>
      <c r="B2304" s="15">
        <v>6.74</v>
      </c>
      <c r="D2304" s="16">
        <v>42080</v>
      </c>
      <c r="E2304" s="15">
        <v>7.34</v>
      </c>
      <c r="Q2304" s="20"/>
      <c r="R2304" s="20"/>
    </row>
    <row r="2305" spans="1:18" x14ac:dyDescent="0.3">
      <c r="A2305" s="16">
        <v>42079</v>
      </c>
      <c r="B2305" s="15">
        <v>6.48</v>
      </c>
      <c r="D2305" s="16">
        <v>42079</v>
      </c>
      <c r="E2305" s="15">
        <v>7.11</v>
      </c>
      <c r="Q2305" s="20"/>
      <c r="R2305" s="20"/>
    </row>
    <row r="2306" spans="1:18" x14ac:dyDescent="0.3">
      <c r="A2306" s="16">
        <v>42076</v>
      </c>
      <c r="B2306" s="15">
        <v>6.49</v>
      </c>
      <c r="D2306" s="16">
        <v>42076</v>
      </c>
      <c r="E2306" s="15">
        <v>7.07</v>
      </c>
      <c r="Q2306" s="20"/>
      <c r="R2306" s="20"/>
    </row>
    <row r="2307" spans="1:18" x14ac:dyDescent="0.3">
      <c r="A2307" s="16">
        <v>42075</v>
      </c>
      <c r="B2307" s="15">
        <v>6.42</v>
      </c>
      <c r="D2307" s="16">
        <v>42075</v>
      </c>
      <c r="E2307" s="15">
        <v>7.03</v>
      </c>
      <c r="Q2307" s="20"/>
      <c r="R2307" s="20"/>
    </row>
    <row r="2308" spans="1:18" x14ac:dyDescent="0.3">
      <c r="A2308" s="16">
        <v>42074</v>
      </c>
      <c r="B2308" s="15">
        <v>6.75</v>
      </c>
      <c r="D2308" s="16">
        <v>42074</v>
      </c>
      <c r="E2308" s="15">
        <v>7.38</v>
      </c>
      <c r="Q2308" s="20"/>
      <c r="R2308" s="20"/>
    </row>
    <row r="2309" spans="1:18" x14ac:dyDescent="0.3">
      <c r="A2309" s="16">
        <v>42073</v>
      </c>
      <c r="B2309" s="15">
        <v>6.8</v>
      </c>
      <c r="D2309" s="16">
        <v>42073</v>
      </c>
      <c r="E2309" s="15">
        <v>7.43</v>
      </c>
      <c r="Q2309" s="20"/>
      <c r="R2309" s="20"/>
    </row>
    <row r="2310" spans="1:18" x14ac:dyDescent="0.3">
      <c r="A2310" s="16">
        <v>42072</v>
      </c>
      <c r="B2310" s="15">
        <v>6.69</v>
      </c>
      <c r="D2310" s="16">
        <v>42072</v>
      </c>
      <c r="E2310" s="15">
        <v>7.3</v>
      </c>
      <c r="Q2310" s="20"/>
      <c r="R2310" s="20"/>
    </row>
    <row r="2311" spans="1:18" x14ac:dyDescent="0.3">
      <c r="A2311" s="16">
        <v>42069</v>
      </c>
      <c r="B2311" s="15">
        <v>6.81</v>
      </c>
      <c r="D2311" s="16">
        <v>42069</v>
      </c>
      <c r="E2311" s="15">
        <v>7.43</v>
      </c>
      <c r="Q2311" s="20"/>
      <c r="R2311" s="20"/>
    </row>
    <row r="2312" spans="1:18" x14ac:dyDescent="0.3">
      <c r="A2312" s="16">
        <v>42068</v>
      </c>
      <c r="B2312" s="15">
        <v>6.75</v>
      </c>
      <c r="D2312" s="16">
        <v>42068</v>
      </c>
      <c r="E2312" s="15">
        <v>7.39</v>
      </c>
      <c r="Q2312" s="20"/>
      <c r="R2312" s="20"/>
    </row>
    <row r="2313" spans="1:18" x14ac:dyDescent="0.3">
      <c r="A2313" s="16">
        <v>42067</v>
      </c>
      <c r="B2313" s="15">
        <v>6.99</v>
      </c>
      <c r="D2313" s="16">
        <v>42067</v>
      </c>
      <c r="E2313" s="15">
        <v>7.68</v>
      </c>
      <c r="Q2313" s="20"/>
      <c r="R2313" s="20"/>
    </row>
    <row r="2314" spans="1:18" x14ac:dyDescent="0.3">
      <c r="A2314" s="16">
        <v>42066</v>
      </c>
      <c r="B2314" s="15">
        <v>6.74</v>
      </c>
      <c r="D2314" s="16">
        <v>42066</v>
      </c>
      <c r="E2314" s="15">
        <v>7.37</v>
      </c>
      <c r="Q2314" s="20"/>
      <c r="R2314" s="20"/>
    </row>
    <row r="2315" spans="1:18" x14ac:dyDescent="0.3">
      <c r="A2315" s="16">
        <v>42065</v>
      </c>
      <c r="B2315" s="15">
        <v>6.95</v>
      </c>
      <c r="D2315" s="16">
        <v>42065</v>
      </c>
      <c r="E2315" s="15">
        <v>7.6</v>
      </c>
      <c r="Q2315" s="20"/>
      <c r="R2315" s="20"/>
    </row>
    <row r="2316" spans="1:18" x14ac:dyDescent="0.3">
      <c r="A2316" s="16">
        <v>42062</v>
      </c>
      <c r="B2316" s="15">
        <v>7.08</v>
      </c>
      <c r="D2316" s="16">
        <v>42062</v>
      </c>
      <c r="E2316" s="15">
        <v>7.77</v>
      </c>
      <c r="Q2316" s="20"/>
      <c r="R2316" s="20"/>
    </row>
    <row r="2317" spans="1:18" x14ac:dyDescent="0.3">
      <c r="A2317" s="16">
        <v>42061</v>
      </c>
      <c r="B2317" s="15">
        <v>7.07</v>
      </c>
      <c r="D2317" s="16">
        <v>42061</v>
      </c>
      <c r="E2317" s="15">
        <v>7.74</v>
      </c>
      <c r="Q2317" s="20"/>
      <c r="R2317" s="20"/>
    </row>
    <row r="2318" spans="1:18" x14ac:dyDescent="0.3">
      <c r="A2318" s="16">
        <v>42060</v>
      </c>
      <c r="B2318" s="15">
        <v>7.39</v>
      </c>
      <c r="D2318" s="16">
        <v>42060</v>
      </c>
      <c r="E2318" s="15">
        <v>8.09</v>
      </c>
      <c r="Q2318" s="20"/>
      <c r="R2318" s="20"/>
    </row>
    <row r="2319" spans="1:18" x14ac:dyDescent="0.3">
      <c r="A2319" s="16">
        <v>42059</v>
      </c>
      <c r="B2319" s="15">
        <v>7.44</v>
      </c>
      <c r="D2319" s="16">
        <v>42059</v>
      </c>
      <c r="E2319" s="15">
        <v>8.16</v>
      </c>
      <c r="Q2319" s="20"/>
      <c r="R2319" s="20"/>
    </row>
    <row r="2320" spans="1:18" x14ac:dyDescent="0.3">
      <c r="A2320" s="16">
        <v>42058</v>
      </c>
      <c r="B2320" s="15">
        <v>7.67</v>
      </c>
      <c r="D2320" s="16">
        <v>42058</v>
      </c>
      <c r="E2320" s="15">
        <v>8.43</v>
      </c>
      <c r="Q2320" s="20"/>
      <c r="R2320" s="20"/>
    </row>
    <row r="2321" spans="1:18" x14ac:dyDescent="0.3">
      <c r="A2321" s="16">
        <v>42055</v>
      </c>
      <c r="B2321" s="15">
        <v>7.31</v>
      </c>
      <c r="D2321" s="16">
        <v>42055</v>
      </c>
      <c r="E2321" s="15">
        <v>8.0299999999999994</v>
      </c>
      <c r="Q2321" s="20"/>
      <c r="R2321" s="20"/>
    </row>
    <row r="2322" spans="1:18" x14ac:dyDescent="0.3">
      <c r="A2322" s="16">
        <v>42054</v>
      </c>
      <c r="B2322" s="15">
        <v>7.34</v>
      </c>
      <c r="D2322" s="16">
        <v>42054</v>
      </c>
      <c r="E2322" s="15">
        <v>8.06</v>
      </c>
      <c r="Q2322" s="20"/>
      <c r="R2322" s="20"/>
    </row>
    <row r="2323" spans="1:18" x14ac:dyDescent="0.3">
      <c r="A2323" s="16">
        <v>42053</v>
      </c>
      <c r="B2323" s="15">
        <v>7.5</v>
      </c>
      <c r="D2323" s="16">
        <v>42053</v>
      </c>
      <c r="E2323" s="15">
        <v>8.2200000000000006</v>
      </c>
      <c r="Q2323" s="20"/>
      <c r="R2323" s="20"/>
    </row>
    <row r="2324" spans="1:18" x14ac:dyDescent="0.3">
      <c r="A2324" s="16">
        <v>42052</v>
      </c>
      <c r="B2324" s="15">
        <v>7.48</v>
      </c>
      <c r="D2324" s="16">
        <v>42052</v>
      </c>
      <c r="E2324" s="15">
        <v>8.1999999999999993</v>
      </c>
      <c r="Q2324" s="20"/>
      <c r="R2324" s="20"/>
    </row>
    <row r="2325" spans="1:18" x14ac:dyDescent="0.3">
      <c r="A2325" s="16">
        <v>42051</v>
      </c>
      <c r="B2325" s="15">
        <v>7.66</v>
      </c>
      <c r="D2325" s="16">
        <v>42051</v>
      </c>
      <c r="E2325" s="15">
        <v>8.4</v>
      </c>
      <c r="Q2325" s="20"/>
      <c r="R2325" s="20"/>
    </row>
    <row r="2326" spans="1:18" x14ac:dyDescent="0.3">
      <c r="A2326" s="16">
        <v>42048</v>
      </c>
      <c r="B2326" s="15">
        <v>7.63</v>
      </c>
      <c r="D2326" s="16">
        <v>42048</v>
      </c>
      <c r="E2326" s="15">
        <v>8.39</v>
      </c>
      <c r="Q2326" s="20"/>
      <c r="R2326" s="20"/>
    </row>
    <row r="2327" spans="1:18" x14ac:dyDescent="0.3">
      <c r="A2327" s="16">
        <v>42047</v>
      </c>
      <c r="B2327" s="15">
        <v>7.4</v>
      </c>
      <c r="D2327" s="16">
        <v>42047</v>
      </c>
      <c r="E2327" s="15">
        <v>8.15</v>
      </c>
      <c r="Q2327" s="20"/>
      <c r="R2327" s="20"/>
    </row>
    <row r="2328" spans="1:18" x14ac:dyDescent="0.3">
      <c r="A2328" s="16">
        <v>42046</v>
      </c>
      <c r="B2328" s="15">
        <v>7.22</v>
      </c>
      <c r="D2328" s="16">
        <v>42046</v>
      </c>
      <c r="E2328" s="15">
        <v>7.99</v>
      </c>
      <c r="Q2328" s="20"/>
      <c r="R2328" s="20"/>
    </row>
    <row r="2329" spans="1:18" x14ac:dyDescent="0.3">
      <c r="A2329" s="16">
        <v>42045</v>
      </c>
      <c r="B2329" s="15">
        <v>7.08</v>
      </c>
      <c r="D2329" s="16">
        <v>42045</v>
      </c>
      <c r="E2329" s="15">
        <v>7.86</v>
      </c>
      <c r="Q2329" s="20"/>
      <c r="R2329" s="20"/>
    </row>
    <row r="2330" spans="1:18" x14ac:dyDescent="0.3">
      <c r="A2330" s="16">
        <v>42044</v>
      </c>
      <c r="B2330" s="15">
        <v>6.92</v>
      </c>
      <c r="D2330" s="16">
        <v>42044</v>
      </c>
      <c r="E2330" s="15">
        <v>7.65</v>
      </c>
      <c r="Q2330" s="20"/>
      <c r="R2330" s="20"/>
    </row>
    <row r="2331" spans="1:18" x14ac:dyDescent="0.3">
      <c r="A2331" s="16">
        <v>42041</v>
      </c>
      <c r="B2331" s="15">
        <v>6.95</v>
      </c>
      <c r="D2331" s="16">
        <v>42041</v>
      </c>
      <c r="E2331" s="15">
        <v>7.69</v>
      </c>
      <c r="Q2331" s="20"/>
      <c r="R2331" s="20"/>
    </row>
    <row r="2332" spans="1:18" x14ac:dyDescent="0.3">
      <c r="A2332" s="16">
        <v>42040</v>
      </c>
      <c r="B2332" s="15">
        <v>7</v>
      </c>
      <c r="D2332" s="16">
        <v>42040</v>
      </c>
      <c r="E2332" s="15">
        <v>7.73</v>
      </c>
      <c r="Q2332" s="20"/>
      <c r="R2332" s="20"/>
    </row>
    <row r="2333" spans="1:18" x14ac:dyDescent="0.3">
      <c r="A2333" s="16">
        <v>42039</v>
      </c>
      <c r="B2333" s="15">
        <v>6.91</v>
      </c>
      <c r="D2333" s="16">
        <v>42039</v>
      </c>
      <c r="E2333" s="15">
        <v>7.66</v>
      </c>
      <c r="Q2333" s="20"/>
      <c r="R2333" s="20"/>
    </row>
    <row r="2334" spans="1:18" x14ac:dyDescent="0.3">
      <c r="A2334" s="16">
        <v>42038</v>
      </c>
      <c r="B2334" s="15">
        <v>7.07</v>
      </c>
      <c r="D2334" s="16">
        <v>42038</v>
      </c>
      <c r="E2334" s="15">
        <v>7.8</v>
      </c>
      <c r="Q2334" s="20"/>
      <c r="R2334" s="20"/>
    </row>
    <row r="2335" spans="1:18" x14ac:dyDescent="0.3">
      <c r="A2335" s="16">
        <v>42037</v>
      </c>
      <c r="B2335" s="15">
        <v>7.12</v>
      </c>
      <c r="D2335" s="16">
        <v>42037</v>
      </c>
      <c r="E2335" s="15">
        <v>7.87</v>
      </c>
      <c r="Q2335" s="20"/>
      <c r="R2335" s="20"/>
    </row>
    <row r="2336" spans="1:18" x14ac:dyDescent="0.3">
      <c r="A2336" s="16">
        <v>42034</v>
      </c>
      <c r="B2336" s="15">
        <v>7.08</v>
      </c>
      <c r="D2336" s="16">
        <v>42034</v>
      </c>
      <c r="E2336" s="15">
        <v>7.82</v>
      </c>
      <c r="Q2336" s="20"/>
      <c r="R2336" s="20"/>
    </row>
    <row r="2337" spans="1:18" x14ac:dyDescent="0.3">
      <c r="A2337" s="16">
        <v>42033</v>
      </c>
      <c r="B2337" s="15">
        <v>7.06</v>
      </c>
      <c r="D2337" s="16">
        <v>42033</v>
      </c>
      <c r="E2337" s="15">
        <v>7.79</v>
      </c>
      <c r="Q2337" s="20"/>
      <c r="R2337" s="20"/>
    </row>
    <row r="2338" spans="1:18" x14ac:dyDescent="0.3">
      <c r="A2338" s="16">
        <v>42032</v>
      </c>
      <c r="B2338" s="15">
        <v>6.95</v>
      </c>
      <c r="D2338" s="16">
        <v>42032</v>
      </c>
      <c r="E2338" s="15">
        <v>7.7</v>
      </c>
      <c r="Q2338" s="20"/>
      <c r="R2338" s="20"/>
    </row>
    <row r="2339" spans="1:18" x14ac:dyDescent="0.3">
      <c r="A2339" s="16">
        <v>42031</v>
      </c>
      <c r="B2339" s="15">
        <v>6.83</v>
      </c>
      <c r="D2339" s="16">
        <v>42031</v>
      </c>
      <c r="E2339" s="15">
        <v>7.58</v>
      </c>
      <c r="Q2339" s="20"/>
      <c r="R2339" s="20"/>
    </row>
    <row r="2340" spans="1:18" x14ac:dyDescent="0.3">
      <c r="A2340" s="16">
        <v>42030</v>
      </c>
      <c r="B2340" s="15">
        <v>6.85</v>
      </c>
      <c r="D2340" s="16">
        <v>42030</v>
      </c>
      <c r="E2340" s="15">
        <v>7.6</v>
      </c>
      <c r="Q2340" s="20"/>
      <c r="R2340" s="20"/>
    </row>
    <row r="2341" spans="1:18" x14ac:dyDescent="0.3">
      <c r="A2341" s="16">
        <v>42027</v>
      </c>
      <c r="B2341" s="15">
        <v>6.8</v>
      </c>
      <c r="D2341" s="16">
        <v>42027</v>
      </c>
      <c r="E2341" s="15">
        <v>7.55</v>
      </c>
      <c r="Q2341" s="20"/>
      <c r="R2341" s="20"/>
    </row>
    <row r="2342" spans="1:18" x14ac:dyDescent="0.3">
      <c r="A2342" s="16">
        <v>42026</v>
      </c>
      <c r="B2342" s="15">
        <v>6.79</v>
      </c>
      <c r="D2342" s="16">
        <v>42026</v>
      </c>
      <c r="E2342" s="15">
        <v>7.51</v>
      </c>
      <c r="Q2342" s="20"/>
      <c r="R2342" s="20"/>
    </row>
    <row r="2343" spans="1:18" x14ac:dyDescent="0.3">
      <c r="A2343" s="16">
        <v>42025</v>
      </c>
      <c r="B2343" s="15">
        <v>7.3</v>
      </c>
      <c r="D2343" s="16">
        <v>42025</v>
      </c>
      <c r="E2343" s="15">
        <v>8.1300000000000008</v>
      </c>
      <c r="Q2343" s="20"/>
      <c r="R2343" s="20"/>
    </row>
    <row r="2344" spans="1:18" x14ac:dyDescent="0.3">
      <c r="A2344" s="16">
        <v>42024</v>
      </c>
      <c r="B2344" s="15">
        <v>7.17</v>
      </c>
      <c r="D2344" s="16">
        <v>42024</v>
      </c>
      <c r="E2344" s="15">
        <v>7.95</v>
      </c>
      <c r="Q2344" s="20"/>
      <c r="R2344" s="20"/>
    </row>
    <row r="2345" spans="1:18" x14ac:dyDescent="0.3">
      <c r="A2345" s="16">
        <v>42023</v>
      </c>
      <c r="B2345" s="15">
        <v>7.22</v>
      </c>
      <c r="D2345" s="16">
        <v>42023</v>
      </c>
      <c r="E2345" s="15">
        <v>8</v>
      </c>
      <c r="Q2345" s="20"/>
      <c r="R2345" s="20"/>
    </row>
    <row r="2346" spans="1:18" x14ac:dyDescent="0.3">
      <c r="A2346" s="16">
        <v>42020</v>
      </c>
      <c r="B2346" s="15">
        <v>7.13</v>
      </c>
      <c r="D2346" s="16">
        <v>42020</v>
      </c>
      <c r="E2346" s="15">
        <v>7.92</v>
      </c>
      <c r="Q2346" s="20"/>
      <c r="R2346" s="20"/>
    </row>
    <row r="2347" spans="1:18" x14ac:dyDescent="0.3">
      <c r="A2347" s="16">
        <v>42019</v>
      </c>
      <c r="B2347" s="15">
        <v>7.14</v>
      </c>
      <c r="D2347" s="16">
        <v>42019</v>
      </c>
      <c r="E2347" s="15">
        <v>7.91</v>
      </c>
      <c r="Q2347" s="20"/>
      <c r="R2347" s="20"/>
    </row>
    <row r="2348" spans="1:18" x14ac:dyDescent="0.3">
      <c r="A2348" s="16">
        <v>42018</v>
      </c>
      <c r="B2348" s="15">
        <v>7.17</v>
      </c>
      <c r="D2348" s="16">
        <v>42018</v>
      </c>
      <c r="E2348" s="15">
        <v>7.96</v>
      </c>
      <c r="Q2348" s="20"/>
      <c r="R2348" s="20"/>
    </row>
    <row r="2349" spans="1:18" x14ac:dyDescent="0.3">
      <c r="A2349" s="16">
        <v>42017</v>
      </c>
      <c r="B2349" s="15">
        <v>7.29</v>
      </c>
      <c r="D2349" s="16">
        <v>42017</v>
      </c>
      <c r="E2349" s="15">
        <v>8.09</v>
      </c>
      <c r="Q2349" s="20"/>
      <c r="R2349" s="20"/>
    </row>
    <row r="2350" spans="1:18" x14ac:dyDescent="0.3">
      <c r="A2350" s="16">
        <v>42016</v>
      </c>
      <c r="B2350" s="15">
        <v>6.71</v>
      </c>
      <c r="D2350" s="16">
        <v>42016</v>
      </c>
      <c r="E2350" s="15">
        <v>7.49</v>
      </c>
      <c r="Q2350" s="20"/>
      <c r="R2350" s="20"/>
    </row>
    <row r="2351" spans="1:18" x14ac:dyDescent="0.3">
      <c r="A2351" s="16">
        <v>42013</v>
      </c>
      <c r="B2351" s="15">
        <v>6.71</v>
      </c>
      <c r="D2351" s="16">
        <v>42013</v>
      </c>
      <c r="E2351" s="15">
        <v>7.48</v>
      </c>
      <c r="Q2351" s="20"/>
      <c r="R2351" s="20"/>
    </row>
    <row r="2352" spans="1:18" x14ac:dyDescent="0.3">
      <c r="A2352" s="16">
        <v>42012</v>
      </c>
      <c r="B2352" s="15">
        <v>6.81</v>
      </c>
      <c r="D2352" s="16">
        <v>42012</v>
      </c>
      <c r="E2352" s="15">
        <v>7.59</v>
      </c>
      <c r="Q2352" s="20"/>
      <c r="R2352" s="20"/>
    </row>
    <row r="2353" spans="1:18" x14ac:dyDescent="0.3">
      <c r="A2353" s="16">
        <v>42011</v>
      </c>
      <c r="B2353" s="15">
        <v>6.77</v>
      </c>
      <c r="D2353" s="16">
        <v>42011</v>
      </c>
      <c r="E2353" s="15">
        <v>7.56</v>
      </c>
      <c r="Q2353" s="20"/>
      <c r="R2353" s="20"/>
    </row>
    <row r="2354" spans="1:18" x14ac:dyDescent="0.3">
      <c r="A2354" s="16">
        <v>42010</v>
      </c>
      <c r="B2354" s="15">
        <v>6.78</v>
      </c>
      <c r="D2354" s="16">
        <v>42010</v>
      </c>
      <c r="E2354" s="15">
        <v>7.58</v>
      </c>
      <c r="Q2354" s="20"/>
      <c r="R2354" s="20"/>
    </row>
    <row r="2355" spans="1:18" x14ac:dyDescent="0.3">
      <c r="A2355" s="16">
        <v>42009</v>
      </c>
      <c r="B2355" s="15">
        <v>6.91</v>
      </c>
      <c r="D2355" s="16">
        <v>42009</v>
      </c>
      <c r="E2355" s="15">
        <v>7.72</v>
      </c>
      <c r="Q2355" s="20"/>
      <c r="R2355" s="20"/>
    </row>
    <row r="2356" spans="1:18" x14ac:dyDescent="0.3">
      <c r="A2356" s="16">
        <v>42006</v>
      </c>
      <c r="B2356" s="15">
        <v>7.01</v>
      </c>
      <c r="D2356" s="16">
        <v>42006</v>
      </c>
      <c r="E2356" s="15">
        <v>7.83</v>
      </c>
      <c r="Q2356" s="20"/>
      <c r="R2356" s="20"/>
    </row>
    <row r="2357" spans="1:18" x14ac:dyDescent="0.3">
      <c r="A2357" s="16">
        <v>42003</v>
      </c>
      <c r="B2357" s="15">
        <v>7.2</v>
      </c>
      <c r="D2357" s="16">
        <v>42004</v>
      </c>
      <c r="E2357" s="15">
        <v>8.09</v>
      </c>
      <c r="Q2357" s="20"/>
      <c r="R2357" s="20"/>
    </row>
    <row r="2358" spans="1:18" x14ac:dyDescent="0.3">
      <c r="A2358" s="16">
        <v>41996</v>
      </c>
      <c r="B2358" s="15">
        <v>7.24</v>
      </c>
      <c r="D2358" s="16">
        <v>42003</v>
      </c>
      <c r="E2358" s="15">
        <v>8.06</v>
      </c>
      <c r="Q2358" s="20"/>
      <c r="R2358" s="20"/>
    </row>
    <row r="2359" spans="1:18" x14ac:dyDescent="0.3">
      <c r="A2359" s="16">
        <v>41995</v>
      </c>
      <c r="B2359" s="15">
        <v>7.09</v>
      </c>
      <c r="D2359" s="16">
        <v>42002</v>
      </c>
      <c r="E2359" s="15">
        <v>8.09</v>
      </c>
      <c r="Q2359" s="20"/>
      <c r="R2359" s="20"/>
    </row>
    <row r="2360" spans="1:18" x14ac:dyDescent="0.3">
      <c r="A2360" s="16">
        <v>41992</v>
      </c>
      <c r="B2360" s="15">
        <v>7.05</v>
      </c>
      <c r="D2360" s="16">
        <v>41997</v>
      </c>
      <c r="E2360" s="15">
        <v>8.2100000000000009</v>
      </c>
      <c r="Q2360" s="20"/>
      <c r="R2360" s="20"/>
    </row>
    <row r="2361" spans="1:18" x14ac:dyDescent="0.3">
      <c r="A2361" s="16">
        <v>41991</v>
      </c>
      <c r="B2361" s="15">
        <v>7.03</v>
      </c>
      <c r="D2361" s="16">
        <v>41996</v>
      </c>
      <c r="E2361" s="15">
        <v>8.09</v>
      </c>
      <c r="Q2361" s="20"/>
      <c r="R2361" s="20"/>
    </row>
    <row r="2362" spans="1:18" x14ac:dyDescent="0.3">
      <c r="A2362" s="16">
        <v>41990</v>
      </c>
      <c r="B2362" s="15">
        <v>6.97</v>
      </c>
      <c r="D2362" s="16">
        <v>41995</v>
      </c>
      <c r="E2362" s="15">
        <v>7.92</v>
      </c>
      <c r="Q2362" s="20"/>
      <c r="R2362" s="20"/>
    </row>
    <row r="2363" spans="1:18" x14ac:dyDescent="0.3">
      <c r="A2363" s="16">
        <v>41989</v>
      </c>
      <c r="B2363" s="15">
        <v>6.89</v>
      </c>
      <c r="D2363" s="16">
        <v>41992</v>
      </c>
      <c r="E2363" s="15">
        <v>7.89</v>
      </c>
      <c r="Q2363" s="20"/>
      <c r="R2363" s="20"/>
    </row>
    <row r="2364" spans="1:18" x14ac:dyDescent="0.3">
      <c r="A2364" s="16">
        <v>41988</v>
      </c>
      <c r="B2364" s="15">
        <v>6.87</v>
      </c>
      <c r="D2364" s="16">
        <v>41991</v>
      </c>
      <c r="E2364" s="15">
        <v>7.85</v>
      </c>
      <c r="Q2364" s="20"/>
      <c r="R2364" s="20"/>
    </row>
    <row r="2365" spans="1:18" x14ac:dyDescent="0.3">
      <c r="A2365" s="16">
        <v>41985</v>
      </c>
      <c r="B2365" s="15">
        <v>6.66</v>
      </c>
      <c r="D2365" s="16">
        <v>41990</v>
      </c>
      <c r="E2365" s="15">
        <v>7.79</v>
      </c>
      <c r="Q2365" s="20"/>
      <c r="R2365" s="20"/>
    </row>
    <row r="2366" spans="1:18" x14ac:dyDescent="0.3">
      <c r="A2366" s="16">
        <v>41984</v>
      </c>
      <c r="B2366" s="15">
        <v>6.71</v>
      </c>
      <c r="D2366" s="16">
        <v>41989</v>
      </c>
      <c r="E2366" s="15">
        <v>7.72</v>
      </c>
      <c r="Q2366" s="20"/>
      <c r="R2366" s="20"/>
    </row>
    <row r="2367" spans="1:18" x14ac:dyDescent="0.3">
      <c r="A2367" s="16">
        <v>41983</v>
      </c>
      <c r="B2367" s="15">
        <v>6.54</v>
      </c>
      <c r="D2367" s="16">
        <v>41988</v>
      </c>
      <c r="E2367" s="15">
        <v>7.48</v>
      </c>
      <c r="Q2367" s="20"/>
      <c r="R2367" s="20"/>
    </row>
    <row r="2368" spans="1:18" x14ac:dyDescent="0.3">
      <c r="A2368" s="16">
        <v>41982</v>
      </c>
      <c r="B2368" s="15">
        <v>6.74</v>
      </c>
      <c r="D2368" s="16">
        <v>41985</v>
      </c>
      <c r="E2368" s="15">
        <v>7.23</v>
      </c>
      <c r="Q2368" s="20"/>
      <c r="R2368" s="20"/>
    </row>
    <row r="2369" spans="1:18" x14ac:dyDescent="0.3">
      <c r="A2369" s="16">
        <v>41981</v>
      </c>
      <c r="B2369" s="15">
        <v>6.67</v>
      </c>
      <c r="D2369" s="16">
        <v>41984</v>
      </c>
      <c r="E2369" s="15">
        <v>7.32</v>
      </c>
      <c r="Q2369" s="20"/>
      <c r="R2369" s="20"/>
    </row>
    <row r="2370" spans="1:18" x14ac:dyDescent="0.3">
      <c r="A2370" s="16">
        <v>41978</v>
      </c>
      <c r="B2370" s="15">
        <v>6.66</v>
      </c>
      <c r="D2370" s="16">
        <v>41983</v>
      </c>
      <c r="E2370" s="15">
        <v>7.15</v>
      </c>
      <c r="Q2370" s="20"/>
      <c r="R2370" s="20"/>
    </row>
    <row r="2371" spans="1:18" x14ac:dyDescent="0.3">
      <c r="A2371" s="16">
        <v>41977</v>
      </c>
      <c r="B2371" s="15">
        <v>6.84</v>
      </c>
      <c r="D2371" s="16">
        <v>41982</v>
      </c>
      <c r="E2371" s="15">
        <v>7.34</v>
      </c>
      <c r="Q2371" s="20"/>
      <c r="R2371" s="20"/>
    </row>
    <row r="2372" spans="1:18" x14ac:dyDescent="0.3">
      <c r="A2372" s="16">
        <v>41976</v>
      </c>
      <c r="B2372" s="15">
        <v>6.9</v>
      </c>
      <c r="D2372" s="16">
        <v>41981</v>
      </c>
      <c r="E2372" s="15">
        <v>7.26</v>
      </c>
      <c r="Q2372" s="20"/>
      <c r="R2372" s="20"/>
    </row>
    <row r="2373" spans="1:18" x14ac:dyDescent="0.3">
      <c r="A2373" s="16">
        <v>41975</v>
      </c>
      <c r="B2373" s="15">
        <v>6.86</v>
      </c>
      <c r="D2373" s="16">
        <v>41978</v>
      </c>
      <c r="E2373" s="15">
        <v>7.25</v>
      </c>
      <c r="Q2373" s="20"/>
      <c r="R2373" s="20"/>
    </row>
    <row r="2374" spans="1:18" x14ac:dyDescent="0.3">
      <c r="A2374" s="16">
        <v>41974</v>
      </c>
      <c r="B2374" s="15">
        <v>7.07</v>
      </c>
      <c r="D2374" s="16">
        <v>41977</v>
      </c>
      <c r="E2374" s="15">
        <v>7.45</v>
      </c>
      <c r="Q2374" s="20"/>
      <c r="R2374" s="20"/>
    </row>
    <row r="2375" spans="1:18" x14ac:dyDescent="0.3">
      <c r="A2375" s="16">
        <v>41971</v>
      </c>
      <c r="B2375" s="15">
        <v>7.03</v>
      </c>
      <c r="D2375" s="16">
        <v>41976</v>
      </c>
      <c r="E2375" s="15">
        <v>7.5</v>
      </c>
      <c r="Q2375" s="20"/>
      <c r="R2375" s="20"/>
    </row>
    <row r="2376" spans="1:18" x14ac:dyDescent="0.3">
      <c r="A2376" s="16">
        <v>41970</v>
      </c>
      <c r="B2376" s="15">
        <v>7.09</v>
      </c>
      <c r="D2376" s="16">
        <v>41975</v>
      </c>
      <c r="E2376" s="15">
        <v>7.46</v>
      </c>
      <c r="Q2376" s="20"/>
      <c r="R2376" s="20"/>
    </row>
    <row r="2377" spans="1:18" x14ac:dyDescent="0.3">
      <c r="A2377" s="16">
        <v>41969</v>
      </c>
      <c r="B2377" s="15">
        <v>7.17</v>
      </c>
      <c r="D2377" s="16">
        <v>41974</v>
      </c>
      <c r="E2377" s="15">
        <v>7.7</v>
      </c>
      <c r="Q2377" s="20"/>
      <c r="R2377" s="20"/>
    </row>
    <row r="2378" spans="1:18" x14ac:dyDescent="0.3">
      <c r="A2378" s="16">
        <v>41968</v>
      </c>
      <c r="B2378" s="15">
        <v>7.12</v>
      </c>
      <c r="D2378" s="16">
        <v>41971</v>
      </c>
      <c r="E2378" s="15">
        <v>7.66</v>
      </c>
      <c r="Q2378" s="20"/>
      <c r="R2378" s="20"/>
    </row>
    <row r="2379" spans="1:18" x14ac:dyDescent="0.3">
      <c r="A2379" s="16">
        <v>41967</v>
      </c>
      <c r="B2379" s="15">
        <v>7.05</v>
      </c>
      <c r="D2379" s="16">
        <v>41970</v>
      </c>
      <c r="E2379" s="15">
        <v>7.73</v>
      </c>
      <c r="Q2379" s="20"/>
      <c r="R2379" s="20"/>
    </row>
    <row r="2380" spans="1:18" x14ac:dyDescent="0.3">
      <c r="A2380" s="16">
        <v>41964</v>
      </c>
      <c r="B2380" s="15">
        <v>6.98</v>
      </c>
      <c r="D2380" s="16">
        <v>41969</v>
      </c>
      <c r="E2380" s="15">
        <v>7.83</v>
      </c>
      <c r="Q2380" s="20"/>
      <c r="R2380" s="20"/>
    </row>
    <row r="2381" spans="1:18" x14ac:dyDescent="0.3">
      <c r="A2381" s="16">
        <v>41963</v>
      </c>
      <c r="B2381" s="15">
        <v>6.95</v>
      </c>
      <c r="D2381" s="16">
        <v>41968</v>
      </c>
      <c r="E2381" s="15">
        <v>7.76</v>
      </c>
      <c r="Q2381" s="20"/>
      <c r="R2381" s="20"/>
    </row>
    <row r="2382" spans="1:18" x14ac:dyDescent="0.3">
      <c r="A2382" s="16">
        <v>41962</v>
      </c>
      <c r="B2382" s="15">
        <v>7.03</v>
      </c>
      <c r="D2382" s="16">
        <v>41967</v>
      </c>
      <c r="E2382" s="15">
        <v>7.68</v>
      </c>
      <c r="Q2382" s="20"/>
      <c r="R2382" s="20"/>
    </row>
    <row r="2383" spans="1:18" x14ac:dyDescent="0.3">
      <c r="A2383" s="16">
        <v>41961</v>
      </c>
      <c r="B2383" s="15">
        <v>7.02</v>
      </c>
      <c r="D2383" s="16">
        <v>41964</v>
      </c>
      <c r="E2383" s="15">
        <v>7.63</v>
      </c>
      <c r="Q2383" s="20"/>
      <c r="R2383" s="20"/>
    </row>
    <row r="2384" spans="1:18" x14ac:dyDescent="0.3">
      <c r="A2384" s="16">
        <v>41960</v>
      </c>
      <c r="B2384" s="15">
        <v>6.88</v>
      </c>
      <c r="D2384" s="16">
        <v>41963</v>
      </c>
      <c r="E2384" s="15">
        <v>7.59</v>
      </c>
      <c r="Q2384" s="20"/>
      <c r="R2384" s="20"/>
    </row>
    <row r="2385" spans="1:18" x14ac:dyDescent="0.3">
      <c r="A2385" s="16">
        <v>41957</v>
      </c>
      <c r="B2385" s="15">
        <v>6.61</v>
      </c>
      <c r="D2385" s="16">
        <v>41962</v>
      </c>
      <c r="E2385" s="15">
        <v>7.69</v>
      </c>
      <c r="Q2385" s="20"/>
      <c r="R2385" s="20"/>
    </row>
    <row r="2386" spans="1:18" x14ac:dyDescent="0.3">
      <c r="A2386" s="16">
        <v>41956</v>
      </c>
      <c r="B2386" s="15">
        <v>6.78</v>
      </c>
      <c r="D2386" s="16">
        <v>41961</v>
      </c>
      <c r="E2386" s="15">
        <v>7.65</v>
      </c>
      <c r="Q2386" s="20"/>
      <c r="R2386" s="20"/>
    </row>
    <row r="2387" spans="1:18" x14ac:dyDescent="0.3">
      <c r="A2387" s="16">
        <v>41955</v>
      </c>
      <c r="B2387" s="15">
        <v>6.83</v>
      </c>
      <c r="D2387" s="16">
        <v>41960</v>
      </c>
      <c r="E2387" s="15">
        <v>7.52</v>
      </c>
      <c r="Q2387" s="20"/>
      <c r="R2387" s="20"/>
    </row>
    <row r="2388" spans="1:18" x14ac:dyDescent="0.3">
      <c r="A2388" s="16">
        <v>41954</v>
      </c>
      <c r="B2388" s="15">
        <v>6.79</v>
      </c>
      <c r="D2388" s="16">
        <v>41957</v>
      </c>
      <c r="E2388" s="15">
        <v>7.23</v>
      </c>
      <c r="Q2388" s="20"/>
      <c r="R2388" s="20"/>
    </row>
    <row r="2389" spans="1:18" x14ac:dyDescent="0.3">
      <c r="A2389" s="16">
        <v>41953</v>
      </c>
      <c r="B2389" s="15">
        <v>6.7</v>
      </c>
      <c r="D2389" s="16">
        <v>41956</v>
      </c>
      <c r="E2389" s="15">
        <v>7.41</v>
      </c>
      <c r="Q2389" s="20"/>
      <c r="R2389" s="20"/>
    </row>
    <row r="2390" spans="1:18" x14ac:dyDescent="0.3">
      <c r="A2390" s="16">
        <v>41950</v>
      </c>
      <c r="B2390" s="15">
        <v>6.73</v>
      </c>
      <c r="D2390" s="16">
        <v>41955</v>
      </c>
      <c r="E2390" s="15">
        <v>7.49</v>
      </c>
      <c r="Q2390" s="20"/>
      <c r="R2390" s="20"/>
    </row>
    <row r="2391" spans="1:18" x14ac:dyDescent="0.3">
      <c r="A2391" s="16">
        <v>41949</v>
      </c>
      <c r="B2391" s="15">
        <v>6.63</v>
      </c>
      <c r="D2391" s="16">
        <v>41954</v>
      </c>
      <c r="E2391" s="15">
        <v>7.43</v>
      </c>
      <c r="Q2391" s="20"/>
      <c r="R2391" s="20"/>
    </row>
    <row r="2392" spans="1:18" x14ac:dyDescent="0.3">
      <c r="A2392" s="16">
        <v>41948</v>
      </c>
      <c r="B2392" s="15">
        <v>6.63</v>
      </c>
      <c r="D2392" s="16">
        <v>41953</v>
      </c>
      <c r="E2392" s="15">
        <v>7.35</v>
      </c>
      <c r="Q2392" s="20"/>
      <c r="R2392" s="20"/>
    </row>
    <row r="2393" spans="1:18" x14ac:dyDescent="0.3">
      <c r="A2393" s="16">
        <v>41947</v>
      </c>
      <c r="B2393" s="15">
        <v>6.47</v>
      </c>
      <c r="D2393" s="16">
        <v>41950</v>
      </c>
      <c r="E2393" s="15">
        <v>7.39</v>
      </c>
      <c r="Q2393" s="20"/>
      <c r="R2393" s="20"/>
    </row>
    <row r="2394" spans="1:18" x14ac:dyDescent="0.3">
      <c r="A2394" s="16">
        <v>41946</v>
      </c>
      <c r="B2394" s="15">
        <v>6.55</v>
      </c>
      <c r="D2394" s="16">
        <v>41949</v>
      </c>
      <c r="E2394" s="15">
        <v>7.26</v>
      </c>
      <c r="Q2394" s="20"/>
      <c r="R2394" s="20"/>
    </row>
    <row r="2395" spans="1:18" x14ac:dyDescent="0.3">
      <c r="A2395" s="16">
        <v>41943</v>
      </c>
      <c r="B2395" s="15">
        <v>6.33</v>
      </c>
      <c r="D2395" s="16">
        <v>41948</v>
      </c>
      <c r="E2395" s="15">
        <v>7.29</v>
      </c>
      <c r="Q2395" s="20"/>
      <c r="R2395" s="20"/>
    </row>
    <row r="2396" spans="1:18" x14ac:dyDescent="0.3">
      <c r="A2396" s="16">
        <v>41942</v>
      </c>
      <c r="B2396" s="15">
        <v>6.4</v>
      </c>
      <c r="D2396" s="16">
        <v>41947</v>
      </c>
      <c r="E2396" s="15">
        <v>7.13</v>
      </c>
      <c r="Q2396" s="20"/>
      <c r="R2396" s="20"/>
    </row>
    <row r="2397" spans="1:18" x14ac:dyDescent="0.3">
      <c r="A2397" s="16">
        <v>41941</v>
      </c>
      <c r="B2397" s="15">
        <v>6.4</v>
      </c>
      <c r="D2397" s="16">
        <v>41946</v>
      </c>
      <c r="E2397" s="15">
        <v>7.21</v>
      </c>
      <c r="Q2397" s="20"/>
      <c r="R2397" s="20"/>
    </row>
    <row r="2398" spans="1:18" x14ac:dyDescent="0.3">
      <c r="A2398" s="16">
        <v>41940</v>
      </c>
      <c r="B2398" s="15">
        <v>6.17</v>
      </c>
      <c r="D2398" s="16">
        <v>41943</v>
      </c>
      <c r="E2398" s="15">
        <v>6.97</v>
      </c>
      <c r="Q2398" s="20"/>
      <c r="R2398" s="20"/>
    </row>
    <row r="2399" spans="1:18" x14ac:dyDescent="0.3">
      <c r="A2399" s="16">
        <v>41939</v>
      </c>
      <c r="B2399" s="15">
        <v>6.29</v>
      </c>
      <c r="D2399" s="16">
        <v>41942</v>
      </c>
      <c r="E2399" s="15">
        <v>7.05</v>
      </c>
      <c r="Q2399" s="20"/>
      <c r="R2399" s="20"/>
    </row>
    <row r="2400" spans="1:18" x14ac:dyDescent="0.3">
      <c r="A2400" s="16">
        <v>41936</v>
      </c>
      <c r="B2400" s="15">
        <v>6.38</v>
      </c>
      <c r="D2400" s="16">
        <v>41941</v>
      </c>
      <c r="E2400" s="15">
        <v>7.04</v>
      </c>
      <c r="Q2400" s="20"/>
      <c r="R2400" s="20"/>
    </row>
    <row r="2401" spans="1:18" x14ac:dyDescent="0.3">
      <c r="A2401" s="16">
        <v>41935</v>
      </c>
      <c r="B2401" s="15">
        <v>6.32</v>
      </c>
      <c r="D2401" s="16">
        <v>41940</v>
      </c>
      <c r="E2401" s="15">
        <v>6.78</v>
      </c>
      <c r="Q2401" s="20"/>
      <c r="R2401" s="20"/>
    </row>
    <row r="2402" spans="1:18" x14ac:dyDescent="0.3">
      <c r="A2402" s="16">
        <v>41934</v>
      </c>
      <c r="B2402" s="15">
        <v>6.21</v>
      </c>
      <c r="D2402" s="16">
        <v>41939</v>
      </c>
      <c r="E2402" s="15">
        <v>6.91</v>
      </c>
      <c r="Q2402" s="20"/>
      <c r="R2402" s="20"/>
    </row>
    <row r="2403" spans="1:18" x14ac:dyDescent="0.3">
      <c r="A2403" s="16">
        <v>41933</v>
      </c>
      <c r="B2403" s="15">
        <v>6.16</v>
      </c>
      <c r="D2403" s="16">
        <v>41936</v>
      </c>
      <c r="E2403" s="15">
        <v>7.03</v>
      </c>
      <c r="Q2403" s="20"/>
      <c r="R2403" s="20"/>
    </row>
    <row r="2404" spans="1:18" x14ac:dyDescent="0.3">
      <c r="A2404" s="16">
        <v>41932</v>
      </c>
      <c r="B2404" s="15">
        <v>6.1</v>
      </c>
      <c r="D2404" s="16">
        <v>41935</v>
      </c>
      <c r="E2404" s="15">
        <v>6.96</v>
      </c>
      <c r="Q2404" s="20"/>
      <c r="R2404" s="20"/>
    </row>
    <row r="2405" spans="1:18" x14ac:dyDescent="0.3">
      <c r="A2405" s="16">
        <v>41929</v>
      </c>
      <c r="B2405" s="15">
        <v>6.12</v>
      </c>
      <c r="D2405" s="16">
        <v>41934</v>
      </c>
      <c r="E2405" s="15">
        <v>6.84</v>
      </c>
      <c r="Q2405" s="20"/>
      <c r="R2405" s="20"/>
    </row>
    <row r="2406" spans="1:18" x14ac:dyDescent="0.3">
      <c r="A2406" s="16">
        <v>41928</v>
      </c>
      <c r="B2406" s="15">
        <v>6.19</v>
      </c>
      <c r="D2406" s="16">
        <v>41933</v>
      </c>
      <c r="E2406" s="15">
        <v>6.78</v>
      </c>
      <c r="Q2406" s="20"/>
      <c r="R2406" s="20"/>
    </row>
    <row r="2407" spans="1:18" x14ac:dyDescent="0.3">
      <c r="A2407" s="16">
        <v>41927</v>
      </c>
      <c r="B2407" s="15">
        <v>6.14</v>
      </c>
      <c r="D2407" s="16">
        <v>41932</v>
      </c>
      <c r="E2407" s="15">
        <v>6.74</v>
      </c>
      <c r="Q2407" s="20"/>
      <c r="R2407" s="20"/>
    </row>
    <row r="2408" spans="1:18" x14ac:dyDescent="0.3">
      <c r="A2408" s="16">
        <v>41926</v>
      </c>
      <c r="B2408" s="15">
        <v>6.07</v>
      </c>
      <c r="D2408" s="16">
        <v>41929</v>
      </c>
      <c r="E2408" s="15">
        <v>6.72</v>
      </c>
      <c r="Q2408" s="20"/>
      <c r="R2408" s="20"/>
    </row>
    <row r="2409" spans="1:18" x14ac:dyDescent="0.3">
      <c r="A2409" s="16">
        <v>41925</v>
      </c>
      <c r="B2409" s="15">
        <v>6.04</v>
      </c>
      <c r="D2409" s="16">
        <v>41928</v>
      </c>
      <c r="E2409" s="15">
        <v>6.82</v>
      </c>
      <c r="Q2409" s="20"/>
      <c r="R2409" s="20"/>
    </row>
    <row r="2410" spans="1:18" x14ac:dyDescent="0.3">
      <c r="A2410" s="16">
        <v>41922</v>
      </c>
      <c r="B2410" s="15">
        <v>6.02</v>
      </c>
      <c r="D2410" s="16">
        <v>41927</v>
      </c>
      <c r="E2410" s="15">
        <v>6.76</v>
      </c>
      <c r="Q2410" s="20"/>
      <c r="R2410" s="20"/>
    </row>
    <row r="2411" spans="1:18" x14ac:dyDescent="0.3">
      <c r="A2411" s="16">
        <v>41921</v>
      </c>
      <c r="B2411" s="15">
        <v>6.1</v>
      </c>
      <c r="D2411" s="16">
        <v>41926</v>
      </c>
      <c r="E2411" s="15">
        <v>6.68</v>
      </c>
      <c r="Q2411" s="20"/>
      <c r="R2411" s="20"/>
    </row>
    <row r="2412" spans="1:18" x14ac:dyDescent="0.3">
      <c r="A2412" s="16">
        <v>41920</v>
      </c>
      <c r="B2412" s="15">
        <v>6.04</v>
      </c>
      <c r="D2412" s="16">
        <v>41925</v>
      </c>
      <c r="E2412" s="15">
        <v>6.66</v>
      </c>
      <c r="Q2412" s="20"/>
      <c r="R2412" s="20"/>
    </row>
    <row r="2413" spans="1:18" x14ac:dyDescent="0.3">
      <c r="A2413" s="16">
        <v>41919</v>
      </c>
      <c r="B2413" s="15">
        <v>5.7</v>
      </c>
      <c r="D2413" s="16">
        <v>41922</v>
      </c>
      <c r="E2413" s="15">
        <v>6.64</v>
      </c>
      <c r="Q2413" s="20"/>
      <c r="R2413" s="20"/>
    </row>
    <row r="2414" spans="1:18" x14ac:dyDescent="0.3">
      <c r="A2414" s="16">
        <v>41918</v>
      </c>
      <c r="B2414" s="15">
        <v>5.64</v>
      </c>
      <c r="D2414" s="16">
        <v>41921</v>
      </c>
      <c r="E2414" s="15">
        <v>6.73</v>
      </c>
      <c r="Q2414" s="20"/>
      <c r="R2414" s="20"/>
    </row>
    <row r="2415" spans="1:18" x14ac:dyDescent="0.3">
      <c r="A2415" s="16">
        <v>41915</v>
      </c>
      <c r="B2415" s="15">
        <v>5.64</v>
      </c>
      <c r="D2415" s="16">
        <v>41920</v>
      </c>
      <c r="E2415" s="15">
        <v>6.65</v>
      </c>
      <c r="Q2415" s="20"/>
      <c r="R2415" s="20"/>
    </row>
    <row r="2416" spans="1:18" x14ac:dyDescent="0.3">
      <c r="A2416" s="16">
        <v>41914</v>
      </c>
      <c r="B2416" s="15">
        <v>5.66</v>
      </c>
      <c r="D2416" s="16">
        <v>41919</v>
      </c>
      <c r="E2416" s="15">
        <v>6.31</v>
      </c>
      <c r="Q2416" s="20"/>
      <c r="R2416" s="20"/>
    </row>
    <row r="2417" spans="1:18" x14ac:dyDescent="0.3">
      <c r="A2417" s="16">
        <v>41913</v>
      </c>
      <c r="B2417" s="15">
        <v>5.79</v>
      </c>
      <c r="D2417" s="16">
        <v>41918</v>
      </c>
      <c r="E2417" s="15">
        <v>6.25</v>
      </c>
      <c r="Q2417" s="20"/>
      <c r="R2417" s="20"/>
    </row>
    <row r="2418" spans="1:18" x14ac:dyDescent="0.3">
      <c r="A2418" s="16">
        <v>41912</v>
      </c>
      <c r="B2418" s="15">
        <v>5.82</v>
      </c>
      <c r="D2418" s="16">
        <v>41915</v>
      </c>
      <c r="E2418" s="15">
        <v>6.25</v>
      </c>
      <c r="Q2418" s="20"/>
      <c r="R2418" s="20"/>
    </row>
    <row r="2419" spans="1:18" x14ac:dyDescent="0.3">
      <c r="A2419" s="16">
        <v>41911</v>
      </c>
      <c r="B2419" s="15">
        <v>5.76</v>
      </c>
      <c r="D2419" s="16">
        <v>41914</v>
      </c>
      <c r="E2419" s="15">
        <v>6.27</v>
      </c>
      <c r="Q2419" s="20"/>
      <c r="R2419" s="20"/>
    </row>
    <row r="2420" spans="1:18" x14ac:dyDescent="0.3">
      <c r="A2420" s="16">
        <v>41908</v>
      </c>
      <c r="B2420" s="15">
        <v>5.91</v>
      </c>
      <c r="D2420" s="16">
        <v>41913</v>
      </c>
      <c r="E2420" s="15">
        <v>6.4</v>
      </c>
      <c r="Q2420" s="20"/>
      <c r="R2420" s="20"/>
    </row>
    <row r="2421" spans="1:18" x14ac:dyDescent="0.3">
      <c r="A2421" s="16">
        <v>41907</v>
      </c>
      <c r="B2421" s="15">
        <v>5.79</v>
      </c>
      <c r="D2421" s="16">
        <v>41912</v>
      </c>
      <c r="E2421" s="15">
        <v>6.44</v>
      </c>
      <c r="Q2421" s="20"/>
      <c r="R2421" s="20"/>
    </row>
    <row r="2422" spans="1:18" x14ac:dyDescent="0.3">
      <c r="A2422" s="16">
        <v>41906</v>
      </c>
      <c r="B2422" s="15">
        <v>5.81</v>
      </c>
      <c r="D2422" s="16">
        <v>41911</v>
      </c>
      <c r="E2422" s="15">
        <v>6.38</v>
      </c>
      <c r="Q2422" s="20"/>
      <c r="R2422" s="20"/>
    </row>
    <row r="2423" spans="1:18" x14ac:dyDescent="0.3">
      <c r="A2423" s="16">
        <v>41905</v>
      </c>
      <c r="B2423" s="15">
        <v>5.66</v>
      </c>
      <c r="D2423" s="16">
        <v>41908</v>
      </c>
      <c r="E2423" s="15">
        <v>6.56</v>
      </c>
      <c r="Q2423" s="20"/>
      <c r="R2423" s="20"/>
    </row>
    <row r="2424" spans="1:18" x14ac:dyDescent="0.3">
      <c r="A2424" s="16">
        <v>41904</v>
      </c>
      <c r="B2424" s="15">
        <v>6</v>
      </c>
      <c r="D2424" s="16">
        <v>41907</v>
      </c>
      <c r="E2424" s="15">
        <v>6.45</v>
      </c>
      <c r="Q2424" s="20"/>
      <c r="R2424" s="20"/>
    </row>
    <row r="2425" spans="1:18" x14ac:dyDescent="0.3">
      <c r="A2425" s="16">
        <v>41901</v>
      </c>
      <c r="B2425" s="15">
        <v>6.01</v>
      </c>
      <c r="D2425" s="16">
        <v>41906</v>
      </c>
      <c r="E2425" s="15">
        <v>6.45</v>
      </c>
      <c r="Q2425" s="20"/>
      <c r="R2425" s="20"/>
    </row>
    <row r="2426" spans="1:18" x14ac:dyDescent="0.3">
      <c r="A2426" s="16">
        <v>41900</v>
      </c>
      <c r="B2426" s="15">
        <v>5.98</v>
      </c>
      <c r="D2426" s="16">
        <v>41905</v>
      </c>
      <c r="E2426" s="15">
        <v>6.28</v>
      </c>
      <c r="Q2426" s="20"/>
      <c r="R2426" s="20"/>
    </row>
    <row r="2427" spans="1:18" x14ac:dyDescent="0.3">
      <c r="A2427" s="16">
        <v>41899</v>
      </c>
      <c r="B2427" s="15">
        <v>5.88</v>
      </c>
      <c r="D2427" s="16">
        <v>41904</v>
      </c>
      <c r="E2427" s="15">
        <v>6.66</v>
      </c>
      <c r="Q2427" s="20"/>
      <c r="R2427" s="20"/>
    </row>
    <row r="2428" spans="1:18" x14ac:dyDescent="0.3">
      <c r="A2428" s="16">
        <v>41898</v>
      </c>
      <c r="B2428" s="15">
        <v>5.79</v>
      </c>
      <c r="D2428" s="16">
        <v>41901</v>
      </c>
      <c r="E2428" s="15">
        <v>6.69</v>
      </c>
      <c r="Q2428" s="20"/>
      <c r="R2428" s="20"/>
    </row>
    <row r="2429" spans="1:18" x14ac:dyDescent="0.3">
      <c r="A2429" s="16">
        <v>41897</v>
      </c>
      <c r="B2429" s="15">
        <v>5.92</v>
      </c>
      <c r="D2429" s="16">
        <v>41900</v>
      </c>
      <c r="E2429" s="15">
        <v>6.64</v>
      </c>
      <c r="Q2429" s="20"/>
      <c r="R2429" s="20"/>
    </row>
    <row r="2430" spans="1:18" x14ac:dyDescent="0.3">
      <c r="A2430" s="16">
        <v>41894</v>
      </c>
      <c r="B2430" s="15">
        <v>6.03</v>
      </c>
      <c r="D2430" s="16">
        <v>41899</v>
      </c>
      <c r="E2430" s="15">
        <v>6.53</v>
      </c>
      <c r="Q2430" s="20"/>
      <c r="R2430" s="20"/>
    </row>
    <row r="2431" spans="1:18" x14ac:dyDescent="0.3">
      <c r="A2431" s="16">
        <v>41893</v>
      </c>
      <c r="B2431" s="15">
        <v>6.1</v>
      </c>
      <c r="D2431" s="16">
        <v>41898</v>
      </c>
      <c r="E2431" s="15">
        <v>6.44</v>
      </c>
      <c r="Q2431" s="20"/>
      <c r="R2431" s="20"/>
    </row>
    <row r="2432" spans="1:18" x14ac:dyDescent="0.3">
      <c r="A2432" s="16">
        <v>41892</v>
      </c>
      <c r="B2432" s="15">
        <v>6.07</v>
      </c>
      <c r="D2432" s="16">
        <v>41897</v>
      </c>
      <c r="E2432" s="15">
        <v>6.59</v>
      </c>
      <c r="Q2432" s="20"/>
      <c r="R2432" s="20"/>
    </row>
    <row r="2433" spans="1:18" x14ac:dyDescent="0.3">
      <c r="A2433" s="16">
        <v>41891</v>
      </c>
      <c r="B2433" s="15">
        <v>6.12</v>
      </c>
      <c r="D2433" s="16">
        <v>41894</v>
      </c>
      <c r="E2433" s="15">
        <v>6.76</v>
      </c>
      <c r="Q2433" s="20"/>
      <c r="R2433" s="20"/>
    </row>
    <row r="2434" spans="1:18" x14ac:dyDescent="0.3">
      <c r="A2434" s="16">
        <v>41890</v>
      </c>
      <c r="B2434" s="15">
        <v>6.27</v>
      </c>
      <c r="D2434" s="16">
        <v>41893</v>
      </c>
      <c r="E2434" s="15">
        <v>6.83</v>
      </c>
      <c r="Q2434" s="20"/>
      <c r="R2434" s="20"/>
    </row>
    <row r="2435" spans="1:18" x14ac:dyDescent="0.3">
      <c r="A2435" s="16">
        <v>41887</v>
      </c>
      <c r="B2435" s="15">
        <v>6.22</v>
      </c>
      <c r="D2435" s="16">
        <v>41892</v>
      </c>
      <c r="E2435" s="15">
        <v>6.81</v>
      </c>
      <c r="Q2435" s="20"/>
      <c r="R2435" s="20"/>
    </row>
    <row r="2436" spans="1:18" x14ac:dyDescent="0.3">
      <c r="A2436" s="16">
        <v>41886</v>
      </c>
      <c r="B2436" s="15">
        <v>6.1</v>
      </c>
      <c r="D2436" s="16">
        <v>41891</v>
      </c>
      <c r="E2436" s="15">
        <v>6.86</v>
      </c>
      <c r="Q2436" s="20"/>
      <c r="R2436" s="20"/>
    </row>
    <row r="2437" spans="1:18" x14ac:dyDescent="0.3">
      <c r="A2437" s="16">
        <v>41885</v>
      </c>
      <c r="B2437" s="15">
        <v>6.32</v>
      </c>
      <c r="D2437" s="16">
        <v>41890</v>
      </c>
      <c r="E2437" s="15">
        <v>7.04</v>
      </c>
      <c r="Q2437" s="20"/>
      <c r="R2437" s="20"/>
    </row>
    <row r="2438" spans="1:18" x14ac:dyDescent="0.3">
      <c r="A2438" s="16">
        <v>41884</v>
      </c>
      <c r="B2438" s="15">
        <v>6.38</v>
      </c>
      <c r="D2438" s="16">
        <v>41887</v>
      </c>
      <c r="E2438" s="15">
        <v>7.03</v>
      </c>
      <c r="Q2438" s="20"/>
      <c r="R2438" s="20"/>
    </row>
    <row r="2439" spans="1:18" x14ac:dyDescent="0.3">
      <c r="A2439" s="16">
        <v>41883</v>
      </c>
      <c r="B2439" s="15">
        <v>6.38</v>
      </c>
      <c r="D2439" s="16">
        <v>41886</v>
      </c>
      <c r="E2439" s="15">
        <v>6.89</v>
      </c>
      <c r="Q2439" s="20"/>
      <c r="R2439" s="20"/>
    </row>
    <row r="2440" spans="1:18" x14ac:dyDescent="0.3">
      <c r="A2440" s="16">
        <v>41880</v>
      </c>
      <c r="B2440" s="15">
        <v>6.38</v>
      </c>
      <c r="D2440" s="16">
        <v>41885</v>
      </c>
      <c r="E2440" s="15">
        <v>7.13</v>
      </c>
      <c r="Q2440" s="20"/>
      <c r="R2440" s="20"/>
    </row>
    <row r="2441" spans="1:18" x14ac:dyDescent="0.3">
      <c r="A2441" s="16">
        <v>41879</v>
      </c>
      <c r="B2441" s="15">
        <v>6.43</v>
      </c>
      <c r="D2441" s="16">
        <v>41884</v>
      </c>
      <c r="E2441" s="15">
        <v>7.2</v>
      </c>
      <c r="Q2441" s="20"/>
      <c r="R2441" s="20"/>
    </row>
    <row r="2442" spans="1:18" x14ac:dyDescent="0.3">
      <c r="A2442" s="16">
        <v>41878</v>
      </c>
      <c r="B2442" s="15">
        <v>6.35</v>
      </c>
      <c r="D2442" s="16">
        <v>41883</v>
      </c>
      <c r="E2442" s="15">
        <v>7.2</v>
      </c>
      <c r="Q2442" s="20"/>
      <c r="R2442" s="20"/>
    </row>
    <row r="2443" spans="1:18" x14ac:dyDescent="0.3">
      <c r="A2443" s="16">
        <v>41877</v>
      </c>
      <c r="B2443" s="15">
        <v>6.3</v>
      </c>
      <c r="D2443" s="16">
        <v>41880</v>
      </c>
      <c r="E2443" s="15">
        <v>7.2</v>
      </c>
      <c r="Q2443" s="20"/>
      <c r="R2443" s="20"/>
    </row>
    <row r="2444" spans="1:18" x14ac:dyDescent="0.3">
      <c r="A2444" s="16">
        <v>41876</v>
      </c>
      <c r="B2444" s="15">
        <v>6.31</v>
      </c>
      <c r="D2444" s="16">
        <v>41879</v>
      </c>
      <c r="E2444" s="15">
        <v>7.25</v>
      </c>
      <c r="Q2444" s="20"/>
      <c r="R2444" s="20"/>
    </row>
    <row r="2445" spans="1:18" x14ac:dyDescent="0.3">
      <c r="A2445" s="16">
        <v>41873</v>
      </c>
      <c r="B2445" s="15">
        <v>6.34</v>
      </c>
      <c r="D2445" s="16">
        <v>41878</v>
      </c>
      <c r="E2445" s="15">
        <v>7.17</v>
      </c>
      <c r="Q2445" s="20"/>
      <c r="R2445" s="20"/>
    </row>
    <row r="2446" spans="1:18" x14ac:dyDescent="0.3">
      <c r="A2446" s="16">
        <v>41872</v>
      </c>
      <c r="B2446" s="15">
        <v>6.32</v>
      </c>
      <c r="D2446" s="16">
        <v>41877</v>
      </c>
      <c r="E2446" s="15">
        <v>7.12</v>
      </c>
      <c r="Q2446" s="20"/>
      <c r="R2446" s="20"/>
    </row>
    <row r="2447" spans="1:18" x14ac:dyDescent="0.3">
      <c r="A2447" s="16">
        <v>41871</v>
      </c>
      <c r="B2447" s="15">
        <v>6.38</v>
      </c>
      <c r="D2447" s="16">
        <v>41876</v>
      </c>
      <c r="E2447" s="15">
        <v>7.15</v>
      </c>
      <c r="Q2447" s="20"/>
      <c r="R2447" s="20"/>
    </row>
    <row r="2448" spans="1:18" x14ac:dyDescent="0.3">
      <c r="A2448" s="16">
        <v>41870</v>
      </c>
      <c r="B2448" s="15">
        <v>6.42</v>
      </c>
      <c r="D2448" s="16">
        <v>41873</v>
      </c>
      <c r="E2448" s="15">
        <v>7.17</v>
      </c>
      <c r="Q2448" s="20"/>
      <c r="R2448" s="20"/>
    </row>
    <row r="2449" spans="1:18" x14ac:dyDescent="0.3">
      <c r="A2449" s="16">
        <v>41869</v>
      </c>
      <c r="B2449" s="15">
        <v>6.34</v>
      </c>
      <c r="D2449" s="16">
        <v>41872</v>
      </c>
      <c r="E2449" s="15">
        <v>7.16</v>
      </c>
      <c r="Q2449" s="20"/>
      <c r="R2449" s="20"/>
    </row>
    <row r="2450" spans="1:18" x14ac:dyDescent="0.3">
      <c r="A2450" s="16">
        <v>41866</v>
      </c>
      <c r="B2450" s="15">
        <v>6.36</v>
      </c>
      <c r="D2450" s="16">
        <v>41871</v>
      </c>
      <c r="E2450" s="15">
        <v>7.24</v>
      </c>
      <c r="Q2450" s="20"/>
      <c r="R2450" s="20"/>
    </row>
    <row r="2451" spans="1:18" x14ac:dyDescent="0.3">
      <c r="A2451" s="16">
        <v>41865</v>
      </c>
      <c r="B2451" s="15">
        <v>6.14</v>
      </c>
      <c r="D2451" s="16">
        <v>41870</v>
      </c>
      <c r="E2451" s="15">
        <v>7.27</v>
      </c>
      <c r="Q2451" s="20"/>
      <c r="R2451" s="20"/>
    </row>
    <row r="2452" spans="1:18" x14ac:dyDescent="0.3">
      <c r="A2452" s="16">
        <v>41864</v>
      </c>
      <c r="B2452" s="15">
        <v>6.17</v>
      </c>
      <c r="D2452" s="16">
        <v>41869</v>
      </c>
      <c r="E2452" s="15">
        <v>7.17</v>
      </c>
      <c r="Q2452" s="20"/>
      <c r="R2452" s="20"/>
    </row>
    <row r="2453" spans="1:18" x14ac:dyDescent="0.3">
      <c r="A2453" s="16">
        <v>41863</v>
      </c>
      <c r="B2453" s="15">
        <v>6.04</v>
      </c>
      <c r="D2453" s="16">
        <v>41866</v>
      </c>
      <c r="E2453" s="15">
        <v>7.21</v>
      </c>
      <c r="Q2453" s="20"/>
      <c r="R2453" s="20"/>
    </row>
    <row r="2454" spans="1:18" x14ac:dyDescent="0.3">
      <c r="A2454" s="16">
        <v>41862</v>
      </c>
      <c r="B2454" s="15">
        <v>6.06</v>
      </c>
      <c r="D2454" s="16">
        <v>41865</v>
      </c>
      <c r="E2454" s="15">
        <v>7.05</v>
      </c>
      <c r="Q2454" s="20"/>
      <c r="R2454" s="20"/>
    </row>
    <row r="2455" spans="1:18" x14ac:dyDescent="0.3">
      <c r="A2455" s="16">
        <v>41859</v>
      </c>
      <c r="B2455" s="15">
        <v>5.93</v>
      </c>
      <c r="D2455" s="16">
        <v>41864</v>
      </c>
      <c r="E2455" s="15">
        <v>7.05</v>
      </c>
      <c r="Q2455" s="20"/>
      <c r="R2455" s="20"/>
    </row>
    <row r="2456" spans="1:18" x14ac:dyDescent="0.3">
      <c r="A2456" s="16">
        <v>41858</v>
      </c>
      <c r="B2456" s="15">
        <v>5.94</v>
      </c>
      <c r="D2456" s="16">
        <v>41863</v>
      </c>
      <c r="E2456" s="15">
        <v>6.92</v>
      </c>
      <c r="Q2456" s="20"/>
      <c r="R2456" s="20"/>
    </row>
    <row r="2457" spans="1:18" x14ac:dyDescent="0.3">
      <c r="A2457" s="16">
        <v>41857</v>
      </c>
      <c r="B2457" s="15">
        <v>6.19</v>
      </c>
      <c r="D2457" s="16">
        <v>41862</v>
      </c>
      <c r="E2457" s="15">
        <v>6.94</v>
      </c>
      <c r="Q2457" s="20"/>
      <c r="R2457" s="20"/>
    </row>
    <row r="2458" spans="1:18" x14ac:dyDescent="0.3">
      <c r="A2458" s="16">
        <v>41856</v>
      </c>
      <c r="B2458" s="15">
        <v>6.18</v>
      </c>
      <c r="D2458" s="16">
        <v>41859</v>
      </c>
      <c r="E2458" s="15">
        <v>6.75</v>
      </c>
      <c r="Q2458" s="20"/>
      <c r="R2458" s="20"/>
    </row>
    <row r="2459" spans="1:18" x14ac:dyDescent="0.3">
      <c r="A2459" s="16">
        <v>41855</v>
      </c>
      <c r="B2459" s="15">
        <v>6.24</v>
      </c>
      <c r="D2459" s="16">
        <v>41858</v>
      </c>
      <c r="E2459" s="15">
        <v>6.74</v>
      </c>
      <c r="Q2459" s="20"/>
      <c r="R2459" s="20"/>
    </row>
    <row r="2460" spans="1:18" x14ac:dyDescent="0.3">
      <c r="A2460" s="16">
        <v>41852</v>
      </c>
      <c r="B2460" s="15">
        <v>6.26</v>
      </c>
      <c r="D2460" s="16">
        <v>41857</v>
      </c>
      <c r="E2460" s="15">
        <v>7.03</v>
      </c>
      <c r="Q2460" s="20"/>
      <c r="R2460" s="20"/>
    </row>
    <row r="2461" spans="1:18" x14ac:dyDescent="0.3">
      <c r="A2461" s="16">
        <v>41851</v>
      </c>
      <c r="B2461" s="15">
        <v>6.19</v>
      </c>
      <c r="D2461" s="16">
        <v>41856</v>
      </c>
      <c r="E2461" s="15">
        <v>7.02</v>
      </c>
      <c r="Q2461" s="20"/>
      <c r="R2461" s="20"/>
    </row>
    <row r="2462" spans="1:18" x14ac:dyDescent="0.3">
      <c r="A2462" s="16">
        <v>41850</v>
      </c>
      <c r="B2462" s="15">
        <v>6.1</v>
      </c>
      <c r="D2462" s="16">
        <v>41855</v>
      </c>
      <c r="E2462" s="15">
        <v>7.05</v>
      </c>
      <c r="Q2462" s="20"/>
      <c r="R2462" s="20"/>
    </row>
    <row r="2463" spans="1:18" x14ac:dyDescent="0.3">
      <c r="A2463" s="16">
        <v>41849</v>
      </c>
      <c r="B2463" s="15">
        <v>6.01</v>
      </c>
      <c r="D2463" s="16">
        <v>41852</v>
      </c>
      <c r="E2463" s="15">
        <v>7.09</v>
      </c>
      <c r="Q2463" s="20"/>
      <c r="R2463" s="20"/>
    </row>
    <row r="2464" spans="1:18" x14ac:dyDescent="0.3">
      <c r="A2464" s="16">
        <v>41848</v>
      </c>
      <c r="B2464" s="15">
        <v>6.17</v>
      </c>
      <c r="D2464" s="16">
        <v>41851</v>
      </c>
      <c r="E2464" s="15">
        <v>7.02</v>
      </c>
      <c r="Q2464" s="20"/>
      <c r="R2464" s="20"/>
    </row>
    <row r="2465" spans="1:18" x14ac:dyDescent="0.3">
      <c r="A2465" s="16">
        <v>41845</v>
      </c>
      <c r="B2465" s="15">
        <v>6.13</v>
      </c>
      <c r="D2465" s="16">
        <v>41850</v>
      </c>
      <c r="E2465" s="15">
        <v>6.96</v>
      </c>
      <c r="Q2465" s="20"/>
      <c r="R2465" s="20"/>
    </row>
    <row r="2466" spans="1:18" x14ac:dyDescent="0.3">
      <c r="A2466" s="16">
        <v>41844</v>
      </c>
      <c r="B2466" s="15">
        <v>6.02</v>
      </c>
      <c r="D2466" s="16">
        <v>41849</v>
      </c>
      <c r="E2466" s="15">
        <v>6.87</v>
      </c>
      <c r="Q2466" s="20"/>
      <c r="R2466" s="20"/>
    </row>
    <row r="2467" spans="1:18" x14ac:dyDescent="0.3">
      <c r="A2467" s="16">
        <v>41843</v>
      </c>
      <c r="B2467" s="15">
        <v>6.15</v>
      </c>
      <c r="D2467" s="16">
        <v>41848</v>
      </c>
      <c r="E2467" s="15">
        <v>7.05</v>
      </c>
      <c r="Q2467" s="20"/>
      <c r="R2467" s="20"/>
    </row>
    <row r="2468" spans="1:18" x14ac:dyDescent="0.3">
      <c r="A2468" s="16">
        <v>41842</v>
      </c>
      <c r="B2468" s="15">
        <v>6.13</v>
      </c>
      <c r="D2468" s="16">
        <v>41845</v>
      </c>
      <c r="E2468" s="15">
        <v>6.98</v>
      </c>
      <c r="Q2468" s="20"/>
      <c r="R2468" s="20"/>
    </row>
    <row r="2469" spans="1:18" x14ac:dyDescent="0.3">
      <c r="A2469" s="16">
        <v>41841</v>
      </c>
      <c r="B2469" s="15">
        <v>6.03</v>
      </c>
      <c r="D2469" s="16">
        <v>41844</v>
      </c>
      <c r="E2469" s="15">
        <v>6.91</v>
      </c>
      <c r="Q2469" s="20"/>
      <c r="R2469" s="20"/>
    </row>
    <row r="2470" spans="1:18" x14ac:dyDescent="0.3">
      <c r="A2470" s="16">
        <v>41838</v>
      </c>
      <c r="B2470" s="15">
        <v>5.98</v>
      </c>
      <c r="D2470" s="16">
        <v>41843</v>
      </c>
      <c r="E2470" s="15">
        <v>7.03</v>
      </c>
      <c r="Q2470" s="20"/>
      <c r="R2470" s="20"/>
    </row>
    <row r="2471" spans="1:18" x14ac:dyDescent="0.3">
      <c r="A2471" s="16">
        <v>41837</v>
      </c>
      <c r="B2471" s="15">
        <v>6.13</v>
      </c>
      <c r="D2471" s="16">
        <v>41842</v>
      </c>
      <c r="E2471" s="15">
        <v>7.03</v>
      </c>
      <c r="Q2471" s="20"/>
      <c r="R2471" s="20"/>
    </row>
    <row r="2472" spans="1:18" x14ac:dyDescent="0.3">
      <c r="A2472" s="16">
        <v>41836</v>
      </c>
      <c r="B2472" s="15">
        <v>6.01</v>
      </c>
      <c r="D2472" s="16">
        <v>41841</v>
      </c>
      <c r="E2472" s="15">
        <v>6.9</v>
      </c>
      <c r="Q2472" s="20"/>
      <c r="R2472" s="20"/>
    </row>
    <row r="2473" spans="1:18" x14ac:dyDescent="0.3">
      <c r="A2473" s="16">
        <v>41835</v>
      </c>
      <c r="B2473" s="15">
        <v>5.86</v>
      </c>
      <c r="D2473" s="16">
        <v>41838</v>
      </c>
      <c r="E2473" s="15">
        <v>6.84</v>
      </c>
      <c r="Q2473" s="20"/>
      <c r="R2473" s="20"/>
    </row>
    <row r="2474" spans="1:18" x14ac:dyDescent="0.3">
      <c r="A2474" s="16">
        <v>41834</v>
      </c>
      <c r="B2474" s="15">
        <v>5.87</v>
      </c>
      <c r="D2474" s="16">
        <v>41837</v>
      </c>
      <c r="E2474" s="15">
        <v>7.02</v>
      </c>
      <c r="Q2474" s="20"/>
      <c r="R2474" s="20"/>
    </row>
    <row r="2475" spans="1:18" x14ac:dyDescent="0.3">
      <c r="A2475" s="16">
        <v>41831</v>
      </c>
      <c r="B2475" s="15">
        <v>5.72</v>
      </c>
      <c r="D2475" s="16">
        <v>41836</v>
      </c>
      <c r="E2475" s="15">
        <v>6.9</v>
      </c>
      <c r="Q2475" s="20"/>
      <c r="R2475" s="20"/>
    </row>
    <row r="2476" spans="1:18" x14ac:dyDescent="0.3">
      <c r="A2476" s="16">
        <v>41830</v>
      </c>
      <c r="B2476" s="15">
        <v>5.68</v>
      </c>
      <c r="D2476" s="16">
        <v>41835</v>
      </c>
      <c r="E2476" s="15">
        <v>6.79</v>
      </c>
      <c r="Q2476" s="20"/>
      <c r="R2476" s="20"/>
    </row>
    <row r="2477" spans="1:18" x14ac:dyDescent="0.3">
      <c r="A2477" s="16">
        <v>41829</v>
      </c>
      <c r="B2477" s="15">
        <v>5.78</v>
      </c>
      <c r="D2477" s="16">
        <v>41834</v>
      </c>
      <c r="E2477" s="15">
        <v>6.72</v>
      </c>
      <c r="Q2477" s="20"/>
      <c r="R2477" s="20"/>
    </row>
    <row r="2478" spans="1:18" x14ac:dyDescent="0.3">
      <c r="A2478" s="16">
        <v>41828</v>
      </c>
      <c r="B2478" s="15">
        <v>5.72</v>
      </c>
      <c r="D2478" s="16">
        <v>41831</v>
      </c>
      <c r="E2478" s="15">
        <v>6.58</v>
      </c>
      <c r="Q2478" s="20"/>
      <c r="R2478" s="20"/>
    </row>
    <row r="2479" spans="1:18" x14ac:dyDescent="0.3">
      <c r="A2479" s="16">
        <v>41827</v>
      </c>
      <c r="B2479" s="15">
        <v>5.52</v>
      </c>
      <c r="D2479" s="16">
        <v>41830</v>
      </c>
      <c r="E2479" s="15">
        <v>6.52</v>
      </c>
      <c r="Q2479" s="20"/>
      <c r="R2479" s="20"/>
    </row>
    <row r="2480" spans="1:18" x14ac:dyDescent="0.3">
      <c r="A2480" s="16">
        <v>41824</v>
      </c>
      <c r="B2480" s="15">
        <v>5.63</v>
      </c>
      <c r="D2480" s="16">
        <v>41829</v>
      </c>
      <c r="E2480" s="15">
        <v>6.66</v>
      </c>
      <c r="Q2480" s="20"/>
      <c r="R2480" s="20"/>
    </row>
    <row r="2481" spans="1:18" x14ac:dyDescent="0.3">
      <c r="A2481" s="16">
        <v>41823</v>
      </c>
      <c r="B2481" s="15">
        <v>5.97</v>
      </c>
      <c r="D2481" s="16">
        <v>41828</v>
      </c>
      <c r="E2481" s="15">
        <v>6.59</v>
      </c>
      <c r="Q2481" s="20"/>
      <c r="R2481" s="20"/>
    </row>
    <row r="2482" spans="1:18" x14ac:dyDescent="0.3">
      <c r="A2482" s="16">
        <v>41822</v>
      </c>
      <c r="B2482" s="15">
        <v>6.07</v>
      </c>
      <c r="D2482" s="16">
        <v>41827</v>
      </c>
      <c r="E2482" s="15">
        <v>6.39</v>
      </c>
      <c r="Q2482" s="20"/>
      <c r="R2482" s="20"/>
    </row>
    <row r="2483" spans="1:18" x14ac:dyDescent="0.3">
      <c r="A2483" s="16">
        <v>41821</v>
      </c>
      <c r="B2483" s="15">
        <v>5.98</v>
      </c>
      <c r="D2483" s="16">
        <v>41824</v>
      </c>
      <c r="E2483" s="15">
        <v>6.51</v>
      </c>
      <c r="Q2483" s="20"/>
      <c r="R2483" s="20"/>
    </row>
    <row r="2484" spans="1:18" x14ac:dyDescent="0.3">
      <c r="A2484" s="16">
        <v>41820</v>
      </c>
      <c r="B2484" s="15">
        <v>5.81</v>
      </c>
      <c r="D2484" s="16">
        <v>41823</v>
      </c>
      <c r="E2484" s="15">
        <v>6.94</v>
      </c>
      <c r="Q2484" s="20"/>
      <c r="R2484" s="20"/>
    </row>
    <row r="2485" spans="1:18" x14ac:dyDescent="0.3">
      <c r="A2485" s="16">
        <v>41817</v>
      </c>
      <c r="B2485" s="15">
        <v>5.78</v>
      </c>
      <c r="D2485" s="16">
        <v>41822</v>
      </c>
      <c r="E2485" s="15">
        <v>7.03</v>
      </c>
      <c r="Q2485" s="20"/>
      <c r="R2485" s="20"/>
    </row>
    <row r="2486" spans="1:18" x14ac:dyDescent="0.3">
      <c r="A2486" s="16">
        <v>41816</v>
      </c>
      <c r="B2486" s="15">
        <v>5.71</v>
      </c>
      <c r="D2486" s="16">
        <v>41821</v>
      </c>
      <c r="E2486" s="15">
        <v>6.98</v>
      </c>
      <c r="Q2486" s="20"/>
      <c r="R2486" s="20"/>
    </row>
    <row r="2487" spans="1:18" x14ac:dyDescent="0.3">
      <c r="A2487" s="16">
        <v>41815</v>
      </c>
      <c r="B2487" s="15">
        <v>5.71</v>
      </c>
      <c r="D2487" s="16">
        <v>41820</v>
      </c>
      <c r="E2487" s="15">
        <v>6.79</v>
      </c>
      <c r="Q2487" s="20"/>
      <c r="R2487" s="20"/>
    </row>
    <row r="2488" spans="1:18" x14ac:dyDescent="0.3">
      <c r="A2488" s="16">
        <v>41814</v>
      </c>
      <c r="B2488" s="15">
        <v>5.75</v>
      </c>
      <c r="D2488" s="16">
        <v>41817</v>
      </c>
      <c r="E2488" s="15">
        <v>6.74</v>
      </c>
      <c r="Q2488" s="20"/>
      <c r="R2488" s="20"/>
    </row>
    <row r="2489" spans="1:18" x14ac:dyDescent="0.3">
      <c r="A2489" s="16">
        <v>41813</v>
      </c>
      <c r="B2489" s="15">
        <v>5.78</v>
      </c>
      <c r="D2489" s="16">
        <v>41816</v>
      </c>
      <c r="E2489" s="15">
        <v>6.67</v>
      </c>
      <c r="Q2489" s="20"/>
      <c r="R2489" s="20"/>
    </row>
    <row r="2490" spans="1:18" x14ac:dyDescent="0.3">
      <c r="A2490" s="16">
        <v>41810</v>
      </c>
      <c r="B2490" s="15">
        <v>5.65</v>
      </c>
      <c r="D2490" s="16">
        <v>41815</v>
      </c>
      <c r="E2490" s="15">
        <v>6.67</v>
      </c>
      <c r="Q2490" s="20"/>
      <c r="R2490" s="20"/>
    </row>
    <row r="2491" spans="1:18" x14ac:dyDescent="0.3">
      <c r="A2491" s="16">
        <v>41809</v>
      </c>
      <c r="B2491" s="15">
        <v>5.52</v>
      </c>
      <c r="D2491" s="16">
        <v>41814</v>
      </c>
      <c r="E2491" s="15">
        <v>6.72</v>
      </c>
      <c r="Q2491" s="20"/>
      <c r="R2491" s="20"/>
    </row>
    <row r="2492" spans="1:18" x14ac:dyDescent="0.3">
      <c r="A2492" s="16">
        <v>41808</v>
      </c>
      <c r="B2492" s="15">
        <v>5.66</v>
      </c>
      <c r="D2492" s="16">
        <v>41813</v>
      </c>
      <c r="E2492" s="15">
        <v>6.77</v>
      </c>
      <c r="Q2492" s="20"/>
      <c r="R2492" s="20"/>
    </row>
    <row r="2493" spans="1:18" x14ac:dyDescent="0.3">
      <c r="A2493" s="16">
        <v>41807</v>
      </c>
      <c r="B2493" s="15">
        <v>5.71</v>
      </c>
      <c r="D2493" s="16">
        <v>41810</v>
      </c>
      <c r="E2493" s="15">
        <v>6.62</v>
      </c>
      <c r="Q2493" s="20"/>
      <c r="R2493" s="20"/>
    </row>
    <row r="2494" spans="1:18" x14ac:dyDescent="0.3">
      <c r="A2494" s="16">
        <v>41806</v>
      </c>
      <c r="B2494" s="15">
        <v>5.64</v>
      </c>
      <c r="D2494" s="16">
        <v>41809</v>
      </c>
      <c r="E2494" s="15">
        <v>6.51</v>
      </c>
      <c r="Q2494" s="20"/>
      <c r="R2494" s="20"/>
    </row>
    <row r="2495" spans="1:18" x14ac:dyDescent="0.3">
      <c r="A2495" s="16">
        <v>41803</v>
      </c>
      <c r="B2495" s="15">
        <v>5.65</v>
      </c>
      <c r="D2495" s="16">
        <v>41808</v>
      </c>
      <c r="E2495" s="15">
        <v>6.63</v>
      </c>
      <c r="Q2495" s="20"/>
      <c r="R2495" s="20"/>
    </row>
    <row r="2496" spans="1:18" x14ac:dyDescent="0.3">
      <c r="A2496" s="16">
        <v>41802</v>
      </c>
      <c r="B2496" s="15">
        <v>5.54</v>
      </c>
      <c r="D2496" s="16">
        <v>41807</v>
      </c>
      <c r="E2496" s="15">
        <v>6.69</v>
      </c>
      <c r="Q2496" s="20"/>
      <c r="R2496" s="20"/>
    </row>
    <row r="2497" spans="1:18" x14ac:dyDescent="0.3">
      <c r="A2497" s="16">
        <v>41801</v>
      </c>
      <c r="B2497" s="15">
        <v>5.35</v>
      </c>
      <c r="D2497" s="16">
        <v>41806</v>
      </c>
      <c r="E2497" s="15">
        <v>6.61</v>
      </c>
      <c r="Q2497" s="20"/>
      <c r="R2497" s="20"/>
    </row>
    <row r="2498" spans="1:18" x14ac:dyDescent="0.3">
      <c r="A2498" s="16">
        <v>41800</v>
      </c>
      <c r="B2498" s="15">
        <v>5.48</v>
      </c>
      <c r="D2498" s="16">
        <v>41803</v>
      </c>
      <c r="E2498" s="15">
        <v>6.65</v>
      </c>
      <c r="Q2498" s="20"/>
      <c r="R2498" s="20"/>
    </row>
    <row r="2499" spans="1:18" x14ac:dyDescent="0.3">
      <c r="A2499" s="16">
        <v>41799</v>
      </c>
      <c r="B2499" s="15">
        <v>5.51</v>
      </c>
      <c r="D2499" s="16">
        <v>41802</v>
      </c>
      <c r="E2499" s="15">
        <v>6.52</v>
      </c>
      <c r="Q2499" s="20"/>
      <c r="R2499" s="20"/>
    </row>
    <row r="2500" spans="1:18" x14ac:dyDescent="0.3">
      <c r="A2500" s="16">
        <v>41796</v>
      </c>
      <c r="B2500" s="15">
        <v>5.45</v>
      </c>
      <c r="D2500" s="16">
        <v>41801</v>
      </c>
      <c r="E2500" s="15">
        <v>6.32</v>
      </c>
      <c r="Q2500" s="20"/>
      <c r="R2500" s="20"/>
    </row>
    <row r="2501" spans="1:18" x14ac:dyDescent="0.3">
      <c r="A2501" s="16">
        <v>41795</v>
      </c>
      <c r="B2501" s="15">
        <v>5.51</v>
      </c>
      <c r="D2501" s="16">
        <v>41800</v>
      </c>
      <c r="E2501" s="15">
        <v>6.45</v>
      </c>
      <c r="Q2501" s="20"/>
      <c r="R2501" s="20"/>
    </row>
    <row r="2502" spans="1:18" x14ac:dyDescent="0.3">
      <c r="A2502" s="16">
        <v>41794</v>
      </c>
      <c r="B2502" s="15">
        <v>5.39</v>
      </c>
      <c r="D2502" s="16">
        <v>41799</v>
      </c>
      <c r="E2502" s="15">
        <v>6.49</v>
      </c>
      <c r="Q2502" s="20"/>
      <c r="R2502" s="20"/>
    </row>
    <row r="2503" spans="1:18" x14ac:dyDescent="0.3">
      <c r="A2503" s="16">
        <v>41793</v>
      </c>
      <c r="B2503" s="15">
        <v>5.42</v>
      </c>
      <c r="D2503" s="16">
        <v>41796</v>
      </c>
      <c r="E2503" s="15">
        <v>6.4</v>
      </c>
      <c r="Q2503" s="20"/>
      <c r="R2503" s="20"/>
    </row>
    <row r="2504" spans="1:18" x14ac:dyDescent="0.3">
      <c r="A2504" s="16">
        <v>41792</v>
      </c>
      <c r="B2504" s="15">
        <v>5.15</v>
      </c>
      <c r="D2504" s="16">
        <v>41795</v>
      </c>
      <c r="E2504" s="15">
        <v>6.51</v>
      </c>
      <c r="Q2504" s="20"/>
      <c r="R2504" s="20"/>
    </row>
    <row r="2505" spans="1:18" x14ac:dyDescent="0.3">
      <c r="A2505" s="16">
        <v>41789</v>
      </c>
      <c r="B2505" s="15">
        <v>5.09</v>
      </c>
      <c r="D2505" s="16">
        <v>41794</v>
      </c>
      <c r="E2505" s="15">
        <v>6.37</v>
      </c>
      <c r="Q2505" s="20"/>
      <c r="R2505" s="20"/>
    </row>
    <row r="2506" spans="1:18" x14ac:dyDescent="0.3">
      <c r="A2506" s="16">
        <v>41788</v>
      </c>
      <c r="B2506" s="15">
        <v>5.21</v>
      </c>
      <c r="D2506" s="16">
        <v>41793</v>
      </c>
      <c r="E2506" s="15">
        <v>6.41</v>
      </c>
      <c r="Q2506" s="20"/>
      <c r="R2506" s="20"/>
    </row>
    <row r="2507" spans="1:18" x14ac:dyDescent="0.3">
      <c r="A2507" s="16">
        <v>41787</v>
      </c>
      <c r="B2507" s="15">
        <v>5.18</v>
      </c>
      <c r="D2507" s="16">
        <v>41792</v>
      </c>
      <c r="E2507" s="15">
        <v>6.08</v>
      </c>
      <c r="Q2507" s="20"/>
      <c r="R2507" s="20"/>
    </row>
    <row r="2508" spans="1:18" x14ac:dyDescent="0.3">
      <c r="A2508" s="16">
        <v>41786</v>
      </c>
      <c r="B2508" s="15">
        <v>5.16</v>
      </c>
      <c r="D2508" s="16">
        <v>41789</v>
      </c>
      <c r="E2508" s="15">
        <v>5.99</v>
      </c>
      <c r="Q2508" s="20"/>
      <c r="R2508" s="20"/>
    </row>
    <row r="2509" spans="1:18" x14ac:dyDescent="0.3">
      <c r="A2509" s="16">
        <v>41785</v>
      </c>
      <c r="B2509" s="15">
        <v>5.0999999999999996</v>
      </c>
      <c r="D2509" s="16">
        <v>41788</v>
      </c>
      <c r="E2509" s="15">
        <v>6.17</v>
      </c>
      <c r="Q2509" s="20"/>
      <c r="R2509" s="20"/>
    </row>
    <row r="2510" spans="1:18" x14ac:dyDescent="0.3">
      <c r="A2510" s="16">
        <v>41782</v>
      </c>
      <c r="B2510" s="15">
        <v>5.1100000000000003</v>
      </c>
      <c r="D2510" s="16">
        <v>41787</v>
      </c>
      <c r="E2510" s="15">
        <v>6.17</v>
      </c>
      <c r="Q2510" s="20"/>
      <c r="R2510" s="20"/>
    </row>
    <row r="2511" spans="1:18" x14ac:dyDescent="0.3">
      <c r="A2511" s="16">
        <v>41781</v>
      </c>
      <c r="B2511" s="15">
        <v>5.16</v>
      </c>
      <c r="D2511" s="16">
        <v>41786</v>
      </c>
      <c r="E2511" s="15">
        <v>6.14</v>
      </c>
      <c r="Q2511" s="20"/>
      <c r="R2511" s="20"/>
    </row>
    <row r="2512" spans="1:18" x14ac:dyDescent="0.3">
      <c r="A2512" s="16">
        <v>41780</v>
      </c>
      <c r="B2512" s="15">
        <v>5.12</v>
      </c>
      <c r="D2512" s="16">
        <v>41785</v>
      </c>
      <c r="E2512" s="15">
        <v>6.05</v>
      </c>
      <c r="Q2512" s="20"/>
      <c r="R2512" s="20"/>
    </row>
    <row r="2513" spans="1:18" x14ac:dyDescent="0.3">
      <c r="A2513" s="16">
        <v>41779</v>
      </c>
      <c r="B2513" s="15">
        <v>4.84</v>
      </c>
      <c r="D2513" s="16">
        <v>41782</v>
      </c>
      <c r="E2513" s="15">
        <v>6.08</v>
      </c>
      <c r="Q2513" s="20"/>
      <c r="R2513" s="20"/>
    </row>
    <row r="2514" spans="1:18" x14ac:dyDescent="0.3">
      <c r="A2514" s="16">
        <v>41778</v>
      </c>
      <c r="B2514" s="15">
        <v>4.7</v>
      </c>
      <c r="D2514" s="16">
        <v>41781</v>
      </c>
      <c r="E2514" s="15">
        <v>6.16</v>
      </c>
      <c r="Q2514" s="20"/>
      <c r="R2514" s="20"/>
    </row>
    <row r="2515" spans="1:18" x14ac:dyDescent="0.3">
      <c r="A2515" s="16">
        <v>41775</v>
      </c>
      <c r="B2515" s="15">
        <v>4.79</v>
      </c>
      <c r="D2515" s="16">
        <v>41780</v>
      </c>
      <c r="E2515" s="15">
        <v>6.09</v>
      </c>
      <c r="Q2515" s="20"/>
      <c r="R2515" s="20"/>
    </row>
    <row r="2516" spans="1:18" x14ac:dyDescent="0.3">
      <c r="A2516" s="16">
        <v>41774</v>
      </c>
      <c r="B2516" s="15">
        <v>4.7699999999999996</v>
      </c>
      <c r="D2516" s="16">
        <v>41779</v>
      </c>
      <c r="E2516" s="15">
        <v>5.76</v>
      </c>
      <c r="Q2516" s="20"/>
      <c r="R2516" s="20"/>
    </row>
    <row r="2517" spans="1:18" x14ac:dyDescent="0.3">
      <c r="A2517" s="16">
        <v>41773</v>
      </c>
      <c r="B2517" s="15">
        <v>5.1100000000000003</v>
      </c>
      <c r="D2517" s="16">
        <v>41778</v>
      </c>
      <c r="E2517" s="15">
        <v>5.6</v>
      </c>
      <c r="Q2517" s="20"/>
      <c r="R2517" s="20"/>
    </row>
    <row r="2518" spans="1:18" x14ac:dyDescent="0.3">
      <c r="A2518" s="16">
        <v>41772</v>
      </c>
      <c r="B2518" s="15">
        <v>5.28</v>
      </c>
      <c r="D2518" s="16">
        <v>41775</v>
      </c>
      <c r="E2518" s="15">
        <v>5.71</v>
      </c>
      <c r="Q2518" s="20"/>
      <c r="R2518" s="20"/>
    </row>
    <row r="2519" spans="1:18" x14ac:dyDescent="0.3">
      <c r="A2519" s="16">
        <v>41771</v>
      </c>
      <c r="B2519" s="15">
        <v>5.3</v>
      </c>
      <c r="D2519" s="16">
        <v>41774</v>
      </c>
      <c r="E2519" s="15">
        <v>5.68</v>
      </c>
      <c r="Q2519" s="20"/>
      <c r="R2519" s="20"/>
    </row>
    <row r="2520" spans="1:18" x14ac:dyDescent="0.3">
      <c r="A2520" s="16">
        <v>41768</v>
      </c>
      <c r="B2520" s="15">
        <v>5.24</v>
      </c>
      <c r="D2520" s="16">
        <v>41773</v>
      </c>
      <c r="E2520" s="15">
        <v>6.09</v>
      </c>
      <c r="Q2520" s="20"/>
      <c r="R2520" s="20"/>
    </row>
    <row r="2521" spans="1:18" x14ac:dyDescent="0.3">
      <c r="A2521" s="16">
        <v>41767</v>
      </c>
      <c r="B2521" s="15">
        <v>5.13</v>
      </c>
      <c r="D2521" s="16">
        <v>41772</v>
      </c>
      <c r="E2521" s="15">
        <v>6.31</v>
      </c>
      <c r="Q2521" s="20"/>
      <c r="R2521" s="20"/>
    </row>
    <row r="2522" spans="1:18" x14ac:dyDescent="0.3">
      <c r="A2522" s="16">
        <v>41766</v>
      </c>
      <c r="B2522" s="15">
        <v>5.12</v>
      </c>
      <c r="D2522" s="16">
        <v>41771</v>
      </c>
      <c r="E2522" s="15">
        <v>6.33</v>
      </c>
      <c r="Q2522" s="20"/>
      <c r="R2522" s="20"/>
    </row>
    <row r="2523" spans="1:18" x14ac:dyDescent="0.3">
      <c r="A2523" s="16">
        <v>41765</v>
      </c>
      <c r="B2523" s="15">
        <v>5.22</v>
      </c>
      <c r="D2523" s="16">
        <v>41768</v>
      </c>
      <c r="E2523" s="15">
        <v>6.25</v>
      </c>
      <c r="Q2523" s="20"/>
      <c r="R2523" s="20"/>
    </row>
    <row r="2524" spans="1:18" x14ac:dyDescent="0.3">
      <c r="A2524" s="16">
        <v>41764</v>
      </c>
      <c r="B2524" s="15">
        <v>5.22</v>
      </c>
      <c r="D2524" s="16">
        <v>41767</v>
      </c>
      <c r="E2524" s="15">
        <v>6.13</v>
      </c>
      <c r="Q2524" s="20"/>
      <c r="R2524" s="20"/>
    </row>
    <row r="2525" spans="1:18" x14ac:dyDescent="0.3">
      <c r="A2525" s="16">
        <v>41761</v>
      </c>
      <c r="B2525" s="15">
        <v>5.17</v>
      </c>
      <c r="D2525" s="16">
        <v>41766</v>
      </c>
      <c r="E2525" s="15">
        <v>6.12</v>
      </c>
      <c r="Q2525" s="20"/>
      <c r="R2525" s="20"/>
    </row>
    <row r="2526" spans="1:18" x14ac:dyDescent="0.3">
      <c r="A2526" s="16">
        <v>41759</v>
      </c>
      <c r="B2526" s="15">
        <v>5.4</v>
      </c>
      <c r="D2526" s="16">
        <v>41765</v>
      </c>
      <c r="E2526" s="15">
        <v>6.22</v>
      </c>
      <c r="Q2526" s="20"/>
      <c r="R2526" s="20"/>
    </row>
    <row r="2527" spans="1:18" x14ac:dyDescent="0.3">
      <c r="A2527" s="16">
        <v>41758</v>
      </c>
      <c r="B2527" s="15">
        <v>5.42</v>
      </c>
      <c r="D2527" s="16">
        <v>41764</v>
      </c>
      <c r="E2527" s="15">
        <v>6.22</v>
      </c>
      <c r="Q2527" s="20"/>
      <c r="R2527" s="20"/>
    </row>
    <row r="2528" spans="1:18" x14ac:dyDescent="0.3">
      <c r="A2528" s="16">
        <v>41757</v>
      </c>
      <c r="B2528" s="15">
        <v>5.19</v>
      </c>
      <c r="D2528" s="16">
        <v>41761</v>
      </c>
      <c r="E2528" s="15">
        <v>6.2</v>
      </c>
      <c r="Q2528" s="20"/>
      <c r="R2528" s="20"/>
    </row>
    <row r="2529" spans="1:18" x14ac:dyDescent="0.3">
      <c r="A2529" s="16">
        <v>41754</v>
      </c>
      <c r="B2529" s="15">
        <v>5.0599999999999996</v>
      </c>
      <c r="D2529" s="16">
        <v>41760</v>
      </c>
      <c r="E2529" s="15">
        <v>6.45</v>
      </c>
      <c r="Q2529" s="20"/>
      <c r="R2529" s="20"/>
    </row>
    <row r="2530" spans="1:18" x14ac:dyDescent="0.3">
      <c r="A2530" s="16">
        <v>41753</v>
      </c>
      <c r="B2530" s="15">
        <v>5.71</v>
      </c>
      <c r="D2530" s="16">
        <v>41759</v>
      </c>
      <c r="E2530" s="15">
        <v>6.45</v>
      </c>
      <c r="Q2530" s="20"/>
      <c r="R2530" s="20"/>
    </row>
    <row r="2531" spans="1:18" x14ac:dyDescent="0.3">
      <c r="A2531" s="16">
        <v>41752</v>
      </c>
      <c r="B2531" s="15">
        <v>5.67</v>
      </c>
      <c r="D2531" s="16">
        <v>41758</v>
      </c>
      <c r="E2531" s="15">
        <v>6.46</v>
      </c>
      <c r="Q2531" s="20"/>
      <c r="R2531" s="20"/>
    </row>
    <row r="2532" spans="1:18" x14ac:dyDescent="0.3">
      <c r="A2532" s="16">
        <v>41751</v>
      </c>
      <c r="B2532" s="15">
        <v>5.66</v>
      </c>
      <c r="D2532" s="16">
        <v>41757</v>
      </c>
      <c r="E2532" s="15">
        <v>6.2</v>
      </c>
      <c r="Q2532" s="20"/>
      <c r="R2532" s="20"/>
    </row>
    <row r="2533" spans="1:18" x14ac:dyDescent="0.3">
      <c r="A2533" s="16">
        <v>41746</v>
      </c>
      <c r="B2533" s="15">
        <v>5.53</v>
      </c>
      <c r="D2533" s="16">
        <v>41754</v>
      </c>
      <c r="E2533" s="15">
        <v>6.07</v>
      </c>
      <c r="Q2533" s="20"/>
      <c r="R2533" s="20"/>
    </row>
    <row r="2534" spans="1:18" x14ac:dyDescent="0.3">
      <c r="A2534" s="16">
        <v>41745</v>
      </c>
      <c r="B2534" s="15">
        <v>5.42</v>
      </c>
      <c r="D2534" s="16">
        <v>41753</v>
      </c>
      <c r="E2534" s="15">
        <v>6.8</v>
      </c>
      <c r="Q2534" s="20"/>
      <c r="R2534" s="20"/>
    </row>
    <row r="2535" spans="1:18" x14ac:dyDescent="0.3">
      <c r="A2535" s="16">
        <v>41744</v>
      </c>
      <c r="B2535" s="15">
        <v>5.55</v>
      </c>
      <c r="D2535" s="16">
        <v>41752</v>
      </c>
      <c r="E2535" s="15">
        <v>6.72</v>
      </c>
      <c r="Q2535" s="20"/>
      <c r="R2535" s="20"/>
    </row>
    <row r="2536" spans="1:18" x14ac:dyDescent="0.3">
      <c r="A2536" s="16">
        <v>41743</v>
      </c>
      <c r="B2536" s="15">
        <v>5.25</v>
      </c>
      <c r="D2536" s="16">
        <v>41751</v>
      </c>
      <c r="E2536" s="15">
        <v>6.73</v>
      </c>
      <c r="Q2536" s="20"/>
      <c r="R2536" s="20"/>
    </row>
    <row r="2537" spans="1:18" x14ac:dyDescent="0.3">
      <c r="A2537" s="16">
        <v>41740</v>
      </c>
      <c r="B2537" s="15">
        <v>5.23</v>
      </c>
      <c r="D2537" s="16">
        <v>41746</v>
      </c>
      <c r="E2537" s="15">
        <v>6.58</v>
      </c>
      <c r="Q2537" s="20"/>
      <c r="R2537" s="20"/>
    </row>
    <row r="2538" spans="1:18" x14ac:dyDescent="0.3">
      <c r="A2538" s="16">
        <v>41739</v>
      </c>
      <c r="B2538" s="15">
        <v>5.08</v>
      </c>
      <c r="D2538" s="16">
        <v>41745</v>
      </c>
      <c r="E2538" s="15">
        <v>6.47</v>
      </c>
      <c r="Q2538" s="20"/>
      <c r="R2538" s="20"/>
    </row>
    <row r="2539" spans="1:18" x14ac:dyDescent="0.3">
      <c r="A2539" s="16">
        <v>41738</v>
      </c>
      <c r="B2539" s="15">
        <v>4.92</v>
      </c>
      <c r="D2539" s="16">
        <v>41744</v>
      </c>
      <c r="E2539" s="15">
        <v>6.56</v>
      </c>
      <c r="Q2539" s="20"/>
      <c r="R2539" s="20"/>
    </row>
    <row r="2540" spans="1:18" x14ac:dyDescent="0.3">
      <c r="A2540" s="16">
        <v>41737</v>
      </c>
      <c r="B2540" s="15">
        <v>4.8600000000000003</v>
      </c>
      <c r="D2540" s="16">
        <v>41743</v>
      </c>
      <c r="E2540" s="15">
        <v>6.21</v>
      </c>
      <c r="Q2540" s="20"/>
      <c r="R2540" s="20"/>
    </row>
    <row r="2541" spans="1:18" x14ac:dyDescent="0.3">
      <c r="A2541" s="16">
        <v>41736</v>
      </c>
      <c r="B2541" s="15">
        <v>4.97</v>
      </c>
      <c r="D2541" s="16">
        <v>41740</v>
      </c>
      <c r="E2541" s="15">
        <v>6.29</v>
      </c>
      <c r="Q2541" s="20"/>
      <c r="R2541" s="20"/>
    </row>
    <row r="2542" spans="1:18" x14ac:dyDescent="0.3">
      <c r="A2542" s="16">
        <v>41733</v>
      </c>
      <c r="B2542" s="15">
        <v>4.6900000000000004</v>
      </c>
      <c r="D2542" s="16">
        <v>41739</v>
      </c>
      <c r="E2542" s="15">
        <v>6.08</v>
      </c>
      <c r="Q2542" s="20"/>
      <c r="R2542" s="20"/>
    </row>
    <row r="2543" spans="1:18" x14ac:dyDescent="0.3">
      <c r="A2543" s="16">
        <v>41732</v>
      </c>
      <c r="B2543" s="15">
        <v>4.82</v>
      </c>
      <c r="D2543" s="16">
        <v>41738</v>
      </c>
      <c r="E2543" s="15">
        <v>5.89</v>
      </c>
      <c r="Q2543" s="20"/>
      <c r="R2543" s="20"/>
    </row>
    <row r="2544" spans="1:18" x14ac:dyDescent="0.3">
      <c r="A2544" s="16">
        <v>41731</v>
      </c>
      <c r="B2544" s="15">
        <v>4.82</v>
      </c>
      <c r="D2544" s="16">
        <v>41737</v>
      </c>
      <c r="E2544" s="15">
        <v>5.8</v>
      </c>
      <c r="Q2544" s="20"/>
      <c r="R2544" s="20"/>
    </row>
    <row r="2545" spans="1:18" x14ac:dyDescent="0.3">
      <c r="A2545" s="16">
        <v>41730</v>
      </c>
      <c r="B2545" s="15">
        <v>5.04</v>
      </c>
      <c r="D2545" s="16">
        <v>41736</v>
      </c>
      <c r="E2545" s="15">
        <v>5.95</v>
      </c>
      <c r="Q2545" s="20"/>
      <c r="R2545" s="20"/>
    </row>
    <row r="2546" spans="1:18" x14ac:dyDescent="0.3">
      <c r="A2546" s="16">
        <v>41729</v>
      </c>
      <c r="B2546" s="15">
        <v>4.63</v>
      </c>
      <c r="D2546" s="16">
        <v>41733</v>
      </c>
      <c r="E2546" s="15">
        <v>5.61</v>
      </c>
      <c r="Q2546" s="20"/>
      <c r="R2546" s="20"/>
    </row>
    <row r="2547" spans="1:18" x14ac:dyDescent="0.3">
      <c r="A2547" s="16">
        <v>41726</v>
      </c>
      <c r="B2547" s="15">
        <v>4.3499999999999996</v>
      </c>
      <c r="D2547" s="16">
        <v>41732</v>
      </c>
      <c r="E2547" s="15">
        <v>5.82</v>
      </c>
      <c r="Q2547" s="20"/>
      <c r="R2547" s="20"/>
    </row>
    <row r="2548" spans="1:18" x14ac:dyDescent="0.3">
      <c r="A2548" s="16">
        <v>41725</v>
      </c>
      <c r="B2548" s="15">
        <v>5.24</v>
      </c>
      <c r="D2548" s="16">
        <v>41731</v>
      </c>
      <c r="E2548" s="15">
        <v>5.81</v>
      </c>
      <c r="Q2548" s="20"/>
      <c r="R2548" s="20"/>
    </row>
    <row r="2549" spans="1:18" x14ac:dyDescent="0.3">
      <c r="A2549" s="16">
        <v>41724</v>
      </c>
      <c r="B2549" s="15">
        <v>5.79</v>
      </c>
      <c r="D2549" s="16">
        <v>41730</v>
      </c>
      <c r="E2549" s="15">
        <v>6.08</v>
      </c>
      <c r="Q2549" s="20"/>
      <c r="R2549" s="20"/>
    </row>
    <row r="2550" spans="1:18" x14ac:dyDescent="0.3">
      <c r="A2550" s="16">
        <v>41723</v>
      </c>
      <c r="B2550" s="15">
        <v>5.85</v>
      </c>
      <c r="D2550" s="16">
        <v>41729</v>
      </c>
      <c r="E2550" s="15">
        <v>5.62</v>
      </c>
      <c r="Q2550" s="20"/>
      <c r="R2550" s="20"/>
    </row>
    <row r="2551" spans="1:18" x14ac:dyDescent="0.3">
      <c r="A2551" s="16">
        <v>41722</v>
      </c>
      <c r="B2551" s="15">
        <v>5.85</v>
      </c>
      <c r="D2551" s="16">
        <v>41726</v>
      </c>
      <c r="E2551" s="15">
        <v>5.34</v>
      </c>
      <c r="Q2551" s="20"/>
      <c r="R2551" s="20"/>
    </row>
    <row r="2552" spans="1:18" x14ac:dyDescent="0.3">
      <c r="A2552" s="16">
        <v>41719</v>
      </c>
      <c r="B2552" s="15">
        <v>6.17</v>
      </c>
      <c r="D2552" s="16">
        <v>41725</v>
      </c>
      <c r="E2552" s="15">
        <v>6.41</v>
      </c>
      <c r="Q2552" s="20"/>
      <c r="R2552" s="20"/>
    </row>
    <row r="2553" spans="1:18" x14ac:dyDescent="0.3">
      <c r="A2553" s="16">
        <v>41718</v>
      </c>
      <c r="B2553" s="15">
        <v>6</v>
      </c>
      <c r="D2553" s="16">
        <v>41724</v>
      </c>
      <c r="E2553" s="15">
        <v>7.17</v>
      </c>
      <c r="Q2553" s="20"/>
      <c r="R2553" s="20"/>
    </row>
    <row r="2554" spans="1:18" x14ac:dyDescent="0.3">
      <c r="A2554" s="16">
        <v>41717</v>
      </c>
      <c r="B2554" s="15">
        <v>5.96</v>
      </c>
      <c r="D2554" s="16">
        <v>41723</v>
      </c>
      <c r="E2554" s="15">
        <v>7.27</v>
      </c>
      <c r="Q2554" s="20"/>
      <c r="R2554" s="20"/>
    </row>
    <row r="2555" spans="1:18" x14ac:dyDescent="0.3">
      <c r="A2555" s="16">
        <v>41716</v>
      </c>
      <c r="B2555" s="15">
        <v>5.78</v>
      </c>
      <c r="D2555" s="16">
        <v>41722</v>
      </c>
      <c r="E2555" s="15">
        <v>7.25</v>
      </c>
      <c r="Q2555" s="20"/>
      <c r="R2555" s="20"/>
    </row>
    <row r="2556" spans="1:18" x14ac:dyDescent="0.3">
      <c r="A2556" s="16">
        <v>41715</v>
      </c>
      <c r="B2556" s="15">
        <v>5.88</v>
      </c>
      <c r="D2556" s="16">
        <v>41719</v>
      </c>
      <c r="E2556" s="15">
        <v>7.59</v>
      </c>
      <c r="Q2556" s="20"/>
      <c r="R2556" s="20"/>
    </row>
    <row r="2557" spans="1:18" x14ac:dyDescent="0.3">
      <c r="A2557" s="16">
        <v>41712</v>
      </c>
      <c r="B2557" s="15">
        <v>6.3</v>
      </c>
      <c r="D2557" s="16">
        <v>41718</v>
      </c>
      <c r="E2557" s="15">
        <v>7.4</v>
      </c>
      <c r="Q2557" s="20"/>
      <c r="R2557" s="20"/>
    </row>
    <row r="2558" spans="1:18" x14ac:dyDescent="0.3">
      <c r="A2558" s="16">
        <v>41711</v>
      </c>
      <c r="B2558" s="15">
        <v>6.42</v>
      </c>
      <c r="D2558" s="16">
        <v>41717</v>
      </c>
      <c r="E2558" s="15">
        <v>7.38</v>
      </c>
      <c r="Q2558" s="20"/>
      <c r="R2558" s="20"/>
    </row>
    <row r="2559" spans="1:18" x14ac:dyDescent="0.3">
      <c r="A2559" s="16">
        <v>41710</v>
      </c>
      <c r="B2559" s="15">
        <v>6.49</v>
      </c>
      <c r="D2559" s="16">
        <v>41716</v>
      </c>
      <c r="E2559" s="15">
        <v>7.11</v>
      </c>
      <c r="Q2559" s="20"/>
      <c r="R2559" s="20"/>
    </row>
    <row r="2560" spans="1:18" x14ac:dyDescent="0.3">
      <c r="A2560" s="16">
        <v>41709</v>
      </c>
      <c r="B2560" s="15">
        <v>6.82</v>
      </c>
      <c r="D2560" s="16">
        <v>41715</v>
      </c>
      <c r="E2560" s="15">
        <v>7.24</v>
      </c>
      <c r="Q2560" s="20"/>
      <c r="R2560" s="20"/>
    </row>
    <row r="2561" spans="1:18" x14ac:dyDescent="0.3">
      <c r="A2561" s="16">
        <v>41708</v>
      </c>
      <c r="B2561" s="15">
        <v>6.89</v>
      </c>
      <c r="D2561" s="16">
        <v>41712</v>
      </c>
      <c r="E2561" s="15">
        <v>7.73</v>
      </c>
      <c r="Q2561" s="20"/>
      <c r="R2561" s="20"/>
    </row>
    <row r="2562" spans="1:18" x14ac:dyDescent="0.3">
      <c r="A2562" s="16">
        <v>41705</v>
      </c>
      <c r="B2562" s="15">
        <v>6.91</v>
      </c>
      <c r="D2562" s="16">
        <v>41711</v>
      </c>
      <c r="E2562" s="15">
        <v>7.92</v>
      </c>
      <c r="Q2562" s="20"/>
      <c r="R2562" s="20"/>
    </row>
    <row r="2563" spans="1:18" x14ac:dyDescent="0.3">
      <c r="A2563" s="16">
        <v>41704</v>
      </c>
      <c r="B2563" s="15">
        <v>6.79</v>
      </c>
      <c r="D2563" s="16">
        <v>41710</v>
      </c>
      <c r="E2563" s="15">
        <v>8.01</v>
      </c>
      <c r="Q2563" s="20"/>
      <c r="R2563" s="20"/>
    </row>
    <row r="2564" spans="1:18" x14ac:dyDescent="0.3">
      <c r="A2564" s="16">
        <v>41703</v>
      </c>
      <c r="B2564" s="15">
        <v>6.77</v>
      </c>
      <c r="D2564" s="16">
        <v>41709</v>
      </c>
      <c r="E2564" s="15">
        <v>8.3800000000000008</v>
      </c>
      <c r="Q2564" s="20"/>
      <c r="R2564" s="20"/>
    </row>
    <row r="2565" spans="1:18" x14ac:dyDescent="0.3">
      <c r="A2565" s="16">
        <v>41702</v>
      </c>
      <c r="B2565" s="15">
        <v>6.8</v>
      </c>
      <c r="D2565" s="16">
        <v>41708</v>
      </c>
      <c r="E2565" s="15">
        <v>8.48</v>
      </c>
      <c r="Q2565" s="20"/>
      <c r="R2565" s="20"/>
    </row>
    <row r="2566" spans="1:18" x14ac:dyDescent="0.3">
      <c r="A2566" s="16">
        <v>41701</v>
      </c>
      <c r="B2566" s="15">
        <v>6.58</v>
      </c>
      <c r="D2566" s="16">
        <v>41705</v>
      </c>
      <c r="E2566" s="15">
        <v>8.49</v>
      </c>
      <c r="Q2566" s="20"/>
      <c r="R2566" s="20"/>
    </row>
    <row r="2567" spans="1:18" x14ac:dyDescent="0.3">
      <c r="A2567" s="16">
        <v>41698</v>
      </c>
      <c r="B2567" s="15">
        <v>7.05</v>
      </c>
      <c r="D2567" s="16">
        <v>41704</v>
      </c>
      <c r="E2567" s="15">
        <v>8.39</v>
      </c>
      <c r="Q2567" s="20"/>
      <c r="R2567" s="20"/>
    </row>
    <row r="2568" spans="1:18" x14ac:dyDescent="0.3">
      <c r="A2568" s="16">
        <v>41697</v>
      </c>
      <c r="B2568" s="15">
        <v>6.5</v>
      </c>
      <c r="D2568" s="16">
        <v>41703</v>
      </c>
      <c r="E2568" s="15">
        <v>8.3800000000000008</v>
      </c>
      <c r="Q2568" s="20"/>
      <c r="R2568" s="20"/>
    </row>
    <row r="2569" spans="1:18" x14ac:dyDescent="0.3">
      <c r="A2569" s="16">
        <v>41696</v>
      </c>
      <c r="B2569" s="15">
        <v>6.49</v>
      </c>
      <c r="D2569" s="16">
        <v>41702</v>
      </c>
      <c r="E2569" s="15">
        <v>8.44</v>
      </c>
      <c r="Q2569" s="20"/>
      <c r="R2569" s="20"/>
    </row>
    <row r="2570" spans="1:18" x14ac:dyDescent="0.3">
      <c r="A2570" s="16">
        <v>41695</v>
      </c>
      <c r="B2570" s="15">
        <v>6.2</v>
      </c>
      <c r="D2570" s="16">
        <v>41701</v>
      </c>
      <c r="E2570" s="15">
        <v>8.23</v>
      </c>
      <c r="Q2570" s="20"/>
      <c r="R2570" s="20"/>
    </row>
    <row r="2571" spans="1:18" x14ac:dyDescent="0.3">
      <c r="A2571" s="16">
        <v>41694</v>
      </c>
      <c r="B2571" s="15">
        <v>6.98</v>
      </c>
      <c r="D2571" s="16">
        <v>41698</v>
      </c>
      <c r="E2571" s="15">
        <v>8.74</v>
      </c>
      <c r="Q2571" s="20"/>
      <c r="R2571" s="20"/>
    </row>
    <row r="2572" spans="1:18" x14ac:dyDescent="0.3">
      <c r="A2572" s="16">
        <v>41691</v>
      </c>
      <c r="B2572" s="15">
        <v>7.11</v>
      </c>
      <c r="D2572" s="16">
        <v>41697</v>
      </c>
      <c r="E2572" s="15">
        <v>8.02</v>
      </c>
      <c r="Q2572" s="20"/>
      <c r="R2572" s="20"/>
    </row>
    <row r="2573" spans="1:18" x14ac:dyDescent="0.3">
      <c r="A2573" s="16">
        <v>41690</v>
      </c>
      <c r="B2573" s="15">
        <v>6.99</v>
      </c>
      <c r="D2573" s="16">
        <v>41696</v>
      </c>
      <c r="E2573" s="15">
        <v>7.99</v>
      </c>
      <c r="Q2573" s="20"/>
      <c r="R2573" s="20"/>
    </row>
    <row r="2574" spans="1:18" x14ac:dyDescent="0.3">
      <c r="A2574" s="16">
        <v>41689</v>
      </c>
      <c r="B2574" s="15">
        <v>6.9</v>
      </c>
      <c r="D2574" s="16">
        <v>41695</v>
      </c>
      <c r="E2574" s="15">
        <v>7.67</v>
      </c>
      <c r="Q2574" s="20"/>
      <c r="R2574" s="20"/>
    </row>
    <row r="2575" spans="1:18" x14ac:dyDescent="0.3">
      <c r="A2575" s="16">
        <v>41688</v>
      </c>
      <c r="B2575" s="15">
        <v>6.73</v>
      </c>
      <c r="D2575" s="16">
        <v>41694</v>
      </c>
      <c r="E2575" s="15">
        <v>8.61</v>
      </c>
      <c r="Q2575" s="20"/>
      <c r="R2575" s="20"/>
    </row>
    <row r="2576" spans="1:18" x14ac:dyDescent="0.3">
      <c r="A2576" s="16">
        <v>41684</v>
      </c>
      <c r="B2576" s="15">
        <v>6.57</v>
      </c>
      <c r="D2576" s="16">
        <v>41691</v>
      </c>
      <c r="E2576" s="15">
        <v>8.77</v>
      </c>
      <c r="Q2576" s="20"/>
      <c r="R2576" s="20"/>
    </row>
    <row r="2577" spans="1:18" x14ac:dyDescent="0.3">
      <c r="A2577" s="16">
        <v>41683</v>
      </c>
      <c r="B2577" s="15">
        <v>6.38</v>
      </c>
      <c r="D2577" s="16">
        <v>41690</v>
      </c>
      <c r="E2577" s="15">
        <v>8.59</v>
      </c>
      <c r="Q2577" s="20"/>
      <c r="R2577" s="20"/>
    </row>
    <row r="2578" spans="1:18" x14ac:dyDescent="0.3">
      <c r="A2578" s="16">
        <v>41682</v>
      </c>
      <c r="B2578" s="15">
        <v>6.34</v>
      </c>
      <c r="D2578" s="16">
        <v>41689</v>
      </c>
      <c r="E2578" s="15">
        <v>8.51</v>
      </c>
      <c r="Q2578" s="20"/>
      <c r="R2578" s="20"/>
    </row>
    <row r="2579" spans="1:18" x14ac:dyDescent="0.3">
      <c r="A2579" s="16">
        <v>41681</v>
      </c>
      <c r="B2579" s="15">
        <v>6.23</v>
      </c>
      <c r="D2579" s="16">
        <v>41688</v>
      </c>
      <c r="E2579" s="15">
        <v>8.27</v>
      </c>
      <c r="Q2579" s="20"/>
      <c r="R2579" s="20"/>
    </row>
    <row r="2580" spans="1:18" x14ac:dyDescent="0.3">
      <c r="A2580" s="16">
        <v>41680</v>
      </c>
      <c r="B2580" s="15">
        <v>6.39</v>
      </c>
      <c r="D2580" s="16">
        <v>41687</v>
      </c>
      <c r="E2580" s="15">
        <v>8.35</v>
      </c>
      <c r="Q2580" s="20"/>
      <c r="R2580" s="20"/>
    </row>
    <row r="2581" spans="1:18" x14ac:dyDescent="0.3">
      <c r="A2581" s="16">
        <v>41677</v>
      </c>
      <c r="B2581" s="15">
        <v>6.44</v>
      </c>
      <c r="D2581" s="16">
        <v>41684</v>
      </c>
      <c r="E2581" s="15">
        <v>8.07</v>
      </c>
      <c r="Q2581" s="20"/>
      <c r="R2581" s="20"/>
    </row>
    <row r="2582" spans="1:18" x14ac:dyDescent="0.3">
      <c r="A2582" s="16">
        <v>41676</v>
      </c>
      <c r="B2582" s="15">
        <v>6.44</v>
      </c>
      <c r="D2582" s="16">
        <v>41683</v>
      </c>
      <c r="E2582" s="15">
        <v>7.86</v>
      </c>
      <c r="Q2582" s="20"/>
      <c r="R2582" s="20"/>
    </row>
    <row r="2583" spans="1:18" x14ac:dyDescent="0.3">
      <c r="A2583" s="16">
        <v>41675</v>
      </c>
      <c r="B2583" s="15">
        <v>6.05</v>
      </c>
      <c r="D2583" s="16">
        <v>41682</v>
      </c>
      <c r="E2583" s="15">
        <v>7.82</v>
      </c>
      <c r="Q2583" s="20"/>
      <c r="R2583" s="20"/>
    </row>
    <row r="2584" spans="1:18" x14ac:dyDescent="0.3">
      <c r="A2584" s="16">
        <v>41674</v>
      </c>
      <c r="B2584" s="15">
        <v>5.81</v>
      </c>
      <c r="D2584" s="16">
        <v>41681</v>
      </c>
      <c r="E2584" s="15">
        <v>7.7</v>
      </c>
      <c r="Q2584" s="20"/>
      <c r="R2584" s="20"/>
    </row>
    <row r="2585" spans="1:18" x14ac:dyDescent="0.3">
      <c r="A2585" s="16">
        <v>41673</v>
      </c>
      <c r="B2585" s="15">
        <v>5.82</v>
      </c>
      <c r="D2585" s="16">
        <v>41680</v>
      </c>
      <c r="E2585" s="15">
        <v>7.88</v>
      </c>
      <c r="Q2585" s="20"/>
      <c r="R2585" s="20"/>
    </row>
    <row r="2586" spans="1:18" x14ac:dyDescent="0.3">
      <c r="A2586" s="16">
        <v>41670</v>
      </c>
      <c r="B2586" s="15">
        <v>5.55</v>
      </c>
      <c r="D2586" s="16">
        <v>41677</v>
      </c>
      <c r="E2586" s="15">
        <v>7.92</v>
      </c>
      <c r="Q2586" s="20"/>
      <c r="R2586" s="20"/>
    </row>
    <row r="2587" spans="1:18" x14ac:dyDescent="0.3">
      <c r="A2587" s="16">
        <v>41669</v>
      </c>
      <c r="B2587" s="15">
        <v>5.7</v>
      </c>
      <c r="D2587" s="16">
        <v>41676</v>
      </c>
      <c r="E2587" s="15">
        <v>7.94</v>
      </c>
      <c r="Q2587" s="20"/>
      <c r="R2587" s="20"/>
    </row>
    <row r="2588" spans="1:18" x14ac:dyDescent="0.3">
      <c r="A2588" s="16">
        <v>41668</v>
      </c>
      <c r="B2588" s="15">
        <v>5.49</v>
      </c>
      <c r="D2588" s="16">
        <v>41675</v>
      </c>
      <c r="E2588" s="15">
        <v>7.48</v>
      </c>
      <c r="Q2588" s="20"/>
      <c r="R2588" s="20"/>
    </row>
    <row r="2589" spans="1:18" x14ac:dyDescent="0.3">
      <c r="A2589" s="16">
        <v>41667</v>
      </c>
      <c r="B2589" s="15">
        <v>5.51</v>
      </c>
      <c r="D2589" s="16">
        <v>41674</v>
      </c>
      <c r="E2589" s="15">
        <v>7.15</v>
      </c>
      <c r="Q2589" s="20"/>
      <c r="R2589" s="20"/>
    </row>
    <row r="2590" spans="1:18" x14ac:dyDescent="0.3">
      <c r="A2590" s="16">
        <v>41666</v>
      </c>
      <c r="B2590" s="15">
        <v>5.39</v>
      </c>
      <c r="D2590" s="16">
        <v>41673</v>
      </c>
      <c r="E2590" s="15">
        <v>7.15</v>
      </c>
      <c r="Q2590" s="20"/>
      <c r="R2590" s="20"/>
    </row>
    <row r="2591" spans="1:18" x14ac:dyDescent="0.3">
      <c r="A2591" s="16">
        <v>41663</v>
      </c>
      <c r="B2591" s="15">
        <v>5.25</v>
      </c>
      <c r="D2591" s="16">
        <v>41670</v>
      </c>
      <c r="E2591" s="15">
        <v>6.73</v>
      </c>
      <c r="Q2591" s="20"/>
      <c r="R2591" s="20"/>
    </row>
    <row r="2592" spans="1:18" x14ac:dyDescent="0.3">
      <c r="A2592" s="16">
        <v>41662</v>
      </c>
      <c r="B2592" s="15">
        <v>5.03</v>
      </c>
      <c r="D2592" s="16">
        <v>41669</v>
      </c>
      <c r="E2592" s="15">
        <v>6.96</v>
      </c>
      <c r="Q2592" s="20"/>
      <c r="R2592" s="20"/>
    </row>
    <row r="2593" spans="1:18" x14ac:dyDescent="0.3">
      <c r="A2593" s="16">
        <v>41661</v>
      </c>
      <c r="B2593" s="15">
        <v>5.1100000000000003</v>
      </c>
      <c r="D2593" s="16">
        <v>41668</v>
      </c>
      <c r="E2593" s="15">
        <v>6.71</v>
      </c>
      <c r="Q2593" s="20"/>
      <c r="R2593" s="20"/>
    </row>
    <row r="2594" spans="1:18" x14ac:dyDescent="0.3">
      <c r="A2594" s="16">
        <v>41660</v>
      </c>
      <c r="B2594" s="15">
        <v>5.0199999999999996</v>
      </c>
      <c r="D2594" s="16">
        <v>41667</v>
      </c>
      <c r="E2594" s="15">
        <v>6.7</v>
      </c>
      <c r="Q2594" s="20"/>
      <c r="R2594" s="20"/>
    </row>
    <row r="2595" spans="1:18" x14ac:dyDescent="0.3">
      <c r="A2595" s="16">
        <v>41659</v>
      </c>
      <c r="B2595" s="15">
        <v>4.92</v>
      </c>
      <c r="D2595" s="16">
        <v>41666</v>
      </c>
      <c r="E2595" s="15">
        <v>6.54</v>
      </c>
      <c r="Q2595" s="20"/>
      <c r="R2595" s="20"/>
    </row>
    <row r="2596" spans="1:18" x14ac:dyDescent="0.3">
      <c r="A2596" s="16">
        <v>41656</v>
      </c>
      <c r="B2596" s="15">
        <v>5.07</v>
      </c>
      <c r="D2596" s="16">
        <v>41663</v>
      </c>
      <c r="E2596" s="15">
        <v>6.39</v>
      </c>
      <c r="Q2596" s="20"/>
      <c r="R2596" s="20"/>
    </row>
    <row r="2597" spans="1:18" x14ac:dyDescent="0.3">
      <c r="A2597" s="16">
        <v>41655</v>
      </c>
      <c r="B2597" s="15">
        <v>5.07</v>
      </c>
      <c r="D2597" s="16">
        <v>41662</v>
      </c>
      <c r="E2597" s="15">
        <v>6.1</v>
      </c>
      <c r="Q2597" s="20"/>
      <c r="R2597" s="20"/>
    </row>
    <row r="2598" spans="1:18" x14ac:dyDescent="0.3">
      <c r="A2598" s="16">
        <v>41654</v>
      </c>
      <c r="B2598" s="15">
        <v>4.8</v>
      </c>
      <c r="D2598" s="16">
        <v>41661</v>
      </c>
      <c r="E2598" s="15">
        <v>6.2</v>
      </c>
      <c r="Q2598" s="20"/>
      <c r="R2598" s="20"/>
    </row>
    <row r="2599" spans="1:18" x14ac:dyDescent="0.3">
      <c r="A2599" s="16">
        <v>41653</v>
      </c>
      <c r="B2599" s="15">
        <v>4.82</v>
      </c>
      <c r="D2599" s="16">
        <v>41660</v>
      </c>
      <c r="E2599" s="15">
        <v>6.08</v>
      </c>
      <c r="Q2599" s="20"/>
      <c r="R2599" s="20"/>
    </row>
    <row r="2600" spans="1:18" x14ac:dyDescent="0.3">
      <c r="A2600" s="16">
        <v>41652</v>
      </c>
      <c r="B2600" s="15">
        <v>4.6100000000000003</v>
      </c>
      <c r="D2600" s="16">
        <v>41659</v>
      </c>
      <c r="E2600" s="15">
        <v>5.96</v>
      </c>
      <c r="Q2600" s="20"/>
      <c r="R2600" s="20"/>
    </row>
    <row r="2601" spans="1:18" x14ac:dyDescent="0.3">
      <c r="A2601" s="16">
        <v>41649</v>
      </c>
      <c r="B2601" s="15">
        <v>4.5</v>
      </c>
      <c r="D2601" s="16">
        <v>41656</v>
      </c>
      <c r="E2601" s="15">
        <v>6.14</v>
      </c>
      <c r="Q2601" s="20"/>
      <c r="R2601" s="20"/>
    </row>
    <row r="2602" spans="1:18" x14ac:dyDescent="0.3">
      <c r="A2602" s="16">
        <v>41648</v>
      </c>
      <c r="B2602" s="15">
        <v>4.51</v>
      </c>
      <c r="D2602" s="16">
        <v>41655</v>
      </c>
      <c r="E2602" s="15">
        <v>6.13</v>
      </c>
      <c r="Q2602" s="20"/>
      <c r="R2602" s="20"/>
    </row>
    <row r="2603" spans="1:18" x14ac:dyDescent="0.3">
      <c r="A2603" s="16">
        <v>41647</v>
      </c>
      <c r="B2603" s="15">
        <v>4.5999999999999996</v>
      </c>
      <c r="D2603" s="16">
        <v>41654</v>
      </c>
      <c r="E2603" s="15">
        <v>5.8</v>
      </c>
      <c r="Q2603" s="20"/>
      <c r="R2603" s="20"/>
    </row>
    <row r="2604" spans="1:18" x14ac:dyDescent="0.3">
      <c r="A2604" s="16">
        <v>41646</v>
      </c>
      <c r="B2604" s="15">
        <v>4.67</v>
      </c>
      <c r="D2604" s="16">
        <v>41653</v>
      </c>
      <c r="E2604" s="15">
        <v>5.8</v>
      </c>
      <c r="Q2604" s="20"/>
      <c r="R2604" s="20"/>
    </row>
    <row r="2605" spans="1:18" x14ac:dyDescent="0.3">
      <c r="A2605" s="16">
        <v>41645</v>
      </c>
      <c r="B2605" s="15">
        <v>4.6500000000000004</v>
      </c>
      <c r="D2605" s="16">
        <v>41652</v>
      </c>
      <c r="E2605" s="15">
        <v>5.55</v>
      </c>
      <c r="Q2605" s="20"/>
      <c r="R2605" s="20"/>
    </row>
    <row r="2606" spans="1:18" x14ac:dyDescent="0.3">
      <c r="A2606" s="16">
        <v>41642</v>
      </c>
      <c r="B2606" s="15">
        <v>4.71</v>
      </c>
      <c r="D2606" s="16">
        <v>41649</v>
      </c>
      <c r="E2606" s="15">
        <v>5.44</v>
      </c>
      <c r="Q2606" s="20"/>
      <c r="R2606" s="20"/>
    </row>
    <row r="2607" spans="1:18" x14ac:dyDescent="0.3">
      <c r="A2607" s="16">
        <v>41641</v>
      </c>
      <c r="B2607" s="15">
        <v>4.74</v>
      </c>
      <c r="D2607" s="16">
        <v>41648</v>
      </c>
      <c r="E2607" s="15">
        <v>5.42</v>
      </c>
      <c r="Q2607" s="20"/>
      <c r="R2607" s="20"/>
    </row>
    <row r="2608" spans="1:18" x14ac:dyDescent="0.3">
      <c r="A2608" s="16">
        <v>41638</v>
      </c>
      <c r="B2608" s="15">
        <v>4.91</v>
      </c>
      <c r="D2608" s="16">
        <v>41647</v>
      </c>
      <c r="E2608" s="15">
        <v>5.49</v>
      </c>
      <c r="Q2608" s="20"/>
      <c r="R2608" s="20"/>
    </row>
    <row r="2609" spans="1:18" x14ac:dyDescent="0.3">
      <c r="A2609" s="16">
        <v>41635</v>
      </c>
      <c r="B2609" s="15">
        <v>4.91</v>
      </c>
      <c r="D2609" s="16">
        <v>41646</v>
      </c>
      <c r="E2609" s="15">
        <v>5.6</v>
      </c>
      <c r="Q2609" s="20"/>
      <c r="R2609" s="20"/>
    </row>
    <row r="2610" spans="1:18" x14ac:dyDescent="0.3">
      <c r="A2610" s="16">
        <v>41631</v>
      </c>
      <c r="B2610" s="15">
        <v>4.7699999999999996</v>
      </c>
      <c r="D2610" s="16">
        <v>41645</v>
      </c>
      <c r="E2610" s="15">
        <v>5.58</v>
      </c>
      <c r="Q2610" s="20"/>
      <c r="R2610" s="20"/>
    </row>
    <row r="2611" spans="1:18" x14ac:dyDescent="0.3">
      <c r="A2611" s="16">
        <v>41628</v>
      </c>
      <c r="B2611" s="15">
        <v>4.76</v>
      </c>
      <c r="D2611" s="16">
        <v>41642</v>
      </c>
      <c r="E2611" s="15">
        <v>5.69</v>
      </c>
      <c r="Q2611" s="20"/>
      <c r="R2611" s="20"/>
    </row>
    <row r="2612" spans="1:18" x14ac:dyDescent="0.3">
      <c r="A2612" s="16">
        <v>41627</v>
      </c>
      <c r="B2612" s="15">
        <v>4.96</v>
      </c>
      <c r="D2612" s="16">
        <v>41641</v>
      </c>
      <c r="E2612" s="15">
        <v>5.71</v>
      </c>
      <c r="Q2612" s="20"/>
      <c r="R2612" s="20"/>
    </row>
    <row r="2613" spans="1:18" x14ac:dyDescent="0.3">
      <c r="A2613" s="16">
        <v>41626</v>
      </c>
      <c r="B2613" s="15">
        <v>4.87</v>
      </c>
      <c r="D2613" s="16">
        <v>41639</v>
      </c>
      <c r="E2613" s="15">
        <v>5.85</v>
      </c>
      <c r="Q2613" s="20"/>
      <c r="R2613" s="20"/>
    </row>
    <row r="2614" spans="1:18" x14ac:dyDescent="0.3">
      <c r="A2614" s="16">
        <v>41625</v>
      </c>
      <c r="B2614" s="15">
        <v>4.88</v>
      </c>
      <c r="D2614" s="16">
        <v>41638</v>
      </c>
      <c r="E2614" s="15">
        <v>5.92</v>
      </c>
      <c r="Q2614" s="20"/>
      <c r="R2614" s="20"/>
    </row>
    <row r="2615" spans="1:18" x14ac:dyDescent="0.3">
      <c r="A2615" s="16">
        <v>41624</v>
      </c>
      <c r="B2615" s="15">
        <v>4.67</v>
      </c>
      <c r="D2615" s="16">
        <v>41635</v>
      </c>
      <c r="E2615" s="15">
        <v>5.96</v>
      </c>
      <c r="Q2615" s="20"/>
      <c r="R2615" s="20"/>
    </row>
    <row r="2616" spans="1:18" x14ac:dyDescent="0.3">
      <c r="A2616" s="16">
        <v>41621</v>
      </c>
      <c r="B2616" s="15">
        <v>4.8</v>
      </c>
      <c r="D2616" s="16">
        <v>41632</v>
      </c>
      <c r="E2616" s="15">
        <v>5.94</v>
      </c>
      <c r="Q2616" s="20"/>
      <c r="R2616" s="20"/>
    </row>
    <row r="2617" spans="1:18" x14ac:dyDescent="0.3">
      <c r="A2617" s="16">
        <v>41620</v>
      </c>
      <c r="B2617" s="15">
        <v>4.9000000000000004</v>
      </c>
      <c r="D2617" s="16">
        <v>41631</v>
      </c>
      <c r="E2617" s="15">
        <v>5.82</v>
      </c>
      <c r="Q2617" s="20"/>
      <c r="R2617" s="20"/>
    </row>
    <row r="2618" spans="1:18" x14ac:dyDescent="0.3">
      <c r="A2618" s="16">
        <v>41619</v>
      </c>
      <c r="B2618" s="15">
        <v>4.88</v>
      </c>
      <c r="D2618" s="16">
        <v>41628</v>
      </c>
      <c r="E2618" s="15">
        <v>5.81</v>
      </c>
      <c r="Q2618" s="20"/>
      <c r="R2618" s="20"/>
    </row>
    <row r="2619" spans="1:18" x14ac:dyDescent="0.3">
      <c r="A2619" s="16">
        <v>41618</v>
      </c>
      <c r="B2619" s="15">
        <v>5.0199999999999996</v>
      </c>
      <c r="D2619" s="16">
        <v>41627</v>
      </c>
      <c r="E2619" s="15">
        <v>6.02</v>
      </c>
      <c r="Q2619" s="20"/>
      <c r="R2619" s="20"/>
    </row>
    <row r="2620" spans="1:18" x14ac:dyDescent="0.3">
      <c r="A2620" s="16">
        <v>41617</v>
      </c>
      <c r="B2620" s="15">
        <v>4.9000000000000004</v>
      </c>
      <c r="D2620" s="16">
        <v>41626</v>
      </c>
      <c r="E2620" s="15">
        <v>5.98</v>
      </c>
      <c r="Q2620" s="20"/>
      <c r="R2620" s="20"/>
    </row>
    <row r="2621" spans="1:18" x14ac:dyDescent="0.3">
      <c r="A2621" s="16">
        <v>41614</v>
      </c>
      <c r="B2621" s="15">
        <v>4.79</v>
      </c>
      <c r="D2621" s="16">
        <v>41625</v>
      </c>
      <c r="E2621" s="15">
        <v>6.02</v>
      </c>
      <c r="Q2621" s="20"/>
      <c r="R2621" s="20"/>
    </row>
    <row r="2622" spans="1:18" x14ac:dyDescent="0.3">
      <c r="A2622" s="16">
        <v>41613</v>
      </c>
      <c r="B2622" s="15">
        <v>4.6399999999999997</v>
      </c>
      <c r="D2622" s="16">
        <v>41624</v>
      </c>
      <c r="E2622" s="15">
        <v>5.43</v>
      </c>
      <c r="Q2622" s="20"/>
      <c r="R2622" s="20"/>
    </row>
    <row r="2623" spans="1:18" x14ac:dyDescent="0.3">
      <c r="A2623" s="16">
        <v>41612</v>
      </c>
      <c r="B2623" s="15">
        <v>4.4800000000000004</v>
      </c>
      <c r="D2623" s="16">
        <v>41621</v>
      </c>
      <c r="E2623" s="15">
        <v>5.59</v>
      </c>
      <c r="Q2623" s="20"/>
      <c r="R2623" s="20"/>
    </row>
    <row r="2624" spans="1:18" x14ac:dyDescent="0.3">
      <c r="A2624" s="16">
        <v>41611</v>
      </c>
      <c r="B2624" s="15">
        <v>4.4800000000000004</v>
      </c>
      <c r="D2624" s="16">
        <v>41620</v>
      </c>
      <c r="E2624" s="15">
        <v>5.72</v>
      </c>
      <c r="Q2624" s="20"/>
      <c r="R2624" s="20"/>
    </row>
    <row r="2625" spans="1:18" x14ac:dyDescent="0.3">
      <c r="A2625" s="16">
        <v>41610</v>
      </c>
      <c r="B2625" s="15">
        <v>4.5</v>
      </c>
      <c r="D2625" s="16">
        <v>41619</v>
      </c>
      <c r="E2625" s="15">
        <v>5.72</v>
      </c>
      <c r="Q2625" s="20"/>
      <c r="R2625" s="20"/>
    </row>
    <row r="2626" spans="1:18" x14ac:dyDescent="0.3">
      <c r="A2626" s="16">
        <v>41607</v>
      </c>
      <c r="B2626" s="15">
        <v>4.3600000000000003</v>
      </c>
      <c r="D2626" s="16">
        <v>41618</v>
      </c>
      <c r="E2626" s="15">
        <v>5.86</v>
      </c>
      <c r="Q2626" s="20"/>
      <c r="R2626" s="20"/>
    </row>
    <row r="2627" spans="1:18" x14ac:dyDescent="0.3">
      <c r="A2627" s="16">
        <v>41606</v>
      </c>
      <c r="B2627" s="15">
        <v>4.43</v>
      </c>
      <c r="D2627" s="16">
        <v>41617</v>
      </c>
      <c r="E2627" s="15">
        <v>5.74</v>
      </c>
      <c r="Q2627" s="20"/>
      <c r="R2627" s="20"/>
    </row>
    <row r="2628" spans="1:18" x14ac:dyDescent="0.3">
      <c r="A2628" s="16">
        <v>41605</v>
      </c>
      <c r="B2628" s="15">
        <v>4.47</v>
      </c>
      <c r="D2628" s="16">
        <v>41614</v>
      </c>
      <c r="E2628" s="15">
        <v>5.63</v>
      </c>
      <c r="Q2628" s="20"/>
      <c r="R2628" s="20"/>
    </row>
    <row r="2629" spans="1:18" x14ac:dyDescent="0.3">
      <c r="A2629" s="16">
        <v>41604</v>
      </c>
      <c r="B2629" s="15">
        <v>4.49</v>
      </c>
      <c r="D2629" s="16">
        <v>41613</v>
      </c>
      <c r="E2629" s="15">
        <v>5.43</v>
      </c>
      <c r="Q2629" s="20"/>
      <c r="R2629" s="20"/>
    </row>
    <row r="2630" spans="1:18" x14ac:dyDescent="0.3">
      <c r="A2630" s="16">
        <v>41603</v>
      </c>
      <c r="B2630" s="15">
        <v>4.4000000000000004</v>
      </c>
      <c r="D2630" s="16">
        <v>41612</v>
      </c>
      <c r="E2630" s="15">
        <v>5.25</v>
      </c>
      <c r="Q2630" s="20"/>
      <c r="R2630" s="20"/>
    </row>
    <row r="2631" spans="1:18" x14ac:dyDescent="0.3">
      <c r="A2631" s="16">
        <v>41600</v>
      </c>
      <c r="B2631" s="15">
        <v>4.43</v>
      </c>
      <c r="D2631" s="16">
        <v>41611</v>
      </c>
      <c r="E2631" s="15">
        <v>5.27</v>
      </c>
      <c r="Q2631" s="20"/>
      <c r="R2631" s="20"/>
    </row>
    <row r="2632" spans="1:18" x14ac:dyDescent="0.3">
      <c r="A2632" s="16">
        <v>41599</v>
      </c>
      <c r="B2632" s="15">
        <v>4.41</v>
      </c>
      <c r="D2632" s="16">
        <v>41610</v>
      </c>
      <c r="E2632" s="15">
        <v>5.31</v>
      </c>
      <c r="Q2632" s="20"/>
      <c r="R2632" s="20"/>
    </row>
    <row r="2633" spans="1:18" x14ac:dyDescent="0.3">
      <c r="A2633" s="16">
        <v>41598</v>
      </c>
      <c r="B2633" s="15">
        <v>4.49</v>
      </c>
      <c r="D2633" s="16">
        <v>41607</v>
      </c>
      <c r="E2633" s="15">
        <v>5.14</v>
      </c>
      <c r="Q2633" s="20"/>
      <c r="R2633" s="20"/>
    </row>
    <row r="2634" spans="1:18" x14ac:dyDescent="0.3">
      <c r="A2634" s="16">
        <v>41597</v>
      </c>
      <c r="B2634" s="15">
        <v>4.42</v>
      </c>
      <c r="D2634" s="16">
        <v>41606</v>
      </c>
      <c r="E2634" s="15">
        <v>5.24</v>
      </c>
      <c r="Q2634" s="20"/>
      <c r="R2634" s="20"/>
    </row>
    <row r="2635" spans="1:18" x14ac:dyDescent="0.3">
      <c r="A2635" s="16">
        <v>41596</v>
      </c>
      <c r="B2635" s="15">
        <v>4.3499999999999996</v>
      </c>
      <c r="D2635" s="16">
        <v>41605</v>
      </c>
      <c r="E2635" s="15">
        <v>5.29</v>
      </c>
      <c r="Q2635" s="20"/>
      <c r="R2635" s="20"/>
    </row>
    <row r="2636" spans="1:18" x14ac:dyDescent="0.3">
      <c r="A2636" s="16">
        <v>41593</v>
      </c>
      <c r="B2636" s="15">
        <v>4.5</v>
      </c>
      <c r="D2636" s="16">
        <v>41604</v>
      </c>
      <c r="E2636" s="15">
        <v>5.32</v>
      </c>
      <c r="Q2636" s="20"/>
      <c r="R2636" s="20"/>
    </row>
    <row r="2637" spans="1:18" x14ac:dyDescent="0.3">
      <c r="A2637" s="16">
        <v>41592</v>
      </c>
      <c r="B2637" s="15">
        <v>4.59</v>
      </c>
      <c r="D2637" s="16">
        <v>41603</v>
      </c>
      <c r="E2637" s="15">
        <v>5.23</v>
      </c>
      <c r="Q2637" s="20"/>
      <c r="R2637" s="20"/>
    </row>
    <row r="2638" spans="1:18" x14ac:dyDescent="0.3">
      <c r="A2638" s="16">
        <v>41591</v>
      </c>
      <c r="B2638" s="15">
        <v>4.6500000000000004</v>
      </c>
      <c r="D2638" s="16">
        <v>41600</v>
      </c>
      <c r="E2638" s="15">
        <v>5.26</v>
      </c>
      <c r="Q2638" s="20"/>
      <c r="R2638" s="20"/>
    </row>
    <row r="2639" spans="1:18" x14ac:dyDescent="0.3">
      <c r="A2639" s="16">
        <v>41590</v>
      </c>
      <c r="B2639" s="15">
        <v>4.6500000000000004</v>
      </c>
      <c r="D2639" s="16">
        <v>41599</v>
      </c>
      <c r="E2639" s="15">
        <v>5.24</v>
      </c>
      <c r="Q2639" s="20"/>
      <c r="R2639" s="20"/>
    </row>
    <row r="2640" spans="1:18" x14ac:dyDescent="0.3">
      <c r="A2640" s="16">
        <v>41589</v>
      </c>
      <c r="B2640" s="15">
        <v>4.6100000000000003</v>
      </c>
      <c r="D2640" s="16">
        <v>41598</v>
      </c>
      <c r="E2640" s="15">
        <v>5.33</v>
      </c>
      <c r="Q2640" s="20"/>
      <c r="R2640" s="20"/>
    </row>
    <row r="2641" spans="1:18" x14ac:dyDescent="0.3">
      <c r="A2641" s="16">
        <v>41586</v>
      </c>
      <c r="B2641" s="15">
        <v>4.49</v>
      </c>
      <c r="D2641" s="16">
        <v>41597</v>
      </c>
      <c r="E2641" s="15">
        <v>5.27</v>
      </c>
      <c r="Q2641" s="20"/>
      <c r="R2641" s="20"/>
    </row>
    <row r="2642" spans="1:18" x14ac:dyDescent="0.3">
      <c r="A2642" s="16">
        <v>41585</v>
      </c>
      <c r="B2642" s="15">
        <v>4.8</v>
      </c>
      <c r="D2642" s="16">
        <v>41596</v>
      </c>
      <c r="E2642" s="15">
        <v>5.17</v>
      </c>
      <c r="Q2642" s="20"/>
      <c r="R2642" s="20"/>
    </row>
    <row r="2643" spans="1:18" x14ac:dyDescent="0.3">
      <c r="A2643" s="16">
        <v>41584</v>
      </c>
      <c r="B2643" s="15">
        <v>4.78</v>
      </c>
      <c r="D2643" s="16">
        <v>41593</v>
      </c>
      <c r="E2643" s="15">
        <v>5.35</v>
      </c>
      <c r="Q2643" s="20"/>
      <c r="R2643" s="20"/>
    </row>
    <row r="2644" spans="1:18" x14ac:dyDescent="0.3">
      <c r="A2644" s="16">
        <v>41583</v>
      </c>
      <c r="B2644" s="15">
        <v>4.8</v>
      </c>
      <c r="D2644" s="16">
        <v>41592</v>
      </c>
      <c r="E2644" s="15">
        <v>5.45</v>
      </c>
      <c r="Q2644" s="20"/>
      <c r="R2644" s="20"/>
    </row>
    <row r="2645" spans="1:18" x14ac:dyDescent="0.3">
      <c r="A2645" s="16">
        <v>41582</v>
      </c>
      <c r="B2645" s="15">
        <v>4.5599999999999996</v>
      </c>
      <c r="D2645" s="16">
        <v>41591</v>
      </c>
      <c r="E2645" s="15">
        <v>5.51</v>
      </c>
      <c r="Q2645" s="20"/>
      <c r="R2645" s="20"/>
    </row>
    <row r="2646" spans="1:18" x14ac:dyDescent="0.3">
      <c r="A2646" s="16">
        <v>41579</v>
      </c>
      <c r="B2646" s="15">
        <v>4.62</v>
      </c>
      <c r="D2646" s="16">
        <v>41590</v>
      </c>
      <c r="E2646" s="15">
        <v>5.5</v>
      </c>
      <c r="Q2646" s="20"/>
      <c r="R2646" s="20"/>
    </row>
    <row r="2647" spans="1:18" x14ac:dyDescent="0.3">
      <c r="A2647" s="16">
        <v>41578</v>
      </c>
      <c r="B2647" s="15">
        <v>4.8099999999999996</v>
      </c>
      <c r="D2647" s="16">
        <v>41589</v>
      </c>
      <c r="E2647" s="15">
        <v>5.47</v>
      </c>
      <c r="Q2647" s="20"/>
      <c r="R2647" s="20"/>
    </row>
    <row r="2648" spans="1:18" x14ac:dyDescent="0.3">
      <c r="A2648" s="16">
        <v>41577</v>
      </c>
      <c r="B2648" s="15">
        <v>4.97</v>
      </c>
      <c r="D2648" s="16">
        <v>41586</v>
      </c>
      <c r="E2648" s="15">
        <v>5.35</v>
      </c>
      <c r="Q2648" s="20"/>
      <c r="R2648" s="20"/>
    </row>
    <row r="2649" spans="1:18" x14ac:dyDescent="0.3">
      <c r="A2649" s="16">
        <v>41576</v>
      </c>
      <c r="B2649" s="15">
        <v>5.09</v>
      </c>
      <c r="D2649" s="16">
        <v>41585</v>
      </c>
      <c r="E2649" s="15">
        <v>5.7</v>
      </c>
      <c r="Q2649" s="20"/>
      <c r="R2649" s="20"/>
    </row>
    <row r="2650" spans="1:18" x14ac:dyDescent="0.3">
      <c r="A2650" s="16">
        <v>41575</v>
      </c>
      <c r="B2650" s="15">
        <v>4.83</v>
      </c>
      <c r="D2650" s="16">
        <v>41584</v>
      </c>
      <c r="E2650" s="15">
        <v>5.68</v>
      </c>
      <c r="Q2650" s="20"/>
      <c r="R2650" s="20"/>
    </row>
    <row r="2651" spans="1:18" x14ac:dyDescent="0.3">
      <c r="A2651" s="16">
        <v>41572</v>
      </c>
      <c r="B2651" s="15">
        <v>5.01</v>
      </c>
      <c r="D2651" s="16">
        <v>41583</v>
      </c>
      <c r="E2651" s="15">
        <v>5.67</v>
      </c>
      <c r="Q2651" s="20"/>
      <c r="R2651" s="20"/>
    </row>
    <row r="2652" spans="1:18" x14ac:dyDescent="0.3">
      <c r="A2652" s="16">
        <v>41571</v>
      </c>
      <c r="B2652" s="15">
        <v>4.67</v>
      </c>
      <c r="D2652" s="16">
        <v>41582</v>
      </c>
      <c r="E2652" s="15">
        <v>5.4</v>
      </c>
      <c r="Q2652" s="20"/>
      <c r="R2652" s="20"/>
    </row>
    <row r="2653" spans="1:18" x14ac:dyDescent="0.3">
      <c r="A2653" s="16">
        <v>41570</v>
      </c>
      <c r="B2653" s="15">
        <v>4.62</v>
      </c>
      <c r="D2653" s="16">
        <v>41579</v>
      </c>
      <c r="E2653" s="15">
        <v>5.46</v>
      </c>
      <c r="Q2653" s="20"/>
      <c r="R2653" s="20"/>
    </row>
    <row r="2654" spans="1:18" x14ac:dyDescent="0.3">
      <c r="A2654" s="16">
        <v>41569</v>
      </c>
      <c r="B2654" s="15">
        <v>4.71</v>
      </c>
      <c r="D2654" s="16">
        <v>41578</v>
      </c>
      <c r="E2654" s="15">
        <v>5.68</v>
      </c>
      <c r="Q2654" s="20"/>
      <c r="R2654" s="20"/>
    </row>
    <row r="2655" spans="1:18" x14ac:dyDescent="0.3">
      <c r="A2655" s="16">
        <v>41568</v>
      </c>
      <c r="B2655" s="15">
        <v>4.59</v>
      </c>
      <c r="D2655" s="16">
        <v>41577</v>
      </c>
      <c r="E2655" s="15">
        <v>5.87</v>
      </c>
      <c r="Q2655" s="20"/>
      <c r="R2655" s="20"/>
    </row>
    <row r="2656" spans="1:18" x14ac:dyDescent="0.3">
      <c r="A2656" s="16">
        <v>41565</v>
      </c>
      <c r="B2656" s="15">
        <v>5.13</v>
      </c>
      <c r="D2656" s="16">
        <v>41576</v>
      </c>
      <c r="E2656" s="15">
        <v>6</v>
      </c>
      <c r="Q2656" s="20"/>
      <c r="R2656" s="20"/>
    </row>
    <row r="2657" spans="1:18" x14ac:dyDescent="0.3">
      <c r="A2657" s="16">
        <v>41564</v>
      </c>
      <c r="B2657" s="15">
        <v>5.18</v>
      </c>
      <c r="D2657" s="16">
        <v>41575</v>
      </c>
      <c r="E2657" s="15">
        <v>5.73</v>
      </c>
      <c r="Q2657" s="20"/>
      <c r="R2657" s="20"/>
    </row>
    <row r="2658" spans="1:18" x14ac:dyDescent="0.3">
      <c r="A2658" s="16">
        <v>41563</v>
      </c>
      <c r="B2658" s="15">
        <v>5.34</v>
      </c>
      <c r="D2658" s="16">
        <v>41572</v>
      </c>
      <c r="E2658" s="15">
        <v>5.93</v>
      </c>
      <c r="Q2658" s="20"/>
      <c r="R2658" s="20"/>
    </row>
    <row r="2659" spans="1:18" x14ac:dyDescent="0.3">
      <c r="A2659" s="16">
        <v>41562</v>
      </c>
      <c r="B2659" s="15">
        <v>4.96</v>
      </c>
      <c r="D2659" s="16">
        <v>41571</v>
      </c>
      <c r="E2659" s="15">
        <v>5.52</v>
      </c>
      <c r="Q2659" s="20"/>
      <c r="R2659" s="20"/>
    </row>
    <row r="2660" spans="1:18" x14ac:dyDescent="0.3">
      <c r="A2660" s="16">
        <v>41561</v>
      </c>
      <c r="B2660" s="15">
        <v>4.82</v>
      </c>
      <c r="D2660" s="16">
        <v>41570</v>
      </c>
      <c r="E2660" s="15">
        <v>5.46</v>
      </c>
      <c r="Q2660" s="20"/>
      <c r="R2660" s="20"/>
    </row>
    <row r="2661" spans="1:18" x14ac:dyDescent="0.3">
      <c r="A2661" s="16">
        <v>41558</v>
      </c>
      <c r="B2661" s="15">
        <v>4.62</v>
      </c>
      <c r="D2661" s="16">
        <v>41569</v>
      </c>
      <c r="E2661" s="15">
        <v>5.56</v>
      </c>
      <c r="Q2661" s="20"/>
      <c r="R2661" s="20"/>
    </row>
    <row r="2662" spans="1:18" x14ac:dyDescent="0.3">
      <c r="A2662" s="16">
        <v>41557</v>
      </c>
      <c r="B2662" s="15">
        <v>4.7699999999999996</v>
      </c>
      <c r="D2662" s="16">
        <v>41568</v>
      </c>
      <c r="E2662" s="15">
        <v>5.43</v>
      </c>
      <c r="Q2662" s="20"/>
      <c r="R2662" s="20"/>
    </row>
    <row r="2663" spans="1:18" x14ac:dyDescent="0.3">
      <c r="A2663" s="16">
        <v>41556</v>
      </c>
      <c r="B2663" s="15">
        <v>4.8</v>
      </c>
      <c r="D2663" s="16">
        <v>41565</v>
      </c>
      <c r="E2663" s="15">
        <v>6.04</v>
      </c>
      <c r="Q2663" s="20"/>
      <c r="R2663" s="20"/>
    </row>
    <row r="2664" spans="1:18" x14ac:dyDescent="0.3">
      <c r="A2664" s="16">
        <v>41555</v>
      </c>
      <c r="B2664" s="15">
        <v>4.87</v>
      </c>
      <c r="D2664" s="16">
        <v>41564</v>
      </c>
      <c r="E2664" s="15">
        <v>6.09</v>
      </c>
      <c r="Q2664" s="20"/>
      <c r="R2664" s="20"/>
    </row>
    <row r="2665" spans="1:18" x14ac:dyDescent="0.3">
      <c r="A2665" s="16">
        <v>41554</v>
      </c>
      <c r="B2665" s="15">
        <v>4.97</v>
      </c>
      <c r="D2665" s="16">
        <v>41563</v>
      </c>
      <c r="E2665" s="15">
        <v>6.27</v>
      </c>
      <c r="Q2665" s="20"/>
      <c r="R2665" s="20"/>
    </row>
    <row r="2666" spans="1:18" x14ac:dyDescent="0.3">
      <c r="A2666" s="16">
        <v>41551</v>
      </c>
      <c r="B2666" s="15">
        <v>5.1100000000000003</v>
      </c>
      <c r="D2666" s="16">
        <v>41562</v>
      </c>
      <c r="E2666" s="15">
        <v>5.86</v>
      </c>
      <c r="Q2666" s="20"/>
      <c r="R2666" s="20"/>
    </row>
    <row r="2667" spans="1:18" x14ac:dyDescent="0.3">
      <c r="A2667" s="16">
        <v>41550</v>
      </c>
      <c r="B2667" s="15">
        <v>5.2</v>
      </c>
      <c r="D2667" s="16">
        <v>41561</v>
      </c>
      <c r="E2667" s="15">
        <v>5.69</v>
      </c>
      <c r="Q2667" s="20"/>
      <c r="R2667" s="20"/>
    </row>
    <row r="2668" spans="1:18" x14ac:dyDescent="0.3">
      <c r="A2668" s="16">
        <v>41549</v>
      </c>
      <c r="B2668" s="15">
        <v>5.28</v>
      </c>
      <c r="D2668" s="16">
        <v>41558</v>
      </c>
      <c r="E2668" s="15">
        <v>5.47</v>
      </c>
      <c r="Q2668" s="20"/>
      <c r="R2668" s="20"/>
    </row>
    <row r="2669" spans="1:18" x14ac:dyDescent="0.3">
      <c r="A2669" s="16">
        <v>41548</v>
      </c>
      <c r="B2669" s="15">
        <v>5.15</v>
      </c>
      <c r="D2669" s="16">
        <v>41557</v>
      </c>
      <c r="E2669" s="15">
        <v>5.61</v>
      </c>
      <c r="Q2669" s="20"/>
      <c r="R2669" s="20"/>
    </row>
    <row r="2670" spans="1:18" x14ac:dyDescent="0.3">
      <c r="A2670" s="16">
        <v>41547</v>
      </c>
      <c r="B2670" s="15">
        <v>5.04</v>
      </c>
      <c r="D2670" s="16">
        <v>41556</v>
      </c>
      <c r="E2670" s="15">
        <v>5.66</v>
      </c>
      <c r="Q2670" s="20"/>
      <c r="R2670" s="20"/>
    </row>
    <row r="2671" spans="1:18" x14ac:dyDescent="0.3">
      <c r="A2671" s="16">
        <v>41544</v>
      </c>
      <c r="B2671" s="15">
        <v>5.39</v>
      </c>
      <c r="D2671" s="16">
        <v>41555</v>
      </c>
      <c r="E2671" s="15">
        <v>5.77</v>
      </c>
      <c r="Q2671" s="20"/>
      <c r="R2671" s="20"/>
    </row>
    <row r="2672" spans="1:18" x14ac:dyDescent="0.3">
      <c r="A2672" s="16">
        <v>41543</v>
      </c>
      <c r="B2672" s="15">
        <v>5.49</v>
      </c>
      <c r="D2672" s="16">
        <v>41554</v>
      </c>
      <c r="E2672" s="15">
        <v>5.89</v>
      </c>
      <c r="Q2672" s="20"/>
      <c r="R2672" s="20"/>
    </row>
    <row r="2673" spans="1:18" x14ac:dyDescent="0.3">
      <c r="A2673" s="16">
        <v>41542</v>
      </c>
      <c r="B2673" s="15">
        <v>5.4</v>
      </c>
      <c r="D2673" s="16">
        <v>41551</v>
      </c>
      <c r="E2673" s="15">
        <v>6.07</v>
      </c>
      <c r="Q2673" s="20"/>
      <c r="R2673" s="20"/>
    </row>
    <row r="2674" spans="1:18" x14ac:dyDescent="0.3">
      <c r="A2674" s="16">
        <v>41541</v>
      </c>
      <c r="B2674" s="15">
        <v>5.39</v>
      </c>
      <c r="D2674" s="16">
        <v>41550</v>
      </c>
      <c r="E2674" s="15">
        <v>6.15</v>
      </c>
      <c r="Q2674" s="20"/>
      <c r="R2674" s="20"/>
    </row>
    <row r="2675" spans="1:18" x14ac:dyDescent="0.3">
      <c r="A2675" s="16">
        <v>41540</v>
      </c>
      <c r="B2675" s="15">
        <v>5.43</v>
      </c>
      <c r="D2675" s="16">
        <v>41549</v>
      </c>
      <c r="E2675" s="15">
        <v>6.23</v>
      </c>
      <c r="Q2675" s="20"/>
      <c r="R2675" s="20"/>
    </row>
    <row r="2676" spans="1:18" x14ac:dyDescent="0.3">
      <c r="A2676" s="16">
        <v>41537</v>
      </c>
      <c r="B2676" s="15">
        <v>5.36</v>
      </c>
      <c r="D2676" s="16">
        <v>41548</v>
      </c>
      <c r="E2676" s="15">
        <v>6.1</v>
      </c>
      <c r="Q2676" s="20"/>
      <c r="R2676" s="20"/>
    </row>
    <row r="2677" spans="1:18" x14ac:dyDescent="0.3">
      <c r="A2677" s="16">
        <v>41536</v>
      </c>
      <c r="B2677" s="15">
        <v>5.36</v>
      </c>
      <c r="D2677" s="16">
        <v>41547</v>
      </c>
      <c r="E2677" s="15">
        <v>5.99</v>
      </c>
      <c r="Q2677" s="20"/>
      <c r="R2677" s="20"/>
    </row>
    <row r="2678" spans="1:18" x14ac:dyDescent="0.3">
      <c r="A2678" s="16">
        <v>41535</v>
      </c>
      <c r="B2678" s="15">
        <v>5.53</v>
      </c>
      <c r="D2678" s="16">
        <v>41544</v>
      </c>
      <c r="E2678" s="15">
        <v>6.37</v>
      </c>
      <c r="Q2678" s="20"/>
      <c r="R2678" s="20"/>
    </row>
    <row r="2679" spans="1:18" x14ac:dyDescent="0.3">
      <c r="A2679" s="16">
        <v>41534</v>
      </c>
      <c r="B2679" s="15">
        <v>5.68</v>
      </c>
      <c r="D2679" s="16">
        <v>41543</v>
      </c>
      <c r="E2679" s="15">
        <v>6.47</v>
      </c>
      <c r="Q2679" s="20"/>
      <c r="R2679" s="20"/>
    </row>
    <row r="2680" spans="1:18" x14ac:dyDescent="0.3">
      <c r="A2680" s="16">
        <v>41533</v>
      </c>
      <c r="B2680" s="15">
        <v>5.48</v>
      </c>
      <c r="D2680" s="16">
        <v>41542</v>
      </c>
      <c r="E2680" s="15">
        <v>6.38</v>
      </c>
      <c r="Q2680" s="20"/>
      <c r="R2680" s="20"/>
    </row>
    <row r="2681" spans="1:18" x14ac:dyDescent="0.3">
      <c r="A2681" s="16">
        <v>41530</v>
      </c>
      <c r="B2681" s="15">
        <v>5.41</v>
      </c>
      <c r="D2681" s="16">
        <v>41541</v>
      </c>
      <c r="E2681" s="15">
        <v>6.36</v>
      </c>
      <c r="Q2681" s="20"/>
      <c r="R2681" s="20"/>
    </row>
    <row r="2682" spans="1:18" x14ac:dyDescent="0.3">
      <c r="A2682" s="16">
        <v>41529</v>
      </c>
      <c r="B2682" s="15">
        <v>5.63</v>
      </c>
      <c r="D2682" s="16">
        <v>41540</v>
      </c>
      <c r="E2682" s="15">
        <v>6.41</v>
      </c>
      <c r="Q2682" s="20"/>
      <c r="R2682" s="20"/>
    </row>
    <row r="2683" spans="1:18" x14ac:dyDescent="0.3">
      <c r="A2683" s="16">
        <v>41528</v>
      </c>
      <c r="B2683" s="15">
        <v>5.28</v>
      </c>
      <c r="D2683" s="16">
        <v>41537</v>
      </c>
      <c r="E2683" s="15">
        <v>6.3</v>
      </c>
      <c r="Q2683" s="20"/>
      <c r="R2683" s="20"/>
    </row>
    <row r="2684" spans="1:18" x14ac:dyDescent="0.3">
      <c r="A2684" s="16">
        <v>41527</v>
      </c>
      <c r="B2684" s="15">
        <v>5.15</v>
      </c>
      <c r="D2684" s="16">
        <v>41536</v>
      </c>
      <c r="E2684" s="15">
        <v>6.3</v>
      </c>
      <c r="Q2684" s="20"/>
      <c r="R2684" s="20"/>
    </row>
    <row r="2685" spans="1:18" x14ac:dyDescent="0.3">
      <c r="A2685" s="16">
        <v>41526</v>
      </c>
      <c r="B2685" s="15">
        <v>5.33</v>
      </c>
      <c r="D2685" s="16">
        <v>41535</v>
      </c>
      <c r="E2685" s="15">
        <v>6.53</v>
      </c>
      <c r="Q2685" s="20"/>
      <c r="R2685" s="20"/>
    </row>
    <row r="2686" spans="1:18" x14ac:dyDescent="0.3">
      <c r="A2686" s="16">
        <v>41523</v>
      </c>
      <c r="B2686" s="15">
        <v>5.33</v>
      </c>
      <c r="D2686" s="16">
        <v>41534</v>
      </c>
      <c r="E2686" s="15">
        <v>6.67</v>
      </c>
      <c r="Q2686" s="20"/>
      <c r="R2686" s="20"/>
    </row>
    <row r="2687" spans="1:18" x14ac:dyDescent="0.3">
      <c r="A2687" s="16">
        <v>41522</v>
      </c>
      <c r="B2687" s="15">
        <v>4.9800000000000004</v>
      </c>
      <c r="D2687" s="16">
        <v>41533</v>
      </c>
      <c r="E2687" s="15">
        <v>6.4</v>
      </c>
      <c r="Q2687" s="20"/>
      <c r="R2687" s="20"/>
    </row>
    <row r="2688" spans="1:18" x14ac:dyDescent="0.3">
      <c r="A2688" s="16">
        <v>41521</v>
      </c>
      <c r="B2688" s="15">
        <v>4.57</v>
      </c>
      <c r="D2688" s="16">
        <v>41530</v>
      </c>
      <c r="E2688" s="15">
        <v>6.32</v>
      </c>
      <c r="Q2688" s="20"/>
      <c r="R2688" s="20"/>
    </row>
    <row r="2689" spans="1:18" x14ac:dyDescent="0.3">
      <c r="A2689" s="16">
        <v>41520</v>
      </c>
      <c r="B2689" s="15">
        <v>4.42</v>
      </c>
      <c r="D2689" s="16">
        <v>41529</v>
      </c>
      <c r="E2689" s="15">
        <v>6.58</v>
      </c>
      <c r="Q2689" s="20"/>
      <c r="R2689" s="20"/>
    </row>
    <row r="2690" spans="1:18" x14ac:dyDescent="0.3">
      <c r="A2690" s="16">
        <v>41519</v>
      </c>
      <c r="B2690" s="15">
        <v>4.51</v>
      </c>
      <c r="D2690" s="16">
        <v>41528</v>
      </c>
      <c r="E2690" s="15">
        <v>6.13</v>
      </c>
      <c r="Q2690" s="20"/>
      <c r="R2690" s="20"/>
    </row>
    <row r="2691" spans="1:18" x14ac:dyDescent="0.3">
      <c r="A2691" s="16">
        <v>41516</v>
      </c>
      <c r="B2691" s="15">
        <v>4.57</v>
      </c>
      <c r="D2691" s="16">
        <v>41527</v>
      </c>
      <c r="E2691" s="15">
        <v>5.99</v>
      </c>
      <c r="Q2691" s="20"/>
      <c r="R2691" s="20"/>
    </row>
    <row r="2692" spans="1:18" x14ac:dyDescent="0.3">
      <c r="A2692" s="16">
        <v>41515</v>
      </c>
      <c r="B2692" s="15">
        <v>4.5999999999999996</v>
      </c>
      <c r="D2692" s="16">
        <v>41526</v>
      </c>
      <c r="E2692" s="15">
        <v>6.19</v>
      </c>
      <c r="Q2692" s="20"/>
      <c r="R2692" s="20"/>
    </row>
    <row r="2693" spans="1:18" x14ac:dyDescent="0.3">
      <c r="A2693" s="16">
        <v>41514</v>
      </c>
      <c r="B2693" s="15">
        <v>4.6100000000000003</v>
      </c>
      <c r="D2693" s="16">
        <v>41523</v>
      </c>
      <c r="E2693" s="15">
        <v>6.14</v>
      </c>
      <c r="Q2693" s="20"/>
      <c r="R2693" s="20"/>
    </row>
    <row r="2694" spans="1:18" x14ac:dyDescent="0.3">
      <c r="A2694" s="16">
        <v>41513</v>
      </c>
      <c r="B2694" s="15">
        <v>4.55</v>
      </c>
      <c r="D2694" s="16">
        <v>41522</v>
      </c>
      <c r="E2694" s="15">
        <v>5.72</v>
      </c>
      <c r="Q2694" s="20"/>
      <c r="R2694" s="20"/>
    </row>
    <row r="2695" spans="1:18" x14ac:dyDescent="0.3">
      <c r="A2695" s="16">
        <v>41512</v>
      </c>
      <c r="B2695" s="15">
        <v>4.43</v>
      </c>
      <c r="D2695" s="16">
        <v>41521</v>
      </c>
      <c r="E2695" s="15">
        <v>5.28</v>
      </c>
      <c r="Q2695" s="20"/>
      <c r="R2695" s="20"/>
    </row>
    <row r="2696" spans="1:18" x14ac:dyDescent="0.3">
      <c r="A2696" s="16">
        <v>41509</v>
      </c>
      <c r="B2696" s="15">
        <v>4.4400000000000004</v>
      </c>
      <c r="D2696" s="16">
        <v>41520</v>
      </c>
      <c r="E2696" s="15">
        <v>5.14</v>
      </c>
      <c r="Q2696" s="20"/>
      <c r="R2696" s="20"/>
    </row>
    <row r="2697" spans="1:18" x14ac:dyDescent="0.3">
      <c r="A2697" s="16">
        <v>41508</v>
      </c>
      <c r="B2697" s="15">
        <v>4.53</v>
      </c>
      <c r="D2697" s="16">
        <v>41519</v>
      </c>
      <c r="E2697" s="15">
        <v>5.23</v>
      </c>
      <c r="Q2697" s="20"/>
      <c r="R2697" s="20"/>
    </row>
    <row r="2698" spans="1:18" x14ac:dyDescent="0.3">
      <c r="A2698" s="16">
        <v>41507</v>
      </c>
      <c r="B2698" s="15">
        <v>4.38</v>
      </c>
      <c r="D2698" s="16">
        <v>41516</v>
      </c>
      <c r="E2698" s="15">
        <v>5.29</v>
      </c>
      <c r="Q2698" s="20"/>
      <c r="R2698" s="20"/>
    </row>
    <row r="2699" spans="1:18" x14ac:dyDescent="0.3">
      <c r="A2699" s="16">
        <v>41506</v>
      </c>
      <c r="B2699" s="15">
        <v>4.3600000000000003</v>
      </c>
      <c r="D2699" s="16">
        <v>41515</v>
      </c>
      <c r="E2699" s="15">
        <v>5.32</v>
      </c>
      <c r="Q2699" s="20"/>
      <c r="R2699" s="20"/>
    </row>
    <row r="2700" spans="1:18" x14ac:dyDescent="0.3">
      <c r="A2700" s="16">
        <v>41505</v>
      </c>
      <c r="B2700" s="15">
        <v>4.34</v>
      </c>
      <c r="D2700" s="16">
        <v>41514</v>
      </c>
      <c r="E2700" s="15">
        <v>5.34</v>
      </c>
      <c r="Q2700" s="20"/>
      <c r="R2700" s="20"/>
    </row>
    <row r="2701" spans="1:18" x14ac:dyDescent="0.3">
      <c r="A2701" s="16">
        <v>41502</v>
      </c>
      <c r="B2701" s="15">
        <v>4.37</v>
      </c>
      <c r="D2701" s="16">
        <v>41513</v>
      </c>
      <c r="E2701" s="15">
        <v>5.27</v>
      </c>
      <c r="Q2701" s="20"/>
      <c r="R2701" s="20"/>
    </row>
    <row r="2702" spans="1:18" x14ac:dyDescent="0.3">
      <c r="A2702" s="16">
        <v>41501</v>
      </c>
      <c r="B2702" s="15">
        <v>4.37</v>
      </c>
      <c r="D2702" s="16">
        <v>41512</v>
      </c>
      <c r="E2702" s="15">
        <v>5.15</v>
      </c>
      <c r="Q2702" s="20"/>
      <c r="R2702" s="20"/>
    </row>
    <row r="2703" spans="1:18" x14ac:dyDescent="0.3">
      <c r="A2703" s="16">
        <v>41500</v>
      </c>
      <c r="B2703" s="15">
        <v>4.37</v>
      </c>
      <c r="D2703" s="16">
        <v>41509</v>
      </c>
      <c r="E2703" s="15">
        <v>5.16</v>
      </c>
      <c r="Q2703" s="20"/>
      <c r="R2703" s="20"/>
    </row>
    <row r="2704" spans="1:18" x14ac:dyDescent="0.3">
      <c r="A2704" s="16">
        <v>41499</v>
      </c>
      <c r="B2704" s="15">
        <v>4.3099999999999996</v>
      </c>
      <c r="D2704" s="16">
        <v>41508</v>
      </c>
      <c r="E2704" s="15">
        <v>5.25</v>
      </c>
      <c r="Q2704" s="20"/>
      <c r="R2704" s="20"/>
    </row>
    <row r="2705" spans="1:18" x14ac:dyDescent="0.3">
      <c r="A2705" s="16">
        <v>41498</v>
      </c>
      <c r="B2705" s="15">
        <v>4.33</v>
      </c>
      <c r="D2705" s="16">
        <v>41507</v>
      </c>
      <c r="E2705" s="15">
        <v>5.0999999999999996</v>
      </c>
      <c r="Q2705" s="20"/>
      <c r="R2705" s="20"/>
    </row>
    <row r="2706" spans="1:18" x14ac:dyDescent="0.3">
      <c r="A2706" s="16">
        <v>41495</v>
      </c>
      <c r="B2706" s="15">
        <v>4.46</v>
      </c>
      <c r="D2706" s="16">
        <v>41506</v>
      </c>
      <c r="E2706" s="15">
        <v>5.08</v>
      </c>
      <c r="Q2706" s="20"/>
      <c r="R2706" s="20"/>
    </row>
    <row r="2707" spans="1:18" x14ac:dyDescent="0.3">
      <c r="A2707" s="16">
        <v>41494</v>
      </c>
      <c r="B2707" s="15">
        <v>4.53</v>
      </c>
      <c r="D2707" s="16">
        <v>41505</v>
      </c>
      <c r="E2707" s="15">
        <v>5.0599999999999996</v>
      </c>
      <c r="Q2707" s="20"/>
      <c r="R2707" s="20"/>
    </row>
    <row r="2708" spans="1:18" x14ac:dyDescent="0.3">
      <c r="A2708" s="16">
        <v>41493</v>
      </c>
      <c r="B2708" s="15">
        <v>4.46</v>
      </c>
      <c r="D2708" s="16">
        <v>41502</v>
      </c>
      <c r="E2708" s="15">
        <v>5.09</v>
      </c>
      <c r="Q2708" s="20"/>
      <c r="R2708" s="20"/>
    </row>
    <row r="2709" spans="1:18" x14ac:dyDescent="0.3">
      <c r="A2709" s="16">
        <v>41492</v>
      </c>
      <c r="B2709" s="15">
        <v>4.5199999999999996</v>
      </c>
      <c r="D2709" s="16">
        <v>41501</v>
      </c>
      <c r="E2709" s="15">
        <v>5.09</v>
      </c>
      <c r="Q2709" s="20"/>
      <c r="R2709" s="20"/>
    </row>
    <row r="2710" spans="1:18" x14ac:dyDescent="0.3">
      <c r="A2710" s="16">
        <v>41491</v>
      </c>
      <c r="B2710" s="15">
        <v>4.43</v>
      </c>
      <c r="D2710" s="16">
        <v>41500</v>
      </c>
      <c r="E2710" s="15">
        <v>5.0999999999999996</v>
      </c>
      <c r="Q2710" s="20"/>
      <c r="R2710" s="20"/>
    </row>
    <row r="2711" spans="1:18" x14ac:dyDescent="0.3">
      <c r="A2711" s="16">
        <v>41488</v>
      </c>
      <c r="B2711" s="15">
        <v>4.4000000000000004</v>
      </c>
      <c r="D2711" s="16">
        <v>41499</v>
      </c>
      <c r="E2711" s="15">
        <v>5.04</v>
      </c>
      <c r="Q2711" s="20"/>
      <c r="R2711" s="20"/>
    </row>
    <row r="2712" spans="1:18" x14ac:dyDescent="0.3">
      <c r="A2712" s="16">
        <v>41487</v>
      </c>
      <c r="B2712" s="15">
        <v>4.3499999999999996</v>
      </c>
      <c r="D2712" s="16">
        <v>41498</v>
      </c>
      <c r="E2712" s="15">
        <v>5.0599999999999996</v>
      </c>
      <c r="Q2712" s="20"/>
      <c r="R2712" s="20"/>
    </row>
    <row r="2713" spans="1:18" x14ac:dyDescent="0.3">
      <c r="A2713" s="16">
        <v>41486</v>
      </c>
      <c r="B2713" s="15">
        <v>4.34</v>
      </c>
      <c r="D2713" s="16">
        <v>41495</v>
      </c>
      <c r="E2713" s="15">
        <v>5.2</v>
      </c>
      <c r="Q2713" s="20"/>
      <c r="R2713" s="20"/>
    </row>
    <row r="2714" spans="1:18" x14ac:dyDescent="0.3">
      <c r="A2714" s="16">
        <v>41485</v>
      </c>
      <c r="B2714" s="15">
        <v>4.29</v>
      </c>
      <c r="D2714" s="16">
        <v>41494</v>
      </c>
      <c r="E2714" s="15">
        <v>5.28</v>
      </c>
      <c r="Q2714" s="20"/>
      <c r="R2714" s="20"/>
    </row>
    <row r="2715" spans="1:18" x14ac:dyDescent="0.3">
      <c r="A2715" s="16">
        <v>41484</v>
      </c>
      <c r="B2715" s="15">
        <v>4.33</v>
      </c>
      <c r="D2715" s="16">
        <v>41493</v>
      </c>
      <c r="E2715" s="15">
        <v>5.22</v>
      </c>
      <c r="Q2715" s="20"/>
      <c r="R2715" s="20"/>
    </row>
    <row r="2716" spans="1:18" x14ac:dyDescent="0.3">
      <c r="A2716" s="16">
        <v>41481</v>
      </c>
      <c r="B2716" s="15">
        <v>4.33</v>
      </c>
      <c r="D2716" s="16">
        <v>41492</v>
      </c>
      <c r="E2716" s="15">
        <v>5.27</v>
      </c>
      <c r="Q2716" s="20"/>
      <c r="R2716" s="20"/>
    </row>
    <row r="2717" spans="1:18" x14ac:dyDescent="0.3">
      <c r="A2717" s="16">
        <v>41480</v>
      </c>
      <c r="B2717" s="15">
        <v>4.3</v>
      </c>
      <c r="D2717" s="16">
        <v>41491</v>
      </c>
      <c r="E2717" s="15">
        <v>5.17</v>
      </c>
      <c r="Q2717" s="20"/>
      <c r="R2717" s="20"/>
    </row>
    <row r="2718" spans="1:18" x14ac:dyDescent="0.3">
      <c r="A2718" s="16">
        <v>41479</v>
      </c>
      <c r="B2718" s="15">
        <v>4.3</v>
      </c>
      <c r="D2718" s="16">
        <v>41488</v>
      </c>
      <c r="E2718" s="15">
        <v>5.14</v>
      </c>
      <c r="Q2718" s="20"/>
      <c r="R2718" s="20"/>
    </row>
    <row r="2719" spans="1:18" x14ac:dyDescent="0.3">
      <c r="A2719" s="16">
        <v>41478</v>
      </c>
      <c r="B2719" s="15">
        <v>4.26</v>
      </c>
      <c r="D2719" s="16">
        <v>41487</v>
      </c>
      <c r="E2719" s="15">
        <v>5.09</v>
      </c>
      <c r="Q2719" s="20"/>
      <c r="R2719" s="20"/>
    </row>
    <row r="2720" spans="1:18" x14ac:dyDescent="0.3">
      <c r="A2720" s="16">
        <v>41477</v>
      </c>
      <c r="B2720" s="15">
        <v>4.21</v>
      </c>
      <c r="D2720" s="16">
        <v>41486</v>
      </c>
      <c r="E2720" s="15">
        <v>5.08</v>
      </c>
      <c r="Q2720" s="20"/>
      <c r="R2720" s="20"/>
    </row>
    <row r="2721" spans="1:18" x14ac:dyDescent="0.3">
      <c r="A2721" s="16">
        <v>41474</v>
      </c>
      <c r="B2721" s="15">
        <v>4.1900000000000004</v>
      </c>
      <c r="D2721" s="16">
        <v>41485</v>
      </c>
      <c r="E2721" s="15">
        <v>5.03</v>
      </c>
      <c r="Q2721" s="20"/>
      <c r="R2721" s="20"/>
    </row>
    <row r="2722" spans="1:18" x14ac:dyDescent="0.3">
      <c r="A2722" s="16">
        <v>41473</v>
      </c>
      <c r="B2722" s="15">
        <v>4.13</v>
      </c>
      <c r="D2722" s="16">
        <v>41484</v>
      </c>
      <c r="E2722" s="15">
        <v>5.07</v>
      </c>
      <c r="Q2722" s="20"/>
      <c r="R2722" s="20"/>
    </row>
    <row r="2723" spans="1:18" x14ac:dyDescent="0.3">
      <c r="A2723" s="16">
        <v>41472</v>
      </c>
      <c r="B2723" s="15">
        <v>4.13</v>
      </c>
      <c r="D2723" s="16">
        <v>41481</v>
      </c>
      <c r="E2723" s="15">
        <v>5.07</v>
      </c>
      <c r="Q2723" s="20"/>
      <c r="R2723" s="20"/>
    </row>
    <row r="2724" spans="1:18" x14ac:dyDescent="0.3">
      <c r="A2724" s="16">
        <v>41471</v>
      </c>
      <c r="B2724" s="15">
        <v>4.13</v>
      </c>
      <c r="D2724" s="16">
        <v>41480</v>
      </c>
      <c r="E2724" s="15">
        <v>5.05</v>
      </c>
      <c r="Q2724" s="20"/>
      <c r="R2724" s="20"/>
    </row>
    <row r="2725" spans="1:18" x14ac:dyDescent="0.3">
      <c r="A2725" s="16">
        <v>41470</v>
      </c>
      <c r="B2725" s="15">
        <v>4.05</v>
      </c>
      <c r="D2725" s="16">
        <v>41479</v>
      </c>
      <c r="E2725" s="15">
        <v>5.0199999999999996</v>
      </c>
      <c r="Q2725" s="20"/>
      <c r="R2725" s="20"/>
    </row>
    <row r="2726" spans="1:18" x14ac:dyDescent="0.3">
      <c r="A2726" s="16">
        <v>41467</v>
      </c>
      <c r="B2726" s="15">
        <v>4.04</v>
      </c>
      <c r="D2726" s="16">
        <v>41478</v>
      </c>
      <c r="E2726" s="15">
        <v>4.97</v>
      </c>
      <c r="Q2726" s="20"/>
      <c r="R2726" s="20"/>
    </row>
    <row r="2727" spans="1:18" x14ac:dyDescent="0.3">
      <c r="A2727" s="16">
        <v>41466</v>
      </c>
      <c r="B2727" s="15">
        <v>4.09</v>
      </c>
      <c r="D2727" s="16">
        <v>41477</v>
      </c>
      <c r="E2727" s="15">
        <v>4.9000000000000004</v>
      </c>
      <c r="Q2727" s="20"/>
      <c r="R2727" s="20"/>
    </row>
    <row r="2728" spans="1:18" x14ac:dyDescent="0.3">
      <c r="A2728" s="16">
        <v>41465</v>
      </c>
      <c r="B2728" s="15">
        <v>4.05</v>
      </c>
      <c r="D2728" s="16">
        <v>41474</v>
      </c>
      <c r="E2728" s="15">
        <v>4.87</v>
      </c>
      <c r="Q2728" s="20"/>
      <c r="R2728" s="20"/>
    </row>
    <row r="2729" spans="1:18" x14ac:dyDescent="0.3">
      <c r="A2729" s="16">
        <v>41464</v>
      </c>
      <c r="B2729" s="15">
        <v>4.17</v>
      </c>
      <c r="D2729" s="16">
        <v>41473</v>
      </c>
      <c r="E2729" s="15">
        <v>4.8099999999999996</v>
      </c>
      <c r="Q2729" s="20"/>
      <c r="R2729" s="20"/>
    </row>
    <row r="2730" spans="1:18" x14ac:dyDescent="0.3">
      <c r="A2730" s="16">
        <v>41463</v>
      </c>
      <c r="B2730" s="15">
        <v>4.24</v>
      </c>
      <c r="D2730" s="16">
        <v>41472</v>
      </c>
      <c r="E2730" s="15">
        <v>4.8</v>
      </c>
      <c r="Q2730" s="20"/>
      <c r="R2730" s="20"/>
    </row>
    <row r="2731" spans="1:18" x14ac:dyDescent="0.3">
      <c r="A2731" s="16">
        <v>41460</v>
      </c>
      <c r="B2731" s="15">
        <v>4.29</v>
      </c>
      <c r="D2731" s="16">
        <v>41471</v>
      </c>
      <c r="E2731" s="15">
        <v>4.8099999999999996</v>
      </c>
      <c r="Q2731" s="20"/>
      <c r="R2731" s="20"/>
    </row>
    <row r="2732" spans="1:18" x14ac:dyDescent="0.3">
      <c r="A2732" s="16">
        <v>41459</v>
      </c>
      <c r="B2732" s="15">
        <v>4.55</v>
      </c>
      <c r="D2732" s="16">
        <v>41470</v>
      </c>
      <c r="E2732" s="15">
        <v>4.72</v>
      </c>
      <c r="Q2732" s="20"/>
      <c r="R2732" s="20"/>
    </row>
    <row r="2733" spans="1:18" x14ac:dyDescent="0.3">
      <c r="A2733" s="16">
        <v>41458</v>
      </c>
      <c r="B2733" s="15">
        <v>4.6900000000000004</v>
      </c>
      <c r="D2733" s="16">
        <v>41467</v>
      </c>
      <c r="E2733" s="15">
        <v>4.71</v>
      </c>
      <c r="Q2733" s="20"/>
      <c r="R2733" s="20"/>
    </row>
    <row r="2734" spans="1:18" x14ac:dyDescent="0.3">
      <c r="A2734" s="16">
        <v>41457</v>
      </c>
      <c r="B2734" s="15">
        <v>4.29</v>
      </c>
      <c r="D2734" s="16">
        <v>41466</v>
      </c>
      <c r="E2734" s="15">
        <v>4.76</v>
      </c>
      <c r="Q2734" s="20"/>
      <c r="R2734" s="20"/>
    </row>
    <row r="2735" spans="1:18" x14ac:dyDescent="0.3">
      <c r="A2735" s="16">
        <v>41456</v>
      </c>
      <c r="B2735" s="15">
        <v>4.24</v>
      </c>
      <c r="D2735" s="16">
        <v>41465</v>
      </c>
      <c r="E2735" s="15">
        <v>4.71</v>
      </c>
      <c r="Q2735" s="20"/>
      <c r="R2735" s="20"/>
    </row>
    <row r="2736" spans="1:18" x14ac:dyDescent="0.3">
      <c r="A2736" s="16">
        <v>41453</v>
      </c>
      <c r="B2736" s="15">
        <v>4.21</v>
      </c>
      <c r="D2736" s="16">
        <v>41464</v>
      </c>
      <c r="E2736" s="15">
        <v>4.8600000000000003</v>
      </c>
      <c r="Q2736" s="20"/>
      <c r="R2736" s="20"/>
    </row>
    <row r="2737" spans="1:18" x14ac:dyDescent="0.3">
      <c r="A2737" s="16">
        <v>41452</v>
      </c>
      <c r="B2737" s="15">
        <v>4.43</v>
      </c>
      <c r="D2737" s="16">
        <v>41463</v>
      </c>
      <c r="E2737" s="15">
        <v>4.95</v>
      </c>
      <c r="Q2737" s="20"/>
      <c r="R2737" s="20"/>
    </row>
    <row r="2738" spans="1:18" x14ac:dyDescent="0.3">
      <c r="A2738" s="16">
        <v>41451</v>
      </c>
      <c r="B2738" s="15">
        <v>4.42</v>
      </c>
      <c r="D2738" s="16">
        <v>41460</v>
      </c>
      <c r="E2738" s="15">
        <v>5</v>
      </c>
      <c r="Q2738" s="20"/>
      <c r="R2738" s="20"/>
    </row>
    <row r="2739" spans="1:18" x14ac:dyDescent="0.3">
      <c r="A2739" s="16">
        <v>41450</v>
      </c>
      <c r="B2739" s="15">
        <v>4.28</v>
      </c>
      <c r="D2739" s="16">
        <v>41459</v>
      </c>
      <c r="E2739" s="15">
        <v>5.3</v>
      </c>
      <c r="Q2739" s="20"/>
      <c r="R2739" s="20"/>
    </row>
    <row r="2740" spans="1:18" x14ac:dyDescent="0.3">
      <c r="A2740" s="16">
        <v>41449</v>
      </c>
      <c r="B2740" s="15">
        <v>4.12</v>
      </c>
      <c r="D2740" s="16">
        <v>41458</v>
      </c>
      <c r="E2740" s="15">
        <v>5.46</v>
      </c>
      <c r="Q2740" s="20"/>
      <c r="R2740" s="20"/>
    </row>
    <row r="2741" spans="1:18" x14ac:dyDescent="0.3">
      <c r="A2741" s="16">
        <v>41446</v>
      </c>
      <c r="B2741" s="15">
        <v>4.38</v>
      </c>
      <c r="D2741" s="16">
        <v>41457</v>
      </c>
      <c r="E2741" s="15">
        <v>5.05</v>
      </c>
      <c r="Q2741" s="20"/>
      <c r="R2741" s="20"/>
    </row>
    <row r="2742" spans="1:18" x14ac:dyDescent="0.3">
      <c r="A2742" s="16">
        <v>41445</v>
      </c>
      <c r="B2742" s="15">
        <v>4.43</v>
      </c>
      <c r="D2742" s="16">
        <v>41456</v>
      </c>
      <c r="E2742" s="15">
        <v>5</v>
      </c>
      <c r="Q2742" s="20"/>
      <c r="R2742" s="20"/>
    </row>
    <row r="2743" spans="1:18" x14ac:dyDescent="0.3">
      <c r="A2743" s="16">
        <v>41444</v>
      </c>
      <c r="B2743" s="15">
        <v>4.3899999999999997</v>
      </c>
      <c r="D2743" s="16">
        <v>41453</v>
      </c>
      <c r="E2743" s="15">
        <v>4.97</v>
      </c>
      <c r="Q2743" s="20"/>
      <c r="R2743" s="20"/>
    </row>
    <row r="2744" spans="1:18" x14ac:dyDescent="0.3">
      <c r="A2744" s="16">
        <v>41443</v>
      </c>
      <c r="B2744" s="15">
        <v>4.7</v>
      </c>
      <c r="D2744" s="16">
        <v>41452</v>
      </c>
      <c r="E2744" s="15">
        <v>5.21</v>
      </c>
      <c r="Q2744" s="20"/>
      <c r="R2744" s="20"/>
    </row>
    <row r="2745" spans="1:18" x14ac:dyDescent="0.3">
      <c r="A2745" s="16">
        <v>41442</v>
      </c>
      <c r="B2745" s="15">
        <v>4.58</v>
      </c>
      <c r="D2745" s="16">
        <v>41451</v>
      </c>
      <c r="E2745" s="15">
        <v>5.21</v>
      </c>
      <c r="Q2745" s="20"/>
      <c r="R2745" s="20"/>
    </row>
    <row r="2746" spans="1:18" x14ac:dyDescent="0.3">
      <c r="A2746" s="16">
        <v>41439</v>
      </c>
      <c r="B2746" s="15">
        <v>4.7699999999999996</v>
      </c>
      <c r="D2746" s="16">
        <v>41450</v>
      </c>
      <c r="E2746" s="15">
        <v>5.07</v>
      </c>
      <c r="Q2746" s="20"/>
      <c r="R2746" s="20"/>
    </row>
    <row r="2747" spans="1:18" x14ac:dyDescent="0.3">
      <c r="A2747" s="16">
        <v>41438</v>
      </c>
      <c r="B2747" s="15">
        <v>4.41</v>
      </c>
      <c r="D2747" s="16">
        <v>41449</v>
      </c>
      <c r="E2747" s="15">
        <v>4.92</v>
      </c>
      <c r="Q2747" s="20"/>
      <c r="R2747" s="20"/>
    </row>
    <row r="2748" spans="1:18" x14ac:dyDescent="0.3">
      <c r="A2748" s="16">
        <v>41437</v>
      </c>
      <c r="B2748" s="15">
        <v>4.5</v>
      </c>
      <c r="D2748" s="16">
        <v>41446</v>
      </c>
      <c r="E2748" s="15">
        <v>5.17</v>
      </c>
      <c r="Q2748" s="20"/>
      <c r="R2748" s="20"/>
    </row>
    <row r="2749" spans="1:18" x14ac:dyDescent="0.3">
      <c r="A2749" s="16">
        <v>41436</v>
      </c>
      <c r="B2749" s="15">
        <v>4.2</v>
      </c>
      <c r="D2749" s="16">
        <v>41445</v>
      </c>
      <c r="E2749" s="15">
        <v>5.22</v>
      </c>
      <c r="Q2749" s="20"/>
      <c r="R2749" s="20"/>
    </row>
    <row r="2750" spans="1:18" x14ac:dyDescent="0.3">
      <c r="A2750" s="16">
        <v>41435</v>
      </c>
      <c r="B2750" s="15">
        <v>4.04</v>
      </c>
      <c r="D2750" s="16">
        <v>41444</v>
      </c>
      <c r="E2750" s="15">
        <v>5.18</v>
      </c>
      <c r="Q2750" s="20"/>
      <c r="R2750" s="20"/>
    </row>
    <row r="2751" spans="1:18" x14ac:dyDescent="0.3">
      <c r="A2751" s="16">
        <v>41432</v>
      </c>
      <c r="B2751" s="15">
        <v>4.12</v>
      </c>
      <c r="D2751" s="16">
        <v>41443</v>
      </c>
      <c r="E2751" s="15">
        <v>5.56</v>
      </c>
      <c r="Q2751" s="20"/>
      <c r="R2751" s="20"/>
    </row>
    <row r="2752" spans="1:18" x14ac:dyDescent="0.3">
      <c r="A2752" s="16">
        <v>41431</v>
      </c>
      <c r="B2752" s="15">
        <v>4</v>
      </c>
      <c r="D2752" s="16">
        <v>41442</v>
      </c>
      <c r="E2752" s="15">
        <v>5.51</v>
      </c>
      <c r="Q2752" s="20"/>
      <c r="R2752" s="20"/>
    </row>
    <row r="2753" spans="1:18" x14ac:dyDescent="0.3">
      <c r="A2753" s="16">
        <v>41430</v>
      </c>
      <c r="B2753" s="15">
        <v>3.91</v>
      </c>
      <c r="D2753" s="16">
        <v>41439</v>
      </c>
      <c r="E2753" s="15">
        <v>5.71</v>
      </c>
      <c r="Q2753" s="20"/>
      <c r="R2753" s="20"/>
    </row>
    <row r="2754" spans="1:18" x14ac:dyDescent="0.3">
      <c r="A2754" s="16">
        <v>41429</v>
      </c>
      <c r="B2754" s="15">
        <v>3.96</v>
      </c>
      <c r="D2754" s="16">
        <v>41438</v>
      </c>
      <c r="E2754" s="15">
        <v>5.32</v>
      </c>
      <c r="Q2754" s="20"/>
      <c r="R2754" s="20"/>
    </row>
    <row r="2755" spans="1:18" x14ac:dyDescent="0.3">
      <c r="A2755" s="16">
        <v>41428</v>
      </c>
      <c r="B2755" s="15">
        <v>3.92</v>
      </c>
      <c r="D2755" s="16">
        <v>41437</v>
      </c>
      <c r="E2755" s="15">
        <v>5.43</v>
      </c>
      <c r="Q2755" s="20"/>
      <c r="R2755" s="20"/>
    </row>
    <row r="2756" spans="1:18" x14ac:dyDescent="0.3">
      <c r="A2756" s="16">
        <v>41425</v>
      </c>
      <c r="B2756" s="15">
        <v>3.95</v>
      </c>
      <c r="D2756" s="16">
        <v>41436</v>
      </c>
      <c r="E2756" s="15">
        <v>5.0999999999999996</v>
      </c>
      <c r="Q2756" s="20"/>
      <c r="R2756" s="20"/>
    </row>
    <row r="2757" spans="1:18" x14ac:dyDescent="0.3">
      <c r="A2757" s="16">
        <v>41424</v>
      </c>
      <c r="B2757" s="15">
        <v>3.82</v>
      </c>
      <c r="D2757" s="16">
        <v>41435</v>
      </c>
      <c r="E2757" s="15">
        <v>4.92</v>
      </c>
      <c r="Q2757" s="20"/>
      <c r="R2757" s="20"/>
    </row>
    <row r="2758" spans="1:18" x14ac:dyDescent="0.3">
      <c r="A2758" s="16">
        <v>41423</v>
      </c>
      <c r="B2758" s="15">
        <v>3.75</v>
      </c>
      <c r="D2758" s="16">
        <v>41432</v>
      </c>
      <c r="E2758" s="15">
        <v>5.01</v>
      </c>
      <c r="Q2758" s="20"/>
      <c r="R2758" s="20"/>
    </row>
    <row r="2759" spans="1:18" x14ac:dyDescent="0.3">
      <c r="A2759" s="16">
        <v>41422</v>
      </c>
      <c r="B2759" s="15">
        <v>3.65</v>
      </c>
      <c r="D2759" s="16">
        <v>41431</v>
      </c>
      <c r="E2759" s="15">
        <v>4.8600000000000003</v>
      </c>
      <c r="Q2759" s="20"/>
      <c r="R2759" s="20"/>
    </row>
    <row r="2760" spans="1:18" x14ac:dyDescent="0.3">
      <c r="A2760" s="16">
        <v>41421</v>
      </c>
      <c r="B2760" s="15">
        <v>3.5</v>
      </c>
      <c r="D2760" s="16">
        <v>41430</v>
      </c>
      <c r="E2760" s="15">
        <v>4.8099999999999996</v>
      </c>
      <c r="Q2760" s="20"/>
      <c r="R2760" s="20"/>
    </row>
    <row r="2761" spans="1:18" x14ac:dyDescent="0.3">
      <c r="A2761" s="16">
        <v>41418</v>
      </c>
      <c r="B2761" s="15">
        <v>3.56</v>
      </c>
      <c r="D2761" s="16">
        <v>41429</v>
      </c>
      <c r="E2761" s="15">
        <v>4.78</v>
      </c>
      <c r="Q2761" s="20"/>
      <c r="R2761" s="20"/>
    </row>
    <row r="2762" spans="1:18" x14ac:dyDescent="0.3">
      <c r="A2762" s="16">
        <v>41417</v>
      </c>
      <c r="B2762" s="15">
        <v>3.4</v>
      </c>
      <c r="D2762" s="16">
        <v>41428</v>
      </c>
      <c r="E2762" s="15">
        <v>4.71</v>
      </c>
      <c r="Q2762" s="20"/>
      <c r="R2762" s="20"/>
    </row>
    <row r="2763" spans="1:18" x14ac:dyDescent="0.3">
      <c r="A2763" s="16">
        <v>41416</v>
      </c>
      <c r="B2763" s="15">
        <v>3.32</v>
      </c>
      <c r="D2763" s="16">
        <v>41425</v>
      </c>
      <c r="E2763" s="15">
        <v>4.7300000000000004</v>
      </c>
      <c r="Q2763" s="20"/>
      <c r="R2763" s="20"/>
    </row>
    <row r="2764" spans="1:18" x14ac:dyDescent="0.3">
      <c r="A2764" s="16">
        <v>41415</v>
      </c>
      <c r="B2764" s="15">
        <v>3.56</v>
      </c>
      <c r="D2764" s="16">
        <v>41424</v>
      </c>
      <c r="E2764" s="15">
        <v>4.59</v>
      </c>
      <c r="Q2764" s="20"/>
      <c r="R2764" s="20"/>
    </row>
    <row r="2765" spans="1:18" x14ac:dyDescent="0.3">
      <c r="A2765" s="16">
        <v>41414</v>
      </c>
      <c r="B2765" s="15">
        <v>3.6</v>
      </c>
      <c r="D2765" s="16">
        <v>41423</v>
      </c>
      <c r="E2765" s="15">
        <v>4.5199999999999996</v>
      </c>
      <c r="Q2765" s="20"/>
      <c r="R2765" s="20"/>
    </row>
    <row r="2766" spans="1:18" x14ac:dyDescent="0.3">
      <c r="A2766" s="16">
        <v>41411</v>
      </c>
      <c r="B2766" s="15">
        <v>3.54</v>
      </c>
      <c r="D2766" s="16">
        <v>41422</v>
      </c>
      <c r="E2766" s="15">
        <v>4.37</v>
      </c>
      <c r="Q2766" s="20"/>
      <c r="R2766" s="20"/>
    </row>
    <row r="2767" spans="1:18" x14ac:dyDescent="0.3">
      <c r="A2767" s="16">
        <v>41410</v>
      </c>
      <c r="B2767" s="15">
        <v>3.7</v>
      </c>
      <c r="D2767" s="16">
        <v>41421</v>
      </c>
      <c r="E2767" s="15">
        <v>4.18</v>
      </c>
      <c r="Q2767" s="20"/>
      <c r="R2767" s="20"/>
    </row>
    <row r="2768" spans="1:18" x14ac:dyDescent="0.3">
      <c r="A2768" s="16">
        <v>41409</v>
      </c>
      <c r="B2768" s="15">
        <v>3.64</v>
      </c>
      <c r="D2768" s="16">
        <v>41418</v>
      </c>
      <c r="E2768" s="15">
        <v>4.24</v>
      </c>
      <c r="Q2768" s="20"/>
      <c r="R2768" s="20"/>
    </row>
    <row r="2769" spans="1:18" x14ac:dyDescent="0.3">
      <c r="A2769" s="16">
        <v>41408</v>
      </c>
      <c r="B2769" s="15">
        <v>3.52</v>
      </c>
      <c r="D2769" s="16">
        <v>41417</v>
      </c>
      <c r="E2769" s="15">
        <v>4.03</v>
      </c>
      <c r="Q2769" s="20"/>
      <c r="R2769" s="20"/>
    </row>
    <row r="2770" spans="1:18" x14ac:dyDescent="0.3">
      <c r="A2770" s="16">
        <v>41407</v>
      </c>
      <c r="B2770" s="15">
        <v>3.27</v>
      </c>
      <c r="D2770" s="16">
        <v>41416</v>
      </c>
      <c r="E2770" s="15">
        <v>3.94</v>
      </c>
      <c r="Q2770" s="20"/>
      <c r="R2770" s="20"/>
    </row>
    <row r="2771" spans="1:18" x14ac:dyDescent="0.3">
      <c r="A2771" s="16">
        <v>41404</v>
      </c>
      <c r="B2771" s="15">
        <v>3.38</v>
      </c>
      <c r="D2771" s="16">
        <v>41415</v>
      </c>
      <c r="E2771" s="15">
        <v>4.18</v>
      </c>
      <c r="Q2771" s="20"/>
      <c r="R2771" s="20"/>
    </row>
    <row r="2772" spans="1:18" x14ac:dyDescent="0.3">
      <c r="A2772" s="16">
        <v>41403</v>
      </c>
      <c r="B2772" s="15">
        <v>3.79</v>
      </c>
      <c r="D2772" s="16">
        <v>41414</v>
      </c>
      <c r="E2772" s="15">
        <v>4.22</v>
      </c>
      <c r="Q2772" s="20"/>
      <c r="R2772" s="20"/>
    </row>
    <row r="2773" spans="1:18" x14ac:dyDescent="0.3">
      <c r="A2773" s="16">
        <v>41402</v>
      </c>
      <c r="B2773" s="15">
        <v>3.49</v>
      </c>
      <c r="D2773" s="16">
        <v>41411</v>
      </c>
      <c r="E2773" s="15">
        <v>4.16</v>
      </c>
      <c r="Q2773" s="20"/>
      <c r="R2773" s="20"/>
    </row>
    <row r="2774" spans="1:18" x14ac:dyDescent="0.3">
      <c r="A2774" s="16">
        <v>41401</v>
      </c>
      <c r="B2774" s="15">
        <v>3.74</v>
      </c>
      <c r="D2774" s="16">
        <v>41410</v>
      </c>
      <c r="E2774" s="15">
        <v>4.32</v>
      </c>
      <c r="Q2774" s="20"/>
      <c r="R2774" s="20"/>
    </row>
    <row r="2775" spans="1:18" x14ac:dyDescent="0.3">
      <c r="A2775" s="16">
        <v>41400</v>
      </c>
      <c r="B2775" s="15">
        <v>3.91</v>
      </c>
      <c r="D2775" s="16">
        <v>41409</v>
      </c>
      <c r="E2775" s="15">
        <v>4.26</v>
      </c>
      <c r="Q2775" s="20"/>
      <c r="R2775" s="20"/>
    </row>
    <row r="2776" spans="1:18" x14ac:dyDescent="0.3">
      <c r="A2776" s="16">
        <v>41397</v>
      </c>
      <c r="B2776" s="15">
        <v>3.78</v>
      </c>
      <c r="D2776" s="16">
        <v>41408</v>
      </c>
      <c r="E2776" s="15">
        <v>4.13</v>
      </c>
      <c r="Q2776" s="20"/>
      <c r="R2776" s="20"/>
    </row>
    <row r="2777" spans="1:18" x14ac:dyDescent="0.3">
      <c r="A2777" s="16">
        <v>41396</v>
      </c>
      <c r="B2777" s="15">
        <v>3.09</v>
      </c>
      <c r="D2777" s="16">
        <v>41407</v>
      </c>
      <c r="E2777" s="15">
        <v>3.86</v>
      </c>
      <c r="Q2777" s="20"/>
      <c r="R2777" s="20"/>
    </row>
    <row r="2778" spans="1:18" x14ac:dyDescent="0.3">
      <c r="A2778" s="16">
        <v>41395</v>
      </c>
      <c r="B2778" s="15">
        <v>2.91</v>
      </c>
      <c r="D2778" s="16">
        <v>41404</v>
      </c>
      <c r="E2778" s="15">
        <v>3.98</v>
      </c>
      <c r="Q2778" s="20"/>
      <c r="R2778" s="20"/>
    </row>
    <row r="2779" spans="1:18" x14ac:dyDescent="0.3">
      <c r="A2779" s="16">
        <v>41394</v>
      </c>
      <c r="B2779" s="15">
        <v>3.12</v>
      </c>
      <c r="D2779" s="16">
        <v>41403</v>
      </c>
      <c r="E2779" s="15">
        <v>4.42</v>
      </c>
      <c r="Q2779" s="20"/>
      <c r="R2779" s="20"/>
    </row>
    <row r="2780" spans="1:18" x14ac:dyDescent="0.3">
      <c r="A2780" s="16">
        <v>41393</v>
      </c>
      <c r="B2780" s="15">
        <v>3.32</v>
      </c>
      <c r="D2780" s="16">
        <v>41402</v>
      </c>
      <c r="E2780" s="15">
        <v>4.1100000000000003</v>
      </c>
      <c r="Q2780" s="20"/>
      <c r="R2780" s="20"/>
    </row>
    <row r="2781" spans="1:18" x14ac:dyDescent="0.3">
      <c r="A2781" s="16">
        <v>41390</v>
      </c>
      <c r="B2781" s="15">
        <v>3.11</v>
      </c>
      <c r="D2781" s="16">
        <v>41401</v>
      </c>
      <c r="E2781" s="15">
        <v>4.38</v>
      </c>
      <c r="Q2781" s="20"/>
      <c r="R2781" s="20"/>
    </row>
    <row r="2782" spans="1:18" x14ac:dyDescent="0.3">
      <c r="A2782" s="16">
        <v>41389</v>
      </c>
      <c r="B2782" s="15">
        <v>2.97</v>
      </c>
      <c r="D2782" s="16">
        <v>41400</v>
      </c>
      <c r="E2782" s="15">
        <v>4.54</v>
      </c>
      <c r="Q2782" s="20"/>
      <c r="R2782" s="20"/>
    </row>
    <row r="2783" spans="1:18" x14ac:dyDescent="0.3">
      <c r="A2783" s="16">
        <v>41388</v>
      </c>
      <c r="B2783" s="15">
        <v>3.02</v>
      </c>
      <c r="D2783" s="16">
        <v>41397</v>
      </c>
      <c r="E2783" s="15">
        <v>4.3899999999999997</v>
      </c>
      <c r="Q2783" s="20"/>
      <c r="R2783" s="20"/>
    </row>
    <row r="2784" spans="1:18" x14ac:dyDescent="0.3">
      <c r="A2784" s="16">
        <v>41387</v>
      </c>
      <c r="B2784" s="15">
        <v>3.08</v>
      </c>
      <c r="D2784" s="16">
        <v>41396</v>
      </c>
      <c r="E2784" s="15">
        <v>3.63</v>
      </c>
      <c r="Q2784" s="20"/>
      <c r="R2784" s="20"/>
    </row>
    <row r="2785" spans="1:18" x14ac:dyDescent="0.3">
      <c r="A2785" s="16">
        <v>41386</v>
      </c>
      <c r="B2785" s="15">
        <v>2.89</v>
      </c>
      <c r="D2785" s="16">
        <v>41395</v>
      </c>
      <c r="E2785" s="15">
        <v>3.45</v>
      </c>
      <c r="Q2785" s="20"/>
      <c r="R2785" s="20"/>
    </row>
    <row r="2786" spans="1:18" x14ac:dyDescent="0.3">
      <c r="A2786" s="16">
        <v>41383</v>
      </c>
      <c r="B2786" s="15">
        <v>3.16</v>
      </c>
      <c r="D2786" s="16">
        <v>41394</v>
      </c>
      <c r="E2786" s="15">
        <v>3.69</v>
      </c>
      <c r="Q2786" s="20"/>
      <c r="R2786" s="20"/>
    </row>
    <row r="2787" spans="1:18" x14ac:dyDescent="0.3">
      <c r="A2787" s="16">
        <v>41382</v>
      </c>
      <c r="B2787" s="15">
        <v>3.07</v>
      </c>
      <c r="D2787" s="16">
        <v>41393</v>
      </c>
      <c r="E2787" s="15">
        <v>3.91</v>
      </c>
      <c r="Q2787" s="20"/>
      <c r="R2787" s="20"/>
    </row>
    <row r="2788" spans="1:18" x14ac:dyDescent="0.3">
      <c r="A2788" s="16">
        <v>41381</v>
      </c>
      <c r="B2788" s="15">
        <v>2.75</v>
      </c>
      <c r="D2788" s="16">
        <v>41390</v>
      </c>
      <c r="E2788" s="15">
        <v>3.68</v>
      </c>
      <c r="Q2788" s="20"/>
      <c r="R2788" s="20"/>
    </row>
    <row r="2789" spans="1:18" x14ac:dyDescent="0.3">
      <c r="A2789" s="16">
        <v>41380</v>
      </c>
      <c r="B2789" s="15">
        <v>3.09</v>
      </c>
      <c r="D2789" s="16">
        <v>41389</v>
      </c>
      <c r="E2789" s="15">
        <v>3.53</v>
      </c>
      <c r="Q2789" s="20"/>
      <c r="R2789" s="20"/>
    </row>
    <row r="2790" spans="1:18" x14ac:dyDescent="0.3">
      <c r="A2790" s="16">
        <v>41379</v>
      </c>
      <c r="B2790" s="15">
        <v>4.76</v>
      </c>
      <c r="D2790" s="16">
        <v>41388</v>
      </c>
      <c r="E2790" s="15">
        <v>3.58</v>
      </c>
      <c r="Q2790" s="20"/>
      <c r="R2790" s="20"/>
    </row>
    <row r="2791" spans="1:18" x14ac:dyDescent="0.3">
      <c r="A2791" s="16">
        <v>41376</v>
      </c>
      <c r="B2791" s="15">
        <v>4.7699999999999996</v>
      </c>
      <c r="D2791" s="16">
        <v>41387</v>
      </c>
      <c r="E2791" s="15">
        <v>3.63</v>
      </c>
      <c r="Q2791" s="20"/>
      <c r="R2791" s="20"/>
    </row>
    <row r="2792" spans="1:18" x14ac:dyDescent="0.3">
      <c r="A2792" s="16">
        <v>41375</v>
      </c>
      <c r="B2792" s="15">
        <v>4.3499999999999996</v>
      </c>
      <c r="D2792" s="16">
        <v>41386</v>
      </c>
      <c r="E2792" s="15">
        <v>3.44</v>
      </c>
      <c r="Q2792" s="20"/>
      <c r="R2792" s="20"/>
    </row>
    <row r="2793" spans="1:18" x14ac:dyDescent="0.3">
      <c r="A2793" s="16">
        <v>41374</v>
      </c>
      <c r="B2793" s="15">
        <v>4.3</v>
      </c>
      <c r="D2793" s="16">
        <v>41383</v>
      </c>
      <c r="E2793" s="15">
        <v>3.77</v>
      </c>
      <c r="Q2793" s="20"/>
      <c r="R2793" s="20"/>
    </row>
    <row r="2794" spans="1:18" x14ac:dyDescent="0.3">
      <c r="A2794" s="16">
        <v>41373</v>
      </c>
      <c r="B2794" s="15">
        <v>4.78</v>
      </c>
      <c r="D2794" s="16">
        <v>41382</v>
      </c>
      <c r="E2794" s="15">
        <v>3.64</v>
      </c>
      <c r="Q2794" s="20"/>
      <c r="R2794" s="20"/>
    </row>
    <row r="2795" spans="1:18" x14ac:dyDescent="0.3">
      <c r="A2795" s="16">
        <v>41372</v>
      </c>
      <c r="B2795" s="15">
        <v>5.2</v>
      </c>
      <c r="D2795" s="16">
        <v>41381</v>
      </c>
      <c r="E2795" s="15">
        <v>3.3</v>
      </c>
      <c r="Q2795" s="20"/>
      <c r="R2795" s="20"/>
    </row>
    <row r="2796" spans="1:18" x14ac:dyDescent="0.3">
      <c r="A2796" s="16">
        <v>41369</v>
      </c>
      <c r="B2796" s="15">
        <v>5.19</v>
      </c>
      <c r="D2796" s="16">
        <v>41380</v>
      </c>
      <c r="E2796" s="15">
        <v>3.69</v>
      </c>
      <c r="Q2796" s="20"/>
      <c r="R2796" s="20"/>
    </row>
    <row r="2797" spans="1:18" x14ac:dyDescent="0.3">
      <c r="A2797" s="16">
        <v>41368</v>
      </c>
      <c r="B2797" s="15">
        <v>5.04</v>
      </c>
      <c r="D2797" s="16">
        <v>41379</v>
      </c>
      <c r="E2797" s="15">
        <v>5.6</v>
      </c>
      <c r="Q2797" s="20"/>
      <c r="R2797" s="20"/>
    </row>
    <row r="2798" spans="1:18" x14ac:dyDescent="0.3">
      <c r="A2798" s="16">
        <v>41367</v>
      </c>
      <c r="B2798" s="15">
        <v>4.92</v>
      </c>
      <c r="D2798" s="16">
        <v>41376</v>
      </c>
      <c r="E2798" s="15">
        <v>5.61</v>
      </c>
      <c r="Q2798" s="20"/>
      <c r="R2798" s="20"/>
    </row>
    <row r="2799" spans="1:18" x14ac:dyDescent="0.3">
      <c r="A2799" s="16">
        <v>41366</v>
      </c>
      <c r="B2799" s="15">
        <v>4.9400000000000004</v>
      </c>
      <c r="D2799" s="16">
        <v>41375</v>
      </c>
      <c r="E2799" s="15">
        <v>5.18</v>
      </c>
      <c r="Q2799" s="20"/>
      <c r="R2799" s="20"/>
    </row>
    <row r="2800" spans="1:18" x14ac:dyDescent="0.3">
      <c r="A2800" s="16">
        <v>41361</v>
      </c>
      <c r="B2800" s="15">
        <v>4.8099999999999996</v>
      </c>
      <c r="D2800" s="16">
        <v>41374</v>
      </c>
      <c r="E2800" s="15">
        <v>5.12</v>
      </c>
      <c r="Q2800" s="20"/>
      <c r="R2800" s="20"/>
    </row>
    <row r="2801" spans="1:18" x14ac:dyDescent="0.3">
      <c r="A2801" s="16">
        <v>41360</v>
      </c>
      <c r="B2801" s="15">
        <v>4.95</v>
      </c>
      <c r="D2801" s="16">
        <v>41373</v>
      </c>
      <c r="E2801" s="15">
        <v>5.72</v>
      </c>
      <c r="Q2801" s="20"/>
      <c r="R2801" s="20"/>
    </row>
    <row r="2802" spans="1:18" x14ac:dyDescent="0.3">
      <c r="A2802" s="16">
        <v>41359</v>
      </c>
      <c r="B2802" s="15">
        <v>4.62</v>
      </c>
      <c r="D2802" s="16">
        <v>41372</v>
      </c>
      <c r="E2802" s="15">
        <v>6.21</v>
      </c>
      <c r="Q2802" s="20"/>
      <c r="R2802" s="20"/>
    </row>
    <row r="2803" spans="1:18" x14ac:dyDescent="0.3">
      <c r="A2803" s="16">
        <v>41358</v>
      </c>
      <c r="B2803" s="15">
        <v>4.49</v>
      </c>
      <c r="D2803" s="16">
        <v>41369</v>
      </c>
      <c r="E2803" s="15">
        <v>6.18</v>
      </c>
      <c r="Q2803" s="20"/>
      <c r="R2803" s="20"/>
    </row>
    <row r="2804" spans="1:18" x14ac:dyDescent="0.3">
      <c r="A2804" s="16">
        <v>41355</v>
      </c>
      <c r="B2804" s="15">
        <v>4.1500000000000004</v>
      </c>
      <c r="D2804" s="16">
        <v>41368</v>
      </c>
      <c r="E2804" s="15">
        <v>6</v>
      </c>
      <c r="Q2804" s="20"/>
      <c r="R2804" s="20"/>
    </row>
    <row r="2805" spans="1:18" x14ac:dyDescent="0.3">
      <c r="A2805" s="16">
        <v>41354</v>
      </c>
      <c r="B2805" s="15">
        <v>4.42</v>
      </c>
      <c r="D2805" s="16">
        <v>41367</v>
      </c>
      <c r="E2805" s="15">
        <v>5.86</v>
      </c>
      <c r="Q2805" s="20"/>
      <c r="R2805" s="20"/>
    </row>
    <row r="2806" spans="1:18" x14ac:dyDescent="0.3">
      <c r="A2806" s="16">
        <v>41353</v>
      </c>
      <c r="B2806" s="15">
        <v>3.97</v>
      </c>
      <c r="D2806" s="16">
        <v>41366</v>
      </c>
      <c r="E2806" s="15">
        <v>5.86</v>
      </c>
      <c r="Q2806" s="20"/>
      <c r="R2806" s="20"/>
    </row>
    <row r="2807" spans="1:18" x14ac:dyDescent="0.3">
      <c r="A2807" s="16">
        <v>41352</v>
      </c>
      <c r="B2807" s="15">
        <v>3.51</v>
      </c>
      <c r="D2807" s="16">
        <v>41361</v>
      </c>
      <c r="E2807" s="15">
        <v>5.72</v>
      </c>
      <c r="Q2807" s="20"/>
      <c r="R2807" s="20"/>
    </row>
    <row r="2808" spans="1:18" x14ac:dyDescent="0.3">
      <c r="A2808" s="16">
        <v>41351</v>
      </c>
      <c r="B2808" s="15">
        <v>3.55</v>
      </c>
      <c r="D2808" s="16">
        <v>41360</v>
      </c>
      <c r="E2808" s="15">
        <v>5.88</v>
      </c>
      <c r="Q2808" s="20"/>
      <c r="R2808" s="20"/>
    </row>
    <row r="2809" spans="1:18" x14ac:dyDescent="0.3">
      <c r="A2809" s="16">
        <v>41348</v>
      </c>
      <c r="B2809" s="15">
        <v>3.78</v>
      </c>
      <c r="D2809" s="16">
        <v>41359</v>
      </c>
      <c r="E2809" s="15">
        <v>5.49</v>
      </c>
      <c r="Q2809" s="20"/>
      <c r="R2809" s="20"/>
    </row>
    <row r="2810" spans="1:18" x14ac:dyDescent="0.3">
      <c r="A2810" s="16">
        <v>41347</v>
      </c>
      <c r="B2810" s="15">
        <v>3.7</v>
      </c>
      <c r="D2810" s="16">
        <v>41358</v>
      </c>
      <c r="E2810" s="15">
        <v>5.36</v>
      </c>
      <c r="Q2810" s="20"/>
      <c r="R2810" s="20"/>
    </row>
    <row r="2811" spans="1:18" x14ac:dyDescent="0.3">
      <c r="A2811" s="16">
        <v>41346</v>
      </c>
      <c r="B2811" s="15">
        <v>3.52</v>
      </c>
      <c r="D2811" s="16">
        <v>41355</v>
      </c>
      <c r="E2811" s="15">
        <v>4.97</v>
      </c>
      <c r="Q2811" s="20"/>
      <c r="R2811" s="20"/>
    </row>
    <row r="2812" spans="1:18" x14ac:dyDescent="0.3">
      <c r="A2812" s="16">
        <v>41345</v>
      </c>
      <c r="B2812" s="15">
        <v>3.73</v>
      </c>
      <c r="D2812" s="16">
        <v>41354</v>
      </c>
      <c r="E2812" s="15">
        <v>5.32</v>
      </c>
      <c r="Q2812" s="20"/>
      <c r="R2812" s="20"/>
    </row>
    <row r="2813" spans="1:18" x14ac:dyDescent="0.3">
      <c r="A2813" s="16">
        <v>41344</v>
      </c>
      <c r="B2813" s="15">
        <v>3.95</v>
      </c>
      <c r="D2813" s="16">
        <v>41353</v>
      </c>
      <c r="E2813" s="15">
        <v>4.8</v>
      </c>
      <c r="Q2813" s="20"/>
      <c r="R2813" s="20"/>
    </row>
    <row r="2814" spans="1:18" x14ac:dyDescent="0.3">
      <c r="A2814" s="16">
        <v>41341</v>
      </c>
      <c r="B2814" s="15">
        <v>4.26</v>
      </c>
      <c r="D2814" s="16">
        <v>41352</v>
      </c>
      <c r="E2814" s="15">
        <v>4.34</v>
      </c>
      <c r="Q2814" s="20"/>
      <c r="R2814" s="20"/>
    </row>
    <row r="2815" spans="1:18" x14ac:dyDescent="0.3">
      <c r="A2815" s="16">
        <v>41340</v>
      </c>
      <c r="B2815" s="15">
        <v>4.32</v>
      </c>
      <c r="D2815" s="16">
        <v>41351</v>
      </c>
      <c r="E2815" s="15">
        <v>4.3499999999999996</v>
      </c>
      <c r="Q2815" s="20"/>
      <c r="R2815" s="20"/>
    </row>
    <row r="2816" spans="1:18" x14ac:dyDescent="0.3">
      <c r="A2816" s="16">
        <v>41339</v>
      </c>
      <c r="B2816" s="15">
        <v>4.28</v>
      </c>
      <c r="D2816" s="16">
        <v>41348</v>
      </c>
      <c r="E2816" s="15">
        <v>4.6100000000000003</v>
      </c>
      <c r="Q2816" s="20"/>
      <c r="R2816" s="20"/>
    </row>
    <row r="2817" spans="1:18" x14ac:dyDescent="0.3">
      <c r="A2817" s="16">
        <v>41338</v>
      </c>
      <c r="B2817" s="15">
        <v>4.2300000000000004</v>
      </c>
      <c r="D2817" s="16">
        <v>41347</v>
      </c>
      <c r="E2817" s="15">
        <v>4.51</v>
      </c>
      <c r="Q2817" s="20"/>
      <c r="R2817" s="20"/>
    </row>
    <row r="2818" spans="1:18" x14ac:dyDescent="0.3">
      <c r="A2818" s="16">
        <v>41337</v>
      </c>
      <c r="B2818" s="15">
        <v>4.63</v>
      </c>
      <c r="D2818" s="16">
        <v>41346</v>
      </c>
      <c r="E2818" s="15">
        <v>4.32</v>
      </c>
      <c r="Q2818" s="20"/>
      <c r="R2818" s="20"/>
    </row>
    <row r="2819" spans="1:18" x14ac:dyDescent="0.3">
      <c r="A2819" s="16">
        <v>41334</v>
      </c>
      <c r="B2819" s="15">
        <v>4.67</v>
      </c>
      <c r="D2819" s="16">
        <v>41345</v>
      </c>
      <c r="E2819" s="15">
        <v>4.57</v>
      </c>
      <c r="Q2819" s="20"/>
      <c r="R2819" s="20"/>
    </row>
    <row r="2820" spans="1:18" x14ac:dyDescent="0.3">
      <c r="A2820" s="16">
        <v>41333</v>
      </c>
      <c r="B2820" s="15">
        <v>4.9000000000000004</v>
      </c>
      <c r="D2820" s="16">
        <v>41344</v>
      </c>
      <c r="E2820" s="15">
        <v>4.82</v>
      </c>
      <c r="Q2820" s="20"/>
      <c r="R2820" s="20"/>
    </row>
    <row r="2821" spans="1:18" x14ac:dyDescent="0.3">
      <c r="A2821" s="16">
        <v>41332</v>
      </c>
      <c r="B2821" s="15">
        <v>4.47</v>
      </c>
      <c r="D2821" s="16">
        <v>41341</v>
      </c>
      <c r="E2821" s="15">
        <v>5.16</v>
      </c>
      <c r="Q2821" s="20"/>
      <c r="R2821" s="20"/>
    </row>
    <row r="2822" spans="1:18" x14ac:dyDescent="0.3">
      <c r="A2822" s="16">
        <v>41331</v>
      </c>
      <c r="B2822" s="15">
        <v>4.3</v>
      </c>
      <c r="D2822" s="16">
        <v>41340</v>
      </c>
      <c r="E2822" s="15">
        <v>5.24</v>
      </c>
      <c r="Q2822" s="20"/>
      <c r="R2822" s="20"/>
    </row>
    <row r="2823" spans="1:18" x14ac:dyDescent="0.3">
      <c r="A2823" s="16">
        <v>41330</v>
      </c>
      <c r="B2823" s="15">
        <v>4.57</v>
      </c>
      <c r="D2823" s="16">
        <v>41339</v>
      </c>
      <c r="E2823" s="15">
        <v>5.22</v>
      </c>
      <c r="Q2823" s="20"/>
      <c r="R2823" s="20"/>
    </row>
    <row r="2824" spans="1:18" x14ac:dyDescent="0.3">
      <c r="A2824" s="16">
        <v>41327</v>
      </c>
      <c r="B2824" s="15">
        <v>5.19</v>
      </c>
      <c r="D2824" s="16">
        <v>41338</v>
      </c>
      <c r="E2824" s="15">
        <v>5.17</v>
      </c>
      <c r="Q2824" s="20"/>
      <c r="R2824" s="20"/>
    </row>
    <row r="2825" spans="1:18" x14ac:dyDescent="0.3">
      <c r="A2825" s="16">
        <v>41326</v>
      </c>
      <c r="B2825" s="15">
        <v>5.3</v>
      </c>
      <c r="D2825" s="16">
        <v>41337</v>
      </c>
      <c r="E2825" s="15">
        <v>5.61</v>
      </c>
      <c r="Q2825" s="20"/>
      <c r="R2825" s="20"/>
    </row>
    <row r="2826" spans="1:18" x14ac:dyDescent="0.3">
      <c r="A2826" s="16">
        <v>41325</v>
      </c>
      <c r="B2826" s="15">
        <v>4.9800000000000004</v>
      </c>
      <c r="D2826" s="16">
        <v>41334</v>
      </c>
      <c r="E2826" s="15">
        <v>5.65</v>
      </c>
      <c r="Q2826" s="20"/>
      <c r="R2826" s="20"/>
    </row>
    <row r="2827" spans="1:18" x14ac:dyDescent="0.3">
      <c r="A2827" s="16">
        <v>41324</v>
      </c>
      <c r="B2827" s="15">
        <v>4.68</v>
      </c>
      <c r="D2827" s="16">
        <v>41333</v>
      </c>
      <c r="E2827" s="15">
        <v>5.83</v>
      </c>
      <c r="Q2827" s="20"/>
      <c r="R2827" s="20"/>
    </row>
    <row r="2828" spans="1:18" x14ac:dyDescent="0.3">
      <c r="A2828" s="16">
        <v>41323</v>
      </c>
      <c r="B2828" s="15">
        <v>5.12</v>
      </c>
      <c r="D2828" s="16">
        <v>41332</v>
      </c>
      <c r="E2828" s="15">
        <v>5.36</v>
      </c>
      <c r="Q2828" s="20"/>
      <c r="R2828" s="20"/>
    </row>
    <row r="2829" spans="1:18" x14ac:dyDescent="0.3">
      <c r="A2829" s="16">
        <v>41320</v>
      </c>
      <c r="B2829" s="15">
        <v>5.19</v>
      </c>
      <c r="D2829" s="16">
        <v>41331</v>
      </c>
      <c r="E2829" s="15">
        <v>5.21</v>
      </c>
      <c r="Q2829" s="20"/>
      <c r="R2829" s="20"/>
    </row>
    <row r="2830" spans="1:18" x14ac:dyDescent="0.3">
      <c r="A2830" s="16">
        <v>41319</v>
      </c>
      <c r="B2830" s="15">
        <v>5.25</v>
      </c>
      <c r="D2830" s="16">
        <v>41330</v>
      </c>
      <c r="E2830" s="15">
        <v>5.54</v>
      </c>
      <c r="Q2830" s="20"/>
      <c r="R2830" s="20"/>
    </row>
    <row r="2831" spans="1:18" x14ac:dyDescent="0.3">
      <c r="A2831" s="16">
        <v>41318</v>
      </c>
      <c r="B2831" s="15">
        <v>5.23</v>
      </c>
      <c r="D2831" s="16">
        <v>41327</v>
      </c>
      <c r="E2831" s="15">
        <v>6.21</v>
      </c>
      <c r="Q2831" s="20"/>
      <c r="R2831" s="20"/>
    </row>
    <row r="2832" spans="1:18" x14ac:dyDescent="0.3">
      <c r="A2832" s="16">
        <v>41317</v>
      </c>
      <c r="B2832" s="15">
        <v>4.58</v>
      </c>
      <c r="D2832" s="16">
        <v>41326</v>
      </c>
      <c r="E2832" s="15">
        <v>6.32</v>
      </c>
      <c r="Q2832" s="20"/>
      <c r="R2832" s="20"/>
    </row>
    <row r="2833" spans="1:18" x14ac:dyDescent="0.3">
      <c r="A2833" s="16">
        <v>41316</v>
      </c>
      <c r="B2833" s="15">
        <v>4.4800000000000004</v>
      </c>
      <c r="D2833" s="16">
        <v>41325</v>
      </c>
      <c r="E2833" s="15">
        <v>5.96</v>
      </c>
      <c r="Q2833" s="20"/>
      <c r="R2833" s="20"/>
    </row>
    <row r="2834" spans="1:18" x14ac:dyDescent="0.3">
      <c r="A2834" s="16">
        <v>41313</v>
      </c>
      <c r="B2834" s="15">
        <v>4.55</v>
      </c>
      <c r="D2834" s="16">
        <v>41324</v>
      </c>
      <c r="E2834" s="15">
        <v>5.61</v>
      </c>
      <c r="Q2834" s="20"/>
      <c r="R2834" s="20"/>
    </row>
    <row r="2835" spans="1:18" x14ac:dyDescent="0.3">
      <c r="A2835" s="16">
        <v>41312</v>
      </c>
      <c r="B2835" s="15">
        <v>4.2</v>
      </c>
      <c r="D2835" s="16">
        <v>41323</v>
      </c>
      <c r="E2835" s="15">
        <v>6.17</v>
      </c>
      <c r="Q2835" s="20"/>
      <c r="R2835" s="20"/>
    </row>
    <row r="2836" spans="1:18" x14ac:dyDescent="0.3">
      <c r="A2836" s="16">
        <v>41311</v>
      </c>
      <c r="B2836" s="15">
        <v>4.18</v>
      </c>
      <c r="D2836" s="16">
        <v>41320</v>
      </c>
      <c r="E2836" s="15">
        <v>6.23</v>
      </c>
      <c r="Q2836" s="20"/>
      <c r="R2836" s="20"/>
    </row>
    <row r="2837" spans="1:18" x14ac:dyDescent="0.3">
      <c r="A2837" s="16">
        <v>41310</v>
      </c>
      <c r="B2837" s="15">
        <v>4.42</v>
      </c>
      <c r="D2837" s="16">
        <v>41319</v>
      </c>
      <c r="E2837" s="15">
        <v>6.31</v>
      </c>
      <c r="Q2837" s="20"/>
      <c r="R2837" s="20"/>
    </row>
    <row r="2838" spans="1:18" x14ac:dyDescent="0.3">
      <c r="A2838" s="16">
        <v>41309</v>
      </c>
      <c r="B2838" s="15">
        <v>4.32</v>
      </c>
      <c r="D2838" s="16">
        <v>41318</v>
      </c>
      <c r="E2838" s="15">
        <v>6.31</v>
      </c>
      <c r="Q2838" s="20"/>
      <c r="R2838" s="20"/>
    </row>
    <row r="2839" spans="1:18" x14ac:dyDescent="0.3">
      <c r="A2839" s="16">
        <v>41306</v>
      </c>
      <c r="B2839" s="15">
        <v>4.34</v>
      </c>
      <c r="D2839" s="16">
        <v>41317</v>
      </c>
      <c r="E2839" s="15">
        <v>5.59</v>
      </c>
      <c r="Q2839" s="20"/>
      <c r="R2839" s="20"/>
    </row>
    <row r="2840" spans="1:18" x14ac:dyDescent="0.3">
      <c r="A2840" s="16">
        <v>41305</v>
      </c>
      <c r="B2840" s="15">
        <v>3.42</v>
      </c>
      <c r="D2840" s="16">
        <v>41316</v>
      </c>
      <c r="E2840" s="15">
        <v>5.45</v>
      </c>
      <c r="Q2840" s="20"/>
      <c r="R2840" s="20"/>
    </row>
    <row r="2841" spans="1:18" x14ac:dyDescent="0.3">
      <c r="A2841" s="16">
        <v>41304</v>
      </c>
      <c r="B2841" s="15">
        <v>3.8</v>
      </c>
      <c r="D2841" s="16">
        <v>41313</v>
      </c>
      <c r="E2841" s="15">
        <v>5.53</v>
      </c>
      <c r="Q2841" s="20"/>
      <c r="R2841" s="20"/>
    </row>
    <row r="2842" spans="1:18" x14ac:dyDescent="0.3">
      <c r="A2842" s="16">
        <v>41303</v>
      </c>
      <c r="B2842" s="15">
        <v>3.99</v>
      </c>
      <c r="D2842" s="16">
        <v>41312</v>
      </c>
      <c r="E2842" s="15">
        <v>5.14</v>
      </c>
      <c r="Q2842" s="20"/>
      <c r="R2842" s="20"/>
    </row>
    <row r="2843" spans="1:18" x14ac:dyDescent="0.3">
      <c r="A2843" s="16">
        <v>41302</v>
      </c>
      <c r="B2843" s="15">
        <v>4.18</v>
      </c>
      <c r="D2843" s="16">
        <v>41311</v>
      </c>
      <c r="E2843" s="15">
        <v>5.13</v>
      </c>
      <c r="Q2843" s="20"/>
      <c r="R2843" s="20"/>
    </row>
    <row r="2844" spans="1:18" x14ac:dyDescent="0.3">
      <c r="A2844" s="16">
        <v>41299</v>
      </c>
      <c r="B2844" s="15">
        <v>4.1100000000000003</v>
      </c>
      <c r="D2844" s="16">
        <v>41310</v>
      </c>
      <c r="E2844" s="15">
        <v>5.41</v>
      </c>
      <c r="Q2844" s="20"/>
      <c r="R2844" s="20"/>
    </row>
    <row r="2845" spans="1:18" x14ac:dyDescent="0.3">
      <c r="A2845" s="16">
        <v>41298</v>
      </c>
      <c r="B2845" s="15">
        <v>4.33</v>
      </c>
      <c r="D2845" s="16">
        <v>41309</v>
      </c>
      <c r="E2845" s="15">
        <v>5.29</v>
      </c>
      <c r="Q2845" s="20"/>
      <c r="R2845" s="20"/>
    </row>
    <row r="2846" spans="1:18" x14ac:dyDescent="0.3">
      <c r="A2846" s="16">
        <v>41297</v>
      </c>
      <c r="B2846" s="15">
        <v>4.6500000000000004</v>
      </c>
      <c r="D2846" s="16">
        <v>41306</v>
      </c>
      <c r="E2846" s="15">
        <v>5.24</v>
      </c>
      <c r="Q2846" s="20"/>
      <c r="R2846" s="20"/>
    </row>
    <row r="2847" spans="1:18" x14ac:dyDescent="0.3">
      <c r="A2847" s="16">
        <v>41296</v>
      </c>
      <c r="B2847" s="15">
        <v>5.45</v>
      </c>
      <c r="D2847" s="16">
        <v>41305</v>
      </c>
      <c r="E2847" s="15">
        <v>4.2699999999999996</v>
      </c>
      <c r="Q2847" s="20"/>
      <c r="R2847" s="20"/>
    </row>
    <row r="2848" spans="1:18" x14ac:dyDescent="0.3">
      <c r="A2848" s="16">
        <v>41295</v>
      </c>
      <c r="B2848" s="15">
        <v>4.95</v>
      </c>
      <c r="D2848" s="16">
        <v>41304</v>
      </c>
      <c r="E2848" s="15">
        <v>4.7300000000000004</v>
      </c>
      <c r="Q2848" s="20"/>
      <c r="R2848" s="20"/>
    </row>
    <row r="2849" spans="1:18" x14ac:dyDescent="0.3">
      <c r="A2849" s="16">
        <v>41292</v>
      </c>
      <c r="B2849" s="15">
        <v>5.1100000000000003</v>
      </c>
      <c r="D2849" s="16">
        <v>41303</v>
      </c>
      <c r="E2849" s="15">
        <v>4.97</v>
      </c>
      <c r="Q2849" s="20"/>
      <c r="R2849" s="20"/>
    </row>
    <row r="2850" spans="1:18" x14ac:dyDescent="0.3">
      <c r="A2850" s="16">
        <v>41291</v>
      </c>
      <c r="B2850" s="15">
        <v>5.61</v>
      </c>
      <c r="D2850" s="16">
        <v>41302</v>
      </c>
      <c r="E2850" s="15">
        <v>5.16</v>
      </c>
      <c r="Q2850" s="20"/>
      <c r="R2850" s="20"/>
    </row>
    <row r="2851" spans="1:18" x14ac:dyDescent="0.3">
      <c r="A2851" s="16">
        <v>41290</v>
      </c>
      <c r="B2851" s="15">
        <v>5.65</v>
      </c>
      <c r="D2851" s="16">
        <v>41299</v>
      </c>
      <c r="E2851" s="15">
        <v>5.0599999999999996</v>
      </c>
      <c r="Q2851" s="20"/>
      <c r="R2851" s="20"/>
    </row>
    <row r="2852" spans="1:18" x14ac:dyDescent="0.3">
      <c r="A2852" s="16">
        <v>41289</v>
      </c>
      <c r="B2852" s="15">
        <v>6.07</v>
      </c>
      <c r="D2852" s="16">
        <v>41298</v>
      </c>
      <c r="E2852" s="15">
        <v>5.32</v>
      </c>
      <c r="Q2852" s="20"/>
      <c r="R2852" s="20"/>
    </row>
    <row r="2853" spans="1:18" x14ac:dyDescent="0.3">
      <c r="A2853" s="16">
        <v>41288</v>
      </c>
      <c r="B2853" s="15">
        <v>5.9</v>
      </c>
      <c r="D2853" s="16">
        <v>41297</v>
      </c>
      <c r="E2853" s="15">
        <v>5.73</v>
      </c>
      <c r="Q2853" s="20"/>
      <c r="R2853" s="20"/>
    </row>
    <row r="2854" spans="1:18" x14ac:dyDescent="0.3">
      <c r="A2854" s="16">
        <v>41285</v>
      </c>
      <c r="B2854" s="15">
        <v>5.92</v>
      </c>
      <c r="D2854" s="16">
        <v>41296</v>
      </c>
      <c r="E2854" s="15">
        <v>6.61</v>
      </c>
      <c r="Q2854" s="20"/>
      <c r="R2854" s="20"/>
    </row>
    <row r="2855" spans="1:18" x14ac:dyDescent="0.3">
      <c r="A2855" s="16">
        <v>41284</v>
      </c>
      <c r="B2855" s="15">
        <v>6.05</v>
      </c>
      <c r="D2855" s="16">
        <v>41295</v>
      </c>
      <c r="E2855" s="15">
        <v>6.05</v>
      </c>
      <c r="Q2855" s="20"/>
      <c r="R2855" s="20"/>
    </row>
    <row r="2856" spans="1:18" x14ac:dyDescent="0.3">
      <c r="A2856" s="16">
        <v>41283</v>
      </c>
      <c r="B2856" s="15">
        <v>6.21</v>
      </c>
      <c r="D2856" s="16">
        <v>41292</v>
      </c>
      <c r="E2856" s="15">
        <v>6.26</v>
      </c>
      <c r="Q2856" s="20"/>
      <c r="R2856" s="20"/>
    </row>
    <row r="2857" spans="1:18" x14ac:dyDescent="0.3">
      <c r="A2857" s="16">
        <v>41282</v>
      </c>
      <c r="B2857" s="15">
        <v>6.47</v>
      </c>
      <c r="D2857" s="16">
        <v>41291</v>
      </c>
      <c r="E2857" s="15">
        <v>6.9</v>
      </c>
      <c r="Q2857" s="20"/>
      <c r="R2857" s="20"/>
    </row>
    <row r="2858" spans="1:18" x14ac:dyDescent="0.3">
      <c r="A2858" s="16">
        <v>41281</v>
      </c>
      <c r="B2858" s="15">
        <v>6.66</v>
      </c>
      <c r="D2858" s="16">
        <v>41290</v>
      </c>
      <c r="E2858" s="15">
        <v>6.94</v>
      </c>
      <c r="Q2858" s="20"/>
      <c r="R2858" s="20"/>
    </row>
    <row r="2859" spans="1:18" x14ac:dyDescent="0.3">
      <c r="A2859" s="16">
        <v>41278</v>
      </c>
      <c r="B2859" s="15">
        <v>6.34</v>
      </c>
      <c r="D2859" s="16">
        <v>41289</v>
      </c>
      <c r="E2859" s="15">
        <v>7.41</v>
      </c>
      <c r="Q2859" s="20"/>
      <c r="R2859" s="20"/>
    </row>
    <row r="2860" spans="1:18" x14ac:dyDescent="0.3">
      <c r="A2860" s="16">
        <v>41277</v>
      </c>
      <c r="B2860" s="15">
        <v>6.4</v>
      </c>
      <c r="D2860" s="16">
        <v>41288</v>
      </c>
      <c r="E2860" s="15">
        <v>7.21</v>
      </c>
      <c r="Q2860" s="20"/>
      <c r="R2860" s="20"/>
    </row>
    <row r="2861" spans="1:18" x14ac:dyDescent="0.3">
      <c r="A2861" s="16">
        <v>41276</v>
      </c>
      <c r="B2861" s="15">
        <v>6.57</v>
      </c>
      <c r="D2861" s="16">
        <v>41285</v>
      </c>
      <c r="E2861" s="15">
        <v>7.25</v>
      </c>
      <c r="Q2861" s="20"/>
      <c r="R2861" s="20"/>
    </row>
    <row r="2862" spans="1:18" x14ac:dyDescent="0.3">
      <c r="A2862" s="16">
        <v>41274</v>
      </c>
      <c r="B2862" s="15">
        <v>6.67</v>
      </c>
      <c r="D2862" s="16">
        <v>41284</v>
      </c>
      <c r="E2862" s="15">
        <v>7.44</v>
      </c>
      <c r="Q2862" s="20"/>
      <c r="R2862" s="20"/>
    </row>
    <row r="2863" spans="1:18" x14ac:dyDescent="0.3">
      <c r="A2863" s="16">
        <v>41271</v>
      </c>
      <c r="B2863" s="15">
        <v>6.71</v>
      </c>
      <c r="D2863" s="16">
        <v>41283</v>
      </c>
      <c r="E2863" s="15">
        <v>7.61</v>
      </c>
      <c r="Q2863" s="20"/>
      <c r="R2863" s="20"/>
    </row>
    <row r="2864" spans="1:18" x14ac:dyDescent="0.3">
      <c r="A2864" s="16">
        <v>41270</v>
      </c>
      <c r="B2864" s="15">
        <v>7.05</v>
      </c>
      <c r="D2864" s="16">
        <v>41282</v>
      </c>
      <c r="E2864" s="15">
        <v>7.9</v>
      </c>
      <c r="Q2864" s="20"/>
      <c r="R2864" s="20"/>
    </row>
    <row r="2865" spans="1:18" x14ac:dyDescent="0.3">
      <c r="A2865" s="16">
        <v>41267</v>
      </c>
      <c r="B2865" s="15">
        <v>7.12</v>
      </c>
      <c r="D2865" s="16">
        <v>41281</v>
      </c>
      <c r="E2865" s="15">
        <v>8.0399999999999991</v>
      </c>
      <c r="Q2865" s="20"/>
      <c r="R2865" s="20"/>
    </row>
    <row r="2866" spans="1:18" x14ac:dyDescent="0.3">
      <c r="A2866" s="16">
        <v>41264</v>
      </c>
      <c r="B2866" s="15">
        <v>7.21</v>
      </c>
      <c r="D2866" s="16">
        <v>41278</v>
      </c>
      <c r="E2866" s="15">
        <v>7.7</v>
      </c>
      <c r="Q2866" s="20"/>
      <c r="R2866" s="20"/>
    </row>
    <row r="2867" spans="1:18" x14ac:dyDescent="0.3">
      <c r="A2867" s="16">
        <v>41263</v>
      </c>
      <c r="B2867" s="15">
        <v>7.38</v>
      </c>
      <c r="D2867" s="16">
        <v>41277</v>
      </c>
      <c r="E2867" s="15">
        <v>7.8</v>
      </c>
      <c r="Q2867" s="20"/>
      <c r="R2867" s="20"/>
    </row>
    <row r="2868" spans="1:18" x14ac:dyDescent="0.3">
      <c r="A2868" s="16">
        <v>41262</v>
      </c>
      <c r="B2868" s="15">
        <v>7.23</v>
      </c>
      <c r="D2868" s="16">
        <v>41276</v>
      </c>
      <c r="E2868" s="15">
        <v>8.0399999999999991</v>
      </c>
      <c r="Q2868" s="20"/>
      <c r="R2868" s="20"/>
    </row>
    <row r="2869" spans="1:18" x14ac:dyDescent="0.3">
      <c r="A2869" s="16">
        <v>41261</v>
      </c>
      <c r="B2869" s="15">
        <v>6.93</v>
      </c>
      <c r="D2869" s="16">
        <v>41274</v>
      </c>
      <c r="E2869" s="15">
        <v>8.19</v>
      </c>
      <c r="Q2869" s="20"/>
      <c r="R2869" s="20"/>
    </row>
    <row r="2870" spans="1:18" x14ac:dyDescent="0.3">
      <c r="A2870" s="16">
        <v>41260</v>
      </c>
      <c r="B2870" s="15">
        <v>6.7</v>
      </c>
      <c r="D2870" s="16">
        <v>41271</v>
      </c>
      <c r="E2870" s="15">
        <v>8.23</v>
      </c>
      <c r="Q2870" s="20"/>
      <c r="R2870" s="20"/>
    </row>
    <row r="2871" spans="1:18" x14ac:dyDescent="0.3">
      <c r="A2871" s="16">
        <v>41257</v>
      </c>
      <c r="B2871" s="15">
        <v>6.83</v>
      </c>
      <c r="D2871" s="16">
        <v>41270</v>
      </c>
      <c r="E2871" s="15">
        <v>8.64</v>
      </c>
      <c r="Q2871" s="20"/>
      <c r="R2871" s="20"/>
    </row>
    <row r="2872" spans="1:18" x14ac:dyDescent="0.3">
      <c r="A2872" s="16">
        <v>41256</v>
      </c>
      <c r="B2872" s="15">
        <v>6.93</v>
      </c>
      <c r="D2872" s="16">
        <v>41267</v>
      </c>
      <c r="E2872" s="15">
        <v>8.69</v>
      </c>
      <c r="Q2872" s="20"/>
      <c r="R2872" s="20"/>
    </row>
    <row r="2873" spans="1:18" x14ac:dyDescent="0.3">
      <c r="A2873" s="16">
        <v>41255</v>
      </c>
      <c r="B2873" s="15">
        <v>7.01</v>
      </c>
      <c r="D2873" s="16">
        <v>41264</v>
      </c>
      <c r="E2873" s="15">
        <v>8.7799999999999994</v>
      </c>
      <c r="Q2873" s="20"/>
      <c r="R2873" s="20"/>
    </row>
    <row r="2874" spans="1:18" x14ac:dyDescent="0.3">
      <c r="A2874" s="16">
        <v>41254</v>
      </c>
      <c r="B2874" s="15">
        <v>7.1</v>
      </c>
      <c r="D2874" s="16">
        <v>41263</v>
      </c>
      <c r="E2874" s="15">
        <v>8.9700000000000006</v>
      </c>
      <c r="Q2874" s="20"/>
      <c r="R2874" s="20"/>
    </row>
    <row r="2875" spans="1:18" x14ac:dyDescent="0.3">
      <c r="A2875" s="16">
        <v>41253</v>
      </c>
      <c r="B2875" s="15">
        <v>7.35</v>
      </c>
      <c r="D2875" s="16">
        <v>41262</v>
      </c>
      <c r="E2875" s="15">
        <v>8.82</v>
      </c>
      <c r="Q2875" s="20"/>
      <c r="R2875" s="20"/>
    </row>
    <row r="2876" spans="1:18" x14ac:dyDescent="0.3">
      <c r="A2876" s="16">
        <v>41250</v>
      </c>
      <c r="B2876" s="15">
        <v>7.05</v>
      </c>
      <c r="D2876" s="16">
        <v>41261</v>
      </c>
      <c r="E2876" s="15">
        <v>8.5</v>
      </c>
      <c r="Q2876" s="20"/>
      <c r="R2876" s="20"/>
    </row>
    <row r="2877" spans="1:18" x14ac:dyDescent="0.3">
      <c r="A2877" s="16">
        <v>41249</v>
      </c>
      <c r="B2877" s="15">
        <v>6.66</v>
      </c>
      <c r="D2877" s="16">
        <v>41260</v>
      </c>
      <c r="E2877" s="15">
        <v>7.76</v>
      </c>
      <c r="Q2877" s="20"/>
      <c r="R2877" s="20"/>
    </row>
    <row r="2878" spans="1:18" x14ac:dyDescent="0.3">
      <c r="A2878" s="16">
        <v>41248</v>
      </c>
      <c r="B2878" s="15">
        <v>6.42</v>
      </c>
      <c r="D2878" s="16">
        <v>41257</v>
      </c>
      <c r="E2878" s="15">
        <v>7.95</v>
      </c>
      <c r="Q2878" s="20"/>
      <c r="R2878" s="20"/>
    </row>
    <row r="2879" spans="1:18" x14ac:dyDescent="0.3">
      <c r="A2879" s="16">
        <v>41247</v>
      </c>
      <c r="B2879" s="15">
        <v>5.99</v>
      </c>
      <c r="D2879" s="16">
        <v>41256</v>
      </c>
      <c r="E2879" s="15">
        <v>8.0299999999999994</v>
      </c>
      <c r="Q2879" s="20"/>
      <c r="R2879" s="20"/>
    </row>
    <row r="2880" spans="1:18" x14ac:dyDescent="0.3">
      <c r="A2880" s="16">
        <v>41246</v>
      </c>
      <c r="B2880" s="15">
        <v>6.22</v>
      </c>
      <c r="D2880" s="16">
        <v>41255</v>
      </c>
      <c r="E2880" s="15">
        <v>8.1199999999999992</v>
      </c>
      <c r="Q2880" s="20"/>
      <c r="R2880" s="20"/>
    </row>
    <row r="2881" spans="1:18" x14ac:dyDescent="0.3">
      <c r="A2881" s="16">
        <v>41243</v>
      </c>
      <c r="B2881" s="15">
        <v>6.47</v>
      </c>
      <c r="D2881" s="16">
        <v>41254</v>
      </c>
      <c r="E2881" s="15">
        <v>8.23</v>
      </c>
      <c r="Q2881" s="20"/>
      <c r="R2881" s="20"/>
    </row>
    <row r="2882" spans="1:18" x14ac:dyDescent="0.3">
      <c r="A2882" s="16">
        <v>41242</v>
      </c>
      <c r="B2882" s="15">
        <v>6.87</v>
      </c>
      <c r="D2882" s="16">
        <v>41253</v>
      </c>
      <c r="E2882" s="15">
        <v>8.5399999999999991</v>
      </c>
      <c r="Q2882" s="20"/>
      <c r="R2882" s="20"/>
    </row>
    <row r="2883" spans="1:18" x14ac:dyDescent="0.3">
      <c r="A2883" s="16">
        <v>41241</v>
      </c>
      <c r="B2883" s="15">
        <v>7.12</v>
      </c>
      <c r="D2883" s="16">
        <v>41250</v>
      </c>
      <c r="E2883" s="15">
        <v>8.1999999999999993</v>
      </c>
      <c r="Q2883" s="20"/>
      <c r="R2883" s="20"/>
    </row>
    <row r="2884" spans="1:18" x14ac:dyDescent="0.3">
      <c r="A2884" s="16">
        <v>41240</v>
      </c>
      <c r="B2884" s="15">
        <v>7.14</v>
      </c>
      <c r="D2884" s="16">
        <v>41249</v>
      </c>
      <c r="E2884" s="15">
        <v>7.76</v>
      </c>
      <c r="Q2884" s="20"/>
      <c r="R2884" s="20"/>
    </row>
    <row r="2885" spans="1:18" x14ac:dyDescent="0.3">
      <c r="A2885" s="16">
        <v>41239</v>
      </c>
      <c r="B2885" s="15">
        <v>7.13</v>
      </c>
      <c r="D2885" s="16">
        <v>41248</v>
      </c>
      <c r="E2885" s="15">
        <v>7.5</v>
      </c>
      <c r="Q2885" s="20"/>
      <c r="R2885" s="20"/>
    </row>
    <row r="2886" spans="1:18" x14ac:dyDescent="0.3">
      <c r="A2886" s="16">
        <v>41236</v>
      </c>
      <c r="B2886" s="15">
        <v>7.3</v>
      </c>
      <c r="D2886" s="16">
        <v>41247</v>
      </c>
      <c r="E2886" s="15">
        <v>7.08</v>
      </c>
      <c r="Q2886" s="20"/>
      <c r="R2886" s="20"/>
    </row>
    <row r="2887" spans="1:18" x14ac:dyDescent="0.3">
      <c r="A2887" s="16">
        <v>41235</v>
      </c>
      <c r="B2887" s="15">
        <v>7.07</v>
      </c>
      <c r="D2887" s="16">
        <v>41246</v>
      </c>
      <c r="E2887" s="15">
        <v>7.35</v>
      </c>
      <c r="Q2887" s="20"/>
      <c r="R2887" s="20"/>
    </row>
    <row r="2888" spans="1:18" x14ac:dyDescent="0.3">
      <c r="A2888" s="16">
        <v>41234</v>
      </c>
      <c r="B2888" s="15">
        <v>7.06</v>
      </c>
      <c r="D2888" s="16">
        <v>41243</v>
      </c>
      <c r="E2888" s="15">
        <v>7.65</v>
      </c>
      <c r="Q2888" s="20"/>
      <c r="R2888" s="20"/>
    </row>
    <row r="2889" spans="1:18" x14ac:dyDescent="0.3">
      <c r="A2889" s="16">
        <v>41233</v>
      </c>
      <c r="B2889" s="15">
        <v>7.02</v>
      </c>
      <c r="D2889" s="16">
        <v>41242</v>
      </c>
      <c r="E2889" s="15">
        <v>8.11</v>
      </c>
      <c r="Q2889" s="20"/>
      <c r="R2889" s="20"/>
    </row>
    <row r="2890" spans="1:18" x14ac:dyDescent="0.3">
      <c r="A2890" s="16">
        <v>41232</v>
      </c>
      <c r="B2890" s="15">
        <v>6.99</v>
      </c>
      <c r="D2890" s="16">
        <v>41241</v>
      </c>
      <c r="E2890" s="15">
        <v>8.36</v>
      </c>
      <c r="Q2890" s="20"/>
      <c r="R2890" s="20"/>
    </row>
    <row r="2891" spans="1:18" x14ac:dyDescent="0.3">
      <c r="A2891" s="16">
        <v>41229</v>
      </c>
      <c r="B2891" s="15">
        <v>7.19</v>
      </c>
      <c r="D2891" s="16">
        <v>41240</v>
      </c>
      <c r="E2891" s="15">
        <v>8.3699999999999992</v>
      </c>
      <c r="Q2891" s="20"/>
      <c r="R2891" s="20"/>
    </row>
    <row r="2892" spans="1:18" x14ac:dyDescent="0.3">
      <c r="A2892" s="16">
        <v>41228</v>
      </c>
      <c r="B2892" s="15">
        <v>7.44</v>
      </c>
      <c r="D2892" s="16">
        <v>41239</v>
      </c>
      <c r="E2892" s="15">
        <v>8.35</v>
      </c>
      <c r="Q2892" s="20"/>
      <c r="R2892" s="20"/>
    </row>
    <row r="2893" spans="1:18" x14ac:dyDescent="0.3">
      <c r="A2893" s="16">
        <v>41227</v>
      </c>
      <c r="B2893" s="15">
        <v>8.26</v>
      </c>
      <c r="D2893" s="16">
        <v>41236</v>
      </c>
      <c r="E2893" s="15">
        <v>8.5299999999999994</v>
      </c>
      <c r="Q2893" s="20"/>
      <c r="R2893" s="20"/>
    </row>
    <row r="2894" spans="1:18" x14ac:dyDescent="0.3">
      <c r="A2894" s="16">
        <v>41226</v>
      </c>
      <c r="B2894" s="15">
        <v>8.76</v>
      </c>
      <c r="D2894" s="16">
        <v>41235</v>
      </c>
      <c r="E2894" s="15">
        <v>8.2899999999999991</v>
      </c>
      <c r="Q2894" s="20"/>
      <c r="R2894" s="20"/>
    </row>
    <row r="2895" spans="1:18" x14ac:dyDescent="0.3">
      <c r="A2895" s="16">
        <v>41225</v>
      </c>
      <c r="B2895" s="15">
        <v>9.4700000000000006</v>
      </c>
      <c r="D2895" s="16">
        <v>41234</v>
      </c>
      <c r="E2895" s="15">
        <v>8.2799999999999994</v>
      </c>
      <c r="Q2895" s="20"/>
      <c r="R2895" s="20"/>
    </row>
    <row r="2896" spans="1:18" x14ac:dyDescent="0.3">
      <c r="A2896" s="16">
        <v>41222</v>
      </c>
      <c r="B2896" s="15">
        <v>8.67</v>
      </c>
      <c r="D2896" s="16">
        <v>41233</v>
      </c>
      <c r="E2896" s="15">
        <v>8.2100000000000009</v>
      </c>
      <c r="Q2896" s="20"/>
      <c r="R2896" s="20"/>
    </row>
    <row r="2897" spans="1:18" x14ac:dyDescent="0.3">
      <c r="A2897" s="16">
        <v>41221</v>
      </c>
      <c r="B2897" s="15">
        <v>8.61</v>
      </c>
      <c r="D2897" s="16">
        <v>41232</v>
      </c>
      <c r="E2897" s="15">
        <v>8.19</v>
      </c>
      <c r="Q2897" s="20"/>
      <c r="R2897" s="20"/>
    </row>
    <row r="2898" spans="1:18" x14ac:dyDescent="0.3">
      <c r="A2898" s="16">
        <v>41220</v>
      </c>
      <c r="B2898" s="15">
        <v>8.56</v>
      </c>
      <c r="D2898" s="16">
        <v>41229</v>
      </c>
      <c r="E2898" s="15">
        <v>8.43</v>
      </c>
      <c r="Q2898" s="20"/>
      <c r="R2898" s="20"/>
    </row>
    <row r="2899" spans="1:18" x14ac:dyDescent="0.3">
      <c r="A2899" s="16">
        <v>41219</v>
      </c>
      <c r="B2899" s="15">
        <v>8.68</v>
      </c>
      <c r="D2899" s="16">
        <v>41228</v>
      </c>
      <c r="E2899" s="15">
        <v>8.68</v>
      </c>
      <c r="Q2899" s="20"/>
      <c r="R2899" s="20"/>
    </row>
    <row r="2900" spans="1:18" x14ac:dyDescent="0.3">
      <c r="A2900" s="16">
        <v>41218</v>
      </c>
      <c r="B2900" s="15">
        <v>8.59</v>
      </c>
      <c r="D2900" s="16">
        <v>41227</v>
      </c>
      <c r="E2900" s="15">
        <v>9.5500000000000007</v>
      </c>
      <c r="Q2900" s="20"/>
      <c r="R2900" s="20"/>
    </row>
    <row r="2901" spans="1:18" x14ac:dyDescent="0.3">
      <c r="A2901" s="16">
        <v>41215</v>
      </c>
      <c r="B2901" s="15">
        <v>8.44</v>
      </c>
      <c r="D2901" s="16">
        <v>41226</v>
      </c>
      <c r="E2901" s="15">
        <v>10.130000000000001</v>
      </c>
      <c r="Q2901" s="20"/>
      <c r="R2901" s="20"/>
    </row>
    <row r="2902" spans="1:18" x14ac:dyDescent="0.3">
      <c r="A2902" s="16">
        <v>41214</v>
      </c>
      <c r="B2902" s="15">
        <v>8.39</v>
      </c>
      <c r="D2902" s="16">
        <v>41225</v>
      </c>
      <c r="E2902" s="15">
        <v>10.91</v>
      </c>
      <c r="Q2902" s="20"/>
      <c r="R2902" s="20"/>
    </row>
    <row r="2903" spans="1:18" x14ac:dyDescent="0.3">
      <c r="A2903" s="16">
        <v>41213</v>
      </c>
      <c r="B2903" s="15">
        <v>8.58</v>
      </c>
      <c r="D2903" s="16">
        <v>41222</v>
      </c>
      <c r="E2903" s="15">
        <v>9.9700000000000006</v>
      </c>
      <c r="Q2903" s="20"/>
      <c r="R2903" s="20"/>
    </row>
    <row r="2904" spans="1:18" x14ac:dyDescent="0.3">
      <c r="A2904" s="16">
        <v>41212</v>
      </c>
      <c r="B2904" s="15">
        <v>8.48</v>
      </c>
      <c r="D2904" s="16">
        <v>41221</v>
      </c>
      <c r="E2904" s="15">
        <v>9.9</v>
      </c>
      <c r="Q2904" s="20"/>
      <c r="R2904" s="20"/>
    </row>
    <row r="2905" spans="1:18" x14ac:dyDescent="0.3">
      <c r="A2905" s="16">
        <v>41211</v>
      </c>
      <c r="B2905" s="15">
        <v>8.41</v>
      </c>
      <c r="D2905" s="16">
        <v>41220</v>
      </c>
      <c r="E2905" s="15">
        <v>9.82</v>
      </c>
      <c r="Q2905" s="20"/>
      <c r="R2905" s="20"/>
    </row>
    <row r="2906" spans="1:18" x14ac:dyDescent="0.3">
      <c r="A2906" s="16">
        <v>41208</v>
      </c>
      <c r="B2906" s="15">
        <v>8.2100000000000009</v>
      </c>
      <c r="D2906" s="16">
        <v>41219</v>
      </c>
      <c r="E2906" s="15">
        <v>9.98</v>
      </c>
      <c r="Q2906" s="20"/>
      <c r="R2906" s="20"/>
    </row>
    <row r="2907" spans="1:18" x14ac:dyDescent="0.3">
      <c r="A2907" s="16">
        <v>41207</v>
      </c>
      <c r="B2907" s="15">
        <v>8.01</v>
      </c>
      <c r="D2907" s="16">
        <v>41218</v>
      </c>
      <c r="E2907" s="15">
        <v>9.8699999999999992</v>
      </c>
      <c r="Q2907" s="20"/>
      <c r="R2907" s="20"/>
    </row>
    <row r="2908" spans="1:18" x14ac:dyDescent="0.3">
      <c r="A2908" s="16">
        <v>41206</v>
      </c>
      <c r="B2908" s="15">
        <v>8</v>
      </c>
      <c r="D2908" s="16">
        <v>41215</v>
      </c>
      <c r="E2908" s="15">
        <v>9.6999999999999993</v>
      </c>
      <c r="Q2908" s="20"/>
      <c r="R2908" s="20"/>
    </row>
    <row r="2909" spans="1:18" x14ac:dyDescent="0.3">
      <c r="A2909" s="16">
        <v>41205</v>
      </c>
      <c r="B2909" s="15">
        <v>8.2100000000000009</v>
      </c>
      <c r="D2909" s="16">
        <v>41214</v>
      </c>
      <c r="E2909" s="15">
        <v>9.6999999999999993</v>
      </c>
      <c r="Q2909" s="20"/>
      <c r="R2909" s="20"/>
    </row>
    <row r="2910" spans="1:18" x14ac:dyDescent="0.3">
      <c r="A2910" s="16">
        <v>41204</v>
      </c>
      <c r="B2910" s="15">
        <v>8.25</v>
      </c>
      <c r="D2910" s="16">
        <v>41213</v>
      </c>
      <c r="E2910" s="15">
        <v>9.89</v>
      </c>
      <c r="Q2910" s="20"/>
      <c r="R2910" s="20"/>
    </row>
    <row r="2911" spans="1:18" x14ac:dyDescent="0.3">
      <c r="A2911" s="16">
        <v>41201</v>
      </c>
      <c r="B2911" s="15">
        <v>8.3000000000000007</v>
      </c>
      <c r="D2911" s="16">
        <v>41212</v>
      </c>
      <c r="E2911" s="15">
        <v>9.75</v>
      </c>
      <c r="Q2911" s="20"/>
      <c r="R2911" s="20"/>
    </row>
    <row r="2912" spans="1:18" x14ac:dyDescent="0.3">
      <c r="A2912" s="16">
        <v>41200</v>
      </c>
      <c r="B2912" s="15">
        <v>8.43</v>
      </c>
      <c r="D2912" s="16">
        <v>41211</v>
      </c>
      <c r="E2912" s="15">
        <v>9.6999999999999993</v>
      </c>
      <c r="Q2912" s="20"/>
      <c r="R2912" s="20"/>
    </row>
    <row r="2913" spans="1:18" x14ac:dyDescent="0.3">
      <c r="A2913" s="16">
        <v>41199</v>
      </c>
      <c r="B2913" s="15">
        <v>8.65</v>
      </c>
      <c r="D2913" s="16">
        <v>41208</v>
      </c>
      <c r="E2913" s="15">
        <v>9.4600000000000009</v>
      </c>
      <c r="Q2913" s="20"/>
      <c r="R2913" s="20"/>
    </row>
    <row r="2914" spans="1:18" x14ac:dyDescent="0.3">
      <c r="A2914" s="16">
        <v>41198</v>
      </c>
      <c r="B2914" s="15">
        <v>8.3699999999999992</v>
      </c>
      <c r="D2914" s="16">
        <v>41207</v>
      </c>
      <c r="E2914" s="15">
        <v>9.2200000000000006</v>
      </c>
      <c r="Q2914" s="20"/>
      <c r="R2914" s="20"/>
    </row>
    <row r="2915" spans="1:18" x14ac:dyDescent="0.3">
      <c r="A2915" s="16">
        <v>41197</v>
      </c>
      <c r="B2915" s="15">
        <v>8.0399999999999991</v>
      </c>
      <c r="D2915" s="16">
        <v>41206</v>
      </c>
      <c r="E2915" s="15">
        <v>9.2200000000000006</v>
      </c>
      <c r="Q2915" s="20"/>
      <c r="R2915" s="20"/>
    </row>
    <row r="2916" spans="1:18" x14ac:dyDescent="0.3">
      <c r="A2916" s="16">
        <v>41194</v>
      </c>
      <c r="B2916" s="15">
        <v>8.17</v>
      </c>
      <c r="D2916" s="16">
        <v>41205</v>
      </c>
      <c r="E2916" s="15">
        <v>9.4499999999999993</v>
      </c>
      <c r="Q2916" s="20"/>
      <c r="R2916" s="20"/>
    </row>
    <row r="2917" spans="1:18" x14ac:dyDescent="0.3">
      <c r="A2917" s="16">
        <v>41193</v>
      </c>
      <c r="B2917" s="15">
        <v>8.15</v>
      </c>
      <c r="D2917" s="16">
        <v>41204</v>
      </c>
      <c r="E2917" s="15">
        <v>9.48</v>
      </c>
      <c r="Q2917" s="20"/>
      <c r="R2917" s="20"/>
    </row>
    <row r="2918" spans="1:18" x14ac:dyDescent="0.3">
      <c r="A2918" s="16">
        <v>41192</v>
      </c>
      <c r="B2918" s="15">
        <v>8.07</v>
      </c>
      <c r="D2918" s="16">
        <v>41201</v>
      </c>
      <c r="E2918" s="15">
        <v>9.5399999999999991</v>
      </c>
      <c r="Q2918" s="20"/>
      <c r="R2918" s="20"/>
    </row>
    <row r="2919" spans="1:18" x14ac:dyDescent="0.3">
      <c r="A2919" s="16">
        <v>41191</v>
      </c>
      <c r="B2919" s="15">
        <v>8.24</v>
      </c>
      <c r="D2919" s="16">
        <v>41200</v>
      </c>
      <c r="E2919" s="15">
        <v>9.65</v>
      </c>
      <c r="Q2919" s="20"/>
      <c r="R2919" s="20"/>
    </row>
    <row r="2920" spans="1:18" x14ac:dyDescent="0.3">
      <c r="A2920" s="16">
        <v>41190</v>
      </c>
      <c r="B2920" s="15">
        <v>8.26</v>
      </c>
      <c r="D2920" s="16">
        <v>41199</v>
      </c>
      <c r="E2920" s="15">
        <v>9.89</v>
      </c>
      <c r="Q2920" s="20"/>
      <c r="R2920" s="20"/>
    </row>
    <row r="2921" spans="1:18" x14ac:dyDescent="0.3">
      <c r="A2921" s="16">
        <v>41187</v>
      </c>
      <c r="B2921" s="15">
        <v>8.15</v>
      </c>
      <c r="D2921" s="16">
        <v>41198</v>
      </c>
      <c r="E2921" s="15">
        <v>9.64</v>
      </c>
      <c r="Q2921" s="20"/>
      <c r="R2921" s="20"/>
    </row>
    <row r="2922" spans="1:18" x14ac:dyDescent="0.3">
      <c r="A2922" s="16">
        <v>41186</v>
      </c>
      <c r="B2922" s="15">
        <v>8</v>
      </c>
      <c r="D2922" s="16">
        <v>41197</v>
      </c>
      <c r="E2922" s="15">
        <v>9.2799999999999994</v>
      </c>
      <c r="Q2922" s="20"/>
      <c r="R2922" s="20"/>
    </row>
    <row r="2923" spans="1:18" x14ac:dyDescent="0.3">
      <c r="A2923" s="16">
        <v>41185</v>
      </c>
      <c r="B2923" s="15">
        <v>7.94</v>
      </c>
      <c r="D2923" s="16">
        <v>41194</v>
      </c>
      <c r="E2923" s="15">
        <v>9.41</v>
      </c>
      <c r="Q2923" s="20"/>
      <c r="R2923" s="20"/>
    </row>
    <row r="2924" spans="1:18" x14ac:dyDescent="0.3">
      <c r="A2924" s="16">
        <v>41184</v>
      </c>
      <c r="B2924" s="15">
        <v>8.24</v>
      </c>
      <c r="D2924" s="16">
        <v>41193</v>
      </c>
      <c r="E2924" s="15">
        <v>9.42</v>
      </c>
      <c r="Q2924" s="20"/>
      <c r="R2924" s="20"/>
    </row>
    <row r="2925" spans="1:18" x14ac:dyDescent="0.3">
      <c r="A2925" s="16">
        <v>41183</v>
      </c>
      <c r="B2925" s="15">
        <v>8.32</v>
      </c>
      <c r="D2925" s="16">
        <v>41192</v>
      </c>
      <c r="E2925" s="15">
        <v>9.36</v>
      </c>
      <c r="Q2925" s="20"/>
      <c r="R2925" s="20"/>
    </row>
    <row r="2926" spans="1:18" x14ac:dyDescent="0.3">
      <c r="A2926" s="16">
        <v>41180</v>
      </c>
      <c r="B2926" s="15">
        <v>8.34</v>
      </c>
      <c r="D2926" s="16">
        <v>41191</v>
      </c>
      <c r="E2926" s="15">
        <v>9.5399999999999991</v>
      </c>
      <c r="Q2926" s="20"/>
      <c r="R2926" s="20"/>
    </row>
    <row r="2927" spans="1:18" x14ac:dyDescent="0.3">
      <c r="A2927" s="16">
        <v>41179</v>
      </c>
      <c r="B2927" s="15">
        <v>8.23</v>
      </c>
      <c r="D2927" s="16">
        <v>41190</v>
      </c>
      <c r="E2927" s="15">
        <v>9.56</v>
      </c>
      <c r="Q2927" s="20"/>
      <c r="R2927" s="20"/>
    </row>
    <row r="2928" spans="1:18" x14ac:dyDescent="0.3">
      <c r="A2928" s="16">
        <v>41178</v>
      </c>
      <c r="B2928" s="15">
        <v>7.98</v>
      </c>
      <c r="D2928" s="16">
        <v>41187</v>
      </c>
      <c r="E2928" s="15">
        <v>9.44</v>
      </c>
      <c r="Q2928" s="20"/>
      <c r="R2928" s="20"/>
    </row>
    <row r="2929" spans="1:18" x14ac:dyDescent="0.3">
      <c r="A2929" s="16">
        <v>41177</v>
      </c>
      <c r="B2929" s="15">
        <v>7.84</v>
      </c>
      <c r="D2929" s="16">
        <v>41186</v>
      </c>
      <c r="E2929" s="15">
        <v>9.36</v>
      </c>
      <c r="Q2929" s="20"/>
      <c r="R2929" s="20"/>
    </row>
    <row r="2930" spans="1:18" x14ac:dyDescent="0.3">
      <c r="A2930" s="16">
        <v>41176</v>
      </c>
      <c r="B2930" s="15">
        <v>7.63</v>
      </c>
      <c r="D2930" s="16">
        <v>41185</v>
      </c>
      <c r="E2930" s="15">
        <v>9.27</v>
      </c>
      <c r="Q2930" s="20"/>
      <c r="R2930" s="20"/>
    </row>
    <row r="2931" spans="1:18" x14ac:dyDescent="0.3">
      <c r="A2931" s="16">
        <v>41173</v>
      </c>
      <c r="B2931" s="15">
        <v>7.82</v>
      </c>
      <c r="D2931" s="16">
        <v>41184</v>
      </c>
      <c r="E2931" s="15">
        <v>9.6300000000000008</v>
      </c>
      <c r="Q2931" s="20"/>
      <c r="R2931" s="20"/>
    </row>
    <row r="2932" spans="1:18" x14ac:dyDescent="0.3">
      <c r="A2932" s="16">
        <v>41172</v>
      </c>
      <c r="B2932" s="15">
        <v>8.0500000000000007</v>
      </c>
      <c r="D2932" s="16">
        <v>41183</v>
      </c>
      <c r="E2932" s="15">
        <v>9.6999999999999993</v>
      </c>
      <c r="Q2932" s="20"/>
      <c r="R2932" s="20"/>
    </row>
    <row r="2933" spans="1:18" x14ac:dyDescent="0.3">
      <c r="A2933" s="16">
        <v>41171</v>
      </c>
      <c r="B2933" s="15">
        <v>7.93</v>
      </c>
      <c r="D2933" s="16">
        <v>41180</v>
      </c>
      <c r="E2933" s="15">
        <v>9.7100000000000009</v>
      </c>
      <c r="Q2933" s="20"/>
      <c r="R2933" s="20"/>
    </row>
    <row r="2934" spans="1:18" x14ac:dyDescent="0.3">
      <c r="A2934" s="16">
        <v>41170</v>
      </c>
      <c r="B2934" s="15">
        <v>7.84</v>
      </c>
      <c r="D2934" s="16">
        <v>41179</v>
      </c>
      <c r="E2934" s="15">
        <v>9.61</v>
      </c>
      <c r="Q2934" s="20"/>
      <c r="R2934" s="20"/>
    </row>
    <row r="2935" spans="1:18" x14ac:dyDescent="0.3">
      <c r="A2935" s="16">
        <v>41169</v>
      </c>
      <c r="B2935" s="15">
        <v>7.78</v>
      </c>
      <c r="D2935" s="16">
        <v>41178</v>
      </c>
      <c r="E2935" s="15">
        <v>9.35</v>
      </c>
      <c r="Q2935" s="20"/>
      <c r="R2935" s="20"/>
    </row>
    <row r="2936" spans="1:18" x14ac:dyDescent="0.3">
      <c r="A2936" s="16">
        <v>41166</v>
      </c>
      <c r="B2936" s="15">
        <v>7.83</v>
      </c>
      <c r="D2936" s="16">
        <v>41177</v>
      </c>
      <c r="E2936" s="15">
        <v>9.2100000000000009</v>
      </c>
      <c r="Q2936" s="20"/>
      <c r="R2936" s="20"/>
    </row>
    <row r="2937" spans="1:18" x14ac:dyDescent="0.3">
      <c r="A2937" s="16">
        <v>41165</v>
      </c>
      <c r="B2937" s="15">
        <v>8.2100000000000009</v>
      </c>
      <c r="D2937" s="16">
        <v>41176</v>
      </c>
      <c r="E2937" s="15">
        <v>9.06</v>
      </c>
      <c r="Q2937" s="20"/>
      <c r="R2937" s="20"/>
    </row>
    <row r="2938" spans="1:18" x14ac:dyDescent="0.3">
      <c r="A2938" s="16">
        <v>41164</v>
      </c>
      <c r="B2938" s="15">
        <v>8.35</v>
      </c>
      <c r="D2938" s="16">
        <v>41173</v>
      </c>
      <c r="E2938" s="15">
        <v>9.2899999999999991</v>
      </c>
      <c r="Q2938" s="20"/>
      <c r="R2938" s="20"/>
    </row>
    <row r="2939" spans="1:18" x14ac:dyDescent="0.3">
      <c r="A2939" s="16">
        <v>41163</v>
      </c>
      <c r="B2939" s="15">
        <v>8.14</v>
      </c>
      <c r="D2939" s="16">
        <v>41172</v>
      </c>
      <c r="E2939" s="15">
        <v>9.57</v>
      </c>
      <c r="Q2939" s="20"/>
      <c r="R2939" s="20"/>
    </row>
    <row r="2940" spans="1:18" x14ac:dyDescent="0.3">
      <c r="A2940" s="16">
        <v>41162</v>
      </c>
      <c r="B2940" s="15">
        <v>8.23</v>
      </c>
      <c r="D2940" s="16">
        <v>41171</v>
      </c>
      <c r="E2940" s="15">
        <v>9.42</v>
      </c>
      <c r="Q2940" s="20"/>
      <c r="R2940" s="20"/>
    </row>
    <row r="2941" spans="1:18" x14ac:dyDescent="0.3">
      <c r="A2941" s="16">
        <v>41159</v>
      </c>
      <c r="B2941" s="15">
        <v>8.8000000000000007</v>
      </c>
      <c r="D2941" s="16">
        <v>41170</v>
      </c>
      <c r="E2941" s="15">
        <v>9.34</v>
      </c>
      <c r="Q2941" s="20"/>
      <c r="R2941" s="20"/>
    </row>
    <row r="2942" spans="1:18" x14ac:dyDescent="0.3">
      <c r="A2942" s="16">
        <v>41158</v>
      </c>
      <c r="B2942" s="15">
        <v>8.68</v>
      </c>
      <c r="D2942" s="16">
        <v>41169</v>
      </c>
      <c r="E2942" s="15">
        <v>9.2899999999999991</v>
      </c>
      <c r="Q2942" s="20"/>
      <c r="R2942" s="20"/>
    </row>
    <row r="2943" spans="1:18" x14ac:dyDescent="0.3">
      <c r="A2943" s="16">
        <v>41157</v>
      </c>
      <c r="B2943" s="15">
        <v>8.67</v>
      </c>
      <c r="D2943" s="16">
        <v>41166</v>
      </c>
      <c r="E2943" s="15">
        <v>9.35</v>
      </c>
      <c r="Q2943" s="20"/>
      <c r="R2943" s="20"/>
    </row>
    <row r="2944" spans="1:18" x14ac:dyDescent="0.3">
      <c r="A2944" s="16">
        <v>41156</v>
      </c>
      <c r="B2944" s="15">
        <v>8.6199999999999992</v>
      </c>
      <c r="D2944" s="16">
        <v>41165</v>
      </c>
      <c r="E2944" s="15">
        <v>9.75</v>
      </c>
      <c r="Q2944" s="20"/>
      <c r="R2944" s="20"/>
    </row>
    <row r="2945" spans="1:18" x14ac:dyDescent="0.3">
      <c r="A2945" s="16">
        <v>41155</v>
      </c>
      <c r="B2945" s="15">
        <v>8.68</v>
      </c>
      <c r="D2945" s="16">
        <v>41164</v>
      </c>
      <c r="E2945" s="15">
        <v>9.9</v>
      </c>
      <c r="Q2945" s="20"/>
      <c r="R2945" s="20"/>
    </row>
    <row r="2946" spans="1:18" x14ac:dyDescent="0.3">
      <c r="A2946" s="16">
        <v>41152</v>
      </c>
      <c r="B2946" s="15">
        <v>8.5</v>
      </c>
      <c r="D2946" s="16">
        <v>41163</v>
      </c>
      <c r="E2946" s="15">
        <v>9.6199999999999992</v>
      </c>
      <c r="Q2946" s="20"/>
      <c r="R2946" s="20"/>
    </row>
    <row r="2947" spans="1:18" x14ac:dyDescent="0.3">
      <c r="A2947" s="16">
        <v>41151</v>
      </c>
      <c r="B2947" s="15">
        <v>8.09</v>
      </c>
      <c r="D2947" s="16">
        <v>41162</v>
      </c>
      <c r="E2947" s="15">
        <v>9.74</v>
      </c>
      <c r="Q2947" s="20"/>
      <c r="R2947" s="20"/>
    </row>
    <row r="2948" spans="1:18" x14ac:dyDescent="0.3">
      <c r="A2948" s="16">
        <v>41150</v>
      </c>
      <c r="B2948" s="15">
        <v>8.1300000000000008</v>
      </c>
      <c r="D2948" s="16">
        <v>41159</v>
      </c>
      <c r="E2948" s="15">
        <v>10.34</v>
      </c>
      <c r="Q2948" s="20"/>
      <c r="R2948" s="20"/>
    </row>
    <row r="2949" spans="1:18" x14ac:dyDescent="0.3">
      <c r="A2949" s="16">
        <v>41149</v>
      </c>
      <c r="B2949" s="15">
        <v>8.43</v>
      </c>
      <c r="D2949" s="16">
        <v>41158</v>
      </c>
      <c r="E2949" s="15">
        <v>10.210000000000001</v>
      </c>
      <c r="Q2949" s="20"/>
      <c r="R2949" s="20"/>
    </row>
    <row r="2950" spans="1:18" x14ac:dyDescent="0.3">
      <c r="A2950" s="16">
        <v>41148</v>
      </c>
      <c r="B2950" s="15">
        <v>8.61</v>
      </c>
      <c r="D2950" s="16">
        <v>41157</v>
      </c>
      <c r="E2950" s="15">
        <v>10.199999999999999</v>
      </c>
      <c r="Q2950" s="20"/>
      <c r="R2950" s="20"/>
    </row>
    <row r="2951" spans="1:18" x14ac:dyDescent="0.3">
      <c r="A2951" s="16">
        <v>41145</v>
      </c>
      <c r="B2951" s="15">
        <v>8.6199999999999992</v>
      </c>
      <c r="D2951" s="16">
        <v>41156</v>
      </c>
      <c r="E2951" s="15">
        <v>10.130000000000001</v>
      </c>
      <c r="Q2951" s="20"/>
      <c r="R2951" s="20"/>
    </row>
    <row r="2952" spans="1:18" x14ac:dyDescent="0.3">
      <c r="A2952" s="16">
        <v>41144</v>
      </c>
      <c r="B2952" s="15">
        <v>8.61</v>
      </c>
      <c r="D2952" s="16">
        <v>41155</v>
      </c>
      <c r="E2952" s="15">
        <v>10.210000000000001</v>
      </c>
      <c r="Q2952" s="20"/>
      <c r="R2952" s="20"/>
    </row>
    <row r="2953" spans="1:18" x14ac:dyDescent="0.3">
      <c r="A2953" s="16">
        <v>41143</v>
      </c>
      <c r="B2953" s="15">
        <v>8.49</v>
      </c>
      <c r="D2953" s="16">
        <v>41152</v>
      </c>
      <c r="E2953" s="15">
        <v>10.039999999999999</v>
      </c>
      <c r="Q2953" s="20"/>
      <c r="R2953" s="20"/>
    </row>
    <row r="2954" spans="1:18" x14ac:dyDescent="0.3">
      <c r="A2954" s="16">
        <v>41142</v>
      </c>
      <c r="B2954" s="15">
        <v>8.3699999999999992</v>
      </c>
      <c r="D2954" s="16">
        <v>41151</v>
      </c>
      <c r="E2954" s="15">
        <v>9.49</v>
      </c>
      <c r="Q2954" s="20"/>
      <c r="R2954" s="20"/>
    </row>
    <row r="2955" spans="1:18" x14ac:dyDescent="0.3">
      <c r="A2955" s="16">
        <v>41141</v>
      </c>
      <c r="B2955" s="15">
        <v>8.1</v>
      </c>
      <c r="D2955" s="16">
        <v>41150</v>
      </c>
      <c r="E2955" s="15">
        <v>9.59</v>
      </c>
      <c r="Q2955" s="20"/>
      <c r="R2955" s="20"/>
    </row>
    <row r="2956" spans="1:18" x14ac:dyDescent="0.3">
      <c r="A2956" s="16">
        <v>41138</v>
      </c>
      <c r="B2956" s="15">
        <v>8.15</v>
      </c>
      <c r="D2956" s="16">
        <v>41149</v>
      </c>
      <c r="E2956" s="15">
        <v>9.98</v>
      </c>
      <c r="Q2956" s="20"/>
      <c r="R2956" s="20"/>
    </row>
    <row r="2957" spans="1:18" x14ac:dyDescent="0.3">
      <c r="A2957" s="16">
        <v>41137</v>
      </c>
      <c r="B2957" s="15">
        <v>8.16</v>
      </c>
      <c r="D2957" s="16">
        <v>41148</v>
      </c>
      <c r="E2957" s="15">
        <v>10.199999999999999</v>
      </c>
      <c r="Q2957" s="20"/>
      <c r="R2957" s="20"/>
    </row>
    <row r="2958" spans="1:18" x14ac:dyDescent="0.3">
      <c r="A2958" s="16">
        <v>41136</v>
      </c>
      <c r="B2958" s="15">
        <v>7.93</v>
      </c>
      <c r="D2958" s="16">
        <v>41145</v>
      </c>
      <c r="E2958" s="15">
        <v>10.17</v>
      </c>
      <c r="Q2958" s="20"/>
      <c r="R2958" s="20"/>
    </row>
    <row r="2959" spans="1:18" x14ac:dyDescent="0.3">
      <c r="A2959" s="16">
        <v>41135</v>
      </c>
      <c r="B2959" s="15">
        <v>8.1199999999999992</v>
      </c>
      <c r="D2959" s="16">
        <v>41144</v>
      </c>
      <c r="E2959" s="15">
        <v>10.17</v>
      </c>
      <c r="Q2959" s="20"/>
      <c r="R2959" s="20"/>
    </row>
    <row r="2960" spans="1:18" x14ac:dyDescent="0.3">
      <c r="A2960" s="16">
        <v>41134</v>
      </c>
      <c r="B2960" s="15">
        <v>7.93</v>
      </c>
      <c r="D2960" s="16">
        <v>41143</v>
      </c>
      <c r="E2960" s="15">
        <v>10.050000000000001</v>
      </c>
      <c r="Q2960" s="20"/>
      <c r="R2960" s="20"/>
    </row>
    <row r="2961" spans="1:18" x14ac:dyDescent="0.3">
      <c r="A2961" s="16">
        <v>41131</v>
      </c>
      <c r="B2961" s="15">
        <v>7.64</v>
      </c>
      <c r="D2961" s="16">
        <v>41142</v>
      </c>
      <c r="E2961" s="15">
        <v>9.91</v>
      </c>
      <c r="Q2961" s="20"/>
      <c r="R2961" s="20"/>
    </row>
    <row r="2962" spans="1:18" x14ac:dyDescent="0.3">
      <c r="A2962" s="16">
        <v>41130</v>
      </c>
      <c r="B2962" s="15">
        <v>7.58</v>
      </c>
      <c r="D2962" s="16">
        <v>41141</v>
      </c>
      <c r="E2962" s="15">
        <v>9.5299999999999994</v>
      </c>
      <c r="Q2962" s="20"/>
      <c r="R2962" s="20"/>
    </row>
    <row r="2963" spans="1:18" x14ac:dyDescent="0.3">
      <c r="A2963" s="16">
        <v>41129</v>
      </c>
      <c r="B2963" s="15">
        <v>7.68</v>
      </c>
      <c r="D2963" s="16">
        <v>41138</v>
      </c>
      <c r="E2963" s="15">
        <v>9.6</v>
      </c>
      <c r="Q2963" s="20"/>
      <c r="R2963" s="20"/>
    </row>
    <row r="2964" spans="1:18" x14ac:dyDescent="0.3">
      <c r="A2964" s="16">
        <v>41128</v>
      </c>
      <c r="B2964" s="15">
        <v>7.77</v>
      </c>
      <c r="D2964" s="16">
        <v>41137</v>
      </c>
      <c r="E2964" s="15">
        <v>9.61</v>
      </c>
      <c r="Q2964" s="20"/>
      <c r="R2964" s="20"/>
    </row>
    <row r="2965" spans="1:18" x14ac:dyDescent="0.3">
      <c r="A2965" s="16">
        <v>41127</v>
      </c>
      <c r="B2965" s="15">
        <v>7.65</v>
      </c>
      <c r="D2965" s="16">
        <v>41136</v>
      </c>
      <c r="E2965" s="15">
        <v>9.39</v>
      </c>
      <c r="Q2965" s="20"/>
      <c r="R2965" s="20"/>
    </row>
    <row r="2966" spans="1:18" x14ac:dyDescent="0.3">
      <c r="A2966" s="16">
        <v>41124</v>
      </c>
      <c r="B2966" s="15">
        <v>7.55</v>
      </c>
      <c r="D2966" s="16">
        <v>41135</v>
      </c>
      <c r="E2966" s="15">
        <v>9.56</v>
      </c>
      <c r="Q2966" s="20"/>
      <c r="R2966" s="20"/>
    </row>
    <row r="2967" spans="1:18" x14ac:dyDescent="0.3">
      <c r="A2967" s="16">
        <v>41123</v>
      </c>
      <c r="B2967" s="15">
        <v>7.52</v>
      </c>
      <c r="D2967" s="16">
        <v>41134</v>
      </c>
      <c r="E2967" s="15">
        <v>9.32</v>
      </c>
      <c r="Q2967" s="20"/>
      <c r="R2967" s="20"/>
    </row>
    <row r="2968" spans="1:18" x14ac:dyDescent="0.3">
      <c r="A2968" s="16">
        <v>41122</v>
      </c>
      <c r="B2968" s="15">
        <v>7.42</v>
      </c>
      <c r="D2968" s="16">
        <v>41131</v>
      </c>
      <c r="E2968" s="15">
        <v>8.9700000000000006</v>
      </c>
      <c r="Q2968" s="20"/>
      <c r="R2968" s="20"/>
    </row>
    <row r="2969" spans="1:18" x14ac:dyDescent="0.3">
      <c r="A2969" s="16">
        <v>41121</v>
      </c>
      <c r="B2969" s="15">
        <v>7.38</v>
      </c>
      <c r="D2969" s="16">
        <v>41130</v>
      </c>
      <c r="E2969" s="15">
        <v>8.9</v>
      </c>
      <c r="Q2969" s="20"/>
      <c r="R2969" s="20"/>
    </row>
    <row r="2970" spans="1:18" x14ac:dyDescent="0.3">
      <c r="A2970" s="16">
        <v>41120</v>
      </c>
      <c r="B2970" s="15">
        <v>7.04</v>
      </c>
      <c r="D2970" s="16">
        <v>41129</v>
      </c>
      <c r="E2970" s="15">
        <v>9.0399999999999991</v>
      </c>
      <c r="Q2970" s="20"/>
      <c r="R2970" s="20"/>
    </row>
    <row r="2971" spans="1:18" x14ac:dyDescent="0.3">
      <c r="A2971" s="16">
        <v>41117</v>
      </c>
      <c r="B2971" s="15">
        <v>7.37</v>
      </c>
      <c r="D2971" s="16">
        <v>41128</v>
      </c>
      <c r="E2971" s="15">
        <v>9.1199999999999992</v>
      </c>
      <c r="Q2971" s="20"/>
      <c r="R2971" s="20"/>
    </row>
    <row r="2972" spans="1:18" x14ac:dyDescent="0.3">
      <c r="A2972" s="16">
        <v>41116</v>
      </c>
      <c r="B2972" s="15">
        <v>7.42</v>
      </c>
      <c r="D2972" s="16">
        <v>41127</v>
      </c>
      <c r="E2972" s="15">
        <v>9</v>
      </c>
      <c r="Q2972" s="20"/>
      <c r="R2972" s="20"/>
    </row>
    <row r="2973" spans="1:18" x14ac:dyDescent="0.3">
      <c r="A2973" s="16">
        <v>41115</v>
      </c>
      <c r="B2973" s="15">
        <v>7.29</v>
      </c>
      <c r="D2973" s="16">
        <v>41124</v>
      </c>
      <c r="E2973" s="15">
        <v>8.8699999999999992</v>
      </c>
      <c r="Q2973" s="20"/>
      <c r="R2973" s="20"/>
    </row>
    <row r="2974" spans="1:18" x14ac:dyDescent="0.3">
      <c r="A2974" s="16">
        <v>41114</v>
      </c>
      <c r="B2974" s="15">
        <v>7.64</v>
      </c>
      <c r="D2974" s="16">
        <v>41123</v>
      </c>
      <c r="E2974" s="15">
        <v>8.83</v>
      </c>
      <c r="Q2974" s="20"/>
      <c r="R2974" s="20"/>
    </row>
    <row r="2975" spans="1:18" x14ac:dyDescent="0.3">
      <c r="A2975" s="16">
        <v>41113</v>
      </c>
      <c r="B2975" s="15">
        <v>7.56</v>
      </c>
      <c r="D2975" s="16">
        <v>41122</v>
      </c>
      <c r="E2975" s="15">
        <v>8.7200000000000006</v>
      </c>
      <c r="Q2975" s="20"/>
      <c r="R2975" s="20"/>
    </row>
    <row r="2976" spans="1:18" x14ac:dyDescent="0.3">
      <c r="A2976" s="16">
        <v>41110</v>
      </c>
      <c r="B2976" s="15">
        <v>7.57</v>
      </c>
      <c r="D2976" s="16">
        <v>41121</v>
      </c>
      <c r="E2976" s="15">
        <v>8.67</v>
      </c>
      <c r="Q2976" s="20"/>
      <c r="R2976" s="20"/>
    </row>
    <row r="2977" spans="1:18" x14ac:dyDescent="0.3">
      <c r="A2977" s="16">
        <v>41109</v>
      </c>
      <c r="B2977" s="15">
        <v>7.3</v>
      </c>
      <c r="D2977" s="16">
        <v>41120</v>
      </c>
      <c r="E2977" s="15">
        <v>8.31</v>
      </c>
      <c r="Q2977" s="20"/>
      <c r="R2977" s="20"/>
    </row>
    <row r="2978" spans="1:18" x14ac:dyDescent="0.3">
      <c r="A2978" s="16">
        <v>41108</v>
      </c>
      <c r="B2978" s="15">
        <v>7.59</v>
      </c>
      <c r="D2978" s="16">
        <v>41117</v>
      </c>
      <c r="E2978" s="15">
        <v>8.69</v>
      </c>
      <c r="Q2978" s="20"/>
      <c r="R2978" s="20"/>
    </row>
    <row r="2979" spans="1:18" x14ac:dyDescent="0.3">
      <c r="A2979" s="16">
        <v>41107</v>
      </c>
      <c r="B2979" s="15">
        <v>8.14</v>
      </c>
      <c r="D2979" s="16">
        <v>41116</v>
      </c>
      <c r="E2979" s="15">
        <v>8.76</v>
      </c>
      <c r="Q2979" s="20"/>
      <c r="R2979" s="20"/>
    </row>
    <row r="2980" spans="1:18" x14ac:dyDescent="0.3">
      <c r="A2980" s="16">
        <v>41106</v>
      </c>
      <c r="B2980" s="15">
        <v>8.0299999999999994</v>
      </c>
      <c r="D2980" s="16">
        <v>41115</v>
      </c>
      <c r="E2980" s="15">
        <v>8.6300000000000008</v>
      </c>
      <c r="Q2980" s="20"/>
      <c r="R2980" s="20"/>
    </row>
    <row r="2981" spans="1:18" x14ac:dyDescent="0.3">
      <c r="A2981" s="16">
        <v>41103</v>
      </c>
      <c r="B2981" s="15">
        <v>8.11</v>
      </c>
      <c r="D2981" s="16">
        <v>41114</v>
      </c>
      <c r="E2981" s="15">
        <v>9</v>
      </c>
      <c r="Q2981" s="20"/>
      <c r="R2981" s="20"/>
    </row>
    <row r="2982" spans="1:18" x14ac:dyDescent="0.3">
      <c r="A2982" s="16">
        <v>41102</v>
      </c>
      <c r="B2982" s="15">
        <v>8.1199999999999992</v>
      </c>
      <c r="D2982" s="16">
        <v>41113</v>
      </c>
      <c r="E2982" s="15">
        <v>8.92</v>
      </c>
      <c r="Q2982" s="20"/>
      <c r="R2982" s="20"/>
    </row>
    <row r="2983" spans="1:18" x14ac:dyDescent="0.3">
      <c r="A2983" s="16">
        <v>41101</v>
      </c>
      <c r="B2983" s="15">
        <v>8.3800000000000008</v>
      </c>
      <c r="D2983" s="16">
        <v>41110</v>
      </c>
      <c r="E2983" s="15">
        <v>8.93</v>
      </c>
      <c r="Q2983" s="20"/>
      <c r="R2983" s="20"/>
    </row>
    <row r="2984" spans="1:18" x14ac:dyDescent="0.3">
      <c r="A2984" s="16">
        <v>41100</v>
      </c>
      <c r="B2984" s="15">
        <v>8.42</v>
      </c>
      <c r="D2984" s="16">
        <v>41109</v>
      </c>
      <c r="E2984" s="15">
        <v>8.64</v>
      </c>
      <c r="Q2984" s="20"/>
      <c r="R2984" s="20"/>
    </row>
    <row r="2985" spans="1:18" x14ac:dyDescent="0.3">
      <c r="A2985" s="16">
        <v>41099</v>
      </c>
      <c r="B2985" s="15">
        <v>8.48</v>
      </c>
      <c r="D2985" s="16">
        <v>41108</v>
      </c>
      <c r="E2985" s="15">
        <v>8.94</v>
      </c>
      <c r="Q2985" s="20"/>
      <c r="R2985" s="20"/>
    </row>
    <row r="2986" spans="1:18" x14ac:dyDescent="0.3">
      <c r="A2986" s="16">
        <v>41096</v>
      </c>
      <c r="B2986" s="15">
        <v>8.5399999999999991</v>
      </c>
      <c r="D2986" s="16">
        <v>41107</v>
      </c>
      <c r="E2986" s="15">
        <v>9.52</v>
      </c>
      <c r="Q2986" s="20"/>
      <c r="R2986" s="20"/>
    </row>
    <row r="2987" spans="1:18" x14ac:dyDescent="0.3">
      <c r="A2987" s="16">
        <v>41095</v>
      </c>
      <c r="B2987" s="15">
        <v>8.85</v>
      </c>
      <c r="D2987" s="16">
        <v>41106</v>
      </c>
      <c r="E2987" s="15">
        <v>9.36</v>
      </c>
      <c r="Q2987" s="20"/>
      <c r="R2987" s="20"/>
    </row>
    <row r="2988" spans="1:18" x14ac:dyDescent="0.3">
      <c r="A2988" s="16">
        <v>41094</v>
      </c>
      <c r="B2988" s="15">
        <v>8.7899999999999991</v>
      </c>
      <c r="D2988" s="16">
        <v>41103</v>
      </c>
      <c r="E2988" s="15">
        <v>9.52</v>
      </c>
      <c r="Q2988" s="20"/>
      <c r="R2988" s="20"/>
    </row>
    <row r="2989" spans="1:18" x14ac:dyDescent="0.3">
      <c r="A2989" s="16">
        <v>41093</v>
      </c>
      <c r="B2989" s="15">
        <v>8.85</v>
      </c>
      <c r="D2989" s="16">
        <v>41102</v>
      </c>
      <c r="E2989" s="15">
        <v>9.5399999999999991</v>
      </c>
      <c r="Q2989" s="20"/>
      <c r="R2989" s="20"/>
    </row>
    <row r="2990" spans="1:18" x14ac:dyDescent="0.3">
      <c r="A2990" s="16">
        <v>41092</v>
      </c>
      <c r="B2990" s="15">
        <v>8.64</v>
      </c>
      <c r="D2990" s="16">
        <v>41101</v>
      </c>
      <c r="E2990" s="15">
        <v>9.91</v>
      </c>
      <c r="Q2990" s="20"/>
      <c r="R2990" s="20"/>
    </row>
    <row r="2991" spans="1:18" x14ac:dyDescent="0.3">
      <c r="A2991" s="16">
        <v>41089</v>
      </c>
      <c r="B2991" s="15">
        <v>8.7799999999999994</v>
      </c>
      <c r="D2991" s="16">
        <v>41100</v>
      </c>
      <c r="E2991" s="15">
        <v>9.94</v>
      </c>
      <c r="Q2991" s="20"/>
      <c r="R2991" s="20"/>
    </row>
    <row r="2992" spans="1:18" x14ac:dyDescent="0.3">
      <c r="A2992" s="16">
        <v>41088</v>
      </c>
      <c r="B2992" s="15">
        <v>8.4700000000000006</v>
      </c>
      <c r="D2992" s="16">
        <v>41099</v>
      </c>
      <c r="E2992" s="15">
        <v>9.9700000000000006</v>
      </c>
      <c r="Q2992" s="20"/>
      <c r="R2992" s="20"/>
    </row>
    <row r="2993" spans="1:18" x14ac:dyDescent="0.3">
      <c r="A2993" s="16">
        <v>41087</v>
      </c>
      <c r="B2993" s="15">
        <v>8.4499999999999993</v>
      </c>
      <c r="D2993" s="16">
        <v>41096</v>
      </c>
      <c r="E2993" s="15">
        <v>10.06</v>
      </c>
      <c r="Q2993" s="20"/>
      <c r="R2993" s="20"/>
    </row>
    <row r="2994" spans="1:18" x14ac:dyDescent="0.3">
      <c r="A2994" s="16">
        <v>41086</v>
      </c>
      <c r="B2994" s="15">
        <v>8.5299999999999994</v>
      </c>
      <c r="D2994" s="16">
        <v>41095</v>
      </c>
      <c r="E2994" s="15">
        <v>10.46</v>
      </c>
      <c r="Q2994" s="20"/>
      <c r="R2994" s="20"/>
    </row>
    <row r="2995" spans="1:18" x14ac:dyDescent="0.3">
      <c r="A2995" s="16">
        <v>41085</v>
      </c>
      <c r="B2995" s="15">
        <v>8.5299999999999994</v>
      </c>
      <c r="D2995" s="16">
        <v>41094</v>
      </c>
      <c r="E2995" s="15">
        <v>10.42</v>
      </c>
      <c r="Q2995" s="20"/>
      <c r="R2995" s="20"/>
    </row>
    <row r="2996" spans="1:18" x14ac:dyDescent="0.3">
      <c r="A2996" s="16">
        <v>41082</v>
      </c>
      <c r="B2996" s="15">
        <v>8.65</v>
      </c>
      <c r="D2996" s="16">
        <v>41093</v>
      </c>
      <c r="E2996" s="15">
        <v>10.49</v>
      </c>
      <c r="Q2996" s="20"/>
      <c r="R2996" s="20"/>
    </row>
    <row r="2997" spans="1:18" x14ac:dyDescent="0.3">
      <c r="A2997" s="16">
        <v>41081</v>
      </c>
      <c r="B2997" s="15">
        <v>8.02</v>
      </c>
      <c r="D2997" s="16">
        <v>41092</v>
      </c>
      <c r="E2997" s="15">
        <v>10.26</v>
      </c>
      <c r="Q2997" s="20"/>
      <c r="R2997" s="20"/>
    </row>
    <row r="2998" spans="1:18" x14ac:dyDescent="0.3">
      <c r="A2998" s="16">
        <v>41080</v>
      </c>
      <c r="B2998" s="15">
        <v>7.96</v>
      </c>
      <c r="D2998" s="16">
        <v>41089</v>
      </c>
      <c r="E2998" s="15">
        <v>10.38</v>
      </c>
      <c r="Q2998" s="20"/>
      <c r="R2998" s="20"/>
    </row>
    <row r="2999" spans="1:18" x14ac:dyDescent="0.3">
      <c r="A2999" s="16">
        <v>41079</v>
      </c>
      <c r="B2999" s="15">
        <v>8.0500000000000007</v>
      </c>
      <c r="D2999" s="16">
        <v>41088</v>
      </c>
      <c r="E2999" s="15">
        <v>10.01</v>
      </c>
      <c r="Q2999" s="20"/>
      <c r="R2999" s="20"/>
    </row>
    <row r="3000" spans="1:18" x14ac:dyDescent="0.3">
      <c r="A3000" s="16">
        <v>41078</v>
      </c>
      <c r="B3000" s="15">
        <v>7.86</v>
      </c>
      <c r="D3000" s="16">
        <v>41087</v>
      </c>
      <c r="E3000" s="15">
        <v>9.99</v>
      </c>
      <c r="Q3000" s="20"/>
      <c r="R3000" s="20"/>
    </row>
    <row r="3001" spans="1:18" x14ac:dyDescent="0.3">
      <c r="A3001" s="16">
        <v>41075</v>
      </c>
      <c r="B3001" s="15">
        <v>7.75</v>
      </c>
      <c r="D3001" s="16">
        <v>41086</v>
      </c>
      <c r="E3001" s="15">
        <v>10.09</v>
      </c>
      <c r="Q3001" s="20"/>
      <c r="R3001" s="20"/>
    </row>
    <row r="3002" spans="1:18" x14ac:dyDescent="0.3">
      <c r="A3002" s="16">
        <v>41074</v>
      </c>
      <c r="B3002" s="15">
        <v>7.35</v>
      </c>
      <c r="D3002" s="16">
        <v>41085</v>
      </c>
      <c r="E3002" s="15">
        <v>10.02</v>
      </c>
      <c r="Q3002" s="20"/>
      <c r="R3002" s="20"/>
    </row>
    <row r="3003" spans="1:18" x14ac:dyDescent="0.3">
      <c r="A3003" s="16">
        <v>41073</v>
      </c>
      <c r="B3003" s="15">
        <v>7.23</v>
      </c>
      <c r="D3003" s="16">
        <v>41082</v>
      </c>
      <c r="E3003" s="15">
        <v>10.18</v>
      </c>
      <c r="Q3003" s="20"/>
      <c r="R3003" s="20"/>
    </row>
    <row r="3004" spans="1:18" x14ac:dyDescent="0.3">
      <c r="A3004" s="16">
        <v>41072</v>
      </c>
      <c r="B3004" s="15">
        <v>7.15</v>
      </c>
      <c r="D3004" s="16">
        <v>41081</v>
      </c>
      <c r="E3004" s="15">
        <v>9.44</v>
      </c>
      <c r="Q3004" s="20"/>
      <c r="R3004" s="20"/>
    </row>
    <row r="3005" spans="1:18" x14ac:dyDescent="0.3">
      <c r="A3005" s="16">
        <v>41071</v>
      </c>
      <c r="B3005" s="15">
        <v>7.12</v>
      </c>
      <c r="D3005" s="16">
        <v>41080</v>
      </c>
      <c r="E3005" s="15">
        <v>9.3699999999999992</v>
      </c>
      <c r="Q3005" s="20"/>
      <c r="R3005" s="20"/>
    </row>
    <row r="3006" spans="1:18" x14ac:dyDescent="0.3">
      <c r="A3006" s="16">
        <v>41068</v>
      </c>
      <c r="B3006" s="15">
        <v>7.11</v>
      </c>
      <c r="D3006" s="16">
        <v>41079</v>
      </c>
      <c r="E3006" s="15">
        <v>9.4700000000000006</v>
      </c>
      <c r="Q3006" s="20"/>
      <c r="R3006" s="20"/>
    </row>
    <row r="3007" spans="1:18" x14ac:dyDescent="0.3">
      <c r="A3007" s="16">
        <v>41067</v>
      </c>
      <c r="B3007" s="15">
        <v>6.98</v>
      </c>
      <c r="D3007" s="16">
        <v>41078</v>
      </c>
      <c r="E3007" s="15">
        <v>9.25</v>
      </c>
      <c r="Q3007" s="20"/>
      <c r="R3007" s="20"/>
    </row>
    <row r="3008" spans="1:18" x14ac:dyDescent="0.3">
      <c r="A3008" s="16">
        <v>41066</v>
      </c>
      <c r="B3008" s="15">
        <v>6.88</v>
      </c>
      <c r="D3008" s="16">
        <v>41075</v>
      </c>
      <c r="E3008" s="15">
        <v>9.1300000000000008</v>
      </c>
      <c r="Q3008" s="20"/>
      <c r="R3008" s="20"/>
    </row>
    <row r="3009" spans="1:18" x14ac:dyDescent="0.3">
      <c r="A3009" s="16">
        <v>41065</v>
      </c>
      <c r="B3009" s="15">
        <v>6.9</v>
      </c>
      <c r="D3009" s="16">
        <v>41074</v>
      </c>
      <c r="E3009" s="15">
        <v>8.6999999999999993</v>
      </c>
      <c r="Q3009" s="20"/>
      <c r="R3009" s="20"/>
    </row>
    <row r="3010" spans="1:18" x14ac:dyDescent="0.3">
      <c r="A3010" s="16">
        <v>41064</v>
      </c>
      <c r="B3010" s="15">
        <v>6.88</v>
      </c>
      <c r="D3010" s="16">
        <v>41073</v>
      </c>
      <c r="E3010" s="15">
        <v>8.58</v>
      </c>
      <c r="Q3010" s="20"/>
      <c r="R3010" s="20"/>
    </row>
    <row r="3011" spans="1:18" x14ac:dyDescent="0.3">
      <c r="A3011" s="16">
        <v>41061</v>
      </c>
      <c r="B3011" s="15">
        <v>6.89</v>
      </c>
      <c r="D3011" s="16">
        <v>41072</v>
      </c>
      <c r="E3011" s="15">
        <v>8.49</v>
      </c>
      <c r="Q3011" s="20"/>
      <c r="R3011" s="20"/>
    </row>
    <row r="3012" spans="1:18" x14ac:dyDescent="0.3">
      <c r="A3012" s="16">
        <v>41060</v>
      </c>
      <c r="B3012" s="15">
        <v>6.78</v>
      </c>
      <c r="D3012" s="16">
        <v>41071</v>
      </c>
      <c r="E3012" s="15">
        <v>8.4600000000000009</v>
      </c>
      <c r="Q3012" s="20"/>
      <c r="R3012" s="20"/>
    </row>
    <row r="3013" spans="1:18" x14ac:dyDescent="0.3">
      <c r="A3013" s="16">
        <v>41059</v>
      </c>
      <c r="B3013" s="15">
        <v>6.94</v>
      </c>
      <c r="D3013" s="16">
        <v>41068</v>
      </c>
      <c r="E3013" s="15">
        <v>8.4499999999999993</v>
      </c>
      <c r="Q3013" s="20"/>
      <c r="R3013" s="20"/>
    </row>
    <row r="3014" spans="1:18" x14ac:dyDescent="0.3">
      <c r="A3014" s="16">
        <v>41058</v>
      </c>
      <c r="B3014" s="15">
        <v>7.08</v>
      </c>
      <c r="D3014" s="16">
        <v>41067</v>
      </c>
      <c r="E3014" s="15">
        <v>8.31</v>
      </c>
      <c r="Q3014" s="20"/>
      <c r="R3014" s="20"/>
    </row>
    <row r="3015" spans="1:18" x14ac:dyDescent="0.3">
      <c r="A3015" s="16">
        <v>41057</v>
      </c>
      <c r="B3015" s="15">
        <v>7.24</v>
      </c>
      <c r="D3015" s="16">
        <v>41066</v>
      </c>
      <c r="E3015" s="15">
        <v>8.2200000000000006</v>
      </c>
      <c r="Q3015" s="20"/>
      <c r="R3015" s="20"/>
    </row>
    <row r="3016" spans="1:18" x14ac:dyDescent="0.3">
      <c r="A3016" s="16">
        <v>41054</v>
      </c>
      <c r="B3016" s="15">
        <v>7.36</v>
      </c>
      <c r="D3016" s="16">
        <v>41065</v>
      </c>
      <c r="E3016" s="15">
        <v>8.25</v>
      </c>
      <c r="Q3016" s="20"/>
      <c r="R3016" s="20"/>
    </row>
    <row r="3017" spans="1:18" x14ac:dyDescent="0.3">
      <c r="A3017" s="16">
        <v>41053</v>
      </c>
      <c r="B3017" s="15">
        <v>7.34</v>
      </c>
      <c r="D3017" s="16">
        <v>41064</v>
      </c>
      <c r="E3017" s="15">
        <v>8.2100000000000009</v>
      </c>
      <c r="Q3017" s="20"/>
      <c r="R3017" s="20"/>
    </row>
    <row r="3018" spans="1:18" x14ac:dyDescent="0.3">
      <c r="A3018" s="16">
        <v>41052</v>
      </c>
      <c r="B3018" s="15">
        <v>7.22</v>
      </c>
      <c r="D3018" s="16">
        <v>41061</v>
      </c>
      <c r="E3018" s="15">
        <v>8.2200000000000006</v>
      </c>
      <c r="Q3018" s="20"/>
      <c r="R3018" s="20"/>
    </row>
    <row r="3019" spans="1:18" x14ac:dyDescent="0.3">
      <c r="A3019" s="16">
        <v>41051</v>
      </c>
      <c r="B3019" s="15">
        <v>7.43</v>
      </c>
      <c r="D3019" s="16">
        <v>41060</v>
      </c>
      <c r="E3019" s="15">
        <v>8.1300000000000008</v>
      </c>
      <c r="Q3019" s="20"/>
      <c r="R3019" s="20"/>
    </row>
    <row r="3020" spans="1:18" x14ac:dyDescent="0.3">
      <c r="A3020" s="16">
        <v>41050</v>
      </c>
      <c r="B3020" s="15">
        <v>7.12</v>
      </c>
      <c r="D3020" s="16">
        <v>41059</v>
      </c>
      <c r="E3020" s="15">
        <v>8.36</v>
      </c>
      <c r="Q3020" s="20"/>
      <c r="R3020" s="20"/>
    </row>
    <row r="3021" spans="1:18" x14ac:dyDescent="0.3">
      <c r="A3021" s="16">
        <v>41047</v>
      </c>
      <c r="B3021" s="15">
        <v>6.85</v>
      </c>
      <c r="D3021" s="16">
        <v>41058</v>
      </c>
      <c r="E3021" s="15">
        <v>8.5500000000000007</v>
      </c>
      <c r="Q3021" s="20"/>
      <c r="R3021" s="20"/>
    </row>
    <row r="3022" spans="1:18" x14ac:dyDescent="0.3">
      <c r="A3022" s="16">
        <v>41046</v>
      </c>
      <c r="B3022" s="15">
        <v>6.97</v>
      </c>
      <c r="D3022" s="16">
        <v>41057</v>
      </c>
      <c r="E3022" s="15">
        <v>8.7200000000000006</v>
      </c>
      <c r="Q3022" s="20"/>
      <c r="R3022" s="20"/>
    </row>
    <row r="3023" spans="1:18" x14ac:dyDescent="0.3">
      <c r="A3023" s="16">
        <v>41045</v>
      </c>
      <c r="B3023" s="15">
        <v>7.02</v>
      </c>
      <c r="D3023" s="16">
        <v>41054</v>
      </c>
      <c r="E3023" s="15">
        <v>8.83</v>
      </c>
      <c r="Q3023" s="20"/>
      <c r="R3023" s="20"/>
    </row>
    <row r="3024" spans="1:18" x14ac:dyDescent="0.3">
      <c r="A3024" s="16">
        <v>41044</v>
      </c>
      <c r="B3024" s="15">
        <v>6.97</v>
      </c>
      <c r="D3024" s="16">
        <v>41053</v>
      </c>
      <c r="E3024" s="15">
        <v>8.77</v>
      </c>
      <c r="Q3024" s="20"/>
      <c r="R3024" s="20"/>
    </row>
    <row r="3025" spans="1:18" x14ac:dyDescent="0.3">
      <c r="A3025" s="16">
        <v>41043</v>
      </c>
      <c r="B3025" s="15">
        <v>7.08</v>
      </c>
      <c r="D3025" s="16">
        <v>41052</v>
      </c>
      <c r="E3025" s="15">
        <v>8.59</v>
      </c>
      <c r="Q3025" s="20"/>
      <c r="R3025" s="20"/>
    </row>
    <row r="3026" spans="1:18" x14ac:dyDescent="0.3">
      <c r="A3026" s="16">
        <v>41040</v>
      </c>
      <c r="B3026" s="15">
        <v>7.24</v>
      </c>
      <c r="D3026" s="16">
        <v>41051</v>
      </c>
      <c r="E3026" s="15">
        <v>8.7799999999999994</v>
      </c>
      <c r="Q3026" s="20"/>
      <c r="R3026" s="20"/>
    </row>
    <row r="3027" spans="1:18" x14ac:dyDescent="0.3">
      <c r="A3027" s="16">
        <v>41039</v>
      </c>
      <c r="B3027" s="15">
        <v>7.17</v>
      </c>
      <c r="D3027" s="16">
        <v>41050</v>
      </c>
      <c r="E3027" s="15">
        <v>8.43</v>
      </c>
      <c r="Q3027" s="20"/>
      <c r="R3027" s="20"/>
    </row>
    <row r="3028" spans="1:18" x14ac:dyDescent="0.3">
      <c r="A3028" s="16">
        <v>41038</v>
      </c>
      <c r="B3028" s="15">
        <v>7.2</v>
      </c>
      <c r="D3028" s="16">
        <v>41047</v>
      </c>
      <c r="E3028" s="15">
        <v>8.17</v>
      </c>
      <c r="Q3028" s="20"/>
      <c r="R3028" s="20"/>
    </row>
    <row r="3029" spans="1:18" x14ac:dyDescent="0.3">
      <c r="A3029" s="16">
        <v>41037</v>
      </c>
      <c r="B3029" s="15">
        <v>7.28</v>
      </c>
      <c r="D3029" s="16">
        <v>41046</v>
      </c>
      <c r="E3029" s="15">
        <v>8.3000000000000007</v>
      </c>
      <c r="Q3029" s="20"/>
      <c r="R3029" s="20"/>
    </row>
    <row r="3030" spans="1:18" x14ac:dyDescent="0.3">
      <c r="A3030" s="16">
        <v>41036</v>
      </c>
      <c r="B3030" s="15">
        <v>7.14</v>
      </c>
      <c r="D3030" s="16">
        <v>41045</v>
      </c>
      <c r="E3030" s="15">
        <v>8.35</v>
      </c>
      <c r="Q3030" s="20"/>
      <c r="R3030" s="20"/>
    </row>
    <row r="3031" spans="1:18" x14ac:dyDescent="0.3">
      <c r="A3031" s="16">
        <v>41033</v>
      </c>
      <c r="B3031" s="15">
        <v>7.12</v>
      </c>
      <c r="D3031" s="16">
        <v>41044</v>
      </c>
      <c r="E3031" s="15">
        <v>8.2799999999999994</v>
      </c>
      <c r="Q3031" s="20"/>
      <c r="R3031" s="20"/>
    </row>
    <row r="3032" spans="1:18" x14ac:dyDescent="0.3">
      <c r="A3032" s="16">
        <v>41032</v>
      </c>
      <c r="B3032" s="15">
        <v>7.61</v>
      </c>
      <c r="D3032" s="16">
        <v>41043</v>
      </c>
      <c r="E3032" s="15">
        <v>8.39</v>
      </c>
      <c r="Q3032" s="20"/>
      <c r="R3032" s="20"/>
    </row>
    <row r="3033" spans="1:18" x14ac:dyDescent="0.3">
      <c r="A3033" s="16">
        <v>41031</v>
      </c>
      <c r="B3033" s="15">
        <v>7.67</v>
      </c>
      <c r="D3033" s="16">
        <v>41040</v>
      </c>
      <c r="E3033" s="15">
        <v>8.6</v>
      </c>
      <c r="Q3033" s="20"/>
      <c r="R3033" s="20"/>
    </row>
    <row r="3034" spans="1:18" x14ac:dyDescent="0.3">
      <c r="A3034" s="16">
        <v>41030</v>
      </c>
      <c r="B3034" s="15">
        <v>8.0500000000000007</v>
      </c>
      <c r="D3034" s="16">
        <v>41039</v>
      </c>
      <c r="E3034" s="15">
        <v>8.5399999999999991</v>
      </c>
      <c r="Q3034" s="20"/>
      <c r="R3034" s="20"/>
    </row>
    <row r="3035" spans="1:18" x14ac:dyDescent="0.3">
      <c r="A3035" s="16">
        <v>41029</v>
      </c>
      <c r="B3035" s="15">
        <v>8.08</v>
      </c>
      <c r="D3035" s="16">
        <v>41038</v>
      </c>
      <c r="E3035" s="15">
        <v>8.52</v>
      </c>
      <c r="Q3035" s="20"/>
      <c r="R3035" s="20"/>
    </row>
    <row r="3036" spans="1:18" x14ac:dyDescent="0.3">
      <c r="A3036" s="16">
        <v>41026</v>
      </c>
      <c r="B3036" s="15">
        <v>7.84</v>
      </c>
      <c r="D3036" s="16">
        <v>41037</v>
      </c>
      <c r="E3036" s="15">
        <v>8.64</v>
      </c>
      <c r="Q3036" s="20"/>
      <c r="R3036" s="20"/>
    </row>
    <row r="3037" spans="1:18" x14ac:dyDescent="0.3">
      <c r="A3037" s="16">
        <v>41025</v>
      </c>
      <c r="B3037" s="15">
        <v>7.82</v>
      </c>
      <c r="D3037" s="16">
        <v>41036</v>
      </c>
      <c r="E3037" s="15">
        <v>8.58</v>
      </c>
      <c r="Q3037" s="20"/>
      <c r="R3037" s="20"/>
    </row>
    <row r="3038" spans="1:18" x14ac:dyDescent="0.3">
      <c r="A3038" s="16">
        <v>41024</v>
      </c>
      <c r="B3038" s="15">
        <v>7.62</v>
      </c>
      <c r="D3038" s="16">
        <v>41033</v>
      </c>
      <c r="E3038" s="15">
        <v>8.44</v>
      </c>
      <c r="Q3038" s="20"/>
      <c r="R3038" s="20"/>
    </row>
    <row r="3039" spans="1:18" x14ac:dyDescent="0.3">
      <c r="A3039" s="16">
        <v>41023</v>
      </c>
      <c r="B3039" s="15">
        <v>7.68</v>
      </c>
      <c r="D3039" s="16">
        <v>41032</v>
      </c>
      <c r="E3039" s="15">
        <v>9.09</v>
      </c>
      <c r="Q3039" s="20"/>
      <c r="R3039" s="20"/>
    </row>
    <row r="3040" spans="1:18" x14ac:dyDescent="0.3">
      <c r="A3040" s="16">
        <v>41022</v>
      </c>
      <c r="B3040" s="15">
        <v>7.66</v>
      </c>
      <c r="D3040" s="16">
        <v>41031</v>
      </c>
      <c r="E3040" s="15">
        <v>9.18</v>
      </c>
      <c r="Q3040" s="20"/>
      <c r="R3040" s="20"/>
    </row>
    <row r="3041" spans="1:18" x14ac:dyDescent="0.3">
      <c r="A3041" s="16">
        <v>41019</v>
      </c>
      <c r="B3041" s="15">
        <v>7.92</v>
      </c>
      <c r="D3041" s="16">
        <v>41030</v>
      </c>
      <c r="E3041" s="15">
        <v>9.6999999999999993</v>
      </c>
      <c r="Q3041" s="20"/>
      <c r="R3041" s="20"/>
    </row>
    <row r="3042" spans="1:18" x14ac:dyDescent="0.3">
      <c r="A3042" s="16">
        <v>41018</v>
      </c>
      <c r="B3042" s="15">
        <v>7.93</v>
      </c>
      <c r="D3042" s="16">
        <v>41029</v>
      </c>
      <c r="E3042" s="15">
        <v>9.77</v>
      </c>
      <c r="Q3042" s="20"/>
      <c r="R3042" s="20"/>
    </row>
    <row r="3043" spans="1:18" x14ac:dyDescent="0.3">
      <c r="A3043" s="16">
        <v>41017</v>
      </c>
      <c r="B3043" s="15">
        <v>7.82</v>
      </c>
      <c r="D3043" s="16">
        <v>41026</v>
      </c>
      <c r="E3043" s="15">
        <v>9.58</v>
      </c>
      <c r="Q3043" s="20"/>
      <c r="R3043" s="20"/>
    </row>
    <row r="3044" spans="1:18" x14ac:dyDescent="0.3">
      <c r="A3044" s="16">
        <v>41016</v>
      </c>
      <c r="B3044" s="15">
        <v>7.65</v>
      </c>
      <c r="D3044" s="16">
        <v>41025</v>
      </c>
      <c r="E3044" s="15">
        <v>9.57</v>
      </c>
      <c r="Q3044" s="20"/>
      <c r="R3044" s="20"/>
    </row>
    <row r="3045" spans="1:18" x14ac:dyDescent="0.3">
      <c r="A3045" s="16">
        <v>41015</v>
      </c>
      <c r="B3045" s="15">
        <v>7.36</v>
      </c>
      <c r="D3045" s="16">
        <v>41024</v>
      </c>
      <c r="E3045" s="15">
        <v>9.36</v>
      </c>
      <c r="Q3045" s="20"/>
      <c r="R3045" s="20"/>
    </row>
    <row r="3046" spans="1:18" x14ac:dyDescent="0.3">
      <c r="A3046" s="16">
        <v>41012</v>
      </c>
      <c r="B3046" s="15">
        <v>7.75</v>
      </c>
      <c r="D3046" s="16">
        <v>41023</v>
      </c>
      <c r="E3046" s="15">
        <v>9.44</v>
      </c>
      <c r="Q3046" s="20"/>
      <c r="R3046" s="20"/>
    </row>
    <row r="3047" spans="1:18" x14ac:dyDescent="0.3">
      <c r="A3047" s="16">
        <v>41011</v>
      </c>
      <c r="B3047" s="15">
        <v>7.68</v>
      </c>
      <c r="D3047" s="16">
        <v>41022</v>
      </c>
      <c r="E3047" s="15">
        <v>9.42</v>
      </c>
      <c r="Q3047" s="20"/>
      <c r="R3047" s="20"/>
    </row>
    <row r="3048" spans="1:18" x14ac:dyDescent="0.3">
      <c r="A3048" s="16">
        <v>41010</v>
      </c>
      <c r="B3048" s="15">
        <v>7.55</v>
      </c>
      <c r="D3048" s="16">
        <v>41019</v>
      </c>
      <c r="E3048" s="15">
        <v>9.67</v>
      </c>
      <c r="Q3048" s="20"/>
      <c r="R3048" s="20"/>
    </row>
    <row r="3049" spans="1:18" x14ac:dyDescent="0.3">
      <c r="A3049" s="16">
        <v>41009</v>
      </c>
      <c r="B3049" s="15">
        <v>7.41</v>
      </c>
      <c r="D3049" s="16">
        <v>41018</v>
      </c>
      <c r="E3049" s="15">
        <v>9.69</v>
      </c>
      <c r="Q3049" s="20"/>
      <c r="R3049" s="20"/>
    </row>
    <row r="3050" spans="1:18" x14ac:dyDescent="0.3">
      <c r="A3050" s="16">
        <v>41004</v>
      </c>
      <c r="B3050" s="15">
        <v>7.29</v>
      </c>
      <c r="D3050" s="16">
        <v>41017</v>
      </c>
      <c r="E3050" s="15">
        <v>9.57</v>
      </c>
      <c r="Q3050" s="20"/>
      <c r="R3050" s="20"/>
    </row>
    <row r="3051" spans="1:18" x14ac:dyDescent="0.3">
      <c r="A3051" s="16">
        <v>41003</v>
      </c>
      <c r="B3051" s="15">
        <v>6.66</v>
      </c>
      <c r="D3051" s="16">
        <v>41016</v>
      </c>
      <c r="E3051" s="15">
        <v>9.35</v>
      </c>
      <c r="Q3051" s="20"/>
      <c r="R3051" s="20"/>
    </row>
    <row r="3052" spans="1:18" x14ac:dyDescent="0.3">
      <c r="A3052" s="16">
        <v>41002</v>
      </c>
      <c r="B3052" s="15">
        <v>6.97</v>
      </c>
      <c r="D3052" s="16">
        <v>41015</v>
      </c>
      <c r="E3052" s="15">
        <v>9.06</v>
      </c>
      <c r="Q3052" s="20"/>
      <c r="R3052" s="20"/>
    </row>
    <row r="3053" spans="1:18" x14ac:dyDescent="0.3">
      <c r="A3053" s="16">
        <v>41001</v>
      </c>
      <c r="B3053" s="15">
        <v>6.79</v>
      </c>
      <c r="D3053" s="16">
        <v>41012</v>
      </c>
      <c r="E3053" s="15">
        <v>9.56</v>
      </c>
      <c r="Q3053" s="20"/>
      <c r="R3053" s="20"/>
    </row>
    <row r="3054" spans="1:18" x14ac:dyDescent="0.3">
      <c r="A3054" s="16">
        <v>40998</v>
      </c>
      <c r="B3054" s="15">
        <v>7.61</v>
      </c>
      <c r="D3054" s="16">
        <v>41011</v>
      </c>
      <c r="E3054" s="15">
        <v>9.5</v>
      </c>
      <c r="Q3054" s="20"/>
      <c r="R3054" s="20"/>
    </row>
    <row r="3055" spans="1:18" x14ac:dyDescent="0.3">
      <c r="A3055" s="16">
        <v>40997</v>
      </c>
      <c r="B3055" s="15">
        <v>7.35</v>
      </c>
      <c r="D3055" s="16">
        <v>41010</v>
      </c>
      <c r="E3055" s="15">
        <v>9.36</v>
      </c>
      <c r="Q3055" s="20"/>
      <c r="R3055" s="20"/>
    </row>
    <row r="3056" spans="1:18" x14ac:dyDescent="0.3">
      <c r="A3056" s="16">
        <v>40996</v>
      </c>
      <c r="B3056" s="15">
        <v>7.69</v>
      </c>
      <c r="D3056" s="16">
        <v>41009</v>
      </c>
      <c r="E3056" s="15">
        <v>9.1999999999999993</v>
      </c>
      <c r="Q3056" s="20"/>
      <c r="R3056" s="20"/>
    </row>
    <row r="3057" spans="1:18" x14ac:dyDescent="0.3">
      <c r="A3057" s="16">
        <v>40995</v>
      </c>
      <c r="B3057" s="15">
        <v>7.79</v>
      </c>
      <c r="D3057" s="16">
        <v>41004</v>
      </c>
      <c r="E3057" s="15">
        <v>8.98</v>
      </c>
      <c r="Q3057" s="20"/>
      <c r="R3057" s="20"/>
    </row>
    <row r="3058" spans="1:18" x14ac:dyDescent="0.3">
      <c r="A3058" s="16">
        <v>40994</v>
      </c>
      <c r="B3058" s="15">
        <v>7.5</v>
      </c>
      <c r="D3058" s="16">
        <v>41003</v>
      </c>
      <c r="E3058" s="15">
        <v>8.15</v>
      </c>
      <c r="Q3058" s="20"/>
      <c r="R3058" s="20"/>
    </row>
    <row r="3059" spans="1:18" x14ac:dyDescent="0.3">
      <c r="A3059" s="16">
        <v>40991</v>
      </c>
      <c r="B3059" s="15">
        <v>7.53</v>
      </c>
      <c r="D3059" s="16">
        <v>41002</v>
      </c>
      <c r="E3059" s="15">
        <v>8.4600000000000009</v>
      </c>
      <c r="Q3059" s="20"/>
      <c r="R3059" s="20"/>
    </row>
    <row r="3060" spans="1:18" x14ac:dyDescent="0.3">
      <c r="A3060" s="16">
        <v>40990</v>
      </c>
      <c r="B3060" s="15">
        <v>7.35</v>
      </c>
      <c r="D3060" s="16">
        <v>41001</v>
      </c>
      <c r="E3060" s="15">
        <v>8.36</v>
      </c>
      <c r="Q3060" s="20"/>
      <c r="R3060" s="20"/>
    </row>
    <row r="3061" spans="1:18" x14ac:dyDescent="0.3">
      <c r="A3061" s="16">
        <v>40989</v>
      </c>
      <c r="B3061" s="15">
        <v>7.97</v>
      </c>
      <c r="D3061" s="16">
        <v>40998</v>
      </c>
      <c r="E3061" s="15">
        <v>9.34</v>
      </c>
      <c r="Q3061" s="20"/>
      <c r="R3061" s="20"/>
    </row>
    <row r="3062" spans="1:18" x14ac:dyDescent="0.3">
      <c r="A3062" s="16">
        <v>40988</v>
      </c>
      <c r="B3062" s="15">
        <v>7.69</v>
      </c>
      <c r="D3062" s="16">
        <v>40997</v>
      </c>
      <c r="E3062" s="15">
        <v>9.0500000000000007</v>
      </c>
      <c r="Q3062" s="20"/>
      <c r="R3062" s="20"/>
    </row>
    <row r="3063" spans="1:18" x14ac:dyDescent="0.3">
      <c r="A3063" s="16">
        <v>40987</v>
      </c>
      <c r="B3063" s="15">
        <v>8.34</v>
      </c>
      <c r="D3063" s="16">
        <v>40996</v>
      </c>
      <c r="E3063" s="15">
        <v>9.56</v>
      </c>
      <c r="Q3063" s="20"/>
      <c r="R3063" s="20"/>
    </row>
    <row r="3064" spans="1:18" x14ac:dyDescent="0.3">
      <c r="A3064" s="16">
        <v>40984</v>
      </c>
      <c r="B3064" s="15">
        <v>8.36</v>
      </c>
      <c r="D3064" s="16">
        <v>40995</v>
      </c>
      <c r="E3064" s="15">
        <v>9.65</v>
      </c>
      <c r="Q3064" s="20"/>
      <c r="R3064" s="20"/>
    </row>
    <row r="3065" spans="1:18" x14ac:dyDescent="0.3">
      <c r="A3065" s="16">
        <v>40983</v>
      </c>
      <c r="B3065" s="15">
        <v>8.6199999999999992</v>
      </c>
      <c r="D3065" s="16">
        <v>40994</v>
      </c>
      <c r="E3065" s="15">
        <v>9.3000000000000007</v>
      </c>
      <c r="Q3065" s="20"/>
      <c r="R3065" s="20"/>
    </row>
    <row r="3066" spans="1:18" x14ac:dyDescent="0.3">
      <c r="A3066" s="16">
        <v>40982</v>
      </c>
      <c r="B3066" s="15">
        <v>8.7799999999999994</v>
      </c>
      <c r="D3066" s="16">
        <v>40991</v>
      </c>
      <c r="E3066" s="15">
        <v>9.3699999999999992</v>
      </c>
      <c r="Q3066" s="20"/>
      <c r="R3066" s="20"/>
    </row>
    <row r="3067" spans="1:18" x14ac:dyDescent="0.3">
      <c r="A3067" s="16">
        <v>40981</v>
      </c>
      <c r="B3067" s="15">
        <v>8.4499999999999993</v>
      </c>
      <c r="D3067" s="16">
        <v>40990</v>
      </c>
      <c r="E3067" s="15">
        <v>9.17</v>
      </c>
      <c r="Q3067" s="20"/>
      <c r="R3067" s="20"/>
    </row>
    <row r="3068" spans="1:18" x14ac:dyDescent="0.3">
      <c r="A3068" s="16">
        <v>40980</v>
      </c>
      <c r="B3068" s="15">
        <v>8.49</v>
      </c>
      <c r="D3068" s="16">
        <v>40989</v>
      </c>
      <c r="E3068" s="15">
        <v>9.92</v>
      </c>
      <c r="Q3068" s="20"/>
      <c r="R3068" s="20"/>
    </row>
    <row r="3069" spans="1:18" x14ac:dyDescent="0.3">
      <c r="A3069" s="16">
        <v>40977</v>
      </c>
      <c r="B3069" s="15">
        <v>8.75</v>
      </c>
      <c r="D3069" s="16">
        <v>40988</v>
      </c>
      <c r="E3069" s="15">
        <v>9.64</v>
      </c>
      <c r="Q3069" s="20"/>
      <c r="R3069" s="20"/>
    </row>
    <row r="3070" spans="1:18" x14ac:dyDescent="0.3">
      <c r="A3070" s="16">
        <v>40976</v>
      </c>
      <c r="B3070" s="15">
        <v>9.1300000000000008</v>
      </c>
      <c r="D3070" s="16">
        <v>40987</v>
      </c>
      <c r="E3070" s="15">
        <v>10.51</v>
      </c>
      <c r="Q3070" s="20"/>
      <c r="R3070" s="20"/>
    </row>
    <row r="3071" spans="1:18" x14ac:dyDescent="0.3">
      <c r="A3071" s="16">
        <v>40975</v>
      </c>
      <c r="B3071" s="15">
        <v>9.2899999999999991</v>
      </c>
      <c r="D3071" s="16">
        <v>40984</v>
      </c>
      <c r="E3071" s="15">
        <v>10.59</v>
      </c>
      <c r="Q3071" s="20"/>
      <c r="R3071" s="20"/>
    </row>
    <row r="3072" spans="1:18" x14ac:dyDescent="0.3">
      <c r="A3072" s="16">
        <v>40974</v>
      </c>
      <c r="B3072" s="15">
        <v>9.24</v>
      </c>
      <c r="D3072" s="16">
        <v>40983</v>
      </c>
      <c r="E3072" s="15">
        <v>10.93</v>
      </c>
      <c r="Q3072" s="20"/>
      <c r="R3072" s="20"/>
    </row>
    <row r="3073" spans="1:18" x14ac:dyDescent="0.3">
      <c r="A3073" s="16">
        <v>40973</v>
      </c>
      <c r="B3073" s="15">
        <v>9.58</v>
      </c>
      <c r="D3073" s="16">
        <v>40982</v>
      </c>
      <c r="E3073" s="15">
        <v>11.14</v>
      </c>
      <c r="Q3073" s="20"/>
      <c r="R3073" s="20"/>
    </row>
    <row r="3074" spans="1:18" x14ac:dyDescent="0.3">
      <c r="A3074" s="16">
        <v>40970</v>
      </c>
      <c r="B3074" s="15">
        <v>9.82</v>
      </c>
      <c r="D3074" s="16">
        <v>40981</v>
      </c>
      <c r="E3074" s="15">
        <v>10.79</v>
      </c>
      <c r="Q3074" s="20"/>
      <c r="R3074" s="20"/>
    </row>
    <row r="3075" spans="1:18" x14ac:dyDescent="0.3">
      <c r="A3075" s="16">
        <v>40969</v>
      </c>
      <c r="B3075" s="15">
        <v>9.61</v>
      </c>
      <c r="D3075" s="16">
        <v>40980</v>
      </c>
      <c r="E3075" s="15">
        <v>10.83</v>
      </c>
      <c r="Q3075" s="20"/>
      <c r="R3075" s="20"/>
    </row>
    <row r="3076" spans="1:18" x14ac:dyDescent="0.3">
      <c r="A3076" s="16">
        <v>40968</v>
      </c>
      <c r="B3076" s="15">
        <v>9.2799999999999994</v>
      </c>
      <c r="D3076" s="16">
        <v>40977</v>
      </c>
      <c r="E3076" s="15">
        <v>11.1</v>
      </c>
      <c r="Q3076" s="20"/>
      <c r="R3076" s="20"/>
    </row>
    <row r="3077" spans="1:18" x14ac:dyDescent="0.3">
      <c r="A3077" s="16">
        <v>40967</v>
      </c>
      <c r="B3077" s="15">
        <v>9.8000000000000007</v>
      </c>
      <c r="D3077" s="16">
        <v>40976</v>
      </c>
      <c r="E3077" s="15">
        <v>11.59</v>
      </c>
      <c r="Q3077" s="20"/>
      <c r="R3077" s="20"/>
    </row>
    <row r="3078" spans="1:18" x14ac:dyDescent="0.3">
      <c r="A3078" s="16">
        <v>40966</v>
      </c>
      <c r="B3078" s="15">
        <v>10.31</v>
      </c>
      <c r="D3078" s="16">
        <v>40975</v>
      </c>
      <c r="E3078" s="15">
        <v>11.82</v>
      </c>
      <c r="Q3078" s="20"/>
      <c r="R3078" s="20"/>
    </row>
    <row r="3079" spans="1:18" x14ac:dyDescent="0.3">
      <c r="A3079" s="16">
        <v>40963</v>
      </c>
      <c r="B3079" s="15">
        <v>10.220000000000001</v>
      </c>
      <c r="D3079" s="16">
        <v>40974</v>
      </c>
      <c r="E3079" s="15">
        <v>11.78</v>
      </c>
      <c r="Q3079" s="20"/>
      <c r="R3079" s="20"/>
    </row>
    <row r="3080" spans="1:18" x14ac:dyDescent="0.3">
      <c r="A3080" s="16">
        <v>40962</v>
      </c>
      <c r="B3080" s="15">
        <v>9.61</v>
      </c>
      <c r="D3080" s="16">
        <v>40973</v>
      </c>
      <c r="E3080" s="15">
        <v>12.16</v>
      </c>
      <c r="Q3080" s="20"/>
      <c r="R3080" s="20"/>
    </row>
    <row r="3081" spans="1:18" x14ac:dyDescent="0.3">
      <c r="A3081" s="16">
        <v>40961</v>
      </c>
      <c r="B3081" s="15">
        <v>9.94</v>
      </c>
      <c r="D3081" s="16">
        <v>40970</v>
      </c>
      <c r="E3081" s="15">
        <v>12.44</v>
      </c>
      <c r="Q3081" s="20"/>
      <c r="R3081" s="20"/>
    </row>
    <row r="3082" spans="1:18" x14ac:dyDescent="0.3">
      <c r="A3082" s="16">
        <v>40960</v>
      </c>
      <c r="B3082" s="15">
        <v>9.9700000000000006</v>
      </c>
      <c r="D3082" s="16">
        <v>40969</v>
      </c>
      <c r="E3082" s="15">
        <v>12.23</v>
      </c>
      <c r="Q3082" s="20"/>
      <c r="R3082" s="20"/>
    </row>
    <row r="3083" spans="1:18" x14ac:dyDescent="0.3">
      <c r="A3083" s="16">
        <v>40959</v>
      </c>
      <c r="B3083" s="15">
        <v>9.51</v>
      </c>
      <c r="D3083" s="16">
        <v>40968</v>
      </c>
      <c r="E3083" s="15">
        <v>11.87</v>
      </c>
      <c r="Q3083" s="20"/>
      <c r="R3083" s="20"/>
    </row>
    <row r="3084" spans="1:18" x14ac:dyDescent="0.3">
      <c r="A3084" s="16">
        <v>40956</v>
      </c>
      <c r="B3084" s="15">
        <v>10.029999999999999</v>
      </c>
      <c r="D3084" s="16">
        <v>40967</v>
      </c>
      <c r="E3084" s="15">
        <v>12.48</v>
      </c>
      <c r="Q3084" s="20"/>
      <c r="R3084" s="20"/>
    </row>
    <row r="3085" spans="1:18" x14ac:dyDescent="0.3">
      <c r="A3085" s="16">
        <v>40955</v>
      </c>
      <c r="B3085" s="15">
        <v>9.74</v>
      </c>
      <c r="D3085" s="16">
        <v>40966</v>
      </c>
      <c r="E3085" s="15">
        <v>13.01</v>
      </c>
      <c r="Q3085" s="20"/>
      <c r="R3085" s="20"/>
    </row>
    <row r="3086" spans="1:18" x14ac:dyDescent="0.3">
      <c r="A3086" s="16">
        <v>40954</v>
      </c>
      <c r="B3086" s="15">
        <v>9.07</v>
      </c>
      <c r="D3086" s="16">
        <v>40963</v>
      </c>
      <c r="E3086" s="15">
        <v>12.91</v>
      </c>
      <c r="Q3086" s="20"/>
      <c r="R3086" s="20"/>
    </row>
    <row r="3087" spans="1:18" x14ac:dyDescent="0.3">
      <c r="A3087" s="16">
        <v>40953</v>
      </c>
      <c r="B3087" s="15">
        <v>8.83</v>
      </c>
      <c r="D3087" s="16">
        <v>40962</v>
      </c>
      <c r="E3087" s="15">
        <v>12.27</v>
      </c>
      <c r="Q3087" s="20"/>
      <c r="R3087" s="20"/>
    </row>
    <row r="3088" spans="1:18" x14ac:dyDescent="0.3">
      <c r="A3088" s="16">
        <v>40952</v>
      </c>
      <c r="B3088" s="15">
        <v>8.36</v>
      </c>
      <c r="D3088" s="16">
        <v>40961</v>
      </c>
      <c r="E3088" s="15">
        <v>12.73</v>
      </c>
      <c r="Q3088" s="20"/>
      <c r="R3088" s="20"/>
    </row>
    <row r="3089" spans="1:18" x14ac:dyDescent="0.3">
      <c r="A3089" s="16">
        <v>40949</v>
      </c>
      <c r="B3089" s="15">
        <v>8.6199999999999992</v>
      </c>
      <c r="D3089" s="16">
        <v>40960</v>
      </c>
      <c r="E3089" s="15">
        <v>12.56</v>
      </c>
      <c r="Q3089" s="20"/>
      <c r="R3089" s="20"/>
    </row>
    <row r="3090" spans="1:18" x14ac:dyDescent="0.3">
      <c r="A3090" s="16">
        <v>40948</v>
      </c>
      <c r="B3090" s="15">
        <v>8.7200000000000006</v>
      </c>
      <c r="D3090" s="16">
        <v>40959</v>
      </c>
      <c r="E3090" s="15">
        <v>12.09</v>
      </c>
      <c r="Q3090" s="20"/>
      <c r="R3090" s="20"/>
    </row>
    <row r="3091" spans="1:18" x14ac:dyDescent="0.3">
      <c r="A3091" s="16">
        <v>40947</v>
      </c>
      <c r="B3091" s="15">
        <v>9.09</v>
      </c>
      <c r="D3091" s="16">
        <v>40956</v>
      </c>
      <c r="E3091" s="15">
        <v>12.61</v>
      </c>
      <c r="Q3091" s="20"/>
      <c r="R3091" s="20"/>
    </row>
    <row r="3092" spans="1:18" x14ac:dyDescent="0.3">
      <c r="A3092" s="16">
        <v>40946</v>
      </c>
      <c r="B3092" s="15">
        <v>9.48</v>
      </c>
      <c r="D3092" s="16">
        <v>40955</v>
      </c>
      <c r="E3092" s="15">
        <v>12.29</v>
      </c>
      <c r="Q3092" s="20"/>
      <c r="R3092" s="20"/>
    </row>
    <row r="3093" spans="1:18" x14ac:dyDescent="0.3">
      <c r="A3093" s="16">
        <v>40945</v>
      </c>
      <c r="B3093" s="15">
        <v>9.4600000000000009</v>
      </c>
      <c r="D3093" s="16">
        <v>40954</v>
      </c>
      <c r="E3093" s="15">
        <v>11.58</v>
      </c>
      <c r="Q3093" s="20"/>
      <c r="R3093" s="20"/>
    </row>
    <row r="3094" spans="1:18" x14ac:dyDescent="0.3">
      <c r="A3094" s="16">
        <v>40942</v>
      </c>
      <c r="B3094" s="15">
        <v>9.24</v>
      </c>
      <c r="D3094" s="16">
        <v>40953</v>
      </c>
      <c r="E3094" s="15">
        <v>11.16</v>
      </c>
      <c r="Q3094" s="20"/>
      <c r="R3094" s="20"/>
    </row>
    <row r="3095" spans="1:18" x14ac:dyDescent="0.3">
      <c r="A3095" s="16">
        <v>40941</v>
      </c>
      <c r="B3095" s="15">
        <v>9.4600000000000009</v>
      </c>
      <c r="D3095" s="16">
        <v>40952</v>
      </c>
      <c r="E3095" s="15">
        <v>10.61</v>
      </c>
      <c r="Q3095" s="20"/>
      <c r="R3095" s="20"/>
    </row>
    <row r="3096" spans="1:18" x14ac:dyDescent="0.3">
      <c r="A3096" s="16">
        <v>40940</v>
      </c>
      <c r="B3096" s="15">
        <v>9.16</v>
      </c>
      <c r="D3096" s="16">
        <v>40949</v>
      </c>
      <c r="E3096" s="15">
        <v>10.89</v>
      </c>
      <c r="Q3096" s="20"/>
      <c r="R3096" s="20"/>
    </row>
    <row r="3097" spans="1:18" x14ac:dyDescent="0.3">
      <c r="A3097" s="16">
        <v>40939</v>
      </c>
      <c r="B3097" s="15">
        <v>8.7100000000000009</v>
      </c>
      <c r="D3097" s="16">
        <v>40948</v>
      </c>
      <c r="E3097" s="15">
        <v>10.99</v>
      </c>
      <c r="Q3097" s="20"/>
      <c r="R3097" s="20"/>
    </row>
    <row r="3098" spans="1:18" x14ac:dyDescent="0.3">
      <c r="A3098" s="16">
        <v>40938</v>
      </c>
      <c r="B3098" s="15">
        <v>8.41</v>
      </c>
      <c r="D3098" s="16">
        <v>40947</v>
      </c>
      <c r="E3098" s="15">
        <v>11.39</v>
      </c>
      <c r="Q3098" s="20"/>
      <c r="R3098" s="20"/>
    </row>
    <row r="3099" spans="1:18" x14ac:dyDescent="0.3">
      <c r="A3099" s="16">
        <v>40935</v>
      </c>
      <c r="B3099" s="15">
        <v>8.8800000000000008</v>
      </c>
      <c r="D3099" s="16">
        <v>40946</v>
      </c>
      <c r="E3099" s="15">
        <v>11.74</v>
      </c>
      <c r="Q3099" s="20"/>
      <c r="R3099" s="20"/>
    </row>
    <row r="3100" spans="1:18" x14ac:dyDescent="0.3">
      <c r="A3100" s="16">
        <v>40934</v>
      </c>
      <c r="B3100" s="15">
        <v>8.3699999999999992</v>
      </c>
      <c r="D3100" s="16">
        <v>40945</v>
      </c>
      <c r="E3100" s="15">
        <v>11.76</v>
      </c>
      <c r="Q3100" s="20"/>
      <c r="R3100" s="20"/>
    </row>
    <row r="3101" spans="1:18" x14ac:dyDescent="0.3">
      <c r="A3101" s="16">
        <v>40933</v>
      </c>
      <c r="B3101" s="15">
        <v>8.2100000000000009</v>
      </c>
      <c r="D3101" s="16">
        <v>40942</v>
      </c>
      <c r="E3101" s="15">
        <v>11.5</v>
      </c>
      <c r="Q3101" s="20"/>
      <c r="R3101" s="20"/>
    </row>
    <row r="3102" spans="1:18" x14ac:dyDescent="0.3">
      <c r="A3102" s="16">
        <v>40932</v>
      </c>
      <c r="B3102" s="15">
        <v>8.1</v>
      </c>
      <c r="D3102" s="16">
        <v>40941</v>
      </c>
      <c r="E3102" s="15">
        <v>11.73</v>
      </c>
      <c r="Q3102" s="20"/>
      <c r="R3102" s="20"/>
    </row>
    <row r="3103" spans="1:18" x14ac:dyDescent="0.3">
      <c r="A3103" s="16">
        <v>40931</v>
      </c>
      <c r="B3103" s="15">
        <v>7.68</v>
      </c>
      <c r="D3103" s="16">
        <v>40940</v>
      </c>
      <c r="E3103" s="15">
        <v>11.45</v>
      </c>
      <c r="Q3103" s="20"/>
      <c r="R3103" s="20"/>
    </row>
    <row r="3104" spans="1:18" x14ac:dyDescent="0.3">
      <c r="A3104" s="16">
        <v>40928</v>
      </c>
      <c r="B3104" s="15">
        <v>7.81</v>
      </c>
      <c r="D3104" s="16">
        <v>40939</v>
      </c>
      <c r="E3104" s="15">
        <v>10.92</v>
      </c>
      <c r="Q3104" s="20"/>
      <c r="R3104" s="20"/>
    </row>
    <row r="3105" spans="1:18" x14ac:dyDescent="0.3">
      <c r="A3105" s="16">
        <v>40927</v>
      </c>
      <c r="B3105" s="15">
        <v>7.86</v>
      </c>
      <c r="D3105" s="16">
        <v>40938</v>
      </c>
      <c r="E3105" s="15">
        <v>10.56</v>
      </c>
      <c r="Q3105" s="20"/>
      <c r="R3105" s="20"/>
    </row>
    <row r="3106" spans="1:18" x14ac:dyDescent="0.3">
      <c r="A3106" s="16">
        <v>40926</v>
      </c>
      <c r="B3106" s="15">
        <v>7.34</v>
      </c>
      <c r="D3106" s="16">
        <v>40935</v>
      </c>
      <c r="E3106" s="15">
        <v>11.11</v>
      </c>
      <c r="Q3106" s="20"/>
      <c r="R3106" s="20"/>
    </row>
    <row r="3107" spans="1:18" x14ac:dyDescent="0.3">
      <c r="A3107" s="16">
        <v>40925</v>
      </c>
      <c r="B3107" s="15">
        <v>7.22</v>
      </c>
      <c r="D3107" s="16">
        <v>40934</v>
      </c>
      <c r="E3107" s="15">
        <v>10.53</v>
      </c>
      <c r="Q3107" s="20"/>
      <c r="R3107" s="20"/>
    </row>
    <row r="3108" spans="1:18" x14ac:dyDescent="0.3">
      <c r="A3108" s="16">
        <v>40924</v>
      </c>
      <c r="B3108" s="15">
        <v>7.25</v>
      </c>
      <c r="D3108" s="16">
        <v>40933</v>
      </c>
      <c r="E3108" s="15">
        <v>10.210000000000001</v>
      </c>
      <c r="Q3108" s="20"/>
      <c r="R3108" s="20"/>
    </row>
    <row r="3109" spans="1:18" x14ac:dyDescent="0.3">
      <c r="A3109" s="16">
        <v>40921</v>
      </c>
      <c r="B3109" s="15">
        <v>7.51</v>
      </c>
      <c r="D3109" s="16">
        <v>40932</v>
      </c>
      <c r="E3109" s="15">
        <v>10.07</v>
      </c>
      <c r="Q3109" s="20"/>
      <c r="R3109" s="20"/>
    </row>
    <row r="3110" spans="1:18" x14ac:dyDescent="0.3">
      <c r="A3110" s="16">
        <v>40920</v>
      </c>
      <c r="B3110" s="15">
        <v>7.75</v>
      </c>
      <c r="D3110" s="16">
        <v>40931</v>
      </c>
      <c r="E3110" s="15">
        <v>9.56</v>
      </c>
      <c r="Q3110" s="20"/>
      <c r="R3110" s="20"/>
    </row>
    <row r="3111" spans="1:18" x14ac:dyDescent="0.3">
      <c r="A3111" s="16">
        <v>40919</v>
      </c>
      <c r="B3111" s="15">
        <v>7.61</v>
      </c>
      <c r="D3111" s="16">
        <v>40928</v>
      </c>
      <c r="E3111" s="15">
        <v>9.57</v>
      </c>
      <c r="Q3111" s="20"/>
      <c r="R3111" s="20"/>
    </row>
    <row r="3112" spans="1:18" x14ac:dyDescent="0.3">
      <c r="A3112" s="16">
        <v>40918</v>
      </c>
      <c r="B3112" s="15">
        <v>7.71</v>
      </c>
      <c r="D3112" s="16">
        <v>40927</v>
      </c>
      <c r="E3112" s="15">
        <v>9.58</v>
      </c>
      <c r="Q3112" s="20"/>
      <c r="R3112" s="20"/>
    </row>
    <row r="3113" spans="1:18" x14ac:dyDescent="0.3">
      <c r="A3113" s="16">
        <v>40917</v>
      </c>
      <c r="B3113" s="15">
        <v>7.35</v>
      </c>
      <c r="D3113" s="16">
        <v>40926</v>
      </c>
      <c r="E3113" s="15">
        <v>9.0500000000000007</v>
      </c>
      <c r="Q3113" s="20"/>
      <c r="R3113" s="20"/>
    </row>
    <row r="3114" spans="1:18" x14ac:dyDescent="0.3">
      <c r="A3114" s="16">
        <v>40914</v>
      </c>
      <c r="B3114" s="15">
        <v>7.17</v>
      </c>
      <c r="D3114" s="16">
        <v>40925</v>
      </c>
      <c r="E3114" s="15">
        <v>8.92</v>
      </c>
      <c r="Q3114" s="20"/>
      <c r="R3114" s="20"/>
    </row>
    <row r="3115" spans="1:18" x14ac:dyDescent="0.3">
      <c r="A3115" s="16">
        <v>40913</v>
      </c>
      <c r="B3115" s="15">
        <v>7.3</v>
      </c>
      <c r="D3115" s="16">
        <v>40924</v>
      </c>
      <c r="E3115" s="15">
        <v>8.9600000000000009</v>
      </c>
      <c r="Q3115" s="20"/>
      <c r="R3115" s="20"/>
    </row>
    <row r="3116" spans="1:18" x14ac:dyDescent="0.3">
      <c r="A3116" s="16">
        <v>40912</v>
      </c>
      <c r="B3116" s="15">
        <v>7.17</v>
      </c>
      <c r="D3116" s="16">
        <v>40921</v>
      </c>
      <c r="E3116" s="15">
        <v>9.3000000000000007</v>
      </c>
      <c r="Q3116" s="20"/>
      <c r="R3116" s="20"/>
    </row>
    <row r="3117" spans="1:18" x14ac:dyDescent="0.3">
      <c r="A3117" s="16">
        <v>40911</v>
      </c>
      <c r="B3117" s="15">
        <v>7.2</v>
      </c>
      <c r="D3117" s="16">
        <v>40920</v>
      </c>
      <c r="E3117" s="15">
        <v>9.57</v>
      </c>
      <c r="Q3117" s="20"/>
      <c r="R3117" s="20"/>
    </row>
    <row r="3118" spans="1:18" x14ac:dyDescent="0.3">
      <c r="A3118" s="16">
        <v>40907</v>
      </c>
      <c r="B3118" s="15">
        <v>7.98</v>
      </c>
      <c r="D3118" s="16">
        <v>40919</v>
      </c>
      <c r="E3118" s="15">
        <v>9.42</v>
      </c>
      <c r="Q3118" s="20"/>
      <c r="R3118" s="20"/>
    </row>
    <row r="3119" spans="1:18" x14ac:dyDescent="0.3">
      <c r="A3119" s="16">
        <v>40906</v>
      </c>
      <c r="B3119" s="15">
        <v>7.92</v>
      </c>
      <c r="D3119" s="16">
        <v>40918</v>
      </c>
      <c r="E3119" s="15">
        <v>9.58</v>
      </c>
      <c r="Q3119" s="20"/>
      <c r="R3119" s="20"/>
    </row>
    <row r="3120" spans="1:18" x14ac:dyDescent="0.3">
      <c r="A3120" s="16">
        <v>40905</v>
      </c>
      <c r="B3120" s="15">
        <v>8.4600000000000009</v>
      </c>
      <c r="D3120" s="16">
        <v>40917</v>
      </c>
      <c r="E3120" s="15">
        <v>9.23</v>
      </c>
      <c r="Q3120" s="20"/>
      <c r="R3120" s="20"/>
    </row>
    <row r="3121" spans="1:18" x14ac:dyDescent="0.3">
      <c r="A3121" s="16">
        <v>40900</v>
      </c>
      <c r="B3121" s="15">
        <v>8.92</v>
      </c>
      <c r="D3121" s="16">
        <v>40914</v>
      </c>
      <c r="E3121" s="15">
        <v>9.07</v>
      </c>
      <c r="Q3121" s="20"/>
      <c r="R3121" s="20"/>
    </row>
    <row r="3122" spans="1:18" x14ac:dyDescent="0.3">
      <c r="A3122" s="16">
        <v>40899</v>
      </c>
      <c r="B3122" s="15">
        <v>8.7799999999999994</v>
      </c>
      <c r="D3122" s="16">
        <v>40913</v>
      </c>
      <c r="E3122" s="15">
        <v>9.16</v>
      </c>
      <c r="Q3122" s="20"/>
      <c r="R3122" s="20"/>
    </row>
    <row r="3123" spans="1:18" x14ac:dyDescent="0.3">
      <c r="A3123" s="16">
        <v>40898</v>
      </c>
      <c r="B3123" s="15">
        <v>9.0399999999999991</v>
      </c>
      <c r="D3123" s="16">
        <v>40912</v>
      </c>
      <c r="E3123" s="15">
        <v>9.02</v>
      </c>
      <c r="Q3123" s="20"/>
      <c r="R3123" s="20"/>
    </row>
    <row r="3124" spans="1:18" x14ac:dyDescent="0.3">
      <c r="A3124" s="16">
        <v>40897</v>
      </c>
      <c r="B3124" s="15">
        <v>9.6199999999999992</v>
      </c>
      <c r="D3124" s="16">
        <v>40911</v>
      </c>
      <c r="E3124" s="15">
        <v>9.1300000000000008</v>
      </c>
      <c r="Q3124" s="20"/>
      <c r="R3124" s="20"/>
    </row>
    <row r="3125" spans="1:18" x14ac:dyDescent="0.3">
      <c r="A3125" s="16">
        <v>40896</v>
      </c>
      <c r="B3125" s="15">
        <v>7.96</v>
      </c>
      <c r="D3125" s="16">
        <v>40907</v>
      </c>
      <c r="E3125" s="15">
        <v>9.92</v>
      </c>
      <c r="Q3125" s="20"/>
      <c r="R3125" s="20"/>
    </row>
    <row r="3126" spans="1:18" x14ac:dyDescent="0.3">
      <c r="A3126" s="16">
        <v>40893</v>
      </c>
      <c r="B3126" s="15">
        <v>7.69</v>
      </c>
      <c r="D3126" s="16">
        <v>40906</v>
      </c>
      <c r="E3126" s="15">
        <v>9.8800000000000008</v>
      </c>
      <c r="Q3126" s="20"/>
      <c r="R3126" s="20"/>
    </row>
    <row r="3127" spans="1:18" x14ac:dyDescent="0.3">
      <c r="A3127" s="16">
        <v>40892</v>
      </c>
      <c r="B3127" s="15">
        <v>7.78</v>
      </c>
      <c r="D3127" s="16">
        <v>40905</v>
      </c>
      <c r="E3127" s="15">
        <v>10.4</v>
      </c>
      <c r="Q3127" s="20"/>
      <c r="R3127" s="20"/>
    </row>
    <row r="3128" spans="1:18" x14ac:dyDescent="0.3">
      <c r="A3128" s="16">
        <v>40891</v>
      </c>
      <c r="B3128" s="15">
        <v>7.39</v>
      </c>
      <c r="D3128" s="16">
        <v>40900</v>
      </c>
      <c r="E3128" s="15">
        <v>10.84</v>
      </c>
      <c r="Q3128" s="20"/>
      <c r="R3128" s="20"/>
    </row>
    <row r="3129" spans="1:18" x14ac:dyDescent="0.3">
      <c r="A3129" s="16">
        <v>40890</v>
      </c>
      <c r="B3129" s="15">
        <v>7.95</v>
      </c>
      <c r="D3129" s="16">
        <v>40899</v>
      </c>
      <c r="E3129" s="15">
        <v>10.7</v>
      </c>
      <c r="Q3129" s="20"/>
      <c r="R3129" s="20"/>
    </row>
    <row r="3130" spans="1:18" x14ac:dyDescent="0.3">
      <c r="A3130" s="16">
        <v>40889</v>
      </c>
      <c r="B3130" s="15">
        <v>8.5</v>
      </c>
      <c r="D3130" s="16">
        <v>40898</v>
      </c>
      <c r="E3130" s="15">
        <v>10.96</v>
      </c>
      <c r="Q3130" s="20"/>
      <c r="R3130" s="20"/>
    </row>
    <row r="3131" spans="1:18" x14ac:dyDescent="0.3">
      <c r="A3131" s="16">
        <v>40886</v>
      </c>
      <c r="B3131" s="15">
        <v>8.82</v>
      </c>
      <c r="D3131" s="16">
        <v>40897</v>
      </c>
      <c r="E3131" s="15">
        <v>10.71</v>
      </c>
      <c r="Q3131" s="20"/>
      <c r="R3131" s="20"/>
    </row>
    <row r="3132" spans="1:18" x14ac:dyDescent="0.3">
      <c r="A3132" s="16">
        <v>40885</v>
      </c>
      <c r="B3132" s="15">
        <v>8.58</v>
      </c>
      <c r="D3132" s="16">
        <v>40896</v>
      </c>
      <c r="E3132" s="15">
        <v>8.98</v>
      </c>
      <c r="Q3132" s="20"/>
      <c r="R3132" s="20"/>
    </row>
    <row r="3133" spans="1:18" x14ac:dyDescent="0.3">
      <c r="A3133" s="16">
        <v>40884</v>
      </c>
      <c r="B3133" s="15">
        <v>8.17</v>
      </c>
      <c r="D3133" s="16">
        <v>40893</v>
      </c>
      <c r="E3133" s="15">
        <v>8.7100000000000009</v>
      </c>
      <c r="Q3133" s="20"/>
      <c r="R3133" s="20"/>
    </row>
    <row r="3134" spans="1:18" x14ac:dyDescent="0.3">
      <c r="A3134" s="16">
        <v>40883</v>
      </c>
      <c r="B3134" s="15">
        <v>8.31</v>
      </c>
      <c r="D3134" s="16">
        <v>40892</v>
      </c>
      <c r="E3134" s="15">
        <v>8.81</v>
      </c>
      <c r="Q3134" s="20"/>
      <c r="R3134" s="20"/>
    </row>
    <row r="3135" spans="1:18" x14ac:dyDescent="0.3">
      <c r="A3135" s="16">
        <v>40882</v>
      </c>
      <c r="B3135" s="15">
        <v>8.31</v>
      </c>
      <c r="D3135" s="16">
        <v>40891</v>
      </c>
      <c r="E3135" s="15">
        <v>8.4499999999999993</v>
      </c>
      <c r="Q3135" s="20"/>
      <c r="R3135" s="20"/>
    </row>
    <row r="3136" spans="1:18" x14ac:dyDescent="0.3">
      <c r="A3136" s="16">
        <v>40879</v>
      </c>
      <c r="B3136" s="15">
        <v>8.83</v>
      </c>
      <c r="D3136" s="16">
        <v>40890</v>
      </c>
      <c r="E3136" s="15">
        <v>9.0299999999999994</v>
      </c>
      <c r="Q3136" s="20"/>
      <c r="R3136" s="20"/>
    </row>
    <row r="3137" spans="1:18" x14ac:dyDescent="0.3">
      <c r="A3137" s="16">
        <v>40878</v>
      </c>
      <c r="B3137" s="15">
        <v>8.94</v>
      </c>
      <c r="D3137" s="16">
        <v>40889</v>
      </c>
      <c r="E3137" s="15">
        <v>9.6</v>
      </c>
      <c r="Q3137" s="20"/>
      <c r="R3137" s="20"/>
    </row>
    <row r="3138" spans="1:18" x14ac:dyDescent="0.3">
      <c r="A3138" s="16">
        <v>40877</v>
      </c>
      <c r="B3138" s="15">
        <v>9.36</v>
      </c>
      <c r="D3138" s="16">
        <v>40886</v>
      </c>
      <c r="E3138" s="15">
        <v>9.89</v>
      </c>
      <c r="Q3138" s="20"/>
      <c r="R3138" s="20"/>
    </row>
    <row r="3139" spans="1:18" x14ac:dyDescent="0.3">
      <c r="A3139" s="16">
        <v>40876</v>
      </c>
      <c r="B3139" s="15">
        <v>8.9700000000000006</v>
      </c>
      <c r="D3139" s="16">
        <v>40885</v>
      </c>
      <c r="E3139" s="15">
        <v>9.7100000000000009</v>
      </c>
      <c r="Q3139" s="20"/>
      <c r="R3139" s="20"/>
    </row>
    <row r="3140" spans="1:18" x14ac:dyDescent="0.3">
      <c r="A3140" s="16">
        <v>40875</v>
      </c>
      <c r="B3140" s="15">
        <v>9</v>
      </c>
      <c r="D3140" s="16">
        <v>40884</v>
      </c>
      <c r="E3140" s="15">
        <v>9.3000000000000007</v>
      </c>
      <c r="Q3140" s="20"/>
      <c r="R3140" s="20"/>
    </row>
    <row r="3141" spans="1:18" x14ac:dyDescent="0.3">
      <c r="A3141" s="16">
        <v>40872</v>
      </c>
      <c r="B3141" s="15">
        <v>8.7100000000000009</v>
      </c>
      <c r="D3141" s="16">
        <v>40883</v>
      </c>
      <c r="E3141" s="15">
        <v>9.41</v>
      </c>
      <c r="Q3141" s="20"/>
      <c r="R3141" s="20"/>
    </row>
    <row r="3142" spans="1:18" x14ac:dyDescent="0.3">
      <c r="A3142" s="16">
        <v>40871</v>
      </c>
      <c r="B3142" s="15">
        <v>8.85</v>
      </c>
      <c r="D3142" s="16">
        <v>40882</v>
      </c>
      <c r="E3142" s="15">
        <v>9.48</v>
      </c>
      <c r="Q3142" s="20"/>
      <c r="R3142" s="20"/>
    </row>
    <row r="3143" spans="1:18" x14ac:dyDescent="0.3">
      <c r="A3143" s="16">
        <v>40870</v>
      </c>
      <c r="B3143" s="15">
        <v>9.42</v>
      </c>
      <c r="D3143" s="16">
        <v>40879</v>
      </c>
      <c r="E3143" s="15">
        <v>10</v>
      </c>
      <c r="Q3143" s="20"/>
      <c r="R3143" s="20"/>
    </row>
    <row r="3144" spans="1:18" x14ac:dyDescent="0.3">
      <c r="A3144" s="16">
        <v>40869</v>
      </c>
      <c r="B3144" s="15">
        <v>10.09</v>
      </c>
      <c r="D3144" s="16">
        <v>40878</v>
      </c>
      <c r="E3144" s="15">
        <v>10.11</v>
      </c>
      <c r="Q3144" s="20"/>
      <c r="R3144" s="20"/>
    </row>
    <row r="3145" spans="1:18" x14ac:dyDescent="0.3">
      <c r="A3145" s="16">
        <v>40868</v>
      </c>
      <c r="B3145" s="15">
        <v>9.9</v>
      </c>
      <c r="D3145" s="16">
        <v>40877</v>
      </c>
      <c r="E3145" s="15">
        <v>10.52</v>
      </c>
      <c r="Q3145" s="20"/>
      <c r="R3145" s="20"/>
    </row>
    <row r="3146" spans="1:18" x14ac:dyDescent="0.3">
      <c r="A3146" s="16">
        <v>40865</v>
      </c>
      <c r="B3146" s="15">
        <v>10.38</v>
      </c>
      <c r="D3146" s="16">
        <v>40876</v>
      </c>
      <c r="E3146" s="15">
        <v>10.130000000000001</v>
      </c>
      <c r="Q3146" s="20"/>
      <c r="R3146" s="20"/>
    </row>
    <row r="3147" spans="1:18" x14ac:dyDescent="0.3">
      <c r="A3147" s="16">
        <v>40864</v>
      </c>
      <c r="B3147" s="15">
        <v>10.71</v>
      </c>
      <c r="D3147" s="16">
        <v>40875</v>
      </c>
      <c r="E3147" s="15">
        <v>10.15</v>
      </c>
      <c r="Q3147" s="20"/>
      <c r="R3147" s="20"/>
    </row>
    <row r="3148" spans="1:18" x14ac:dyDescent="0.3">
      <c r="A3148" s="16">
        <v>40863</v>
      </c>
      <c r="B3148" s="15">
        <v>10.94</v>
      </c>
      <c r="D3148" s="16">
        <v>40872</v>
      </c>
      <c r="E3148" s="15">
        <v>9.81</v>
      </c>
      <c r="Q3148" s="20"/>
      <c r="R3148" s="20"/>
    </row>
    <row r="3149" spans="1:18" x14ac:dyDescent="0.3">
      <c r="A3149" s="16">
        <v>40862</v>
      </c>
      <c r="B3149" s="15">
        <v>11.13</v>
      </c>
      <c r="D3149" s="16">
        <v>40871</v>
      </c>
      <c r="E3149" s="15">
        <v>10.119999999999999</v>
      </c>
      <c r="Q3149" s="20"/>
      <c r="R3149" s="20"/>
    </row>
    <row r="3150" spans="1:18" x14ac:dyDescent="0.3">
      <c r="A3150" s="16">
        <v>40861</v>
      </c>
      <c r="B3150" s="15">
        <v>11.15</v>
      </c>
      <c r="D3150" s="16">
        <v>40870</v>
      </c>
      <c r="E3150" s="15">
        <v>10.71</v>
      </c>
      <c r="Q3150" s="20"/>
      <c r="R3150" s="20"/>
    </row>
    <row r="3151" spans="1:18" x14ac:dyDescent="0.3">
      <c r="A3151" s="16">
        <v>40858</v>
      </c>
      <c r="B3151" s="15">
        <v>11.21</v>
      </c>
      <c r="D3151" s="16">
        <v>40869</v>
      </c>
      <c r="E3151" s="15">
        <v>11.48</v>
      </c>
      <c r="Q3151" s="20"/>
      <c r="R3151" s="20"/>
    </row>
    <row r="3152" spans="1:18" x14ac:dyDescent="0.3">
      <c r="A3152" s="16">
        <v>40857</v>
      </c>
      <c r="B3152" s="15">
        <v>10.85</v>
      </c>
      <c r="D3152" s="16">
        <v>40868</v>
      </c>
      <c r="E3152" s="15">
        <v>11.25</v>
      </c>
      <c r="Q3152" s="20"/>
      <c r="R3152" s="20"/>
    </row>
    <row r="3153" spans="1:18" x14ac:dyDescent="0.3">
      <c r="A3153" s="16">
        <v>40856</v>
      </c>
      <c r="B3153" s="15">
        <v>10.9</v>
      </c>
      <c r="D3153" s="16">
        <v>40865</v>
      </c>
      <c r="E3153" s="15">
        <v>11.74</v>
      </c>
      <c r="Q3153" s="20"/>
      <c r="R3153" s="20"/>
    </row>
    <row r="3154" spans="1:18" x14ac:dyDescent="0.3">
      <c r="A3154" s="16">
        <v>40855</v>
      </c>
      <c r="B3154" s="15">
        <v>11.14</v>
      </c>
      <c r="D3154" s="16">
        <v>40864</v>
      </c>
      <c r="E3154" s="15">
        <v>12.09</v>
      </c>
      <c r="Q3154" s="20"/>
      <c r="R3154" s="20"/>
    </row>
    <row r="3155" spans="1:18" x14ac:dyDescent="0.3">
      <c r="A3155" s="16">
        <v>40854</v>
      </c>
      <c r="B3155" s="15">
        <v>10.97</v>
      </c>
      <c r="D3155" s="16">
        <v>40863</v>
      </c>
      <c r="E3155" s="15">
        <v>12.31</v>
      </c>
      <c r="Q3155" s="20"/>
      <c r="R3155" s="20"/>
    </row>
    <row r="3156" spans="1:18" x14ac:dyDescent="0.3">
      <c r="A3156" s="16">
        <v>40851</v>
      </c>
      <c r="B3156" s="15">
        <v>10.41</v>
      </c>
      <c r="D3156" s="16">
        <v>40862</v>
      </c>
      <c r="E3156" s="15">
        <v>12.6</v>
      </c>
      <c r="Q3156" s="20"/>
      <c r="R3156" s="20"/>
    </row>
    <row r="3157" spans="1:18" x14ac:dyDescent="0.3">
      <c r="A3157" s="16">
        <v>40850</v>
      </c>
      <c r="B3157" s="15">
        <v>10.71</v>
      </c>
      <c r="D3157" s="16">
        <v>40861</v>
      </c>
      <c r="E3157" s="15">
        <v>12.58</v>
      </c>
      <c r="Q3157" s="20"/>
      <c r="R3157" s="20"/>
    </row>
    <row r="3158" spans="1:18" x14ac:dyDescent="0.3">
      <c r="A3158" s="16">
        <v>40849</v>
      </c>
      <c r="B3158" s="15">
        <v>10.56</v>
      </c>
      <c r="D3158" s="16">
        <v>40858</v>
      </c>
      <c r="E3158" s="15">
        <v>12.59</v>
      </c>
      <c r="Q3158" s="20"/>
      <c r="R3158" s="20"/>
    </row>
    <row r="3159" spans="1:18" x14ac:dyDescent="0.3">
      <c r="A3159" s="16">
        <v>40848</v>
      </c>
      <c r="B3159" s="15">
        <v>10.98</v>
      </c>
      <c r="D3159" s="16">
        <v>40857</v>
      </c>
      <c r="E3159" s="15">
        <v>12.17</v>
      </c>
      <c r="Q3159" s="20"/>
      <c r="R3159" s="20"/>
    </row>
    <row r="3160" spans="1:18" x14ac:dyDescent="0.3">
      <c r="A3160" s="16">
        <v>40847</v>
      </c>
      <c r="B3160" s="15">
        <v>11.32</v>
      </c>
      <c r="D3160" s="16">
        <v>40856</v>
      </c>
      <c r="E3160" s="15">
        <v>12.24</v>
      </c>
      <c r="Q3160" s="20"/>
      <c r="R3160" s="20"/>
    </row>
    <row r="3161" spans="1:18" x14ac:dyDescent="0.3">
      <c r="A3161" s="16">
        <v>40844</v>
      </c>
      <c r="B3161" s="15">
        <v>11.58</v>
      </c>
      <c r="D3161" s="16">
        <v>40855</v>
      </c>
      <c r="E3161" s="15">
        <v>12.48</v>
      </c>
      <c r="Q3161" s="20"/>
      <c r="R3161" s="20"/>
    </row>
    <row r="3162" spans="1:18" x14ac:dyDescent="0.3">
      <c r="A3162" s="16">
        <v>40843</v>
      </c>
      <c r="B3162" s="15">
        <v>11.62</v>
      </c>
      <c r="D3162" s="16">
        <v>40854</v>
      </c>
      <c r="E3162" s="15">
        <v>12.29</v>
      </c>
      <c r="Q3162" s="20"/>
      <c r="R3162" s="20"/>
    </row>
    <row r="3163" spans="1:18" x14ac:dyDescent="0.3">
      <c r="A3163" s="16">
        <v>40842</v>
      </c>
      <c r="B3163" s="15">
        <v>11.31</v>
      </c>
      <c r="D3163" s="16">
        <v>40851</v>
      </c>
      <c r="E3163" s="15">
        <v>11.65</v>
      </c>
      <c r="Q3163" s="20"/>
      <c r="R3163" s="20"/>
    </row>
    <row r="3164" spans="1:18" x14ac:dyDescent="0.3">
      <c r="A3164" s="16">
        <v>40841</v>
      </c>
      <c r="B3164" s="15">
        <v>11.63</v>
      </c>
      <c r="D3164" s="16">
        <v>40850</v>
      </c>
      <c r="E3164" s="15">
        <v>12.03</v>
      </c>
      <c r="Q3164" s="20"/>
      <c r="R3164" s="20"/>
    </row>
    <row r="3165" spans="1:18" x14ac:dyDescent="0.3">
      <c r="A3165" s="16">
        <v>40840</v>
      </c>
      <c r="B3165" s="15">
        <v>11.76</v>
      </c>
      <c r="D3165" s="16">
        <v>40849</v>
      </c>
      <c r="E3165" s="15">
        <v>11.93</v>
      </c>
      <c r="Q3165" s="20"/>
      <c r="R3165" s="20"/>
    </row>
    <row r="3166" spans="1:18" x14ac:dyDescent="0.3">
      <c r="A3166" s="16">
        <v>40837</v>
      </c>
      <c r="B3166" s="15">
        <v>11.58</v>
      </c>
      <c r="D3166" s="16">
        <v>40848</v>
      </c>
      <c r="E3166" s="15">
        <v>12.4</v>
      </c>
      <c r="Q3166" s="20"/>
      <c r="R3166" s="20"/>
    </row>
    <row r="3167" spans="1:18" x14ac:dyDescent="0.3">
      <c r="A3167" s="16">
        <v>40836</v>
      </c>
      <c r="B3167" s="15">
        <v>11.4</v>
      </c>
      <c r="D3167" s="16">
        <v>40847</v>
      </c>
      <c r="E3167" s="15">
        <v>12.87</v>
      </c>
      <c r="Q3167" s="20"/>
      <c r="R3167" s="20"/>
    </row>
    <row r="3168" spans="1:18" x14ac:dyDescent="0.3">
      <c r="A3168" s="16">
        <v>40835</v>
      </c>
      <c r="B3168" s="15">
        <v>11.23</v>
      </c>
      <c r="D3168" s="16">
        <v>40844</v>
      </c>
      <c r="E3168" s="15">
        <v>13.15</v>
      </c>
      <c r="Q3168" s="20"/>
      <c r="R3168" s="20"/>
    </row>
    <row r="3169" spans="1:18" x14ac:dyDescent="0.3">
      <c r="A3169" s="16">
        <v>40834</v>
      </c>
      <c r="B3169" s="15">
        <v>11.54</v>
      </c>
      <c r="D3169" s="16">
        <v>40843</v>
      </c>
      <c r="E3169" s="15">
        <v>13.21</v>
      </c>
      <c r="Q3169" s="20"/>
      <c r="R3169" s="20"/>
    </row>
    <row r="3170" spans="1:18" x14ac:dyDescent="0.3">
      <c r="A3170" s="16">
        <v>40833</v>
      </c>
      <c r="B3170" s="15">
        <v>11.59</v>
      </c>
      <c r="D3170" s="16">
        <v>40842</v>
      </c>
      <c r="E3170" s="15">
        <v>12.89</v>
      </c>
      <c r="Q3170" s="20"/>
      <c r="R3170" s="20"/>
    </row>
    <row r="3171" spans="1:18" x14ac:dyDescent="0.3">
      <c r="A3171" s="16">
        <v>40830</v>
      </c>
      <c r="B3171" s="15">
        <v>11.69</v>
      </c>
      <c r="D3171" s="16">
        <v>40841</v>
      </c>
      <c r="E3171" s="15">
        <v>13.23</v>
      </c>
      <c r="Q3171" s="20"/>
      <c r="R3171" s="20"/>
    </row>
    <row r="3172" spans="1:18" x14ac:dyDescent="0.3">
      <c r="A3172" s="16">
        <v>40829</v>
      </c>
      <c r="B3172" s="15">
        <v>11.62</v>
      </c>
      <c r="D3172" s="16">
        <v>40840</v>
      </c>
      <c r="E3172" s="15">
        <v>13.36</v>
      </c>
      <c r="Q3172" s="20"/>
      <c r="R3172" s="20"/>
    </row>
    <row r="3173" spans="1:18" x14ac:dyDescent="0.3">
      <c r="A3173" s="16">
        <v>40828</v>
      </c>
      <c r="B3173" s="15">
        <v>12.06</v>
      </c>
      <c r="D3173" s="16">
        <v>40837</v>
      </c>
      <c r="E3173" s="15">
        <v>13.2</v>
      </c>
      <c r="Q3173" s="20"/>
      <c r="R3173" s="20"/>
    </row>
    <row r="3174" spans="1:18" x14ac:dyDescent="0.3">
      <c r="A3174" s="16">
        <v>40827</v>
      </c>
      <c r="B3174" s="15">
        <v>12.01</v>
      </c>
      <c r="D3174" s="16">
        <v>40836</v>
      </c>
      <c r="E3174" s="15">
        <v>13</v>
      </c>
      <c r="Q3174" s="20"/>
      <c r="R3174" s="20"/>
    </row>
    <row r="3175" spans="1:18" x14ac:dyDescent="0.3">
      <c r="A3175" s="16">
        <v>40826</v>
      </c>
      <c r="B3175" s="15">
        <v>12.05</v>
      </c>
      <c r="D3175" s="16">
        <v>40835</v>
      </c>
      <c r="E3175" s="15">
        <v>12.84</v>
      </c>
      <c r="Q3175" s="20"/>
      <c r="R3175" s="20"/>
    </row>
    <row r="3176" spans="1:18" x14ac:dyDescent="0.3">
      <c r="A3176" s="16">
        <v>40823</v>
      </c>
      <c r="B3176" s="15">
        <v>11.75</v>
      </c>
      <c r="D3176" s="16">
        <v>40834</v>
      </c>
      <c r="E3176" s="15">
        <v>13.14</v>
      </c>
      <c r="Q3176" s="20"/>
      <c r="R3176" s="20"/>
    </row>
    <row r="3177" spans="1:18" x14ac:dyDescent="0.3">
      <c r="A3177" s="16">
        <v>40822</v>
      </c>
      <c r="B3177" s="15">
        <v>11.69</v>
      </c>
      <c r="D3177" s="16">
        <v>40833</v>
      </c>
      <c r="E3177" s="15">
        <v>13.24</v>
      </c>
      <c r="Q3177" s="20"/>
      <c r="R3177" s="20"/>
    </row>
    <row r="3178" spans="1:18" x14ac:dyDescent="0.3">
      <c r="A3178" s="16">
        <v>40821</v>
      </c>
      <c r="B3178" s="15">
        <v>11.46</v>
      </c>
      <c r="D3178" s="16">
        <v>40830</v>
      </c>
      <c r="E3178" s="15">
        <v>13.32</v>
      </c>
      <c r="Q3178" s="20"/>
      <c r="R3178" s="20"/>
    </row>
    <row r="3179" spans="1:18" x14ac:dyDescent="0.3">
      <c r="A3179" s="16">
        <v>40820</v>
      </c>
      <c r="B3179" s="15">
        <v>11.28</v>
      </c>
      <c r="D3179" s="16">
        <v>40829</v>
      </c>
      <c r="E3179" s="15">
        <v>13.26</v>
      </c>
      <c r="Q3179" s="20"/>
      <c r="R3179" s="20"/>
    </row>
    <row r="3180" spans="1:18" x14ac:dyDescent="0.3">
      <c r="A3180" s="16">
        <v>40819</v>
      </c>
      <c r="B3180" s="15">
        <v>11.37</v>
      </c>
      <c r="D3180" s="16">
        <v>40828</v>
      </c>
      <c r="E3180" s="15">
        <v>13.74</v>
      </c>
      <c r="Q3180" s="20"/>
      <c r="R3180" s="20"/>
    </row>
    <row r="3181" spans="1:18" x14ac:dyDescent="0.3">
      <c r="A3181" s="16">
        <v>40816</v>
      </c>
      <c r="B3181" s="15">
        <v>11.98</v>
      </c>
      <c r="D3181" s="16">
        <v>40827</v>
      </c>
      <c r="E3181" s="15">
        <v>13.68</v>
      </c>
      <c r="Q3181" s="20"/>
      <c r="R3181" s="20"/>
    </row>
    <row r="3182" spans="1:18" x14ac:dyDescent="0.3">
      <c r="A3182" s="16">
        <v>40815</v>
      </c>
      <c r="B3182" s="15">
        <v>12.19</v>
      </c>
      <c r="D3182" s="16">
        <v>40826</v>
      </c>
      <c r="E3182" s="15">
        <v>13.7</v>
      </c>
      <c r="Q3182" s="20"/>
      <c r="R3182" s="20"/>
    </row>
    <row r="3183" spans="1:18" x14ac:dyDescent="0.3">
      <c r="A3183" s="16">
        <v>40814</v>
      </c>
      <c r="B3183" s="15">
        <v>11.76</v>
      </c>
      <c r="D3183" s="16">
        <v>40823</v>
      </c>
      <c r="E3183" s="15">
        <v>13.36</v>
      </c>
      <c r="Q3183" s="20"/>
      <c r="R3183" s="20"/>
    </row>
    <row r="3184" spans="1:18" x14ac:dyDescent="0.3">
      <c r="A3184" s="16">
        <v>40813</v>
      </c>
      <c r="B3184" s="15">
        <v>12.09</v>
      </c>
      <c r="D3184" s="16">
        <v>40822</v>
      </c>
      <c r="E3184" s="15">
        <v>13.28</v>
      </c>
      <c r="Q3184" s="20"/>
      <c r="R3184" s="20"/>
    </row>
    <row r="3185" spans="1:18" x14ac:dyDescent="0.3">
      <c r="A3185" s="16">
        <v>40812</v>
      </c>
      <c r="B3185" s="15">
        <v>12.15</v>
      </c>
      <c r="D3185" s="16">
        <v>40821</v>
      </c>
      <c r="E3185" s="15">
        <v>13.02</v>
      </c>
      <c r="Q3185" s="20"/>
      <c r="R3185" s="20"/>
    </row>
    <row r="3186" spans="1:18" x14ac:dyDescent="0.3">
      <c r="A3186" s="16">
        <v>40809</v>
      </c>
      <c r="B3186" s="15">
        <v>12.64</v>
      </c>
      <c r="D3186" s="16">
        <v>40820</v>
      </c>
      <c r="E3186" s="15">
        <v>12.8</v>
      </c>
      <c r="Q3186" s="20"/>
      <c r="R3186" s="20"/>
    </row>
    <row r="3187" spans="1:18" x14ac:dyDescent="0.3">
      <c r="A3187" s="16">
        <v>40808</v>
      </c>
      <c r="B3187" s="15">
        <v>12.67</v>
      </c>
      <c r="D3187" s="16">
        <v>40819</v>
      </c>
      <c r="E3187" s="15">
        <v>12.91</v>
      </c>
      <c r="Q3187" s="20"/>
      <c r="R3187" s="20"/>
    </row>
    <row r="3188" spans="1:18" x14ac:dyDescent="0.3">
      <c r="A3188" s="16">
        <v>40807</v>
      </c>
      <c r="B3188" s="15">
        <v>13.18</v>
      </c>
      <c r="D3188" s="16">
        <v>40816</v>
      </c>
      <c r="E3188" s="15">
        <v>13.56</v>
      </c>
      <c r="Q3188" s="20"/>
      <c r="R3188" s="20"/>
    </row>
    <row r="3189" spans="1:18" x14ac:dyDescent="0.3">
      <c r="A3189" s="16">
        <v>40806</v>
      </c>
      <c r="B3189" s="15">
        <v>13.29</v>
      </c>
      <c r="D3189" s="16">
        <v>40815</v>
      </c>
      <c r="E3189" s="15">
        <v>13.77</v>
      </c>
      <c r="Q3189" s="20"/>
      <c r="R3189" s="20"/>
    </row>
    <row r="3190" spans="1:18" x14ac:dyDescent="0.3">
      <c r="A3190" s="16">
        <v>40805</v>
      </c>
      <c r="B3190" s="15">
        <v>13.18</v>
      </c>
      <c r="D3190" s="16">
        <v>40814</v>
      </c>
      <c r="E3190" s="15">
        <v>13.34</v>
      </c>
      <c r="Q3190" s="20"/>
      <c r="R3190" s="20"/>
    </row>
    <row r="3191" spans="1:18" x14ac:dyDescent="0.3">
      <c r="A3191" s="16">
        <v>40802</v>
      </c>
      <c r="B3191" s="15">
        <v>13.52</v>
      </c>
      <c r="D3191" s="16">
        <v>40813</v>
      </c>
      <c r="E3191" s="15">
        <v>13.69</v>
      </c>
      <c r="Q3191" s="20"/>
      <c r="R3191" s="20"/>
    </row>
    <row r="3192" spans="1:18" x14ac:dyDescent="0.3">
      <c r="A3192" s="16">
        <v>40801</v>
      </c>
      <c r="B3192" s="15">
        <v>13.77</v>
      </c>
      <c r="D3192" s="16">
        <v>40812</v>
      </c>
      <c r="E3192" s="15">
        <v>13.79</v>
      </c>
      <c r="Q3192" s="20"/>
      <c r="R3192" s="20"/>
    </row>
    <row r="3193" spans="1:18" x14ac:dyDescent="0.3">
      <c r="A3193" s="16">
        <v>40800</v>
      </c>
      <c r="B3193" s="15">
        <v>13.6</v>
      </c>
      <c r="D3193" s="16">
        <v>40809</v>
      </c>
      <c r="E3193" s="15">
        <v>14.29</v>
      </c>
      <c r="Q3193" s="20"/>
      <c r="R3193" s="20"/>
    </row>
    <row r="3194" spans="1:18" x14ac:dyDescent="0.3">
      <c r="A3194" s="16">
        <v>40799</v>
      </c>
      <c r="B3194" s="15">
        <v>13.38</v>
      </c>
      <c r="D3194" s="16">
        <v>40808</v>
      </c>
      <c r="E3194" s="15">
        <v>14.35</v>
      </c>
      <c r="Q3194" s="20"/>
      <c r="R3194" s="20"/>
    </row>
    <row r="3195" spans="1:18" x14ac:dyDescent="0.3">
      <c r="A3195" s="16">
        <v>40798</v>
      </c>
      <c r="B3195" s="15">
        <v>13.2</v>
      </c>
      <c r="D3195" s="16">
        <v>40807</v>
      </c>
      <c r="E3195" s="15">
        <v>14.88</v>
      </c>
      <c r="Q3195" s="20"/>
      <c r="R3195" s="20"/>
    </row>
    <row r="3196" spans="1:18" x14ac:dyDescent="0.3">
      <c r="A3196" s="16">
        <v>40795</v>
      </c>
      <c r="B3196" s="15">
        <v>13.23</v>
      </c>
      <c r="D3196" s="16">
        <v>40806</v>
      </c>
      <c r="E3196" s="15">
        <v>15.02</v>
      </c>
      <c r="Q3196" s="20"/>
      <c r="R3196" s="20"/>
    </row>
    <row r="3197" spans="1:18" x14ac:dyDescent="0.3">
      <c r="A3197" s="16">
        <v>40794</v>
      </c>
      <c r="B3197" s="15">
        <v>13.66</v>
      </c>
      <c r="D3197" s="16">
        <v>40805</v>
      </c>
      <c r="E3197" s="15">
        <v>14.91</v>
      </c>
      <c r="Q3197" s="20"/>
      <c r="R3197" s="20"/>
    </row>
    <row r="3198" spans="1:18" x14ac:dyDescent="0.3">
      <c r="A3198" s="16">
        <v>40793</v>
      </c>
      <c r="B3198" s="15">
        <v>13.86</v>
      </c>
      <c r="D3198" s="16">
        <v>40802</v>
      </c>
      <c r="E3198" s="15">
        <v>15.28</v>
      </c>
      <c r="Q3198" s="20"/>
      <c r="R3198" s="20"/>
    </row>
    <row r="3199" spans="1:18" x14ac:dyDescent="0.3">
      <c r="A3199" s="16">
        <v>40792</v>
      </c>
      <c r="B3199" s="15">
        <v>13.62</v>
      </c>
      <c r="D3199" s="16">
        <v>40801</v>
      </c>
      <c r="E3199" s="15">
        <v>15.52</v>
      </c>
      <c r="Q3199" s="20"/>
      <c r="R3199" s="20"/>
    </row>
    <row r="3200" spans="1:18" x14ac:dyDescent="0.3">
      <c r="A3200" s="16">
        <v>40791</v>
      </c>
      <c r="B3200" s="15">
        <v>13.8</v>
      </c>
      <c r="D3200" s="16">
        <v>40800</v>
      </c>
      <c r="E3200" s="15">
        <v>15.34</v>
      </c>
      <c r="Q3200" s="20"/>
      <c r="R3200" s="20"/>
    </row>
    <row r="3201" spans="1:18" x14ac:dyDescent="0.3">
      <c r="A3201" s="16">
        <v>40788</v>
      </c>
      <c r="B3201" s="15">
        <v>14.06</v>
      </c>
      <c r="D3201" s="16">
        <v>40799</v>
      </c>
      <c r="E3201" s="15">
        <v>15.13</v>
      </c>
      <c r="Q3201" s="20"/>
      <c r="R3201" s="20"/>
    </row>
    <row r="3202" spans="1:18" x14ac:dyDescent="0.3">
      <c r="A3202" s="16">
        <v>40787</v>
      </c>
      <c r="B3202" s="15">
        <v>14.37</v>
      </c>
      <c r="D3202" s="16">
        <v>40798</v>
      </c>
      <c r="E3202" s="15">
        <v>14.89</v>
      </c>
      <c r="Q3202" s="20"/>
      <c r="R3202" s="20"/>
    </row>
    <row r="3203" spans="1:18" x14ac:dyDescent="0.3">
      <c r="A3203" s="16">
        <v>40786</v>
      </c>
      <c r="B3203" s="15">
        <v>14.45</v>
      </c>
      <c r="D3203" s="16">
        <v>40795</v>
      </c>
      <c r="E3203" s="15">
        <v>14.95</v>
      </c>
      <c r="Q3203" s="20"/>
      <c r="R3203" s="20"/>
    </row>
    <row r="3204" spans="1:18" x14ac:dyDescent="0.3">
      <c r="A3204" s="16">
        <v>40785</v>
      </c>
      <c r="B3204" s="15">
        <v>15.05</v>
      </c>
      <c r="D3204" s="16">
        <v>40794</v>
      </c>
      <c r="E3204" s="15">
        <v>15.42</v>
      </c>
      <c r="Q3204" s="20"/>
      <c r="R3204" s="20"/>
    </row>
    <row r="3205" spans="1:18" x14ac:dyDescent="0.3">
      <c r="A3205" s="16">
        <v>40784</v>
      </c>
      <c r="B3205" s="15">
        <v>14.84</v>
      </c>
      <c r="D3205" s="16">
        <v>40793</v>
      </c>
      <c r="E3205" s="15">
        <v>15.63</v>
      </c>
      <c r="Q3205" s="20"/>
      <c r="R3205" s="20"/>
    </row>
    <row r="3206" spans="1:18" x14ac:dyDescent="0.3">
      <c r="A3206" s="16">
        <v>40781</v>
      </c>
      <c r="B3206" s="15">
        <v>14.71</v>
      </c>
      <c r="D3206" s="16">
        <v>40792</v>
      </c>
      <c r="E3206" s="15">
        <v>15.39</v>
      </c>
      <c r="Q3206" s="20"/>
      <c r="R3206" s="20"/>
    </row>
    <row r="3207" spans="1:18" x14ac:dyDescent="0.3">
      <c r="A3207" s="16">
        <v>40780</v>
      </c>
      <c r="B3207" s="15">
        <v>14.53</v>
      </c>
      <c r="D3207" s="16">
        <v>40791</v>
      </c>
      <c r="E3207" s="15">
        <v>15.56</v>
      </c>
      <c r="Q3207" s="20"/>
      <c r="R3207" s="20"/>
    </row>
    <row r="3208" spans="1:18" x14ac:dyDescent="0.3">
      <c r="A3208" s="16">
        <v>40779</v>
      </c>
      <c r="B3208" s="15">
        <v>14.68</v>
      </c>
      <c r="D3208" s="16">
        <v>40788</v>
      </c>
      <c r="E3208" s="15">
        <v>15.87</v>
      </c>
      <c r="Q3208" s="20"/>
      <c r="R3208" s="20"/>
    </row>
    <row r="3209" spans="1:18" x14ac:dyDescent="0.3">
      <c r="A3209" s="16">
        <v>40778</v>
      </c>
      <c r="B3209" s="15">
        <v>14.4</v>
      </c>
      <c r="D3209" s="16">
        <v>40787</v>
      </c>
      <c r="E3209" s="15">
        <v>16.18</v>
      </c>
      <c r="Q3209" s="20"/>
      <c r="R3209" s="20"/>
    </row>
    <row r="3210" spans="1:18" x14ac:dyDescent="0.3">
      <c r="A3210" s="16">
        <v>40777</v>
      </c>
      <c r="B3210" s="15">
        <v>14.07</v>
      </c>
      <c r="D3210" s="16">
        <v>40786</v>
      </c>
      <c r="E3210" s="15">
        <v>16.260000000000002</v>
      </c>
      <c r="Q3210" s="20"/>
      <c r="R3210" s="20"/>
    </row>
    <row r="3211" spans="1:18" x14ac:dyDescent="0.3">
      <c r="A3211" s="16">
        <v>40774</v>
      </c>
      <c r="B3211" s="15">
        <v>13.93</v>
      </c>
      <c r="D3211" s="16">
        <v>40785</v>
      </c>
      <c r="E3211" s="15">
        <v>16.89</v>
      </c>
      <c r="Q3211" s="20"/>
      <c r="R3211" s="20"/>
    </row>
    <row r="3212" spans="1:18" x14ac:dyDescent="0.3">
      <c r="A3212" s="16">
        <v>40773</v>
      </c>
      <c r="B3212" s="15">
        <v>13.74</v>
      </c>
      <c r="D3212" s="16">
        <v>40784</v>
      </c>
      <c r="E3212" s="15">
        <v>16.66</v>
      </c>
      <c r="Q3212" s="20"/>
      <c r="R3212" s="20"/>
    </row>
    <row r="3213" spans="1:18" x14ac:dyDescent="0.3">
      <c r="A3213" s="16">
        <v>40772</v>
      </c>
      <c r="B3213" s="15">
        <v>14.28</v>
      </c>
      <c r="D3213" s="16">
        <v>40781</v>
      </c>
      <c r="E3213" s="15">
        <v>16.510000000000002</v>
      </c>
      <c r="Q3213" s="20"/>
      <c r="R3213" s="20"/>
    </row>
    <row r="3214" spans="1:18" x14ac:dyDescent="0.3">
      <c r="A3214" s="16">
        <v>40771</v>
      </c>
      <c r="B3214" s="15">
        <v>13.89</v>
      </c>
      <c r="D3214" s="16">
        <v>40780</v>
      </c>
      <c r="E3214" s="15">
        <v>16.329999999999998</v>
      </c>
      <c r="Q3214" s="20"/>
      <c r="R3214" s="20"/>
    </row>
    <row r="3215" spans="1:18" x14ac:dyDescent="0.3">
      <c r="A3215" s="16">
        <v>40770</v>
      </c>
      <c r="B3215" s="15">
        <v>13.93</v>
      </c>
      <c r="D3215" s="16">
        <v>40779</v>
      </c>
      <c r="E3215" s="15">
        <v>16.510000000000002</v>
      </c>
      <c r="Q3215" s="20"/>
      <c r="R3215" s="20"/>
    </row>
    <row r="3216" spans="1:18" x14ac:dyDescent="0.3">
      <c r="A3216" s="16">
        <v>40767</v>
      </c>
      <c r="B3216" s="15">
        <v>13.87</v>
      </c>
      <c r="D3216" s="16">
        <v>40778</v>
      </c>
      <c r="E3216" s="15">
        <v>16.149999999999999</v>
      </c>
      <c r="Q3216" s="20"/>
      <c r="R3216" s="20"/>
    </row>
    <row r="3217" spans="1:18" x14ac:dyDescent="0.3">
      <c r="A3217" s="16">
        <v>40766</v>
      </c>
      <c r="B3217" s="15">
        <v>13.52</v>
      </c>
      <c r="D3217" s="16">
        <v>40777</v>
      </c>
      <c r="E3217" s="15">
        <v>15.85</v>
      </c>
      <c r="Q3217" s="20"/>
      <c r="R3217" s="20"/>
    </row>
    <row r="3218" spans="1:18" x14ac:dyDescent="0.3">
      <c r="A3218" s="16">
        <v>40765</v>
      </c>
      <c r="B3218" s="15">
        <v>12.8</v>
      </c>
      <c r="D3218" s="16">
        <v>40774</v>
      </c>
      <c r="E3218" s="15">
        <v>15.65</v>
      </c>
      <c r="Q3218" s="20"/>
      <c r="R3218" s="20"/>
    </row>
    <row r="3219" spans="1:18" x14ac:dyDescent="0.3">
      <c r="A3219" s="16">
        <v>40764</v>
      </c>
      <c r="B3219" s="15">
        <v>12.6</v>
      </c>
      <c r="D3219" s="16">
        <v>40773</v>
      </c>
      <c r="E3219" s="15">
        <v>15.36</v>
      </c>
      <c r="Q3219" s="20"/>
      <c r="R3219" s="20"/>
    </row>
    <row r="3220" spans="1:18" x14ac:dyDescent="0.3">
      <c r="A3220" s="16">
        <v>40763</v>
      </c>
      <c r="B3220" s="15">
        <v>11.87</v>
      </c>
      <c r="D3220" s="16">
        <v>40772</v>
      </c>
      <c r="E3220" s="15">
        <v>15.97</v>
      </c>
      <c r="Q3220" s="20"/>
      <c r="R3220" s="20"/>
    </row>
    <row r="3221" spans="1:18" x14ac:dyDescent="0.3">
      <c r="A3221" s="16">
        <v>40760</v>
      </c>
      <c r="B3221" s="15">
        <v>11.89</v>
      </c>
      <c r="D3221" s="16">
        <v>40771</v>
      </c>
      <c r="E3221" s="15">
        <v>15.56</v>
      </c>
      <c r="Q3221" s="20"/>
      <c r="R3221" s="20"/>
    </row>
    <row r="3222" spans="1:18" x14ac:dyDescent="0.3">
      <c r="A3222" s="16">
        <v>40759</v>
      </c>
      <c r="B3222" s="15">
        <v>12.54</v>
      </c>
      <c r="D3222" s="16">
        <v>40770</v>
      </c>
      <c r="E3222" s="15">
        <v>15.54</v>
      </c>
      <c r="Q3222" s="20"/>
      <c r="R3222" s="20"/>
    </row>
    <row r="3223" spans="1:18" x14ac:dyDescent="0.3">
      <c r="A3223" s="16">
        <v>40758</v>
      </c>
      <c r="B3223" s="15">
        <v>12.75</v>
      </c>
      <c r="D3223" s="16">
        <v>40767</v>
      </c>
      <c r="E3223" s="15">
        <v>15.44</v>
      </c>
      <c r="Q3223" s="20"/>
      <c r="R3223" s="20"/>
    </row>
    <row r="3224" spans="1:18" x14ac:dyDescent="0.3">
      <c r="A3224" s="16">
        <v>40757</v>
      </c>
      <c r="B3224" s="15">
        <v>13.14</v>
      </c>
      <c r="D3224" s="16">
        <v>40766</v>
      </c>
      <c r="E3224" s="15">
        <v>15.03</v>
      </c>
      <c r="Q3224" s="20"/>
      <c r="R3224" s="20"/>
    </row>
    <row r="3225" spans="1:18" x14ac:dyDescent="0.3">
      <c r="A3225" s="16">
        <v>40756</v>
      </c>
      <c r="B3225" s="15">
        <v>13.42</v>
      </c>
      <c r="D3225" s="16">
        <v>40765</v>
      </c>
      <c r="E3225" s="15">
        <v>14.29</v>
      </c>
      <c r="Q3225" s="20"/>
      <c r="R3225" s="20"/>
    </row>
    <row r="3226" spans="1:18" x14ac:dyDescent="0.3">
      <c r="A3226" s="16">
        <v>40753</v>
      </c>
      <c r="B3226" s="15">
        <v>13.67</v>
      </c>
      <c r="D3226" s="16">
        <v>40764</v>
      </c>
      <c r="E3226" s="15">
        <v>14.09</v>
      </c>
      <c r="Q3226" s="20"/>
      <c r="R3226" s="20"/>
    </row>
    <row r="3227" spans="1:18" x14ac:dyDescent="0.3">
      <c r="A3227" s="16">
        <v>40752</v>
      </c>
      <c r="B3227" s="15">
        <v>14.04</v>
      </c>
      <c r="D3227" s="16">
        <v>40763</v>
      </c>
      <c r="E3227" s="15">
        <v>13.32</v>
      </c>
      <c r="Q3227" s="20"/>
      <c r="R3227" s="20"/>
    </row>
    <row r="3228" spans="1:18" x14ac:dyDescent="0.3">
      <c r="A3228" s="16">
        <v>40751</v>
      </c>
      <c r="B3228" s="15">
        <v>13.95</v>
      </c>
      <c r="D3228" s="16">
        <v>40760</v>
      </c>
      <c r="E3228" s="15">
        <v>13.39</v>
      </c>
      <c r="Q3228" s="20"/>
      <c r="R3228" s="20"/>
    </row>
    <row r="3229" spans="1:18" x14ac:dyDescent="0.3">
      <c r="A3229" s="16">
        <v>40750</v>
      </c>
      <c r="B3229" s="15">
        <v>14.51</v>
      </c>
      <c r="D3229" s="16">
        <v>40759</v>
      </c>
      <c r="E3229" s="15">
        <v>14.09</v>
      </c>
      <c r="Q3229" s="20"/>
      <c r="R3229" s="20"/>
    </row>
    <row r="3230" spans="1:18" x14ac:dyDescent="0.3">
      <c r="A3230" s="16">
        <v>40749</v>
      </c>
      <c r="B3230" s="15">
        <v>14.54</v>
      </c>
      <c r="D3230" s="16">
        <v>40758</v>
      </c>
      <c r="E3230" s="15">
        <v>14.32</v>
      </c>
      <c r="Q3230" s="20"/>
      <c r="R3230" s="20"/>
    </row>
    <row r="3231" spans="1:18" x14ac:dyDescent="0.3">
      <c r="A3231" s="16">
        <v>40746</v>
      </c>
      <c r="B3231" s="15">
        <v>14.61</v>
      </c>
      <c r="D3231" s="16">
        <v>40757</v>
      </c>
      <c r="E3231" s="15">
        <v>14.81</v>
      </c>
      <c r="Q3231" s="20"/>
      <c r="R3231" s="20"/>
    </row>
    <row r="3232" spans="1:18" x14ac:dyDescent="0.3">
      <c r="A3232" s="16">
        <v>40745</v>
      </c>
      <c r="B3232" s="15">
        <v>14.77</v>
      </c>
      <c r="D3232" s="16">
        <v>40756</v>
      </c>
      <c r="E3232" s="15">
        <v>15.09</v>
      </c>
      <c r="Q3232" s="20"/>
      <c r="R3232" s="20"/>
    </row>
    <row r="3233" spans="1:18" x14ac:dyDescent="0.3">
      <c r="A3233" s="16">
        <v>40744</v>
      </c>
      <c r="B3233" s="15">
        <v>14.4</v>
      </c>
      <c r="D3233" s="16">
        <v>40753</v>
      </c>
      <c r="E3233" s="15">
        <v>15.35</v>
      </c>
      <c r="Q3233" s="20"/>
      <c r="R3233" s="20"/>
    </row>
    <row r="3234" spans="1:18" x14ac:dyDescent="0.3">
      <c r="A3234" s="16">
        <v>40743</v>
      </c>
      <c r="B3234" s="15">
        <v>13.91</v>
      </c>
      <c r="D3234" s="16">
        <v>40752</v>
      </c>
      <c r="E3234" s="15">
        <v>15.78</v>
      </c>
      <c r="Q3234" s="20"/>
      <c r="R3234" s="20"/>
    </row>
    <row r="3235" spans="1:18" x14ac:dyDescent="0.3">
      <c r="A3235" s="16">
        <v>40742</v>
      </c>
      <c r="B3235" s="15">
        <v>13.73</v>
      </c>
      <c r="D3235" s="16">
        <v>40751</v>
      </c>
      <c r="E3235" s="15">
        <v>15.76</v>
      </c>
      <c r="Q3235" s="20"/>
      <c r="R3235" s="20"/>
    </row>
    <row r="3236" spans="1:18" x14ac:dyDescent="0.3">
      <c r="A3236" s="16">
        <v>40739</v>
      </c>
      <c r="B3236" s="15">
        <v>13.96</v>
      </c>
      <c r="D3236" s="16">
        <v>40750</v>
      </c>
      <c r="E3236" s="15">
        <v>16.32</v>
      </c>
      <c r="Q3236" s="20"/>
      <c r="R3236" s="20"/>
    </row>
    <row r="3237" spans="1:18" x14ac:dyDescent="0.3">
      <c r="A3237" s="16">
        <v>40738</v>
      </c>
      <c r="B3237" s="15">
        <v>13.85</v>
      </c>
      <c r="D3237" s="16">
        <v>40749</v>
      </c>
      <c r="E3237" s="15">
        <v>16.34</v>
      </c>
      <c r="Q3237" s="20"/>
      <c r="R3237" s="20"/>
    </row>
    <row r="3238" spans="1:18" x14ac:dyDescent="0.3">
      <c r="A3238" s="16">
        <v>40737</v>
      </c>
      <c r="B3238" s="15">
        <v>13.54</v>
      </c>
      <c r="D3238" s="16">
        <v>40746</v>
      </c>
      <c r="E3238" s="15">
        <v>16.41</v>
      </c>
      <c r="Q3238" s="20"/>
      <c r="R3238" s="20"/>
    </row>
    <row r="3239" spans="1:18" x14ac:dyDescent="0.3">
      <c r="A3239" s="16">
        <v>40736</v>
      </c>
      <c r="B3239" s="15">
        <v>13.95</v>
      </c>
      <c r="D3239" s="16">
        <v>40745</v>
      </c>
      <c r="E3239" s="15">
        <v>16.57</v>
      </c>
      <c r="Q3239" s="20"/>
      <c r="R3239" s="20"/>
    </row>
    <row r="3240" spans="1:18" x14ac:dyDescent="0.3">
      <c r="A3240" s="16">
        <v>40735</v>
      </c>
      <c r="B3240" s="15">
        <v>13.56</v>
      </c>
      <c r="D3240" s="16">
        <v>40744</v>
      </c>
      <c r="E3240" s="15">
        <v>16.29</v>
      </c>
      <c r="Q3240" s="20"/>
      <c r="R3240" s="20"/>
    </row>
    <row r="3241" spans="1:18" x14ac:dyDescent="0.3">
      <c r="A3241" s="16">
        <v>40732</v>
      </c>
      <c r="B3241" s="15">
        <v>14.24</v>
      </c>
      <c r="D3241" s="16">
        <v>40743</v>
      </c>
      <c r="E3241" s="15">
        <v>15.81</v>
      </c>
      <c r="Q3241" s="20"/>
      <c r="R3241" s="20"/>
    </row>
    <row r="3242" spans="1:18" x14ac:dyDescent="0.3">
      <c r="A3242" s="16">
        <v>40731</v>
      </c>
      <c r="B3242" s="15">
        <v>14.65</v>
      </c>
      <c r="D3242" s="16">
        <v>40742</v>
      </c>
      <c r="E3242" s="15">
        <v>15.66</v>
      </c>
      <c r="Q3242" s="20"/>
      <c r="R3242" s="20"/>
    </row>
    <row r="3243" spans="1:18" x14ac:dyDescent="0.3">
      <c r="A3243" s="16">
        <v>40730</v>
      </c>
      <c r="B3243" s="15">
        <v>14.85</v>
      </c>
      <c r="D3243" s="16">
        <v>40739</v>
      </c>
      <c r="E3243" s="15">
        <v>15.9</v>
      </c>
      <c r="Q3243" s="20"/>
      <c r="R3243" s="20"/>
    </row>
    <row r="3244" spans="1:18" x14ac:dyDescent="0.3">
      <c r="A3244" s="16">
        <v>40729</v>
      </c>
      <c r="B3244" s="15">
        <v>15.21</v>
      </c>
      <c r="D3244" s="16">
        <v>40738</v>
      </c>
      <c r="E3244" s="15">
        <v>15.81</v>
      </c>
      <c r="Q3244" s="20"/>
      <c r="R3244" s="20"/>
    </row>
    <row r="3245" spans="1:18" x14ac:dyDescent="0.3">
      <c r="A3245" s="16">
        <v>40728</v>
      </c>
      <c r="B3245" s="15">
        <v>15.13</v>
      </c>
      <c r="D3245" s="16">
        <v>40737</v>
      </c>
      <c r="E3245" s="15">
        <v>15.45</v>
      </c>
      <c r="Q3245" s="20"/>
      <c r="R3245" s="20"/>
    </row>
    <row r="3246" spans="1:18" x14ac:dyDescent="0.3">
      <c r="A3246" s="16">
        <v>40725</v>
      </c>
      <c r="B3246" s="15">
        <v>14.94</v>
      </c>
      <c r="D3246" s="16">
        <v>40736</v>
      </c>
      <c r="E3246" s="15">
        <v>15.88</v>
      </c>
      <c r="Q3246" s="20"/>
      <c r="R3246" s="20"/>
    </row>
    <row r="3247" spans="1:18" x14ac:dyDescent="0.3">
      <c r="A3247" s="16">
        <v>40724</v>
      </c>
      <c r="B3247" s="15">
        <v>15.24</v>
      </c>
      <c r="D3247" s="16">
        <v>40735</v>
      </c>
      <c r="E3247" s="15">
        <v>15.46</v>
      </c>
      <c r="Q3247" s="20"/>
      <c r="R3247" s="20"/>
    </row>
    <row r="3248" spans="1:18" x14ac:dyDescent="0.3">
      <c r="A3248" s="16">
        <v>40723</v>
      </c>
      <c r="B3248" s="15">
        <v>14.57</v>
      </c>
      <c r="D3248" s="16">
        <v>40732</v>
      </c>
      <c r="E3248" s="15">
        <v>16.07</v>
      </c>
      <c r="Q3248" s="20"/>
      <c r="R3248" s="20"/>
    </row>
    <row r="3249" spans="1:18" x14ac:dyDescent="0.3">
      <c r="A3249" s="16">
        <v>40722</v>
      </c>
      <c r="B3249" s="15">
        <v>15.13</v>
      </c>
      <c r="D3249" s="16">
        <v>40731</v>
      </c>
      <c r="E3249" s="15">
        <v>16.53</v>
      </c>
      <c r="Q3249" s="20"/>
      <c r="R3249" s="20"/>
    </row>
    <row r="3250" spans="1:18" x14ac:dyDescent="0.3">
      <c r="A3250" s="16">
        <v>40721</v>
      </c>
      <c r="B3250" s="15">
        <v>14.46</v>
      </c>
      <c r="D3250" s="16">
        <v>40730</v>
      </c>
      <c r="E3250" s="15">
        <v>16.64</v>
      </c>
      <c r="Q3250" s="20"/>
      <c r="R3250" s="20"/>
    </row>
    <row r="3251" spans="1:18" x14ac:dyDescent="0.3">
      <c r="A3251" s="16">
        <v>40718</v>
      </c>
      <c r="B3251" s="15">
        <v>13.5</v>
      </c>
      <c r="D3251" s="16">
        <v>40729</v>
      </c>
      <c r="E3251" s="15">
        <v>17</v>
      </c>
      <c r="Q3251" s="20"/>
      <c r="R3251" s="20"/>
    </row>
    <row r="3252" spans="1:18" x14ac:dyDescent="0.3">
      <c r="A3252" s="16">
        <v>40717</v>
      </c>
      <c r="B3252" s="15">
        <v>14.91</v>
      </c>
      <c r="D3252" s="16">
        <v>40728</v>
      </c>
      <c r="E3252" s="15">
        <v>17.36</v>
      </c>
      <c r="Q3252" s="20"/>
      <c r="R3252" s="20"/>
    </row>
    <row r="3253" spans="1:18" x14ac:dyDescent="0.3">
      <c r="A3253" s="16">
        <v>40716</v>
      </c>
      <c r="B3253" s="15">
        <v>16.48</v>
      </c>
      <c r="D3253" s="16">
        <v>40725</v>
      </c>
      <c r="E3253" s="15">
        <v>17.170000000000002</v>
      </c>
      <c r="Q3253" s="20"/>
      <c r="R3253" s="20"/>
    </row>
    <row r="3254" spans="1:18" x14ac:dyDescent="0.3">
      <c r="A3254" s="16">
        <v>40715</v>
      </c>
      <c r="B3254" s="15">
        <v>16.52</v>
      </c>
      <c r="D3254" s="16">
        <v>40724</v>
      </c>
      <c r="E3254" s="15">
        <v>17.46</v>
      </c>
      <c r="Q3254" s="20"/>
      <c r="R3254" s="20"/>
    </row>
    <row r="3255" spans="1:18" x14ac:dyDescent="0.3">
      <c r="A3255" s="16">
        <v>40714</v>
      </c>
      <c r="B3255" s="15">
        <v>17.02</v>
      </c>
      <c r="D3255" s="16">
        <v>40723</v>
      </c>
      <c r="E3255" s="15">
        <v>16.77</v>
      </c>
      <c r="Q3255" s="20"/>
      <c r="R3255" s="20"/>
    </row>
    <row r="3256" spans="1:18" x14ac:dyDescent="0.3">
      <c r="A3256" s="16">
        <v>40711</v>
      </c>
      <c r="B3256" s="15">
        <v>17.45</v>
      </c>
      <c r="D3256" s="16">
        <v>40722</v>
      </c>
      <c r="E3256" s="15">
        <v>17.329999999999998</v>
      </c>
      <c r="Q3256" s="20"/>
      <c r="R3256" s="20"/>
    </row>
    <row r="3257" spans="1:18" x14ac:dyDescent="0.3">
      <c r="A3257" s="16">
        <v>40710</v>
      </c>
      <c r="B3257" s="15">
        <v>17.989999999999998</v>
      </c>
      <c r="D3257" s="16">
        <v>40721</v>
      </c>
      <c r="E3257" s="15">
        <v>16.71</v>
      </c>
      <c r="Q3257" s="20"/>
      <c r="R3257" s="20"/>
    </row>
    <row r="3258" spans="1:18" x14ac:dyDescent="0.3">
      <c r="A3258" s="16">
        <v>40709</v>
      </c>
      <c r="B3258" s="15">
        <v>18.2</v>
      </c>
      <c r="D3258" s="16">
        <v>40718</v>
      </c>
      <c r="E3258" s="15">
        <v>15.6</v>
      </c>
      <c r="Q3258" s="20"/>
      <c r="R3258" s="20"/>
    </row>
    <row r="3259" spans="1:18" x14ac:dyDescent="0.3">
      <c r="A3259" s="16">
        <v>40708</v>
      </c>
      <c r="B3259" s="15">
        <v>18.55</v>
      </c>
      <c r="D3259" s="16">
        <v>40717</v>
      </c>
      <c r="E3259" s="15">
        <v>17.12</v>
      </c>
      <c r="Q3259" s="20"/>
      <c r="R3259" s="20"/>
    </row>
    <row r="3260" spans="1:18" x14ac:dyDescent="0.3">
      <c r="A3260" s="16">
        <v>40707</v>
      </c>
      <c r="B3260" s="15">
        <v>18.75</v>
      </c>
      <c r="D3260" s="16">
        <v>40716</v>
      </c>
      <c r="E3260" s="15">
        <v>18.79</v>
      </c>
      <c r="Q3260" s="20"/>
      <c r="R3260" s="20"/>
    </row>
    <row r="3261" spans="1:18" x14ac:dyDescent="0.3">
      <c r="A3261" s="16">
        <v>40704</v>
      </c>
      <c r="B3261" s="15">
        <v>18.73</v>
      </c>
      <c r="D3261" s="16">
        <v>40715</v>
      </c>
      <c r="E3261" s="15">
        <v>18.809999999999999</v>
      </c>
      <c r="Q3261" s="20"/>
      <c r="R3261" s="20"/>
    </row>
    <row r="3262" spans="1:18" x14ac:dyDescent="0.3">
      <c r="A3262" s="16">
        <v>40703</v>
      </c>
      <c r="B3262" s="15">
        <v>18.739999999999998</v>
      </c>
      <c r="D3262" s="16">
        <v>40714</v>
      </c>
      <c r="E3262" s="15">
        <v>19.309999999999999</v>
      </c>
      <c r="Q3262" s="20"/>
      <c r="R3262" s="20"/>
    </row>
    <row r="3263" spans="1:18" x14ac:dyDescent="0.3">
      <c r="A3263" s="16">
        <v>40702</v>
      </c>
      <c r="B3263" s="15">
        <v>18.54</v>
      </c>
      <c r="D3263" s="16">
        <v>40711</v>
      </c>
      <c r="E3263" s="15">
        <v>19.7</v>
      </c>
      <c r="Q3263" s="20"/>
      <c r="R3263" s="20"/>
    </row>
    <row r="3264" spans="1:18" x14ac:dyDescent="0.3">
      <c r="A3264" s="16">
        <v>40701</v>
      </c>
      <c r="B3264" s="15">
        <v>18.690000000000001</v>
      </c>
      <c r="D3264" s="16">
        <v>40710</v>
      </c>
      <c r="E3264" s="15">
        <v>20.09</v>
      </c>
      <c r="Q3264" s="20"/>
      <c r="R3264" s="20"/>
    </row>
    <row r="3265" spans="1:18" x14ac:dyDescent="0.3">
      <c r="A3265" s="16">
        <v>40700</v>
      </c>
      <c r="B3265" s="15">
        <v>18.739999999999998</v>
      </c>
      <c r="D3265" s="16">
        <v>40709</v>
      </c>
      <c r="E3265" s="15">
        <v>20.39</v>
      </c>
      <c r="Q3265" s="20"/>
      <c r="R3265" s="20"/>
    </row>
    <row r="3266" spans="1:18" x14ac:dyDescent="0.3">
      <c r="A3266" s="16">
        <v>40697</v>
      </c>
      <c r="B3266" s="15">
        <v>18.88</v>
      </c>
      <c r="D3266" s="16">
        <v>40708</v>
      </c>
      <c r="E3266" s="15">
        <v>20.8</v>
      </c>
      <c r="Q3266" s="20"/>
      <c r="R3266" s="20"/>
    </row>
    <row r="3267" spans="1:18" x14ac:dyDescent="0.3">
      <c r="A3267" s="16">
        <v>40696</v>
      </c>
      <c r="B3267" s="15">
        <v>18.78</v>
      </c>
      <c r="D3267" s="16">
        <v>40707</v>
      </c>
      <c r="E3267" s="15">
        <v>21.01</v>
      </c>
      <c r="Q3267" s="20"/>
      <c r="R3267" s="20"/>
    </row>
    <row r="3268" spans="1:18" x14ac:dyDescent="0.3">
      <c r="A3268" s="16">
        <v>40695</v>
      </c>
      <c r="B3268" s="15">
        <v>18.86</v>
      </c>
      <c r="D3268" s="16">
        <v>40704</v>
      </c>
      <c r="E3268" s="15">
        <v>20.94</v>
      </c>
      <c r="Q3268" s="20"/>
      <c r="R3268" s="20"/>
    </row>
    <row r="3269" spans="1:18" x14ac:dyDescent="0.3">
      <c r="A3269" s="16">
        <v>40694</v>
      </c>
      <c r="B3269" s="15">
        <v>19.05</v>
      </c>
      <c r="D3269" s="16">
        <v>40703</v>
      </c>
      <c r="E3269" s="15">
        <v>20.98</v>
      </c>
      <c r="Q3269" s="20"/>
      <c r="R3269" s="20"/>
    </row>
    <row r="3270" spans="1:18" x14ac:dyDescent="0.3">
      <c r="A3270" s="16">
        <v>40690</v>
      </c>
      <c r="B3270" s="15">
        <v>18.93</v>
      </c>
      <c r="D3270" s="16">
        <v>40702</v>
      </c>
      <c r="E3270" s="15">
        <v>20.77</v>
      </c>
      <c r="Q3270" s="20"/>
      <c r="R3270" s="20"/>
    </row>
    <row r="3271" spans="1:18" x14ac:dyDescent="0.3">
      <c r="A3271" s="16">
        <v>40689</v>
      </c>
      <c r="B3271" s="15">
        <v>18.27</v>
      </c>
      <c r="D3271" s="16">
        <v>40701</v>
      </c>
      <c r="E3271" s="15">
        <v>20.92</v>
      </c>
      <c r="Q3271" s="20"/>
      <c r="R3271" s="20"/>
    </row>
    <row r="3272" spans="1:18" x14ac:dyDescent="0.3">
      <c r="A3272" s="16">
        <v>40688</v>
      </c>
      <c r="B3272" s="15">
        <v>18.29</v>
      </c>
      <c r="D3272" s="16">
        <v>40700</v>
      </c>
      <c r="E3272" s="15">
        <v>20.99</v>
      </c>
      <c r="Q3272" s="20"/>
      <c r="R3272" s="20"/>
    </row>
    <row r="3273" spans="1:18" x14ac:dyDescent="0.3">
      <c r="A3273" s="16">
        <v>40687</v>
      </c>
      <c r="B3273" s="15">
        <v>18.27</v>
      </c>
      <c r="D3273" s="16">
        <v>40697</v>
      </c>
      <c r="E3273" s="15">
        <v>21.08</v>
      </c>
      <c r="Q3273" s="20"/>
      <c r="R3273" s="20"/>
    </row>
    <row r="3274" spans="1:18" x14ac:dyDescent="0.3">
      <c r="A3274" s="16">
        <v>40686</v>
      </c>
      <c r="B3274" s="15">
        <v>18.04</v>
      </c>
      <c r="D3274" s="16">
        <v>40696</v>
      </c>
      <c r="E3274" s="15">
        <v>20.98</v>
      </c>
      <c r="Q3274" s="20"/>
      <c r="R3274" s="20"/>
    </row>
    <row r="3275" spans="1:18" x14ac:dyDescent="0.3">
      <c r="A3275" s="16">
        <v>40683</v>
      </c>
      <c r="B3275" s="15">
        <v>18.3</v>
      </c>
      <c r="D3275" s="16">
        <v>40695</v>
      </c>
      <c r="E3275" s="15">
        <v>21.08</v>
      </c>
      <c r="Q3275" s="20"/>
      <c r="R3275" s="20"/>
    </row>
    <row r="3276" spans="1:18" x14ac:dyDescent="0.3">
      <c r="A3276" s="16">
        <v>40682</v>
      </c>
      <c r="B3276" s="15">
        <v>18.48</v>
      </c>
      <c r="D3276" s="16">
        <v>40694</v>
      </c>
      <c r="E3276" s="15">
        <v>21.27</v>
      </c>
      <c r="Q3276" s="20"/>
      <c r="R3276" s="20"/>
    </row>
    <row r="3277" spans="1:18" x14ac:dyDescent="0.3">
      <c r="A3277" s="16">
        <v>40681</v>
      </c>
      <c r="B3277" s="15">
        <v>18.690000000000001</v>
      </c>
      <c r="D3277" s="16">
        <v>40690</v>
      </c>
      <c r="E3277" s="15">
        <v>21.11</v>
      </c>
      <c r="Q3277" s="20"/>
      <c r="R3277" s="20"/>
    </row>
    <row r="3278" spans="1:18" x14ac:dyDescent="0.3">
      <c r="A3278" s="16">
        <v>40680</v>
      </c>
      <c r="B3278" s="15">
        <v>18.739999999999998</v>
      </c>
      <c r="D3278" s="16">
        <v>40689</v>
      </c>
      <c r="E3278" s="15">
        <v>20.45</v>
      </c>
      <c r="Q3278" s="20"/>
      <c r="R3278" s="20"/>
    </row>
    <row r="3279" spans="1:18" x14ac:dyDescent="0.3">
      <c r="A3279" s="16">
        <v>40679</v>
      </c>
      <c r="B3279" s="15">
        <v>19.04</v>
      </c>
      <c r="D3279" s="16">
        <v>40688</v>
      </c>
      <c r="E3279" s="15">
        <v>20.46</v>
      </c>
      <c r="Q3279" s="20"/>
      <c r="R3279" s="20"/>
    </row>
    <row r="3280" spans="1:18" x14ac:dyDescent="0.3">
      <c r="A3280" s="16">
        <v>40676</v>
      </c>
      <c r="B3280" s="15">
        <v>18.829999999999998</v>
      </c>
      <c r="D3280" s="16">
        <v>40687</v>
      </c>
      <c r="E3280" s="15">
        <v>20.420000000000002</v>
      </c>
      <c r="Q3280" s="20"/>
      <c r="R3280" s="20"/>
    </row>
    <row r="3281" spans="1:18" x14ac:dyDescent="0.3">
      <c r="A3281" s="16">
        <v>40675</v>
      </c>
      <c r="B3281" s="15">
        <v>19.02</v>
      </c>
      <c r="D3281" s="16">
        <v>40686</v>
      </c>
      <c r="E3281" s="15">
        <v>20.190000000000001</v>
      </c>
      <c r="Q3281" s="20"/>
      <c r="R3281" s="20"/>
    </row>
    <row r="3282" spans="1:18" x14ac:dyDescent="0.3">
      <c r="A3282" s="16">
        <v>40674</v>
      </c>
      <c r="B3282" s="15">
        <v>18.98</v>
      </c>
      <c r="D3282" s="16">
        <v>40683</v>
      </c>
      <c r="E3282" s="15">
        <v>20.45</v>
      </c>
      <c r="Q3282" s="20"/>
      <c r="R3282" s="20"/>
    </row>
    <row r="3283" spans="1:18" x14ac:dyDescent="0.3">
      <c r="A3283" s="16">
        <v>40673</v>
      </c>
      <c r="B3283" s="15">
        <v>19.13</v>
      </c>
      <c r="D3283" s="16">
        <v>40682</v>
      </c>
      <c r="E3283" s="15">
        <v>20.7</v>
      </c>
      <c r="Q3283" s="20"/>
      <c r="R3283" s="20"/>
    </row>
    <row r="3284" spans="1:18" x14ac:dyDescent="0.3">
      <c r="A3284" s="16">
        <v>40672</v>
      </c>
      <c r="B3284" s="15">
        <v>19.239999999999998</v>
      </c>
      <c r="D3284" s="16">
        <v>40681</v>
      </c>
      <c r="E3284" s="15">
        <v>20.98</v>
      </c>
      <c r="Q3284" s="20"/>
      <c r="R3284" s="20"/>
    </row>
    <row r="3285" spans="1:18" x14ac:dyDescent="0.3">
      <c r="A3285" s="16">
        <v>40669</v>
      </c>
      <c r="B3285" s="15">
        <v>19.27</v>
      </c>
      <c r="D3285" s="16">
        <v>40680</v>
      </c>
      <c r="E3285" s="15">
        <v>21.03</v>
      </c>
      <c r="Q3285" s="20"/>
      <c r="R3285" s="20"/>
    </row>
    <row r="3286" spans="1:18" x14ac:dyDescent="0.3">
      <c r="A3286" s="16">
        <v>40668</v>
      </c>
      <c r="B3286" s="15">
        <v>19.25</v>
      </c>
      <c r="D3286" s="16">
        <v>40679</v>
      </c>
      <c r="E3286" s="15">
        <v>21.3</v>
      </c>
      <c r="Q3286" s="20"/>
      <c r="R3286" s="20"/>
    </row>
    <row r="3287" spans="1:18" x14ac:dyDescent="0.3">
      <c r="A3287" s="16">
        <v>40667</v>
      </c>
      <c r="B3287" s="15">
        <v>19.36</v>
      </c>
      <c r="D3287" s="16">
        <v>40676</v>
      </c>
      <c r="E3287" s="15">
        <v>21.09</v>
      </c>
      <c r="Q3287" s="20"/>
      <c r="R3287" s="20"/>
    </row>
    <row r="3288" spans="1:18" x14ac:dyDescent="0.3">
      <c r="A3288" s="16">
        <v>40666</v>
      </c>
      <c r="B3288" s="15">
        <v>19.510000000000002</v>
      </c>
      <c r="D3288" s="16">
        <v>40675</v>
      </c>
      <c r="E3288" s="15">
        <v>21.31</v>
      </c>
      <c r="Q3288" s="20"/>
      <c r="R3288" s="20"/>
    </row>
    <row r="3289" spans="1:18" x14ac:dyDescent="0.3">
      <c r="A3289" s="16">
        <v>40665</v>
      </c>
      <c r="B3289" s="15">
        <v>19.690000000000001</v>
      </c>
      <c r="D3289" s="16">
        <v>40674</v>
      </c>
      <c r="E3289" s="15">
        <v>21.28</v>
      </c>
      <c r="Q3289" s="20"/>
      <c r="R3289" s="20"/>
    </row>
    <row r="3290" spans="1:18" x14ac:dyDescent="0.3">
      <c r="A3290" s="16">
        <v>40662</v>
      </c>
      <c r="B3290" s="15">
        <v>19.399999999999999</v>
      </c>
      <c r="D3290" s="16">
        <v>40673</v>
      </c>
      <c r="E3290" s="15">
        <v>21.41</v>
      </c>
      <c r="Q3290" s="20"/>
      <c r="R3290" s="20"/>
    </row>
    <row r="3291" spans="1:18" x14ac:dyDescent="0.3">
      <c r="A3291" s="16">
        <v>40661</v>
      </c>
      <c r="B3291" s="15">
        <v>19.53</v>
      </c>
      <c r="D3291" s="16">
        <v>40672</v>
      </c>
      <c r="E3291" s="15">
        <v>21.54</v>
      </c>
      <c r="Q3291" s="20"/>
      <c r="R3291" s="20"/>
    </row>
    <row r="3292" spans="1:18" x14ac:dyDescent="0.3">
      <c r="A3292" s="16">
        <v>40660</v>
      </c>
      <c r="B3292" s="15">
        <v>19.37</v>
      </c>
      <c r="D3292" s="16">
        <v>40669</v>
      </c>
      <c r="E3292" s="15">
        <v>21.6</v>
      </c>
      <c r="Q3292" s="20"/>
      <c r="R3292" s="20"/>
    </row>
    <row r="3293" spans="1:18" x14ac:dyDescent="0.3">
      <c r="A3293" s="16">
        <v>40659</v>
      </c>
      <c r="B3293" s="15">
        <v>19.149999999999999</v>
      </c>
      <c r="D3293" s="16">
        <v>40668</v>
      </c>
      <c r="E3293" s="15">
        <v>21.58</v>
      </c>
      <c r="Q3293" s="20"/>
      <c r="R3293" s="20"/>
    </row>
    <row r="3294" spans="1:18" x14ac:dyDescent="0.3">
      <c r="A3294" s="16">
        <v>40654</v>
      </c>
      <c r="B3294" s="15">
        <v>19.079999999999998</v>
      </c>
      <c r="D3294" s="16">
        <v>40667</v>
      </c>
      <c r="E3294" s="15">
        <v>21.68</v>
      </c>
      <c r="Q3294" s="20"/>
      <c r="R3294" s="20"/>
    </row>
    <row r="3295" spans="1:18" x14ac:dyDescent="0.3">
      <c r="A3295" s="16">
        <v>40653</v>
      </c>
      <c r="B3295" s="15">
        <v>19.170000000000002</v>
      </c>
      <c r="D3295" s="16">
        <v>40666</v>
      </c>
      <c r="E3295" s="15">
        <v>21.81</v>
      </c>
      <c r="Q3295" s="20"/>
      <c r="R3295" s="20"/>
    </row>
    <row r="3296" spans="1:18" x14ac:dyDescent="0.3">
      <c r="A3296" s="16">
        <v>40652</v>
      </c>
      <c r="B3296" s="15">
        <v>18.920000000000002</v>
      </c>
      <c r="D3296" s="16">
        <v>40665</v>
      </c>
      <c r="E3296" s="15">
        <v>21.85</v>
      </c>
      <c r="Q3296" s="20"/>
      <c r="R3296" s="20"/>
    </row>
    <row r="3297" spans="1:18" x14ac:dyDescent="0.3">
      <c r="A3297" s="16">
        <v>40651</v>
      </c>
      <c r="B3297" s="15">
        <v>18.8</v>
      </c>
      <c r="D3297" s="16">
        <v>40662</v>
      </c>
      <c r="E3297" s="15">
        <v>21.8</v>
      </c>
      <c r="Q3297" s="20"/>
      <c r="R3297" s="20"/>
    </row>
    <row r="3298" spans="1:18" x14ac:dyDescent="0.3">
      <c r="A3298" s="16">
        <v>40648</v>
      </c>
      <c r="B3298" s="15">
        <v>19.25</v>
      </c>
      <c r="D3298" s="16">
        <v>40661</v>
      </c>
      <c r="E3298" s="15">
        <v>21.87</v>
      </c>
      <c r="Q3298" s="20"/>
      <c r="R3298" s="20"/>
    </row>
    <row r="3299" spans="1:18" x14ac:dyDescent="0.3">
      <c r="A3299" s="16">
        <v>40647</v>
      </c>
      <c r="B3299" s="15">
        <v>18.79</v>
      </c>
      <c r="D3299" s="16">
        <v>40660</v>
      </c>
      <c r="E3299" s="15">
        <v>21.64</v>
      </c>
      <c r="Q3299" s="20"/>
      <c r="R3299" s="20"/>
    </row>
    <row r="3300" spans="1:18" x14ac:dyDescent="0.3">
      <c r="A3300" s="16">
        <v>40646</v>
      </c>
      <c r="B3300" s="15">
        <v>18.7</v>
      </c>
      <c r="D3300" s="16">
        <v>40659</v>
      </c>
      <c r="E3300" s="15">
        <v>21.42</v>
      </c>
      <c r="Q3300" s="20"/>
      <c r="R3300" s="20"/>
    </row>
    <row r="3301" spans="1:18" x14ac:dyDescent="0.3">
      <c r="A3301" s="16">
        <v>40645</v>
      </c>
      <c r="B3301" s="15">
        <v>18.68</v>
      </c>
      <c r="D3301" s="16">
        <v>40654</v>
      </c>
      <c r="E3301" s="15">
        <v>21.35</v>
      </c>
      <c r="Q3301" s="20"/>
      <c r="R3301" s="20"/>
    </row>
    <row r="3302" spans="1:18" x14ac:dyDescent="0.3">
      <c r="A3302" s="16">
        <v>40644</v>
      </c>
      <c r="B3302" s="15">
        <v>18.88</v>
      </c>
      <c r="D3302" s="16">
        <v>40653</v>
      </c>
      <c r="E3302" s="15">
        <v>21.43</v>
      </c>
      <c r="Q3302" s="20"/>
      <c r="R3302" s="20"/>
    </row>
    <row r="3303" spans="1:18" x14ac:dyDescent="0.3">
      <c r="A3303" s="16">
        <v>40641</v>
      </c>
      <c r="B3303" s="15">
        <v>19.14</v>
      </c>
      <c r="D3303" s="16">
        <v>40652</v>
      </c>
      <c r="E3303" s="15">
        <v>21.1</v>
      </c>
      <c r="Q3303" s="20"/>
      <c r="R3303" s="20"/>
    </row>
    <row r="3304" spans="1:18" x14ac:dyDescent="0.3">
      <c r="A3304" s="16">
        <v>40640</v>
      </c>
      <c r="B3304" s="15">
        <v>19.09</v>
      </c>
      <c r="D3304" s="16">
        <v>40651</v>
      </c>
      <c r="E3304" s="15">
        <v>20.95</v>
      </c>
      <c r="Q3304" s="20"/>
      <c r="R3304" s="20"/>
    </row>
    <row r="3305" spans="1:18" x14ac:dyDescent="0.3">
      <c r="A3305" s="16">
        <v>40639</v>
      </c>
      <c r="B3305" s="15">
        <v>19.37</v>
      </c>
      <c r="D3305" s="16">
        <v>40648</v>
      </c>
      <c r="E3305" s="15">
        <v>21.38</v>
      </c>
      <c r="Q3305" s="20"/>
      <c r="R3305" s="20"/>
    </row>
    <row r="3306" spans="1:18" x14ac:dyDescent="0.3">
      <c r="A3306" s="16">
        <v>40638</v>
      </c>
      <c r="B3306" s="15">
        <v>19.43</v>
      </c>
      <c r="D3306" s="16">
        <v>40647</v>
      </c>
      <c r="E3306" s="15">
        <v>20.91</v>
      </c>
      <c r="Q3306" s="20"/>
      <c r="R3306" s="20"/>
    </row>
    <row r="3307" spans="1:18" x14ac:dyDescent="0.3">
      <c r="A3307" s="16">
        <v>40637</v>
      </c>
      <c r="B3307" s="15">
        <v>19.52</v>
      </c>
      <c r="D3307" s="16">
        <v>40646</v>
      </c>
      <c r="E3307" s="15">
        <v>20.84</v>
      </c>
      <c r="Q3307" s="20"/>
      <c r="R3307" s="20"/>
    </row>
    <row r="3308" spans="1:18" x14ac:dyDescent="0.3">
      <c r="A3308" s="16">
        <v>40634</v>
      </c>
      <c r="B3308" s="15">
        <v>19.399999999999999</v>
      </c>
      <c r="D3308" s="16">
        <v>40645</v>
      </c>
      <c r="E3308" s="15">
        <v>20.84</v>
      </c>
      <c r="Q3308" s="20"/>
      <c r="R3308" s="20"/>
    </row>
    <row r="3309" spans="1:18" x14ac:dyDescent="0.3">
      <c r="A3309" s="16">
        <v>40633</v>
      </c>
      <c r="B3309" s="15">
        <v>19.48</v>
      </c>
      <c r="D3309" s="16">
        <v>40644</v>
      </c>
      <c r="E3309" s="15">
        <v>21.08</v>
      </c>
      <c r="Q3309" s="20"/>
      <c r="R3309" s="20"/>
    </row>
    <row r="3310" spans="1:18" x14ac:dyDescent="0.3">
      <c r="A3310" s="16">
        <v>40632</v>
      </c>
      <c r="B3310" s="15">
        <v>19.02</v>
      </c>
      <c r="D3310" s="16">
        <v>40641</v>
      </c>
      <c r="E3310" s="15">
        <v>21.34</v>
      </c>
      <c r="Q3310" s="20"/>
      <c r="R3310" s="20"/>
    </row>
    <row r="3311" spans="1:18" x14ac:dyDescent="0.3">
      <c r="A3311" s="16">
        <v>40631</v>
      </c>
      <c r="B3311" s="15">
        <v>19</v>
      </c>
      <c r="D3311" s="16">
        <v>40640</v>
      </c>
      <c r="E3311" s="15">
        <v>21.25</v>
      </c>
      <c r="Q3311" s="20"/>
      <c r="R3311" s="20"/>
    </row>
    <row r="3312" spans="1:18" x14ac:dyDescent="0.3">
      <c r="A3312" s="16">
        <v>40630</v>
      </c>
      <c r="B3312" s="15">
        <v>19.25</v>
      </c>
      <c r="D3312" s="16">
        <v>40639</v>
      </c>
      <c r="E3312" s="15">
        <v>21.73</v>
      </c>
      <c r="Q3312" s="20"/>
      <c r="R3312" s="20"/>
    </row>
    <row r="3313" spans="1:18" x14ac:dyDescent="0.3">
      <c r="A3313" s="16">
        <v>40627</v>
      </c>
      <c r="B3313" s="15">
        <v>18.739999999999998</v>
      </c>
      <c r="D3313" s="16">
        <v>40638</v>
      </c>
      <c r="E3313" s="15">
        <v>21.83</v>
      </c>
      <c r="Q3313" s="20"/>
      <c r="R3313" s="20"/>
    </row>
    <row r="3314" spans="1:18" x14ac:dyDescent="0.3">
      <c r="A3314" s="16">
        <v>40626</v>
      </c>
      <c r="B3314" s="15">
        <v>18.43</v>
      </c>
      <c r="D3314" s="16">
        <v>40637</v>
      </c>
      <c r="E3314" s="15">
        <v>21.82</v>
      </c>
      <c r="Q3314" s="20"/>
      <c r="R3314" s="20"/>
    </row>
    <row r="3315" spans="1:18" x14ac:dyDescent="0.3">
      <c r="A3315" s="16">
        <v>40625</v>
      </c>
      <c r="B3315" s="15">
        <v>18.86</v>
      </c>
      <c r="D3315" s="16">
        <v>40634</v>
      </c>
      <c r="E3315" s="15">
        <v>21.43</v>
      </c>
      <c r="Q3315" s="20"/>
      <c r="R3315" s="20"/>
    </row>
    <row r="3316" spans="1:18" x14ac:dyDescent="0.3">
      <c r="A3316" s="16">
        <v>40624</v>
      </c>
      <c r="B3316" s="15">
        <v>18.78</v>
      </c>
      <c r="D3316" s="16">
        <v>40633</v>
      </c>
      <c r="E3316" s="15">
        <v>21.63</v>
      </c>
      <c r="Q3316" s="20"/>
      <c r="R3316" s="20"/>
    </row>
    <row r="3317" spans="1:18" x14ac:dyDescent="0.3">
      <c r="A3317" s="16">
        <v>40623</v>
      </c>
      <c r="B3317" s="15">
        <v>18.690000000000001</v>
      </c>
      <c r="D3317" s="16">
        <v>40632</v>
      </c>
      <c r="E3317" s="15">
        <v>20.98</v>
      </c>
      <c r="Q3317" s="20"/>
      <c r="R3317" s="20"/>
    </row>
    <row r="3318" spans="1:18" x14ac:dyDescent="0.3">
      <c r="A3318" s="16">
        <v>40620</v>
      </c>
      <c r="B3318" s="15">
        <v>19.04</v>
      </c>
      <c r="D3318" s="16">
        <v>40631</v>
      </c>
      <c r="E3318" s="15">
        <v>20.98</v>
      </c>
      <c r="Q3318" s="20"/>
      <c r="R3318" s="20"/>
    </row>
    <row r="3319" spans="1:18" x14ac:dyDescent="0.3">
      <c r="A3319" s="16">
        <v>40619</v>
      </c>
      <c r="B3319" s="15">
        <v>18.61</v>
      </c>
      <c r="D3319" s="16">
        <v>40630</v>
      </c>
      <c r="E3319" s="15">
        <v>21.17</v>
      </c>
      <c r="Q3319" s="20"/>
      <c r="R3319" s="20"/>
    </row>
    <row r="3320" spans="1:18" x14ac:dyDescent="0.3">
      <c r="A3320" s="16">
        <v>40618</v>
      </c>
      <c r="B3320" s="15">
        <v>19.170000000000002</v>
      </c>
      <c r="D3320" s="16">
        <v>40627</v>
      </c>
      <c r="E3320" s="15">
        <v>20.64</v>
      </c>
      <c r="Q3320" s="20"/>
      <c r="R3320" s="20"/>
    </row>
    <row r="3321" spans="1:18" x14ac:dyDescent="0.3">
      <c r="A3321" s="16">
        <v>40617</v>
      </c>
      <c r="B3321" s="15">
        <v>19.14</v>
      </c>
      <c r="D3321" s="16">
        <v>40626</v>
      </c>
      <c r="E3321" s="15">
        <v>20.329999999999998</v>
      </c>
      <c r="Q3321" s="20"/>
      <c r="R3321" s="20"/>
    </row>
    <row r="3322" spans="1:18" x14ac:dyDescent="0.3">
      <c r="A3322" s="16">
        <v>40616</v>
      </c>
      <c r="B3322" s="15">
        <v>18.45</v>
      </c>
      <c r="D3322" s="16">
        <v>40625</v>
      </c>
      <c r="E3322" s="15">
        <v>20.76</v>
      </c>
      <c r="Q3322" s="20"/>
      <c r="R3322" s="20"/>
    </row>
    <row r="3323" spans="1:18" x14ac:dyDescent="0.3">
      <c r="A3323" s="16">
        <v>40613</v>
      </c>
      <c r="B3323" s="15">
        <v>17.48</v>
      </c>
      <c r="D3323" s="16">
        <v>40624</v>
      </c>
      <c r="E3323" s="15">
        <v>20.64</v>
      </c>
      <c r="Q3323" s="20"/>
      <c r="R3323" s="20"/>
    </row>
    <row r="3324" spans="1:18" x14ac:dyDescent="0.3">
      <c r="A3324" s="16">
        <v>40612</v>
      </c>
      <c r="B3324" s="15">
        <v>17.55</v>
      </c>
      <c r="D3324" s="16">
        <v>40623</v>
      </c>
      <c r="E3324" s="15">
        <v>20.54</v>
      </c>
      <c r="Q3324" s="20"/>
      <c r="R3324" s="20"/>
    </row>
    <row r="3325" spans="1:18" x14ac:dyDescent="0.3">
      <c r="A3325" s="16">
        <v>40611</v>
      </c>
      <c r="B3325" s="15">
        <v>17.68</v>
      </c>
      <c r="D3325" s="16">
        <v>40620</v>
      </c>
      <c r="E3325" s="15">
        <v>20.87</v>
      </c>
      <c r="Q3325" s="20"/>
      <c r="R3325" s="20"/>
    </row>
    <row r="3326" spans="1:18" x14ac:dyDescent="0.3">
      <c r="A3326" s="16">
        <v>40610</v>
      </c>
      <c r="B3326" s="15">
        <v>17.670000000000002</v>
      </c>
      <c r="D3326" s="16">
        <v>40619</v>
      </c>
      <c r="E3326" s="15">
        <v>20.46</v>
      </c>
      <c r="Q3326" s="20"/>
      <c r="R3326" s="20"/>
    </row>
    <row r="3327" spans="1:18" x14ac:dyDescent="0.3">
      <c r="A3327" s="16">
        <v>40609</v>
      </c>
      <c r="B3327" s="15">
        <v>17.690000000000001</v>
      </c>
      <c r="D3327" s="16">
        <v>40618</v>
      </c>
      <c r="E3327" s="15">
        <v>21.03</v>
      </c>
      <c r="Q3327" s="20"/>
      <c r="R3327" s="20"/>
    </row>
    <row r="3328" spans="1:18" x14ac:dyDescent="0.3">
      <c r="A3328" s="16">
        <v>40606</v>
      </c>
      <c r="B3328" s="15">
        <v>17.71</v>
      </c>
      <c r="D3328" s="16">
        <v>40617</v>
      </c>
      <c r="E3328" s="15">
        <v>21</v>
      </c>
      <c r="Q3328" s="20"/>
      <c r="R3328" s="20"/>
    </row>
    <row r="3329" spans="1:18" x14ac:dyDescent="0.3">
      <c r="A3329" s="16">
        <v>40605</v>
      </c>
      <c r="B3329" s="15">
        <v>17.28</v>
      </c>
      <c r="D3329" s="16">
        <v>40616</v>
      </c>
      <c r="E3329" s="15">
        <v>20.3</v>
      </c>
      <c r="Q3329" s="20"/>
      <c r="R3329" s="20"/>
    </row>
    <row r="3330" spans="1:18" x14ac:dyDescent="0.3">
      <c r="A3330" s="16">
        <v>40604</v>
      </c>
      <c r="B3330" s="15">
        <v>17.38</v>
      </c>
      <c r="D3330" s="16">
        <v>40613</v>
      </c>
      <c r="E3330" s="15">
        <v>19.3</v>
      </c>
      <c r="Q3330" s="20"/>
      <c r="R3330" s="20"/>
    </row>
    <row r="3331" spans="1:18" x14ac:dyDescent="0.3">
      <c r="A3331" s="16">
        <v>40603</v>
      </c>
      <c r="B3331" s="15">
        <v>17.23</v>
      </c>
      <c r="D3331" s="16">
        <v>40612</v>
      </c>
      <c r="E3331" s="15">
        <v>19.350000000000001</v>
      </c>
      <c r="Q3331" s="20"/>
      <c r="R3331" s="20"/>
    </row>
    <row r="3332" spans="1:18" x14ac:dyDescent="0.3">
      <c r="A3332" s="16">
        <v>40602</v>
      </c>
      <c r="B3332" s="15">
        <v>17.260000000000002</v>
      </c>
      <c r="D3332" s="16">
        <v>40611</v>
      </c>
      <c r="E3332" s="15">
        <v>19.48</v>
      </c>
      <c r="Q3332" s="20"/>
      <c r="R3332" s="20"/>
    </row>
    <row r="3333" spans="1:18" x14ac:dyDescent="0.3">
      <c r="A3333" s="16">
        <v>40599</v>
      </c>
      <c r="B3333" s="15">
        <v>17.11</v>
      </c>
      <c r="D3333" s="16">
        <v>40610</v>
      </c>
      <c r="E3333" s="15">
        <v>19.47</v>
      </c>
      <c r="Q3333" s="20"/>
      <c r="R3333" s="20"/>
    </row>
    <row r="3334" spans="1:18" x14ac:dyDescent="0.3">
      <c r="A3334" s="16">
        <v>40598</v>
      </c>
      <c r="B3334" s="15">
        <v>17.079999999999998</v>
      </c>
      <c r="D3334" s="16">
        <v>40609</v>
      </c>
      <c r="E3334" s="15">
        <v>19.510000000000002</v>
      </c>
      <c r="Q3334" s="20"/>
      <c r="R3334" s="20"/>
    </row>
    <row r="3335" spans="1:18" x14ac:dyDescent="0.3">
      <c r="A3335" s="16">
        <v>40597</v>
      </c>
      <c r="B3335" s="15">
        <v>16.91</v>
      </c>
      <c r="D3335" s="16">
        <v>40606</v>
      </c>
      <c r="E3335" s="15">
        <v>19.52</v>
      </c>
      <c r="Q3335" s="20"/>
      <c r="R3335" s="20"/>
    </row>
    <row r="3336" spans="1:18" x14ac:dyDescent="0.3">
      <c r="A3336" s="16">
        <v>40596</v>
      </c>
      <c r="B3336" s="15">
        <v>16.899999999999999</v>
      </c>
      <c r="D3336" s="16">
        <v>40605</v>
      </c>
      <c r="E3336" s="15">
        <v>19.079999999999998</v>
      </c>
      <c r="Q3336" s="20"/>
      <c r="R3336" s="20"/>
    </row>
    <row r="3337" spans="1:18" x14ac:dyDescent="0.3">
      <c r="A3337" s="16">
        <v>40595</v>
      </c>
      <c r="B3337" s="15">
        <v>16.77</v>
      </c>
      <c r="D3337" s="16">
        <v>40604</v>
      </c>
      <c r="E3337" s="15">
        <v>19.13</v>
      </c>
      <c r="Q3337" s="20"/>
      <c r="R3337" s="20"/>
    </row>
    <row r="3338" spans="1:18" x14ac:dyDescent="0.3">
      <c r="A3338" s="16">
        <v>40592</v>
      </c>
      <c r="B3338" s="15">
        <v>16.48</v>
      </c>
      <c r="D3338" s="16">
        <v>40603</v>
      </c>
      <c r="E3338" s="15">
        <v>18.96</v>
      </c>
      <c r="Q3338" s="20"/>
      <c r="R3338" s="20"/>
    </row>
    <row r="3339" spans="1:18" x14ac:dyDescent="0.3">
      <c r="A3339" s="16">
        <v>40591</v>
      </c>
      <c r="B3339" s="15">
        <v>16.420000000000002</v>
      </c>
      <c r="D3339" s="16">
        <v>40602</v>
      </c>
      <c r="E3339" s="15">
        <v>19</v>
      </c>
      <c r="Q3339" s="20"/>
      <c r="R3339" s="20"/>
    </row>
    <row r="3340" spans="1:18" x14ac:dyDescent="0.3">
      <c r="A3340" s="16">
        <v>40590</v>
      </c>
      <c r="B3340" s="15">
        <v>16.260000000000002</v>
      </c>
      <c r="D3340" s="16">
        <v>40599</v>
      </c>
      <c r="E3340" s="15">
        <v>18.809999999999999</v>
      </c>
      <c r="Q3340" s="20"/>
      <c r="R3340" s="20"/>
    </row>
    <row r="3341" spans="1:18" x14ac:dyDescent="0.3">
      <c r="A3341" s="16">
        <v>40589</v>
      </c>
      <c r="B3341" s="15">
        <v>16.23</v>
      </c>
      <c r="D3341" s="16">
        <v>40598</v>
      </c>
      <c r="E3341" s="15">
        <v>18.8</v>
      </c>
      <c r="Q3341" s="20"/>
      <c r="R3341" s="20"/>
    </row>
    <row r="3342" spans="1:18" x14ac:dyDescent="0.3">
      <c r="A3342" s="16">
        <v>40588</v>
      </c>
      <c r="B3342" s="15">
        <v>16.350000000000001</v>
      </c>
      <c r="D3342" s="16">
        <v>40597</v>
      </c>
      <c r="E3342" s="15">
        <v>18.62</v>
      </c>
      <c r="Q3342" s="20"/>
      <c r="R3342" s="20"/>
    </row>
    <row r="3343" spans="1:18" x14ac:dyDescent="0.3">
      <c r="A3343" s="16">
        <v>40585</v>
      </c>
      <c r="B3343" s="15">
        <v>16.350000000000001</v>
      </c>
      <c r="D3343" s="16">
        <v>40596</v>
      </c>
      <c r="E3343" s="15">
        <v>18.600000000000001</v>
      </c>
      <c r="Q3343" s="20"/>
      <c r="R3343" s="20"/>
    </row>
    <row r="3344" spans="1:18" x14ac:dyDescent="0.3">
      <c r="A3344" s="16">
        <v>40584</v>
      </c>
      <c r="B3344" s="15">
        <v>16.16</v>
      </c>
      <c r="D3344" s="16">
        <v>40595</v>
      </c>
      <c r="E3344" s="15">
        <v>18.47</v>
      </c>
      <c r="Q3344" s="20"/>
      <c r="R3344" s="20"/>
    </row>
    <row r="3345" spans="1:18" x14ac:dyDescent="0.3">
      <c r="A3345" s="16">
        <v>40583</v>
      </c>
      <c r="B3345" s="15">
        <v>16.16</v>
      </c>
      <c r="D3345" s="16">
        <v>40592</v>
      </c>
      <c r="E3345" s="15">
        <v>18.18</v>
      </c>
      <c r="Q3345" s="20"/>
      <c r="R3345" s="20"/>
    </row>
    <row r="3346" spans="1:18" x14ac:dyDescent="0.3">
      <c r="A3346" s="16">
        <v>40582</v>
      </c>
      <c r="B3346" s="15">
        <v>16.18</v>
      </c>
      <c r="D3346" s="16">
        <v>40591</v>
      </c>
      <c r="E3346" s="15">
        <v>18.13</v>
      </c>
      <c r="Q3346" s="20"/>
      <c r="R3346" s="20"/>
    </row>
    <row r="3347" spans="1:18" x14ac:dyDescent="0.3">
      <c r="A3347" s="16">
        <v>40581</v>
      </c>
      <c r="B3347" s="15">
        <v>16.12</v>
      </c>
      <c r="D3347" s="16">
        <v>40590</v>
      </c>
      <c r="E3347" s="15">
        <v>17.989999999999998</v>
      </c>
      <c r="Q3347" s="20"/>
      <c r="R3347" s="20"/>
    </row>
    <row r="3348" spans="1:18" x14ac:dyDescent="0.3">
      <c r="A3348" s="16">
        <v>40578</v>
      </c>
      <c r="B3348" s="15">
        <v>16.2</v>
      </c>
      <c r="D3348" s="16">
        <v>40589</v>
      </c>
      <c r="E3348" s="15">
        <v>17.96</v>
      </c>
      <c r="Q3348" s="20"/>
      <c r="R3348" s="20"/>
    </row>
    <row r="3349" spans="1:18" x14ac:dyDescent="0.3">
      <c r="A3349" s="16">
        <v>40577</v>
      </c>
      <c r="B3349" s="15">
        <v>16.170000000000002</v>
      </c>
      <c r="D3349" s="16">
        <v>40588</v>
      </c>
      <c r="E3349" s="15">
        <v>18.079999999999998</v>
      </c>
      <c r="Q3349" s="20"/>
      <c r="R3349" s="20"/>
    </row>
    <row r="3350" spans="1:18" x14ac:dyDescent="0.3">
      <c r="A3350" s="16">
        <v>40576</v>
      </c>
      <c r="B3350" s="15">
        <v>16.489999999999998</v>
      </c>
      <c r="D3350" s="16">
        <v>40585</v>
      </c>
      <c r="E3350" s="15">
        <v>18.07</v>
      </c>
      <c r="Q3350" s="20"/>
      <c r="R3350" s="20"/>
    </row>
    <row r="3351" spans="1:18" x14ac:dyDescent="0.3">
      <c r="A3351" s="16">
        <v>40575</v>
      </c>
      <c r="B3351" s="15">
        <v>16.329999999999998</v>
      </c>
      <c r="D3351" s="16">
        <v>40584</v>
      </c>
      <c r="E3351" s="15">
        <v>17.899999999999999</v>
      </c>
      <c r="Q3351" s="20"/>
      <c r="R3351" s="20"/>
    </row>
    <row r="3352" spans="1:18" x14ac:dyDescent="0.3">
      <c r="A3352" s="16">
        <v>40574</v>
      </c>
      <c r="B3352" s="15">
        <v>16.46</v>
      </c>
      <c r="D3352" s="16">
        <v>40583</v>
      </c>
      <c r="E3352" s="15">
        <v>17.899999999999999</v>
      </c>
      <c r="Q3352" s="20"/>
      <c r="R3352" s="20"/>
    </row>
    <row r="3353" spans="1:18" x14ac:dyDescent="0.3">
      <c r="A3353" s="16">
        <v>40571</v>
      </c>
      <c r="B3353" s="15">
        <v>16.239999999999998</v>
      </c>
      <c r="D3353" s="16">
        <v>40582</v>
      </c>
      <c r="E3353" s="15">
        <v>17.93</v>
      </c>
      <c r="Q3353" s="20"/>
      <c r="R3353" s="20"/>
    </row>
    <row r="3354" spans="1:18" x14ac:dyDescent="0.3">
      <c r="A3354" s="16">
        <v>40570</v>
      </c>
      <c r="B3354" s="15">
        <v>16.21</v>
      </c>
      <c r="D3354" s="16">
        <v>40581</v>
      </c>
      <c r="E3354" s="15">
        <v>17.87</v>
      </c>
      <c r="Q3354" s="20"/>
      <c r="R3354" s="20"/>
    </row>
    <row r="3355" spans="1:18" x14ac:dyDescent="0.3">
      <c r="A3355" s="16">
        <v>40569</v>
      </c>
      <c r="B3355" s="15">
        <v>16.39</v>
      </c>
      <c r="D3355" s="16">
        <v>40578</v>
      </c>
      <c r="E3355" s="15">
        <v>17.95</v>
      </c>
      <c r="Q3355" s="20"/>
      <c r="R3355" s="20"/>
    </row>
    <row r="3356" spans="1:18" x14ac:dyDescent="0.3">
      <c r="A3356" s="16">
        <v>40568</v>
      </c>
      <c r="B3356" s="15">
        <v>16.36</v>
      </c>
      <c r="D3356" s="16">
        <v>40577</v>
      </c>
      <c r="E3356" s="15">
        <v>17.899999999999999</v>
      </c>
      <c r="Q3356" s="20"/>
      <c r="R3356" s="20"/>
    </row>
    <row r="3357" spans="1:18" x14ac:dyDescent="0.3">
      <c r="A3357" s="16">
        <v>40567</v>
      </c>
      <c r="B3357" s="15">
        <v>16.05</v>
      </c>
      <c r="D3357" s="16">
        <v>40576</v>
      </c>
      <c r="E3357" s="15">
        <v>18.190000000000001</v>
      </c>
      <c r="Q3357" s="20"/>
      <c r="R3357" s="20"/>
    </row>
    <row r="3358" spans="1:18" x14ac:dyDescent="0.3">
      <c r="A3358" s="16">
        <v>40564</v>
      </c>
      <c r="B3358" s="15">
        <v>15.94</v>
      </c>
      <c r="D3358" s="16">
        <v>40575</v>
      </c>
      <c r="E3358" s="15">
        <v>18</v>
      </c>
      <c r="Q3358" s="20"/>
      <c r="R3358" s="20"/>
    </row>
    <row r="3359" spans="1:18" x14ac:dyDescent="0.3">
      <c r="A3359" s="16">
        <v>40563</v>
      </c>
      <c r="B3359" s="15">
        <v>15.81</v>
      </c>
      <c r="D3359" s="16">
        <v>40574</v>
      </c>
      <c r="E3359" s="15">
        <v>18.13</v>
      </c>
      <c r="Q3359" s="20"/>
      <c r="R3359" s="20"/>
    </row>
    <row r="3360" spans="1:18" x14ac:dyDescent="0.3">
      <c r="A3360" s="16">
        <v>40562</v>
      </c>
      <c r="B3360" s="15">
        <v>15.82</v>
      </c>
      <c r="D3360" s="16">
        <v>40571</v>
      </c>
      <c r="E3360" s="15">
        <v>17.91</v>
      </c>
      <c r="Q3360" s="20"/>
      <c r="R3360" s="20"/>
    </row>
    <row r="3361" spans="1:18" x14ac:dyDescent="0.3">
      <c r="A3361" s="16">
        <v>40561</v>
      </c>
      <c r="B3361" s="15">
        <v>16.05</v>
      </c>
      <c r="D3361" s="16">
        <v>40570</v>
      </c>
      <c r="E3361" s="15">
        <v>17.86</v>
      </c>
      <c r="Q3361" s="20"/>
      <c r="R3361" s="20"/>
    </row>
    <row r="3362" spans="1:18" x14ac:dyDescent="0.3">
      <c r="A3362" s="16">
        <v>40560</v>
      </c>
      <c r="B3362" s="15">
        <v>16</v>
      </c>
      <c r="D3362" s="16">
        <v>40569</v>
      </c>
      <c r="E3362" s="15">
        <v>18.05</v>
      </c>
      <c r="Q3362" s="20"/>
      <c r="R3362" s="20"/>
    </row>
    <row r="3363" spans="1:18" x14ac:dyDescent="0.3">
      <c r="A3363" s="16">
        <v>40557</v>
      </c>
      <c r="B3363" s="15">
        <v>15.93</v>
      </c>
      <c r="D3363" s="16">
        <v>40568</v>
      </c>
      <c r="E3363" s="15">
        <v>17.98</v>
      </c>
      <c r="Q3363" s="20"/>
      <c r="R3363" s="20"/>
    </row>
    <row r="3364" spans="1:18" x14ac:dyDescent="0.3">
      <c r="A3364" s="16">
        <v>40556</v>
      </c>
      <c r="B3364" s="15">
        <v>15.71</v>
      </c>
      <c r="D3364" s="16">
        <v>40567</v>
      </c>
      <c r="E3364" s="15">
        <v>17.7</v>
      </c>
      <c r="Q3364" s="20"/>
      <c r="R3364" s="20"/>
    </row>
    <row r="3365" spans="1:18" x14ac:dyDescent="0.3">
      <c r="A3365" s="16">
        <v>40555</v>
      </c>
      <c r="B3365" s="15">
        <v>15.66</v>
      </c>
      <c r="D3365" s="16">
        <v>40564</v>
      </c>
      <c r="E3365" s="15">
        <v>17.61</v>
      </c>
      <c r="Q3365" s="20"/>
      <c r="R3365" s="20"/>
    </row>
    <row r="3366" spans="1:18" x14ac:dyDescent="0.3">
      <c r="A3366" s="16">
        <v>40554</v>
      </c>
      <c r="B3366" s="15">
        <v>15.73</v>
      </c>
      <c r="D3366" s="16">
        <v>40563</v>
      </c>
      <c r="E3366" s="15">
        <v>17.48</v>
      </c>
      <c r="Q3366" s="20"/>
      <c r="R3366" s="20"/>
    </row>
    <row r="3367" spans="1:18" x14ac:dyDescent="0.3">
      <c r="A3367" s="16">
        <v>40553</v>
      </c>
      <c r="B3367" s="15">
        <v>15.64</v>
      </c>
      <c r="D3367" s="16">
        <v>40562</v>
      </c>
      <c r="E3367" s="15">
        <v>17.489999999999998</v>
      </c>
      <c r="Q3367" s="20"/>
      <c r="R3367" s="20"/>
    </row>
    <row r="3368" spans="1:18" x14ac:dyDescent="0.3">
      <c r="A3368" s="16">
        <v>40550</v>
      </c>
      <c r="B3368" s="15">
        <v>16.059999999999999</v>
      </c>
      <c r="D3368" s="16">
        <v>40561</v>
      </c>
      <c r="E3368" s="15">
        <v>17.72</v>
      </c>
      <c r="Q3368" s="20"/>
      <c r="R3368" s="20"/>
    </row>
    <row r="3369" spans="1:18" x14ac:dyDescent="0.3">
      <c r="A3369" s="16">
        <v>40549</v>
      </c>
      <c r="B3369" s="15">
        <v>16.11</v>
      </c>
      <c r="D3369" s="16">
        <v>40560</v>
      </c>
      <c r="E3369" s="15">
        <v>17.68</v>
      </c>
      <c r="Q3369" s="20"/>
      <c r="R3369" s="20"/>
    </row>
    <row r="3370" spans="1:18" x14ac:dyDescent="0.3">
      <c r="A3370" s="16">
        <v>40548</v>
      </c>
      <c r="B3370" s="15">
        <v>15.91</v>
      </c>
      <c r="D3370" s="16">
        <v>40557</v>
      </c>
      <c r="E3370" s="15">
        <v>17.62</v>
      </c>
      <c r="Q3370" s="20"/>
      <c r="R3370" s="20"/>
    </row>
    <row r="3371" spans="1:18" x14ac:dyDescent="0.3">
      <c r="A3371" s="16">
        <v>40547</v>
      </c>
      <c r="B3371" s="15">
        <v>15.79</v>
      </c>
      <c r="D3371" s="16">
        <v>40556</v>
      </c>
      <c r="E3371" s="15">
        <v>17.440000000000001</v>
      </c>
      <c r="Q3371" s="20"/>
      <c r="R3371" s="20"/>
    </row>
    <row r="3372" spans="1:18" x14ac:dyDescent="0.3">
      <c r="A3372" s="16">
        <v>40546</v>
      </c>
      <c r="B3372" s="15">
        <v>15.6</v>
      </c>
      <c r="D3372" s="16">
        <v>40555</v>
      </c>
      <c r="E3372" s="15">
        <v>17.38</v>
      </c>
      <c r="Q3372" s="20"/>
      <c r="R3372" s="20"/>
    </row>
    <row r="3373" spans="1:18" x14ac:dyDescent="0.3">
      <c r="A3373" s="16">
        <v>40543</v>
      </c>
      <c r="B3373" s="15">
        <v>15.6</v>
      </c>
      <c r="D3373" s="16">
        <v>40554</v>
      </c>
      <c r="E3373" s="15">
        <v>17.47</v>
      </c>
      <c r="Q3373" s="20"/>
      <c r="R3373" s="20"/>
    </row>
    <row r="3374" spans="1:18" x14ac:dyDescent="0.3">
      <c r="A3374" s="16">
        <v>40542</v>
      </c>
      <c r="B3374" s="15">
        <v>15.58</v>
      </c>
      <c r="D3374" s="16">
        <v>40553</v>
      </c>
      <c r="E3374" s="15">
        <v>17.36</v>
      </c>
      <c r="Q3374" s="20"/>
      <c r="R3374" s="20"/>
    </row>
    <row r="3375" spans="1:18" x14ac:dyDescent="0.3">
      <c r="A3375" s="16">
        <v>40541</v>
      </c>
      <c r="B3375" s="15">
        <v>15.76</v>
      </c>
      <c r="D3375" s="16">
        <v>40550</v>
      </c>
      <c r="E3375" s="15">
        <v>17.78</v>
      </c>
      <c r="Q3375" s="20"/>
      <c r="R3375" s="20"/>
    </row>
    <row r="3376" spans="1:18" x14ac:dyDescent="0.3">
      <c r="A3376" s="16">
        <v>40536</v>
      </c>
      <c r="B3376" s="15">
        <v>15.57</v>
      </c>
      <c r="D3376" s="16">
        <v>40549</v>
      </c>
      <c r="E3376" s="15">
        <v>17.829999999999998</v>
      </c>
      <c r="Q3376" s="20"/>
      <c r="R3376" s="20"/>
    </row>
    <row r="3377" spans="1:18" x14ac:dyDescent="0.3">
      <c r="A3377" s="16">
        <v>40535</v>
      </c>
      <c r="B3377" s="15">
        <v>15.55</v>
      </c>
      <c r="D3377" s="16">
        <v>40548</v>
      </c>
      <c r="E3377" s="15">
        <v>17.63</v>
      </c>
      <c r="Q3377" s="20"/>
      <c r="R3377" s="20"/>
    </row>
    <row r="3378" spans="1:18" x14ac:dyDescent="0.3">
      <c r="A3378" s="16">
        <v>40534</v>
      </c>
      <c r="B3378" s="15">
        <v>15.72</v>
      </c>
      <c r="D3378" s="16">
        <v>40547</v>
      </c>
      <c r="E3378" s="15">
        <v>17.45</v>
      </c>
      <c r="Q3378" s="20"/>
      <c r="R3378" s="20"/>
    </row>
    <row r="3379" spans="1:18" x14ac:dyDescent="0.3">
      <c r="A3379" s="16">
        <v>40533</v>
      </c>
      <c r="B3379" s="15">
        <v>15.57</v>
      </c>
      <c r="D3379" s="16">
        <v>40546</v>
      </c>
      <c r="E3379" s="15">
        <v>17.260000000000002</v>
      </c>
      <c r="Q3379" s="20"/>
      <c r="R3379" s="20"/>
    </row>
    <row r="3380" spans="1:18" x14ac:dyDescent="0.3">
      <c r="A3380" s="16">
        <v>40532</v>
      </c>
      <c r="B3380" s="15">
        <v>15.59</v>
      </c>
      <c r="D3380" s="16">
        <v>40543</v>
      </c>
      <c r="E3380" s="15">
        <v>17.260000000000002</v>
      </c>
      <c r="Q3380" s="20"/>
      <c r="R3380" s="20"/>
    </row>
    <row r="3381" spans="1:18" x14ac:dyDescent="0.3">
      <c r="A3381" s="16">
        <v>40529</v>
      </c>
      <c r="B3381" s="15">
        <v>15.67</v>
      </c>
      <c r="D3381" s="16">
        <v>40542</v>
      </c>
      <c r="E3381" s="15">
        <v>17.28</v>
      </c>
      <c r="Q3381" s="20"/>
      <c r="R3381" s="20"/>
    </row>
    <row r="3382" spans="1:18" x14ac:dyDescent="0.3">
      <c r="A3382" s="16">
        <v>40528</v>
      </c>
      <c r="B3382" s="15">
        <v>15.96</v>
      </c>
      <c r="D3382" s="16">
        <v>40541</v>
      </c>
      <c r="E3382" s="15">
        <v>17.46</v>
      </c>
      <c r="Q3382" s="20"/>
      <c r="R3382" s="20"/>
    </row>
    <row r="3383" spans="1:18" x14ac:dyDescent="0.3">
      <c r="A3383" s="16">
        <v>40527</v>
      </c>
      <c r="B3383" s="15">
        <v>16.11</v>
      </c>
      <c r="D3383" s="16">
        <v>40536</v>
      </c>
      <c r="E3383" s="15">
        <v>17.27</v>
      </c>
      <c r="Q3383" s="20"/>
      <c r="R3383" s="20"/>
    </row>
    <row r="3384" spans="1:18" x14ac:dyDescent="0.3">
      <c r="A3384" s="16">
        <v>40526</v>
      </c>
      <c r="B3384" s="15">
        <v>16.25</v>
      </c>
      <c r="D3384" s="16">
        <v>40535</v>
      </c>
      <c r="E3384" s="15">
        <v>17.25</v>
      </c>
      <c r="Q3384" s="20"/>
      <c r="R3384" s="20"/>
    </row>
    <row r="3385" spans="1:18" x14ac:dyDescent="0.3">
      <c r="A3385" s="16">
        <v>40525</v>
      </c>
      <c r="B3385" s="15">
        <v>16.329999999999998</v>
      </c>
      <c r="D3385" s="16">
        <v>40534</v>
      </c>
      <c r="E3385" s="15">
        <v>17.420000000000002</v>
      </c>
      <c r="Q3385" s="20"/>
      <c r="R3385" s="20"/>
    </row>
    <row r="3386" spans="1:18" x14ac:dyDescent="0.3">
      <c r="A3386" s="16">
        <v>40522</v>
      </c>
      <c r="B3386" s="15">
        <v>16.37</v>
      </c>
      <c r="D3386" s="16">
        <v>40533</v>
      </c>
      <c r="E3386" s="15">
        <v>16.37</v>
      </c>
      <c r="Q3386" s="20"/>
      <c r="R3386" s="20"/>
    </row>
    <row r="3387" spans="1:18" x14ac:dyDescent="0.3">
      <c r="A3387" s="16">
        <v>40521</v>
      </c>
      <c r="B3387" s="15">
        <v>16.309999999999999</v>
      </c>
      <c r="D3387" s="16">
        <v>40532</v>
      </c>
      <c r="E3387" s="15">
        <v>16.39</v>
      </c>
      <c r="Q3387" s="20"/>
      <c r="R3387" s="20"/>
    </row>
    <row r="3388" spans="1:18" x14ac:dyDescent="0.3">
      <c r="A3388" s="16">
        <v>40520</v>
      </c>
      <c r="B3388" s="15">
        <v>16.45</v>
      </c>
      <c r="D3388" s="16">
        <v>40529</v>
      </c>
      <c r="E3388" s="15">
        <v>16.47</v>
      </c>
      <c r="Q3388" s="20"/>
      <c r="R3388" s="20"/>
    </row>
    <row r="3389" spans="1:18" x14ac:dyDescent="0.3">
      <c r="A3389" s="16">
        <v>40519</v>
      </c>
      <c r="B3389" s="15">
        <v>16.559999999999999</v>
      </c>
      <c r="D3389" s="16">
        <v>40528</v>
      </c>
      <c r="E3389" s="15">
        <v>16.739999999999998</v>
      </c>
      <c r="Q3389" s="20"/>
      <c r="R3389" s="20"/>
    </row>
    <row r="3390" spans="1:18" x14ac:dyDescent="0.3">
      <c r="A3390" s="16">
        <v>40518</v>
      </c>
      <c r="B3390" s="15">
        <v>16.649999999999999</v>
      </c>
      <c r="D3390" s="16">
        <v>40527</v>
      </c>
      <c r="E3390" s="15">
        <v>16.93</v>
      </c>
      <c r="Q3390" s="20"/>
      <c r="R3390" s="20"/>
    </row>
    <row r="3391" spans="1:18" x14ac:dyDescent="0.3">
      <c r="A3391" s="16">
        <v>40515</v>
      </c>
      <c r="B3391" s="15">
        <v>16.5</v>
      </c>
      <c r="D3391" s="16">
        <v>40526</v>
      </c>
      <c r="E3391" s="15">
        <v>17.05</v>
      </c>
      <c r="Q3391" s="20"/>
      <c r="R3391" s="20"/>
    </row>
    <row r="3392" spans="1:18" x14ac:dyDescent="0.3">
      <c r="A3392" s="16">
        <v>40514</v>
      </c>
      <c r="B3392" s="15">
        <v>16.43</v>
      </c>
      <c r="D3392" s="16">
        <v>40525</v>
      </c>
      <c r="E3392" s="15">
        <v>17.149999999999999</v>
      </c>
      <c r="Q3392" s="20"/>
      <c r="R3392" s="20"/>
    </row>
    <row r="3393" spans="1:18" x14ac:dyDescent="0.3">
      <c r="A3393" s="16">
        <v>40513</v>
      </c>
      <c r="B3393" s="15">
        <v>16.600000000000001</v>
      </c>
      <c r="D3393" s="16">
        <v>40522</v>
      </c>
      <c r="E3393" s="15">
        <v>17.16</v>
      </c>
      <c r="Q3393" s="20"/>
      <c r="R3393" s="20"/>
    </row>
    <row r="3394" spans="1:18" x14ac:dyDescent="0.3">
      <c r="A3394" s="16">
        <v>40512</v>
      </c>
      <c r="B3394" s="15">
        <v>16.55</v>
      </c>
      <c r="D3394" s="16">
        <v>40521</v>
      </c>
      <c r="E3394" s="15">
        <v>17.100000000000001</v>
      </c>
      <c r="Q3394" s="20"/>
      <c r="R3394" s="20"/>
    </row>
    <row r="3395" spans="1:18" x14ac:dyDescent="0.3">
      <c r="A3395" s="16">
        <v>40511</v>
      </c>
      <c r="B3395" s="15">
        <v>16.78</v>
      </c>
      <c r="D3395" s="16">
        <v>40520</v>
      </c>
      <c r="E3395" s="15">
        <v>17.239999999999998</v>
      </c>
      <c r="Q3395" s="20"/>
      <c r="R3395" s="20"/>
    </row>
    <row r="3396" spans="1:18" x14ac:dyDescent="0.3">
      <c r="A3396" s="16">
        <v>40508</v>
      </c>
      <c r="B3396" s="15">
        <v>16.89</v>
      </c>
      <c r="D3396" s="16">
        <v>40519</v>
      </c>
      <c r="E3396" s="15">
        <v>17.350000000000001</v>
      </c>
      <c r="Q3396" s="20"/>
      <c r="R3396" s="20"/>
    </row>
    <row r="3397" spans="1:18" x14ac:dyDescent="0.3">
      <c r="A3397" s="16">
        <v>40507</v>
      </c>
      <c r="B3397" s="15">
        <v>16.91</v>
      </c>
      <c r="D3397" s="16">
        <v>40518</v>
      </c>
      <c r="E3397" s="15">
        <v>17.440000000000001</v>
      </c>
      <c r="Q3397" s="20"/>
      <c r="R3397" s="20"/>
    </row>
    <row r="3398" spans="1:18" x14ac:dyDescent="0.3">
      <c r="A3398" s="16">
        <v>40506</v>
      </c>
      <c r="B3398" s="15">
        <v>16.98</v>
      </c>
      <c r="D3398" s="16">
        <v>40515</v>
      </c>
      <c r="E3398" s="15">
        <v>17.29</v>
      </c>
      <c r="Q3398" s="20"/>
      <c r="R3398" s="20"/>
    </row>
    <row r="3399" spans="1:18" x14ac:dyDescent="0.3">
      <c r="A3399" s="16">
        <v>40505</v>
      </c>
      <c r="B3399" s="15">
        <v>16.850000000000001</v>
      </c>
      <c r="D3399" s="16">
        <v>40514</v>
      </c>
      <c r="E3399" s="15">
        <v>17.22</v>
      </c>
      <c r="Q3399" s="20"/>
      <c r="R3399" s="20"/>
    </row>
    <row r="3400" spans="1:18" x14ac:dyDescent="0.3">
      <c r="A3400" s="16">
        <v>40504</v>
      </c>
      <c r="B3400" s="15">
        <v>16.920000000000002</v>
      </c>
      <c r="D3400" s="16">
        <v>40513</v>
      </c>
      <c r="E3400" s="15">
        <v>17.39</v>
      </c>
      <c r="Q3400" s="20"/>
      <c r="R3400" s="20"/>
    </row>
    <row r="3401" spans="1:18" x14ac:dyDescent="0.3">
      <c r="A3401" s="16">
        <v>40501</v>
      </c>
      <c r="B3401" s="15">
        <v>16.79</v>
      </c>
      <c r="D3401" s="16">
        <v>40512</v>
      </c>
      <c r="E3401" s="15">
        <v>17.34</v>
      </c>
      <c r="Q3401" s="20"/>
      <c r="R3401" s="20"/>
    </row>
    <row r="3402" spans="1:18" x14ac:dyDescent="0.3">
      <c r="A3402" s="16">
        <v>40500</v>
      </c>
      <c r="B3402" s="15">
        <v>16.77</v>
      </c>
      <c r="D3402" s="16">
        <v>40511</v>
      </c>
      <c r="E3402" s="15">
        <v>17.57</v>
      </c>
      <c r="Q3402" s="20"/>
      <c r="R3402" s="20"/>
    </row>
    <row r="3403" spans="1:18" x14ac:dyDescent="0.3">
      <c r="A3403" s="16">
        <v>40499</v>
      </c>
      <c r="B3403" s="15">
        <v>16.690000000000001</v>
      </c>
      <c r="D3403" s="16">
        <v>40508</v>
      </c>
      <c r="E3403" s="15">
        <v>17.68</v>
      </c>
      <c r="Q3403" s="20"/>
      <c r="R3403" s="20"/>
    </row>
    <row r="3404" spans="1:18" x14ac:dyDescent="0.3">
      <c r="A3404" s="16">
        <v>40498</v>
      </c>
      <c r="B3404" s="15">
        <v>16.43</v>
      </c>
      <c r="D3404" s="16">
        <v>40507</v>
      </c>
      <c r="E3404" s="15">
        <v>17.7</v>
      </c>
      <c r="Q3404" s="20"/>
      <c r="R3404" s="20"/>
    </row>
    <row r="3405" spans="1:18" x14ac:dyDescent="0.3">
      <c r="A3405" s="16">
        <v>40497</v>
      </c>
      <c r="B3405" s="15">
        <v>16.96</v>
      </c>
      <c r="D3405" s="16">
        <v>40506</v>
      </c>
      <c r="E3405" s="15">
        <v>17.78</v>
      </c>
      <c r="Q3405" s="20"/>
      <c r="R3405" s="20"/>
    </row>
    <row r="3406" spans="1:18" x14ac:dyDescent="0.3">
      <c r="A3406" s="16">
        <v>40494</v>
      </c>
      <c r="B3406" s="15">
        <v>16.73</v>
      </c>
      <c r="D3406" s="16">
        <v>40505</v>
      </c>
      <c r="E3406" s="15">
        <v>17.649999999999999</v>
      </c>
      <c r="Q3406" s="20"/>
      <c r="R3406" s="20"/>
    </row>
    <row r="3407" spans="1:18" x14ac:dyDescent="0.3">
      <c r="A3407" s="16">
        <v>40493</v>
      </c>
      <c r="B3407" s="15">
        <v>16.66</v>
      </c>
      <c r="D3407" s="16">
        <v>40504</v>
      </c>
      <c r="E3407" s="15">
        <v>17.7</v>
      </c>
      <c r="Q3407" s="20"/>
      <c r="R3407" s="20"/>
    </row>
    <row r="3408" spans="1:18" x14ac:dyDescent="0.3">
      <c r="A3408" s="16">
        <v>40492</v>
      </c>
      <c r="B3408" s="15">
        <v>16.309999999999999</v>
      </c>
      <c r="D3408" s="16">
        <v>40501</v>
      </c>
      <c r="E3408" s="15">
        <v>17.57</v>
      </c>
      <c r="Q3408" s="20"/>
      <c r="R3408" s="20"/>
    </row>
    <row r="3409" spans="1:18" x14ac:dyDescent="0.3">
      <c r="A3409" s="16">
        <v>40491</v>
      </c>
      <c r="B3409" s="15">
        <v>16.11</v>
      </c>
      <c r="D3409" s="16">
        <v>40500</v>
      </c>
      <c r="E3409" s="15">
        <v>17.55</v>
      </c>
      <c r="Q3409" s="20"/>
      <c r="R3409" s="20"/>
    </row>
    <row r="3410" spans="1:18" x14ac:dyDescent="0.3">
      <c r="A3410" s="16">
        <v>40490</v>
      </c>
      <c r="B3410" s="15">
        <v>16.07</v>
      </c>
      <c r="D3410" s="16">
        <v>40499</v>
      </c>
      <c r="E3410" s="15">
        <v>17.47</v>
      </c>
      <c r="Q3410" s="20"/>
      <c r="R3410" s="20"/>
    </row>
    <row r="3411" spans="1:18" x14ac:dyDescent="0.3">
      <c r="A3411" s="16">
        <v>40487</v>
      </c>
      <c r="B3411" s="15">
        <v>16.350000000000001</v>
      </c>
      <c r="D3411" s="16">
        <v>40498</v>
      </c>
      <c r="E3411" s="15">
        <v>17.21</v>
      </c>
      <c r="Q3411" s="20"/>
      <c r="R3411" s="20"/>
    </row>
    <row r="3412" spans="1:18" x14ac:dyDescent="0.3">
      <c r="A3412" s="16">
        <v>40486</v>
      </c>
      <c r="B3412" s="15">
        <v>16.23</v>
      </c>
      <c r="D3412" s="16">
        <v>40497</v>
      </c>
      <c r="E3412" s="15">
        <v>17.739999999999998</v>
      </c>
      <c r="Q3412" s="20"/>
      <c r="R3412" s="20"/>
    </row>
    <row r="3413" spans="1:18" x14ac:dyDescent="0.3">
      <c r="A3413" s="16">
        <v>40485</v>
      </c>
      <c r="B3413" s="15">
        <v>16.53</v>
      </c>
      <c r="D3413" s="16">
        <v>40494</v>
      </c>
      <c r="E3413" s="15">
        <v>17.489999999999998</v>
      </c>
      <c r="Q3413" s="20"/>
      <c r="R3413" s="20"/>
    </row>
    <row r="3414" spans="1:18" x14ac:dyDescent="0.3">
      <c r="A3414" s="16">
        <v>40484</v>
      </c>
      <c r="B3414" s="15">
        <v>16.55</v>
      </c>
      <c r="D3414" s="16">
        <v>40493</v>
      </c>
      <c r="E3414" s="15">
        <v>17.45</v>
      </c>
      <c r="Q3414" s="20"/>
      <c r="R3414" s="20"/>
    </row>
    <row r="3415" spans="1:18" x14ac:dyDescent="0.3">
      <c r="A3415" s="16">
        <v>40483</v>
      </c>
      <c r="B3415" s="15">
        <v>16.52</v>
      </c>
      <c r="D3415" s="16">
        <v>40492</v>
      </c>
      <c r="E3415" s="15">
        <v>17.14</v>
      </c>
      <c r="Q3415" s="20"/>
      <c r="R3415" s="20"/>
    </row>
    <row r="3416" spans="1:18" x14ac:dyDescent="0.3">
      <c r="A3416" s="16">
        <v>40480</v>
      </c>
      <c r="B3416" s="15">
        <v>16.440000000000001</v>
      </c>
      <c r="D3416" s="16">
        <v>40491</v>
      </c>
      <c r="E3416" s="15">
        <v>16.940000000000001</v>
      </c>
      <c r="Q3416" s="20"/>
      <c r="R3416" s="20"/>
    </row>
    <row r="3417" spans="1:18" x14ac:dyDescent="0.3">
      <c r="A3417" s="16">
        <v>40479</v>
      </c>
      <c r="B3417" s="15">
        <v>16.75</v>
      </c>
      <c r="D3417" s="16">
        <v>40490</v>
      </c>
      <c r="E3417" s="15">
        <v>16.920000000000002</v>
      </c>
      <c r="Q3417" s="20"/>
      <c r="R3417" s="20"/>
    </row>
    <row r="3418" spans="1:18" x14ac:dyDescent="0.3">
      <c r="A3418" s="16">
        <v>40478</v>
      </c>
      <c r="B3418" s="15">
        <v>17.03</v>
      </c>
      <c r="D3418" s="16">
        <v>40487</v>
      </c>
      <c r="E3418" s="15">
        <v>17.170000000000002</v>
      </c>
      <c r="Q3418" s="20"/>
      <c r="R3418" s="20"/>
    </row>
    <row r="3419" spans="1:18" x14ac:dyDescent="0.3">
      <c r="A3419" s="16">
        <v>40477</v>
      </c>
      <c r="B3419" s="15">
        <v>16.920000000000002</v>
      </c>
      <c r="D3419" s="16">
        <v>40486</v>
      </c>
      <c r="E3419" s="15">
        <v>17.079999999999998</v>
      </c>
      <c r="Q3419" s="20"/>
      <c r="R3419" s="20"/>
    </row>
    <row r="3420" spans="1:18" x14ac:dyDescent="0.3">
      <c r="A3420" s="16">
        <v>40476</v>
      </c>
      <c r="B3420" s="15">
        <v>17.12</v>
      </c>
      <c r="D3420" s="16">
        <v>40485</v>
      </c>
      <c r="E3420" s="15">
        <v>17.34</v>
      </c>
      <c r="Q3420" s="20"/>
      <c r="R3420" s="20"/>
    </row>
    <row r="3421" spans="1:18" x14ac:dyDescent="0.3">
      <c r="A3421" s="16">
        <v>40473</v>
      </c>
      <c r="B3421" s="15">
        <v>17.03</v>
      </c>
      <c r="D3421" s="16">
        <v>40484</v>
      </c>
      <c r="E3421" s="15">
        <v>17.36</v>
      </c>
      <c r="Q3421" s="20"/>
      <c r="R3421" s="20"/>
    </row>
    <row r="3422" spans="1:18" x14ac:dyDescent="0.3">
      <c r="A3422" s="16">
        <v>40472</v>
      </c>
      <c r="B3422" s="15">
        <v>16.82</v>
      </c>
      <c r="D3422" s="16">
        <v>40483</v>
      </c>
      <c r="E3422" s="15">
        <v>17.43</v>
      </c>
      <c r="Q3422" s="20"/>
      <c r="R3422" s="20"/>
    </row>
    <row r="3423" spans="1:18" x14ac:dyDescent="0.3">
      <c r="A3423" s="16">
        <v>40471</v>
      </c>
      <c r="B3423" s="15">
        <v>17.14</v>
      </c>
      <c r="D3423" s="16">
        <v>40480</v>
      </c>
      <c r="E3423" s="15">
        <v>17.350000000000001</v>
      </c>
      <c r="Q3423" s="20"/>
      <c r="R3423" s="20"/>
    </row>
    <row r="3424" spans="1:18" x14ac:dyDescent="0.3">
      <c r="A3424" s="16">
        <v>40470</v>
      </c>
      <c r="B3424" s="15">
        <v>17.03</v>
      </c>
      <c r="D3424" s="16">
        <v>40479</v>
      </c>
      <c r="E3424" s="15">
        <v>17.66</v>
      </c>
      <c r="Q3424" s="20"/>
      <c r="R3424" s="20"/>
    </row>
    <row r="3425" spans="1:18" x14ac:dyDescent="0.3">
      <c r="A3425" s="16">
        <v>40469</v>
      </c>
      <c r="B3425" s="15">
        <v>17.39</v>
      </c>
      <c r="D3425" s="16">
        <v>40478</v>
      </c>
      <c r="E3425" s="15">
        <v>17.97</v>
      </c>
      <c r="Q3425" s="20"/>
      <c r="R3425" s="20"/>
    </row>
    <row r="3426" spans="1:18" x14ac:dyDescent="0.3">
      <c r="A3426" s="16">
        <v>40466</v>
      </c>
      <c r="B3426" s="15">
        <v>17.47</v>
      </c>
      <c r="D3426" s="16">
        <v>40477</v>
      </c>
      <c r="E3426" s="15">
        <v>17.86</v>
      </c>
      <c r="Q3426" s="20"/>
      <c r="R3426" s="20"/>
    </row>
    <row r="3427" spans="1:18" x14ac:dyDescent="0.3">
      <c r="A3427" s="16">
        <v>40465</v>
      </c>
      <c r="B3427" s="15">
        <v>17.55</v>
      </c>
      <c r="D3427" s="16">
        <v>40476</v>
      </c>
      <c r="E3427" s="15">
        <v>18.04</v>
      </c>
      <c r="Q3427" s="20"/>
      <c r="R3427" s="20"/>
    </row>
    <row r="3428" spans="1:18" x14ac:dyDescent="0.3">
      <c r="A3428" s="16">
        <v>40464</v>
      </c>
      <c r="B3428" s="15">
        <v>17.670000000000002</v>
      </c>
      <c r="D3428" s="16">
        <v>40473</v>
      </c>
      <c r="E3428" s="15">
        <v>17.95</v>
      </c>
      <c r="Q3428" s="20"/>
      <c r="R3428" s="20"/>
    </row>
    <row r="3429" spans="1:18" x14ac:dyDescent="0.3">
      <c r="A3429" s="16">
        <v>40463</v>
      </c>
      <c r="B3429" s="15">
        <v>17.78</v>
      </c>
      <c r="D3429" s="16">
        <v>40472</v>
      </c>
      <c r="E3429" s="15">
        <v>17.809999999999999</v>
      </c>
      <c r="Q3429" s="20"/>
      <c r="R3429" s="20"/>
    </row>
    <row r="3430" spans="1:18" x14ac:dyDescent="0.3">
      <c r="A3430" s="16">
        <v>40462</v>
      </c>
      <c r="B3430" s="15">
        <v>17.86</v>
      </c>
      <c r="D3430" s="16">
        <v>40471</v>
      </c>
      <c r="E3430" s="15">
        <v>18.14</v>
      </c>
      <c r="Q3430" s="20"/>
      <c r="R3430" s="20"/>
    </row>
    <row r="3431" spans="1:18" x14ac:dyDescent="0.3">
      <c r="A3431" s="16">
        <v>40459</v>
      </c>
      <c r="B3431" s="15">
        <v>17.55</v>
      </c>
      <c r="D3431" s="16">
        <v>40470</v>
      </c>
      <c r="E3431" s="15">
        <v>18.03</v>
      </c>
      <c r="Q3431" s="20"/>
      <c r="R3431" s="20"/>
    </row>
    <row r="3432" spans="1:18" x14ac:dyDescent="0.3">
      <c r="A3432" s="16">
        <v>40458</v>
      </c>
      <c r="B3432" s="15">
        <v>17.45</v>
      </c>
      <c r="D3432" s="16">
        <v>40469</v>
      </c>
      <c r="E3432" s="15">
        <v>18.32</v>
      </c>
      <c r="Q3432" s="20"/>
      <c r="R3432" s="20"/>
    </row>
    <row r="3433" spans="1:18" x14ac:dyDescent="0.3">
      <c r="A3433" s="16">
        <v>40457</v>
      </c>
      <c r="B3433" s="15">
        <v>17.54</v>
      </c>
      <c r="D3433" s="16">
        <v>40466</v>
      </c>
      <c r="E3433" s="15">
        <v>18.399999999999999</v>
      </c>
      <c r="Q3433" s="20"/>
      <c r="R3433" s="20"/>
    </row>
    <row r="3434" spans="1:18" x14ac:dyDescent="0.3">
      <c r="A3434" s="16">
        <v>40456</v>
      </c>
      <c r="B3434" s="15">
        <v>17.53</v>
      </c>
      <c r="D3434" s="16">
        <v>40465</v>
      </c>
      <c r="E3434" s="15">
        <v>18.45</v>
      </c>
      <c r="Q3434" s="20"/>
      <c r="R3434" s="20"/>
    </row>
    <row r="3435" spans="1:18" x14ac:dyDescent="0.3">
      <c r="A3435" s="16">
        <v>40455</v>
      </c>
      <c r="B3435" s="15">
        <v>17.190000000000001</v>
      </c>
      <c r="D3435" s="16">
        <v>40464</v>
      </c>
      <c r="E3435" s="15">
        <v>18.57</v>
      </c>
      <c r="Q3435" s="20"/>
      <c r="R3435" s="20"/>
    </row>
    <row r="3436" spans="1:18" x14ac:dyDescent="0.3">
      <c r="A3436" s="16">
        <v>40452</v>
      </c>
      <c r="B3436" s="15">
        <v>17.329999999999998</v>
      </c>
      <c r="D3436" s="16">
        <v>40463</v>
      </c>
      <c r="E3436" s="15">
        <v>18.690000000000001</v>
      </c>
      <c r="Q3436" s="20"/>
      <c r="R3436" s="20"/>
    </row>
    <row r="3437" spans="1:18" x14ac:dyDescent="0.3">
      <c r="A3437" s="16">
        <v>40451</v>
      </c>
      <c r="B3437" s="15">
        <v>17.36</v>
      </c>
      <c r="D3437" s="16">
        <v>40462</v>
      </c>
      <c r="E3437" s="15">
        <v>18.79</v>
      </c>
      <c r="Q3437" s="20"/>
      <c r="R3437" s="20"/>
    </row>
    <row r="3438" spans="1:18" x14ac:dyDescent="0.3">
      <c r="A3438" s="16">
        <v>40450</v>
      </c>
      <c r="B3438" s="15">
        <v>17.62</v>
      </c>
      <c r="D3438" s="16">
        <v>40459</v>
      </c>
      <c r="E3438" s="15">
        <v>18.48</v>
      </c>
      <c r="Q3438" s="20"/>
      <c r="R3438" s="20"/>
    </row>
    <row r="3439" spans="1:18" x14ac:dyDescent="0.3">
      <c r="A3439" s="16">
        <v>40449</v>
      </c>
      <c r="B3439" s="15">
        <v>17.61</v>
      </c>
      <c r="D3439" s="16">
        <v>40458</v>
      </c>
      <c r="E3439" s="15">
        <v>18.38</v>
      </c>
      <c r="Q3439" s="20"/>
      <c r="R3439" s="20"/>
    </row>
    <row r="3440" spans="1:18" x14ac:dyDescent="0.3">
      <c r="A3440" s="16">
        <v>40448</v>
      </c>
      <c r="B3440" s="15">
        <v>17.32</v>
      </c>
      <c r="D3440" s="16">
        <v>40457</v>
      </c>
      <c r="E3440" s="15">
        <v>18.48</v>
      </c>
      <c r="Q3440" s="20"/>
      <c r="R3440" s="20"/>
    </row>
    <row r="3441" spans="1:18" x14ac:dyDescent="0.3">
      <c r="A3441" s="16">
        <v>40445</v>
      </c>
      <c r="B3441" s="15">
        <v>17.25</v>
      </c>
      <c r="D3441" s="16">
        <v>40456</v>
      </c>
      <c r="E3441" s="15">
        <v>18.48</v>
      </c>
      <c r="Q3441" s="20"/>
      <c r="R3441" s="20"/>
    </row>
    <row r="3442" spans="1:18" x14ac:dyDescent="0.3">
      <c r="A3442" s="16">
        <v>40444</v>
      </c>
      <c r="B3442" s="15">
        <v>16.79</v>
      </c>
      <c r="D3442" s="16">
        <v>40455</v>
      </c>
      <c r="E3442" s="15">
        <v>18.100000000000001</v>
      </c>
      <c r="Q3442" s="20"/>
      <c r="R3442" s="20"/>
    </row>
    <row r="3443" spans="1:18" x14ac:dyDescent="0.3">
      <c r="A3443" s="16">
        <v>40443</v>
      </c>
      <c r="B3443" s="15">
        <v>16.940000000000001</v>
      </c>
      <c r="D3443" s="16">
        <v>40452</v>
      </c>
      <c r="E3443" s="15">
        <v>18.239999999999998</v>
      </c>
      <c r="Q3443" s="20"/>
      <c r="R3443" s="20"/>
    </row>
    <row r="3444" spans="1:18" x14ac:dyDescent="0.3">
      <c r="A3444" s="16">
        <v>40442</v>
      </c>
      <c r="B3444" s="15">
        <v>16.829999999999998</v>
      </c>
      <c r="D3444" s="16">
        <v>40451</v>
      </c>
      <c r="E3444" s="15">
        <v>18.34</v>
      </c>
      <c r="Q3444" s="20"/>
      <c r="R3444" s="20"/>
    </row>
    <row r="3445" spans="1:18" x14ac:dyDescent="0.3">
      <c r="A3445" s="16">
        <v>40441</v>
      </c>
      <c r="B3445" s="15">
        <v>16.95</v>
      </c>
      <c r="D3445" s="16">
        <v>40450</v>
      </c>
      <c r="E3445" s="15">
        <v>18.54</v>
      </c>
      <c r="Q3445" s="20"/>
      <c r="R3445" s="20"/>
    </row>
    <row r="3446" spans="1:18" x14ac:dyDescent="0.3">
      <c r="A3446" s="16">
        <v>40438</v>
      </c>
      <c r="B3446" s="15">
        <v>17.29</v>
      </c>
      <c r="D3446" s="16">
        <v>40449</v>
      </c>
      <c r="E3446" s="15">
        <v>18.53</v>
      </c>
      <c r="Q3446" s="20"/>
      <c r="R3446" s="20"/>
    </row>
    <row r="3447" spans="1:18" x14ac:dyDescent="0.3">
      <c r="A3447" s="16">
        <v>40437</v>
      </c>
      <c r="B3447" s="15">
        <v>17.239999999999998</v>
      </c>
      <c r="D3447" s="16">
        <v>40448</v>
      </c>
      <c r="E3447" s="15">
        <v>18.25</v>
      </c>
      <c r="Q3447" s="20"/>
      <c r="R3447" s="20"/>
    </row>
    <row r="3448" spans="1:18" x14ac:dyDescent="0.3">
      <c r="A3448" s="16">
        <v>40436</v>
      </c>
      <c r="B3448" s="15">
        <v>17.399999999999999</v>
      </c>
      <c r="D3448" s="16">
        <v>40445</v>
      </c>
      <c r="E3448" s="15">
        <v>18.16</v>
      </c>
      <c r="Q3448" s="20"/>
      <c r="R3448" s="20"/>
    </row>
    <row r="3449" spans="1:18" x14ac:dyDescent="0.3">
      <c r="A3449" s="16">
        <v>40435</v>
      </c>
      <c r="B3449" s="15">
        <v>17.25</v>
      </c>
      <c r="D3449" s="16">
        <v>40444</v>
      </c>
      <c r="E3449" s="15">
        <v>17.7</v>
      </c>
      <c r="Q3449" s="20"/>
      <c r="R3449" s="20"/>
    </row>
    <row r="3450" spans="1:18" x14ac:dyDescent="0.3">
      <c r="A3450" s="16">
        <v>40434</v>
      </c>
      <c r="B3450" s="15">
        <v>17.28</v>
      </c>
      <c r="D3450" s="16">
        <v>40443</v>
      </c>
      <c r="E3450" s="15">
        <v>17.87</v>
      </c>
      <c r="Q3450" s="20"/>
      <c r="R3450" s="20"/>
    </row>
    <row r="3451" spans="1:18" x14ac:dyDescent="0.3">
      <c r="A3451" s="16">
        <v>40431</v>
      </c>
      <c r="B3451" s="15">
        <v>17.260000000000002</v>
      </c>
      <c r="D3451" s="16">
        <v>40442</v>
      </c>
      <c r="E3451" s="15">
        <v>17.79</v>
      </c>
      <c r="Q3451" s="20"/>
      <c r="R3451" s="20"/>
    </row>
    <row r="3452" spans="1:18" x14ac:dyDescent="0.3">
      <c r="A3452" s="16">
        <v>40430</v>
      </c>
      <c r="B3452" s="15">
        <v>17.489999999999998</v>
      </c>
      <c r="D3452" s="16">
        <v>40441</v>
      </c>
      <c r="E3452" s="15">
        <v>17.920000000000002</v>
      </c>
      <c r="Q3452" s="20"/>
      <c r="R3452" s="20"/>
    </row>
    <row r="3453" spans="1:18" x14ac:dyDescent="0.3">
      <c r="A3453" s="16">
        <v>40429</v>
      </c>
      <c r="B3453" s="15">
        <v>17.600000000000001</v>
      </c>
      <c r="D3453" s="16">
        <v>40438</v>
      </c>
      <c r="E3453" s="15">
        <v>18.2</v>
      </c>
      <c r="Q3453" s="20"/>
      <c r="R3453" s="20"/>
    </row>
    <row r="3454" spans="1:18" x14ac:dyDescent="0.3">
      <c r="A3454" s="16">
        <v>40428</v>
      </c>
      <c r="B3454" s="15">
        <v>17.7</v>
      </c>
      <c r="D3454" s="16">
        <v>40437</v>
      </c>
      <c r="E3454" s="15">
        <v>18.14</v>
      </c>
      <c r="Q3454" s="20"/>
      <c r="R3454" s="20"/>
    </row>
    <row r="3455" spans="1:18" x14ac:dyDescent="0.3">
      <c r="A3455" s="16">
        <v>40427</v>
      </c>
      <c r="B3455" s="15">
        <v>17.68</v>
      </c>
      <c r="D3455" s="16">
        <v>40436</v>
      </c>
      <c r="E3455" s="15">
        <v>18.309999999999999</v>
      </c>
      <c r="Q3455" s="20"/>
      <c r="R3455" s="20"/>
    </row>
    <row r="3456" spans="1:18" x14ac:dyDescent="0.3">
      <c r="A3456" s="16">
        <v>40424</v>
      </c>
      <c r="B3456" s="15">
        <v>17.71</v>
      </c>
      <c r="D3456" s="16">
        <v>40435</v>
      </c>
      <c r="E3456" s="15">
        <v>18.149999999999999</v>
      </c>
      <c r="Q3456" s="20"/>
      <c r="R3456" s="20"/>
    </row>
    <row r="3457" spans="1:18" x14ac:dyDescent="0.3">
      <c r="A3457" s="16">
        <v>40423</v>
      </c>
      <c r="B3457" s="15">
        <v>17.739999999999998</v>
      </c>
      <c r="D3457" s="16">
        <v>40434</v>
      </c>
      <c r="E3457" s="15">
        <v>18.23</v>
      </c>
      <c r="Q3457" s="20"/>
      <c r="R3457" s="20"/>
    </row>
    <row r="3458" spans="1:18" x14ac:dyDescent="0.3">
      <c r="A3458" s="16">
        <v>40422</v>
      </c>
      <c r="B3458" s="15">
        <v>17.309999999999999</v>
      </c>
      <c r="D3458" s="16">
        <v>40431</v>
      </c>
      <c r="E3458" s="15">
        <v>18.21</v>
      </c>
      <c r="Q3458" s="20"/>
      <c r="R3458" s="20"/>
    </row>
    <row r="3459" spans="1:18" x14ac:dyDescent="0.3">
      <c r="A3459" s="16">
        <v>40421</v>
      </c>
      <c r="B3459" s="15">
        <v>17.190000000000001</v>
      </c>
      <c r="D3459" s="16">
        <v>40430</v>
      </c>
      <c r="E3459" s="15">
        <v>18.36</v>
      </c>
      <c r="Q3459" s="20"/>
      <c r="R3459" s="20"/>
    </row>
    <row r="3460" spans="1:18" x14ac:dyDescent="0.3">
      <c r="A3460" s="16">
        <v>40420</v>
      </c>
      <c r="B3460" s="15">
        <v>17.38</v>
      </c>
      <c r="D3460" s="16">
        <v>40429</v>
      </c>
      <c r="E3460" s="15">
        <v>18.47</v>
      </c>
      <c r="Q3460" s="20"/>
      <c r="R3460" s="20"/>
    </row>
    <row r="3461" spans="1:18" x14ac:dyDescent="0.3">
      <c r="A3461" s="16">
        <v>40417</v>
      </c>
      <c r="B3461" s="15">
        <v>17.21</v>
      </c>
      <c r="D3461" s="16">
        <v>40428</v>
      </c>
      <c r="E3461" s="15">
        <v>18.57</v>
      </c>
      <c r="Q3461" s="20"/>
      <c r="R3461" s="20"/>
    </row>
    <row r="3462" spans="1:18" x14ac:dyDescent="0.3">
      <c r="A3462" s="16">
        <v>40416</v>
      </c>
      <c r="B3462" s="15">
        <v>17.170000000000002</v>
      </c>
      <c r="D3462" s="16">
        <v>40427</v>
      </c>
      <c r="E3462" s="15">
        <v>18.53</v>
      </c>
      <c r="Q3462" s="20"/>
      <c r="R3462" s="20"/>
    </row>
    <row r="3463" spans="1:18" x14ac:dyDescent="0.3">
      <c r="A3463" s="16">
        <v>40415</v>
      </c>
      <c r="B3463" s="15">
        <v>17.3</v>
      </c>
      <c r="D3463" s="16">
        <v>40424</v>
      </c>
      <c r="E3463" s="15">
        <v>18.600000000000001</v>
      </c>
      <c r="Q3463" s="20"/>
      <c r="R3463" s="20"/>
    </row>
    <row r="3464" spans="1:18" x14ac:dyDescent="0.3">
      <c r="A3464" s="16">
        <v>40414</v>
      </c>
      <c r="B3464" s="15">
        <v>16.84</v>
      </c>
      <c r="D3464" s="16">
        <v>40423</v>
      </c>
      <c r="E3464" s="15">
        <v>18.579999999999998</v>
      </c>
      <c r="Q3464" s="20"/>
      <c r="R3464" s="20"/>
    </row>
    <row r="3465" spans="1:18" x14ac:dyDescent="0.3">
      <c r="A3465" s="16">
        <v>40413</v>
      </c>
      <c r="B3465" s="15">
        <v>16.7</v>
      </c>
      <c r="D3465" s="16">
        <v>40422</v>
      </c>
      <c r="E3465" s="15">
        <v>18.21</v>
      </c>
      <c r="Q3465" s="20"/>
      <c r="R3465" s="20"/>
    </row>
    <row r="3466" spans="1:18" x14ac:dyDescent="0.3">
      <c r="A3466" s="16">
        <v>40410</v>
      </c>
      <c r="B3466" s="15">
        <v>16.98</v>
      </c>
      <c r="D3466" s="16">
        <v>40421</v>
      </c>
      <c r="E3466" s="15">
        <v>18.100000000000001</v>
      </c>
      <c r="Q3466" s="20"/>
      <c r="R3466" s="20"/>
    </row>
    <row r="3467" spans="1:18" x14ac:dyDescent="0.3">
      <c r="A3467" s="16">
        <v>40409</v>
      </c>
      <c r="B3467" s="15">
        <v>16.86</v>
      </c>
      <c r="D3467" s="16">
        <v>40420</v>
      </c>
      <c r="E3467" s="15">
        <v>18.260000000000002</v>
      </c>
      <c r="Q3467" s="20"/>
      <c r="R3467" s="20"/>
    </row>
    <row r="3468" spans="1:18" x14ac:dyDescent="0.3">
      <c r="A3468" s="16">
        <v>40408</v>
      </c>
      <c r="B3468" s="15">
        <v>16.32</v>
      </c>
      <c r="D3468" s="16">
        <v>40417</v>
      </c>
      <c r="E3468" s="15">
        <v>18.11</v>
      </c>
      <c r="Q3468" s="20"/>
      <c r="R3468" s="20"/>
    </row>
    <row r="3469" spans="1:18" x14ac:dyDescent="0.3">
      <c r="A3469" s="16">
        <v>40407</v>
      </c>
      <c r="B3469" s="15">
        <v>16.420000000000002</v>
      </c>
      <c r="D3469" s="16">
        <v>40416</v>
      </c>
      <c r="E3469" s="15">
        <v>18.079999999999998</v>
      </c>
      <c r="Q3469" s="20"/>
      <c r="R3469" s="20"/>
    </row>
    <row r="3470" spans="1:18" x14ac:dyDescent="0.3">
      <c r="A3470" s="16">
        <v>40406</v>
      </c>
      <c r="B3470" s="15">
        <v>16.32</v>
      </c>
      <c r="D3470" s="16">
        <v>40415</v>
      </c>
      <c r="E3470" s="15">
        <v>18.2</v>
      </c>
      <c r="Q3470" s="20"/>
      <c r="R3470" s="20"/>
    </row>
    <row r="3471" spans="1:18" x14ac:dyDescent="0.3">
      <c r="A3471" s="16">
        <v>40403</v>
      </c>
      <c r="B3471" s="15">
        <v>16.41</v>
      </c>
      <c r="D3471" s="16">
        <v>40414</v>
      </c>
      <c r="E3471" s="15">
        <v>17.71</v>
      </c>
      <c r="Q3471" s="20"/>
      <c r="R3471" s="20"/>
    </row>
    <row r="3472" spans="1:18" x14ac:dyDescent="0.3">
      <c r="A3472" s="16">
        <v>40402</v>
      </c>
      <c r="B3472" s="15">
        <v>16.37</v>
      </c>
      <c r="D3472" s="16">
        <v>40413</v>
      </c>
      <c r="E3472" s="15">
        <v>17.600000000000001</v>
      </c>
      <c r="Q3472" s="20"/>
      <c r="R3472" s="20"/>
    </row>
    <row r="3473" spans="1:18" x14ac:dyDescent="0.3">
      <c r="A3473" s="16">
        <v>40401</v>
      </c>
      <c r="B3473" s="15">
        <v>16.39</v>
      </c>
      <c r="D3473" s="16">
        <v>40410</v>
      </c>
      <c r="E3473" s="15">
        <v>17.899999999999999</v>
      </c>
      <c r="Q3473" s="20"/>
      <c r="R3473" s="20"/>
    </row>
    <row r="3474" spans="1:18" x14ac:dyDescent="0.3">
      <c r="A3474" s="16">
        <v>40400</v>
      </c>
      <c r="B3474" s="15">
        <v>16.489999999999998</v>
      </c>
      <c r="D3474" s="16">
        <v>40409</v>
      </c>
      <c r="E3474" s="15">
        <v>17.78</v>
      </c>
      <c r="Q3474" s="20"/>
      <c r="R3474" s="20"/>
    </row>
    <row r="3475" spans="1:18" x14ac:dyDescent="0.3">
      <c r="A3475" s="16">
        <v>40399</v>
      </c>
      <c r="B3475" s="15">
        <v>16.559999999999999</v>
      </c>
      <c r="D3475" s="16">
        <v>40408</v>
      </c>
      <c r="E3475" s="15">
        <v>17.25</v>
      </c>
      <c r="Q3475" s="20"/>
      <c r="R3475" s="20"/>
    </row>
    <row r="3476" spans="1:18" x14ac:dyDescent="0.3">
      <c r="A3476" s="16">
        <v>40396</v>
      </c>
      <c r="B3476" s="15">
        <v>16.2</v>
      </c>
      <c r="D3476" s="16">
        <v>40407</v>
      </c>
      <c r="E3476" s="15">
        <v>17.34</v>
      </c>
      <c r="Q3476" s="20"/>
      <c r="R3476" s="20"/>
    </row>
    <row r="3477" spans="1:18" x14ac:dyDescent="0.3">
      <c r="A3477" s="16">
        <v>40395</v>
      </c>
      <c r="B3477" s="15">
        <v>16.329999999999998</v>
      </c>
      <c r="D3477" s="16">
        <v>40406</v>
      </c>
      <c r="E3477" s="15">
        <v>17.239999999999998</v>
      </c>
      <c r="Q3477" s="20"/>
      <c r="R3477" s="20"/>
    </row>
    <row r="3478" spans="1:18" x14ac:dyDescent="0.3">
      <c r="A3478" s="16">
        <v>40394</v>
      </c>
      <c r="B3478" s="15">
        <v>16.329999999999998</v>
      </c>
      <c r="D3478" s="16">
        <v>40403</v>
      </c>
      <c r="E3478" s="15">
        <v>17.309999999999999</v>
      </c>
      <c r="Q3478" s="20"/>
      <c r="R3478" s="20"/>
    </row>
    <row r="3479" spans="1:18" x14ac:dyDescent="0.3">
      <c r="A3479" s="16">
        <v>40393</v>
      </c>
      <c r="B3479" s="15">
        <v>16.420000000000002</v>
      </c>
      <c r="D3479" s="16">
        <v>40402</v>
      </c>
      <c r="E3479" s="15">
        <v>17.27</v>
      </c>
      <c r="Q3479" s="20"/>
      <c r="R3479" s="20"/>
    </row>
    <row r="3480" spans="1:18" x14ac:dyDescent="0.3">
      <c r="A3480" s="16">
        <v>40392</v>
      </c>
      <c r="B3480" s="15">
        <v>16.48</v>
      </c>
      <c r="D3480" s="16">
        <v>40401</v>
      </c>
      <c r="E3480" s="15">
        <v>17.28</v>
      </c>
      <c r="Q3480" s="20"/>
      <c r="R3480" s="20"/>
    </row>
    <row r="3481" spans="1:18" x14ac:dyDescent="0.3">
      <c r="A3481" s="16">
        <v>40389</v>
      </c>
      <c r="B3481" s="15">
        <v>16.12</v>
      </c>
      <c r="D3481" s="16">
        <v>40400</v>
      </c>
      <c r="E3481" s="15">
        <v>17.38</v>
      </c>
      <c r="Q3481" s="20"/>
      <c r="R3481" s="20"/>
    </row>
    <row r="3482" spans="1:18" x14ac:dyDescent="0.3">
      <c r="A3482" s="16">
        <v>40388</v>
      </c>
      <c r="B3482" s="15">
        <v>15.98</v>
      </c>
      <c r="D3482" s="16">
        <v>40399</v>
      </c>
      <c r="E3482" s="15">
        <v>17.45</v>
      </c>
      <c r="Q3482" s="20"/>
      <c r="R3482" s="20"/>
    </row>
    <row r="3483" spans="1:18" x14ac:dyDescent="0.3">
      <c r="A3483" s="16">
        <v>40387</v>
      </c>
      <c r="B3483" s="15">
        <v>15.72</v>
      </c>
      <c r="D3483" s="16">
        <v>40396</v>
      </c>
      <c r="E3483" s="15">
        <v>17.07</v>
      </c>
      <c r="Q3483" s="20"/>
      <c r="R3483" s="20"/>
    </row>
    <row r="3484" spans="1:18" x14ac:dyDescent="0.3">
      <c r="A3484" s="16">
        <v>40386</v>
      </c>
      <c r="B3484" s="15">
        <v>15.67</v>
      </c>
      <c r="D3484" s="16">
        <v>40395</v>
      </c>
      <c r="E3484" s="15">
        <v>17.21</v>
      </c>
      <c r="Q3484" s="20"/>
      <c r="R3484" s="20"/>
    </row>
    <row r="3485" spans="1:18" x14ac:dyDescent="0.3">
      <c r="A3485" s="16">
        <v>40385</v>
      </c>
      <c r="B3485" s="15">
        <v>15.46</v>
      </c>
      <c r="D3485" s="16">
        <v>40394</v>
      </c>
      <c r="E3485" s="15">
        <v>17.21</v>
      </c>
      <c r="Q3485" s="20"/>
      <c r="R3485" s="20"/>
    </row>
    <row r="3486" spans="1:18" x14ac:dyDescent="0.3">
      <c r="A3486" s="16">
        <v>40382</v>
      </c>
      <c r="B3486" s="15">
        <v>15.98</v>
      </c>
      <c r="D3486" s="16">
        <v>40393</v>
      </c>
      <c r="E3486" s="15">
        <v>17.32</v>
      </c>
      <c r="Q3486" s="20"/>
      <c r="R3486" s="20"/>
    </row>
    <row r="3487" spans="1:18" x14ac:dyDescent="0.3">
      <c r="A3487" s="16">
        <v>40381</v>
      </c>
      <c r="B3487" s="15">
        <v>16.18</v>
      </c>
      <c r="D3487" s="16">
        <v>40392</v>
      </c>
      <c r="E3487" s="15">
        <v>17.38</v>
      </c>
      <c r="Q3487" s="20"/>
      <c r="R3487" s="20"/>
    </row>
    <row r="3488" spans="1:18" x14ac:dyDescent="0.3">
      <c r="A3488" s="16">
        <v>40380</v>
      </c>
      <c r="B3488" s="15">
        <v>15.87</v>
      </c>
      <c r="D3488" s="16">
        <v>40389</v>
      </c>
      <c r="E3488" s="15">
        <v>17.02</v>
      </c>
      <c r="Q3488" s="20"/>
      <c r="R3488" s="20"/>
    </row>
    <row r="3489" spans="1:18" x14ac:dyDescent="0.3">
      <c r="A3489" s="16">
        <v>40379</v>
      </c>
      <c r="B3489" s="15">
        <v>16.22</v>
      </c>
      <c r="D3489" s="16">
        <v>40388</v>
      </c>
      <c r="E3489" s="15">
        <v>16.88</v>
      </c>
      <c r="Q3489" s="20"/>
      <c r="R3489" s="20"/>
    </row>
    <row r="3490" spans="1:18" x14ac:dyDescent="0.3">
      <c r="A3490" s="16">
        <v>40378</v>
      </c>
      <c r="B3490" s="15">
        <v>16.559999999999999</v>
      </c>
      <c r="D3490" s="16">
        <v>40387</v>
      </c>
      <c r="E3490" s="15">
        <v>16.63</v>
      </c>
      <c r="Q3490" s="20"/>
      <c r="R3490" s="20"/>
    </row>
    <row r="3491" spans="1:18" x14ac:dyDescent="0.3">
      <c r="A3491" s="16">
        <v>40375</v>
      </c>
      <c r="B3491" s="15">
        <v>16.25</v>
      </c>
      <c r="D3491" s="16">
        <v>40386</v>
      </c>
      <c r="E3491" s="15">
        <v>16.57</v>
      </c>
      <c r="Q3491" s="20"/>
      <c r="R3491" s="20"/>
    </row>
    <row r="3492" spans="1:18" x14ac:dyDescent="0.3">
      <c r="A3492" s="16">
        <v>40374</v>
      </c>
      <c r="B3492" s="15">
        <v>15.92</v>
      </c>
      <c r="D3492" s="16">
        <v>40385</v>
      </c>
      <c r="E3492" s="15">
        <v>16.38</v>
      </c>
      <c r="Q3492" s="20"/>
      <c r="R3492" s="20"/>
    </row>
    <row r="3493" spans="1:18" x14ac:dyDescent="0.3">
      <c r="A3493" s="16">
        <v>40373</v>
      </c>
      <c r="B3493" s="15">
        <v>15.97</v>
      </c>
      <c r="D3493" s="16">
        <v>40382</v>
      </c>
      <c r="E3493" s="15">
        <v>16.899999999999999</v>
      </c>
      <c r="Q3493" s="20"/>
      <c r="R3493" s="20"/>
    </row>
    <row r="3494" spans="1:18" x14ac:dyDescent="0.3">
      <c r="A3494" s="16">
        <v>40372</v>
      </c>
      <c r="B3494" s="15">
        <v>15.8</v>
      </c>
      <c r="D3494" s="16">
        <v>40381</v>
      </c>
      <c r="E3494" s="15">
        <v>17.11</v>
      </c>
      <c r="Q3494" s="20"/>
      <c r="R3494" s="20"/>
    </row>
    <row r="3495" spans="1:18" x14ac:dyDescent="0.3">
      <c r="A3495" s="16">
        <v>40371</v>
      </c>
      <c r="B3495" s="15">
        <v>16.04</v>
      </c>
      <c r="D3495" s="16">
        <v>40380</v>
      </c>
      <c r="E3495" s="15">
        <v>16.78</v>
      </c>
      <c r="Q3495" s="20"/>
      <c r="R3495" s="20"/>
    </row>
    <row r="3496" spans="1:18" x14ac:dyDescent="0.3">
      <c r="A3496" s="16">
        <v>40368</v>
      </c>
      <c r="B3496" s="15">
        <v>16.61</v>
      </c>
      <c r="D3496" s="16">
        <v>40379</v>
      </c>
      <c r="E3496" s="15">
        <v>17.16</v>
      </c>
      <c r="Q3496" s="20"/>
      <c r="R3496" s="20"/>
    </row>
    <row r="3497" spans="1:18" x14ac:dyDescent="0.3">
      <c r="A3497" s="16">
        <v>40367</v>
      </c>
      <c r="B3497" s="15">
        <v>16.36</v>
      </c>
      <c r="D3497" s="16">
        <v>40378</v>
      </c>
      <c r="E3497" s="15">
        <v>17.45</v>
      </c>
      <c r="Q3497" s="20"/>
      <c r="R3497" s="20"/>
    </row>
    <row r="3498" spans="1:18" x14ac:dyDescent="0.3">
      <c r="A3498" s="16">
        <v>40366</v>
      </c>
      <c r="B3498" s="15">
        <v>16.82</v>
      </c>
      <c r="D3498" s="16">
        <v>40375</v>
      </c>
      <c r="E3498" s="15">
        <v>17.14</v>
      </c>
      <c r="Q3498" s="20"/>
      <c r="R3498" s="20"/>
    </row>
    <row r="3499" spans="1:18" x14ac:dyDescent="0.3">
      <c r="A3499" s="16">
        <v>40365</v>
      </c>
      <c r="B3499" s="15">
        <v>17.149999999999999</v>
      </c>
      <c r="D3499" s="16">
        <v>40374</v>
      </c>
      <c r="E3499" s="15">
        <v>16.78</v>
      </c>
      <c r="Q3499" s="20"/>
      <c r="R3499" s="20"/>
    </row>
    <row r="3500" spans="1:18" x14ac:dyDescent="0.3">
      <c r="A3500" s="16">
        <v>40364</v>
      </c>
      <c r="B3500" s="15">
        <v>17.350000000000001</v>
      </c>
      <c r="D3500" s="16">
        <v>40373</v>
      </c>
      <c r="E3500" s="15">
        <v>16.829999999999998</v>
      </c>
      <c r="Q3500" s="20"/>
      <c r="R3500" s="20"/>
    </row>
    <row r="3501" spans="1:18" x14ac:dyDescent="0.3">
      <c r="A3501" s="16">
        <v>40361</v>
      </c>
      <c r="B3501" s="15">
        <v>17.3</v>
      </c>
      <c r="D3501" s="16">
        <v>40372</v>
      </c>
      <c r="E3501" s="15">
        <v>16.66</v>
      </c>
      <c r="Q3501" s="20"/>
      <c r="R3501" s="20"/>
    </row>
    <row r="3502" spans="1:18" x14ac:dyDescent="0.3">
      <c r="A3502" s="16">
        <v>40360</v>
      </c>
      <c r="B3502" s="15">
        <v>17.18</v>
      </c>
      <c r="D3502" s="16">
        <v>40371</v>
      </c>
      <c r="E3502" s="15">
        <v>16.899999999999999</v>
      </c>
      <c r="Q3502" s="20"/>
      <c r="R3502" s="20"/>
    </row>
    <row r="3503" spans="1:18" x14ac:dyDescent="0.3">
      <c r="A3503" s="16">
        <v>40359</v>
      </c>
      <c r="B3503" s="15">
        <v>17.21</v>
      </c>
      <c r="D3503" s="16">
        <v>40368</v>
      </c>
      <c r="E3503" s="15">
        <v>17.53</v>
      </c>
      <c r="Q3503" s="20"/>
      <c r="R3503" s="20"/>
    </row>
    <row r="3504" spans="1:18" x14ac:dyDescent="0.3">
      <c r="A3504" s="16">
        <v>40358</v>
      </c>
      <c r="B3504" s="15">
        <v>17.11</v>
      </c>
      <c r="D3504" s="16">
        <v>40367</v>
      </c>
      <c r="E3504" s="15">
        <v>17.329999999999998</v>
      </c>
      <c r="Q3504" s="20"/>
      <c r="R3504" s="20"/>
    </row>
    <row r="3505" spans="1:18" x14ac:dyDescent="0.3">
      <c r="A3505" s="16">
        <v>40357</v>
      </c>
      <c r="B3505" s="15">
        <v>17.329999999999998</v>
      </c>
      <c r="D3505" s="16">
        <v>40366</v>
      </c>
      <c r="E3505" s="15">
        <v>17.809999999999999</v>
      </c>
      <c r="Q3505" s="20"/>
      <c r="R3505" s="20"/>
    </row>
    <row r="3506" spans="1:18" x14ac:dyDescent="0.3">
      <c r="A3506" s="16">
        <v>40354</v>
      </c>
      <c r="B3506" s="15">
        <v>17.309999999999999</v>
      </c>
      <c r="D3506" s="16">
        <v>40365</v>
      </c>
      <c r="E3506" s="15">
        <v>18.07</v>
      </c>
      <c r="Q3506" s="20"/>
      <c r="R3506" s="20"/>
    </row>
    <row r="3507" spans="1:18" x14ac:dyDescent="0.3">
      <c r="A3507" s="16">
        <v>40353</v>
      </c>
      <c r="B3507" s="15">
        <v>17.149999999999999</v>
      </c>
      <c r="D3507" s="16">
        <v>40364</v>
      </c>
      <c r="E3507" s="15">
        <v>18.350000000000001</v>
      </c>
      <c r="Q3507" s="20"/>
      <c r="R3507" s="20"/>
    </row>
    <row r="3508" spans="1:18" x14ac:dyDescent="0.3">
      <c r="A3508" s="16">
        <v>40352</v>
      </c>
      <c r="B3508" s="15">
        <v>17.29</v>
      </c>
      <c r="D3508" s="16">
        <v>40361</v>
      </c>
      <c r="E3508" s="15">
        <v>18.32</v>
      </c>
      <c r="Q3508" s="20"/>
      <c r="R3508" s="20"/>
    </row>
    <row r="3509" spans="1:18" x14ac:dyDescent="0.3">
      <c r="A3509" s="16">
        <v>40351</v>
      </c>
      <c r="B3509" s="15">
        <v>17.34</v>
      </c>
      <c r="D3509" s="16">
        <v>40360</v>
      </c>
      <c r="E3509" s="15">
        <v>18.12</v>
      </c>
      <c r="Q3509" s="20"/>
      <c r="R3509" s="20"/>
    </row>
    <row r="3510" spans="1:18" x14ac:dyDescent="0.3">
      <c r="A3510" s="16">
        <v>40350</v>
      </c>
      <c r="B3510" s="15">
        <v>17.829999999999998</v>
      </c>
      <c r="D3510" s="16">
        <v>40359</v>
      </c>
      <c r="E3510" s="15">
        <v>18.18</v>
      </c>
      <c r="Q3510" s="20"/>
      <c r="R3510" s="20"/>
    </row>
    <row r="3511" spans="1:18" x14ac:dyDescent="0.3">
      <c r="A3511" s="16">
        <v>40347</v>
      </c>
      <c r="B3511" s="15">
        <v>17.77</v>
      </c>
      <c r="D3511" s="16">
        <v>40358</v>
      </c>
      <c r="E3511" s="15">
        <v>18.13</v>
      </c>
      <c r="Q3511" s="20"/>
      <c r="R3511" s="20"/>
    </row>
    <row r="3512" spans="1:18" x14ac:dyDescent="0.3">
      <c r="A3512" s="16">
        <v>40346</v>
      </c>
      <c r="B3512" s="15">
        <v>17.68</v>
      </c>
      <c r="D3512" s="16">
        <v>40357</v>
      </c>
      <c r="E3512" s="15">
        <v>18.350000000000001</v>
      </c>
      <c r="Q3512" s="20"/>
      <c r="R3512" s="20"/>
    </row>
    <row r="3513" spans="1:18" x14ac:dyDescent="0.3">
      <c r="A3513" s="16">
        <v>40345</v>
      </c>
      <c r="B3513" s="15">
        <v>17.57</v>
      </c>
      <c r="D3513" s="16">
        <v>40354</v>
      </c>
      <c r="E3513" s="15">
        <v>18.329999999999998</v>
      </c>
      <c r="Q3513" s="20"/>
      <c r="R3513" s="20"/>
    </row>
    <row r="3514" spans="1:18" x14ac:dyDescent="0.3">
      <c r="A3514" s="16">
        <v>40344</v>
      </c>
      <c r="B3514" s="15">
        <v>17.760000000000002</v>
      </c>
      <c r="D3514" s="16">
        <v>40353</v>
      </c>
      <c r="E3514" s="15">
        <v>18.13</v>
      </c>
      <c r="Q3514" s="20"/>
      <c r="R3514" s="20"/>
    </row>
    <row r="3515" spans="1:18" x14ac:dyDescent="0.3">
      <c r="A3515" s="16">
        <v>40343</v>
      </c>
      <c r="B3515" s="15">
        <v>17.87</v>
      </c>
      <c r="D3515" s="16">
        <v>40352</v>
      </c>
      <c r="E3515" s="15">
        <v>18.170000000000002</v>
      </c>
      <c r="Q3515" s="20"/>
      <c r="R3515" s="20"/>
    </row>
    <row r="3516" spans="1:18" x14ac:dyDescent="0.3">
      <c r="A3516" s="16">
        <v>40340</v>
      </c>
      <c r="B3516" s="15">
        <v>17.61</v>
      </c>
      <c r="D3516" s="16">
        <v>40351</v>
      </c>
      <c r="E3516" s="15">
        <v>18.22</v>
      </c>
      <c r="Q3516" s="20"/>
      <c r="R3516" s="20"/>
    </row>
    <row r="3517" spans="1:18" x14ac:dyDescent="0.3">
      <c r="A3517" s="16">
        <v>40339</v>
      </c>
      <c r="B3517" s="15">
        <v>17.399999999999999</v>
      </c>
      <c r="D3517" s="16">
        <v>40350</v>
      </c>
      <c r="E3517" s="15">
        <v>18.73</v>
      </c>
      <c r="Q3517" s="20"/>
      <c r="R3517" s="20"/>
    </row>
    <row r="3518" spans="1:18" x14ac:dyDescent="0.3">
      <c r="A3518" s="16">
        <v>40338</v>
      </c>
      <c r="B3518" s="15">
        <v>17.72</v>
      </c>
      <c r="D3518" s="16">
        <v>40347</v>
      </c>
      <c r="E3518" s="15">
        <v>18.649999999999999</v>
      </c>
      <c r="Q3518" s="20"/>
      <c r="R3518" s="20"/>
    </row>
    <row r="3519" spans="1:18" x14ac:dyDescent="0.3">
      <c r="A3519" s="16">
        <v>40337</v>
      </c>
      <c r="B3519" s="15">
        <v>17.72</v>
      </c>
      <c r="D3519" s="16">
        <v>40346</v>
      </c>
      <c r="E3519" s="15">
        <v>18.68</v>
      </c>
      <c r="Q3519" s="20"/>
      <c r="R3519" s="20"/>
    </row>
    <row r="3520" spans="1:18" x14ac:dyDescent="0.3">
      <c r="A3520" s="16">
        <v>40336</v>
      </c>
      <c r="B3520" s="15">
        <v>17.2</v>
      </c>
      <c r="D3520" s="16">
        <v>40345</v>
      </c>
      <c r="E3520" s="15">
        <v>18.57</v>
      </c>
      <c r="Q3520" s="20"/>
      <c r="R3520" s="20"/>
    </row>
    <row r="3521" spans="1:18" x14ac:dyDescent="0.3">
      <c r="A3521" s="16">
        <v>40333</v>
      </c>
      <c r="B3521" s="15">
        <v>17.36</v>
      </c>
      <c r="D3521" s="16">
        <v>40344</v>
      </c>
      <c r="E3521" s="15">
        <v>18.77</v>
      </c>
      <c r="Q3521" s="20"/>
      <c r="R3521" s="20"/>
    </row>
    <row r="3522" spans="1:18" x14ac:dyDescent="0.3">
      <c r="A3522" s="16">
        <v>40332</v>
      </c>
      <c r="B3522" s="15">
        <v>17.239999999999998</v>
      </c>
      <c r="D3522" s="16">
        <v>40343</v>
      </c>
      <c r="E3522" s="15">
        <v>18.77</v>
      </c>
      <c r="Q3522" s="20"/>
      <c r="R3522" s="20"/>
    </row>
    <row r="3523" spans="1:18" x14ac:dyDescent="0.3">
      <c r="A3523" s="16">
        <v>40331</v>
      </c>
      <c r="B3523" s="15">
        <v>17.239999999999998</v>
      </c>
      <c r="D3523" s="16">
        <v>40340</v>
      </c>
      <c r="E3523" s="15">
        <v>18.61</v>
      </c>
      <c r="Q3523" s="20"/>
      <c r="R3523" s="20"/>
    </row>
    <row r="3524" spans="1:18" x14ac:dyDescent="0.3">
      <c r="A3524" s="16">
        <v>40330</v>
      </c>
      <c r="B3524" s="15">
        <v>17.100000000000001</v>
      </c>
      <c r="D3524" s="16">
        <v>40339</v>
      </c>
      <c r="E3524" s="15">
        <v>18.399999999999999</v>
      </c>
      <c r="Q3524" s="20"/>
      <c r="R3524" s="20"/>
    </row>
    <row r="3525" spans="1:18" x14ac:dyDescent="0.3">
      <c r="A3525" s="16">
        <v>40329</v>
      </c>
      <c r="B3525" s="15">
        <v>17.079999999999998</v>
      </c>
      <c r="D3525" s="16">
        <v>40338</v>
      </c>
      <c r="E3525" s="15">
        <v>18.72</v>
      </c>
      <c r="Q3525" s="20"/>
      <c r="R3525" s="20"/>
    </row>
    <row r="3526" spans="1:18" x14ac:dyDescent="0.3">
      <c r="A3526" s="16">
        <v>40326</v>
      </c>
      <c r="B3526" s="15">
        <v>17.079999999999998</v>
      </c>
      <c r="D3526" s="16">
        <v>40337</v>
      </c>
      <c r="E3526" s="15">
        <v>18.72</v>
      </c>
      <c r="Q3526" s="20"/>
      <c r="R3526" s="20"/>
    </row>
    <row r="3527" spans="1:18" x14ac:dyDescent="0.3">
      <c r="A3527" s="16">
        <v>40325</v>
      </c>
      <c r="B3527" s="15">
        <v>17.46</v>
      </c>
      <c r="D3527" s="16">
        <v>40336</v>
      </c>
      <c r="E3527" s="15">
        <v>18.2</v>
      </c>
      <c r="Q3527" s="20"/>
      <c r="R3527" s="20"/>
    </row>
    <row r="3528" spans="1:18" x14ac:dyDescent="0.3">
      <c r="A3528" s="16">
        <v>40324</v>
      </c>
      <c r="B3528" s="15">
        <v>17.68</v>
      </c>
      <c r="D3528" s="16">
        <v>40333</v>
      </c>
      <c r="E3528" s="15">
        <v>18.36</v>
      </c>
      <c r="Q3528" s="20"/>
      <c r="R3528" s="20"/>
    </row>
    <row r="3529" spans="1:18" x14ac:dyDescent="0.3">
      <c r="A3529" s="16">
        <v>40323</v>
      </c>
      <c r="B3529" s="15">
        <v>17.18</v>
      </c>
      <c r="D3529" s="16">
        <v>40332</v>
      </c>
      <c r="E3529" s="15">
        <v>18.239999999999998</v>
      </c>
      <c r="Q3529" s="20"/>
      <c r="R3529" s="20"/>
    </row>
    <row r="3530" spans="1:18" x14ac:dyDescent="0.3">
      <c r="A3530" s="16">
        <v>40322</v>
      </c>
      <c r="B3530" s="15">
        <v>17.41</v>
      </c>
      <c r="D3530" s="16">
        <v>40331</v>
      </c>
      <c r="E3530" s="15">
        <v>18.239999999999998</v>
      </c>
      <c r="Q3530" s="20"/>
      <c r="R3530" s="20"/>
    </row>
    <row r="3531" spans="1:18" x14ac:dyDescent="0.3">
      <c r="A3531" s="16">
        <v>40319</v>
      </c>
      <c r="B3531" s="15">
        <v>16.829999999999998</v>
      </c>
      <c r="D3531" s="16">
        <v>40330</v>
      </c>
      <c r="E3531" s="15">
        <v>18.100000000000001</v>
      </c>
      <c r="Q3531" s="20"/>
      <c r="R3531" s="20"/>
    </row>
    <row r="3532" spans="1:18" x14ac:dyDescent="0.3">
      <c r="A3532" s="16">
        <v>40318</v>
      </c>
      <c r="B3532" s="15">
        <v>16.7</v>
      </c>
      <c r="D3532" s="16">
        <v>40329</v>
      </c>
      <c r="E3532" s="15">
        <v>18.079999999999998</v>
      </c>
      <c r="Q3532" s="20"/>
      <c r="R3532" s="20"/>
    </row>
    <row r="3533" spans="1:18" x14ac:dyDescent="0.3">
      <c r="A3533" s="16">
        <v>40317</v>
      </c>
      <c r="B3533" s="15">
        <v>16.77</v>
      </c>
      <c r="D3533" s="16">
        <v>40326</v>
      </c>
      <c r="E3533" s="15">
        <v>18.079999999999998</v>
      </c>
      <c r="Q3533" s="20"/>
      <c r="R3533" s="20"/>
    </row>
    <row r="3534" spans="1:18" x14ac:dyDescent="0.3">
      <c r="A3534" s="16">
        <v>40316</v>
      </c>
      <c r="B3534" s="15">
        <v>17.41</v>
      </c>
      <c r="D3534" s="16">
        <v>40325</v>
      </c>
      <c r="E3534" s="15">
        <v>18.41</v>
      </c>
      <c r="Q3534" s="20"/>
      <c r="R3534" s="20"/>
    </row>
    <row r="3535" spans="1:18" x14ac:dyDescent="0.3">
      <c r="A3535" s="16">
        <v>40315</v>
      </c>
      <c r="B3535" s="15">
        <v>17.23</v>
      </c>
      <c r="D3535" s="16">
        <v>40324</v>
      </c>
      <c r="E3535" s="15">
        <v>18.63</v>
      </c>
      <c r="Q3535" s="20"/>
      <c r="R3535" s="20"/>
    </row>
    <row r="3536" spans="1:18" x14ac:dyDescent="0.3">
      <c r="A3536" s="16">
        <v>40312</v>
      </c>
      <c r="B3536" s="15">
        <v>17.78</v>
      </c>
      <c r="D3536" s="16">
        <v>40323</v>
      </c>
      <c r="E3536" s="15">
        <v>18.13</v>
      </c>
      <c r="Q3536" s="20"/>
      <c r="R3536" s="20"/>
    </row>
    <row r="3537" spans="1:18" x14ac:dyDescent="0.3">
      <c r="A3537" s="16">
        <v>40311</v>
      </c>
      <c r="B3537" s="15">
        <v>17.96</v>
      </c>
      <c r="D3537" s="16">
        <v>40322</v>
      </c>
      <c r="E3537" s="15">
        <v>18.41</v>
      </c>
      <c r="Q3537" s="20"/>
      <c r="R3537" s="20"/>
    </row>
    <row r="3538" spans="1:18" x14ac:dyDescent="0.3">
      <c r="A3538" s="16">
        <v>40310</v>
      </c>
      <c r="B3538" s="15">
        <v>17.88</v>
      </c>
      <c r="D3538" s="16">
        <v>40319</v>
      </c>
      <c r="E3538" s="15">
        <v>17.829999999999998</v>
      </c>
      <c r="Q3538" s="20"/>
      <c r="R3538" s="20"/>
    </row>
    <row r="3539" spans="1:18" x14ac:dyDescent="0.3">
      <c r="A3539" s="16">
        <v>40309</v>
      </c>
      <c r="B3539" s="15">
        <v>17.899999999999999</v>
      </c>
      <c r="D3539" s="16">
        <v>40318</v>
      </c>
      <c r="E3539" s="15">
        <v>17.7</v>
      </c>
      <c r="Q3539" s="20"/>
      <c r="R3539" s="20"/>
    </row>
    <row r="3540" spans="1:18" x14ac:dyDescent="0.3">
      <c r="A3540" s="16">
        <v>40308</v>
      </c>
      <c r="B3540" s="15">
        <v>17.45</v>
      </c>
      <c r="D3540" s="16">
        <v>40317</v>
      </c>
      <c r="E3540" s="15">
        <v>17.77</v>
      </c>
      <c r="Q3540" s="20"/>
      <c r="R3540" s="20"/>
    </row>
    <row r="3541" spans="1:18" x14ac:dyDescent="0.3">
      <c r="A3541" s="16">
        <v>40305</v>
      </c>
      <c r="B3541" s="15">
        <v>17.760000000000002</v>
      </c>
      <c r="D3541" s="16">
        <v>40316</v>
      </c>
      <c r="E3541" s="15">
        <v>18.41</v>
      </c>
      <c r="Q3541" s="20"/>
      <c r="R3541" s="20"/>
    </row>
    <row r="3542" spans="1:18" x14ac:dyDescent="0.3">
      <c r="A3542" s="16">
        <v>40304</v>
      </c>
      <c r="B3542" s="15">
        <v>18.52</v>
      </c>
      <c r="D3542" s="16">
        <v>40315</v>
      </c>
      <c r="E3542" s="15">
        <v>18.190000000000001</v>
      </c>
      <c r="Q3542" s="20"/>
      <c r="R3542" s="20"/>
    </row>
    <row r="3543" spans="1:18" x14ac:dyDescent="0.3">
      <c r="A3543" s="16">
        <v>40303</v>
      </c>
      <c r="B3543" s="15">
        <v>18.34</v>
      </c>
      <c r="D3543" s="16">
        <v>40312</v>
      </c>
      <c r="E3543" s="15">
        <v>18.79</v>
      </c>
      <c r="Q3543" s="20"/>
      <c r="R3543" s="20"/>
    </row>
    <row r="3544" spans="1:18" x14ac:dyDescent="0.3">
      <c r="A3544" s="16">
        <v>40302</v>
      </c>
      <c r="B3544" s="15">
        <v>18.29</v>
      </c>
      <c r="D3544" s="16">
        <v>40311</v>
      </c>
      <c r="E3544" s="15">
        <v>18.96</v>
      </c>
      <c r="Q3544" s="20"/>
      <c r="R3544" s="20"/>
    </row>
    <row r="3545" spans="1:18" x14ac:dyDescent="0.3">
      <c r="A3545" s="16">
        <v>40301</v>
      </c>
      <c r="B3545" s="15">
        <v>19.02</v>
      </c>
      <c r="D3545" s="16">
        <v>40310</v>
      </c>
      <c r="E3545" s="15">
        <v>18.88</v>
      </c>
      <c r="Q3545" s="20"/>
      <c r="R3545" s="20"/>
    </row>
    <row r="3546" spans="1:18" x14ac:dyDescent="0.3">
      <c r="A3546" s="16">
        <v>40298</v>
      </c>
      <c r="B3546" s="15">
        <v>18.3</v>
      </c>
      <c r="D3546" s="16">
        <v>40309</v>
      </c>
      <c r="E3546" s="15">
        <v>18.87</v>
      </c>
      <c r="Q3546" s="20"/>
      <c r="R3546" s="20"/>
    </row>
    <row r="3547" spans="1:18" x14ac:dyDescent="0.3">
      <c r="A3547" s="16">
        <v>40297</v>
      </c>
      <c r="B3547" s="15">
        <v>17.66</v>
      </c>
      <c r="D3547" s="16">
        <v>40308</v>
      </c>
      <c r="E3547" s="15">
        <v>18.39</v>
      </c>
      <c r="Q3547" s="20"/>
      <c r="R3547" s="20"/>
    </row>
    <row r="3548" spans="1:18" x14ac:dyDescent="0.3">
      <c r="A3548" s="16">
        <v>40296</v>
      </c>
      <c r="B3548" s="15">
        <v>17.3</v>
      </c>
      <c r="D3548" s="16">
        <v>40305</v>
      </c>
      <c r="E3548" s="15">
        <v>18.63</v>
      </c>
      <c r="Q3548" s="20"/>
      <c r="R3548" s="20"/>
    </row>
    <row r="3549" spans="1:18" x14ac:dyDescent="0.3">
      <c r="A3549" s="16">
        <v>40295</v>
      </c>
      <c r="B3549" s="15">
        <v>17.61</v>
      </c>
      <c r="D3549" s="16">
        <v>40304</v>
      </c>
      <c r="E3549" s="15">
        <v>19.39</v>
      </c>
      <c r="Q3549" s="20"/>
      <c r="R3549" s="20"/>
    </row>
    <row r="3550" spans="1:18" x14ac:dyDescent="0.3">
      <c r="A3550" s="16">
        <v>40294</v>
      </c>
      <c r="B3550" s="15">
        <v>17.96</v>
      </c>
      <c r="D3550" s="16">
        <v>40303</v>
      </c>
      <c r="E3550" s="15">
        <v>19.21</v>
      </c>
      <c r="Q3550" s="20"/>
      <c r="R3550" s="20"/>
    </row>
    <row r="3551" spans="1:18" x14ac:dyDescent="0.3">
      <c r="A3551" s="16">
        <v>40291</v>
      </c>
      <c r="B3551" s="15">
        <v>17.309999999999999</v>
      </c>
      <c r="D3551" s="16">
        <v>40302</v>
      </c>
      <c r="E3551" s="15">
        <v>19.16</v>
      </c>
      <c r="Q3551" s="20"/>
      <c r="R3551" s="20"/>
    </row>
    <row r="3552" spans="1:18" x14ac:dyDescent="0.3">
      <c r="A3552" s="16">
        <v>40290</v>
      </c>
      <c r="B3552" s="15">
        <v>17</v>
      </c>
      <c r="D3552" s="16">
        <v>40301</v>
      </c>
      <c r="E3552" s="15">
        <v>19.920000000000002</v>
      </c>
      <c r="Q3552" s="20"/>
      <c r="R3552" s="20"/>
    </row>
    <row r="3553" spans="1:18" x14ac:dyDescent="0.3">
      <c r="A3553" s="16">
        <v>40289</v>
      </c>
      <c r="B3553" s="15">
        <v>17.010000000000002</v>
      </c>
      <c r="D3553" s="16">
        <v>40298</v>
      </c>
      <c r="E3553" s="15">
        <v>19.170000000000002</v>
      </c>
      <c r="Q3553" s="20"/>
      <c r="R3553" s="20"/>
    </row>
    <row r="3554" spans="1:18" x14ac:dyDescent="0.3">
      <c r="A3554" s="16">
        <v>40288</v>
      </c>
      <c r="B3554" s="15">
        <v>17.07</v>
      </c>
      <c r="D3554" s="16">
        <v>40297</v>
      </c>
      <c r="E3554" s="15">
        <v>18.559999999999999</v>
      </c>
      <c r="Q3554" s="20"/>
      <c r="R3554" s="20"/>
    </row>
    <row r="3555" spans="1:18" x14ac:dyDescent="0.3">
      <c r="A3555" s="16">
        <v>40287</v>
      </c>
      <c r="B3555" s="15">
        <v>16.93</v>
      </c>
      <c r="D3555" s="16">
        <v>40296</v>
      </c>
      <c r="E3555" s="15">
        <v>18.2</v>
      </c>
      <c r="Q3555" s="20"/>
      <c r="R3555" s="20"/>
    </row>
    <row r="3556" spans="1:18" x14ac:dyDescent="0.3">
      <c r="A3556" s="16">
        <v>40284</v>
      </c>
      <c r="B3556" s="15">
        <v>16.8</v>
      </c>
      <c r="D3556" s="16">
        <v>40295</v>
      </c>
      <c r="E3556" s="15">
        <v>18.510000000000002</v>
      </c>
      <c r="Q3556" s="20"/>
      <c r="R3556" s="20"/>
    </row>
    <row r="3557" spans="1:18" x14ac:dyDescent="0.3">
      <c r="A3557" s="16">
        <v>40283</v>
      </c>
      <c r="B3557" s="15">
        <v>16.59</v>
      </c>
      <c r="D3557" s="16">
        <v>40294</v>
      </c>
      <c r="E3557" s="15">
        <v>18.86</v>
      </c>
      <c r="Q3557" s="20"/>
      <c r="R3557" s="20"/>
    </row>
    <row r="3558" spans="1:18" x14ac:dyDescent="0.3">
      <c r="A3558" s="16">
        <v>40282</v>
      </c>
      <c r="B3558" s="15">
        <v>16.649999999999999</v>
      </c>
      <c r="D3558" s="16">
        <v>40291</v>
      </c>
      <c r="E3558" s="15">
        <v>18.2</v>
      </c>
      <c r="Q3558" s="20"/>
      <c r="R3558" s="20"/>
    </row>
    <row r="3559" spans="1:18" x14ac:dyDescent="0.3">
      <c r="A3559" s="16">
        <v>40281</v>
      </c>
      <c r="B3559" s="15">
        <v>16.079999999999998</v>
      </c>
      <c r="D3559" s="16">
        <v>40290</v>
      </c>
      <c r="E3559" s="15">
        <v>17.899999999999999</v>
      </c>
      <c r="Q3559" s="20"/>
      <c r="R3559" s="20"/>
    </row>
    <row r="3560" spans="1:18" x14ac:dyDescent="0.3">
      <c r="A3560" s="16">
        <v>40280</v>
      </c>
      <c r="B3560" s="15">
        <v>16.059999999999999</v>
      </c>
      <c r="D3560" s="16">
        <v>40289</v>
      </c>
      <c r="E3560" s="15">
        <v>17.91</v>
      </c>
      <c r="Q3560" s="20"/>
      <c r="R3560" s="20"/>
    </row>
    <row r="3561" spans="1:18" x14ac:dyDescent="0.3">
      <c r="A3561" s="16">
        <v>40277</v>
      </c>
      <c r="B3561" s="15">
        <v>16.059999999999999</v>
      </c>
      <c r="D3561" s="16">
        <v>40288</v>
      </c>
      <c r="E3561" s="15">
        <v>17.97</v>
      </c>
      <c r="Q3561" s="20"/>
      <c r="R3561" s="20"/>
    </row>
    <row r="3562" spans="1:18" x14ac:dyDescent="0.3">
      <c r="A3562" s="16">
        <v>40276</v>
      </c>
      <c r="B3562" s="15">
        <v>15.91</v>
      </c>
      <c r="D3562" s="16">
        <v>40287</v>
      </c>
      <c r="E3562" s="15">
        <v>17.88</v>
      </c>
      <c r="Q3562" s="20"/>
      <c r="R3562" s="20"/>
    </row>
    <row r="3563" spans="1:18" x14ac:dyDescent="0.3">
      <c r="A3563" s="16">
        <v>40275</v>
      </c>
      <c r="B3563" s="15">
        <v>15.93</v>
      </c>
      <c r="D3563" s="16">
        <v>40284</v>
      </c>
      <c r="E3563" s="15">
        <v>17.690000000000001</v>
      </c>
      <c r="Q3563" s="20"/>
      <c r="R3563" s="20"/>
    </row>
    <row r="3564" spans="1:18" x14ac:dyDescent="0.3">
      <c r="A3564" s="16">
        <v>40274</v>
      </c>
      <c r="B3564" s="15">
        <v>15.73</v>
      </c>
      <c r="D3564" s="16">
        <v>40283</v>
      </c>
      <c r="E3564" s="15">
        <v>17.48</v>
      </c>
      <c r="Q3564" s="20"/>
      <c r="R3564" s="20"/>
    </row>
    <row r="3565" spans="1:18" x14ac:dyDescent="0.3">
      <c r="A3565" s="16">
        <v>40273</v>
      </c>
      <c r="B3565" s="15">
        <v>15.33</v>
      </c>
      <c r="D3565" s="16">
        <v>40282</v>
      </c>
      <c r="E3565" s="15">
        <v>17.54</v>
      </c>
      <c r="Q3565" s="20"/>
      <c r="R3565" s="20"/>
    </row>
    <row r="3566" spans="1:18" x14ac:dyDescent="0.3">
      <c r="A3566" s="16">
        <v>40269</v>
      </c>
      <c r="B3566" s="15">
        <v>15.33</v>
      </c>
      <c r="D3566" s="16">
        <v>40281</v>
      </c>
      <c r="E3566" s="15">
        <v>16.97</v>
      </c>
      <c r="Q3566" s="20"/>
      <c r="R3566" s="20"/>
    </row>
    <row r="3567" spans="1:18" x14ac:dyDescent="0.3">
      <c r="A3567" s="16">
        <v>40268</v>
      </c>
      <c r="B3567" s="15">
        <v>15.06</v>
      </c>
      <c r="D3567" s="16">
        <v>40280</v>
      </c>
      <c r="E3567" s="15">
        <v>16.95</v>
      </c>
      <c r="Q3567" s="20"/>
      <c r="R3567" s="20"/>
    </row>
    <row r="3568" spans="1:18" x14ac:dyDescent="0.3">
      <c r="A3568" s="16">
        <v>40267</v>
      </c>
      <c r="B3568" s="15">
        <v>15.06</v>
      </c>
      <c r="D3568" s="16">
        <v>40277</v>
      </c>
      <c r="E3568" s="15">
        <v>16.95</v>
      </c>
      <c r="Q3568" s="20"/>
      <c r="R3568" s="20"/>
    </row>
    <row r="3569" spans="1:18" x14ac:dyDescent="0.3">
      <c r="A3569" s="16">
        <v>40266</v>
      </c>
      <c r="B3569" s="15">
        <v>14.97</v>
      </c>
      <c r="D3569" s="16">
        <v>40276</v>
      </c>
      <c r="E3569" s="15">
        <v>16.8</v>
      </c>
      <c r="Q3569" s="20"/>
      <c r="R3569" s="20"/>
    </row>
    <row r="3570" spans="1:18" x14ac:dyDescent="0.3">
      <c r="A3570" s="16">
        <v>40263</v>
      </c>
      <c r="B3570" s="15">
        <v>15.14</v>
      </c>
      <c r="D3570" s="16">
        <v>40275</v>
      </c>
      <c r="E3570" s="15">
        <v>16.82</v>
      </c>
      <c r="Q3570" s="20"/>
      <c r="R3570" s="20"/>
    </row>
    <row r="3571" spans="1:18" x14ac:dyDescent="0.3">
      <c r="A3571" s="16">
        <v>40262</v>
      </c>
      <c r="B3571" s="15">
        <v>14.86</v>
      </c>
      <c r="D3571" s="16">
        <v>40274</v>
      </c>
      <c r="E3571" s="15">
        <v>16.63</v>
      </c>
      <c r="Q3571" s="20"/>
      <c r="R3571" s="20"/>
    </row>
    <row r="3572" spans="1:18" x14ac:dyDescent="0.3">
      <c r="A3572" s="16">
        <v>40261</v>
      </c>
      <c r="B3572" s="15">
        <v>14.99</v>
      </c>
      <c r="D3572" s="16">
        <v>40273</v>
      </c>
      <c r="E3572" s="15">
        <v>16.23</v>
      </c>
      <c r="Q3572" s="20"/>
      <c r="R3572" s="20"/>
    </row>
    <row r="3573" spans="1:18" x14ac:dyDescent="0.3">
      <c r="A3573" s="16">
        <v>40260</v>
      </c>
      <c r="B3573" s="15">
        <v>15.13</v>
      </c>
      <c r="D3573" s="16">
        <v>40269</v>
      </c>
      <c r="E3573" s="15">
        <v>16.23</v>
      </c>
      <c r="Q3573" s="20"/>
      <c r="R3573" s="20"/>
    </row>
    <row r="3574" spans="1:18" x14ac:dyDescent="0.3">
      <c r="A3574" s="16">
        <v>40259</v>
      </c>
      <c r="B3574" s="15">
        <v>15.33</v>
      </c>
      <c r="D3574" s="16">
        <v>40268</v>
      </c>
      <c r="E3574" s="15">
        <v>15.95</v>
      </c>
      <c r="Q3574" s="20"/>
      <c r="R3574" s="20"/>
    </row>
    <row r="3575" spans="1:18" x14ac:dyDescent="0.3">
      <c r="A3575" s="16">
        <v>40256</v>
      </c>
      <c r="B3575" s="15">
        <v>15.3</v>
      </c>
      <c r="D3575" s="16">
        <v>40267</v>
      </c>
      <c r="E3575" s="15">
        <v>15.94</v>
      </c>
      <c r="Q3575" s="20"/>
      <c r="R3575" s="20"/>
    </row>
    <row r="3576" spans="1:18" x14ac:dyDescent="0.3">
      <c r="A3576" s="16">
        <v>40255</v>
      </c>
      <c r="B3576" s="15">
        <v>15.29</v>
      </c>
      <c r="D3576" s="16">
        <v>40266</v>
      </c>
      <c r="E3576" s="15">
        <v>15.86</v>
      </c>
      <c r="Q3576" s="20"/>
      <c r="R3576" s="20"/>
    </row>
    <row r="3577" spans="1:18" x14ac:dyDescent="0.3">
      <c r="A3577" s="16">
        <v>40254</v>
      </c>
      <c r="B3577" s="15">
        <v>15.19</v>
      </c>
      <c r="D3577" s="16">
        <v>40263</v>
      </c>
      <c r="E3577" s="15">
        <v>16.03</v>
      </c>
      <c r="Q3577" s="20"/>
      <c r="R3577" s="20"/>
    </row>
    <row r="3578" spans="1:18" x14ac:dyDescent="0.3">
      <c r="A3578" s="16">
        <v>40253</v>
      </c>
      <c r="B3578" s="15">
        <v>15.13</v>
      </c>
      <c r="D3578" s="16">
        <v>40262</v>
      </c>
      <c r="E3578" s="15">
        <v>15.75</v>
      </c>
      <c r="Q3578" s="20"/>
      <c r="R3578" s="20"/>
    </row>
    <row r="3579" spans="1:18" x14ac:dyDescent="0.3">
      <c r="A3579" s="16">
        <v>40252</v>
      </c>
      <c r="B3579" s="15">
        <v>15.24</v>
      </c>
      <c r="D3579" s="16">
        <v>40261</v>
      </c>
      <c r="E3579" s="15">
        <v>15.87</v>
      </c>
      <c r="Q3579" s="20"/>
      <c r="R3579" s="20"/>
    </row>
    <row r="3580" spans="1:18" x14ac:dyDescent="0.3">
      <c r="A3580" s="16">
        <v>40249</v>
      </c>
      <c r="B3580" s="15">
        <v>15.07</v>
      </c>
      <c r="D3580" s="16">
        <v>40260</v>
      </c>
      <c r="E3580" s="15">
        <v>16</v>
      </c>
      <c r="Q3580" s="20"/>
      <c r="R3580" s="20"/>
    </row>
    <row r="3581" spans="1:18" x14ac:dyDescent="0.3">
      <c r="A3581" s="16">
        <v>40248</v>
      </c>
      <c r="B3581" s="15">
        <v>15.17</v>
      </c>
      <c r="D3581" s="16">
        <v>40259</v>
      </c>
      <c r="E3581" s="15">
        <v>16.2</v>
      </c>
      <c r="Q3581" s="20"/>
      <c r="R3581" s="20"/>
    </row>
    <row r="3582" spans="1:18" x14ac:dyDescent="0.3">
      <c r="A3582" s="16">
        <v>40247</v>
      </c>
      <c r="B3582" s="15">
        <v>15.42</v>
      </c>
      <c r="D3582" s="16">
        <v>40256</v>
      </c>
      <c r="E3582" s="15">
        <v>16.170000000000002</v>
      </c>
      <c r="Q3582" s="20"/>
      <c r="R3582" s="20"/>
    </row>
    <row r="3583" spans="1:18" x14ac:dyDescent="0.3">
      <c r="A3583" s="16">
        <v>40246</v>
      </c>
      <c r="B3583" s="15">
        <v>15.35</v>
      </c>
      <c r="D3583" s="16">
        <v>40255</v>
      </c>
      <c r="E3583" s="15">
        <v>16.16</v>
      </c>
      <c r="Q3583" s="20"/>
      <c r="R3583" s="20"/>
    </row>
    <row r="3584" spans="1:18" x14ac:dyDescent="0.3">
      <c r="A3584" s="16">
        <v>40245</v>
      </c>
      <c r="B3584" s="15">
        <v>15.34</v>
      </c>
      <c r="D3584" s="16">
        <v>40254</v>
      </c>
      <c r="E3584" s="15">
        <v>16.059999999999999</v>
      </c>
      <c r="Q3584" s="20"/>
      <c r="R3584" s="20"/>
    </row>
    <row r="3585" spans="1:18" x14ac:dyDescent="0.3">
      <c r="A3585" s="16">
        <v>40242</v>
      </c>
      <c r="B3585" s="15">
        <v>15.54</v>
      </c>
      <c r="D3585" s="16">
        <v>40253</v>
      </c>
      <c r="E3585" s="15">
        <v>16.03</v>
      </c>
      <c r="Q3585" s="20"/>
      <c r="R3585" s="20"/>
    </row>
    <row r="3586" spans="1:18" x14ac:dyDescent="0.3">
      <c r="A3586" s="16">
        <v>40241</v>
      </c>
      <c r="B3586" s="15">
        <v>15.36</v>
      </c>
      <c r="D3586" s="16">
        <v>40252</v>
      </c>
      <c r="E3586" s="15">
        <v>16.11</v>
      </c>
      <c r="Q3586" s="20"/>
      <c r="R3586" s="20"/>
    </row>
    <row r="3587" spans="1:18" x14ac:dyDescent="0.3">
      <c r="A3587" s="16">
        <v>40240</v>
      </c>
      <c r="B3587" s="15">
        <v>15.81</v>
      </c>
      <c r="D3587" s="16">
        <v>40249</v>
      </c>
      <c r="E3587" s="15">
        <v>15.97</v>
      </c>
      <c r="Q3587" s="20"/>
      <c r="R3587" s="20"/>
    </row>
    <row r="3588" spans="1:18" x14ac:dyDescent="0.3">
      <c r="A3588" s="16">
        <v>40239</v>
      </c>
      <c r="B3588" s="15">
        <v>15.56</v>
      </c>
      <c r="D3588" s="16">
        <v>40248</v>
      </c>
      <c r="E3588" s="15">
        <v>16.07</v>
      </c>
      <c r="Q3588" s="20"/>
      <c r="R3588" s="20"/>
    </row>
    <row r="3589" spans="1:18" x14ac:dyDescent="0.3">
      <c r="A3589" s="16">
        <v>40238</v>
      </c>
      <c r="B3589" s="15">
        <v>15.6</v>
      </c>
      <c r="D3589" s="16">
        <v>40247</v>
      </c>
      <c r="E3589" s="15">
        <v>16.32</v>
      </c>
      <c r="Q3589" s="20"/>
      <c r="R3589" s="20"/>
    </row>
    <row r="3590" spans="1:18" x14ac:dyDescent="0.3">
      <c r="A3590" s="16">
        <v>40235</v>
      </c>
      <c r="B3590" s="15">
        <v>15.26</v>
      </c>
      <c r="D3590" s="16">
        <v>40246</v>
      </c>
      <c r="E3590" s="15">
        <v>16.25</v>
      </c>
      <c r="Q3590" s="20"/>
      <c r="R3590" s="20"/>
    </row>
    <row r="3591" spans="1:18" x14ac:dyDescent="0.3">
      <c r="A3591" s="16">
        <v>40234</v>
      </c>
      <c r="B3591" s="15">
        <v>15.05</v>
      </c>
      <c r="D3591" s="16">
        <v>40245</v>
      </c>
      <c r="E3591" s="15">
        <v>16.239999999999998</v>
      </c>
      <c r="Q3591" s="20"/>
      <c r="R3591" s="20"/>
    </row>
    <row r="3592" spans="1:18" x14ac:dyDescent="0.3">
      <c r="A3592" s="16">
        <v>40233</v>
      </c>
      <c r="B3592" s="15">
        <v>15.1</v>
      </c>
      <c r="D3592" s="16">
        <v>40242</v>
      </c>
      <c r="E3592" s="15">
        <v>16.440000000000001</v>
      </c>
      <c r="Q3592" s="20"/>
      <c r="R3592" s="20"/>
    </row>
    <row r="3593" spans="1:18" x14ac:dyDescent="0.3">
      <c r="A3593" s="16">
        <v>40232</v>
      </c>
      <c r="B3593" s="15">
        <v>14.77</v>
      </c>
      <c r="D3593" s="16">
        <v>40241</v>
      </c>
      <c r="E3593" s="15">
        <v>16.260000000000002</v>
      </c>
      <c r="Q3593" s="20"/>
      <c r="R3593" s="20"/>
    </row>
    <row r="3594" spans="1:18" x14ac:dyDescent="0.3">
      <c r="A3594" s="16">
        <v>40231</v>
      </c>
      <c r="B3594" s="15">
        <v>14.81</v>
      </c>
      <c r="D3594" s="16">
        <v>40240</v>
      </c>
      <c r="E3594" s="15">
        <v>16.7</v>
      </c>
      <c r="Q3594" s="20"/>
      <c r="R3594" s="20"/>
    </row>
    <row r="3595" spans="1:18" x14ac:dyDescent="0.3">
      <c r="A3595" s="16">
        <v>40228</v>
      </c>
      <c r="B3595" s="15">
        <v>14.54</v>
      </c>
      <c r="D3595" s="16">
        <v>40239</v>
      </c>
      <c r="E3595" s="15">
        <v>16.46</v>
      </c>
      <c r="Q3595" s="20"/>
      <c r="R3595" s="20"/>
    </row>
    <row r="3596" spans="1:18" x14ac:dyDescent="0.3">
      <c r="A3596" s="16">
        <v>40227</v>
      </c>
      <c r="B3596" s="15">
        <v>14.98</v>
      </c>
      <c r="D3596" s="16">
        <v>40238</v>
      </c>
      <c r="E3596" s="15">
        <v>16.5</v>
      </c>
      <c r="Q3596" s="20"/>
      <c r="R3596" s="20"/>
    </row>
    <row r="3597" spans="1:18" x14ac:dyDescent="0.3">
      <c r="A3597" s="16">
        <v>40226</v>
      </c>
      <c r="B3597" s="15">
        <v>14.95</v>
      </c>
      <c r="D3597" s="16">
        <v>40235</v>
      </c>
      <c r="E3597" s="15">
        <v>16.16</v>
      </c>
      <c r="Q3597" s="20"/>
      <c r="R3597" s="20"/>
    </row>
    <row r="3598" spans="1:18" x14ac:dyDescent="0.3">
      <c r="A3598" s="16">
        <v>40225</v>
      </c>
      <c r="B3598" s="15">
        <v>15.38</v>
      </c>
      <c r="D3598" s="16">
        <v>40234</v>
      </c>
      <c r="E3598" s="15">
        <v>15.95</v>
      </c>
      <c r="Q3598" s="20"/>
      <c r="R3598" s="20"/>
    </row>
    <row r="3599" spans="1:18" x14ac:dyDescent="0.3">
      <c r="A3599" s="16">
        <v>40224</v>
      </c>
      <c r="B3599" s="15">
        <v>15.22</v>
      </c>
      <c r="D3599" s="16">
        <v>40233</v>
      </c>
      <c r="E3599" s="15">
        <v>15.99</v>
      </c>
      <c r="Q3599" s="20"/>
      <c r="R3599" s="20"/>
    </row>
    <row r="3600" spans="1:18" x14ac:dyDescent="0.3">
      <c r="A3600" s="16">
        <v>40221</v>
      </c>
      <c r="B3600" s="15">
        <v>15.06</v>
      </c>
      <c r="D3600" s="16">
        <v>40232</v>
      </c>
      <c r="E3600" s="15">
        <v>15.65</v>
      </c>
      <c r="Q3600" s="20"/>
      <c r="R3600" s="20"/>
    </row>
    <row r="3601" spans="1:18" x14ac:dyDescent="0.3">
      <c r="A3601" s="16">
        <v>40220</v>
      </c>
      <c r="B3601" s="15">
        <v>15.3</v>
      </c>
      <c r="D3601" s="16">
        <v>40231</v>
      </c>
      <c r="E3601" s="15">
        <v>15.71</v>
      </c>
      <c r="Q3601" s="20"/>
      <c r="R3601" s="20"/>
    </row>
    <row r="3602" spans="1:18" x14ac:dyDescent="0.3">
      <c r="A3602" s="16">
        <v>40219</v>
      </c>
      <c r="B3602" s="15">
        <v>15.4</v>
      </c>
      <c r="D3602" s="16">
        <v>40228</v>
      </c>
      <c r="E3602" s="15">
        <v>15.43</v>
      </c>
      <c r="Q3602" s="20"/>
      <c r="R3602" s="20"/>
    </row>
    <row r="3603" spans="1:18" x14ac:dyDescent="0.3">
      <c r="A3603" s="16">
        <v>40218</v>
      </c>
      <c r="B3603" s="15">
        <v>15.71</v>
      </c>
      <c r="D3603" s="16">
        <v>40227</v>
      </c>
      <c r="E3603" s="15">
        <v>15.88</v>
      </c>
      <c r="Q3603" s="20"/>
      <c r="R3603" s="20"/>
    </row>
    <row r="3604" spans="1:18" x14ac:dyDescent="0.3">
      <c r="A3604" s="16">
        <v>40217</v>
      </c>
      <c r="B3604" s="15">
        <v>15.99</v>
      </c>
      <c r="D3604" s="16">
        <v>40226</v>
      </c>
      <c r="E3604" s="15">
        <v>15.85</v>
      </c>
      <c r="Q3604" s="20"/>
      <c r="R3604" s="20"/>
    </row>
    <row r="3605" spans="1:18" x14ac:dyDescent="0.3">
      <c r="A3605" s="16">
        <v>40214</v>
      </c>
      <c r="B3605" s="15">
        <v>15.59</v>
      </c>
      <c r="D3605" s="16">
        <v>40225</v>
      </c>
      <c r="E3605" s="15">
        <v>16.29</v>
      </c>
      <c r="Q3605" s="20"/>
      <c r="R3605" s="20"/>
    </row>
    <row r="3606" spans="1:18" x14ac:dyDescent="0.3">
      <c r="A3606" s="16">
        <v>40213</v>
      </c>
      <c r="B3606" s="15">
        <v>15.55</v>
      </c>
      <c r="D3606" s="16">
        <v>40224</v>
      </c>
      <c r="E3606" s="15">
        <v>16.13</v>
      </c>
      <c r="Q3606" s="20"/>
      <c r="R3606" s="20"/>
    </row>
    <row r="3607" spans="1:18" x14ac:dyDescent="0.3">
      <c r="A3607" s="16">
        <v>40212</v>
      </c>
      <c r="B3607" s="15">
        <v>15.14</v>
      </c>
      <c r="D3607" s="16">
        <v>40221</v>
      </c>
      <c r="E3607" s="15">
        <v>15.97</v>
      </c>
      <c r="Q3607" s="20"/>
      <c r="R3607" s="20"/>
    </row>
    <row r="3608" spans="1:18" x14ac:dyDescent="0.3">
      <c r="A3608" s="16">
        <v>40211</v>
      </c>
      <c r="B3608" s="15">
        <v>15.16</v>
      </c>
      <c r="D3608" s="16">
        <v>40220</v>
      </c>
      <c r="E3608" s="15">
        <v>16.21</v>
      </c>
      <c r="Q3608" s="20"/>
      <c r="R3608" s="20"/>
    </row>
    <row r="3609" spans="1:18" x14ac:dyDescent="0.3">
      <c r="A3609" s="16">
        <v>40210</v>
      </c>
      <c r="B3609" s="15">
        <v>15.12</v>
      </c>
      <c r="D3609" s="16">
        <v>40219</v>
      </c>
      <c r="E3609" s="15">
        <v>16.34</v>
      </c>
      <c r="Q3609" s="20"/>
      <c r="R3609" s="20"/>
    </row>
    <row r="3610" spans="1:18" x14ac:dyDescent="0.3">
      <c r="A3610" s="16">
        <v>40207</v>
      </c>
      <c r="B3610" s="15">
        <v>15.29</v>
      </c>
      <c r="D3610" s="16">
        <v>40218</v>
      </c>
      <c r="E3610" s="15">
        <v>16.649999999999999</v>
      </c>
      <c r="Q3610" s="20"/>
      <c r="R3610" s="20"/>
    </row>
    <row r="3611" spans="1:18" x14ac:dyDescent="0.3">
      <c r="A3611" s="16">
        <v>40206</v>
      </c>
      <c r="B3611" s="15">
        <v>15.48</v>
      </c>
      <c r="D3611" s="16">
        <v>40217</v>
      </c>
      <c r="E3611" s="15">
        <v>16.96</v>
      </c>
      <c r="Q3611" s="20"/>
      <c r="R3611" s="20"/>
    </row>
    <row r="3612" spans="1:18" x14ac:dyDescent="0.3">
      <c r="A3612" s="16">
        <v>40205</v>
      </c>
      <c r="B3612" s="15">
        <v>15.7</v>
      </c>
      <c r="D3612" s="16">
        <v>40214</v>
      </c>
      <c r="E3612" s="15">
        <v>16.63</v>
      </c>
      <c r="Q3612" s="20"/>
      <c r="R3612" s="20"/>
    </row>
    <row r="3613" spans="1:18" x14ac:dyDescent="0.3">
      <c r="A3613" s="16">
        <v>40204</v>
      </c>
      <c r="B3613" s="15">
        <v>15.82</v>
      </c>
      <c r="D3613" s="16">
        <v>40213</v>
      </c>
      <c r="E3613" s="15">
        <v>16.59</v>
      </c>
      <c r="Q3613" s="20"/>
      <c r="R3613" s="20"/>
    </row>
    <row r="3614" spans="1:18" x14ac:dyDescent="0.3">
      <c r="A3614" s="16">
        <v>40203</v>
      </c>
      <c r="B3614" s="15">
        <v>15.68</v>
      </c>
      <c r="D3614" s="16">
        <v>40212</v>
      </c>
      <c r="E3614" s="15">
        <v>16.18</v>
      </c>
      <c r="Q3614" s="20"/>
      <c r="R3614" s="20"/>
    </row>
    <row r="3615" spans="1:18" x14ac:dyDescent="0.3">
      <c r="A3615" s="16">
        <v>40200</v>
      </c>
      <c r="B3615" s="15">
        <v>15.34</v>
      </c>
      <c r="D3615" s="16">
        <v>40211</v>
      </c>
      <c r="E3615" s="15">
        <v>16.21</v>
      </c>
      <c r="Q3615" s="20"/>
      <c r="R3615" s="20"/>
    </row>
    <row r="3616" spans="1:18" x14ac:dyDescent="0.3">
      <c r="A3616" s="16">
        <v>40199</v>
      </c>
      <c r="B3616" s="15">
        <v>15.47</v>
      </c>
      <c r="D3616" s="16">
        <v>40210</v>
      </c>
      <c r="E3616" s="15">
        <v>16.07</v>
      </c>
      <c r="Q3616" s="20"/>
      <c r="R3616" s="20"/>
    </row>
    <row r="3617" spans="1:18" x14ac:dyDescent="0.3">
      <c r="A3617" s="16">
        <v>40198</v>
      </c>
      <c r="B3617" s="15">
        <v>15.61</v>
      </c>
      <c r="D3617" s="16">
        <v>40207</v>
      </c>
      <c r="E3617" s="15">
        <v>16.239999999999998</v>
      </c>
      <c r="Q3617" s="20"/>
      <c r="R3617" s="20"/>
    </row>
    <row r="3618" spans="1:18" x14ac:dyDescent="0.3">
      <c r="A3618" s="16">
        <v>40197</v>
      </c>
      <c r="B3618" s="15">
        <v>16.07</v>
      </c>
      <c r="D3618" s="16">
        <v>40206</v>
      </c>
      <c r="E3618" s="15">
        <v>16.399999999999999</v>
      </c>
      <c r="Q3618" s="20"/>
      <c r="R3618" s="20"/>
    </row>
    <row r="3619" spans="1:18" x14ac:dyDescent="0.3">
      <c r="A3619" s="16">
        <v>40196</v>
      </c>
      <c r="B3619" s="15">
        <v>15.97</v>
      </c>
      <c r="D3619" s="16">
        <v>40205</v>
      </c>
      <c r="E3619" s="15">
        <v>16.63</v>
      </c>
      <c r="Q3619" s="20"/>
      <c r="R3619" s="20"/>
    </row>
    <row r="3620" spans="1:18" x14ac:dyDescent="0.3">
      <c r="A3620" s="16">
        <v>40193</v>
      </c>
      <c r="B3620" s="15">
        <v>15.58</v>
      </c>
      <c r="D3620" s="16">
        <v>40204</v>
      </c>
      <c r="E3620" s="15">
        <v>16.77</v>
      </c>
      <c r="Q3620" s="20"/>
      <c r="R3620" s="20"/>
    </row>
    <row r="3621" spans="1:18" x14ac:dyDescent="0.3">
      <c r="A3621" s="16">
        <v>40192</v>
      </c>
      <c r="B3621" s="15">
        <v>15.86</v>
      </c>
      <c r="D3621" s="16">
        <v>40203</v>
      </c>
      <c r="E3621" s="15">
        <v>16.62</v>
      </c>
      <c r="Q3621" s="20"/>
      <c r="R3621" s="20"/>
    </row>
    <row r="3622" spans="1:18" x14ac:dyDescent="0.3">
      <c r="A3622" s="16">
        <v>40191</v>
      </c>
      <c r="B3622" s="15">
        <v>15.32</v>
      </c>
      <c r="D3622" s="16">
        <v>40200</v>
      </c>
      <c r="E3622" s="15">
        <v>16.28</v>
      </c>
      <c r="Q3622" s="20"/>
      <c r="R3622" s="20"/>
    </row>
    <row r="3623" spans="1:18" x14ac:dyDescent="0.3">
      <c r="A3623" s="16">
        <v>40190</v>
      </c>
      <c r="B3623" s="15">
        <v>15.14</v>
      </c>
      <c r="D3623" s="16">
        <v>40199</v>
      </c>
      <c r="E3623" s="15">
        <v>16.420000000000002</v>
      </c>
      <c r="Q3623" s="20"/>
      <c r="R3623" s="20"/>
    </row>
    <row r="3624" spans="1:18" x14ac:dyDescent="0.3">
      <c r="A3624" s="16">
        <v>40189</v>
      </c>
      <c r="B3624" s="15">
        <v>15.54</v>
      </c>
      <c r="D3624" s="16">
        <v>40198</v>
      </c>
      <c r="E3624" s="15">
        <v>16.559999999999999</v>
      </c>
      <c r="Q3624" s="20"/>
      <c r="R3624" s="20"/>
    </row>
    <row r="3625" spans="1:18" x14ac:dyDescent="0.3">
      <c r="A3625" s="16">
        <v>40186</v>
      </c>
      <c r="B3625" s="15">
        <v>15.35</v>
      </c>
      <c r="D3625" s="16">
        <v>40197</v>
      </c>
      <c r="E3625" s="15">
        <v>17</v>
      </c>
      <c r="Q3625" s="20"/>
      <c r="R3625" s="20"/>
    </row>
    <row r="3626" spans="1:18" x14ac:dyDescent="0.3">
      <c r="A3626" s="16">
        <v>40185</v>
      </c>
      <c r="B3626" s="15">
        <v>15.1</v>
      </c>
      <c r="D3626" s="16">
        <v>40196</v>
      </c>
      <c r="E3626" s="15">
        <v>16.89</v>
      </c>
      <c r="Q3626" s="20"/>
      <c r="R3626" s="20"/>
    </row>
    <row r="3627" spans="1:18" x14ac:dyDescent="0.3">
      <c r="A3627" s="16">
        <v>40184</v>
      </c>
      <c r="B3627" s="15">
        <v>14.77</v>
      </c>
      <c r="D3627" s="16">
        <v>40193</v>
      </c>
      <c r="E3627" s="15">
        <v>16.5</v>
      </c>
      <c r="Q3627" s="20"/>
      <c r="R3627" s="20"/>
    </row>
    <row r="3628" spans="1:18" x14ac:dyDescent="0.3">
      <c r="A3628" s="16">
        <v>40183</v>
      </c>
      <c r="B3628" s="15">
        <v>15.09</v>
      </c>
      <c r="D3628" s="16">
        <v>40192</v>
      </c>
      <c r="E3628" s="15">
        <v>16.82</v>
      </c>
      <c r="Q3628" s="20"/>
      <c r="R3628" s="20"/>
    </row>
    <row r="3629" spans="1:18" x14ac:dyDescent="0.3">
      <c r="A3629" s="16">
        <v>40182</v>
      </c>
      <c r="B3629" s="15">
        <v>15.51</v>
      </c>
      <c r="D3629" s="16">
        <v>40191</v>
      </c>
      <c r="E3629" s="15">
        <v>16.28</v>
      </c>
      <c r="Q3629" s="20"/>
      <c r="R3629" s="20"/>
    </row>
    <row r="3630" spans="1:18" x14ac:dyDescent="0.3">
      <c r="A3630" s="16">
        <v>40178</v>
      </c>
      <c r="B3630" s="15">
        <v>14.99</v>
      </c>
      <c r="D3630" s="16">
        <v>40190</v>
      </c>
      <c r="E3630" s="15">
        <v>16.12</v>
      </c>
      <c r="Q3630" s="20"/>
      <c r="R3630" s="20"/>
    </row>
    <row r="3631" spans="1:18" x14ac:dyDescent="0.3">
      <c r="A3631" s="16">
        <v>40177</v>
      </c>
      <c r="B3631" s="15">
        <v>15.15</v>
      </c>
      <c r="D3631" s="16">
        <v>40189</v>
      </c>
      <c r="E3631" s="15">
        <v>16.489999999999998</v>
      </c>
      <c r="Q3631" s="20"/>
      <c r="R3631" s="20"/>
    </row>
    <row r="3632" spans="1:18" x14ac:dyDescent="0.3">
      <c r="A3632" s="16">
        <v>40176</v>
      </c>
      <c r="B3632" s="15">
        <v>15.08</v>
      </c>
      <c r="D3632" s="16">
        <v>40186</v>
      </c>
      <c r="E3632" s="15">
        <v>16.27</v>
      </c>
      <c r="Q3632" s="20"/>
      <c r="R3632" s="20"/>
    </row>
    <row r="3633" spans="1:18" x14ac:dyDescent="0.3">
      <c r="A3633" s="16">
        <v>40175</v>
      </c>
      <c r="B3633" s="15">
        <v>15.15</v>
      </c>
      <c r="D3633" s="16">
        <v>40185</v>
      </c>
      <c r="E3633" s="15">
        <v>16.07</v>
      </c>
      <c r="Q3633" s="20"/>
      <c r="R3633" s="20"/>
    </row>
    <row r="3634" spans="1:18" x14ac:dyDescent="0.3">
      <c r="A3634" s="16">
        <v>40171</v>
      </c>
      <c r="B3634" s="15">
        <v>15.15</v>
      </c>
      <c r="D3634" s="16">
        <v>40184</v>
      </c>
      <c r="E3634" s="15">
        <v>15.63</v>
      </c>
      <c r="Q3634" s="20"/>
      <c r="R3634" s="20"/>
    </row>
    <row r="3635" spans="1:18" x14ac:dyDescent="0.3">
      <c r="A3635" s="16">
        <v>40170</v>
      </c>
      <c r="B3635" s="15">
        <v>15.45</v>
      </c>
      <c r="D3635" s="16">
        <v>40183</v>
      </c>
      <c r="E3635" s="15">
        <v>15.95</v>
      </c>
      <c r="Q3635" s="20"/>
      <c r="R3635" s="20"/>
    </row>
    <row r="3636" spans="1:18" x14ac:dyDescent="0.3">
      <c r="A3636" s="16">
        <v>40169</v>
      </c>
      <c r="B3636" s="15">
        <v>15.11</v>
      </c>
      <c r="D3636" s="16">
        <v>40182</v>
      </c>
      <c r="E3636" s="15">
        <v>16.52</v>
      </c>
      <c r="Q3636" s="20"/>
      <c r="R3636" s="20"/>
    </row>
    <row r="3637" spans="1:18" x14ac:dyDescent="0.3">
      <c r="A3637" s="16">
        <v>40168</v>
      </c>
      <c r="B3637" s="15">
        <v>14.86</v>
      </c>
      <c r="D3637" s="16">
        <v>40178</v>
      </c>
      <c r="E3637" s="15">
        <v>16</v>
      </c>
      <c r="Q3637" s="20"/>
      <c r="R3637" s="20"/>
    </row>
    <row r="3638" spans="1:18" x14ac:dyDescent="0.3">
      <c r="A3638" s="16">
        <v>40165</v>
      </c>
      <c r="B3638" s="15">
        <v>15.98</v>
      </c>
      <c r="D3638" s="16">
        <v>40177</v>
      </c>
      <c r="E3638" s="15">
        <v>16.149999999999999</v>
      </c>
      <c r="Q3638" s="20"/>
      <c r="R3638" s="20"/>
    </row>
    <row r="3639" spans="1:18" x14ac:dyDescent="0.3">
      <c r="A3639" s="16">
        <v>40164</v>
      </c>
      <c r="B3639" s="15">
        <v>16.03</v>
      </c>
      <c r="D3639" s="16">
        <v>40176</v>
      </c>
      <c r="E3639" s="15">
        <v>16.079999999999998</v>
      </c>
      <c r="Q3639" s="20"/>
      <c r="R3639" s="20"/>
    </row>
    <row r="3640" spans="1:18" x14ac:dyDescent="0.3">
      <c r="A3640" s="16">
        <v>40163</v>
      </c>
      <c r="B3640" s="15">
        <v>16.809999999999999</v>
      </c>
      <c r="D3640" s="16">
        <v>40175</v>
      </c>
      <c r="E3640" s="15">
        <v>16.149999999999999</v>
      </c>
      <c r="Q3640" s="20"/>
      <c r="R3640" s="20"/>
    </row>
    <row r="3641" spans="1:18" x14ac:dyDescent="0.3">
      <c r="A3641" s="16">
        <v>40162</v>
      </c>
      <c r="B3641" s="15">
        <v>17.11</v>
      </c>
      <c r="D3641" s="16">
        <v>40171</v>
      </c>
      <c r="E3641" s="15">
        <v>16.149999999999999</v>
      </c>
      <c r="Q3641" s="20"/>
      <c r="R3641" s="20"/>
    </row>
    <row r="3642" spans="1:18" x14ac:dyDescent="0.3">
      <c r="A3642" s="16">
        <v>40161</v>
      </c>
      <c r="B3642" s="15">
        <v>17.07</v>
      </c>
      <c r="D3642" s="16">
        <v>40170</v>
      </c>
      <c r="E3642" s="15">
        <v>16.45</v>
      </c>
      <c r="Q3642" s="20"/>
      <c r="R3642" s="20"/>
    </row>
    <row r="3643" spans="1:18" x14ac:dyDescent="0.3">
      <c r="A3643" s="16">
        <v>40158</v>
      </c>
      <c r="B3643" s="15">
        <v>17.05</v>
      </c>
      <c r="D3643" s="16">
        <v>40169</v>
      </c>
      <c r="E3643" s="15">
        <v>16.11</v>
      </c>
      <c r="Q3643" s="20"/>
      <c r="R3643" s="20"/>
    </row>
    <row r="3644" spans="1:18" x14ac:dyDescent="0.3">
      <c r="A3644" s="16">
        <v>40157</v>
      </c>
      <c r="B3644" s="15">
        <v>16.86</v>
      </c>
      <c r="D3644" s="16">
        <v>40168</v>
      </c>
      <c r="E3644" s="15">
        <v>15.86</v>
      </c>
      <c r="Q3644" s="20"/>
      <c r="R3644" s="20"/>
    </row>
    <row r="3645" spans="1:18" x14ac:dyDescent="0.3">
      <c r="A3645" s="16">
        <v>40156</v>
      </c>
      <c r="B3645" s="15">
        <v>16.82</v>
      </c>
      <c r="D3645" s="16">
        <v>40165</v>
      </c>
      <c r="E3645" s="15">
        <v>16.98</v>
      </c>
      <c r="Q3645" s="20"/>
      <c r="R3645" s="20"/>
    </row>
    <row r="3646" spans="1:18" x14ac:dyDescent="0.3">
      <c r="A3646" s="16">
        <v>40155</v>
      </c>
      <c r="B3646" s="15">
        <v>16.75</v>
      </c>
      <c r="D3646" s="16">
        <v>40164</v>
      </c>
      <c r="E3646" s="15">
        <v>17.059999999999999</v>
      </c>
      <c r="Q3646" s="20"/>
      <c r="R3646" s="20"/>
    </row>
    <row r="3647" spans="1:18" x14ac:dyDescent="0.3">
      <c r="A3647" s="16">
        <v>40154</v>
      </c>
      <c r="B3647" s="15">
        <v>17.45</v>
      </c>
      <c r="D3647" s="16">
        <v>40163</v>
      </c>
      <c r="E3647" s="15">
        <v>17.84</v>
      </c>
      <c r="Q3647" s="20"/>
      <c r="R3647" s="20"/>
    </row>
    <row r="3648" spans="1:18" x14ac:dyDescent="0.3">
      <c r="A3648" s="16">
        <v>40151</v>
      </c>
      <c r="B3648" s="15">
        <v>16.73</v>
      </c>
      <c r="D3648" s="16">
        <v>40162</v>
      </c>
      <c r="E3648" s="15">
        <v>17.11</v>
      </c>
      <c r="Q3648" s="20"/>
      <c r="R3648" s="20"/>
    </row>
    <row r="3649" spans="1:18" x14ac:dyDescent="0.3">
      <c r="A3649" s="16">
        <v>40150</v>
      </c>
      <c r="B3649" s="15">
        <v>16.43</v>
      </c>
      <c r="D3649" s="16">
        <v>40161</v>
      </c>
      <c r="E3649" s="15">
        <v>17.07</v>
      </c>
      <c r="Q3649" s="20"/>
      <c r="R3649" s="20"/>
    </row>
    <row r="3650" spans="1:18" x14ac:dyDescent="0.3">
      <c r="A3650" s="16">
        <v>40149</v>
      </c>
      <c r="B3650" s="15">
        <v>16.14</v>
      </c>
      <c r="D3650" s="16">
        <v>40158</v>
      </c>
      <c r="E3650" s="15">
        <v>17.05</v>
      </c>
      <c r="Q3650" s="20"/>
      <c r="R3650" s="20"/>
    </row>
    <row r="3651" spans="1:18" x14ac:dyDescent="0.3">
      <c r="A3651" s="16">
        <v>40148</v>
      </c>
      <c r="B3651" s="15">
        <v>16.010000000000002</v>
      </c>
      <c r="D3651" s="16">
        <v>40157</v>
      </c>
      <c r="E3651" s="15">
        <v>16.86</v>
      </c>
      <c r="Q3651" s="20"/>
      <c r="R3651" s="20"/>
    </row>
    <row r="3652" spans="1:18" x14ac:dyDescent="0.3">
      <c r="A3652" s="16">
        <v>40147</v>
      </c>
      <c r="B3652" s="15">
        <v>15.65</v>
      </c>
      <c r="D3652" s="16">
        <v>40156</v>
      </c>
      <c r="E3652" s="15">
        <v>16.82</v>
      </c>
      <c r="Q3652" s="20"/>
      <c r="R3652" s="20"/>
    </row>
    <row r="3653" spans="1:18" x14ac:dyDescent="0.3">
      <c r="A3653" s="16">
        <v>40144</v>
      </c>
      <c r="B3653" s="15">
        <v>15.77</v>
      </c>
      <c r="D3653" s="16">
        <v>40155</v>
      </c>
      <c r="E3653" s="15">
        <v>16.75</v>
      </c>
      <c r="Q3653" s="20"/>
      <c r="R3653" s="20"/>
    </row>
    <row r="3654" spans="1:18" x14ac:dyDescent="0.3">
      <c r="A3654" s="16">
        <v>40143</v>
      </c>
      <c r="B3654" s="15">
        <v>15.52</v>
      </c>
      <c r="D3654" s="16">
        <v>40154</v>
      </c>
      <c r="E3654" s="15">
        <v>17.45</v>
      </c>
      <c r="Q3654" s="20"/>
      <c r="R3654" s="20"/>
    </row>
    <row r="3655" spans="1:18" x14ac:dyDescent="0.3">
      <c r="A3655" s="16">
        <v>40142</v>
      </c>
      <c r="B3655" s="15">
        <v>15.43</v>
      </c>
      <c r="D3655" s="16">
        <v>40151</v>
      </c>
      <c r="E3655" s="15">
        <v>16.73</v>
      </c>
      <c r="Q3655" s="20"/>
      <c r="R3655" s="20"/>
    </row>
    <row r="3656" spans="1:18" x14ac:dyDescent="0.3">
      <c r="A3656" s="16">
        <v>40141</v>
      </c>
      <c r="B3656" s="15">
        <v>15.21</v>
      </c>
      <c r="D3656" s="16">
        <v>40150</v>
      </c>
      <c r="E3656" s="15">
        <v>16.43</v>
      </c>
      <c r="Q3656" s="20"/>
      <c r="R3656" s="20"/>
    </row>
    <row r="3657" spans="1:18" x14ac:dyDescent="0.3">
      <c r="A3657" s="16">
        <v>40140</v>
      </c>
      <c r="B3657" s="15">
        <v>15.72</v>
      </c>
      <c r="D3657" s="16">
        <v>40149</v>
      </c>
      <c r="E3657" s="15">
        <v>16.14</v>
      </c>
      <c r="Q3657" s="20"/>
      <c r="R3657" s="20"/>
    </row>
    <row r="3658" spans="1:18" x14ac:dyDescent="0.3">
      <c r="A3658" s="16">
        <v>40137</v>
      </c>
      <c r="B3658" s="15">
        <v>15.66</v>
      </c>
      <c r="D3658" s="16">
        <v>40148</v>
      </c>
      <c r="E3658" s="15">
        <v>16.010000000000002</v>
      </c>
      <c r="Q3658" s="20"/>
      <c r="R3658" s="20"/>
    </row>
    <row r="3659" spans="1:18" x14ac:dyDescent="0.3">
      <c r="A3659" s="16">
        <v>40136</v>
      </c>
      <c r="B3659" s="15">
        <v>15.99</v>
      </c>
      <c r="D3659" s="16">
        <v>40147</v>
      </c>
      <c r="E3659" s="15">
        <v>15.65</v>
      </c>
      <c r="Q3659" s="20"/>
      <c r="R3659" s="20"/>
    </row>
    <row r="3660" spans="1:18" x14ac:dyDescent="0.3">
      <c r="A3660" s="16">
        <v>40135</v>
      </c>
      <c r="B3660" s="15">
        <v>16.11</v>
      </c>
      <c r="D3660" s="16">
        <v>40144</v>
      </c>
      <c r="E3660" s="15">
        <v>15.77</v>
      </c>
      <c r="Q3660" s="20"/>
      <c r="R3660" s="20"/>
    </row>
    <row r="3661" spans="1:18" x14ac:dyDescent="0.3">
      <c r="A3661" s="16">
        <v>40134</v>
      </c>
      <c r="B3661" s="15">
        <v>15.96</v>
      </c>
      <c r="D3661" s="16">
        <v>40143</v>
      </c>
      <c r="E3661" s="15">
        <v>15.52</v>
      </c>
      <c r="Q3661" s="20"/>
      <c r="R3661" s="20"/>
    </row>
    <row r="3662" spans="1:18" x14ac:dyDescent="0.3">
      <c r="A3662" s="16">
        <v>40133</v>
      </c>
      <c r="B3662" s="15">
        <v>16.440000000000001</v>
      </c>
      <c r="D3662" s="16">
        <v>40142</v>
      </c>
      <c r="E3662" s="15">
        <v>15.43</v>
      </c>
      <c r="Q3662" s="20"/>
      <c r="R3662" s="20"/>
    </row>
    <row r="3663" spans="1:18" x14ac:dyDescent="0.3">
      <c r="A3663" s="16">
        <v>40130</v>
      </c>
      <c r="B3663" s="15">
        <v>16.149999999999999</v>
      </c>
      <c r="D3663" s="16">
        <v>40141</v>
      </c>
      <c r="E3663" s="15">
        <v>15.21</v>
      </c>
      <c r="Q3663" s="20"/>
      <c r="R3663" s="20"/>
    </row>
    <row r="3664" spans="1:18" x14ac:dyDescent="0.3">
      <c r="A3664" s="16">
        <v>40129</v>
      </c>
      <c r="B3664" s="15">
        <v>16.05</v>
      </c>
      <c r="D3664" s="16">
        <v>40140</v>
      </c>
      <c r="E3664" s="15">
        <v>15.72</v>
      </c>
      <c r="Q3664" s="20"/>
      <c r="R3664" s="20"/>
    </row>
    <row r="3665" spans="1:18" x14ac:dyDescent="0.3">
      <c r="A3665" s="16">
        <v>40128</v>
      </c>
      <c r="B3665" s="15">
        <v>16.329999999999998</v>
      </c>
      <c r="D3665" s="16">
        <v>40137</v>
      </c>
      <c r="E3665" s="15">
        <v>15.66</v>
      </c>
      <c r="Q3665" s="20"/>
      <c r="R3665" s="20"/>
    </row>
    <row r="3666" spans="1:18" x14ac:dyDescent="0.3">
      <c r="A3666" s="16">
        <v>40127</v>
      </c>
      <c r="B3666" s="15">
        <v>16.579999999999998</v>
      </c>
      <c r="D3666" s="16">
        <v>40136</v>
      </c>
      <c r="E3666" s="15">
        <v>15.99</v>
      </c>
      <c r="Q3666" s="20"/>
      <c r="R3666" s="20"/>
    </row>
    <row r="3667" spans="1:18" x14ac:dyDescent="0.3">
      <c r="A3667" s="16">
        <v>40126</v>
      </c>
      <c r="B3667" s="15">
        <v>16.760000000000002</v>
      </c>
      <c r="D3667" s="16">
        <v>40135</v>
      </c>
      <c r="E3667" s="15">
        <v>16.11</v>
      </c>
      <c r="Q3667" s="20"/>
      <c r="R3667" s="20"/>
    </row>
    <row r="3668" spans="1:18" x14ac:dyDescent="0.3">
      <c r="A3668" s="16">
        <v>40123</v>
      </c>
      <c r="B3668" s="15">
        <v>16.899999999999999</v>
      </c>
      <c r="D3668" s="16">
        <v>40134</v>
      </c>
      <c r="E3668" s="15">
        <v>15.96</v>
      </c>
      <c r="Q3668" s="20"/>
      <c r="R3668" s="20"/>
    </row>
    <row r="3669" spans="1:18" x14ac:dyDescent="0.3">
      <c r="A3669" s="16">
        <v>40122</v>
      </c>
      <c r="B3669" s="15">
        <v>17.3</v>
      </c>
      <c r="D3669" s="16">
        <v>40133</v>
      </c>
      <c r="E3669" s="15">
        <v>16.440000000000001</v>
      </c>
      <c r="Q3669" s="20"/>
      <c r="R3669" s="20"/>
    </row>
    <row r="3670" spans="1:18" x14ac:dyDescent="0.3">
      <c r="A3670" s="16">
        <v>40121</v>
      </c>
      <c r="B3670" s="15">
        <v>17.29</v>
      </c>
      <c r="D3670" s="16">
        <v>40130</v>
      </c>
      <c r="E3670" s="15">
        <v>16.149999999999999</v>
      </c>
      <c r="Q3670" s="20"/>
      <c r="R3670" s="20"/>
    </row>
    <row r="3671" spans="1:18" x14ac:dyDescent="0.3">
      <c r="A3671" s="16">
        <v>40120</v>
      </c>
      <c r="B3671" s="15">
        <v>17.36</v>
      </c>
      <c r="D3671" s="16">
        <v>40129</v>
      </c>
      <c r="E3671" s="15">
        <v>16.05</v>
      </c>
      <c r="Q3671" s="20"/>
      <c r="R3671" s="20"/>
    </row>
    <row r="3672" spans="1:18" x14ac:dyDescent="0.3">
      <c r="A3672" s="16">
        <v>40119</v>
      </c>
      <c r="B3672" s="15">
        <v>17.54</v>
      </c>
      <c r="D3672" s="16">
        <v>40128</v>
      </c>
      <c r="E3672" s="15">
        <v>16.329999999999998</v>
      </c>
      <c r="Q3672" s="20"/>
      <c r="R3672" s="20"/>
    </row>
    <row r="3673" spans="1:18" x14ac:dyDescent="0.3">
      <c r="A3673" s="16">
        <v>40116</v>
      </c>
      <c r="B3673" s="15">
        <v>17.55</v>
      </c>
      <c r="D3673" s="16">
        <v>40127</v>
      </c>
      <c r="E3673" s="15">
        <v>16.579999999999998</v>
      </c>
      <c r="Q3673" s="20"/>
      <c r="R3673" s="20"/>
    </row>
    <row r="3674" spans="1:18" x14ac:dyDescent="0.3">
      <c r="A3674" s="16">
        <v>40115</v>
      </c>
      <c r="B3674" s="15">
        <v>17.739999999999998</v>
      </c>
      <c r="D3674" s="16">
        <v>40126</v>
      </c>
      <c r="E3674" s="15">
        <v>16.760000000000002</v>
      </c>
      <c r="Q3674" s="20"/>
      <c r="R3674" s="20"/>
    </row>
    <row r="3675" spans="1:18" x14ac:dyDescent="0.3">
      <c r="A3675" s="16">
        <v>40114</v>
      </c>
      <c r="B3675" s="15">
        <v>17.2</v>
      </c>
      <c r="D3675" s="16">
        <v>40123</v>
      </c>
      <c r="E3675" s="15">
        <v>16.899999999999999</v>
      </c>
      <c r="Q3675" s="20"/>
      <c r="R3675" s="20"/>
    </row>
    <row r="3676" spans="1:18" x14ac:dyDescent="0.3">
      <c r="A3676" s="16">
        <v>40113</v>
      </c>
      <c r="B3676" s="15">
        <v>17.37</v>
      </c>
      <c r="D3676" s="16">
        <v>40122</v>
      </c>
      <c r="E3676" s="15">
        <v>17.3</v>
      </c>
      <c r="Q3676" s="20"/>
      <c r="R3676" s="20"/>
    </row>
    <row r="3677" spans="1:18" x14ac:dyDescent="0.3">
      <c r="A3677" s="16">
        <v>40112</v>
      </c>
      <c r="B3677" s="15">
        <v>17.54</v>
      </c>
      <c r="D3677" s="16">
        <v>40121</v>
      </c>
      <c r="E3677" s="15">
        <v>17.29</v>
      </c>
      <c r="Q3677" s="20"/>
      <c r="R3677" s="20"/>
    </row>
    <row r="3678" spans="1:18" x14ac:dyDescent="0.3">
      <c r="A3678" s="16">
        <v>40109</v>
      </c>
      <c r="B3678" s="15">
        <v>17.59</v>
      </c>
      <c r="D3678" s="16">
        <v>40120</v>
      </c>
      <c r="E3678" s="15">
        <v>17.36</v>
      </c>
      <c r="Q3678" s="20"/>
      <c r="R3678" s="20"/>
    </row>
    <row r="3679" spans="1:18" x14ac:dyDescent="0.3">
      <c r="A3679" s="16">
        <v>40108</v>
      </c>
      <c r="B3679" s="15">
        <v>17.64</v>
      </c>
      <c r="D3679" s="16">
        <v>40119</v>
      </c>
      <c r="E3679" s="15">
        <v>17.54</v>
      </c>
      <c r="Q3679" s="20"/>
      <c r="R3679" s="20"/>
    </row>
    <row r="3680" spans="1:18" x14ac:dyDescent="0.3">
      <c r="A3680" s="16">
        <v>40107</v>
      </c>
      <c r="B3680" s="15">
        <v>18.21</v>
      </c>
      <c r="D3680" s="16">
        <v>40116</v>
      </c>
      <c r="E3680" s="15">
        <v>17.55</v>
      </c>
      <c r="Q3680" s="20"/>
      <c r="R3680" s="20"/>
    </row>
    <row r="3681" spans="1:18" x14ac:dyDescent="0.3">
      <c r="A3681" s="16">
        <v>40106</v>
      </c>
      <c r="B3681" s="15">
        <v>17.78</v>
      </c>
      <c r="D3681" s="16">
        <v>40115</v>
      </c>
      <c r="E3681" s="15">
        <v>17.739999999999998</v>
      </c>
      <c r="Q3681" s="20"/>
      <c r="R3681" s="20"/>
    </row>
    <row r="3682" spans="1:18" x14ac:dyDescent="0.3">
      <c r="A3682" s="16">
        <v>40105</v>
      </c>
      <c r="B3682" s="15">
        <v>17.61</v>
      </c>
      <c r="D3682" s="16">
        <v>40114</v>
      </c>
      <c r="E3682" s="15">
        <v>17.2</v>
      </c>
      <c r="Q3682" s="20"/>
      <c r="R3682" s="20"/>
    </row>
    <row r="3683" spans="1:18" x14ac:dyDescent="0.3">
      <c r="A3683" s="16">
        <v>40102</v>
      </c>
      <c r="B3683" s="15">
        <v>17.260000000000002</v>
      </c>
      <c r="D3683" s="16">
        <v>40113</v>
      </c>
      <c r="E3683" s="15">
        <v>17.37</v>
      </c>
      <c r="Q3683" s="20"/>
      <c r="R3683" s="20"/>
    </row>
    <row r="3684" spans="1:18" x14ac:dyDescent="0.3">
      <c r="A3684" s="16">
        <v>40101</v>
      </c>
      <c r="B3684" s="15">
        <v>17.32</v>
      </c>
      <c r="D3684" s="16">
        <v>40112</v>
      </c>
      <c r="E3684" s="15">
        <v>17.54</v>
      </c>
      <c r="Q3684" s="20"/>
      <c r="R3684" s="20"/>
    </row>
    <row r="3685" spans="1:18" x14ac:dyDescent="0.3">
      <c r="A3685" s="16">
        <v>40100</v>
      </c>
      <c r="B3685" s="15">
        <v>17.579999999999998</v>
      </c>
      <c r="D3685" s="16">
        <v>40109</v>
      </c>
      <c r="E3685" s="15">
        <v>17.59</v>
      </c>
      <c r="Q3685" s="20"/>
      <c r="R3685" s="20"/>
    </row>
    <row r="3686" spans="1:18" x14ac:dyDescent="0.3">
      <c r="A3686" s="16">
        <v>40099</v>
      </c>
      <c r="B3686" s="15">
        <v>17.440000000000001</v>
      </c>
      <c r="D3686" s="16">
        <v>40108</v>
      </c>
      <c r="E3686" s="15">
        <v>17.64</v>
      </c>
      <c r="Q3686" s="20"/>
      <c r="R3686" s="20"/>
    </row>
    <row r="3687" spans="1:18" x14ac:dyDescent="0.3">
      <c r="A3687" s="16">
        <v>40098</v>
      </c>
      <c r="B3687" s="15">
        <v>17.399999999999999</v>
      </c>
      <c r="D3687" s="16">
        <v>40107</v>
      </c>
      <c r="E3687" s="15">
        <v>18.21</v>
      </c>
      <c r="Q3687" s="20"/>
      <c r="R3687" s="20"/>
    </row>
    <row r="3688" spans="1:18" x14ac:dyDescent="0.3">
      <c r="A3688" s="16">
        <v>40095</v>
      </c>
      <c r="B3688" s="15">
        <v>16.84</v>
      </c>
      <c r="D3688" s="16">
        <v>40106</v>
      </c>
      <c r="E3688" s="15">
        <v>17.78</v>
      </c>
      <c r="Q3688" s="20"/>
      <c r="R3688" s="20"/>
    </row>
    <row r="3689" spans="1:18" x14ac:dyDescent="0.3">
      <c r="A3689" s="16">
        <v>40094</v>
      </c>
      <c r="B3689" s="15">
        <v>16.420000000000002</v>
      </c>
      <c r="D3689" s="16">
        <v>40105</v>
      </c>
      <c r="E3689" s="15">
        <v>17.61</v>
      </c>
      <c r="Q3689" s="20"/>
      <c r="R3689" s="20"/>
    </row>
    <row r="3690" spans="1:18" x14ac:dyDescent="0.3">
      <c r="A3690" s="16">
        <v>40093</v>
      </c>
      <c r="B3690" s="15">
        <v>16.61</v>
      </c>
      <c r="D3690" s="16">
        <v>40102</v>
      </c>
      <c r="E3690" s="15">
        <v>17.260000000000002</v>
      </c>
      <c r="Q3690" s="20"/>
      <c r="R3690" s="20"/>
    </row>
    <row r="3691" spans="1:18" x14ac:dyDescent="0.3">
      <c r="A3691" s="16">
        <v>40092</v>
      </c>
      <c r="B3691" s="15">
        <v>16.75</v>
      </c>
      <c r="D3691" s="16">
        <v>40101</v>
      </c>
      <c r="E3691" s="15">
        <v>17.32</v>
      </c>
      <c r="Q3691" s="20"/>
      <c r="R3691" s="20"/>
    </row>
    <row r="3692" spans="1:18" x14ac:dyDescent="0.3">
      <c r="A3692" s="16">
        <v>40091</v>
      </c>
      <c r="B3692" s="15">
        <v>16.02</v>
      </c>
      <c r="D3692" s="16">
        <v>40100</v>
      </c>
      <c r="E3692" s="15">
        <v>17.579999999999998</v>
      </c>
      <c r="Q3692" s="20"/>
      <c r="R3692" s="20"/>
    </row>
    <row r="3693" spans="1:18" x14ac:dyDescent="0.3">
      <c r="A3693" s="16">
        <v>40088</v>
      </c>
      <c r="B3693" s="15">
        <v>15.94</v>
      </c>
      <c r="D3693" s="16">
        <v>40099</v>
      </c>
      <c r="E3693" s="15">
        <v>17.440000000000001</v>
      </c>
      <c r="Q3693" s="20"/>
      <c r="R3693" s="20"/>
    </row>
    <row r="3694" spans="1:18" x14ac:dyDescent="0.3">
      <c r="A3694" s="16">
        <v>40087</v>
      </c>
      <c r="B3694" s="15">
        <v>16.12</v>
      </c>
      <c r="D3694" s="16">
        <v>40098</v>
      </c>
      <c r="E3694" s="15">
        <v>17.399999999999999</v>
      </c>
      <c r="Q3694" s="20"/>
      <c r="R3694" s="20"/>
    </row>
    <row r="3695" spans="1:18" x14ac:dyDescent="0.3">
      <c r="A3695" s="16">
        <v>40086</v>
      </c>
      <c r="B3695" s="15">
        <v>16.22</v>
      </c>
      <c r="D3695" s="16">
        <v>40095</v>
      </c>
      <c r="E3695" s="15">
        <v>16.84</v>
      </c>
      <c r="Q3695" s="20"/>
      <c r="R3695" s="20"/>
    </row>
    <row r="3696" spans="1:18" x14ac:dyDescent="0.3">
      <c r="A3696" s="16">
        <v>40085</v>
      </c>
      <c r="B3696" s="15">
        <v>15.94</v>
      </c>
      <c r="D3696" s="16">
        <v>40094</v>
      </c>
      <c r="E3696" s="15">
        <v>16.420000000000002</v>
      </c>
      <c r="Q3696" s="20"/>
      <c r="R3696" s="20"/>
    </row>
    <row r="3697" spans="1:18" x14ac:dyDescent="0.3">
      <c r="A3697" s="16">
        <v>40084</v>
      </c>
      <c r="B3697" s="15">
        <v>16.329999999999998</v>
      </c>
      <c r="D3697" s="16">
        <v>40093</v>
      </c>
      <c r="E3697" s="15">
        <v>16.61</v>
      </c>
      <c r="Q3697" s="20"/>
      <c r="R3697" s="20"/>
    </row>
    <row r="3698" spans="1:18" x14ac:dyDescent="0.3">
      <c r="A3698" s="16">
        <v>40081</v>
      </c>
      <c r="B3698" s="15">
        <v>15.94</v>
      </c>
      <c r="D3698" s="16">
        <v>40092</v>
      </c>
      <c r="E3698" s="15">
        <v>16.75</v>
      </c>
      <c r="Q3698" s="20"/>
      <c r="R3698" s="20"/>
    </row>
    <row r="3699" spans="1:18" x14ac:dyDescent="0.3">
      <c r="A3699" s="16">
        <v>40080</v>
      </c>
      <c r="B3699" s="15">
        <v>15.64</v>
      </c>
      <c r="D3699" s="16">
        <v>40091</v>
      </c>
      <c r="E3699" s="15">
        <v>16.02</v>
      </c>
      <c r="Q3699" s="20"/>
      <c r="R3699" s="20"/>
    </row>
    <row r="3700" spans="1:18" x14ac:dyDescent="0.3">
      <c r="A3700" s="16">
        <v>40079</v>
      </c>
      <c r="B3700" s="15">
        <v>16.21</v>
      </c>
      <c r="D3700" s="16">
        <v>40088</v>
      </c>
      <c r="E3700" s="15">
        <v>15.94</v>
      </c>
      <c r="Q3700" s="20"/>
      <c r="R3700" s="20"/>
    </row>
    <row r="3701" spans="1:18" x14ac:dyDescent="0.3">
      <c r="A3701" s="16">
        <v>40078</v>
      </c>
      <c r="B3701" s="15">
        <v>16.8</v>
      </c>
      <c r="D3701" s="16">
        <v>40087</v>
      </c>
      <c r="E3701" s="15">
        <v>16.12</v>
      </c>
      <c r="Q3701" s="20"/>
      <c r="R3701" s="20"/>
    </row>
    <row r="3702" spans="1:18" x14ac:dyDescent="0.3">
      <c r="A3702" s="16">
        <v>40077</v>
      </c>
      <c r="B3702" s="15">
        <v>17.03</v>
      </c>
      <c r="D3702" s="16">
        <v>40086</v>
      </c>
      <c r="E3702" s="15">
        <v>16.22</v>
      </c>
      <c r="Q3702" s="20"/>
      <c r="R3702" s="20"/>
    </row>
    <row r="3703" spans="1:18" x14ac:dyDescent="0.3">
      <c r="A3703" s="16">
        <v>40074</v>
      </c>
      <c r="B3703" s="15">
        <v>16.7</v>
      </c>
      <c r="D3703" s="16">
        <v>40085</v>
      </c>
      <c r="E3703" s="15">
        <v>15.94</v>
      </c>
      <c r="Q3703" s="20"/>
      <c r="R3703" s="20"/>
    </row>
    <row r="3704" spans="1:18" x14ac:dyDescent="0.3">
      <c r="A3704" s="16">
        <v>40073</v>
      </c>
      <c r="B3704" s="15">
        <v>16.66</v>
      </c>
      <c r="D3704" s="16">
        <v>40084</v>
      </c>
      <c r="E3704" s="15">
        <v>16.329999999999998</v>
      </c>
      <c r="Q3704" s="20"/>
      <c r="R3704" s="20"/>
    </row>
    <row r="3705" spans="1:18" x14ac:dyDescent="0.3">
      <c r="A3705" s="16">
        <v>40072</v>
      </c>
      <c r="B3705" s="15">
        <v>17.16</v>
      </c>
      <c r="D3705" s="16">
        <v>40081</v>
      </c>
      <c r="E3705" s="15">
        <v>15.94</v>
      </c>
      <c r="Q3705" s="20"/>
      <c r="R3705" s="20"/>
    </row>
    <row r="3706" spans="1:18" x14ac:dyDescent="0.3">
      <c r="A3706" s="16">
        <v>40071</v>
      </c>
      <c r="B3706" s="15">
        <v>17.38</v>
      </c>
      <c r="D3706" s="16">
        <v>40080</v>
      </c>
      <c r="E3706" s="15">
        <v>15.64</v>
      </c>
      <c r="Q3706" s="20"/>
      <c r="R3706" s="20"/>
    </row>
    <row r="3707" spans="1:18" x14ac:dyDescent="0.3">
      <c r="A3707" s="16">
        <v>40070</v>
      </c>
      <c r="B3707" s="15">
        <v>17.05</v>
      </c>
      <c r="D3707" s="16">
        <v>40079</v>
      </c>
      <c r="E3707" s="15">
        <v>16.21</v>
      </c>
      <c r="Q3707" s="20"/>
      <c r="R3707" s="20"/>
    </row>
    <row r="3708" spans="1:18" x14ac:dyDescent="0.3">
      <c r="A3708" s="16">
        <v>40067</v>
      </c>
      <c r="B3708" s="15">
        <v>17.760000000000002</v>
      </c>
      <c r="D3708" s="16">
        <v>40078</v>
      </c>
      <c r="E3708" s="15">
        <v>16.8</v>
      </c>
      <c r="Q3708" s="20"/>
      <c r="R3708" s="20"/>
    </row>
    <row r="3709" spans="1:18" x14ac:dyDescent="0.3">
      <c r="A3709" s="16">
        <v>40066</v>
      </c>
      <c r="B3709" s="15">
        <v>18.38</v>
      </c>
      <c r="D3709" s="16">
        <v>40077</v>
      </c>
      <c r="E3709" s="15">
        <v>17.03</v>
      </c>
      <c r="Q3709" s="20"/>
      <c r="R3709" s="20"/>
    </row>
    <row r="3710" spans="1:18" x14ac:dyDescent="0.3">
      <c r="A3710" s="16">
        <v>40065</v>
      </c>
      <c r="B3710" s="15">
        <v>18.48</v>
      </c>
      <c r="D3710" s="16">
        <v>40074</v>
      </c>
      <c r="E3710" s="15">
        <v>16.7</v>
      </c>
      <c r="Q3710" s="20"/>
      <c r="R3710" s="20"/>
    </row>
    <row r="3711" spans="1:18" x14ac:dyDescent="0.3">
      <c r="A3711" s="16">
        <v>40064</v>
      </c>
      <c r="B3711" s="15">
        <v>18.77</v>
      </c>
      <c r="D3711" s="16">
        <v>40073</v>
      </c>
      <c r="E3711" s="15">
        <v>16.66</v>
      </c>
      <c r="Q3711" s="20"/>
      <c r="R3711" s="20"/>
    </row>
    <row r="3712" spans="1:18" x14ac:dyDescent="0.3">
      <c r="A3712" s="16">
        <v>40063</v>
      </c>
      <c r="B3712" s="15">
        <v>18.64</v>
      </c>
      <c r="D3712" s="16">
        <v>40072</v>
      </c>
      <c r="E3712" s="15">
        <v>17.16</v>
      </c>
      <c r="Q3712" s="20"/>
      <c r="R3712" s="20"/>
    </row>
    <row r="3713" spans="1:18" x14ac:dyDescent="0.3">
      <c r="A3713" s="16">
        <v>40060</v>
      </c>
      <c r="B3713" s="15">
        <v>18.66</v>
      </c>
      <c r="D3713" s="16">
        <v>40071</v>
      </c>
      <c r="E3713" s="15">
        <v>17.38</v>
      </c>
      <c r="Q3713" s="20"/>
      <c r="R3713" s="20"/>
    </row>
    <row r="3714" spans="1:18" x14ac:dyDescent="0.3">
      <c r="A3714" s="16">
        <v>40059</v>
      </c>
      <c r="B3714" s="15">
        <v>18.64</v>
      </c>
      <c r="D3714" s="16">
        <v>40070</v>
      </c>
      <c r="E3714" s="15">
        <v>17.05</v>
      </c>
      <c r="Q3714" s="20"/>
      <c r="R3714" s="20"/>
    </row>
    <row r="3715" spans="1:18" x14ac:dyDescent="0.3">
      <c r="A3715" s="16">
        <v>40058</v>
      </c>
      <c r="B3715" s="15">
        <v>18.34</v>
      </c>
      <c r="D3715" s="16">
        <v>40067</v>
      </c>
      <c r="E3715" s="15">
        <v>17.760000000000002</v>
      </c>
      <c r="Q3715" s="20"/>
      <c r="R3715" s="20"/>
    </row>
    <row r="3716" spans="1:18" x14ac:dyDescent="0.3">
      <c r="A3716" s="16">
        <v>40057</v>
      </c>
      <c r="B3716" s="15">
        <v>18</v>
      </c>
      <c r="D3716" s="16">
        <v>40066</v>
      </c>
      <c r="E3716" s="15">
        <v>18.38</v>
      </c>
      <c r="Q3716" s="20"/>
      <c r="R3716" s="20"/>
    </row>
    <row r="3717" spans="1:18" x14ac:dyDescent="0.3">
      <c r="A3717" s="16">
        <v>40056</v>
      </c>
      <c r="B3717" s="15">
        <v>18.149999999999999</v>
      </c>
      <c r="D3717" s="16">
        <v>40065</v>
      </c>
      <c r="E3717" s="15">
        <v>18.48</v>
      </c>
      <c r="Q3717" s="20"/>
      <c r="R3717" s="20"/>
    </row>
    <row r="3718" spans="1:18" x14ac:dyDescent="0.3">
      <c r="A3718" s="16">
        <v>40053</v>
      </c>
      <c r="B3718" s="15">
        <v>18.420000000000002</v>
      </c>
      <c r="D3718" s="16">
        <v>40064</v>
      </c>
      <c r="E3718" s="15">
        <v>18.77</v>
      </c>
      <c r="Q3718" s="20"/>
      <c r="R3718" s="20"/>
    </row>
    <row r="3719" spans="1:18" x14ac:dyDescent="0.3">
      <c r="A3719" s="16">
        <v>40052</v>
      </c>
      <c r="B3719" s="15">
        <v>18.39</v>
      </c>
      <c r="D3719" s="16">
        <v>40063</v>
      </c>
      <c r="E3719" s="15">
        <v>18.64</v>
      </c>
      <c r="Q3719" s="20"/>
      <c r="R3719" s="20"/>
    </row>
    <row r="3720" spans="1:18" x14ac:dyDescent="0.3">
      <c r="A3720" s="16">
        <v>40051</v>
      </c>
      <c r="B3720" s="15">
        <v>18.440000000000001</v>
      </c>
      <c r="D3720" s="16">
        <v>40060</v>
      </c>
      <c r="E3720" s="15">
        <v>18.66</v>
      </c>
      <c r="Q3720" s="20"/>
      <c r="R3720" s="20"/>
    </row>
    <row r="3721" spans="1:18" x14ac:dyDescent="0.3">
      <c r="A3721" s="16">
        <v>40050</v>
      </c>
      <c r="B3721" s="15">
        <v>18.510000000000002</v>
      </c>
      <c r="D3721" s="16">
        <v>40059</v>
      </c>
      <c r="E3721" s="15">
        <v>18.64</v>
      </c>
      <c r="Q3721" s="20"/>
      <c r="R3721" s="20"/>
    </row>
    <row r="3722" spans="1:18" x14ac:dyDescent="0.3">
      <c r="A3722" s="16">
        <v>40049</v>
      </c>
      <c r="B3722" s="15">
        <v>18.52</v>
      </c>
      <c r="D3722" s="16">
        <v>40058</v>
      </c>
      <c r="E3722" s="15">
        <v>18.34</v>
      </c>
      <c r="Q3722" s="20"/>
      <c r="R3722" s="20"/>
    </row>
    <row r="3723" spans="1:18" x14ac:dyDescent="0.3">
      <c r="A3723" s="16">
        <v>40046</v>
      </c>
      <c r="B3723" s="15">
        <v>18.71</v>
      </c>
      <c r="D3723" s="16">
        <v>40057</v>
      </c>
      <c r="E3723" s="15">
        <v>18</v>
      </c>
      <c r="Q3723" s="20"/>
      <c r="R3723" s="20"/>
    </row>
    <row r="3724" spans="1:18" x14ac:dyDescent="0.3">
      <c r="A3724" s="16">
        <v>40045</v>
      </c>
      <c r="B3724" s="15">
        <v>18.43</v>
      </c>
      <c r="D3724" s="16">
        <v>40056</v>
      </c>
      <c r="E3724" s="15">
        <v>18.149999999999999</v>
      </c>
      <c r="Q3724" s="20"/>
      <c r="R3724" s="20"/>
    </row>
    <row r="3725" spans="1:18" x14ac:dyDescent="0.3">
      <c r="A3725" s="16">
        <v>40044</v>
      </c>
      <c r="B3725" s="15">
        <v>18.23</v>
      </c>
      <c r="D3725" s="16">
        <v>40053</v>
      </c>
      <c r="E3725" s="15">
        <v>18.420000000000002</v>
      </c>
      <c r="Q3725" s="20"/>
      <c r="R3725" s="20"/>
    </row>
    <row r="3726" spans="1:18" x14ac:dyDescent="0.3">
      <c r="A3726" s="16">
        <v>40043</v>
      </c>
      <c r="B3726" s="15">
        <v>18.010000000000002</v>
      </c>
      <c r="D3726" s="16">
        <v>40052</v>
      </c>
      <c r="E3726" s="15">
        <v>18.39</v>
      </c>
      <c r="Q3726" s="20"/>
      <c r="R3726" s="20"/>
    </row>
    <row r="3727" spans="1:18" x14ac:dyDescent="0.3">
      <c r="A3727" s="16">
        <v>40042</v>
      </c>
      <c r="B3727" s="15">
        <v>17.73</v>
      </c>
      <c r="D3727" s="16">
        <v>40051</v>
      </c>
      <c r="E3727" s="15">
        <v>18.440000000000001</v>
      </c>
      <c r="Q3727" s="20"/>
      <c r="R3727" s="20"/>
    </row>
    <row r="3728" spans="1:18" x14ac:dyDescent="0.3">
      <c r="A3728" s="16">
        <v>40039</v>
      </c>
      <c r="B3728" s="15">
        <v>17.63</v>
      </c>
      <c r="D3728" s="16">
        <v>40050</v>
      </c>
      <c r="E3728" s="15">
        <v>18.510000000000002</v>
      </c>
      <c r="Q3728" s="20"/>
      <c r="R3728" s="20"/>
    </row>
    <row r="3729" spans="1:18" x14ac:dyDescent="0.3">
      <c r="A3729" s="16">
        <v>40038</v>
      </c>
      <c r="B3729" s="15">
        <v>17.64</v>
      </c>
      <c r="D3729" s="16">
        <v>40049</v>
      </c>
      <c r="E3729" s="15">
        <v>18.52</v>
      </c>
      <c r="Q3729" s="20"/>
      <c r="R3729" s="20"/>
    </row>
    <row r="3730" spans="1:18" x14ac:dyDescent="0.3">
      <c r="A3730" s="16">
        <v>40037</v>
      </c>
      <c r="B3730" s="15">
        <v>17.64</v>
      </c>
      <c r="D3730" s="16">
        <v>40046</v>
      </c>
      <c r="E3730" s="15">
        <v>18.71</v>
      </c>
      <c r="Q3730" s="20"/>
      <c r="R3730" s="20"/>
    </row>
    <row r="3731" spans="1:18" x14ac:dyDescent="0.3">
      <c r="A3731" s="16">
        <v>40036</v>
      </c>
      <c r="B3731" s="15">
        <v>17.510000000000002</v>
      </c>
      <c r="D3731" s="16">
        <v>40045</v>
      </c>
      <c r="E3731" s="15">
        <v>18.43</v>
      </c>
      <c r="Q3731" s="20"/>
      <c r="R3731" s="20"/>
    </row>
    <row r="3732" spans="1:18" x14ac:dyDescent="0.3">
      <c r="A3732" s="16">
        <v>40035</v>
      </c>
      <c r="B3732" s="15">
        <v>17.559999999999999</v>
      </c>
      <c r="D3732" s="16">
        <v>40044</v>
      </c>
      <c r="E3732" s="15">
        <v>18.23</v>
      </c>
      <c r="Q3732" s="20"/>
      <c r="R3732" s="20"/>
    </row>
    <row r="3733" spans="1:18" x14ac:dyDescent="0.3">
      <c r="A3733" s="16">
        <v>40032</v>
      </c>
      <c r="B3733" s="15">
        <v>17.73</v>
      </c>
      <c r="D3733" s="16">
        <v>40043</v>
      </c>
      <c r="E3733" s="15">
        <v>18.010000000000002</v>
      </c>
      <c r="Q3733" s="20"/>
      <c r="R3733" s="20"/>
    </row>
    <row r="3734" spans="1:18" x14ac:dyDescent="0.3">
      <c r="A3734" s="16">
        <v>40031</v>
      </c>
      <c r="B3734" s="15">
        <v>17.82</v>
      </c>
      <c r="D3734" s="16">
        <v>40042</v>
      </c>
      <c r="E3734" s="15">
        <v>17.73</v>
      </c>
      <c r="Q3734" s="20"/>
      <c r="R3734" s="20"/>
    </row>
    <row r="3735" spans="1:18" x14ac:dyDescent="0.3">
      <c r="A3735" s="16">
        <v>40030</v>
      </c>
      <c r="B3735" s="15">
        <v>17.8</v>
      </c>
      <c r="D3735" s="16">
        <v>40039</v>
      </c>
      <c r="E3735" s="15">
        <v>17.63</v>
      </c>
      <c r="Q3735" s="20"/>
      <c r="R3735" s="20"/>
    </row>
    <row r="3736" spans="1:18" x14ac:dyDescent="0.3">
      <c r="A3736" s="16">
        <v>40029</v>
      </c>
      <c r="B3736" s="15">
        <v>18.100000000000001</v>
      </c>
      <c r="D3736" s="16">
        <v>40038</v>
      </c>
      <c r="E3736" s="15">
        <v>17.64</v>
      </c>
      <c r="Q3736" s="20"/>
      <c r="R3736" s="20"/>
    </row>
    <row r="3737" spans="1:18" x14ac:dyDescent="0.3">
      <c r="A3737" s="16">
        <v>40028</v>
      </c>
      <c r="B3737" s="15">
        <v>17.97</v>
      </c>
      <c r="D3737" s="16">
        <v>40037</v>
      </c>
      <c r="E3737" s="15">
        <v>17.64</v>
      </c>
      <c r="Q3737" s="20"/>
      <c r="R3737" s="20"/>
    </row>
    <row r="3738" spans="1:18" x14ac:dyDescent="0.3">
      <c r="A3738" s="16">
        <v>40025</v>
      </c>
      <c r="B3738" s="15">
        <v>17.22</v>
      </c>
      <c r="D3738" s="16">
        <v>40036</v>
      </c>
      <c r="E3738" s="15">
        <v>17.510000000000002</v>
      </c>
      <c r="Q3738" s="20"/>
      <c r="R3738" s="20"/>
    </row>
    <row r="3739" spans="1:18" x14ac:dyDescent="0.3">
      <c r="A3739" s="16">
        <v>40024</v>
      </c>
      <c r="B3739" s="15">
        <v>17.25</v>
      </c>
      <c r="D3739" s="16">
        <v>40035</v>
      </c>
      <c r="E3739" s="15">
        <v>17.559999999999999</v>
      </c>
      <c r="Q3739" s="20"/>
      <c r="R3739" s="20"/>
    </row>
    <row r="3740" spans="1:18" x14ac:dyDescent="0.3">
      <c r="A3740" s="16">
        <v>40023</v>
      </c>
      <c r="B3740" s="15">
        <v>17.059999999999999</v>
      </c>
      <c r="D3740" s="16">
        <v>40032</v>
      </c>
      <c r="E3740" s="15">
        <v>17.73</v>
      </c>
      <c r="Q3740" s="20"/>
      <c r="R3740" s="20"/>
    </row>
    <row r="3741" spans="1:18" x14ac:dyDescent="0.3">
      <c r="A3741" s="16">
        <v>40022</v>
      </c>
      <c r="B3741" s="15">
        <v>17.260000000000002</v>
      </c>
      <c r="D3741" s="16">
        <v>40031</v>
      </c>
      <c r="E3741" s="15">
        <v>17.82</v>
      </c>
      <c r="Q3741" s="20"/>
      <c r="R3741" s="20"/>
    </row>
    <row r="3742" spans="1:18" x14ac:dyDescent="0.3">
      <c r="A3742" s="16">
        <v>40021</v>
      </c>
      <c r="B3742" s="15">
        <v>17.63</v>
      </c>
      <c r="D3742" s="16">
        <v>40030</v>
      </c>
      <c r="E3742" s="15">
        <v>17.8</v>
      </c>
      <c r="Q3742" s="20"/>
      <c r="R3742" s="20"/>
    </row>
    <row r="3743" spans="1:18" x14ac:dyDescent="0.3">
      <c r="A3743" s="16">
        <v>40018</v>
      </c>
      <c r="B3743" s="15">
        <v>17.84</v>
      </c>
      <c r="D3743" s="16">
        <v>40029</v>
      </c>
      <c r="E3743" s="15">
        <v>18.100000000000001</v>
      </c>
      <c r="Q3743" s="20"/>
      <c r="R3743" s="20"/>
    </row>
    <row r="3744" spans="1:18" x14ac:dyDescent="0.3">
      <c r="A3744" s="16">
        <v>40017</v>
      </c>
      <c r="B3744" s="15">
        <v>17.989999999999998</v>
      </c>
      <c r="D3744" s="16">
        <v>40028</v>
      </c>
      <c r="E3744" s="15">
        <v>17.97</v>
      </c>
      <c r="Q3744" s="20"/>
      <c r="R3744" s="20"/>
    </row>
    <row r="3745" spans="1:18" x14ac:dyDescent="0.3">
      <c r="A3745" s="16">
        <v>40016</v>
      </c>
      <c r="B3745" s="15">
        <v>17.95</v>
      </c>
      <c r="D3745" s="16">
        <v>40025</v>
      </c>
      <c r="E3745" s="15">
        <v>17.22</v>
      </c>
      <c r="Q3745" s="20"/>
      <c r="R3745" s="20"/>
    </row>
    <row r="3746" spans="1:18" x14ac:dyDescent="0.3">
      <c r="A3746" s="16">
        <v>40015</v>
      </c>
      <c r="B3746" s="15">
        <v>18.079999999999998</v>
      </c>
      <c r="D3746" s="16">
        <v>40024</v>
      </c>
      <c r="E3746" s="15">
        <v>17.25</v>
      </c>
      <c r="Q3746" s="20"/>
      <c r="R3746" s="20"/>
    </row>
    <row r="3747" spans="1:18" x14ac:dyDescent="0.3">
      <c r="A3747" s="16">
        <v>40014</v>
      </c>
      <c r="B3747" s="15">
        <v>17.73</v>
      </c>
      <c r="D3747" s="16">
        <v>40023</v>
      </c>
      <c r="E3747" s="15">
        <v>17.059999999999999</v>
      </c>
      <c r="Q3747" s="20"/>
      <c r="R3747" s="20"/>
    </row>
    <row r="3748" spans="1:18" x14ac:dyDescent="0.3">
      <c r="A3748" s="16">
        <v>40011</v>
      </c>
      <c r="B3748" s="15">
        <v>17.68</v>
      </c>
      <c r="D3748" s="16">
        <v>40022</v>
      </c>
      <c r="E3748" s="15">
        <v>17.260000000000002</v>
      </c>
      <c r="Q3748" s="20"/>
      <c r="R3748" s="20"/>
    </row>
    <row r="3749" spans="1:18" x14ac:dyDescent="0.3">
      <c r="A3749" s="16">
        <v>40010</v>
      </c>
      <c r="B3749" s="15">
        <v>18.13</v>
      </c>
      <c r="D3749" s="16">
        <v>40021</v>
      </c>
      <c r="E3749" s="15">
        <v>17.63</v>
      </c>
      <c r="Q3749" s="20"/>
      <c r="R3749" s="20"/>
    </row>
    <row r="3750" spans="1:18" x14ac:dyDescent="0.3">
      <c r="A3750" s="16">
        <v>40009</v>
      </c>
      <c r="B3750" s="15">
        <v>18.13</v>
      </c>
      <c r="D3750" s="16">
        <v>40018</v>
      </c>
      <c r="E3750" s="15">
        <v>17.84</v>
      </c>
      <c r="Q3750" s="20"/>
      <c r="R3750" s="20"/>
    </row>
    <row r="3751" spans="1:18" x14ac:dyDescent="0.3">
      <c r="A3751" s="16">
        <v>40008</v>
      </c>
      <c r="B3751" s="15">
        <v>17.86</v>
      </c>
      <c r="D3751" s="16">
        <v>40017</v>
      </c>
      <c r="E3751" s="15">
        <v>17.989999999999998</v>
      </c>
      <c r="Q3751" s="20"/>
      <c r="R3751" s="20"/>
    </row>
    <row r="3752" spans="1:18" x14ac:dyDescent="0.3">
      <c r="A3752" s="16">
        <v>40007</v>
      </c>
      <c r="B3752" s="15">
        <v>18.309999999999999</v>
      </c>
      <c r="D3752" s="16">
        <v>40016</v>
      </c>
      <c r="E3752" s="15">
        <v>17.95</v>
      </c>
      <c r="Q3752" s="20"/>
      <c r="R3752" s="20"/>
    </row>
    <row r="3753" spans="1:18" x14ac:dyDescent="0.3">
      <c r="A3753" s="16">
        <v>40004</v>
      </c>
      <c r="B3753" s="15">
        <v>17.600000000000001</v>
      </c>
      <c r="D3753" s="16">
        <v>40015</v>
      </c>
      <c r="E3753" s="15">
        <v>18.079999999999998</v>
      </c>
      <c r="Q3753" s="20"/>
      <c r="R3753" s="20"/>
    </row>
    <row r="3754" spans="1:18" x14ac:dyDescent="0.3">
      <c r="A3754" s="16">
        <v>40003</v>
      </c>
      <c r="B3754" s="15">
        <v>17.41</v>
      </c>
      <c r="D3754" s="16">
        <v>40014</v>
      </c>
      <c r="E3754" s="15">
        <v>17.73</v>
      </c>
      <c r="Q3754" s="20"/>
      <c r="R3754" s="20"/>
    </row>
    <row r="3755" spans="1:18" x14ac:dyDescent="0.3">
      <c r="A3755" s="16">
        <v>40002</v>
      </c>
      <c r="B3755" s="15">
        <v>16.940000000000001</v>
      </c>
      <c r="D3755" s="16">
        <v>40011</v>
      </c>
      <c r="E3755" s="15">
        <v>17.68</v>
      </c>
      <c r="Q3755" s="20"/>
      <c r="R3755" s="20"/>
    </row>
    <row r="3756" spans="1:18" x14ac:dyDescent="0.3">
      <c r="A3756" s="16">
        <v>40001</v>
      </c>
      <c r="B3756" s="15">
        <v>16.64</v>
      </c>
      <c r="D3756" s="16">
        <v>40010</v>
      </c>
      <c r="E3756" s="15">
        <v>18.13</v>
      </c>
      <c r="Q3756" s="20"/>
      <c r="R3756" s="20"/>
    </row>
    <row r="3757" spans="1:18" x14ac:dyDescent="0.3">
      <c r="A3757" s="16">
        <v>40000</v>
      </c>
      <c r="B3757" s="15">
        <v>16.45</v>
      </c>
      <c r="D3757" s="16">
        <v>40009</v>
      </c>
      <c r="E3757" s="15">
        <v>18.13</v>
      </c>
      <c r="Q3757" s="20"/>
      <c r="R3757" s="20"/>
    </row>
    <row r="3758" spans="1:18" x14ac:dyDescent="0.3">
      <c r="A3758" s="16">
        <v>39997</v>
      </c>
      <c r="B3758" s="15">
        <v>16.399999999999999</v>
      </c>
      <c r="D3758" s="16">
        <v>40008</v>
      </c>
      <c r="E3758" s="15">
        <v>17.86</v>
      </c>
      <c r="Q3758" s="20"/>
      <c r="R3758" s="20"/>
    </row>
    <row r="3759" spans="1:18" x14ac:dyDescent="0.3">
      <c r="A3759" s="16">
        <v>39996</v>
      </c>
      <c r="B3759" s="15">
        <v>16.489999999999998</v>
      </c>
      <c r="D3759" s="16">
        <v>40007</v>
      </c>
      <c r="E3759" s="15">
        <v>18.309999999999999</v>
      </c>
      <c r="Q3759" s="20"/>
      <c r="R3759" s="20"/>
    </row>
    <row r="3760" spans="1:18" x14ac:dyDescent="0.3">
      <c r="A3760" s="16">
        <v>39995</v>
      </c>
      <c r="B3760" s="15">
        <v>16.71</v>
      </c>
      <c r="D3760" s="16">
        <v>40004</v>
      </c>
      <c r="E3760" s="15">
        <v>17.600000000000001</v>
      </c>
      <c r="Q3760" s="20"/>
      <c r="R3760" s="20"/>
    </row>
    <row r="3761" spans="1:18" x14ac:dyDescent="0.3">
      <c r="A3761" s="16">
        <v>39994</v>
      </c>
      <c r="B3761" s="15">
        <v>16.78</v>
      </c>
      <c r="D3761" s="16">
        <v>40003</v>
      </c>
      <c r="E3761" s="15">
        <v>17.41</v>
      </c>
      <c r="Q3761" s="20"/>
      <c r="R3761" s="20"/>
    </row>
    <row r="3762" spans="1:18" x14ac:dyDescent="0.3">
      <c r="A3762" s="16">
        <v>39993</v>
      </c>
      <c r="B3762" s="15">
        <v>17.13</v>
      </c>
      <c r="D3762" s="16">
        <v>40002</v>
      </c>
      <c r="E3762" s="15">
        <v>16.940000000000001</v>
      </c>
      <c r="Q3762" s="20"/>
      <c r="R3762" s="20"/>
    </row>
    <row r="3763" spans="1:18" x14ac:dyDescent="0.3">
      <c r="A3763" s="16">
        <v>39990</v>
      </c>
      <c r="B3763" s="15">
        <v>16.899999999999999</v>
      </c>
      <c r="D3763" s="16">
        <v>40001</v>
      </c>
      <c r="E3763" s="15">
        <v>16.64</v>
      </c>
      <c r="Q3763" s="20"/>
      <c r="R3763" s="20"/>
    </row>
    <row r="3764" spans="1:18" x14ac:dyDescent="0.3">
      <c r="A3764" s="16">
        <v>39989</v>
      </c>
      <c r="B3764" s="15">
        <v>16.899999999999999</v>
      </c>
      <c r="D3764" s="16">
        <v>40000</v>
      </c>
      <c r="E3764" s="15">
        <v>16.45</v>
      </c>
      <c r="Q3764" s="20"/>
      <c r="R3764" s="20"/>
    </row>
    <row r="3765" spans="1:18" x14ac:dyDescent="0.3">
      <c r="A3765" s="16">
        <v>39988</v>
      </c>
      <c r="B3765" s="15">
        <v>16.739999999999998</v>
      </c>
      <c r="D3765" s="16">
        <v>39997</v>
      </c>
      <c r="E3765" s="15">
        <v>16.399999999999999</v>
      </c>
      <c r="Q3765" s="20"/>
      <c r="R3765" s="20"/>
    </row>
    <row r="3766" spans="1:18" x14ac:dyDescent="0.3">
      <c r="A3766" s="16">
        <v>39987</v>
      </c>
      <c r="B3766" s="15">
        <v>16.440000000000001</v>
      </c>
      <c r="D3766" s="16">
        <v>39996</v>
      </c>
      <c r="E3766" s="15">
        <v>16.489999999999998</v>
      </c>
      <c r="Q3766" s="20"/>
      <c r="R3766" s="20"/>
    </row>
    <row r="3767" spans="1:18" x14ac:dyDescent="0.3">
      <c r="A3767" s="16">
        <v>39986</v>
      </c>
      <c r="B3767" s="15">
        <v>16.309999999999999</v>
      </c>
      <c r="D3767" s="16">
        <v>39995</v>
      </c>
      <c r="E3767" s="15">
        <v>16.71</v>
      </c>
      <c r="Q3767" s="20"/>
      <c r="R3767" s="20"/>
    </row>
    <row r="3768" spans="1:18" x14ac:dyDescent="0.3">
      <c r="A3768" s="16">
        <v>39983</v>
      </c>
      <c r="B3768" s="15">
        <v>16.78</v>
      </c>
      <c r="D3768" s="16">
        <v>39994</v>
      </c>
      <c r="E3768" s="15">
        <v>16.78</v>
      </c>
      <c r="Q3768" s="20"/>
      <c r="R3768" s="20"/>
    </row>
    <row r="3769" spans="1:18" x14ac:dyDescent="0.3">
      <c r="A3769" s="16">
        <v>39982</v>
      </c>
      <c r="B3769" s="15">
        <v>16.309999999999999</v>
      </c>
      <c r="D3769" s="16">
        <v>39993</v>
      </c>
      <c r="E3769" s="15">
        <v>17.13</v>
      </c>
      <c r="Q3769" s="20"/>
      <c r="R3769" s="20"/>
    </row>
    <row r="3770" spans="1:18" x14ac:dyDescent="0.3">
      <c r="A3770" s="16">
        <v>39981</v>
      </c>
      <c r="B3770" s="15">
        <v>16.41</v>
      </c>
      <c r="D3770" s="16">
        <v>39990</v>
      </c>
      <c r="E3770" s="15">
        <v>16.899999999999999</v>
      </c>
      <c r="Q3770" s="20"/>
      <c r="R3770" s="20"/>
    </row>
    <row r="3771" spans="1:18" x14ac:dyDescent="0.3">
      <c r="A3771" s="16">
        <v>39980</v>
      </c>
      <c r="B3771" s="15">
        <v>16.46</v>
      </c>
      <c r="D3771" s="16">
        <v>39989</v>
      </c>
      <c r="E3771" s="15">
        <v>16.899999999999999</v>
      </c>
      <c r="Q3771" s="20"/>
      <c r="R3771" s="20"/>
    </row>
    <row r="3772" spans="1:18" x14ac:dyDescent="0.3">
      <c r="A3772" s="16">
        <v>39979</v>
      </c>
      <c r="B3772" s="15">
        <v>15.79</v>
      </c>
      <c r="D3772" s="16">
        <v>39988</v>
      </c>
      <c r="E3772" s="15">
        <v>16.739999999999998</v>
      </c>
      <c r="Q3772" s="20"/>
      <c r="R3772" s="20"/>
    </row>
    <row r="3773" spans="1:18" x14ac:dyDescent="0.3">
      <c r="A3773" s="16">
        <v>39976</v>
      </c>
      <c r="B3773" s="15">
        <v>16.5</v>
      </c>
      <c r="D3773" s="16">
        <v>39987</v>
      </c>
      <c r="E3773" s="15">
        <v>16.440000000000001</v>
      </c>
      <c r="Q3773" s="20"/>
      <c r="R3773" s="20"/>
    </row>
    <row r="3774" spans="1:18" x14ac:dyDescent="0.3">
      <c r="A3774" s="16">
        <v>39975</v>
      </c>
      <c r="B3774" s="15">
        <v>16.850000000000001</v>
      </c>
      <c r="D3774" s="16">
        <v>39986</v>
      </c>
      <c r="E3774" s="15">
        <v>16.309999999999999</v>
      </c>
      <c r="Q3774" s="20"/>
      <c r="R3774" s="20"/>
    </row>
    <row r="3775" spans="1:18" x14ac:dyDescent="0.3">
      <c r="A3775" s="16">
        <v>39974</v>
      </c>
      <c r="B3775" s="15">
        <v>16.7</v>
      </c>
      <c r="D3775" s="16">
        <v>39983</v>
      </c>
      <c r="E3775" s="15">
        <v>16.78</v>
      </c>
      <c r="Q3775" s="20"/>
      <c r="R3775" s="20"/>
    </row>
    <row r="3776" spans="1:18" x14ac:dyDescent="0.3">
      <c r="A3776" s="16">
        <v>39973</v>
      </c>
      <c r="B3776" s="15">
        <v>16.5</v>
      </c>
      <c r="D3776" s="16">
        <v>39982</v>
      </c>
      <c r="E3776" s="15">
        <v>16.309999999999999</v>
      </c>
      <c r="Q3776" s="20"/>
      <c r="R3776" s="20"/>
    </row>
    <row r="3777" spans="1:18" x14ac:dyDescent="0.3">
      <c r="A3777" s="16">
        <v>39972</v>
      </c>
      <c r="B3777" s="15">
        <v>16.77</v>
      </c>
      <c r="D3777" s="16">
        <v>39981</v>
      </c>
      <c r="E3777" s="15">
        <v>16.41</v>
      </c>
      <c r="Q3777" s="20"/>
      <c r="R3777" s="20"/>
    </row>
    <row r="3778" spans="1:18" x14ac:dyDescent="0.3">
      <c r="A3778" s="16">
        <v>39969</v>
      </c>
      <c r="B3778" s="15">
        <v>17.63</v>
      </c>
      <c r="D3778" s="16">
        <v>39980</v>
      </c>
      <c r="E3778" s="15">
        <v>16.46</v>
      </c>
      <c r="Q3778" s="20"/>
      <c r="R3778" s="20"/>
    </row>
    <row r="3779" spans="1:18" x14ac:dyDescent="0.3">
      <c r="A3779" s="16">
        <v>39968</v>
      </c>
      <c r="B3779" s="15">
        <v>17.670000000000002</v>
      </c>
      <c r="D3779" s="16">
        <v>39979</v>
      </c>
      <c r="E3779" s="15">
        <v>15.79</v>
      </c>
      <c r="Q3779" s="20"/>
      <c r="R3779" s="20"/>
    </row>
    <row r="3780" spans="1:18" x14ac:dyDescent="0.3">
      <c r="A3780" s="16">
        <v>39967</v>
      </c>
      <c r="B3780" s="15">
        <v>17.72</v>
      </c>
      <c r="D3780" s="16">
        <v>39976</v>
      </c>
      <c r="E3780" s="15">
        <v>16.5</v>
      </c>
      <c r="Q3780" s="20"/>
      <c r="R3780" s="20"/>
    </row>
    <row r="3781" spans="1:18" x14ac:dyDescent="0.3">
      <c r="A3781" s="16">
        <v>39966</v>
      </c>
      <c r="B3781" s="15">
        <v>18.38</v>
      </c>
      <c r="D3781" s="16">
        <v>39975</v>
      </c>
      <c r="E3781" s="15">
        <v>16.850000000000001</v>
      </c>
      <c r="Q3781" s="20"/>
      <c r="R3781" s="20"/>
    </row>
    <row r="3782" spans="1:18" x14ac:dyDescent="0.3">
      <c r="A3782" s="16">
        <v>39965</v>
      </c>
      <c r="B3782" s="15">
        <v>18.62</v>
      </c>
      <c r="D3782" s="16">
        <v>39974</v>
      </c>
      <c r="E3782" s="15">
        <v>16.7</v>
      </c>
      <c r="Q3782" s="20"/>
      <c r="R3782" s="20"/>
    </row>
    <row r="3783" spans="1:18" x14ac:dyDescent="0.3">
      <c r="A3783" s="16">
        <v>39962</v>
      </c>
      <c r="B3783" s="15">
        <v>18.350000000000001</v>
      </c>
      <c r="D3783" s="16">
        <v>39973</v>
      </c>
      <c r="E3783" s="15">
        <v>16.5</v>
      </c>
      <c r="Q3783" s="20"/>
      <c r="R3783" s="20"/>
    </row>
    <row r="3784" spans="1:18" x14ac:dyDescent="0.3">
      <c r="A3784" s="16">
        <v>39961</v>
      </c>
      <c r="B3784" s="15">
        <v>18.61</v>
      </c>
      <c r="D3784" s="16">
        <v>39972</v>
      </c>
      <c r="E3784" s="15">
        <v>16.77</v>
      </c>
      <c r="Q3784" s="20"/>
      <c r="R3784" s="20"/>
    </row>
    <row r="3785" spans="1:18" x14ac:dyDescent="0.3">
      <c r="A3785" s="16">
        <v>39960</v>
      </c>
      <c r="B3785" s="15">
        <v>18.760000000000002</v>
      </c>
      <c r="D3785" s="16">
        <v>39969</v>
      </c>
      <c r="E3785" s="15">
        <v>17.63</v>
      </c>
      <c r="Q3785" s="20"/>
      <c r="R3785" s="20"/>
    </row>
    <row r="3786" spans="1:18" x14ac:dyDescent="0.3">
      <c r="A3786" s="16">
        <v>39959</v>
      </c>
      <c r="B3786" s="15">
        <v>18.57</v>
      </c>
      <c r="D3786" s="16">
        <v>39968</v>
      </c>
      <c r="E3786" s="15">
        <v>17.670000000000002</v>
      </c>
      <c r="Q3786" s="20"/>
      <c r="R3786" s="20"/>
    </row>
    <row r="3787" spans="1:18" x14ac:dyDescent="0.3">
      <c r="A3787" s="16">
        <v>39958</v>
      </c>
      <c r="B3787" s="15">
        <v>18.79</v>
      </c>
      <c r="D3787" s="16">
        <v>39967</v>
      </c>
      <c r="E3787" s="15">
        <v>17.72</v>
      </c>
      <c r="Q3787" s="20"/>
      <c r="R3787" s="20"/>
    </row>
    <row r="3788" spans="1:18" x14ac:dyDescent="0.3">
      <c r="A3788" s="16">
        <v>39955</v>
      </c>
      <c r="B3788" s="15">
        <v>18.79</v>
      </c>
      <c r="D3788" s="16">
        <v>39966</v>
      </c>
      <c r="E3788" s="15">
        <v>18.38</v>
      </c>
      <c r="Q3788" s="20"/>
      <c r="R3788" s="20"/>
    </row>
    <row r="3789" spans="1:18" x14ac:dyDescent="0.3">
      <c r="A3789" s="16">
        <v>39954</v>
      </c>
      <c r="B3789" s="15">
        <v>18.579999999999998</v>
      </c>
      <c r="D3789" s="16">
        <v>39965</v>
      </c>
      <c r="E3789" s="15">
        <v>18.62</v>
      </c>
      <c r="Q3789" s="20"/>
      <c r="R3789" s="20"/>
    </row>
    <row r="3790" spans="1:18" x14ac:dyDescent="0.3">
      <c r="A3790" s="16">
        <v>39953</v>
      </c>
      <c r="B3790" s="15">
        <v>18.829999999999998</v>
      </c>
      <c r="D3790" s="16">
        <v>39962</v>
      </c>
      <c r="E3790" s="15">
        <v>18.350000000000001</v>
      </c>
      <c r="Q3790" s="20"/>
      <c r="R3790" s="20"/>
    </row>
    <row r="3791" spans="1:18" x14ac:dyDescent="0.3">
      <c r="A3791" s="16">
        <v>39952</v>
      </c>
      <c r="B3791" s="15">
        <v>18.239999999999998</v>
      </c>
      <c r="D3791" s="16">
        <v>39961</v>
      </c>
      <c r="E3791" s="15">
        <v>18.61</v>
      </c>
      <c r="Q3791" s="20"/>
      <c r="R3791" s="20"/>
    </row>
    <row r="3792" spans="1:18" x14ac:dyDescent="0.3">
      <c r="A3792" s="16">
        <v>39951</v>
      </c>
      <c r="B3792" s="15">
        <v>17.91</v>
      </c>
      <c r="D3792" s="16">
        <v>39960</v>
      </c>
      <c r="E3792" s="15">
        <v>18.760000000000002</v>
      </c>
      <c r="Q3792" s="20"/>
      <c r="R3792" s="20"/>
    </row>
    <row r="3793" spans="1:18" x14ac:dyDescent="0.3">
      <c r="A3793" s="16">
        <v>39948</v>
      </c>
      <c r="B3793" s="15">
        <v>17.52</v>
      </c>
      <c r="D3793" s="16">
        <v>39959</v>
      </c>
      <c r="E3793" s="15">
        <v>18.57</v>
      </c>
      <c r="Q3793" s="20"/>
      <c r="R3793" s="20"/>
    </row>
    <row r="3794" spans="1:18" x14ac:dyDescent="0.3">
      <c r="A3794" s="16">
        <v>39947</v>
      </c>
      <c r="B3794" s="15">
        <v>17.899999999999999</v>
      </c>
      <c r="D3794" s="16">
        <v>39958</v>
      </c>
      <c r="E3794" s="15">
        <v>18.79</v>
      </c>
      <c r="Q3794" s="20"/>
      <c r="R3794" s="20"/>
    </row>
    <row r="3795" spans="1:18" x14ac:dyDescent="0.3">
      <c r="A3795" s="16">
        <v>39946</v>
      </c>
      <c r="B3795" s="15">
        <v>18.2</v>
      </c>
      <c r="D3795" s="16">
        <v>39955</v>
      </c>
      <c r="E3795" s="15">
        <v>18.79</v>
      </c>
      <c r="Q3795" s="20"/>
      <c r="R3795" s="20"/>
    </row>
    <row r="3796" spans="1:18" x14ac:dyDescent="0.3">
      <c r="A3796" s="16">
        <v>39945</v>
      </c>
      <c r="B3796" s="15">
        <v>18.66</v>
      </c>
      <c r="D3796" s="16">
        <v>39954</v>
      </c>
      <c r="E3796" s="15">
        <v>18.579999999999998</v>
      </c>
      <c r="Q3796" s="20"/>
      <c r="R3796" s="20"/>
    </row>
    <row r="3797" spans="1:18" x14ac:dyDescent="0.3">
      <c r="A3797" s="16">
        <v>39944</v>
      </c>
      <c r="B3797" s="15">
        <v>19.510000000000002</v>
      </c>
      <c r="D3797" s="16">
        <v>39953</v>
      </c>
      <c r="E3797" s="15">
        <v>18.829999999999998</v>
      </c>
      <c r="Q3797" s="20"/>
      <c r="R3797" s="20"/>
    </row>
    <row r="3798" spans="1:18" x14ac:dyDescent="0.3">
      <c r="A3798" s="16">
        <v>39941</v>
      </c>
      <c r="B3798" s="15">
        <v>19.149999999999999</v>
      </c>
      <c r="D3798" s="16">
        <v>39952</v>
      </c>
      <c r="E3798" s="15">
        <v>18.239999999999998</v>
      </c>
      <c r="Q3798" s="20"/>
      <c r="R3798" s="20"/>
    </row>
    <row r="3799" spans="1:18" x14ac:dyDescent="0.3">
      <c r="A3799" s="16">
        <v>39940</v>
      </c>
      <c r="B3799" s="15">
        <v>18.239999999999998</v>
      </c>
      <c r="D3799" s="16">
        <v>39951</v>
      </c>
      <c r="E3799" s="15">
        <v>17.91</v>
      </c>
      <c r="Q3799" s="20"/>
      <c r="R3799" s="20"/>
    </row>
    <row r="3800" spans="1:18" x14ac:dyDescent="0.3">
      <c r="A3800" s="16">
        <v>39939</v>
      </c>
      <c r="B3800" s="15">
        <v>17.989999999999998</v>
      </c>
      <c r="D3800" s="16">
        <v>39948</v>
      </c>
      <c r="E3800" s="15">
        <v>17.52</v>
      </c>
      <c r="Q3800" s="20"/>
      <c r="R3800" s="20"/>
    </row>
    <row r="3801" spans="1:18" x14ac:dyDescent="0.3">
      <c r="A3801" s="16">
        <v>39938</v>
      </c>
      <c r="B3801" s="15">
        <v>17.600000000000001</v>
      </c>
      <c r="D3801" s="16">
        <v>39947</v>
      </c>
      <c r="E3801" s="15">
        <v>17.899999999999999</v>
      </c>
      <c r="Q3801" s="20"/>
      <c r="R3801" s="20"/>
    </row>
    <row r="3802" spans="1:18" x14ac:dyDescent="0.3">
      <c r="A3802" s="16">
        <v>39937</v>
      </c>
      <c r="B3802" s="15">
        <v>18.09</v>
      </c>
      <c r="D3802" s="16">
        <v>39946</v>
      </c>
      <c r="E3802" s="15">
        <v>18.2</v>
      </c>
      <c r="Q3802" s="20"/>
      <c r="R3802" s="20"/>
    </row>
    <row r="3803" spans="1:18" x14ac:dyDescent="0.3">
      <c r="A3803" s="16">
        <v>39934</v>
      </c>
      <c r="B3803" s="15">
        <v>17.68</v>
      </c>
      <c r="D3803" s="16">
        <v>39945</v>
      </c>
      <c r="E3803" s="15">
        <v>18.66</v>
      </c>
      <c r="Q3803" s="20"/>
      <c r="R3803" s="20"/>
    </row>
    <row r="3804" spans="1:18" x14ac:dyDescent="0.3">
      <c r="A3804" s="16">
        <v>39933</v>
      </c>
      <c r="B3804" s="15">
        <v>17.5</v>
      </c>
      <c r="D3804" s="16">
        <v>39944</v>
      </c>
      <c r="E3804" s="15">
        <v>19.510000000000002</v>
      </c>
      <c r="Q3804" s="20"/>
      <c r="R3804" s="20"/>
    </row>
    <row r="3805" spans="1:18" x14ac:dyDescent="0.3">
      <c r="A3805" s="16">
        <v>39932</v>
      </c>
      <c r="B3805" s="15">
        <v>17</v>
      </c>
      <c r="D3805" s="16">
        <v>39941</v>
      </c>
      <c r="E3805" s="15">
        <v>19.149999999999999</v>
      </c>
      <c r="Q3805" s="20"/>
      <c r="R3805" s="20"/>
    </row>
    <row r="3806" spans="1:18" x14ac:dyDescent="0.3">
      <c r="A3806" s="16">
        <v>39931</v>
      </c>
      <c r="B3806" s="15">
        <v>16.66</v>
      </c>
      <c r="D3806" s="16">
        <v>39940</v>
      </c>
      <c r="E3806" s="15">
        <v>18.239999999999998</v>
      </c>
      <c r="Q3806" s="20"/>
      <c r="R3806" s="20"/>
    </row>
    <row r="3807" spans="1:18" x14ac:dyDescent="0.3">
      <c r="A3807" s="16">
        <v>39930</v>
      </c>
      <c r="B3807" s="15">
        <v>16.87</v>
      </c>
      <c r="D3807" s="16">
        <v>39939</v>
      </c>
      <c r="E3807" s="15">
        <v>17.989999999999998</v>
      </c>
      <c r="Q3807" s="20"/>
      <c r="R3807" s="20"/>
    </row>
    <row r="3808" spans="1:18" x14ac:dyDescent="0.3">
      <c r="A3808" s="16">
        <v>39927</v>
      </c>
      <c r="B3808" s="15">
        <v>16.98</v>
      </c>
      <c r="D3808" s="16">
        <v>39938</v>
      </c>
      <c r="E3808" s="15">
        <v>17.600000000000001</v>
      </c>
      <c r="Q3808" s="20"/>
      <c r="R3808" s="20"/>
    </row>
    <row r="3809" spans="1:18" x14ac:dyDescent="0.3">
      <c r="A3809" s="16">
        <v>39926</v>
      </c>
      <c r="B3809" s="15">
        <v>16.66</v>
      </c>
      <c r="D3809" s="16">
        <v>39937</v>
      </c>
      <c r="E3809" s="15">
        <v>18.09</v>
      </c>
      <c r="Q3809" s="20"/>
      <c r="R3809" s="20"/>
    </row>
    <row r="3810" spans="1:18" x14ac:dyDescent="0.3">
      <c r="A3810" s="16">
        <v>39925</v>
      </c>
      <c r="B3810" s="15">
        <v>16.8</v>
      </c>
      <c r="D3810" s="16">
        <v>39934</v>
      </c>
      <c r="E3810" s="15">
        <v>17.68</v>
      </c>
      <c r="Q3810" s="20"/>
      <c r="R3810" s="20"/>
    </row>
    <row r="3811" spans="1:18" x14ac:dyDescent="0.3">
      <c r="A3811" s="16">
        <v>39924</v>
      </c>
      <c r="B3811" s="15">
        <v>16.38</v>
      </c>
      <c r="D3811" s="16">
        <v>39933</v>
      </c>
      <c r="E3811" s="15">
        <v>17.5</v>
      </c>
      <c r="Q3811" s="20"/>
      <c r="R3811" s="20"/>
    </row>
    <row r="3812" spans="1:18" x14ac:dyDescent="0.3">
      <c r="A3812" s="16">
        <v>39923</v>
      </c>
      <c r="B3812" s="15">
        <v>16.239999999999998</v>
      </c>
      <c r="D3812" s="16">
        <v>39932</v>
      </c>
      <c r="E3812" s="15">
        <v>17</v>
      </c>
      <c r="Q3812" s="20"/>
      <c r="R3812" s="20"/>
    </row>
    <row r="3813" spans="1:18" x14ac:dyDescent="0.3">
      <c r="A3813" s="16">
        <v>39920</v>
      </c>
      <c r="B3813" s="15">
        <v>16.98</v>
      </c>
      <c r="D3813" s="16">
        <v>39931</v>
      </c>
      <c r="E3813" s="15">
        <v>16.66</v>
      </c>
      <c r="Q3813" s="20"/>
      <c r="R3813" s="20"/>
    </row>
    <row r="3814" spans="1:18" x14ac:dyDescent="0.3">
      <c r="A3814" s="16">
        <v>39919</v>
      </c>
      <c r="B3814" s="15">
        <v>17.13</v>
      </c>
      <c r="D3814" s="16">
        <v>39930</v>
      </c>
      <c r="E3814" s="15">
        <v>16.87</v>
      </c>
      <c r="Q3814" s="20"/>
      <c r="R3814" s="20"/>
    </row>
    <row r="3815" spans="1:18" x14ac:dyDescent="0.3">
      <c r="A3815" s="16">
        <v>39918</v>
      </c>
      <c r="B3815" s="15">
        <v>17.12</v>
      </c>
      <c r="D3815" s="16">
        <v>39927</v>
      </c>
      <c r="E3815" s="15">
        <v>16.98</v>
      </c>
      <c r="Q3815" s="20"/>
      <c r="R3815" s="20"/>
    </row>
    <row r="3816" spans="1:18" x14ac:dyDescent="0.3">
      <c r="A3816" s="16">
        <v>39917</v>
      </c>
      <c r="B3816" s="15">
        <v>17.600000000000001</v>
      </c>
      <c r="D3816" s="16">
        <v>39926</v>
      </c>
      <c r="E3816" s="15">
        <v>16.66</v>
      </c>
      <c r="Q3816" s="20"/>
      <c r="R3816" s="20"/>
    </row>
    <row r="3817" spans="1:18" x14ac:dyDescent="0.3">
      <c r="A3817" s="16">
        <v>39916</v>
      </c>
      <c r="B3817" s="15">
        <v>16.649999999999999</v>
      </c>
      <c r="D3817" s="16">
        <v>39925</v>
      </c>
      <c r="E3817" s="15">
        <v>16.8</v>
      </c>
      <c r="Q3817" s="20"/>
      <c r="R3817" s="20"/>
    </row>
    <row r="3818" spans="1:18" x14ac:dyDescent="0.3">
      <c r="A3818" s="16">
        <v>39912</v>
      </c>
      <c r="B3818" s="15">
        <v>16.649999999999999</v>
      </c>
      <c r="D3818" s="16">
        <v>39924</v>
      </c>
      <c r="E3818" s="15">
        <v>16.38</v>
      </c>
      <c r="Q3818" s="20"/>
      <c r="R3818" s="20"/>
    </row>
    <row r="3819" spans="1:18" x14ac:dyDescent="0.3">
      <c r="A3819" s="16">
        <v>39911</v>
      </c>
      <c r="B3819" s="15">
        <v>16.09</v>
      </c>
      <c r="D3819" s="16">
        <v>39923</v>
      </c>
      <c r="E3819" s="15">
        <v>16.239999999999998</v>
      </c>
      <c r="Q3819" s="20"/>
      <c r="R3819" s="20"/>
    </row>
    <row r="3820" spans="1:18" x14ac:dyDescent="0.3">
      <c r="A3820" s="16">
        <v>39910</v>
      </c>
      <c r="B3820" s="15">
        <v>15.5</v>
      </c>
      <c r="D3820" s="16">
        <v>39920</v>
      </c>
      <c r="E3820" s="15">
        <v>16.98</v>
      </c>
      <c r="Q3820" s="20"/>
      <c r="R3820" s="20"/>
    </row>
    <row r="3821" spans="1:18" x14ac:dyDescent="0.3">
      <c r="A3821" s="16">
        <v>39909</v>
      </c>
      <c r="B3821" s="15">
        <v>16.010000000000002</v>
      </c>
      <c r="D3821" s="16">
        <v>39919</v>
      </c>
      <c r="E3821" s="15">
        <v>17.13</v>
      </c>
      <c r="Q3821" s="20"/>
      <c r="R3821" s="20"/>
    </row>
    <row r="3822" spans="1:18" x14ac:dyDescent="0.3">
      <c r="A3822" s="16">
        <v>39906</v>
      </c>
      <c r="B3822" s="15">
        <v>16.04</v>
      </c>
      <c r="D3822" s="16">
        <v>39918</v>
      </c>
      <c r="E3822" s="15">
        <v>17.12</v>
      </c>
      <c r="Q3822" s="20"/>
      <c r="R3822" s="20"/>
    </row>
    <row r="3823" spans="1:18" x14ac:dyDescent="0.3">
      <c r="A3823" s="16">
        <v>39905</v>
      </c>
      <c r="B3823" s="15">
        <v>15.71</v>
      </c>
      <c r="D3823" s="16">
        <v>39917</v>
      </c>
      <c r="E3823" s="15">
        <v>17.600000000000001</v>
      </c>
      <c r="Q3823" s="20"/>
      <c r="R3823" s="20"/>
    </row>
    <row r="3824" spans="1:18" x14ac:dyDescent="0.3">
      <c r="A3824" s="16">
        <v>39904</v>
      </c>
      <c r="B3824" s="15">
        <v>15.85</v>
      </c>
      <c r="D3824" s="16">
        <v>39916</v>
      </c>
      <c r="E3824" s="15">
        <v>16.649999999999999</v>
      </c>
      <c r="Q3824" s="20"/>
      <c r="R3824" s="20"/>
    </row>
    <row r="3825" spans="1:18" x14ac:dyDescent="0.3">
      <c r="A3825" s="16">
        <v>39903</v>
      </c>
      <c r="B3825" s="15">
        <v>15.48</v>
      </c>
      <c r="D3825" s="16">
        <v>39912</v>
      </c>
      <c r="E3825" s="15">
        <v>16.649999999999999</v>
      </c>
      <c r="Q3825" s="20"/>
      <c r="R3825" s="20"/>
    </row>
    <row r="3826" spans="1:18" x14ac:dyDescent="0.3">
      <c r="A3826" s="16">
        <v>39902</v>
      </c>
      <c r="B3826" s="15">
        <v>14.91</v>
      </c>
      <c r="D3826" s="16">
        <v>39911</v>
      </c>
      <c r="E3826" s="15">
        <v>16.09</v>
      </c>
      <c r="Q3826" s="20"/>
      <c r="R3826" s="20"/>
    </row>
    <row r="3827" spans="1:18" x14ac:dyDescent="0.3">
      <c r="A3827" s="16">
        <v>39899</v>
      </c>
      <c r="B3827" s="15">
        <v>14.86</v>
      </c>
      <c r="D3827" s="16">
        <v>39910</v>
      </c>
      <c r="E3827" s="15">
        <v>15.5</v>
      </c>
      <c r="Q3827" s="20"/>
      <c r="R3827" s="20"/>
    </row>
    <row r="3828" spans="1:18" x14ac:dyDescent="0.3">
      <c r="A3828" s="16">
        <v>39898</v>
      </c>
      <c r="B3828" s="15">
        <v>14.55</v>
      </c>
      <c r="D3828" s="16">
        <v>39909</v>
      </c>
      <c r="E3828" s="15">
        <v>16.010000000000002</v>
      </c>
      <c r="Q3828" s="20"/>
      <c r="R3828" s="20"/>
    </row>
    <row r="3829" spans="1:18" x14ac:dyDescent="0.3">
      <c r="A3829" s="16">
        <v>39897</v>
      </c>
      <c r="B3829" s="15">
        <v>14.17</v>
      </c>
      <c r="D3829" s="16">
        <v>39906</v>
      </c>
      <c r="E3829" s="15">
        <v>16.04</v>
      </c>
      <c r="Q3829" s="20"/>
      <c r="R3829" s="20"/>
    </row>
    <row r="3830" spans="1:18" x14ac:dyDescent="0.3">
      <c r="A3830" s="16">
        <v>39896</v>
      </c>
      <c r="B3830" s="15">
        <v>15.05</v>
      </c>
      <c r="D3830" s="16">
        <v>39905</v>
      </c>
      <c r="E3830" s="15">
        <v>15.71</v>
      </c>
      <c r="Q3830" s="20"/>
      <c r="R3830" s="20"/>
    </row>
    <row r="3831" spans="1:18" x14ac:dyDescent="0.3">
      <c r="A3831" s="16">
        <v>39895</v>
      </c>
      <c r="B3831" s="15">
        <v>15.72</v>
      </c>
      <c r="D3831" s="16">
        <v>39904</v>
      </c>
      <c r="E3831" s="15">
        <v>15.85</v>
      </c>
      <c r="Q3831" s="20"/>
      <c r="R3831" s="20"/>
    </row>
    <row r="3832" spans="1:18" x14ac:dyDescent="0.3">
      <c r="A3832" s="16">
        <v>39892</v>
      </c>
      <c r="B3832" s="15">
        <v>14.9</v>
      </c>
      <c r="D3832" s="16">
        <v>39903</v>
      </c>
      <c r="E3832" s="15">
        <v>15.48</v>
      </c>
      <c r="Q3832" s="20"/>
      <c r="R3832" s="20"/>
    </row>
    <row r="3833" spans="1:18" x14ac:dyDescent="0.3">
      <c r="A3833" s="16">
        <v>39891</v>
      </c>
      <c r="B3833" s="15">
        <v>15.56</v>
      </c>
      <c r="D3833" s="16">
        <v>39902</v>
      </c>
      <c r="E3833" s="15">
        <v>14.91</v>
      </c>
      <c r="Q3833" s="20"/>
      <c r="R3833" s="20"/>
    </row>
    <row r="3834" spans="1:18" x14ac:dyDescent="0.3">
      <c r="A3834" s="16">
        <v>39890</v>
      </c>
      <c r="B3834" s="15">
        <v>16.63</v>
      </c>
      <c r="D3834" s="16">
        <v>39899</v>
      </c>
      <c r="E3834" s="15">
        <v>14.86</v>
      </c>
      <c r="Q3834" s="20"/>
      <c r="R3834" s="20"/>
    </row>
    <row r="3835" spans="1:18" x14ac:dyDescent="0.3">
      <c r="A3835" s="16">
        <v>39889</v>
      </c>
      <c r="B3835" s="15">
        <v>17.27</v>
      </c>
      <c r="D3835" s="16">
        <v>39898</v>
      </c>
      <c r="E3835" s="15">
        <v>14.55</v>
      </c>
      <c r="Q3835" s="20"/>
      <c r="R3835" s="20"/>
    </row>
    <row r="3836" spans="1:18" x14ac:dyDescent="0.3">
      <c r="A3836" s="16">
        <v>39888</v>
      </c>
      <c r="B3836" s="15">
        <v>16.75</v>
      </c>
      <c r="D3836" s="16">
        <v>39897</v>
      </c>
      <c r="E3836" s="15">
        <v>14.17</v>
      </c>
      <c r="Q3836" s="20"/>
      <c r="R3836" s="20"/>
    </row>
    <row r="3837" spans="1:18" x14ac:dyDescent="0.3">
      <c r="A3837" s="16">
        <v>39885</v>
      </c>
      <c r="B3837" s="15">
        <v>16.39</v>
      </c>
      <c r="D3837" s="16">
        <v>39896</v>
      </c>
      <c r="E3837" s="15">
        <v>15.05</v>
      </c>
      <c r="Q3837" s="20"/>
      <c r="R3837" s="20"/>
    </row>
    <row r="3838" spans="1:18" x14ac:dyDescent="0.3">
      <c r="A3838" s="16">
        <v>39884</v>
      </c>
      <c r="B3838" s="15">
        <v>15.96</v>
      </c>
      <c r="D3838" s="16">
        <v>39895</v>
      </c>
      <c r="E3838" s="15">
        <v>15.72</v>
      </c>
      <c r="Q3838" s="20"/>
      <c r="R3838" s="20"/>
    </row>
    <row r="3839" spans="1:18" x14ac:dyDescent="0.3">
      <c r="A3839" s="16">
        <v>39883</v>
      </c>
      <c r="B3839" s="15">
        <v>15.56</v>
      </c>
      <c r="D3839" s="16">
        <v>39892</v>
      </c>
      <c r="E3839" s="15">
        <v>14.9</v>
      </c>
      <c r="Q3839" s="20"/>
      <c r="R3839" s="20"/>
    </row>
    <row r="3840" spans="1:18" x14ac:dyDescent="0.3">
      <c r="A3840" s="16">
        <v>39882</v>
      </c>
      <c r="B3840" s="15">
        <v>15.76</v>
      </c>
      <c r="D3840" s="16">
        <v>39891</v>
      </c>
      <c r="E3840" s="15">
        <v>15.56</v>
      </c>
      <c r="Q3840" s="20"/>
      <c r="R3840" s="20"/>
    </row>
    <row r="3841" spans="1:18" x14ac:dyDescent="0.3">
      <c r="A3841" s="16">
        <v>39881</v>
      </c>
      <c r="B3841" s="15">
        <v>15.39</v>
      </c>
      <c r="D3841" s="16">
        <v>39890</v>
      </c>
      <c r="E3841" s="15">
        <v>16.63</v>
      </c>
      <c r="Q3841" s="20"/>
      <c r="R3841" s="20"/>
    </row>
    <row r="3842" spans="1:18" x14ac:dyDescent="0.3">
      <c r="A3842" s="16">
        <v>39878</v>
      </c>
      <c r="B3842" s="15">
        <v>14.42</v>
      </c>
      <c r="D3842" s="16">
        <v>39889</v>
      </c>
      <c r="E3842" s="15">
        <v>17.27</v>
      </c>
      <c r="Q3842" s="20"/>
      <c r="R3842" s="20"/>
    </row>
    <row r="3843" spans="1:18" x14ac:dyDescent="0.3">
      <c r="A3843" s="16">
        <v>39877</v>
      </c>
      <c r="B3843" s="15">
        <v>14.78</v>
      </c>
      <c r="D3843" s="16">
        <v>39888</v>
      </c>
      <c r="E3843" s="15">
        <v>16.75</v>
      </c>
      <c r="Q3843" s="20"/>
      <c r="R3843" s="20"/>
    </row>
    <row r="3844" spans="1:18" x14ac:dyDescent="0.3">
      <c r="A3844" s="16">
        <v>39876</v>
      </c>
      <c r="B3844" s="15">
        <v>15.24</v>
      </c>
      <c r="D3844" s="16">
        <v>39885</v>
      </c>
      <c r="E3844" s="15">
        <v>16.39</v>
      </c>
      <c r="Q3844" s="20"/>
      <c r="R3844" s="20"/>
    </row>
    <row r="3845" spans="1:18" x14ac:dyDescent="0.3">
      <c r="A3845" s="16">
        <v>39875</v>
      </c>
      <c r="B3845" s="15">
        <v>14.49</v>
      </c>
      <c r="D3845" s="16">
        <v>39884</v>
      </c>
      <c r="E3845" s="15">
        <v>15.96</v>
      </c>
      <c r="Q3845" s="20"/>
      <c r="R3845" s="20"/>
    </row>
    <row r="3846" spans="1:18" x14ac:dyDescent="0.3">
      <c r="A3846" s="16">
        <v>39874</v>
      </c>
      <c r="B3846" s="15">
        <v>13.44</v>
      </c>
      <c r="D3846" s="16">
        <v>39883</v>
      </c>
      <c r="E3846" s="15">
        <v>15.56</v>
      </c>
      <c r="Q3846" s="20"/>
      <c r="R3846" s="20"/>
    </row>
    <row r="3847" spans="1:18" x14ac:dyDescent="0.3">
      <c r="A3847" s="16">
        <v>39871</v>
      </c>
      <c r="B3847" s="15">
        <v>13.33</v>
      </c>
      <c r="D3847" s="16">
        <v>39882</v>
      </c>
      <c r="E3847" s="15">
        <v>15.76</v>
      </c>
      <c r="Q3847" s="20"/>
      <c r="R3847" s="20"/>
    </row>
    <row r="3848" spans="1:18" x14ac:dyDescent="0.3">
      <c r="A3848" s="16">
        <v>39870</v>
      </c>
      <c r="B3848" s="15">
        <v>13.84</v>
      </c>
      <c r="D3848" s="16">
        <v>39881</v>
      </c>
      <c r="E3848" s="15">
        <v>15.39</v>
      </c>
      <c r="Q3848" s="20"/>
      <c r="R3848" s="20"/>
    </row>
    <row r="3849" spans="1:18" x14ac:dyDescent="0.3">
      <c r="A3849" s="16">
        <v>39869</v>
      </c>
      <c r="B3849" s="15">
        <v>12.87</v>
      </c>
      <c r="D3849" s="16">
        <v>39878</v>
      </c>
      <c r="E3849" s="15">
        <v>14.42</v>
      </c>
      <c r="Q3849" s="20"/>
      <c r="R3849" s="20"/>
    </row>
    <row r="3850" spans="1:18" x14ac:dyDescent="0.3">
      <c r="A3850" s="16">
        <v>39868</v>
      </c>
      <c r="B3850" s="15">
        <v>12.39</v>
      </c>
      <c r="D3850" s="16">
        <v>39877</v>
      </c>
      <c r="E3850" s="15">
        <v>14.78</v>
      </c>
      <c r="Q3850" s="20"/>
      <c r="R3850" s="20"/>
    </row>
    <row r="3851" spans="1:18" x14ac:dyDescent="0.3">
      <c r="A3851" s="16">
        <v>39867</v>
      </c>
      <c r="B3851" s="15">
        <v>12.63</v>
      </c>
      <c r="D3851" s="16">
        <v>39876</v>
      </c>
      <c r="E3851" s="15">
        <v>15.24</v>
      </c>
      <c r="Q3851" s="20"/>
      <c r="R3851" s="20"/>
    </row>
    <row r="3852" spans="1:18" x14ac:dyDescent="0.3">
      <c r="A3852" s="16">
        <v>39864</v>
      </c>
      <c r="B3852" s="15">
        <v>13.05</v>
      </c>
      <c r="D3852" s="16">
        <v>39875</v>
      </c>
      <c r="E3852" s="15">
        <v>14.49</v>
      </c>
      <c r="Q3852" s="20"/>
      <c r="R3852" s="20"/>
    </row>
    <row r="3853" spans="1:18" x14ac:dyDescent="0.3">
      <c r="A3853" s="16">
        <v>39863</v>
      </c>
      <c r="B3853" s="15">
        <v>13.95</v>
      </c>
      <c r="D3853" s="16">
        <v>39874</v>
      </c>
      <c r="E3853" s="15">
        <v>13.44</v>
      </c>
      <c r="Q3853" s="20"/>
      <c r="R3853" s="20"/>
    </row>
    <row r="3854" spans="1:18" x14ac:dyDescent="0.3">
      <c r="A3854" s="16">
        <v>39862</v>
      </c>
      <c r="B3854" s="15">
        <v>12.67</v>
      </c>
      <c r="D3854" s="16">
        <v>39871</v>
      </c>
      <c r="E3854" s="15">
        <v>13.33</v>
      </c>
      <c r="Q3854" s="20"/>
      <c r="R3854" s="20"/>
    </row>
    <row r="3855" spans="1:18" x14ac:dyDescent="0.3">
      <c r="A3855" s="16">
        <v>39861</v>
      </c>
      <c r="B3855" s="15">
        <v>11.48</v>
      </c>
      <c r="D3855" s="16">
        <v>39870</v>
      </c>
      <c r="E3855" s="15">
        <v>13.84</v>
      </c>
      <c r="Q3855" s="20"/>
      <c r="R3855" s="20"/>
    </row>
    <row r="3856" spans="1:18" x14ac:dyDescent="0.3">
      <c r="A3856" s="16">
        <v>39860</v>
      </c>
      <c r="B3856" s="15">
        <v>11.48</v>
      </c>
      <c r="D3856" s="16">
        <v>39869</v>
      </c>
      <c r="E3856" s="15">
        <v>12.87</v>
      </c>
      <c r="Q3856" s="20"/>
      <c r="R3856" s="20"/>
    </row>
    <row r="3857" spans="1:18" x14ac:dyDescent="0.3">
      <c r="A3857" s="16">
        <v>39857</v>
      </c>
      <c r="B3857" s="15">
        <v>11.67</v>
      </c>
      <c r="D3857" s="16">
        <v>39868</v>
      </c>
      <c r="E3857" s="15">
        <v>12.39</v>
      </c>
      <c r="Q3857" s="20"/>
      <c r="R3857" s="20"/>
    </row>
    <row r="3858" spans="1:18" x14ac:dyDescent="0.3">
      <c r="A3858" s="16">
        <v>39856</v>
      </c>
      <c r="B3858" s="15">
        <v>11.3</v>
      </c>
      <c r="D3858" s="16">
        <v>39867</v>
      </c>
      <c r="E3858" s="15">
        <v>12.63</v>
      </c>
      <c r="Q3858" s="20"/>
      <c r="R3858" s="20"/>
    </row>
    <row r="3859" spans="1:18" x14ac:dyDescent="0.3">
      <c r="A3859" s="16">
        <v>39855</v>
      </c>
      <c r="B3859" s="15">
        <v>11.43</v>
      </c>
      <c r="D3859" s="16">
        <v>39864</v>
      </c>
      <c r="E3859" s="15">
        <v>13.05</v>
      </c>
      <c r="Q3859" s="20"/>
      <c r="R3859" s="20"/>
    </row>
    <row r="3860" spans="1:18" x14ac:dyDescent="0.3">
      <c r="A3860" s="16">
        <v>39854</v>
      </c>
      <c r="B3860" s="15">
        <v>12.07</v>
      </c>
      <c r="D3860" s="16">
        <v>39863</v>
      </c>
      <c r="E3860" s="15">
        <v>13.95</v>
      </c>
      <c r="Q3860" s="20"/>
      <c r="R3860" s="20"/>
    </row>
    <row r="3861" spans="1:18" x14ac:dyDescent="0.3">
      <c r="A3861" s="16">
        <v>39853</v>
      </c>
      <c r="B3861" s="15">
        <v>12.7</v>
      </c>
      <c r="D3861" s="16">
        <v>39862</v>
      </c>
      <c r="E3861" s="15">
        <v>12.67</v>
      </c>
      <c r="Q3861" s="20"/>
      <c r="R3861" s="20"/>
    </row>
    <row r="3862" spans="1:18" x14ac:dyDescent="0.3">
      <c r="A3862" s="16">
        <v>39850</v>
      </c>
      <c r="B3862" s="15">
        <v>12.6</v>
      </c>
      <c r="D3862" s="16">
        <v>39861</v>
      </c>
      <c r="E3862" s="15">
        <v>11.48</v>
      </c>
      <c r="Q3862" s="20"/>
      <c r="R3862" s="20"/>
    </row>
    <row r="3863" spans="1:18" x14ac:dyDescent="0.3">
      <c r="A3863" s="16">
        <v>39849</v>
      </c>
      <c r="B3863" s="15">
        <v>12.73</v>
      </c>
      <c r="D3863" s="16">
        <v>39860</v>
      </c>
      <c r="E3863" s="15">
        <v>11.48</v>
      </c>
      <c r="Q3863" s="20"/>
      <c r="R3863" s="20"/>
    </row>
    <row r="3864" spans="1:18" x14ac:dyDescent="0.3">
      <c r="A3864" s="16">
        <v>39848</v>
      </c>
      <c r="B3864" s="15">
        <v>12.98</v>
      </c>
      <c r="D3864" s="16">
        <v>39857</v>
      </c>
      <c r="E3864" s="15">
        <v>11.67</v>
      </c>
      <c r="Q3864" s="20"/>
      <c r="R3864" s="20"/>
    </row>
    <row r="3865" spans="1:18" x14ac:dyDescent="0.3">
      <c r="A3865" s="16">
        <v>39847</v>
      </c>
      <c r="B3865" s="15">
        <v>13.22</v>
      </c>
      <c r="D3865" s="16">
        <v>39856</v>
      </c>
      <c r="E3865" s="15">
        <v>11.3</v>
      </c>
      <c r="Q3865" s="20"/>
      <c r="R3865" s="20"/>
    </row>
    <row r="3866" spans="1:18" x14ac:dyDescent="0.3">
      <c r="A3866" s="16">
        <v>39846</v>
      </c>
      <c r="B3866" s="15">
        <v>13.96</v>
      </c>
      <c r="D3866" s="16">
        <v>39855</v>
      </c>
      <c r="E3866" s="15">
        <v>11.43</v>
      </c>
      <c r="Q3866" s="20"/>
      <c r="R3866" s="20"/>
    </row>
    <row r="3867" spans="1:18" x14ac:dyDescent="0.3">
      <c r="A3867" s="16">
        <v>39843</v>
      </c>
      <c r="B3867" s="15">
        <v>14.68</v>
      </c>
      <c r="D3867" s="16">
        <v>39854</v>
      </c>
      <c r="E3867" s="15">
        <v>12.07</v>
      </c>
      <c r="Q3867" s="20"/>
      <c r="R3867" s="20"/>
    </row>
    <row r="3868" spans="1:18" x14ac:dyDescent="0.3">
      <c r="A3868" s="16">
        <v>39842</v>
      </c>
      <c r="B3868" s="15">
        <v>14.76</v>
      </c>
      <c r="D3868" s="16">
        <v>39853</v>
      </c>
      <c r="E3868" s="15">
        <v>12.7</v>
      </c>
      <c r="Q3868" s="20"/>
      <c r="R3868" s="20"/>
    </row>
    <row r="3869" spans="1:18" x14ac:dyDescent="0.3">
      <c r="A3869" s="16">
        <v>39841</v>
      </c>
      <c r="B3869" s="15">
        <v>14.65</v>
      </c>
      <c r="D3869" s="16">
        <v>39850</v>
      </c>
      <c r="E3869" s="15">
        <v>12.6</v>
      </c>
      <c r="Q3869" s="20"/>
      <c r="R3869" s="20"/>
    </row>
    <row r="3870" spans="1:18" x14ac:dyDescent="0.3">
      <c r="A3870" s="16">
        <v>39840</v>
      </c>
      <c r="B3870" s="15">
        <v>14.52</v>
      </c>
      <c r="D3870" s="16">
        <v>39849</v>
      </c>
      <c r="E3870" s="15">
        <v>12.73</v>
      </c>
      <c r="Q3870" s="20"/>
      <c r="R3870" s="20"/>
    </row>
    <row r="3871" spans="1:18" x14ac:dyDescent="0.3">
      <c r="A3871" s="16">
        <v>39839</v>
      </c>
      <c r="B3871" s="15">
        <v>14.7</v>
      </c>
      <c r="D3871" s="16">
        <v>39848</v>
      </c>
      <c r="E3871" s="15">
        <v>12.98</v>
      </c>
      <c r="Q3871" s="20"/>
      <c r="R3871" s="20"/>
    </row>
    <row r="3872" spans="1:18" x14ac:dyDescent="0.3">
      <c r="A3872" s="16">
        <v>39836</v>
      </c>
      <c r="B3872" s="15">
        <v>14.58</v>
      </c>
      <c r="D3872" s="16">
        <v>39847</v>
      </c>
      <c r="E3872" s="15">
        <v>13.22</v>
      </c>
      <c r="Q3872" s="20"/>
      <c r="R3872" s="20"/>
    </row>
    <row r="3873" spans="1:18" x14ac:dyDescent="0.3">
      <c r="A3873" s="16">
        <v>39835</v>
      </c>
      <c r="B3873" s="15">
        <v>14.53</v>
      </c>
      <c r="D3873" s="16">
        <v>39846</v>
      </c>
      <c r="E3873" s="15">
        <v>13.96</v>
      </c>
      <c r="Q3873" s="20"/>
      <c r="R3873" s="20"/>
    </row>
    <row r="3874" spans="1:18" x14ac:dyDescent="0.3">
      <c r="A3874" s="16">
        <v>39834</v>
      </c>
      <c r="B3874" s="15">
        <v>14.66</v>
      </c>
      <c r="D3874" s="16">
        <v>39843</v>
      </c>
      <c r="E3874" s="15">
        <v>14.68</v>
      </c>
      <c r="Q3874" s="20"/>
      <c r="R3874" s="20"/>
    </row>
    <row r="3875" spans="1:18" x14ac:dyDescent="0.3">
      <c r="A3875" s="16">
        <v>39833</v>
      </c>
      <c r="B3875" s="15">
        <v>14.68</v>
      </c>
      <c r="D3875" s="16">
        <v>39842</v>
      </c>
      <c r="E3875" s="15">
        <v>14.76</v>
      </c>
      <c r="Q3875" s="20"/>
      <c r="R3875" s="20"/>
    </row>
    <row r="3876" spans="1:18" x14ac:dyDescent="0.3">
      <c r="A3876" s="16">
        <v>39832</v>
      </c>
      <c r="B3876" s="15">
        <v>14.76</v>
      </c>
      <c r="D3876" s="16">
        <v>39841</v>
      </c>
      <c r="E3876" s="15">
        <v>14.65</v>
      </c>
      <c r="Q3876" s="20"/>
      <c r="R3876" s="20"/>
    </row>
    <row r="3877" spans="1:18" x14ac:dyDescent="0.3">
      <c r="A3877" s="16">
        <v>39829</v>
      </c>
      <c r="B3877" s="15">
        <v>15.78</v>
      </c>
      <c r="D3877" s="16">
        <v>39840</v>
      </c>
      <c r="E3877" s="15">
        <v>14.52</v>
      </c>
      <c r="Q3877" s="20"/>
      <c r="R3877" s="20"/>
    </row>
    <row r="3878" spans="1:18" x14ac:dyDescent="0.3">
      <c r="A3878" s="16">
        <v>39828</v>
      </c>
      <c r="B3878" s="15">
        <v>16.420000000000002</v>
      </c>
      <c r="D3878" s="16">
        <v>39839</v>
      </c>
      <c r="E3878" s="15">
        <v>14.7</v>
      </c>
      <c r="Q3878" s="20"/>
      <c r="R3878" s="20"/>
    </row>
    <row r="3879" spans="1:18" x14ac:dyDescent="0.3">
      <c r="A3879" s="16">
        <v>39827</v>
      </c>
      <c r="B3879" s="15">
        <v>16.47</v>
      </c>
      <c r="D3879" s="16">
        <v>39836</v>
      </c>
      <c r="E3879" s="15">
        <v>14.58</v>
      </c>
      <c r="Q3879" s="20"/>
      <c r="R3879" s="20"/>
    </row>
    <row r="3880" spans="1:18" x14ac:dyDescent="0.3">
      <c r="A3880" s="16">
        <v>39826</v>
      </c>
      <c r="B3880" s="15">
        <v>17.04</v>
      </c>
      <c r="D3880" s="16">
        <v>39835</v>
      </c>
      <c r="E3880" s="15">
        <v>14.53</v>
      </c>
      <c r="Q3880" s="20"/>
      <c r="R3880" s="20"/>
    </row>
    <row r="3881" spans="1:18" x14ac:dyDescent="0.3">
      <c r="A3881" s="16">
        <v>39825</v>
      </c>
      <c r="B3881" s="15">
        <v>17.239999999999998</v>
      </c>
      <c r="D3881" s="16">
        <v>39834</v>
      </c>
      <c r="E3881" s="15">
        <v>14.66</v>
      </c>
      <c r="Q3881" s="20"/>
      <c r="R3881" s="20"/>
    </row>
    <row r="3882" spans="1:18" x14ac:dyDescent="0.3">
      <c r="A3882" s="16">
        <v>39822</v>
      </c>
      <c r="B3882" s="15">
        <v>17.899999999999999</v>
      </c>
      <c r="D3882" s="16">
        <v>39833</v>
      </c>
      <c r="E3882" s="15">
        <v>14.68</v>
      </c>
      <c r="Q3882" s="20"/>
      <c r="R3882" s="20"/>
    </row>
    <row r="3883" spans="1:18" x14ac:dyDescent="0.3">
      <c r="A3883" s="16">
        <v>39821</v>
      </c>
      <c r="B3883" s="15">
        <v>18.399999999999999</v>
      </c>
      <c r="D3883" s="16">
        <v>39832</v>
      </c>
      <c r="E3883" s="15">
        <v>14.76</v>
      </c>
      <c r="Q3883" s="20"/>
      <c r="R3883" s="20"/>
    </row>
    <row r="3884" spans="1:18" x14ac:dyDescent="0.3">
      <c r="A3884" s="16">
        <v>39820</v>
      </c>
      <c r="B3884" s="15">
        <v>19.2</v>
      </c>
      <c r="D3884" s="16">
        <v>39829</v>
      </c>
      <c r="E3884" s="15">
        <v>15.78</v>
      </c>
      <c r="Q3884" s="20"/>
      <c r="R3884" s="20"/>
    </row>
    <row r="3885" spans="1:18" x14ac:dyDescent="0.3">
      <c r="A3885" s="16">
        <v>39819</v>
      </c>
      <c r="B3885" s="15">
        <v>19.57</v>
      </c>
      <c r="D3885" s="16">
        <v>39828</v>
      </c>
      <c r="E3885" s="15">
        <v>16.420000000000002</v>
      </c>
      <c r="Q3885" s="20"/>
      <c r="R3885" s="20"/>
    </row>
    <row r="3886" spans="1:18" x14ac:dyDescent="0.3">
      <c r="A3886" s="16">
        <v>39818</v>
      </c>
      <c r="B3886" s="15">
        <v>19.690000000000001</v>
      </c>
      <c r="D3886" s="16">
        <v>39827</v>
      </c>
      <c r="E3886" s="15">
        <v>16.47</v>
      </c>
      <c r="Q3886" s="20"/>
      <c r="R3886" s="20"/>
    </row>
    <row r="3887" spans="1:18" x14ac:dyDescent="0.3">
      <c r="A3887" s="16">
        <v>39815</v>
      </c>
      <c r="B3887" s="15">
        <v>19.829999999999998</v>
      </c>
      <c r="D3887" s="16">
        <v>39826</v>
      </c>
      <c r="E3887" s="15">
        <v>17.04</v>
      </c>
      <c r="Q3887" s="20"/>
      <c r="R3887" s="20"/>
    </row>
    <row r="3888" spans="1:18" x14ac:dyDescent="0.3">
      <c r="A3888" s="16">
        <v>39813</v>
      </c>
      <c r="B3888" s="15">
        <v>20.18</v>
      </c>
      <c r="D3888" s="16">
        <v>39825</v>
      </c>
      <c r="E3888" s="15">
        <v>17.239999999999998</v>
      </c>
      <c r="Q3888" s="20"/>
      <c r="R3888" s="20"/>
    </row>
    <row r="3889" spans="1:18" x14ac:dyDescent="0.3">
      <c r="A3889" s="16">
        <v>39812</v>
      </c>
      <c r="B3889" s="15">
        <v>20.3</v>
      </c>
      <c r="D3889" s="16">
        <v>39822</v>
      </c>
      <c r="E3889" s="15">
        <v>17.899999999999999</v>
      </c>
      <c r="Q3889" s="20"/>
      <c r="R3889" s="20"/>
    </row>
    <row r="3890" spans="1:18" x14ac:dyDescent="0.3">
      <c r="A3890" s="16">
        <v>39811</v>
      </c>
      <c r="B3890" s="15">
        <v>20.13</v>
      </c>
      <c r="D3890" s="16">
        <v>39821</v>
      </c>
      <c r="E3890" s="15">
        <v>18.399999999999999</v>
      </c>
      <c r="Q3890" s="20"/>
      <c r="R3890" s="20"/>
    </row>
    <row r="3891" spans="1:18" x14ac:dyDescent="0.3">
      <c r="A3891" s="16">
        <v>39808</v>
      </c>
      <c r="B3891" s="15">
        <v>19.97</v>
      </c>
      <c r="D3891" s="16">
        <v>39820</v>
      </c>
      <c r="E3891" s="15">
        <v>19.2</v>
      </c>
      <c r="Q3891" s="20"/>
      <c r="R3891" s="20"/>
    </row>
    <row r="3892" spans="1:18" x14ac:dyDescent="0.3">
      <c r="A3892" s="16">
        <v>39806</v>
      </c>
      <c r="B3892" s="15">
        <v>19.97</v>
      </c>
      <c r="D3892" s="16">
        <v>39819</v>
      </c>
      <c r="E3892" s="15">
        <v>19.57</v>
      </c>
      <c r="Q3892" s="20"/>
      <c r="R3892" s="20"/>
    </row>
    <row r="3893" spans="1:18" x14ac:dyDescent="0.3">
      <c r="A3893" s="16">
        <v>39805</v>
      </c>
      <c r="B3893" s="15">
        <v>20.09</v>
      </c>
      <c r="D3893" s="16">
        <v>39818</v>
      </c>
      <c r="E3893" s="15">
        <v>19.690000000000001</v>
      </c>
      <c r="Q3893" s="20"/>
      <c r="R3893" s="20"/>
    </row>
    <row r="3894" spans="1:18" x14ac:dyDescent="0.3">
      <c r="A3894" s="16">
        <v>39804</v>
      </c>
      <c r="B3894" s="15">
        <v>20.329999999999998</v>
      </c>
      <c r="D3894" s="16">
        <v>39815</v>
      </c>
      <c r="E3894" s="15">
        <v>19.829999999999998</v>
      </c>
      <c r="Q3894" s="20"/>
      <c r="R3894" s="20"/>
    </row>
    <row r="3895" spans="1:18" x14ac:dyDescent="0.3">
      <c r="A3895" s="16">
        <v>39801</v>
      </c>
      <c r="B3895" s="15">
        <v>20</v>
      </c>
      <c r="D3895" s="16">
        <v>39813</v>
      </c>
      <c r="E3895" s="15">
        <v>20.18</v>
      </c>
      <c r="Q3895" s="20"/>
      <c r="R3895" s="20"/>
    </row>
    <row r="3896" spans="1:18" x14ac:dyDescent="0.3">
      <c r="A3896" s="16">
        <v>39800</v>
      </c>
      <c r="B3896" s="15">
        <v>19.98</v>
      </c>
      <c r="D3896" s="16">
        <v>39812</v>
      </c>
      <c r="E3896" s="15">
        <v>20.3</v>
      </c>
      <c r="Q3896" s="20"/>
      <c r="R3896" s="20"/>
    </row>
    <row r="3897" spans="1:18" x14ac:dyDescent="0.3">
      <c r="A3897" s="16">
        <v>39799</v>
      </c>
      <c r="B3897" s="15">
        <v>20.18</v>
      </c>
      <c r="D3897" s="16">
        <v>39811</v>
      </c>
      <c r="E3897" s="15">
        <v>20.13</v>
      </c>
      <c r="Q3897" s="20"/>
      <c r="R3897" s="20"/>
    </row>
    <row r="3898" spans="1:18" x14ac:dyDescent="0.3">
      <c r="A3898" s="16">
        <v>39798</v>
      </c>
      <c r="B3898" s="15">
        <v>20.28</v>
      </c>
      <c r="D3898" s="16">
        <v>39808</v>
      </c>
      <c r="E3898" s="15">
        <v>19.97</v>
      </c>
      <c r="Q3898" s="20"/>
      <c r="R3898" s="20"/>
    </row>
    <row r="3899" spans="1:18" x14ac:dyDescent="0.3">
      <c r="A3899" s="16">
        <v>39797</v>
      </c>
      <c r="B3899" s="15">
        <v>20.39</v>
      </c>
      <c r="D3899" s="16">
        <v>39806</v>
      </c>
      <c r="E3899" s="15">
        <v>19.97</v>
      </c>
      <c r="Q3899" s="20"/>
      <c r="R3899" s="20"/>
    </row>
    <row r="3900" spans="1:18" x14ac:dyDescent="0.3">
      <c r="A3900" s="16">
        <v>39794</v>
      </c>
      <c r="B3900" s="15">
        <v>19.97</v>
      </c>
      <c r="D3900" s="16">
        <v>39805</v>
      </c>
      <c r="E3900" s="15">
        <v>20.09</v>
      </c>
      <c r="Q3900" s="20"/>
      <c r="R3900" s="20"/>
    </row>
    <row r="3901" spans="1:18" x14ac:dyDescent="0.3">
      <c r="A3901" s="16">
        <v>39793</v>
      </c>
      <c r="B3901" s="15">
        <v>20.02</v>
      </c>
      <c r="D3901" s="16">
        <v>39804</v>
      </c>
      <c r="E3901" s="15">
        <v>20.329999999999998</v>
      </c>
      <c r="Q3901" s="20"/>
      <c r="R3901" s="20"/>
    </row>
    <row r="3902" spans="1:18" x14ac:dyDescent="0.3">
      <c r="A3902" s="16">
        <v>39792</v>
      </c>
      <c r="B3902" s="15">
        <v>19.38</v>
      </c>
      <c r="D3902" s="16">
        <v>39801</v>
      </c>
      <c r="E3902" s="15">
        <v>20</v>
      </c>
      <c r="Q3902" s="20"/>
      <c r="R3902" s="20"/>
    </row>
    <row r="3903" spans="1:18" x14ac:dyDescent="0.3">
      <c r="A3903" s="16">
        <v>39791</v>
      </c>
      <c r="B3903" s="15">
        <v>19.190000000000001</v>
      </c>
      <c r="D3903" s="16">
        <v>39800</v>
      </c>
      <c r="E3903" s="15">
        <v>19.98</v>
      </c>
      <c r="Q3903" s="20"/>
      <c r="R3903" s="20"/>
    </row>
    <row r="3904" spans="1:18" x14ac:dyDescent="0.3">
      <c r="A3904" s="16">
        <v>39790</v>
      </c>
      <c r="B3904" s="15">
        <v>19.399999999999999</v>
      </c>
      <c r="D3904" s="16">
        <v>39799</v>
      </c>
      <c r="E3904" s="15">
        <v>20.18</v>
      </c>
      <c r="Q3904" s="20"/>
      <c r="R3904" s="20"/>
    </row>
    <row r="3905" spans="1:18" x14ac:dyDescent="0.3">
      <c r="A3905" s="16">
        <v>39787</v>
      </c>
      <c r="B3905" s="15">
        <v>18.579999999999998</v>
      </c>
      <c r="D3905" s="16">
        <v>39798</v>
      </c>
      <c r="E3905" s="15">
        <v>18.05</v>
      </c>
      <c r="Q3905" s="20"/>
      <c r="R3905" s="20"/>
    </row>
    <row r="3906" spans="1:18" x14ac:dyDescent="0.3">
      <c r="A3906" s="16">
        <v>39786</v>
      </c>
      <c r="B3906" s="15">
        <v>19.760000000000002</v>
      </c>
      <c r="D3906" s="16">
        <v>39797</v>
      </c>
      <c r="E3906" s="15">
        <v>18.16</v>
      </c>
      <c r="Q3906" s="20"/>
      <c r="R3906" s="20"/>
    </row>
    <row r="3907" spans="1:18" x14ac:dyDescent="0.3">
      <c r="A3907" s="16">
        <v>39785</v>
      </c>
      <c r="B3907" s="15">
        <v>20.25</v>
      </c>
      <c r="D3907" s="16">
        <v>39794</v>
      </c>
      <c r="E3907" s="15">
        <v>17.75</v>
      </c>
      <c r="Q3907" s="20"/>
      <c r="R3907" s="20"/>
    </row>
    <row r="3908" spans="1:18" x14ac:dyDescent="0.3">
      <c r="A3908" s="16">
        <v>39784</v>
      </c>
      <c r="B3908" s="15">
        <v>20.47</v>
      </c>
      <c r="D3908" s="16">
        <v>39793</v>
      </c>
      <c r="E3908" s="15">
        <v>17.8</v>
      </c>
      <c r="Q3908" s="20"/>
      <c r="R3908" s="20"/>
    </row>
    <row r="3909" spans="1:18" x14ac:dyDescent="0.3">
      <c r="A3909" s="16">
        <v>39783</v>
      </c>
      <c r="B3909" s="15">
        <v>20.62</v>
      </c>
      <c r="D3909" s="16">
        <v>39792</v>
      </c>
      <c r="E3909" s="15">
        <v>17.16</v>
      </c>
      <c r="Q3909" s="20"/>
      <c r="R3909" s="20"/>
    </row>
    <row r="3910" spans="1:18" x14ac:dyDescent="0.3">
      <c r="D3910" s="16">
        <v>39791</v>
      </c>
      <c r="E3910" s="15">
        <v>16.989999999999998</v>
      </c>
    </row>
    <row r="3911" spans="1:18" x14ac:dyDescent="0.3">
      <c r="D3911" s="16">
        <v>39790</v>
      </c>
      <c r="E3911" s="15">
        <v>17.2</v>
      </c>
    </row>
    <row r="3912" spans="1:18" x14ac:dyDescent="0.3">
      <c r="D3912" s="16">
        <v>39787</v>
      </c>
      <c r="E3912" s="15">
        <v>16.38</v>
      </c>
    </row>
    <row r="3913" spans="1:18" x14ac:dyDescent="0.3">
      <c r="D3913" s="16">
        <v>39786</v>
      </c>
      <c r="E3913" s="15">
        <v>17.649999999999999</v>
      </c>
    </row>
    <row r="3914" spans="1:18" x14ac:dyDescent="0.3">
      <c r="D3914" s="16">
        <v>39785</v>
      </c>
      <c r="E3914" s="15">
        <v>18.05</v>
      </c>
    </row>
    <row r="3915" spans="1:18" x14ac:dyDescent="0.3">
      <c r="D3915" s="16">
        <v>39784</v>
      </c>
      <c r="E3915" s="15">
        <v>18.27</v>
      </c>
    </row>
    <row r="3916" spans="1:18" x14ac:dyDescent="0.3">
      <c r="D3916" s="16">
        <v>39783</v>
      </c>
      <c r="E3916" s="15">
        <v>18.420000000000002</v>
      </c>
    </row>
    <row r="3917" spans="1:18" x14ac:dyDescent="0.3">
      <c r="D3917" s="16">
        <v>39780</v>
      </c>
      <c r="E3917" s="15">
        <v>18.510000000000002</v>
      </c>
    </row>
    <row r="3918" spans="1:18" x14ac:dyDescent="0.3">
      <c r="D3918" s="16">
        <v>39779</v>
      </c>
      <c r="E3918" s="15">
        <v>19.23</v>
      </c>
    </row>
    <row r="3919" spans="1:18" x14ac:dyDescent="0.3">
      <c r="D3919" s="16">
        <v>39778</v>
      </c>
      <c r="E3919" s="15">
        <v>18.41</v>
      </c>
    </row>
    <row r="3920" spans="1:18" x14ac:dyDescent="0.3">
      <c r="D3920" s="16">
        <v>39777</v>
      </c>
      <c r="E3920" s="15">
        <v>18.68</v>
      </c>
    </row>
    <row r="3921" spans="4:5" x14ac:dyDescent="0.3">
      <c r="D3921" s="16">
        <v>39776</v>
      </c>
      <c r="E3921" s="15">
        <v>18.72</v>
      </c>
    </row>
    <row r="3922" spans="4:5" x14ac:dyDescent="0.3">
      <c r="D3922" s="16">
        <v>39773</v>
      </c>
      <c r="E3922" s="15">
        <v>17.79</v>
      </c>
    </row>
    <row r="3923" spans="4:5" x14ac:dyDescent="0.3">
      <c r="D3923" s="16">
        <v>39772</v>
      </c>
      <c r="E3923" s="15">
        <v>17.7</v>
      </c>
    </row>
    <row r="3924" spans="4:5" x14ac:dyDescent="0.3">
      <c r="D3924" s="16">
        <v>39771</v>
      </c>
      <c r="E3924" s="15">
        <v>19.43</v>
      </c>
    </row>
    <row r="3925" spans="4:5" x14ac:dyDescent="0.3">
      <c r="D3925" s="16">
        <v>39770</v>
      </c>
      <c r="E3925" s="15">
        <v>19.7</v>
      </c>
    </row>
    <row r="3926" spans="4:5" x14ac:dyDescent="0.3">
      <c r="D3926" s="16">
        <v>39769</v>
      </c>
      <c r="E3926" s="15">
        <v>20.13</v>
      </c>
    </row>
    <row r="3927" spans="4:5" x14ac:dyDescent="0.3">
      <c r="D3927" s="16">
        <v>39766</v>
      </c>
      <c r="E3927" s="15">
        <v>20.41</v>
      </c>
    </row>
    <row r="3928" spans="4:5" x14ac:dyDescent="0.3">
      <c r="D3928" s="16">
        <v>39765</v>
      </c>
      <c r="E3928" s="15">
        <v>20.8</v>
      </c>
    </row>
    <row r="3929" spans="4:5" x14ac:dyDescent="0.3">
      <c r="D3929" s="16">
        <v>39764</v>
      </c>
      <c r="E3929" s="15">
        <v>20.91</v>
      </c>
    </row>
    <row r="3930" spans="4:5" x14ac:dyDescent="0.3">
      <c r="D3930" s="16">
        <v>39763</v>
      </c>
      <c r="E3930" s="15">
        <v>21.13</v>
      </c>
    </row>
    <row r="3931" spans="4:5" x14ac:dyDescent="0.3">
      <c r="D3931" s="16">
        <v>39762</v>
      </c>
      <c r="E3931" s="15">
        <v>21.64</v>
      </c>
    </row>
    <row r="3932" spans="4:5" x14ac:dyDescent="0.3">
      <c r="D3932" s="16">
        <v>39759</v>
      </c>
      <c r="E3932" s="15">
        <v>21.65</v>
      </c>
    </row>
    <row r="3933" spans="4:5" x14ac:dyDescent="0.3">
      <c r="D3933" s="16">
        <v>39758</v>
      </c>
      <c r="E3933" s="15">
        <v>21</v>
      </c>
    </row>
    <row r="3934" spans="4:5" x14ac:dyDescent="0.3">
      <c r="D3934" s="16">
        <v>39757</v>
      </c>
      <c r="E3934" s="15">
        <v>21.35</v>
      </c>
    </row>
    <row r="3935" spans="4:5" x14ac:dyDescent="0.3">
      <c r="D3935" s="16">
        <v>39756</v>
      </c>
      <c r="E3935" s="15">
        <v>21.69</v>
      </c>
    </row>
    <row r="3936" spans="4:5" x14ac:dyDescent="0.3">
      <c r="D3936" s="16">
        <v>39755</v>
      </c>
      <c r="E3936" s="15">
        <v>20.95</v>
      </c>
    </row>
    <row r="3937" spans="4:5" x14ac:dyDescent="0.3">
      <c r="D3937" s="16">
        <v>39752</v>
      </c>
      <c r="E3937" s="15">
        <v>20.68</v>
      </c>
    </row>
    <row r="3938" spans="4:5" x14ac:dyDescent="0.3">
      <c r="D3938" s="16">
        <v>39751</v>
      </c>
      <c r="E3938" s="15">
        <v>20.85</v>
      </c>
    </row>
    <row r="3939" spans="4:5" x14ac:dyDescent="0.3">
      <c r="D3939" s="16">
        <v>39750</v>
      </c>
      <c r="E3939" s="15">
        <v>21.01</v>
      </c>
    </row>
    <row r="3940" spans="4:5" x14ac:dyDescent="0.3">
      <c r="D3940" s="16">
        <v>39749</v>
      </c>
      <c r="E3940" s="15">
        <v>20.16</v>
      </c>
    </row>
    <row r="3941" spans="4:5" x14ac:dyDescent="0.3">
      <c r="D3941" s="16">
        <v>39748</v>
      </c>
      <c r="E3941" s="15">
        <v>20.51</v>
      </c>
    </row>
    <row r="3942" spans="4:5" x14ac:dyDescent="0.3">
      <c r="D3942" s="16">
        <v>39745</v>
      </c>
      <c r="E3942" s="15">
        <v>22.32</v>
      </c>
    </row>
    <row r="3943" spans="4:5" x14ac:dyDescent="0.3">
      <c r="D3943" s="16">
        <v>39744</v>
      </c>
      <c r="E3943" s="15">
        <v>23.48</v>
      </c>
    </row>
    <row r="3944" spans="4:5" x14ac:dyDescent="0.3">
      <c r="D3944" s="16">
        <v>39743</v>
      </c>
      <c r="E3944" s="15">
        <v>23.4</v>
      </c>
    </row>
    <row r="3945" spans="4:5" x14ac:dyDescent="0.3">
      <c r="D3945" s="16">
        <v>39742</v>
      </c>
      <c r="E3945" s="15">
        <v>24.73</v>
      </c>
    </row>
    <row r="3946" spans="4:5" x14ac:dyDescent="0.3">
      <c r="D3946" s="16">
        <v>39741</v>
      </c>
      <c r="E3946" s="15">
        <v>25.38</v>
      </c>
    </row>
    <row r="3947" spans="4:5" x14ac:dyDescent="0.3">
      <c r="D3947" s="16">
        <v>39738</v>
      </c>
      <c r="E3947" s="15">
        <v>25.27</v>
      </c>
    </row>
    <row r="3948" spans="4:5" x14ac:dyDescent="0.3">
      <c r="D3948" s="16">
        <v>39737</v>
      </c>
      <c r="E3948" s="15">
        <v>25.45</v>
      </c>
    </row>
    <row r="3949" spans="4:5" x14ac:dyDescent="0.3">
      <c r="D3949" s="16">
        <v>39736</v>
      </c>
      <c r="E3949" s="15">
        <v>25.97</v>
      </c>
    </row>
    <row r="3950" spans="4:5" x14ac:dyDescent="0.3">
      <c r="D3950" s="16">
        <v>39735</v>
      </c>
      <c r="E3950" s="15">
        <v>26.34</v>
      </c>
    </row>
    <row r="3951" spans="4:5" x14ac:dyDescent="0.3">
      <c r="D3951" s="16">
        <v>39734</v>
      </c>
      <c r="E3951" s="15">
        <v>25.94</v>
      </c>
    </row>
    <row r="3952" spans="4:5" x14ac:dyDescent="0.3">
      <c r="D3952" s="16">
        <v>39731</v>
      </c>
      <c r="E3952" s="15">
        <v>25.44</v>
      </c>
    </row>
    <row r="3953" spans="4:5" x14ac:dyDescent="0.3">
      <c r="D3953" s="16">
        <v>39730</v>
      </c>
      <c r="E3953" s="15">
        <v>26.15</v>
      </c>
    </row>
    <row r="3954" spans="4:5" x14ac:dyDescent="0.3">
      <c r="D3954" s="16">
        <v>39729</v>
      </c>
      <c r="E3954" s="15">
        <v>25.29</v>
      </c>
    </row>
    <row r="3955" spans="4:5" x14ac:dyDescent="0.3">
      <c r="D3955" s="16">
        <v>39728</v>
      </c>
      <c r="E3955" s="15">
        <v>25.77</v>
      </c>
    </row>
    <row r="3956" spans="4:5" x14ac:dyDescent="0.3">
      <c r="D3956" s="16">
        <v>39727</v>
      </c>
      <c r="E3956" s="15">
        <v>25.9</v>
      </c>
    </row>
    <row r="3957" spans="4:5" x14ac:dyDescent="0.3">
      <c r="D3957" s="16">
        <v>39724</v>
      </c>
      <c r="E3957" s="15">
        <v>27.01</v>
      </c>
    </row>
    <row r="3958" spans="4:5" x14ac:dyDescent="0.3">
      <c r="D3958" s="16">
        <v>39723</v>
      </c>
      <c r="E3958" s="15">
        <v>27.1</v>
      </c>
    </row>
    <row r="3959" spans="4:5" x14ac:dyDescent="0.3">
      <c r="D3959" s="16">
        <v>39722</v>
      </c>
      <c r="E3959" s="15">
        <v>26.82</v>
      </c>
    </row>
    <row r="3960" spans="4:5" x14ac:dyDescent="0.3">
      <c r="D3960" s="16">
        <v>39721</v>
      </c>
      <c r="E3960" s="15">
        <v>26.23</v>
      </c>
    </row>
    <row r="3961" spans="4:5" x14ac:dyDescent="0.3">
      <c r="D3961" s="16">
        <v>39720</v>
      </c>
      <c r="E3961" s="15">
        <v>27.14</v>
      </c>
    </row>
    <row r="3962" spans="4:5" x14ac:dyDescent="0.3">
      <c r="D3962" s="16">
        <v>39717</v>
      </c>
      <c r="E3962" s="15">
        <v>28.5</v>
      </c>
    </row>
    <row r="3963" spans="4:5" x14ac:dyDescent="0.3">
      <c r="D3963" s="16">
        <v>39716</v>
      </c>
      <c r="E3963" s="15">
        <v>28.53</v>
      </c>
    </row>
    <row r="3964" spans="4:5" x14ac:dyDescent="0.3">
      <c r="D3964" s="16">
        <v>39715</v>
      </c>
      <c r="E3964" s="15">
        <v>28.69</v>
      </c>
    </row>
    <row r="3965" spans="4:5" x14ac:dyDescent="0.3">
      <c r="D3965" s="16">
        <v>39714</v>
      </c>
      <c r="E3965" s="15">
        <v>29.27</v>
      </c>
    </row>
    <row r="3966" spans="4:5" x14ac:dyDescent="0.3">
      <c r="D3966" s="16">
        <v>39713</v>
      </c>
      <c r="E3966" s="15">
        <v>29.15</v>
      </c>
    </row>
    <row r="3967" spans="4:5" x14ac:dyDescent="0.3">
      <c r="D3967" s="16">
        <v>39710</v>
      </c>
      <c r="E3967" s="15">
        <v>28.98</v>
      </c>
    </row>
    <row r="3968" spans="4:5" x14ac:dyDescent="0.3">
      <c r="D3968" s="16">
        <v>39709</v>
      </c>
      <c r="E3968" s="15">
        <v>28.04</v>
      </c>
    </row>
    <row r="3969" spans="4:5" x14ac:dyDescent="0.3">
      <c r="D3969" s="16">
        <v>39708</v>
      </c>
      <c r="E3969" s="15">
        <v>27.5</v>
      </c>
    </row>
    <row r="3970" spans="4:5" x14ac:dyDescent="0.3">
      <c r="D3970" s="16">
        <v>39707</v>
      </c>
      <c r="E3970" s="15">
        <v>27.07</v>
      </c>
    </row>
    <row r="3971" spans="4:5" x14ac:dyDescent="0.3">
      <c r="D3971" s="16">
        <v>39706</v>
      </c>
      <c r="E3971" s="15">
        <v>27.2</v>
      </c>
    </row>
    <row r="3972" spans="4:5" x14ac:dyDescent="0.3">
      <c r="D3972" s="16">
        <v>39703</v>
      </c>
      <c r="E3972" s="15">
        <v>28.07</v>
      </c>
    </row>
    <row r="3973" spans="4:5" x14ac:dyDescent="0.3">
      <c r="D3973" s="16">
        <v>39702</v>
      </c>
      <c r="E3973" s="15">
        <v>27.24</v>
      </c>
    </row>
    <row r="3974" spans="4:5" x14ac:dyDescent="0.3">
      <c r="D3974" s="16">
        <v>39701</v>
      </c>
      <c r="E3974" s="15">
        <v>26.96</v>
      </c>
    </row>
    <row r="3975" spans="4:5" x14ac:dyDescent="0.3">
      <c r="D3975" s="16">
        <v>39700</v>
      </c>
      <c r="E3975" s="15">
        <v>27.06</v>
      </c>
    </row>
    <row r="3976" spans="4:5" x14ac:dyDescent="0.3">
      <c r="D3976" s="16">
        <v>39699</v>
      </c>
      <c r="E3976" s="15">
        <v>28.55</v>
      </c>
    </row>
    <row r="3977" spans="4:5" x14ac:dyDescent="0.3">
      <c r="D3977" s="16">
        <v>39696</v>
      </c>
      <c r="E3977" s="15">
        <v>28.86</v>
      </c>
    </row>
    <row r="3978" spans="4:5" x14ac:dyDescent="0.3">
      <c r="D3978" s="16">
        <v>39695</v>
      </c>
      <c r="E3978" s="15">
        <v>29.13</v>
      </c>
    </row>
    <row r="3979" spans="4:5" x14ac:dyDescent="0.3">
      <c r="D3979" s="16">
        <v>39694</v>
      </c>
      <c r="E3979" s="15">
        <v>28.91</v>
      </c>
    </row>
    <row r="3980" spans="4:5" x14ac:dyDescent="0.3">
      <c r="D3980" s="16">
        <v>39693</v>
      </c>
      <c r="E3980" s="15">
        <v>29.14</v>
      </c>
    </row>
    <row r="3981" spans="4:5" x14ac:dyDescent="0.3">
      <c r="D3981" s="16">
        <v>39692</v>
      </c>
      <c r="E3981" s="15">
        <v>29.45</v>
      </c>
    </row>
    <row r="3982" spans="4:5" x14ac:dyDescent="0.3">
      <c r="D3982" s="16">
        <v>39689</v>
      </c>
      <c r="E3982" s="15">
        <v>29.68</v>
      </c>
    </row>
    <row r="3983" spans="4:5" x14ac:dyDescent="0.3">
      <c r="D3983" s="16">
        <v>39688</v>
      </c>
      <c r="E3983" s="15">
        <v>29.74</v>
      </c>
    </row>
    <row r="3984" spans="4:5" x14ac:dyDescent="0.3">
      <c r="D3984" s="16">
        <v>39687</v>
      </c>
      <c r="E3984" s="15">
        <v>29.67</v>
      </c>
    </row>
    <row r="3985" spans="4:5" x14ac:dyDescent="0.3">
      <c r="D3985" s="16">
        <v>39686</v>
      </c>
      <c r="E3985" s="15">
        <v>29.25</v>
      </c>
    </row>
    <row r="3986" spans="4:5" x14ac:dyDescent="0.3">
      <c r="D3986" s="16">
        <v>39685</v>
      </c>
      <c r="E3986" s="15">
        <v>29.07</v>
      </c>
    </row>
    <row r="3987" spans="4:5" x14ac:dyDescent="0.3">
      <c r="D3987" s="16">
        <v>39682</v>
      </c>
      <c r="E3987" s="15">
        <v>29.13</v>
      </c>
    </row>
    <row r="3988" spans="4:5" x14ac:dyDescent="0.3">
      <c r="D3988" s="16">
        <v>39681</v>
      </c>
      <c r="E3988" s="15">
        <v>29.26</v>
      </c>
    </row>
    <row r="3989" spans="4:5" x14ac:dyDescent="0.3">
      <c r="D3989" s="16">
        <v>39680</v>
      </c>
      <c r="E3989" s="15">
        <v>28.92</v>
      </c>
    </row>
    <row r="3990" spans="4:5" x14ac:dyDescent="0.3">
      <c r="D3990" s="16">
        <v>39679</v>
      </c>
      <c r="E3990" s="15">
        <v>28.14</v>
      </c>
    </row>
    <row r="3991" spans="4:5" x14ac:dyDescent="0.3">
      <c r="D3991" s="16">
        <v>39678</v>
      </c>
      <c r="E3991" s="15">
        <v>28.07</v>
      </c>
    </row>
    <row r="3992" spans="4:5" x14ac:dyDescent="0.3">
      <c r="D3992" s="16">
        <v>39675</v>
      </c>
      <c r="E3992" s="15">
        <v>27.6</v>
      </c>
    </row>
    <row r="3993" spans="4:5" x14ac:dyDescent="0.3">
      <c r="D3993" s="16">
        <v>39674</v>
      </c>
      <c r="E3993" s="15">
        <v>27.95</v>
      </c>
    </row>
    <row r="3994" spans="4:5" x14ac:dyDescent="0.3">
      <c r="D3994" s="16">
        <v>39673</v>
      </c>
      <c r="E3994" s="15">
        <v>28.28</v>
      </c>
    </row>
    <row r="3995" spans="4:5" x14ac:dyDescent="0.3">
      <c r="D3995" s="16">
        <v>39672</v>
      </c>
      <c r="E3995" s="15">
        <v>27.93</v>
      </c>
    </row>
    <row r="3996" spans="4:5" x14ac:dyDescent="0.3">
      <c r="D3996" s="16">
        <v>39671</v>
      </c>
      <c r="E3996" s="15">
        <v>27.21</v>
      </c>
    </row>
    <row r="3997" spans="4:5" x14ac:dyDescent="0.3">
      <c r="D3997" s="16">
        <v>39668</v>
      </c>
      <c r="E3997" s="15">
        <v>27.09</v>
      </c>
    </row>
    <row r="3998" spans="4:5" x14ac:dyDescent="0.3">
      <c r="D3998" s="16">
        <v>39667</v>
      </c>
      <c r="E3998" s="15">
        <v>27.42</v>
      </c>
    </row>
    <row r="3999" spans="4:5" x14ac:dyDescent="0.3">
      <c r="D3999" s="16">
        <v>39666</v>
      </c>
      <c r="E3999" s="15">
        <v>26.76</v>
      </c>
    </row>
    <row r="4000" spans="4:5" x14ac:dyDescent="0.3">
      <c r="D4000" s="16">
        <v>39665</v>
      </c>
      <c r="E4000" s="15">
        <v>25.98</v>
      </c>
    </row>
    <row r="4001" spans="4:5" x14ac:dyDescent="0.3">
      <c r="D4001" s="16">
        <v>39664</v>
      </c>
      <c r="E4001" s="15">
        <v>25.56</v>
      </c>
    </row>
    <row r="4002" spans="4:5" x14ac:dyDescent="0.3">
      <c r="D4002" s="16">
        <v>39661</v>
      </c>
      <c r="E4002" s="15">
        <v>25.64</v>
      </c>
    </row>
    <row r="4003" spans="4:5" x14ac:dyDescent="0.3">
      <c r="D4003" s="16">
        <v>39660</v>
      </c>
      <c r="E4003" s="15">
        <v>26.39</v>
      </c>
    </row>
    <row r="4004" spans="4:5" x14ac:dyDescent="0.3">
      <c r="D4004" s="16">
        <v>39659</v>
      </c>
      <c r="E4004" s="15">
        <v>27.06</v>
      </c>
    </row>
    <row r="4005" spans="4:5" x14ac:dyDescent="0.3">
      <c r="D4005" s="16">
        <v>39658</v>
      </c>
      <c r="E4005" s="15">
        <v>28.08</v>
      </c>
    </row>
    <row r="4006" spans="4:5" x14ac:dyDescent="0.3">
      <c r="D4006" s="16">
        <v>39657</v>
      </c>
      <c r="E4006" s="15">
        <v>28.99</v>
      </c>
    </row>
    <row r="4007" spans="4:5" x14ac:dyDescent="0.3">
      <c r="D4007" s="16">
        <v>39654</v>
      </c>
      <c r="E4007" s="15">
        <v>29.68</v>
      </c>
    </row>
    <row r="4008" spans="4:5" x14ac:dyDescent="0.3">
      <c r="D4008" s="16">
        <v>39653</v>
      </c>
      <c r="E4008" s="15">
        <v>29.85</v>
      </c>
    </row>
    <row r="4009" spans="4:5" x14ac:dyDescent="0.3">
      <c r="D4009" s="16">
        <v>39652</v>
      </c>
      <c r="E4009" s="15">
        <v>29.31</v>
      </c>
    </row>
    <row r="4010" spans="4:5" x14ac:dyDescent="0.3">
      <c r="D4010" s="16">
        <v>39651</v>
      </c>
      <c r="E4010" s="15">
        <v>29.11</v>
      </c>
    </row>
    <row r="4011" spans="4:5" x14ac:dyDescent="0.3">
      <c r="D4011" s="16">
        <v>39650</v>
      </c>
      <c r="E4011" s="15">
        <v>28.79</v>
      </c>
    </row>
    <row r="4012" spans="4:5" x14ac:dyDescent="0.3">
      <c r="D4012" s="16">
        <v>39647</v>
      </c>
      <c r="E4012" s="15">
        <v>28.82</v>
      </c>
    </row>
    <row r="4013" spans="4:5" x14ac:dyDescent="0.3">
      <c r="D4013" s="16">
        <v>39646</v>
      </c>
      <c r="E4013" s="15">
        <v>30.17</v>
      </c>
    </row>
    <row r="4014" spans="4:5" x14ac:dyDescent="0.3">
      <c r="D4014" s="16">
        <v>39645</v>
      </c>
      <c r="E4014" s="15">
        <v>29.49</v>
      </c>
    </row>
    <row r="4015" spans="4:5" x14ac:dyDescent="0.3">
      <c r="D4015" s="16">
        <v>39644</v>
      </c>
      <c r="E4015" s="15">
        <v>31.32</v>
      </c>
    </row>
    <row r="4016" spans="4:5" x14ac:dyDescent="0.3">
      <c r="D4016" s="16">
        <v>39643</v>
      </c>
      <c r="E4016" s="15">
        <v>32.270000000000003</v>
      </c>
    </row>
    <row r="4017" spans="4:5" x14ac:dyDescent="0.3">
      <c r="D4017" s="16">
        <v>39640</v>
      </c>
      <c r="E4017" s="15">
        <v>32.479999999999997</v>
      </c>
    </row>
    <row r="4018" spans="4:5" x14ac:dyDescent="0.3">
      <c r="D4018" s="16">
        <v>39639</v>
      </c>
      <c r="E4018" s="15">
        <v>31.53</v>
      </c>
    </row>
    <row r="4019" spans="4:5" x14ac:dyDescent="0.3">
      <c r="D4019" s="16">
        <v>39638</v>
      </c>
      <c r="E4019" s="15">
        <v>30.51</v>
      </c>
    </row>
    <row r="4020" spans="4:5" x14ac:dyDescent="0.3">
      <c r="D4020" s="16">
        <v>39637</v>
      </c>
      <c r="E4020" s="15">
        <v>30.34</v>
      </c>
    </row>
    <row r="4021" spans="4:5" x14ac:dyDescent="0.3">
      <c r="D4021" s="16">
        <v>39636</v>
      </c>
      <c r="E4021" s="15">
        <v>32.32</v>
      </c>
    </row>
    <row r="4022" spans="4:5" x14ac:dyDescent="0.3">
      <c r="D4022" s="16">
        <v>39633</v>
      </c>
      <c r="E4022" s="15">
        <v>32.700000000000003</v>
      </c>
    </row>
    <row r="4023" spans="4:5" x14ac:dyDescent="0.3">
      <c r="D4023" s="16">
        <v>39632</v>
      </c>
      <c r="E4023" s="15">
        <v>32.46</v>
      </c>
    </row>
    <row r="4024" spans="4:5" x14ac:dyDescent="0.3">
      <c r="D4024" s="16">
        <v>39631</v>
      </c>
      <c r="E4024" s="15">
        <v>32.85</v>
      </c>
    </row>
    <row r="4025" spans="4:5" x14ac:dyDescent="0.3">
      <c r="D4025" s="16">
        <v>39630</v>
      </c>
      <c r="E4025" s="15">
        <v>34.380000000000003</v>
      </c>
    </row>
    <row r="4026" spans="4:5" x14ac:dyDescent="0.3">
      <c r="D4026" s="16">
        <v>39629</v>
      </c>
      <c r="E4026" s="15">
        <v>33.369999999999997</v>
      </c>
    </row>
    <row r="4027" spans="4:5" x14ac:dyDescent="0.3">
      <c r="D4027" s="16">
        <v>39626</v>
      </c>
      <c r="E4027" s="15">
        <v>32.82</v>
      </c>
    </row>
    <row r="4028" spans="4:5" x14ac:dyDescent="0.3">
      <c r="D4028" s="16">
        <v>39625</v>
      </c>
      <c r="E4028" s="15">
        <v>32.28</v>
      </c>
    </row>
    <row r="4029" spans="4:5" x14ac:dyDescent="0.3">
      <c r="D4029" s="16">
        <v>39624</v>
      </c>
      <c r="E4029" s="15">
        <v>31.66</v>
      </c>
    </row>
    <row r="4030" spans="4:5" x14ac:dyDescent="0.3">
      <c r="D4030" s="16">
        <v>39623</v>
      </c>
      <c r="E4030" s="15">
        <v>31.72</v>
      </c>
    </row>
    <row r="4031" spans="4:5" x14ac:dyDescent="0.3">
      <c r="D4031" s="16">
        <v>39622</v>
      </c>
      <c r="E4031" s="15">
        <v>31.35</v>
      </c>
    </row>
    <row r="4032" spans="4:5" x14ac:dyDescent="0.3">
      <c r="D4032" s="16">
        <v>39619</v>
      </c>
      <c r="E4032" s="15">
        <v>30.83</v>
      </c>
    </row>
    <row r="4033" spans="4:5" x14ac:dyDescent="0.3">
      <c r="D4033" s="16">
        <v>39618</v>
      </c>
      <c r="E4033" s="15">
        <v>31.04</v>
      </c>
    </row>
    <row r="4034" spans="4:5" x14ac:dyDescent="0.3">
      <c r="D4034" s="16">
        <v>39617</v>
      </c>
      <c r="E4034" s="15">
        <v>30.71</v>
      </c>
    </row>
    <row r="4035" spans="4:5" x14ac:dyDescent="0.3">
      <c r="D4035" s="16">
        <v>39616</v>
      </c>
      <c r="E4035" s="15">
        <v>30.37</v>
      </c>
    </row>
    <row r="4036" spans="4:5" x14ac:dyDescent="0.3">
      <c r="D4036" s="16">
        <v>39615</v>
      </c>
      <c r="E4036" s="15">
        <v>30.29</v>
      </c>
    </row>
    <row r="4037" spans="4:5" x14ac:dyDescent="0.3">
      <c r="D4037" s="16">
        <v>39612</v>
      </c>
      <c r="E4037" s="15">
        <v>30.14</v>
      </c>
    </row>
    <row r="4038" spans="4:5" x14ac:dyDescent="0.3">
      <c r="D4038" s="16">
        <v>39611</v>
      </c>
      <c r="E4038" s="15">
        <v>30.29</v>
      </c>
    </row>
    <row r="4039" spans="4:5" x14ac:dyDescent="0.3">
      <c r="D4039" s="16">
        <v>39610</v>
      </c>
      <c r="E4039" s="15">
        <v>30.45</v>
      </c>
    </row>
    <row r="4040" spans="4:5" x14ac:dyDescent="0.3">
      <c r="D4040" s="16">
        <v>39609</v>
      </c>
      <c r="E4040" s="15">
        <v>30.34</v>
      </c>
    </row>
    <row r="4041" spans="4:5" x14ac:dyDescent="0.3">
      <c r="D4041" s="16">
        <v>39608</v>
      </c>
      <c r="E4041" s="15">
        <v>30.61</v>
      </c>
    </row>
    <row r="4042" spans="4:5" x14ac:dyDescent="0.3">
      <c r="D4042" s="16">
        <v>39605</v>
      </c>
      <c r="E4042" s="15">
        <v>30.65</v>
      </c>
    </row>
    <row r="4043" spans="4:5" x14ac:dyDescent="0.3">
      <c r="D4043" s="16">
        <v>39604</v>
      </c>
      <c r="E4043" s="15">
        <v>29.49</v>
      </c>
    </row>
    <row r="4044" spans="4:5" x14ac:dyDescent="0.3">
      <c r="D4044" s="16">
        <v>39603</v>
      </c>
      <c r="E4044" s="15">
        <v>29.56</v>
      </c>
    </row>
    <row r="4045" spans="4:5" x14ac:dyDescent="0.3">
      <c r="D4045" s="16">
        <v>39602</v>
      </c>
      <c r="E4045" s="15">
        <v>30.09</v>
      </c>
    </row>
    <row r="4046" spans="4:5" x14ac:dyDescent="0.3">
      <c r="D4046" s="16">
        <v>39601</v>
      </c>
      <c r="E4046" s="15">
        <v>29.26</v>
      </c>
    </row>
    <row r="4047" spans="4:5" x14ac:dyDescent="0.3">
      <c r="D4047" s="16">
        <v>39598</v>
      </c>
      <c r="E4047" s="15">
        <v>29.01</v>
      </c>
    </row>
    <row r="4048" spans="4:5" x14ac:dyDescent="0.3">
      <c r="D4048" s="16">
        <v>39597</v>
      </c>
      <c r="E4048" s="15">
        <v>29.44</v>
      </c>
    </row>
    <row r="4049" spans="4:5" x14ac:dyDescent="0.3">
      <c r="D4049" s="16">
        <v>39596</v>
      </c>
      <c r="E4049" s="15">
        <v>29.09</v>
      </c>
    </row>
    <row r="4050" spans="4:5" x14ac:dyDescent="0.3">
      <c r="D4050" s="16">
        <v>39595</v>
      </c>
      <c r="E4050" s="15">
        <v>29.3</v>
      </c>
    </row>
    <row r="4051" spans="4:5" x14ac:dyDescent="0.3">
      <c r="D4051" s="16">
        <v>39594</v>
      </c>
      <c r="E4051" s="15">
        <v>28.9</v>
      </c>
    </row>
    <row r="4052" spans="4:5" x14ac:dyDescent="0.3">
      <c r="D4052" s="16">
        <v>39591</v>
      </c>
      <c r="E4052" s="15">
        <v>29.14</v>
      </c>
    </row>
    <row r="4053" spans="4:5" x14ac:dyDescent="0.3">
      <c r="D4053" s="16">
        <v>39590</v>
      </c>
      <c r="E4053" s="15">
        <v>29.08</v>
      </c>
    </row>
    <row r="4054" spans="4:5" x14ac:dyDescent="0.3">
      <c r="D4054" s="16">
        <v>39589</v>
      </c>
      <c r="E4054" s="15">
        <v>28.77</v>
      </c>
    </row>
    <row r="4055" spans="4:5" x14ac:dyDescent="0.3">
      <c r="D4055" s="16">
        <v>39588</v>
      </c>
      <c r="E4055" s="15">
        <v>28.39</v>
      </c>
    </row>
    <row r="4056" spans="4:5" x14ac:dyDescent="0.3">
      <c r="D4056" s="16">
        <v>39587</v>
      </c>
      <c r="E4056" s="15">
        <v>28.33</v>
      </c>
    </row>
    <row r="4057" spans="4:5" x14ac:dyDescent="0.3">
      <c r="D4057" s="16">
        <v>39584</v>
      </c>
      <c r="E4057" s="15">
        <v>27.93</v>
      </c>
    </row>
    <row r="4058" spans="4:5" x14ac:dyDescent="0.3">
      <c r="D4058" s="16">
        <v>39583</v>
      </c>
      <c r="E4058" s="15">
        <v>27.75</v>
      </c>
    </row>
    <row r="4059" spans="4:5" x14ac:dyDescent="0.3">
      <c r="D4059" s="16">
        <v>39582</v>
      </c>
      <c r="E4059" s="15">
        <v>27.56</v>
      </c>
    </row>
    <row r="4060" spans="4:5" x14ac:dyDescent="0.3">
      <c r="D4060" s="16">
        <v>39581</v>
      </c>
      <c r="E4060" s="15">
        <v>28.14</v>
      </c>
    </row>
    <row r="4061" spans="4:5" x14ac:dyDescent="0.3">
      <c r="D4061" s="16">
        <v>39580</v>
      </c>
      <c r="E4061" s="15">
        <v>28.52</v>
      </c>
    </row>
    <row r="4062" spans="4:5" x14ac:dyDescent="0.3">
      <c r="D4062" s="16">
        <v>39577</v>
      </c>
      <c r="E4062" s="15">
        <v>28.28</v>
      </c>
    </row>
    <row r="4063" spans="4:5" x14ac:dyDescent="0.3">
      <c r="D4063" s="16">
        <v>39576</v>
      </c>
      <c r="E4063" s="15">
        <v>27.98</v>
      </c>
    </row>
    <row r="4064" spans="4:5" x14ac:dyDescent="0.3">
      <c r="D4064" s="16">
        <v>39575</v>
      </c>
      <c r="E4064" s="15">
        <v>28.13</v>
      </c>
    </row>
    <row r="4065" spans="4:5" x14ac:dyDescent="0.3">
      <c r="D4065" s="16">
        <v>39574</v>
      </c>
      <c r="E4065" s="15">
        <v>28.43</v>
      </c>
    </row>
    <row r="4066" spans="4:5" x14ac:dyDescent="0.3">
      <c r="D4066" s="16">
        <v>39570</v>
      </c>
      <c r="E4066" s="15">
        <v>27.39</v>
      </c>
    </row>
    <row r="4067" spans="4:5" x14ac:dyDescent="0.3">
      <c r="D4067" s="16">
        <v>39569</v>
      </c>
      <c r="E4067" s="15">
        <v>26.66</v>
      </c>
    </row>
    <row r="4068" spans="4:5" x14ac:dyDescent="0.3">
      <c r="D4068" s="16">
        <v>39568</v>
      </c>
      <c r="E4068" s="15">
        <v>27.03</v>
      </c>
    </row>
    <row r="4069" spans="4:5" x14ac:dyDescent="0.3">
      <c r="D4069" s="16">
        <v>39567</v>
      </c>
      <c r="E4069" s="15">
        <v>27.33</v>
      </c>
    </row>
    <row r="4070" spans="4:5" x14ac:dyDescent="0.3">
      <c r="D4070" s="16">
        <v>39566</v>
      </c>
      <c r="E4070" s="15">
        <v>27.78</v>
      </c>
    </row>
    <row r="4071" spans="4:5" x14ac:dyDescent="0.3">
      <c r="D4071" s="16">
        <v>39563</v>
      </c>
      <c r="E4071" s="15">
        <v>27.86</v>
      </c>
    </row>
    <row r="4072" spans="4:5" x14ac:dyDescent="0.3">
      <c r="D4072" s="16">
        <v>39562</v>
      </c>
      <c r="E4072" s="15">
        <v>27.55</v>
      </c>
    </row>
    <row r="4073" spans="4:5" x14ac:dyDescent="0.3">
      <c r="D4073" s="16">
        <v>39561</v>
      </c>
      <c r="E4073" s="15">
        <v>28.09</v>
      </c>
    </row>
    <row r="4074" spans="4:5" x14ac:dyDescent="0.3">
      <c r="D4074" s="16">
        <v>39560</v>
      </c>
      <c r="E4074" s="15">
        <v>28.45</v>
      </c>
    </row>
    <row r="4075" spans="4:5" x14ac:dyDescent="0.3">
      <c r="D4075" s="16">
        <v>39559</v>
      </c>
      <c r="E4075" s="15">
        <v>28.38</v>
      </c>
    </row>
    <row r="4076" spans="4:5" x14ac:dyDescent="0.3">
      <c r="D4076" s="16">
        <v>39556</v>
      </c>
      <c r="E4076" s="15">
        <v>27.64</v>
      </c>
    </row>
    <row r="4077" spans="4:5" x14ac:dyDescent="0.3">
      <c r="D4077" s="16">
        <v>39555</v>
      </c>
      <c r="E4077" s="15">
        <v>27.8</v>
      </c>
    </row>
    <row r="4078" spans="4:5" x14ac:dyDescent="0.3">
      <c r="D4078" s="16">
        <v>39554</v>
      </c>
      <c r="E4078" s="15">
        <v>27.89</v>
      </c>
    </row>
    <row r="4079" spans="4:5" x14ac:dyDescent="0.3">
      <c r="D4079" s="16">
        <v>39553</v>
      </c>
      <c r="E4079" s="15">
        <v>28.22</v>
      </c>
    </row>
    <row r="4080" spans="4:5" x14ac:dyDescent="0.3">
      <c r="D4080" s="16">
        <v>39552</v>
      </c>
      <c r="E4080" s="15">
        <v>28.07</v>
      </c>
    </row>
    <row r="4081" spans="4:5" x14ac:dyDescent="0.3">
      <c r="D4081" s="16">
        <v>39549</v>
      </c>
      <c r="E4081" s="15">
        <v>27.43</v>
      </c>
    </row>
    <row r="4082" spans="4:5" x14ac:dyDescent="0.3">
      <c r="D4082" s="16">
        <v>39548</v>
      </c>
      <c r="E4082" s="15">
        <v>27.48</v>
      </c>
    </row>
    <row r="4083" spans="4:5" x14ac:dyDescent="0.3">
      <c r="D4083" s="16">
        <v>39547</v>
      </c>
      <c r="E4083" s="15">
        <v>26.74</v>
      </c>
    </row>
    <row r="4084" spans="4:5" x14ac:dyDescent="0.3">
      <c r="D4084" s="16">
        <v>39546</v>
      </c>
      <c r="E4084" s="15">
        <v>26.55</v>
      </c>
    </row>
    <row r="4085" spans="4:5" x14ac:dyDescent="0.3">
      <c r="D4085" s="16">
        <v>39545</v>
      </c>
      <c r="E4085" s="15">
        <v>26.85</v>
      </c>
    </row>
    <row r="4086" spans="4:5" x14ac:dyDescent="0.3">
      <c r="D4086" s="16">
        <v>39542</v>
      </c>
      <c r="E4086" s="15">
        <v>26.34</v>
      </c>
    </row>
    <row r="4087" spans="4:5" x14ac:dyDescent="0.3">
      <c r="D4087" s="16">
        <v>39541</v>
      </c>
      <c r="E4087" s="15">
        <v>26.5</v>
      </c>
    </row>
    <row r="4088" spans="4:5" x14ac:dyDescent="0.3">
      <c r="D4088" s="16">
        <v>39540</v>
      </c>
      <c r="E4088" s="15">
        <v>26.41</v>
      </c>
    </row>
    <row r="4089" spans="4:5" x14ac:dyDescent="0.3">
      <c r="D4089" s="16">
        <v>39539</v>
      </c>
      <c r="E4089" s="15">
        <v>25.53</v>
      </c>
    </row>
    <row r="4090" spans="4:5" x14ac:dyDescent="0.3">
      <c r="D4090" s="16">
        <v>39538</v>
      </c>
      <c r="E4090" s="15">
        <v>25.28</v>
      </c>
    </row>
    <row r="4091" spans="4:5" x14ac:dyDescent="0.3">
      <c r="D4091" s="16">
        <v>39535</v>
      </c>
      <c r="E4091" s="15">
        <v>24.75</v>
      </c>
    </row>
    <row r="4092" spans="4:5" x14ac:dyDescent="0.3">
      <c r="D4092" s="16">
        <v>39534</v>
      </c>
      <c r="E4092" s="15">
        <v>25.28</v>
      </c>
    </row>
    <row r="4093" spans="4:5" x14ac:dyDescent="0.3">
      <c r="D4093" s="16">
        <v>39533</v>
      </c>
      <c r="E4093" s="15">
        <v>25.56</v>
      </c>
    </row>
    <row r="4094" spans="4:5" x14ac:dyDescent="0.3">
      <c r="D4094" s="16">
        <v>39532</v>
      </c>
      <c r="E4094" s="15">
        <v>25.6</v>
      </c>
    </row>
    <row r="4095" spans="4:5" x14ac:dyDescent="0.3">
      <c r="D4095" s="16">
        <v>39527</v>
      </c>
      <c r="E4095" s="15">
        <v>25.02</v>
      </c>
    </row>
    <row r="4096" spans="4:5" x14ac:dyDescent="0.3">
      <c r="D4096" s="16">
        <v>39526</v>
      </c>
      <c r="E4096" s="15">
        <v>24.6</v>
      </c>
    </row>
    <row r="4097" spans="4:5" x14ac:dyDescent="0.3">
      <c r="D4097" s="16">
        <v>39525</v>
      </c>
      <c r="E4097" s="15">
        <v>24.67</v>
      </c>
    </row>
    <row r="4098" spans="4:5" x14ac:dyDescent="0.3">
      <c r="D4098" s="16">
        <v>39524</v>
      </c>
      <c r="E4098" s="15">
        <v>24.38</v>
      </c>
    </row>
    <row r="4099" spans="4:5" x14ac:dyDescent="0.3">
      <c r="D4099" s="16">
        <v>39521</v>
      </c>
      <c r="E4099" s="15">
        <v>25.28</v>
      </c>
    </row>
    <row r="4100" spans="4:5" x14ac:dyDescent="0.3">
      <c r="D4100" s="16">
        <v>39520</v>
      </c>
      <c r="E4100" s="15">
        <v>25.59</v>
      </c>
    </row>
    <row r="4101" spans="4:5" x14ac:dyDescent="0.3">
      <c r="D4101" s="16">
        <v>39519</v>
      </c>
      <c r="E4101" s="15">
        <v>24.98</v>
      </c>
    </row>
    <row r="4102" spans="4:5" x14ac:dyDescent="0.3">
      <c r="D4102" s="16">
        <v>39518</v>
      </c>
      <c r="E4102" s="15">
        <v>24.86</v>
      </c>
    </row>
    <row r="4103" spans="4:5" x14ac:dyDescent="0.3">
      <c r="D4103" s="16">
        <v>39517</v>
      </c>
      <c r="E4103" s="15">
        <v>24.77</v>
      </c>
    </row>
    <row r="4104" spans="4:5" x14ac:dyDescent="0.3">
      <c r="D4104" s="16">
        <v>39514</v>
      </c>
      <c r="E4104" s="15">
        <v>24.34</v>
      </c>
    </row>
    <row r="4105" spans="4:5" x14ac:dyDescent="0.3">
      <c r="D4105" s="16">
        <v>39513</v>
      </c>
      <c r="E4105" s="15">
        <v>24.3</v>
      </c>
    </row>
    <row r="4106" spans="4:5" x14ac:dyDescent="0.3">
      <c r="D4106" s="16">
        <v>39512</v>
      </c>
      <c r="E4106" s="15">
        <v>24.2</v>
      </c>
    </row>
    <row r="4107" spans="4:5" x14ac:dyDescent="0.3">
      <c r="D4107" s="16">
        <v>39511</v>
      </c>
      <c r="E4107" s="15">
        <v>23.59</v>
      </c>
    </row>
    <row r="4108" spans="4:5" x14ac:dyDescent="0.3">
      <c r="D4108" s="16">
        <v>39510</v>
      </c>
      <c r="E4108" s="15">
        <v>23.74</v>
      </c>
    </row>
    <row r="4109" spans="4:5" x14ac:dyDescent="0.3">
      <c r="D4109" s="16">
        <v>39507</v>
      </c>
      <c r="E4109" s="15">
        <v>24.15</v>
      </c>
    </row>
    <row r="4110" spans="4:5" x14ac:dyDescent="0.3">
      <c r="D4110" s="16">
        <v>39506</v>
      </c>
      <c r="E4110" s="15">
        <v>23.93</v>
      </c>
    </row>
    <row r="4111" spans="4:5" x14ac:dyDescent="0.3">
      <c r="D4111" s="16">
        <v>39505</v>
      </c>
      <c r="E4111" s="15">
        <v>24.05</v>
      </c>
    </row>
    <row r="4112" spans="4:5" x14ac:dyDescent="0.3">
      <c r="D4112" s="16">
        <v>39504</v>
      </c>
      <c r="E4112" s="15">
        <v>24.11</v>
      </c>
    </row>
    <row r="4113" spans="4:5" x14ac:dyDescent="0.3">
      <c r="D4113" s="16">
        <v>39503</v>
      </c>
      <c r="E4113" s="15">
        <v>24.31</v>
      </c>
    </row>
    <row r="4114" spans="4:5" x14ac:dyDescent="0.3">
      <c r="D4114" s="16">
        <v>39500</v>
      </c>
      <c r="E4114" s="15">
        <v>24.22</v>
      </c>
    </row>
    <row r="4115" spans="4:5" x14ac:dyDescent="0.3">
      <c r="D4115" s="16">
        <v>39499</v>
      </c>
      <c r="E4115" s="15">
        <v>24.45</v>
      </c>
    </row>
    <row r="4116" spans="4:5" x14ac:dyDescent="0.3">
      <c r="D4116" s="16">
        <v>39498</v>
      </c>
      <c r="E4116" s="15">
        <v>24.21</v>
      </c>
    </row>
    <row r="4117" spans="4:5" x14ac:dyDescent="0.3">
      <c r="D4117" s="16">
        <v>39497</v>
      </c>
      <c r="E4117" s="15">
        <v>24.37</v>
      </c>
    </row>
    <row r="4118" spans="4:5" x14ac:dyDescent="0.3">
      <c r="D4118" s="16">
        <v>39496</v>
      </c>
      <c r="E4118" s="15">
        <v>23.65</v>
      </c>
    </row>
    <row r="4119" spans="4:5" x14ac:dyDescent="0.3">
      <c r="D4119" s="16">
        <v>39493</v>
      </c>
      <c r="E4119" s="15">
        <v>23.59</v>
      </c>
    </row>
    <row r="4120" spans="4:5" x14ac:dyDescent="0.3">
      <c r="D4120" s="16">
        <v>39492</v>
      </c>
      <c r="E4120" s="15">
        <v>23.4</v>
      </c>
    </row>
    <row r="4121" spans="4:5" x14ac:dyDescent="0.3">
      <c r="D4121" s="16">
        <v>39491</v>
      </c>
      <c r="E4121" s="15">
        <v>22.61</v>
      </c>
    </row>
    <row r="4122" spans="4:5" x14ac:dyDescent="0.3">
      <c r="D4122" s="16">
        <v>39490</v>
      </c>
      <c r="E4122" s="15">
        <v>22.66</v>
      </c>
    </row>
    <row r="4123" spans="4:5" x14ac:dyDescent="0.3">
      <c r="D4123" s="16">
        <v>39489</v>
      </c>
      <c r="E4123" s="15">
        <v>22.8</v>
      </c>
    </row>
    <row r="4124" spans="4:5" x14ac:dyDescent="0.3">
      <c r="D4124" s="16">
        <v>39486</v>
      </c>
      <c r="E4124" s="15">
        <v>23.03</v>
      </c>
    </row>
    <row r="4125" spans="4:5" x14ac:dyDescent="0.3">
      <c r="D4125" s="16">
        <v>39485</v>
      </c>
      <c r="E4125" s="15">
        <v>23.03</v>
      </c>
    </row>
    <row r="4126" spans="4:5" x14ac:dyDescent="0.3">
      <c r="D4126" s="16">
        <v>39484</v>
      </c>
      <c r="E4126" s="15">
        <v>22.61</v>
      </c>
    </row>
    <row r="4127" spans="4:5" x14ac:dyDescent="0.3">
      <c r="D4127" s="16">
        <v>39483</v>
      </c>
      <c r="E4127" s="15">
        <v>21.39</v>
      </c>
    </row>
    <row r="4128" spans="4:5" x14ac:dyDescent="0.3">
      <c r="D4128" s="16">
        <v>39482</v>
      </c>
      <c r="E4128" s="15">
        <v>21.74</v>
      </c>
    </row>
    <row r="4129" spans="4:5" x14ac:dyDescent="0.3">
      <c r="D4129" s="16">
        <v>39479</v>
      </c>
      <c r="E4129" s="15">
        <v>21.76</v>
      </c>
    </row>
    <row r="4130" spans="4:5" x14ac:dyDescent="0.3">
      <c r="D4130" s="16">
        <v>39478</v>
      </c>
      <c r="E4130" s="15">
        <v>21.66</v>
      </c>
    </row>
    <row r="4131" spans="4:5" x14ac:dyDescent="0.3">
      <c r="D4131" s="16">
        <v>39477</v>
      </c>
      <c r="E4131" s="15">
        <v>22.65</v>
      </c>
    </row>
    <row r="4132" spans="4:5" x14ac:dyDescent="0.3">
      <c r="D4132" s="16">
        <v>39476</v>
      </c>
      <c r="E4132" s="15">
        <v>23.25</v>
      </c>
    </row>
    <row r="4133" spans="4:5" x14ac:dyDescent="0.3">
      <c r="D4133" s="16">
        <v>39475</v>
      </c>
      <c r="E4133" s="15">
        <v>23.21</v>
      </c>
    </row>
    <row r="4134" spans="4:5" x14ac:dyDescent="0.3">
      <c r="D4134" s="16">
        <v>39472</v>
      </c>
      <c r="E4134" s="15">
        <v>23.6</v>
      </c>
    </row>
    <row r="4135" spans="4:5" x14ac:dyDescent="0.3">
      <c r="D4135" s="16">
        <v>39471</v>
      </c>
      <c r="E4135" s="15">
        <v>22.33</v>
      </c>
    </row>
    <row r="4136" spans="4:5" x14ac:dyDescent="0.3">
      <c r="D4136" s="16">
        <v>39470</v>
      </c>
      <c r="E4136" s="15">
        <v>22.57</v>
      </c>
    </row>
    <row r="4137" spans="4:5" x14ac:dyDescent="0.3">
      <c r="D4137" s="16">
        <v>39469</v>
      </c>
      <c r="E4137" s="15">
        <v>22.88</v>
      </c>
    </row>
    <row r="4138" spans="4:5" x14ac:dyDescent="0.3">
      <c r="D4138" s="16">
        <v>39468</v>
      </c>
      <c r="E4138" s="15">
        <v>23.4</v>
      </c>
    </row>
    <row r="4139" spans="4:5" x14ac:dyDescent="0.3">
      <c r="D4139" s="16">
        <v>39465</v>
      </c>
      <c r="E4139" s="15">
        <v>24.86</v>
      </c>
    </row>
    <row r="4140" spans="4:5" x14ac:dyDescent="0.3">
      <c r="D4140" s="16">
        <v>39464</v>
      </c>
      <c r="E4140" s="15">
        <v>24.8</v>
      </c>
    </row>
    <row r="4141" spans="4:5" x14ac:dyDescent="0.3">
      <c r="D4141" s="16">
        <v>39463</v>
      </c>
      <c r="E4141" s="15">
        <v>25.33</v>
      </c>
    </row>
    <row r="4142" spans="4:5" x14ac:dyDescent="0.3">
      <c r="D4142" s="16">
        <v>39462</v>
      </c>
      <c r="E4142" s="15">
        <v>25.74</v>
      </c>
    </row>
    <row r="4143" spans="4:5" x14ac:dyDescent="0.3">
      <c r="D4143" s="16">
        <v>39461</v>
      </c>
      <c r="E4143" s="15">
        <v>25.99</v>
      </c>
    </row>
    <row r="4144" spans="4:5" x14ac:dyDescent="0.3">
      <c r="D4144" s="16">
        <v>39458</v>
      </c>
      <c r="E4144" s="15">
        <v>25.67</v>
      </c>
    </row>
    <row r="4145" spans="4:5" x14ac:dyDescent="0.3">
      <c r="D4145" s="16">
        <v>39457</v>
      </c>
      <c r="E4145" s="15">
        <v>25.67</v>
      </c>
    </row>
    <row r="4146" spans="4:5" x14ac:dyDescent="0.3">
      <c r="D4146" s="16">
        <v>39456</v>
      </c>
      <c r="E4146" s="15">
        <v>26</v>
      </c>
    </row>
    <row r="4147" spans="4:5" x14ac:dyDescent="0.3">
      <c r="D4147" s="16">
        <v>39455</v>
      </c>
      <c r="E4147" s="15">
        <v>26.29</v>
      </c>
    </row>
    <row r="4148" spans="4:5" x14ac:dyDescent="0.3">
      <c r="D4148" s="16">
        <v>39454</v>
      </c>
      <c r="E4148" s="15">
        <v>26.25</v>
      </c>
    </row>
    <row r="4149" spans="4:5" x14ac:dyDescent="0.3">
      <c r="D4149" s="16">
        <v>39451</v>
      </c>
      <c r="E4149" s="15">
        <v>26.12</v>
      </c>
    </row>
    <row r="4150" spans="4:5" x14ac:dyDescent="0.3">
      <c r="D4150" s="16">
        <v>39450</v>
      </c>
      <c r="E4150" s="15">
        <v>26.12</v>
      </c>
    </row>
    <row r="4151" spans="4:5" x14ac:dyDescent="0.3">
      <c r="D4151" s="16">
        <v>39449</v>
      </c>
      <c r="E4151" s="15">
        <v>25.43</v>
      </c>
    </row>
    <row r="4152" spans="4:5" x14ac:dyDescent="0.3">
      <c r="D4152" s="16">
        <v>39447</v>
      </c>
      <c r="E4152" s="15">
        <v>24.97</v>
      </c>
    </row>
    <row r="4153" spans="4:5" x14ac:dyDescent="0.3">
      <c r="D4153" s="16">
        <v>39444</v>
      </c>
      <c r="E4153" s="15">
        <v>24.75</v>
      </c>
    </row>
    <row r="4154" spans="4:5" x14ac:dyDescent="0.3">
      <c r="D4154" s="16">
        <v>39443</v>
      </c>
      <c r="E4154" s="15">
        <v>24.43</v>
      </c>
    </row>
    <row r="4155" spans="4:5" x14ac:dyDescent="0.3">
      <c r="D4155" s="16">
        <v>39442</v>
      </c>
      <c r="E4155" s="15">
        <v>24.51</v>
      </c>
    </row>
    <row r="4156" spans="4:5" x14ac:dyDescent="0.3">
      <c r="D4156" s="16">
        <v>39440</v>
      </c>
      <c r="E4156" s="15">
        <v>24.51</v>
      </c>
    </row>
    <row r="4157" spans="4:5" x14ac:dyDescent="0.3">
      <c r="D4157" s="16">
        <v>39437</v>
      </c>
      <c r="E4157" s="15">
        <v>24.48</v>
      </c>
    </row>
    <row r="4158" spans="4:5" x14ac:dyDescent="0.3">
      <c r="D4158" s="16">
        <v>39436</v>
      </c>
      <c r="E4158" s="15">
        <v>24.82</v>
      </c>
    </row>
    <row r="4159" spans="4:5" x14ac:dyDescent="0.3">
      <c r="D4159" s="16">
        <v>39435</v>
      </c>
      <c r="E4159" s="15">
        <v>25.03</v>
      </c>
    </row>
    <row r="4160" spans="4:5" x14ac:dyDescent="0.3">
      <c r="D4160" s="16">
        <v>39434</v>
      </c>
      <c r="E4160" s="15">
        <v>24.32</v>
      </c>
    </row>
    <row r="4161" spans="4:5" x14ac:dyDescent="0.3">
      <c r="D4161" s="16">
        <v>39433</v>
      </c>
      <c r="E4161" s="15">
        <v>24.03</v>
      </c>
    </row>
    <row r="4162" spans="4:5" x14ac:dyDescent="0.3">
      <c r="D4162" s="16">
        <v>39430</v>
      </c>
      <c r="E4162" s="15">
        <v>24.37</v>
      </c>
    </row>
    <row r="4163" spans="4:5" x14ac:dyDescent="0.3">
      <c r="D4163" s="16">
        <v>39429</v>
      </c>
      <c r="E4163" s="15">
        <v>24.53</v>
      </c>
    </row>
    <row r="4164" spans="4:5" x14ac:dyDescent="0.3">
      <c r="D4164" s="16">
        <v>39428</v>
      </c>
      <c r="E4164" s="15">
        <v>24.4</v>
      </c>
    </row>
    <row r="4165" spans="4:5" x14ac:dyDescent="0.3">
      <c r="D4165" s="16">
        <v>39427</v>
      </c>
      <c r="E4165" s="15">
        <v>24.23</v>
      </c>
    </row>
    <row r="4166" spans="4:5" x14ac:dyDescent="0.3">
      <c r="D4166" s="16">
        <v>39426</v>
      </c>
      <c r="E4166" s="15">
        <v>24.13</v>
      </c>
    </row>
    <row r="4167" spans="4:5" x14ac:dyDescent="0.3">
      <c r="D4167" s="16">
        <v>39423</v>
      </c>
      <c r="E4167" s="15">
        <v>24.02</v>
      </c>
    </row>
    <row r="4168" spans="4:5" x14ac:dyDescent="0.3">
      <c r="D4168" s="16">
        <v>39422</v>
      </c>
      <c r="E4168" s="15">
        <v>24.52</v>
      </c>
    </row>
    <row r="4169" spans="4:5" x14ac:dyDescent="0.3">
      <c r="D4169" s="16">
        <v>39421</v>
      </c>
      <c r="E4169" s="15">
        <v>24.58</v>
      </c>
    </row>
    <row r="4170" spans="4:5" x14ac:dyDescent="0.3">
      <c r="D4170" s="16">
        <v>39420</v>
      </c>
      <c r="E4170" s="15">
        <v>25.18</v>
      </c>
    </row>
    <row r="4171" spans="4:5" x14ac:dyDescent="0.3">
      <c r="D4171" s="16">
        <v>39419</v>
      </c>
      <c r="E4171" s="15">
        <v>24.71</v>
      </c>
    </row>
    <row r="4172" spans="4:5" x14ac:dyDescent="0.3">
      <c r="D4172" s="16">
        <v>39416</v>
      </c>
      <c r="E4172" s="15">
        <v>24.09</v>
      </c>
    </row>
    <row r="4173" spans="4:5" x14ac:dyDescent="0.3">
      <c r="D4173" s="16">
        <v>39415</v>
      </c>
      <c r="E4173" s="15">
        <v>24.43</v>
      </c>
    </row>
    <row r="4174" spans="4:5" x14ac:dyDescent="0.3">
      <c r="D4174" s="16">
        <v>39414</v>
      </c>
      <c r="E4174" s="15">
        <v>25.01</v>
      </c>
    </row>
    <row r="4175" spans="4:5" x14ac:dyDescent="0.3">
      <c r="D4175" s="16">
        <v>39413</v>
      </c>
      <c r="E4175" s="15">
        <v>25.24</v>
      </c>
    </row>
    <row r="4176" spans="4:5" x14ac:dyDescent="0.3">
      <c r="D4176" s="16">
        <v>39412</v>
      </c>
      <c r="E4176" s="15">
        <v>25.54</v>
      </c>
    </row>
    <row r="4177" spans="4:5" x14ac:dyDescent="0.3">
      <c r="D4177" s="16">
        <v>39409</v>
      </c>
      <c r="E4177" s="15">
        <v>25.41</v>
      </c>
    </row>
    <row r="4178" spans="4:5" x14ac:dyDescent="0.3">
      <c r="D4178" s="16">
        <v>39408</v>
      </c>
      <c r="E4178" s="15">
        <v>25.41</v>
      </c>
    </row>
    <row r="4179" spans="4:5" x14ac:dyDescent="0.3">
      <c r="D4179" s="16">
        <v>39407</v>
      </c>
      <c r="E4179" s="15">
        <v>25.45</v>
      </c>
    </row>
    <row r="4180" spans="4:5" x14ac:dyDescent="0.3">
      <c r="D4180" s="16">
        <v>39406</v>
      </c>
      <c r="E4180" s="15">
        <v>25.53</v>
      </c>
    </row>
    <row r="4181" spans="4:5" x14ac:dyDescent="0.3">
      <c r="D4181" s="16">
        <v>39405</v>
      </c>
      <c r="E4181" s="15">
        <v>24.55</v>
      </c>
    </row>
    <row r="4182" spans="4:5" x14ac:dyDescent="0.3">
      <c r="D4182" s="16">
        <v>39402</v>
      </c>
      <c r="E4182" s="15">
        <v>24.32</v>
      </c>
    </row>
    <row r="4183" spans="4:5" x14ac:dyDescent="0.3">
      <c r="D4183" s="16">
        <v>39401</v>
      </c>
      <c r="E4183" s="15">
        <v>24.35</v>
      </c>
    </row>
    <row r="4184" spans="4:5" x14ac:dyDescent="0.3">
      <c r="D4184" s="16">
        <v>39400</v>
      </c>
      <c r="E4184" s="15">
        <v>24.71</v>
      </c>
    </row>
    <row r="4185" spans="4:5" x14ac:dyDescent="0.3">
      <c r="D4185" s="16">
        <v>39399</v>
      </c>
      <c r="E4185" s="15">
        <v>23.97</v>
      </c>
    </row>
    <row r="4186" spans="4:5" x14ac:dyDescent="0.3">
      <c r="D4186" s="16">
        <v>39398</v>
      </c>
      <c r="E4186" s="15">
        <v>23.56</v>
      </c>
    </row>
    <row r="4187" spans="4:5" x14ac:dyDescent="0.3">
      <c r="D4187" s="16">
        <v>39395</v>
      </c>
      <c r="E4187" s="15">
        <v>23.47</v>
      </c>
    </row>
    <row r="4188" spans="4:5" x14ac:dyDescent="0.3">
      <c r="D4188" s="16">
        <v>39394</v>
      </c>
      <c r="E4188" s="15">
        <v>23.28</v>
      </c>
    </row>
    <row r="4189" spans="4:5" x14ac:dyDescent="0.3">
      <c r="D4189" s="16">
        <v>39393</v>
      </c>
      <c r="E4189" s="15">
        <v>23.27</v>
      </c>
    </row>
    <row r="4190" spans="4:5" x14ac:dyDescent="0.3">
      <c r="D4190" s="16">
        <v>39392</v>
      </c>
      <c r="E4190" s="15">
        <v>23.14</v>
      </c>
    </row>
    <row r="4191" spans="4:5" x14ac:dyDescent="0.3">
      <c r="D4191" s="16">
        <v>39391</v>
      </c>
      <c r="E4191" s="15">
        <v>23.17</v>
      </c>
    </row>
    <row r="4192" spans="4:5" x14ac:dyDescent="0.3">
      <c r="D4192" s="16">
        <v>39388</v>
      </c>
      <c r="E4192" s="15">
        <v>23.2</v>
      </c>
    </row>
    <row r="4193" spans="4:5" x14ac:dyDescent="0.3">
      <c r="D4193" s="16">
        <v>39387</v>
      </c>
      <c r="E4193" s="15">
        <v>23.41</v>
      </c>
    </row>
    <row r="4194" spans="4:5" x14ac:dyDescent="0.3">
      <c r="D4194" s="16">
        <v>39386</v>
      </c>
      <c r="E4194" s="15">
        <v>23.99</v>
      </c>
    </row>
    <row r="4195" spans="4:5" x14ac:dyDescent="0.3">
      <c r="D4195" s="16">
        <v>39385</v>
      </c>
      <c r="E4195" s="15">
        <v>23.87</v>
      </c>
    </row>
    <row r="4196" spans="4:5" x14ac:dyDescent="0.3">
      <c r="D4196" s="16">
        <v>39384</v>
      </c>
      <c r="E4196" s="15">
        <v>24.6</v>
      </c>
    </row>
    <row r="4197" spans="4:5" x14ac:dyDescent="0.3">
      <c r="D4197" s="16">
        <v>39381</v>
      </c>
      <c r="E4197" s="15">
        <v>24.44</v>
      </c>
    </row>
    <row r="4198" spans="4:5" x14ac:dyDescent="0.3">
      <c r="D4198" s="16">
        <v>39380</v>
      </c>
      <c r="E4198" s="15">
        <v>24.52</v>
      </c>
    </row>
    <row r="4199" spans="4:5" x14ac:dyDescent="0.3">
      <c r="D4199" s="16">
        <v>39379</v>
      </c>
      <c r="E4199" s="15">
        <v>24.23</v>
      </c>
    </row>
    <row r="4200" spans="4:5" x14ac:dyDescent="0.3">
      <c r="D4200" s="16">
        <v>39378</v>
      </c>
      <c r="E4200" s="15">
        <v>24.01</v>
      </c>
    </row>
    <row r="4201" spans="4:5" x14ac:dyDescent="0.3">
      <c r="D4201" s="16">
        <v>39377</v>
      </c>
      <c r="E4201" s="15">
        <v>23.84</v>
      </c>
    </row>
    <row r="4202" spans="4:5" x14ac:dyDescent="0.3">
      <c r="D4202" s="16">
        <v>39374</v>
      </c>
      <c r="E4202" s="15">
        <v>24.29</v>
      </c>
    </row>
    <row r="4203" spans="4:5" x14ac:dyDescent="0.3">
      <c r="D4203" s="16">
        <v>39373</v>
      </c>
      <c r="E4203" s="15">
        <v>24.55</v>
      </c>
    </row>
    <row r="4204" spans="4:5" x14ac:dyDescent="0.3">
      <c r="D4204" s="16">
        <v>39372</v>
      </c>
      <c r="E4204" s="15">
        <v>24.68</v>
      </c>
    </row>
    <row r="4205" spans="4:5" x14ac:dyDescent="0.3">
      <c r="D4205" s="16">
        <v>39371</v>
      </c>
      <c r="E4205" s="15">
        <v>24.52</v>
      </c>
    </row>
    <row r="4206" spans="4:5" x14ac:dyDescent="0.3">
      <c r="D4206" s="16">
        <v>39370</v>
      </c>
      <c r="E4206" s="15">
        <v>24.32</v>
      </c>
    </row>
    <row r="4207" spans="4:5" x14ac:dyDescent="0.3">
      <c r="D4207" s="16">
        <v>39367</v>
      </c>
      <c r="E4207" s="15">
        <v>24.17</v>
      </c>
    </row>
    <row r="4208" spans="4:5" x14ac:dyDescent="0.3">
      <c r="D4208" s="16">
        <v>39366</v>
      </c>
      <c r="E4208" s="15">
        <v>24.16</v>
      </c>
    </row>
    <row r="4209" spans="4:5" x14ac:dyDescent="0.3">
      <c r="D4209" s="16">
        <v>39365</v>
      </c>
      <c r="E4209" s="15">
        <v>24.02</v>
      </c>
    </row>
    <row r="4210" spans="4:5" x14ac:dyDescent="0.3">
      <c r="D4210" s="16">
        <v>39364</v>
      </c>
      <c r="E4210" s="15">
        <v>23.45</v>
      </c>
    </row>
    <row r="4211" spans="4:5" x14ac:dyDescent="0.3">
      <c r="D4211" s="16">
        <v>39363</v>
      </c>
      <c r="E4211" s="15">
        <v>23.34</v>
      </c>
    </row>
    <row r="4212" spans="4:5" x14ac:dyDescent="0.3">
      <c r="D4212" s="16">
        <v>39360</v>
      </c>
      <c r="E4212" s="15">
        <v>23.3</v>
      </c>
    </row>
    <row r="4213" spans="4:5" x14ac:dyDescent="0.3">
      <c r="D4213" s="16">
        <v>39359</v>
      </c>
      <c r="E4213" s="15">
        <v>23.25</v>
      </c>
    </row>
    <row r="4214" spans="4:5" x14ac:dyDescent="0.3">
      <c r="D4214" s="16">
        <v>39358</v>
      </c>
      <c r="E4214" s="15">
        <v>22.98</v>
      </c>
    </row>
    <row r="4215" spans="4:5" x14ac:dyDescent="0.3">
      <c r="D4215" s="16">
        <v>39357</v>
      </c>
      <c r="E4215" s="15">
        <v>23.2</v>
      </c>
    </row>
    <row r="4216" spans="4:5" x14ac:dyDescent="0.3">
      <c r="D4216" s="16">
        <v>39356</v>
      </c>
      <c r="E4216" s="15">
        <v>23.06</v>
      </c>
    </row>
    <row r="4217" spans="4:5" x14ac:dyDescent="0.3">
      <c r="D4217" s="16">
        <v>39353</v>
      </c>
      <c r="E4217" s="15">
        <v>23.04</v>
      </c>
    </row>
    <row r="4218" spans="4:5" x14ac:dyDescent="0.3">
      <c r="D4218" s="16">
        <v>39352</v>
      </c>
      <c r="E4218" s="15">
        <v>23</v>
      </c>
    </row>
    <row r="4219" spans="4:5" x14ac:dyDescent="0.3">
      <c r="D4219" s="16">
        <v>39351</v>
      </c>
      <c r="E4219" s="15">
        <v>22.7</v>
      </c>
    </row>
    <row r="4220" spans="4:5" x14ac:dyDescent="0.3">
      <c r="D4220" s="16">
        <v>39350</v>
      </c>
      <c r="E4220" s="15">
        <v>22.83</v>
      </c>
    </row>
    <row r="4221" spans="4:5" x14ac:dyDescent="0.3">
      <c r="D4221" s="16">
        <v>39349</v>
      </c>
      <c r="E4221" s="15">
        <v>23.22</v>
      </c>
    </row>
    <row r="4222" spans="4:5" x14ac:dyDescent="0.3">
      <c r="D4222" s="16">
        <v>39346</v>
      </c>
      <c r="E4222" s="15">
        <v>23.25</v>
      </c>
    </row>
    <row r="4223" spans="4:5" x14ac:dyDescent="0.3">
      <c r="D4223" s="16">
        <v>39345</v>
      </c>
      <c r="E4223" s="15">
        <v>23.12</v>
      </c>
    </row>
    <row r="4224" spans="4:5" x14ac:dyDescent="0.3">
      <c r="D4224" s="16">
        <v>39344</v>
      </c>
      <c r="E4224" s="15">
        <v>22.75</v>
      </c>
    </row>
    <row r="4225" spans="4:5" x14ac:dyDescent="0.3">
      <c r="D4225" s="16">
        <v>39343</v>
      </c>
      <c r="E4225" s="15">
        <v>22.35</v>
      </c>
    </row>
    <row r="4226" spans="4:5" x14ac:dyDescent="0.3">
      <c r="D4226" s="16">
        <v>39342</v>
      </c>
      <c r="E4226" s="15">
        <v>22.23</v>
      </c>
    </row>
    <row r="4227" spans="4:5" x14ac:dyDescent="0.3">
      <c r="D4227" s="16">
        <v>39339</v>
      </c>
      <c r="E4227" s="15">
        <v>22.46</v>
      </c>
    </row>
    <row r="4228" spans="4:5" x14ac:dyDescent="0.3">
      <c r="D4228" s="16">
        <v>39338</v>
      </c>
      <c r="E4228" s="15">
        <v>22.35</v>
      </c>
    </row>
    <row r="4229" spans="4:5" x14ac:dyDescent="0.3">
      <c r="D4229" s="16">
        <v>39337</v>
      </c>
      <c r="E4229" s="15">
        <v>22.9</v>
      </c>
    </row>
    <row r="4230" spans="4:5" x14ac:dyDescent="0.3">
      <c r="D4230" s="16">
        <v>39336</v>
      </c>
      <c r="E4230" s="15">
        <v>22.57</v>
      </c>
    </row>
    <row r="4231" spans="4:5" x14ac:dyDescent="0.3">
      <c r="D4231" s="16">
        <v>39335</v>
      </c>
      <c r="E4231" s="15">
        <v>22.11</v>
      </c>
    </row>
    <row r="4232" spans="4:5" x14ac:dyDescent="0.3">
      <c r="D4232" s="16">
        <v>39332</v>
      </c>
      <c r="E4232" s="15">
        <v>22.27</v>
      </c>
    </row>
    <row r="4233" spans="4:5" x14ac:dyDescent="0.3">
      <c r="D4233" s="16">
        <v>39331</v>
      </c>
      <c r="E4233" s="15">
        <v>22.33</v>
      </c>
    </row>
    <row r="4234" spans="4:5" x14ac:dyDescent="0.3">
      <c r="D4234" s="16">
        <v>39330</v>
      </c>
      <c r="E4234" s="15">
        <v>22.05</v>
      </c>
    </row>
    <row r="4235" spans="4:5" x14ac:dyDescent="0.3">
      <c r="D4235" s="16">
        <v>39329</v>
      </c>
      <c r="E4235" s="15">
        <v>22.68</v>
      </c>
    </row>
    <row r="4236" spans="4:5" x14ac:dyDescent="0.3">
      <c r="D4236" s="16">
        <v>39328</v>
      </c>
      <c r="E4236" s="15">
        <v>21.57</v>
      </c>
    </row>
    <row r="4237" spans="4:5" x14ac:dyDescent="0.3">
      <c r="D4237" s="16">
        <v>39325</v>
      </c>
      <c r="E4237" s="15">
        <v>21.19</v>
      </c>
    </row>
    <row r="4238" spans="4:5" x14ac:dyDescent="0.3">
      <c r="D4238" s="16">
        <v>39324</v>
      </c>
      <c r="E4238" s="15">
        <v>21.16</v>
      </c>
    </row>
    <row r="4239" spans="4:5" x14ac:dyDescent="0.3">
      <c r="D4239" s="16">
        <v>39323</v>
      </c>
      <c r="E4239" s="15">
        <v>21.67</v>
      </c>
    </row>
    <row r="4240" spans="4:5" x14ac:dyDescent="0.3">
      <c r="D4240" s="16">
        <v>39322</v>
      </c>
      <c r="E4240" s="15">
        <v>21.32</v>
      </c>
    </row>
    <row r="4241" spans="4:5" x14ac:dyDescent="0.3">
      <c r="D4241" s="16">
        <v>39321</v>
      </c>
      <c r="E4241" s="15">
        <v>20.45</v>
      </c>
    </row>
    <row r="4242" spans="4:5" x14ac:dyDescent="0.3">
      <c r="D4242" s="16">
        <v>39318</v>
      </c>
      <c r="E4242" s="15">
        <v>20.71</v>
      </c>
    </row>
    <row r="4243" spans="4:5" x14ac:dyDescent="0.3">
      <c r="D4243" s="16">
        <v>39317</v>
      </c>
      <c r="E4243" s="15">
        <v>20.9</v>
      </c>
    </row>
    <row r="4244" spans="4:5" x14ac:dyDescent="0.3">
      <c r="D4244" s="16">
        <v>39316</v>
      </c>
      <c r="E4244" s="15">
        <v>20.59</v>
      </c>
    </row>
    <row r="4245" spans="4:5" x14ac:dyDescent="0.3">
      <c r="D4245" s="16">
        <v>39315</v>
      </c>
      <c r="E4245" s="15">
        <v>21.01</v>
      </c>
    </row>
    <row r="4246" spans="4:5" x14ac:dyDescent="0.3">
      <c r="D4246" s="16">
        <v>39314</v>
      </c>
      <c r="E4246" s="15">
        <v>20.74</v>
      </c>
    </row>
    <row r="4247" spans="4:5" x14ac:dyDescent="0.3">
      <c r="D4247" s="16">
        <v>39311</v>
      </c>
      <c r="E4247" s="15">
        <v>20.85</v>
      </c>
    </row>
    <row r="4248" spans="4:5" x14ac:dyDescent="0.3">
      <c r="D4248" s="16">
        <v>39310</v>
      </c>
      <c r="E4248" s="15">
        <v>20.73</v>
      </c>
    </row>
    <row r="4249" spans="4:5" x14ac:dyDescent="0.3">
      <c r="D4249" s="16">
        <v>39309</v>
      </c>
      <c r="E4249" s="15">
        <v>21.01</v>
      </c>
    </row>
    <row r="4250" spans="4:5" x14ac:dyDescent="0.3">
      <c r="D4250" s="16">
        <v>39308</v>
      </c>
      <c r="E4250" s="15">
        <v>20.69</v>
      </c>
    </row>
    <row r="4251" spans="4:5" x14ac:dyDescent="0.3">
      <c r="D4251" s="16">
        <v>39307</v>
      </c>
      <c r="E4251" s="15">
        <v>20.78</v>
      </c>
    </row>
    <row r="4252" spans="4:5" x14ac:dyDescent="0.3">
      <c r="D4252" s="16">
        <v>39304</v>
      </c>
      <c r="E4252" s="15">
        <v>20.27</v>
      </c>
    </row>
    <row r="4253" spans="4:5" x14ac:dyDescent="0.3">
      <c r="D4253" s="16">
        <v>39303</v>
      </c>
      <c r="E4253" s="15">
        <v>20.89</v>
      </c>
    </row>
    <row r="4254" spans="4:5" x14ac:dyDescent="0.3">
      <c r="D4254" s="16">
        <v>39302</v>
      </c>
      <c r="E4254" s="15">
        <v>21.14</v>
      </c>
    </row>
    <row r="4255" spans="4:5" x14ac:dyDescent="0.3">
      <c r="D4255" s="16">
        <v>39301</v>
      </c>
      <c r="E4255" s="15">
        <v>21.24</v>
      </c>
    </row>
    <row r="4256" spans="4:5" x14ac:dyDescent="0.3">
      <c r="D4256" s="16">
        <v>39300</v>
      </c>
      <c r="E4256" s="15">
        <v>20.82</v>
      </c>
    </row>
    <row r="4257" spans="4:5" x14ac:dyDescent="0.3">
      <c r="D4257" s="16">
        <v>39297</v>
      </c>
      <c r="E4257" s="15">
        <v>21.59</v>
      </c>
    </row>
    <row r="4258" spans="4:5" x14ac:dyDescent="0.3">
      <c r="D4258" s="16">
        <v>39296</v>
      </c>
      <c r="E4258" s="15">
        <v>21.88</v>
      </c>
    </row>
    <row r="4259" spans="4:5" x14ac:dyDescent="0.3">
      <c r="D4259" s="16">
        <v>39295</v>
      </c>
      <c r="E4259" s="15">
        <v>21.65</v>
      </c>
    </row>
    <row r="4260" spans="4:5" x14ac:dyDescent="0.3">
      <c r="D4260" s="16">
        <v>39294</v>
      </c>
      <c r="E4260" s="15">
        <v>22.3</v>
      </c>
    </row>
    <row r="4261" spans="4:5" x14ac:dyDescent="0.3">
      <c r="D4261" s="16">
        <v>39293</v>
      </c>
      <c r="E4261" s="15">
        <v>22.02</v>
      </c>
    </row>
    <row r="4262" spans="4:5" x14ac:dyDescent="0.3">
      <c r="D4262" s="16">
        <v>39290</v>
      </c>
      <c r="E4262" s="15">
        <v>21.42</v>
      </c>
    </row>
    <row r="4263" spans="4:5" x14ac:dyDescent="0.3">
      <c r="D4263" s="16">
        <v>39289</v>
      </c>
      <c r="E4263" s="15">
        <v>21.26</v>
      </c>
    </row>
    <row r="4264" spans="4:5" x14ac:dyDescent="0.3">
      <c r="D4264" s="16">
        <v>39288</v>
      </c>
      <c r="E4264" s="15">
        <v>21.13</v>
      </c>
    </row>
    <row r="4265" spans="4:5" x14ac:dyDescent="0.3">
      <c r="D4265" s="16">
        <v>39287</v>
      </c>
      <c r="E4265" s="15">
        <v>20.46</v>
      </c>
    </row>
    <row r="4266" spans="4:5" x14ac:dyDescent="0.3">
      <c r="D4266" s="16">
        <v>39286</v>
      </c>
      <c r="E4266" s="15">
        <v>20.34</v>
      </c>
    </row>
    <row r="4267" spans="4:5" x14ac:dyDescent="0.3">
      <c r="D4267" s="16">
        <v>39283</v>
      </c>
      <c r="E4267" s="15">
        <v>20.73</v>
      </c>
    </row>
    <row r="4268" spans="4:5" x14ac:dyDescent="0.3">
      <c r="D4268" s="16">
        <v>39282</v>
      </c>
      <c r="E4268" s="15">
        <v>20.5</v>
      </c>
    </row>
    <row r="4269" spans="4:5" x14ac:dyDescent="0.3">
      <c r="D4269" s="16">
        <v>39281</v>
      </c>
      <c r="E4269" s="15">
        <v>20.05</v>
      </c>
    </row>
    <row r="4270" spans="4:5" x14ac:dyDescent="0.3">
      <c r="D4270" s="16">
        <v>39280</v>
      </c>
      <c r="E4270" s="15">
        <v>20.28</v>
      </c>
    </row>
    <row r="4271" spans="4:5" x14ac:dyDescent="0.3">
      <c r="D4271" s="16">
        <v>39279</v>
      </c>
      <c r="E4271" s="15">
        <v>19.97</v>
      </c>
    </row>
    <row r="4272" spans="4:5" x14ac:dyDescent="0.3">
      <c r="D4272" s="16">
        <v>39276</v>
      </c>
      <c r="E4272" s="15">
        <v>21.02</v>
      </c>
    </row>
    <row r="4273" spans="4:5" x14ac:dyDescent="0.3">
      <c r="D4273" s="16">
        <v>39275</v>
      </c>
      <c r="E4273" s="15">
        <v>20.88</v>
      </c>
    </row>
    <row r="4274" spans="4:5" x14ac:dyDescent="0.3">
      <c r="D4274" s="16">
        <v>39274</v>
      </c>
      <c r="E4274" s="15">
        <v>21.75</v>
      </c>
    </row>
    <row r="4275" spans="4:5" x14ac:dyDescent="0.3">
      <c r="D4275" s="16">
        <v>39273</v>
      </c>
      <c r="E4275" s="15">
        <v>22.07</v>
      </c>
    </row>
    <row r="4276" spans="4:5" x14ac:dyDescent="0.3">
      <c r="D4276" s="16">
        <v>39272</v>
      </c>
      <c r="E4276" s="15">
        <v>22.16</v>
      </c>
    </row>
    <row r="4277" spans="4:5" x14ac:dyDescent="0.3">
      <c r="D4277" s="16">
        <v>39269</v>
      </c>
      <c r="E4277" s="15">
        <v>23</v>
      </c>
    </row>
    <row r="4278" spans="4:5" x14ac:dyDescent="0.3">
      <c r="D4278" s="16">
        <v>39268</v>
      </c>
      <c r="E4278" s="15">
        <v>22.55</v>
      </c>
    </row>
    <row r="4279" spans="4:5" x14ac:dyDescent="0.3">
      <c r="D4279" s="16">
        <v>39267</v>
      </c>
      <c r="E4279" s="15">
        <v>22.25</v>
      </c>
    </row>
    <row r="4280" spans="4:5" x14ac:dyDescent="0.3">
      <c r="D4280" s="16">
        <v>39266</v>
      </c>
      <c r="E4280" s="15">
        <v>22.29</v>
      </c>
    </row>
    <row r="4281" spans="4:5" x14ac:dyDescent="0.3">
      <c r="D4281" s="16">
        <v>39265</v>
      </c>
      <c r="E4281" s="15">
        <v>22.82</v>
      </c>
    </row>
    <row r="4282" spans="4:5" x14ac:dyDescent="0.3">
      <c r="D4282" s="16">
        <v>39262</v>
      </c>
      <c r="E4282" s="15">
        <v>23.41</v>
      </c>
    </row>
    <row r="4283" spans="4:5" x14ac:dyDescent="0.3">
      <c r="D4283" s="16">
        <v>39261</v>
      </c>
      <c r="E4283" s="15">
        <v>23.31</v>
      </c>
    </row>
    <row r="4284" spans="4:5" x14ac:dyDescent="0.3">
      <c r="D4284" s="16">
        <v>39260</v>
      </c>
      <c r="E4284" s="15">
        <v>22.48</v>
      </c>
    </row>
    <row r="4285" spans="4:5" x14ac:dyDescent="0.3">
      <c r="D4285" s="16">
        <v>39259</v>
      </c>
      <c r="E4285" s="15">
        <v>22.17</v>
      </c>
    </row>
    <row r="4286" spans="4:5" x14ac:dyDescent="0.3">
      <c r="D4286" s="16">
        <v>39258</v>
      </c>
      <c r="E4286" s="15">
        <v>22.31</v>
      </c>
    </row>
    <row r="4287" spans="4:5" x14ac:dyDescent="0.3">
      <c r="D4287" s="16">
        <v>39255</v>
      </c>
      <c r="E4287" s="15">
        <v>23</v>
      </c>
    </row>
    <row r="4288" spans="4:5" x14ac:dyDescent="0.3">
      <c r="D4288" s="16">
        <v>39254</v>
      </c>
      <c r="E4288" s="15">
        <v>22.81</v>
      </c>
    </row>
    <row r="4289" spans="4:5" x14ac:dyDescent="0.3">
      <c r="D4289" s="16">
        <v>39253</v>
      </c>
      <c r="E4289" s="15">
        <v>22.97</v>
      </c>
    </row>
    <row r="4290" spans="4:5" x14ac:dyDescent="0.3">
      <c r="D4290" s="16">
        <v>39252</v>
      </c>
      <c r="E4290" s="15">
        <v>22.25</v>
      </c>
    </row>
    <row r="4291" spans="4:5" x14ac:dyDescent="0.3">
      <c r="D4291" s="16">
        <v>39251</v>
      </c>
      <c r="E4291" s="15">
        <v>22.85</v>
      </c>
    </row>
    <row r="4292" spans="4:5" x14ac:dyDescent="0.3">
      <c r="D4292" s="16">
        <v>39248</v>
      </c>
      <c r="E4292" s="15">
        <v>23.95</v>
      </c>
    </row>
    <row r="4293" spans="4:5" x14ac:dyDescent="0.3">
      <c r="D4293" s="16">
        <v>39247</v>
      </c>
      <c r="E4293" s="15">
        <v>24.85</v>
      </c>
    </row>
    <row r="4294" spans="4:5" x14ac:dyDescent="0.3">
      <c r="D4294" s="16">
        <v>39246</v>
      </c>
      <c r="E4294" s="15">
        <v>24.85</v>
      </c>
    </row>
    <row r="4295" spans="4:5" x14ac:dyDescent="0.3">
      <c r="D4295" s="16">
        <v>39245</v>
      </c>
      <c r="E4295" s="15">
        <v>23.85</v>
      </c>
    </row>
    <row r="4296" spans="4:5" x14ac:dyDescent="0.3">
      <c r="D4296" s="16">
        <v>39244</v>
      </c>
      <c r="E4296" s="15">
        <v>23.75</v>
      </c>
    </row>
    <row r="4297" spans="4:5" x14ac:dyDescent="0.3">
      <c r="D4297" s="16">
        <v>39241</v>
      </c>
      <c r="E4297" s="15">
        <v>24.15</v>
      </c>
    </row>
    <row r="4298" spans="4:5" x14ac:dyDescent="0.3">
      <c r="D4298" s="16">
        <v>39240</v>
      </c>
      <c r="E4298" s="15">
        <v>23.8</v>
      </c>
    </row>
    <row r="4299" spans="4:5" x14ac:dyDescent="0.3">
      <c r="D4299" s="16">
        <v>39239</v>
      </c>
      <c r="E4299" s="15">
        <v>24.45</v>
      </c>
    </row>
    <row r="4300" spans="4:5" x14ac:dyDescent="0.3">
      <c r="D4300" s="16">
        <v>39238</v>
      </c>
      <c r="E4300" s="15">
        <v>24.4</v>
      </c>
    </row>
    <row r="4301" spans="4:5" x14ac:dyDescent="0.3">
      <c r="D4301" s="16">
        <v>39237</v>
      </c>
      <c r="E4301" s="15">
        <v>25.8</v>
      </c>
    </row>
    <row r="4302" spans="4:5" x14ac:dyDescent="0.3">
      <c r="D4302" s="16">
        <v>39234</v>
      </c>
      <c r="E4302" s="15">
        <v>25.12</v>
      </c>
    </row>
    <row r="4303" spans="4:5" x14ac:dyDescent="0.3">
      <c r="D4303" s="16">
        <v>39233</v>
      </c>
      <c r="E4303" s="15">
        <v>24.35</v>
      </c>
    </row>
    <row r="4304" spans="4:5" x14ac:dyDescent="0.3">
      <c r="D4304" s="16">
        <v>39232</v>
      </c>
      <c r="E4304" s="15">
        <v>24.3</v>
      </c>
    </row>
    <row r="4305" spans="4:5" x14ac:dyDescent="0.3">
      <c r="D4305" s="16">
        <v>39231</v>
      </c>
      <c r="E4305" s="15">
        <v>26.43</v>
      </c>
    </row>
    <row r="4306" spans="4:5" x14ac:dyDescent="0.3">
      <c r="D4306" s="16">
        <v>39230</v>
      </c>
      <c r="E4306" s="15">
        <v>25.4</v>
      </c>
    </row>
    <row r="4307" spans="4:5" x14ac:dyDescent="0.3">
      <c r="D4307" s="16">
        <v>39227</v>
      </c>
      <c r="E4307" s="15">
        <v>25.33</v>
      </c>
    </row>
    <row r="4308" spans="4:5" x14ac:dyDescent="0.3">
      <c r="D4308" s="16">
        <v>39226</v>
      </c>
      <c r="E4308" s="15">
        <v>24.57</v>
      </c>
    </row>
    <row r="4309" spans="4:5" x14ac:dyDescent="0.3">
      <c r="D4309" s="16">
        <v>39225</v>
      </c>
      <c r="E4309" s="15">
        <v>23.3</v>
      </c>
    </row>
    <row r="4310" spans="4:5" x14ac:dyDescent="0.3">
      <c r="D4310" s="16">
        <v>39224</v>
      </c>
      <c r="E4310" s="15">
        <v>22.95</v>
      </c>
    </row>
    <row r="4311" spans="4:5" x14ac:dyDescent="0.3">
      <c r="D4311" s="16">
        <v>39223</v>
      </c>
      <c r="E4311" s="15">
        <v>23.25</v>
      </c>
    </row>
    <row r="4312" spans="4:5" x14ac:dyDescent="0.3">
      <c r="D4312" s="16">
        <v>39220</v>
      </c>
      <c r="E4312" s="15">
        <v>23.11</v>
      </c>
    </row>
    <row r="4313" spans="4:5" x14ac:dyDescent="0.3">
      <c r="D4313" s="16">
        <v>39219</v>
      </c>
      <c r="E4313" s="15">
        <v>22.7</v>
      </c>
    </row>
    <row r="4314" spans="4:5" x14ac:dyDescent="0.3">
      <c r="D4314" s="16">
        <v>39218</v>
      </c>
      <c r="E4314" s="15">
        <v>22.17</v>
      </c>
    </row>
    <row r="4315" spans="4:5" x14ac:dyDescent="0.3">
      <c r="D4315" s="16">
        <v>39217</v>
      </c>
      <c r="E4315" s="15">
        <v>21.93</v>
      </c>
    </row>
    <row r="4316" spans="4:5" x14ac:dyDescent="0.3">
      <c r="D4316" s="16">
        <v>39216</v>
      </c>
      <c r="E4316" s="15">
        <v>21.59</v>
      </c>
    </row>
    <row r="4317" spans="4:5" x14ac:dyDescent="0.3">
      <c r="D4317" s="16">
        <v>39213</v>
      </c>
      <c r="E4317" s="15">
        <v>20.95</v>
      </c>
    </row>
    <row r="4318" spans="4:5" x14ac:dyDescent="0.3">
      <c r="D4318" s="16">
        <v>39212</v>
      </c>
      <c r="E4318" s="15">
        <v>20.55</v>
      </c>
    </row>
    <row r="4319" spans="4:5" x14ac:dyDescent="0.3">
      <c r="D4319" s="16">
        <v>39211</v>
      </c>
      <c r="E4319" s="15">
        <v>20.9</v>
      </c>
    </row>
    <row r="4320" spans="4:5" x14ac:dyDescent="0.3">
      <c r="D4320" s="16">
        <v>39210</v>
      </c>
      <c r="E4320" s="15">
        <v>20.88</v>
      </c>
    </row>
    <row r="4321" spans="4:5" x14ac:dyDescent="0.3">
      <c r="D4321" s="16">
        <v>39209</v>
      </c>
      <c r="E4321" s="15">
        <v>20.9</v>
      </c>
    </row>
    <row r="4322" spans="4:5" x14ac:dyDescent="0.3">
      <c r="D4322" s="16">
        <v>39206</v>
      </c>
      <c r="E4322" s="15">
        <v>20.5</v>
      </c>
    </row>
    <row r="4323" spans="4:5" x14ac:dyDescent="0.3">
      <c r="D4323" s="16">
        <v>39205</v>
      </c>
      <c r="E4323" s="15">
        <v>20.3</v>
      </c>
    </row>
    <row r="4324" spans="4:5" x14ac:dyDescent="0.3">
      <c r="D4324" s="16">
        <v>39204</v>
      </c>
      <c r="E4324" s="15">
        <v>20.46</v>
      </c>
    </row>
    <row r="4325" spans="4:5" x14ac:dyDescent="0.3">
      <c r="D4325" s="16">
        <v>39203</v>
      </c>
      <c r="E4325" s="15">
        <v>20.93</v>
      </c>
    </row>
    <row r="4326" spans="4:5" x14ac:dyDescent="0.3">
      <c r="D4326" s="16">
        <v>39202</v>
      </c>
      <c r="E4326" s="15">
        <v>20.6</v>
      </c>
    </row>
    <row r="4327" spans="4:5" x14ac:dyDescent="0.3">
      <c r="D4327" s="16">
        <v>39199</v>
      </c>
      <c r="E4327" s="15">
        <v>19.760000000000002</v>
      </c>
    </row>
    <row r="4328" spans="4:5" x14ac:dyDescent="0.3">
      <c r="D4328" s="16">
        <v>39198</v>
      </c>
      <c r="E4328" s="15">
        <v>19.649999999999999</v>
      </c>
    </row>
    <row r="4329" spans="4:5" x14ac:dyDescent="0.3">
      <c r="D4329" s="16">
        <v>39197</v>
      </c>
      <c r="E4329" s="15">
        <v>19.78</v>
      </c>
    </row>
    <row r="4330" spans="4:5" x14ac:dyDescent="0.3">
      <c r="D4330" s="16">
        <v>39196</v>
      </c>
      <c r="E4330" s="15">
        <v>19.600000000000001</v>
      </c>
    </row>
    <row r="4331" spans="4:5" x14ac:dyDescent="0.3">
      <c r="D4331" s="16">
        <v>39195</v>
      </c>
      <c r="E4331" s="15">
        <v>19.61</v>
      </c>
    </row>
    <row r="4332" spans="4:5" x14ac:dyDescent="0.3">
      <c r="D4332" s="16">
        <v>39192</v>
      </c>
      <c r="E4332" s="15">
        <v>19.03</v>
      </c>
    </row>
    <row r="4333" spans="4:5" x14ac:dyDescent="0.3">
      <c r="D4333" s="16">
        <v>39191</v>
      </c>
      <c r="E4333" s="15">
        <v>18.79</v>
      </c>
    </row>
    <row r="4334" spans="4:5" x14ac:dyDescent="0.3">
      <c r="D4334" s="16">
        <v>39190</v>
      </c>
      <c r="E4334" s="15">
        <v>19.13</v>
      </c>
    </row>
    <row r="4335" spans="4:5" x14ac:dyDescent="0.3">
      <c r="D4335" s="16">
        <v>39189</v>
      </c>
      <c r="E4335" s="15">
        <v>19.420000000000002</v>
      </c>
    </row>
    <row r="4336" spans="4:5" x14ac:dyDescent="0.3">
      <c r="D4336" s="16">
        <v>39188</v>
      </c>
      <c r="E4336" s="15">
        <v>19.47</v>
      </c>
    </row>
    <row r="4337" spans="4:5" x14ac:dyDescent="0.3">
      <c r="D4337" s="16">
        <v>39185</v>
      </c>
      <c r="E4337" s="15">
        <v>19.399999999999999</v>
      </c>
    </row>
    <row r="4338" spans="4:5" x14ac:dyDescent="0.3">
      <c r="D4338" s="16">
        <v>39184</v>
      </c>
      <c r="E4338" s="15">
        <v>19.079999999999998</v>
      </c>
    </row>
    <row r="4339" spans="4:5" x14ac:dyDescent="0.3">
      <c r="D4339" s="16">
        <v>39183</v>
      </c>
      <c r="E4339" s="15">
        <v>18.68</v>
      </c>
    </row>
    <row r="4340" spans="4:5" x14ac:dyDescent="0.3">
      <c r="D4340" s="16">
        <v>39182</v>
      </c>
      <c r="E4340" s="15">
        <v>18.3</v>
      </c>
    </row>
    <row r="4341" spans="4:5" x14ac:dyDescent="0.3">
      <c r="D4341" s="16">
        <v>39181</v>
      </c>
      <c r="E4341" s="15">
        <v>17.690000000000001</v>
      </c>
    </row>
    <row r="4342" spans="4:5" x14ac:dyDescent="0.3">
      <c r="D4342" s="16">
        <v>39177</v>
      </c>
      <c r="E4342" s="15">
        <v>18.23</v>
      </c>
    </row>
    <row r="4343" spans="4:5" x14ac:dyDescent="0.3">
      <c r="D4343" s="16">
        <v>39176</v>
      </c>
      <c r="E4343" s="15">
        <v>17.77</v>
      </c>
    </row>
    <row r="4344" spans="4:5" x14ac:dyDescent="0.3">
      <c r="D4344" s="16">
        <v>39175</v>
      </c>
      <c r="E4344" s="15">
        <v>17.55</v>
      </c>
    </row>
    <row r="4345" spans="4:5" x14ac:dyDescent="0.3">
      <c r="D4345" s="16">
        <v>39174</v>
      </c>
      <c r="E4345" s="15">
        <v>18.45</v>
      </c>
    </row>
    <row r="4346" spans="4:5" x14ac:dyDescent="0.3">
      <c r="D4346" s="16">
        <v>39171</v>
      </c>
      <c r="E4346" s="15">
        <v>19.13</v>
      </c>
    </row>
    <row r="4347" spans="4:5" x14ac:dyDescent="0.3">
      <c r="D4347" s="16">
        <v>39170</v>
      </c>
      <c r="E4347" s="15">
        <v>19.09</v>
      </c>
    </row>
    <row r="4348" spans="4:5" x14ac:dyDescent="0.3">
      <c r="D4348" s="16">
        <v>39169</v>
      </c>
      <c r="E4348" s="15">
        <v>18.91</v>
      </c>
    </row>
    <row r="4349" spans="4:5" x14ac:dyDescent="0.3">
      <c r="D4349" s="16">
        <v>39168</v>
      </c>
      <c r="E4349" s="15">
        <v>18.600000000000001</v>
      </c>
    </row>
    <row r="4350" spans="4:5" x14ac:dyDescent="0.3">
      <c r="D4350" s="16">
        <v>39167</v>
      </c>
      <c r="E4350" s="15">
        <v>18.899999999999999</v>
      </c>
    </row>
    <row r="4351" spans="4:5" x14ac:dyDescent="0.3">
      <c r="D4351" s="16">
        <v>39164</v>
      </c>
      <c r="E4351" s="15">
        <v>17.95</v>
      </c>
    </row>
    <row r="4352" spans="4:5" x14ac:dyDescent="0.3">
      <c r="D4352" s="16">
        <v>39163</v>
      </c>
      <c r="E4352" s="15">
        <v>18.05</v>
      </c>
    </row>
    <row r="4353" spans="4:5" x14ac:dyDescent="0.3">
      <c r="D4353" s="16">
        <v>39162</v>
      </c>
      <c r="E4353" s="15">
        <v>18.100000000000001</v>
      </c>
    </row>
    <row r="4354" spans="4:5" x14ac:dyDescent="0.3">
      <c r="D4354" s="16">
        <v>39161</v>
      </c>
      <c r="E4354" s="15">
        <v>18.149999999999999</v>
      </c>
    </row>
    <row r="4355" spans="4:5" x14ac:dyDescent="0.3">
      <c r="D4355" s="16">
        <v>39160</v>
      </c>
      <c r="E4355" s="15">
        <v>17.25</v>
      </c>
    </row>
    <row r="4356" spans="4:5" x14ac:dyDescent="0.3">
      <c r="D4356" s="16">
        <v>39157</v>
      </c>
      <c r="E4356" s="15">
        <v>17.100000000000001</v>
      </c>
    </row>
    <row r="4357" spans="4:5" x14ac:dyDescent="0.3">
      <c r="D4357" s="16">
        <v>39156</v>
      </c>
      <c r="E4357" s="15">
        <v>17.25</v>
      </c>
    </row>
    <row r="4358" spans="4:5" x14ac:dyDescent="0.3">
      <c r="D4358" s="16">
        <v>39155</v>
      </c>
      <c r="E4358" s="15">
        <v>16.75</v>
      </c>
    </row>
    <row r="4359" spans="4:5" x14ac:dyDescent="0.3">
      <c r="D4359" s="16">
        <v>39154</v>
      </c>
      <c r="E4359" s="15">
        <v>16.8</v>
      </c>
    </row>
    <row r="4360" spans="4:5" x14ac:dyDescent="0.3">
      <c r="D4360" s="16">
        <v>39153</v>
      </c>
      <c r="E4360" s="15">
        <v>16.75</v>
      </c>
    </row>
    <row r="4361" spans="4:5" x14ac:dyDescent="0.3">
      <c r="D4361" s="16">
        <v>39150</v>
      </c>
      <c r="E4361" s="15">
        <v>16.399999999999999</v>
      </c>
    </row>
    <row r="4362" spans="4:5" x14ac:dyDescent="0.3">
      <c r="D4362" s="16">
        <v>39149</v>
      </c>
      <c r="E4362" s="15">
        <v>16.399999999999999</v>
      </c>
    </row>
    <row r="4363" spans="4:5" x14ac:dyDescent="0.3">
      <c r="D4363" s="16">
        <v>39148</v>
      </c>
      <c r="E4363" s="15">
        <v>15.9</v>
      </c>
    </row>
    <row r="4364" spans="4:5" x14ac:dyDescent="0.3">
      <c r="D4364" s="16">
        <v>39147</v>
      </c>
      <c r="E4364" s="15">
        <v>15.3</v>
      </c>
    </row>
    <row r="4365" spans="4:5" x14ac:dyDescent="0.3">
      <c r="D4365" s="16">
        <v>39146</v>
      </c>
      <c r="E4365" s="15">
        <v>15.3</v>
      </c>
    </row>
    <row r="4366" spans="4:5" x14ac:dyDescent="0.3">
      <c r="D4366" s="16">
        <v>39143</v>
      </c>
      <c r="E4366" s="15">
        <v>16.5</v>
      </c>
    </row>
    <row r="4367" spans="4:5" x14ac:dyDescent="0.3">
      <c r="D4367" s="16">
        <v>39142</v>
      </c>
      <c r="E4367" s="15">
        <v>16.8</v>
      </c>
    </row>
    <row r="4368" spans="4:5" x14ac:dyDescent="0.3">
      <c r="D4368" s="16">
        <v>39141</v>
      </c>
      <c r="E4368" s="15">
        <v>16.55</v>
      </c>
    </row>
    <row r="4369" spans="4:5" x14ac:dyDescent="0.3">
      <c r="D4369" s="16">
        <v>39140</v>
      </c>
      <c r="E4369" s="15">
        <v>16.7</v>
      </c>
    </row>
    <row r="4370" spans="4:5" x14ac:dyDescent="0.3">
      <c r="D4370" s="16">
        <v>39139</v>
      </c>
      <c r="E4370" s="15">
        <v>16.95</v>
      </c>
    </row>
    <row r="4371" spans="4:5" x14ac:dyDescent="0.3">
      <c r="D4371" s="16">
        <v>39136</v>
      </c>
      <c r="E4371" s="15">
        <v>16.149999999999999</v>
      </c>
    </row>
    <row r="4372" spans="4:5" x14ac:dyDescent="0.3">
      <c r="D4372" s="16">
        <v>39135</v>
      </c>
      <c r="E4372" s="15">
        <v>14.7</v>
      </c>
    </row>
    <row r="4373" spans="4:5" x14ac:dyDescent="0.3">
      <c r="D4373" s="16">
        <v>39134</v>
      </c>
      <c r="E4373" s="15">
        <v>14.55</v>
      </c>
    </row>
    <row r="4374" spans="4:5" x14ac:dyDescent="0.3">
      <c r="D4374" s="16">
        <v>39133</v>
      </c>
      <c r="E4374" s="15">
        <v>13.8</v>
      </c>
    </row>
    <row r="4375" spans="4:5" x14ac:dyDescent="0.3">
      <c r="D4375" s="16">
        <v>39132</v>
      </c>
      <c r="E4375" s="15">
        <v>14.4</v>
      </c>
    </row>
    <row r="4376" spans="4:5" x14ac:dyDescent="0.3">
      <c r="D4376" s="16">
        <v>39129</v>
      </c>
      <c r="E4376" s="15">
        <v>15.35</v>
      </c>
    </row>
    <row r="4377" spans="4:5" x14ac:dyDescent="0.3">
      <c r="D4377" s="16">
        <v>39128</v>
      </c>
      <c r="E4377" s="15">
        <v>15.3</v>
      </c>
    </row>
    <row r="4378" spans="4:5" x14ac:dyDescent="0.3">
      <c r="D4378" s="16">
        <v>39127</v>
      </c>
      <c r="E4378" s="15">
        <v>15.25</v>
      </c>
    </row>
    <row r="4379" spans="4:5" x14ac:dyDescent="0.3">
      <c r="D4379" s="16">
        <v>39126</v>
      </c>
      <c r="E4379" s="15">
        <v>15.35</v>
      </c>
    </row>
    <row r="4380" spans="4:5" x14ac:dyDescent="0.3">
      <c r="D4380" s="16">
        <v>39125</v>
      </c>
      <c r="E4380" s="15">
        <v>15.85</v>
      </c>
    </row>
    <row r="4381" spans="4:5" x14ac:dyDescent="0.3">
      <c r="D4381" s="16">
        <v>39122</v>
      </c>
      <c r="E4381" s="15">
        <v>15.75</v>
      </c>
    </row>
    <row r="4382" spans="4:5" x14ac:dyDescent="0.3">
      <c r="D4382" s="16">
        <v>39121</v>
      </c>
      <c r="E4382" s="15">
        <v>15.45</v>
      </c>
    </row>
    <row r="4383" spans="4:5" x14ac:dyDescent="0.3">
      <c r="D4383" s="16">
        <v>39120</v>
      </c>
      <c r="E4383" s="15">
        <v>16.100000000000001</v>
      </c>
    </row>
    <row r="4384" spans="4:5" x14ac:dyDescent="0.3">
      <c r="D4384" s="16">
        <v>39119</v>
      </c>
      <c r="E4384" s="15">
        <v>16.5</v>
      </c>
    </row>
    <row r="4385" spans="4:5" x14ac:dyDescent="0.3">
      <c r="D4385" s="16">
        <v>39118</v>
      </c>
      <c r="E4385" s="15">
        <v>16.600000000000001</v>
      </c>
    </row>
    <row r="4386" spans="4:5" x14ac:dyDescent="0.3">
      <c r="D4386" s="16">
        <v>39115</v>
      </c>
      <c r="E4386" s="15">
        <v>16.399999999999999</v>
      </c>
    </row>
    <row r="4387" spans="4:5" x14ac:dyDescent="0.3">
      <c r="D4387" s="16">
        <v>39114</v>
      </c>
      <c r="E4387" s="15">
        <v>17.05</v>
      </c>
    </row>
    <row r="4388" spans="4:5" x14ac:dyDescent="0.3">
      <c r="D4388" s="16">
        <v>39113</v>
      </c>
      <c r="E4388" s="15">
        <v>17</v>
      </c>
    </row>
    <row r="4389" spans="4:5" x14ac:dyDescent="0.3">
      <c r="D4389" s="16">
        <v>39112</v>
      </c>
      <c r="E4389" s="15">
        <v>17.05</v>
      </c>
    </row>
    <row r="4390" spans="4:5" x14ac:dyDescent="0.3">
      <c r="D4390" s="16">
        <v>39111</v>
      </c>
      <c r="E4390" s="15">
        <v>17.25</v>
      </c>
    </row>
    <row r="4391" spans="4:5" x14ac:dyDescent="0.3">
      <c r="D4391" s="16">
        <v>39108</v>
      </c>
      <c r="E4391" s="15">
        <v>17.25</v>
      </c>
    </row>
    <row r="4392" spans="4:5" x14ac:dyDescent="0.3">
      <c r="D4392" s="16">
        <v>39107</v>
      </c>
      <c r="E4392" s="15">
        <v>17.05</v>
      </c>
    </row>
    <row r="4393" spans="4:5" x14ac:dyDescent="0.3">
      <c r="D4393" s="16">
        <v>39106</v>
      </c>
      <c r="E4393" s="15">
        <v>16.899999999999999</v>
      </c>
    </row>
    <row r="4394" spans="4:5" x14ac:dyDescent="0.3">
      <c r="D4394" s="16">
        <v>39105</v>
      </c>
      <c r="E4394" s="15">
        <v>17.3</v>
      </c>
    </row>
    <row r="4395" spans="4:5" x14ac:dyDescent="0.3">
      <c r="D4395" s="16">
        <v>39104</v>
      </c>
      <c r="E4395" s="15">
        <v>17.3</v>
      </c>
    </row>
    <row r="4396" spans="4:5" x14ac:dyDescent="0.3">
      <c r="D4396" s="16">
        <v>39101</v>
      </c>
      <c r="E4396" s="15">
        <v>17.45</v>
      </c>
    </row>
    <row r="4397" spans="4:5" x14ac:dyDescent="0.3">
      <c r="D4397" s="16">
        <v>39100</v>
      </c>
      <c r="E4397" s="15">
        <v>17.45</v>
      </c>
    </row>
    <row r="4398" spans="4:5" x14ac:dyDescent="0.3">
      <c r="D4398" s="16">
        <v>39099</v>
      </c>
      <c r="E4398" s="15">
        <v>17.3</v>
      </c>
    </row>
    <row r="4399" spans="4:5" x14ac:dyDescent="0.3">
      <c r="D4399" s="16">
        <v>39098</v>
      </c>
      <c r="E4399" s="15">
        <v>18.05</v>
      </c>
    </row>
    <row r="4400" spans="4:5" x14ac:dyDescent="0.3">
      <c r="D4400" s="16">
        <v>39097</v>
      </c>
      <c r="E4400" s="15">
        <v>17.899999999999999</v>
      </c>
    </row>
    <row r="4401" spans="4:5" x14ac:dyDescent="0.3">
      <c r="D4401" s="16">
        <v>39094</v>
      </c>
      <c r="E4401" s="15">
        <v>17.350000000000001</v>
      </c>
    </row>
    <row r="4402" spans="4:5" x14ac:dyDescent="0.3">
      <c r="D4402" s="16">
        <v>39093</v>
      </c>
      <c r="E4402" s="15">
        <v>16.899999999999999</v>
      </c>
    </row>
    <row r="4403" spans="4:5" x14ac:dyDescent="0.3">
      <c r="D4403" s="16">
        <v>39092</v>
      </c>
      <c r="E4403" s="15">
        <v>16.600000000000001</v>
      </c>
    </row>
    <row r="4404" spans="4:5" x14ac:dyDescent="0.3">
      <c r="D4404" s="16">
        <v>39091</v>
      </c>
      <c r="E4404" s="15">
        <v>16.399999999999999</v>
      </c>
    </row>
    <row r="4405" spans="4:5" x14ac:dyDescent="0.3">
      <c r="D4405" s="16">
        <v>39090</v>
      </c>
      <c r="E4405" s="15">
        <v>16.149999999999999</v>
      </c>
    </row>
    <row r="4406" spans="4:5" x14ac:dyDescent="0.3">
      <c r="D4406" s="16">
        <v>39087</v>
      </c>
      <c r="E4406" s="15">
        <v>17.5</v>
      </c>
    </row>
    <row r="4407" spans="4:5" x14ac:dyDescent="0.3">
      <c r="D4407" s="16">
        <v>39086</v>
      </c>
      <c r="E4407" s="15">
        <v>18.25</v>
      </c>
    </row>
    <row r="4408" spans="4:5" x14ac:dyDescent="0.3">
      <c r="D4408" s="16">
        <v>39085</v>
      </c>
      <c r="E4408" s="15">
        <v>18.100000000000001</v>
      </c>
    </row>
    <row r="4409" spans="4:5" x14ac:dyDescent="0.3">
      <c r="D4409" s="16">
        <v>39084</v>
      </c>
      <c r="E4409" s="15">
        <v>19.2</v>
      </c>
    </row>
    <row r="4410" spans="4:5" x14ac:dyDescent="0.3">
      <c r="D4410" s="16">
        <v>39080</v>
      </c>
      <c r="E4410" s="15">
        <v>19.899999999999999</v>
      </c>
    </row>
    <row r="4411" spans="4:5" x14ac:dyDescent="0.3">
      <c r="D4411" s="16">
        <v>39079</v>
      </c>
      <c r="E4411" s="15">
        <v>19.8</v>
      </c>
    </row>
    <row r="4412" spans="4:5" x14ac:dyDescent="0.3">
      <c r="D4412" s="16">
        <v>39078</v>
      </c>
      <c r="E4412" s="15">
        <v>19.850000000000001</v>
      </c>
    </row>
    <row r="4413" spans="4:5" x14ac:dyDescent="0.3">
      <c r="D4413" s="16">
        <v>39077</v>
      </c>
      <c r="E4413" s="15">
        <v>19.399999999999999</v>
      </c>
    </row>
    <row r="4414" spans="4:5" x14ac:dyDescent="0.3">
      <c r="D4414" s="16">
        <v>39073</v>
      </c>
      <c r="E4414" s="15">
        <v>19.399999999999999</v>
      </c>
    </row>
    <row r="4415" spans="4:5" x14ac:dyDescent="0.3">
      <c r="D4415" s="16">
        <v>39072</v>
      </c>
      <c r="E4415" s="15">
        <v>19</v>
      </c>
    </row>
    <row r="4416" spans="4:5" x14ac:dyDescent="0.3">
      <c r="D4416" s="16">
        <v>39071</v>
      </c>
      <c r="E4416" s="15">
        <v>18.7</v>
      </c>
    </row>
    <row r="4417" spans="4:5" x14ac:dyDescent="0.3">
      <c r="D4417" s="16">
        <v>39070</v>
      </c>
      <c r="E4417" s="15">
        <v>18.2</v>
      </c>
    </row>
    <row r="4418" spans="4:5" x14ac:dyDescent="0.3">
      <c r="D4418" s="16">
        <v>39069</v>
      </c>
      <c r="E4418" s="15">
        <v>18.350000000000001</v>
      </c>
    </row>
    <row r="4419" spans="4:5" x14ac:dyDescent="0.3">
      <c r="D4419" s="16">
        <v>39066</v>
      </c>
      <c r="E4419" s="15">
        <v>18.25</v>
      </c>
    </row>
    <row r="4420" spans="4:5" x14ac:dyDescent="0.3">
      <c r="D4420" s="16">
        <v>39065</v>
      </c>
      <c r="E4420" s="15">
        <v>18.149999999999999</v>
      </c>
    </row>
    <row r="4421" spans="4:5" x14ac:dyDescent="0.3">
      <c r="D4421" s="16">
        <v>39064</v>
      </c>
      <c r="E4421" s="15">
        <v>18.149999999999999</v>
      </c>
    </row>
    <row r="4422" spans="4:5" x14ac:dyDescent="0.3">
      <c r="D4422" s="16">
        <v>39063</v>
      </c>
      <c r="E4422" s="15">
        <v>18.600000000000001</v>
      </c>
    </row>
    <row r="4423" spans="4:5" x14ac:dyDescent="0.3">
      <c r="D4423" s="16">
        <v>39062</v>
      </c>
      <c r="E4423" s="15">
        <v>19.3</v>
      </c>
    </row>
    <row r="4424" spans="4:5" x14ac:dyDescent="0.3">
      <c r="D4424" s="16">
        <v>39059</v>
      </c>
      <c r="E4424" s="15">
        <v>19.8</v>
      </c>
    </row>
    <row r="4425" spans="4:5" x14ac:dyDescent="0.3">
      <c r="D4425" s="16">
        <v>39058</v>
      </c>
      <c r="E4425" s="15">
        <v>19.350000000000001</v>
      </c>
    </row>
    <row r="4426" spans="4:5" x14ac:dyDescent="0.3">
      <c r="D4426" s="16">
        <v>39057</v>
      </c>
      <c r="E4426" s="15">
        <v>19.899999999999999</v>
      </c>
    </row>
    <row r="4427" spans="4:5" x14ac:dyDescent="0.3">
      <c r="D4427" s="16">
        <v>39056</v>
      </c>
      <c r="E4427" s="15">
        <v>19.850000000000001</v>
      </c>
    </row>
    <row r="4428" spans="4:5" x14ac:dyDescent="0.3">
      <c r="D4428" s="16">
        <v>39055</v>
      </c>
      <c r="E4428" s="15">
        <v>20.350000000000001</v>
      </c>
    </row>
    <row r="4429" spans="4:5" x14ac:dyDescent="0.3">
      <c r="D4429" s="16">
        <v>39052</v>
      </c>
      <c r="E4429" s="15">
        <v>20.75</v>
      </c>
    </row>
  </sheetData>
  <mergeCells count="2">
    <mergeCell ref="X4:Y6"/>
    <mergeCell ref="U4:V6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F8EBE1-E584-433B-B86F-4216B0FD2B69}">
  <dimension ref="A1:U4426"/>
  <sheetViews>
    <sheetView zoomScale="85" zoomScaleNormal="85" workbookViewId="0"/>
  </sheetViews>
  <sheetFormatPr defaultRowHeight="14.4" x14ac:dyDescent="0.3"/>
  <cols>
    <col min="19" max="19" width="8.88671875" customWidth="1"/>
  </cols>
  <sheetData>
    <row r="1" spans="1:21" x14ac:dyDescent="0.3">
      <c r="A1" s="19" t="s">
        <v>635</v>
      </c>
      <c r="B1" s="15" t="s">
        <v>710</v>
      </c>
      <c r="T1" s="19" t="s">
        <v>635</v>
      </c>
      <c r="U1" s="15" t="s">
        <v>709</v>
      </c>
    </row>
    <row r="2" spans="1:21" x14ac:dyDescent="0.3">
      <c r="A2" s="16">
        <v>45378</v>
      </c>
      <c r="B2" s="15">
        <v>60.05</v>
      </c>
      <c r="T2" s="16">
        <v>45377</v>
      </c>
      <c r="U2" s="15">
        <v>72.05</v>
      </c>
    </row>
    <row r="3" spans="1:21" x14ac:dyDescent="0.3">
      <c r="A3" s="16">
        <v>45377</v>
      </c>
      <c r="B3" s="15">
        <v>60.4</v>
      </c>
      <c r="T3" s="16">
        <v>45376</v>
      </c>
      <c r="U3" s="15">
        <v>74.95</v>
      </c>
    </row>
    <row r="4" spans="1:21" x14ac:dyDescent="0.3">
      <c r="A4" s="16">
        <v>45376</v>
      </c>
      <c r="B4" s="15">
        <v>63.08</v>
      </c>
      <c r="T4" s="16">
        <v>45373</v>
      </c>
      <c r="U4" s="15">
        <v>71.11</v>
      </c>
    </row>
    <row r="5" spans="1:21" x14ac:dyDescent="0.3">
      <c r="A5" s="16">
        <v>45373</v>
      </c>
      <c r="B5" s="15">
        <v>59.66</v>
      </c>
      <c r="T5" s="16">
        <v>45372</v>
      </c>
      <c r="U5" s="15">
        <v>68.38</v>
      </c>
    </row>
    <row r="6" spans="1:21" x14ac:dyDescent="0.3">
      <c r="A6" s="16">
        <v>45372</v>
      </c>
      <c r="B6" s="15">
        <v>57.28</v>
      </c>
      <c r="T6" s="16">
        <v>45371</v>
      </c>
      <c r="U6" s="15">
        <v>70.069999999999993</v>
      </c>
    </row>
    <row r="7" spans="1:21" x14ac:dyDescent="0.3">
      <c r="A7" s="16">
        <v>45371</v>
      </c>
      <c r="B7" s="15">
        <v>58.8</v>
      </c>
      <c r="T7" s="16">
        <v>45370</v>
      </c>
      <c r="U7" s="15">
        <v>70.25</v>
      </c>
    </row>
    <row r="8" spans="1:21" x14ac:dyDescent="0.3">
      <c r="A8" s="16">
        <v>45370</v>
      </c>
      <c r="B8" s="15">
        <v>59</v>
      </c>
      <c r="T8" s="16">
        <v>45369</v>
      </c>
      <c r="U8" s="15">
        <v>70.930000000000007</v>
      </c>
    </row>
    <row r="9" spans="1:21" x14ac:dyDescent="0.3">
      <c r="A9" s="16">
        <v>45369</v>
      </c>
      <c r="B9" s="15">
        <v>59.56</v>
      </c>
      <c r="T9" s="16">
        <v>45366</v>
      </c>
      <c r="U9" s="15">
        <v>68.680000000000007</v>
      </c>
    </row>
    <row r="10" spans="1:21" x14ac:dyDescent="0.3">
      <c r="A10" s="16">
        <v>45366</v>
      </c>
      <c r="B10" s="15">
        <v>57.56</v>
      </c>
      <c r="T10" s="16">
        <v>45365</v>
      </c>
      <c r="U10" s="15">
        <v>67.69</v>
      </c>
    </row>
    <row r="11" spans="1:21" x14ac:dyDescent="0.3">
      <c r="A11" s="16">
        <v>45365</v>
      </c>
      <c r="B11" s="15">
        <v>56.67</v>
      </c>
      <c r="T11" s="16">
        <v>45364</v>
      </c>
      <c r="U11" s="15">
        <v>65.069999999999993</v>
      </c>
    </row>
    <row r="12" spans="1:21" x14ac:dyDescent="0.3">
      <c r="A12" s="16">
        <v>45364</v>
      </c>
      <c r="B12" s="15">
        <v>54.29</v>
      </c>
      <c r="T12" s="16">
        <v>45363</v>
      </c>
      <c r="U12" s="15">
        <v>65.53</v>
      </c>
    </row>
    <row r="13" spans="1:21" x14ac:dyDescent="0.3">
      <c r="A13" s="16">
        <v>45363</v>
      </c>
      <c r="B13" s="15">
        <v>54.75</v>
      </c>
      <c r="T13" s="16">
        <v>45362</v>
      </c>
      <c r="U13" s="15">
        <v>65.099999999999994</v>
      </c>
    </row>
    <row r="14" spans="1:21" x14ac:dyDescent="0.3">
      <c r="A14" s="16">
        <v>45362</v>
      </c>
      <c r="B14" s="15">
        <v>54.42</v>
      </c>
      <c r="T14" s="16">
        <v>45359</v>
      </c>
      <c r="U14" s="15">
        <v>67.39</v>
      </c>
    </row>
    <row r="15" spans="1:21" x14ac:dyDescent="0.3">
      <c r="A15" s="16">
        <v>45359</v>
      </c>
      <c r="B15" s="15">
        <v>56.53</v>
      </c>
      <c r="T15" s="16">
        <v>45358</v>
      </c>
      <c r="U15" s="15">
        <v>68.84</v>
      </c>
    </row>
    <row r="16" spans="1:21" x14ac:dyDescent="0.3">
      <c r="A16" s="16">
        <v>45358</v>
      </c>
      <c r="B16" s="15">
        <v>57.26</v>
      </c>
      <c r="T16" s="16">
        <v>45357</v>
      </c>
      <c r="U16" s="15">
        <v>68.489999999999995</v>
      </c>
    </row>
    <row r="17" spans="1:21" x14ac:dyDescent="0.3">
      <c r="A17" s="16">
        <v>45357</v>
      </c>
      <c r="B17" s="15">
        <v>57.36</v>
      </c>
      <c r="T17" s="16">
        <v>45356</v>
      </c>
      <c r="U17" s="15">
        <v>69.87</v>
      </c>
    </row>
    <row r="18" spans="1:21" x14ac:dyDescent="0.3">
      <c r="A18" s="16">
        <v>45356</v>
      </c>
      <c r="B18" s="15">
        <v>58.63</v>
      </c>
      <c r="T18" s="16">
        <v>45355</v>
      </c>
      <c r="U18" s="15">
        <v>66.099999999999994</v>
      </c>
    </row>
    <row r="19" spans="1:21" x14ac:dyDescent="0.3">
      <c r="A19" s="16">
        <v>45355</v>
      </c>
      <c r="B19" s="15">
        <v>55.2</v>
      </c>
      <c r="T19" s="16">
        <v>45352</v>
      </c>
      <c r="U19" s="15">
        <v>65.459999999999994</v>
      </c>
    </row>
    <row r="20" spans="1:21" x14ac:dyDescent="0.3">
      <c r="A20" s="16">
        <v>45352</v>
      </c>
      <c r="B20" s="15">
        <v>54.54</v>
      </c>
      <c r="T20" s="16">
        <v>45351</v>
      </c>
      <c r="U20" s="15">
        <v>65</v>
      </c>
    </row>
    <row r="21" spans="1:21" x14ac:dyDescent="0.3">
      <c r="A21" s="16">
        <v>45351</v>
      </c>
      <c r="B21" s="15">
        <v>54.16</v>
      </c>
      <c r="T21" s="16">
        <v>45350</v>
      </c>
      <c r="U21" s="15">
        <v>67.069999999999993</v>
      </c>
    </row>
    <row r="22" spans="1:21" x14ac:dyDescent="0.3">
      <c r="A22" s="16">
        <v>45350</v>
      </c>
      <c r="B22" s="15">
        <v>55.95</v>
      </c>
      <c r="T22" s="16">
        <v>45349</v>
      </c>
      <c r="U22" s="15">
        <v>64.5</v>
      </c>
    </row>
    <row r="23" spans="1:21" x14ac:dyDescent="0.3">
      <c r="A23" s="16">
        <v>45349</v>
      </c>
      <c r="B23" s="15">
        <v>53.9</v>
      </c>
      <c r="T23" s="16">
        <v>45348</v>
      </c>
      <c r="U23" s="15">
        <v>62.36</v>
      </c>
    </row>
    <row r="24" spans="1:21" x14ac:dyDescent="0.3">
      <c r="A24" s="16">
        <v>45348</v>
      </c>
      <c r="B24" s="15">
        <v>52.21</v>
      </c>
      <c r="T24" s="16">
        <v>45345</v>
      </c>
      <c r="U24" s="15">
        <v>60.45</v>
      </c>
    </row>
    <row r="25" spans="1:21" x14ac:dyDescent="0.3">
      <c r="A25" s="16">
        <v>45345</v>
      </c>
      <c r="B25" s="15">
        <v>50.5</v>
      </c>
      <c r="T25" s="16">
        <v>45344</v>
      </c>
      <c r="U25" s="15">
        <v>61.2</v>
      </c>
    </row>
    <row r="26" spans="1:21" x14ac:dyDescent="0.3">
      <c r="A26" s="16">
        <v>45344</v>
      </c>
      <c r="B26" s="15">
        <v>51.03</v>
      </c>
      <c r="T26" s="16">
        <v>45343</v>
      </c>
      <c r="U26" s="15">
        <v>62.78</v>
      </c>
    </row>
    <row r="27" spans="1:21" x14ac:dyDescent="0.3">
      <c r="A27" s="16">
        <v>45343</v>
      </c>
      <c r="B27" s="15">
        <v>52.76</v>
      </c>
      <c r="T27" s="16">
        <v>45342</v>
      </c>
      <c r="U27" s="15">
        <v>62.53</v>
      </c>
    </row>
    <row r="28" spans="1:21" x14ac:dyDescent="0.3">
      <c r="A28" s="16">
        <v>45342</v>
      </c>
      <c r="B28" s="15">
        <v>52.51</v>
      </c>
      <c r="T28" s="16">
        <v>45341</v>
      </c>
      <c r="U28" s="15">
        <v>61.88</v>
      </c>
    </row>
    <row r="29" spans="1:21" x14ac:dyDescent="0.3">
      <c r="A29" s="16">
        <v>45341</v>
      </c>
      <c r="B29" s="15">
        <v>51.76</v>
      </c>
      <c r="T29" s="16">
        <v>45338</v>
      </c>
      <c r="U29" s="15">
        <v>66.069999999999993</v>
      </c>
    </row>
    <row r="30" spans="1:21" x14ac:dyDescent="0.3">
      <c r="A30" s="16">
        <v>45338</v>
      </c>
      <c r="B30" s="15">
        <v>55.26</v>
      </c>
      <c r="T30" s="16">
        <v>45337</v>
      </c>
      <c r="U30" s="15">
        <v>66.92</v>
      </c>
    </row>
    <row r="31" spans="1:21" x14ac:dyDescent="0.3">
      <c r="A31" s="16">
        <v>45337</v>
      </c>
      <c r="B31" s="15">
        <v>55.98</v>
      </c>
      <c r="T31" s="16">
        <v>45336</v>
      </c>
      <c r="U31" s="15">
        <v>65.56</v>
      </c>
    </row>
    <row r="32" spans="1:21" x14ac:dyDescent="0.3">
      <c r="A32" s="16">
        <v>45336</v>
      </c>
      <c r="B32" s="15">
        <v>54.74</v>
      </c>
      <c r="T32" s="16">
        <v>45335</v>
      </c>
      <c r="U32" s="15">
        <v>65.37</v>
      </c>
    </row>
    <row r="33" spans="1:21" x14ac:dyDescent="0.3">
      <c r="A33" s="16">
        <v>45335</v>
      </c>
      <c r="B33" s="15">
        <v>54.53</v>
      </c>
      <c r="T33" s="16">
        <v>45334</v>
      </c>
      <c r="U33" s="15">
        <v>65.81</v>
      </c>
    </row>
    <row r="34" spans="1:21" x14ac:dyDescent="0.3">
      <c r="A34" s="16">
        <v>45334</v>
      </c>
      <c r="B34" s="15">
        <v>54.96</v>
      </c>
      <c r="T34" s="16">
        <v>45331</v>
      </c>
      <c r="U34" s="15">
        <v>67.88</v>
      </c>
    </row>
    <row r="35" spans="1:21" x14ac:dyDescent="0.3">
      <c r="A35" s="16">
        <v>45331</v>
      </c>
      <c r="B35" s="15">
        <v>56.79</v>
      </c>
      <c r="T35" s="16">
        <v>45330</v>
      </c>
      <c r="U35" s="15">
        <v>70.03</v>
      </c>
    </row>
    <row r="36" spans="1:21" x14ac:dyDescent="0.3">
      <c r="A36" s="16">
        <v>45330</v>
      </c>
      <c r="B36" s="15">
        <v>58.71</v>
      </c>
      <c r="T36" s="16">
        <v>45329</v>
      </c>
      <c r="U36" s="15">
        <v>71.69</v>
      </c>
    </row>
    <row r="37" spans="1:21" x14ac:dyDescent="0.3">
      <c r="A37" s="16">
        <v>45329</v>
      </c>
      <c r="B37" s="15">
        <v>60.3</v>
      </c>
      <c r="T37" s="16">
        <v>45328</v>
      </c>
      <c r="U37" s="15">
        <v>72.86</v>
      </c>
    </row>
    <row r="38" spans="1:21" x14ac:dyDescent="0.3">
      <c r="A38" s="16">
        <v>45328</v>
      </c>
      <c r="B38" s="15">
        <v>61.44</v>
      </c>
      <c r="T38" s="16">
        <v>45327</v>
      </c>
      <c r="U38" s="15">
        <v>72.03</v>
      </c>
    </row>
    <row r="39" spans="1:21" x14ac:dyDescent="0.3">
      <c r="A39" s="16">
        <v>45327</v>
      </c>
      <c r="B39" s="15">
        <v>60.55</v>
      </c>
      <c r="T39" s="16">
        <v>45324</v>
      </c>
      <c r="U39" s="15">
        <v>72.73</v>
      </c>
    </row>
    <row r="40" spans="1:21" x14ac:dyDescent="0.3">
      <c r="A40" s="16">
        <v>45324</v>
      </c>
      <c r="B40" s="15">
        <v>61.27</v>
      </c>
      <c r="T40" s="16">
        <v>45323</v>
      </c>
      <c r="U40" s="15">
        <v>71.400000000000006</v>
      </c>
    </row>
    <row r="41" spans="1:21" x14ac:dyDescent="0.3">
      <c r="A41" s="16">
        <v>45323</v>
      </c>
      <c r="B41" s="15">
        <v>60.07</v>
      </c>
      <c r="T41" s="16">
        <v>45322</v>
      </c>
      <c r="U41" s="15">
        <v>73.45</v>
      </c>
    </row>
    <row r="42" spans="1:21" x14ac:dyDescent="0.3">
      <c r="A42" s="16">
        <v>45322</v>
      </c>
      <c r="B42" s="15">
        <v>61.96</v>
      </c>
      <c r="T42" s="16">
        <v>45321</v>
      </c>
      <c r="U42" s="15">
        <v>72.819999999999993</v>
      </c>
    </row>
    <row r="43" spans="1:21" x14ac:dyDescent="0.3">
      <c r="A43" s="16">
        <v>45321</v>
      </c>
      <c r="B43" s="15">
        <v>61.33</v>
      </c>
      <c r="T43" s="16">
        <v>45320</v>
      </c>
      <c r="U43" s="15">
        <v>70.7</v>
      </c>
    </row>
    <row r="44" spans="1:21" x14ac:dyDescent="0.3">
      <c r="A44" s="16">
        <v>45320</v>
      </c>
      <c r="B44" s="15">
        <v>59.6</v>
      </c>
      <c r="T44" s="16">
        <v>45317</v>
      </c>
      <c r="U44" s="15">
        <v>72.63</v>
      </c>
    </row>
    <row r="45" spans="1:21" x14ac:dyDescent="0.3">
      <c r="A45" s="16">
        <v>45317</v>
      </c>
      <c r="B45" s="15">
        <v>61.36</v>
      </c>
      <c r="T45" s="16">
        <v>45316</v>
      </c>
      <c r="U45" s="15">
        <v>72.3</v>
      </c>
    </row>
    <row r="46" spans="1:21" x14ac:dyDescent="0.3">
      <c r="A46" s="16">
        <v>45316</v>
      </c>
      <c r="B46" s="15">
        <v>60.97</v>
      </c>
      <c r="T46" s="16">
        <v>45315</v>
      </c>
      <c r="U46" s="15">
        <v>75.27</v>
      </c>
    </row>
    <row r="47" spans="1:21" x14ac:dyDescent="0.3">
      <c r="A47" s="16">
        <v>45315</v>
      </c>
      <c r="B47" s="15">
        <v>63.48</v>
      </c>
      <c r="T47" s="16">
        <v>45314</v>
      </c>
      <c r="U47" s="15">
        <v>72.27</v>
      </c>
    </row>
    <row r="48" spans="1:21" x14ac:dyDescent="0.3">
      <c r="A48" s="16">
        <v>45314</v>
      </c>
      <c r="B48" s="15">
        <v>60.78</v>
      </c>
      <c r="T48" s="16">
        <v>45313</v>
      </c>
      <c r="U48" s="15">
        <v>70.8</v>
      </c>
    </row>
    <row r="49" spans="1:21" x14ac:dyDescent="0.3">
      <c r="A49" s="16">
        <v>45313</v>
      </c>
      <c r="B49" s="15">
        <v>59.79</v>
      </c>
      <c r="T49" s="16">
        <v>45310</v>
      </c>
      <c r="U49" s="15">
        <v>73.37</v>
      </c>
    </row>
    <row r="50" spans="1:21" x14ac:dyDescent="0.3">
      <c r="A50" s="16">
        <v>45310</v>
      </c>
      <c r="B50" s="15">
        <v>61.3</v>
      </c>
      <c r="T50" s="16">
        <v>45309</v>
      </c>
      <c r="U50" s="15">
        <v>72.62</v>
      </c>
    </row>
    <row r="51" spans="1:21" x14ac:dyDescent="0.3">
      <c r="A51" s="16">
        <v>45309</v>
      </c>
      <c r="B51" s="15">
        <v>60.7</v>
      </c>
      <c r="T51" s="16">
        <v>45308</v>
      </c>
      <c r="U51" s="15">
        <v>72.849999999999994</v>
      </c>
    </row>
    <row r="52" spans="1:21" x14ac:dyDescent="0.3">
      <c r="A52" s="16">
        <v>45308</v>
      </c>
      <c r="B52" s="15">
        <v>60.85</v>
      </c>
      <c r="T52" s="16">
        <v>45307</v>
      </c>
      <c r="U52" s="15">
        <v>75.37</v>
      </c>
    </row>
    <row r="53" spans="1:21" x14ac:dyDescent="0.3">
      <c r="A53" s="16">
        <v>45307</v>
      </c>
      <c r="B53" s="15">
        <v>63.24</v>
      </c>
      <c r="T53" s="16">
        <v>45306</v>
      </c>
      <c r="U53" s="15">
        <v>77.010000000000005</v>
      </c>
    </row>
    <row r="54" spans="1:21" x14ac:dyDescent="0.3">
      <c r="A54" s="16">
        <v>45306</v>
      </c>
      <c r="B54" s="15">
        <v>64.849999999999994</v>
      </c>
      <c r="T54" s="16">
        <v>45303</v>
      </c>
      <c r="U54" s="15">
        <v>75.58</v>
      </c>
    </row>
    <row r="55" spans="1:21" x14ac:dyDescent="0.3">
      <c r="A55" s="16">
        <v>45303</v>
      </c>
      <c r="B55" s="15">
        <v>63.44</v>
      </c>
      <c r="T55" s="16">
        <v>45302</v>
      </c>
      <c r="U55" s="15">
        <v>77.67</v>
      </c>
    </row>
    <row r="56" spans="1:21" x14ac:dyDescent="0.3">
      <c r="A56" s="16">
        <v>45302</v>
      </c>
      <c r="B56" s="15">
        <v>65.42</v>
      </c>
      <c r="T56" s="16">
        <v>45301</v>
      </c>
      <c r="U56" s="15">
        <v>79.87</v>
      </c>
    </row>
    <row r="57" spans="1:21" x14ac:dyDescent="0.3">
      <c r="A57" s="16">
        <v>45301</v>
      </c>
      <c r="B57" s="15">
        <v>67.39</v>
      </c>
      <c r="T57" s="16">
        <v>45300</v>
      </c>
      <c r="U57" s="15">
        <v>81.89</v>
      </c>
    </row>
    <row r="58" spans="1:21" x14ac:dyDescent="0.3">
      <c r="A58" s="16">
        <v>45300</v>
      </c>
      <c r="B58" s="15">
        <v>69.3</v>
      </c>
      <c r="T58" s="16">
        <v>45299</v>
      </c>
      <c r="U58" s="15">
        <v>82.42</v>
      </c>
    </row>
    <row r="59" spans="1:21" x14ac:dyDescent="0.3">
      <c r="A59" s="16">
        <v>45299</v>
      </c>
      <c r="B59" s="15">
        <v>69.739999999999995</v>
      </c>
      <c r="T59" s="16">
        <v>45296</v>
      </c>
      <c r="U59" s="15">
        <v>86.52</v>
      </c>
    </row>
    <row r="60" spans="1:21" x14ac:dyDescent="0.3">
      <c r="A60" s="16">
        <v>45296</v>
      </c>
      <c r="B60" s="15">
        <v>73.56</v>
      </c>
      <c r="T60" s="16">
        <v>45295</v>
      </c>
      <c r="U60" s="15">
        <v>85.78</v>
      </c>
    </row>
    <row r="61" spans="1:21" x14ac:dyDescent="0.3">
      <c r="A61" s="16">
        <v>45295</v>
      </c>
      <c r="B61" s="15">
        <v>73.05</v>
      </c>
      <c r="T61" s="16">
        <v>45294</v>
      </c>
      <c r="U61" s="15">
        <v>87.27</v>
      </c>
    </row>
    <row r="62" spans="1:21" x14ac:dyDescent="0.3">
      <c r="A62" s="16">
        <v>45294</v>
      </c>
      <c r="B62" s="15">
        <v>74.569999999999993</v>
      </c>
      <c r="T62" s="16">
        <v>45293</v>
      </c>
      <c r="U62" s="15">
        <v>85.35</v>
      </c>
    </row>
    <row r="63" spans="1:21" x14ac:dyDescent="0.3">
      <c r="A63" s="16">
        <v>45293</v>
      </c>
      <c r="B63" s="15">
        <v>73.17</v>
      </c>
      <c r="T63" s="16">
        <v>45289</v>
      </c>
      <c r="U63" s="15">
        <v>90.13</v>
      </c>
    </row>
    <row r="64" spans="1:21" x14ac:dyDescent="0.3">
      <c r="A64" s="16">
        <v>45289</v>
      </c>
      <c r="B64" s="15">
        <v>77.25</v>
      </c>
      <c r="T64" s="16">
        <v>45288</v>
      </c>
      <c r="U64" s="15">
        <v>90.6</v>
      </c>
    </row>
    <row r="65" spans="1:21" x14ac:dyDescent="0.3">
      <c r="A65" s="16">
        <v>45288</v>
      </c>
      <c r="B65" s="15">
        <v>77.13</v>
      </c>
      <c r="T65" s="16">
        <v>45287</v>
      </c>
      <c r="U65" s="15">
        <v>90.64</v>
      </c>
    </row>
    <row r="66" spans="1:21" x14ac:dyDescent="0.3">
      <c r="A66" s="16">
        <v>45287</v>
      </c>
      <c r="B66" s="15">
        <v>76.91</v>
      </c>
      <c r="T66" s="16">
        <v>45286</v>
      </c>
      <c r="U66" s="15">
        <v>89.64</v>
      </c>
    </row>
    <row r="67" spans="1:21" x14ac:dyDescent="0.3">
      <c r="A67" s="16">
        <v>45282</v>
      </c>
      <c r="B67" s="15">
        <v>76.13</v>
      </c>
      <c r="T67" s="16">
        <v>45282</v>
      </c>
      <c r="U67" s="15">
        <v>89.64</v>
      </c>
    </row>
    <row r="68" spans="1:21" x14ac:dyDescent="0.3">
      <c r="A68" s="16">
        <v>45281</v>
      </c>
      <c r="B68" s="15">
        <v>74.819999999999993</v>
      </c>
      <c r="T68" s="16">
        <v>45281</v>
      </c>
      <c r="U68" s="15">
        <v>88.69</v>
      </c>
    </row>
    <row r="69" spans="1:21" x14ac:dyDescent="0.3">
      <c r="A69" s="16">
        <v>45280</v>
      </c>
      <c r="B69" s="15">
        <v>72.569999999999993</v>
      </c>
      <c r="T69" s="16">
        <v>45280</v>
      </c>
      <c r="U69" s="15">
        <v>86.23</v>
      </c>
    </row>
    <row r="70" spans="1:21" x14ac:dyDescent="0.3">
      <c r="A70" s="16">
        <v>45279</v>
      </c>
      <c r="B70" s="15">
        <v>68.87</v>
      </c>
      <c r="T70" s="16">
        <v>45279</v>
      </c>
      <c r="U70" s="15">
        <v>82.48</v>
      </c>
    </row>
    <row r="71" spans="1:21" x14ac:dyDescent="0.3">
      <c r="A71" s="16">
        <v>45278</v>
      </c>
      <c r="B71" s="15">
        <v>69.08</v>
      </c>
      <c r="T71" s="16">
        <v>45278</v>
      </c>
      <c r="U71" s="15">
        <v>80.239999999999995</v>
      </c>
    </row>
    <row r="72" spans="1:21" x14ac:dyDescent="0.3">
      <c r="A72" s="16">
        <v>45275</v>
      </c>
      <c r="B72" s="15">
        <v>66.33</v>
      </c>
      <c r="T72" s="16">
        <v>45275</v>
      </c>
      <c r="U72" s="15">
        <v>77.260000000000005</v>
      </c>
    </row>
    <row r="73" spans="1:21" x14ac:dyDescent="0.3">
      <c r="A73" s="16">
        <v>45274</v>
      </c>
      <c r="B73" s="15">
        <v>66.760000000000005</v>
      </c>
      <c r="T73" s="16">
        <v>45274</v>
      </c>
      <c r="U73" s="15">
        <v>77.73</v>
      </c>
    </row>
    <row r="74" spans="1:21" x14ac:dyDescent="0.3">
      <c r="A74" s="16">
        <v>45273</v>
      </c>
      <c r="B74" s="15">
        <v>68.86</v>
      </c>
      <c r="T74" s="16">
        <v>45273</v>
      </c>
      <c r="U74" s="15">
        <v>80.45</v>
      </c>
    </row>
    <row r="75" spans="1:21" x14ac:dyDescent="0.3">
      <c r="A75" s="16">
        <v>45272</v>
      </c>
      <c r="B75" s="15">
        <v>68.150000000000006</v>
      </c>
      <c r="T75" s="16">
        <v>45272</v>
      </c>
      <c r="U75" s="15">
        <v>79.739999999999995</v>
      </c>
    </row>
    <row r="76" spans="1:21" x14ac:dyDescent="0.3">
      <c r="A76" s="16">
        <v>45271</v>
      </c>
      <c r="B76" s="15">
        <v>67.22</v>
      </c>
      <c r="T76" s="16">
        <v>45271</v>
      </c>
      <c r="U76" s="15">
        <v>78.98</v>
      </c>
    </row>
    <row r="77" spans="1:21" x14ac:dyDescent="0.3">
      <c r="A77" s="16">
        <v>45268</v>
      </c>
      <c r="B77" s="15">
        <v>68.56</v>
      </c>
      <c r="T77" s="16">
        <v>45268</v>
      </c>
      <c r="U77" s="15">
        <v>80.459999999999994</v>
      </c>
    </row>
    <row r="78" spans="1:21" x14ac:dyDescent="0.3">
      <c r="A78" s="16">
        <v>45267</v>
      </c>
      <c r="B78" s="15">
        <v>69.58</v>
      </c>
      <c r="T78" s="16">
        <v>45267</v>
      </c>
      <c r="U78" s="15">
        <v>81.48</v>
      </c>
    </row>
    <row r="79" spans="1:21" x14ac:dyDescent="0.3">
      <c r="A79" s="16">
        <v>45266</v>
      </c>
      <c r="B79" s="15">
        <v>68.73</v>
      </c>
      <c r="T79" s="16">
        <v>45266</v>
      </c>
      <c r="U79" s="15">
        <v>80.61</v>
      </c>
    </row>
    <row r="80" spans="1:21" x14ac:dyDescent="0.3">
      <c r="A80" s="16">
        <v>45265</v>
      </c>
      <c r="B80" s="15">
        <v>68.540000000000006</v>
      </c>
      <c r="T80" s="16">
        <v>45265</v>
      </c>
      <c r="U80" s="15">
        <v>80.44</v>
      </c>
    </row>
    <row r="81" spans="1:21" x14ac:dyDescent="0.3">
      <c r="A81" s="16">
        <v>45264</v>
      </c>
      <c r="B81" s="15">
        <v>70.260000000000005</v>
      </c>
      <c r="T81" s="16">
        <v>45264</v>
      </c>
      <c r="U81" s="15">
        <v>82.45</v>
      </c>
    </row>
    <row r="82" spans="1:21" x14ac:dyDescent="0.3">
      <c r="A82" s="16">
        <v>45261</v>
      </c>
      <c r="B82" s="15">
        <v>72.38</v>
      </c>
      <c r="T82" s="16">
        <v>45261</v>
      </c>
      <c r="U82" s="15">
        <v>84.85</v>
      </c>
    </row>
    <row r="83" spans="1:21" x14ac:dyDescent="0.3">
      <c r="A83" s="16">
        <v>45260</v>
      </c>
      <c r="B83" s="15">
        <v>70.69</v>
      </c>
      <c r="T83" s="16">
        <v>45260</v>
      </c>
      <c r="U83" s="15">
        <v>83.04</v>
      </c>
    </row>
    <row r="84" spans="1:21" x14ac:dyDescent="0.3">
      <c r="A84" s="16">
        <v>45259</v>
      </c>
      <c r="B84" s="15">
        <v>70.87</v>
      </c>
      <c r="T84" s="16">
        <v>45259</v>
      </c>
      <c r="U84" s="15">
        <v>83.55</v>
      </c>
    </row>
    <row r="85" spans="1:21" x14ac:dyDescent="0.3">
      <c r="A85" s="16">
        <v>45258</v>
      </c>
      <c r="B85" s="15">
        <v>72.78</v>
      </c>
      <c r="T85" s="16">
        <v>45258</v>
      </c>
      <c r="U85" s="15">
        <v>85.72</v>
      </c>
    </row>
    <row r="86" spans="1:21" x14ac:dyDescent="0.3">
      <c r="A86" s="16">
        <v>45257</v>
      </c>
      <c r="B86" s="15">
        <v>73.45</v>
      </c>
      <c r="T86" s="16">
        <v>45257</v>
      </c>
      <c r="U86" s="15">
        <v>86.41</v>
      </c>
    </row>
    <row r="87" spans="1:21" x14ac:dyDescent="0.3">
      <c r="A87" s="16">
        <v>45254</v>
      </c>
      <c r="B87" s="15">
        <v>76.37</v>
      </c>
      <c r="T87" s="16">
        <v>45254</v>
      </c>
      <c r="U87" s="15">
        <v>89.73</v>
      </c>
    </row>
    <row r="88" spans="1:21" x14ac:dyDescent="0.3">
      <c r="A88" s="16">
        <v>45253</v>
      </c>
      <c r="B88" s="15">
        <v>76.349999999999994</v>
      </c>
      <c r="T88" s="16">
        <v>45253</v>
      </c>
      <c r="U88" s="15">
        <v>90</v>
      </c>
    </row>
    <row r="89" spans="1:21" x14ac:dyDescent="0.3">
      <c r="A89" s="16">
        <v>45252</v>
      </c>
      <c r="B89" s="15">
        <v>74.959999999999994</v>
      </c>
      <c r="T89" s="16">
        <v>45252</v>
      </c>
      <c r="U89" s="15">
        <v>88.63</v>
      </c>
    </row>
    <row r="90" spans="1:21" x14ac:dyDescent="0.3">
      <c r="A90" s="16">
        <v>45251</v>
      </c>
      <c r="B90" s="15">
        <v>75.12</v>
      </c>
      <c r="T90" s="16">
        <v>45251</v>
      </c>
      <c r="U90" s="15">
        <v>88.8</v>
      </c>
    </row>
    <row r="91" spans="1:21" x14ac:dyDescent="0.3">
      <c r="A91" s="16">
        <v>45250</v>
      </c>
      <c r="B91" s="15">
        <v>76.349999999999994</v>
      </c>
      <c r="T91" s="16">
        <v>45250</v>
      </c>
      <c r="U91" s="15">
        <v>89.66</v>
      </c>
    </row>
    <row r="92" spans="1:21" x14ac:dyDescent="0.3">
      <c r="A92" s="16">
        <v>45247</v>
      </c>
      <c r="B92" s="15">
        <v>76.28</v>
      </c>
      <c r="T92" s="16">
        <v>45247</v>
      </c>
      <c r="U92" s="15">
        <v>89.91</v>
      </c>
    </row>
    <row r="93" spans="1:21" x14ac:dyDescent="0.3">
      <c r="A93" s="16">
        <v>45246</v>
      </c>
      <c r="B93" s="15">
        <v>76.73</v>
      </c>
      <c r="T93" s="16">
        <v>45246</v>
      </c>
      <c r="U93" s="15">
        <v>91.11</v>
      </c>
    </row>
    <row r="94" spans="1:21" x14ac:dyDescent="0.3">
      <c r="A94" s="16">
        <v>45245</v>
      </c>
      <c r="B94" s="15">
        <v>79.42</v>
      </c>
      <c r="T94" s="16">
        <v>45245</v>
      </c>
      <c r="U94" s="15">
        <v>94.12</v>
      </c>
    </row>
    <row r="95" spans="1:21" x14ac:dyDescent="0.3">
      <c r="A95" s="16">
        <v>45244</v>
      </c>
      <c r="B95" s="15">
        <v>78.290000000000006</v>
      </c>
      <c r="T95" s="16">
        <v>45244</v>
      </c>
      <c r="U95" s="15">
        <v>92.78</v>
      </c>
    </row>
    <row r="96" spans="1:21" x14ac:dyDescent="0.3">
      <c r="A96" s="16">
        <v>45243</v>
      </c>
      <c r="B96" s="15">
        <v>77.14</v>
      </c>
      <c r="T96" s="16">
        <v>45243</v>
      </c>
      <c r="U96" s="15">
        <v>91.56</v>
      </c>
    </row>
    <row r="97" spans="1:21" x14ac:dyDescent="0.3">
      <c r="A97" s="16">
        <v>45240</v>
      </c>
      <c r="B97" s="15">
        <v>78.33</v>
      </c>
      <c r="T97" s="16">
        <v>45240</v>
      </c>
      <c r="U97" s="15">
        <v>92.9</v>
      </c>
    </row>
    <row r="98" spans="1:21" x14ac:dyDescent="0.3">
      <c r="A98" s="16">
        <v>45239</v>
      </c>
      <c r="B98" s="15">
        <v>77.03</v>
      </c>
      <c r="T98" s="16">
        <v>45239</v>
      </c>
      <c r="U98" s="15">
        <v>91.57</v>
      </c>
    </row>
    <row r="99" spans="1:21" x14ac:dyDescent="0.3">
      <c r="A99" s="16">
        <v>45238</v>
      </c>
      <c r="B99" s="15">
        <v>75.33</v>
      </c>
      <c r="T99" s="16">
        <v>45238</v>
      </c>
      <c r="U99" s="15">
        <v>89.84</v>
      </c>
    </row>
    <row r="100" spans="1:21" x14ac:dyDescent="0.3">
      <c r="A100" s="16">
        <v>45237</v>
      </c>
      <c r="B100" s="15">
        <v>74.88</v>
      </c>
      <c r="T100" s="16">
        <v>45237</v>
      </c>
      <c r="U100" s="15">
        <v>89.47</v>
      </c>
    </row>
    <row r="101" spans="1:21" x14ac:dyDescent="0.3">
      <c r="A101" s="16">
        <v>45236</v>
      </c>
      <c r="B101" s="15">
        <v>75.459999999999994</v>
      </c>
      <c r="T101" s="16">
        <v>45236</v>
      </c>
      <c r="U101" s="15">
        <v>90.34</v>
      </c>
    </row>
    <row r="102" spans="1:21" x14ac:dyDescent="0.3">
      <c r="A102" s="16">
        <v>45233</v>
      </c>
      <c r="B102" s="15">
        <v>77.239999999999995</v>
      </c>
      <c r="T102" s="16">
        <v>45233</v>
      </c>
      <c r="U102" s="15">
        <v>92.15</v>
      </c>
    </row>
    <row r="103" spans="1:21" x14ac:dyDescent="0.3">
      <c r="A103" s="16">
        <v>45232</v>
      </c>
      <c r="B103" s="15">
        <v>78.2</v>
      </c>
      <c r="T103" s="16">
        <v>45232</v>
      </c>
      <c r="U103" s="15">
        <v>93.08</v>
      </c>
    </row>
    <row r="104" spans="1:21" x14ac:dyDescent="0.3">
      <c r="A104" s="16">
        <v>45231</v>
      </c>
      <c r="B104" s="15">
        <v>78.099999999999994</v>
      </c>
      <c r="T104" s="16">
        <v>45231</v>
      </c>
      <c r="U104" s="15">
        <v>93.24</v>
      </c>
    </row>
    <row r="105" spans="1:21" x14ac:dyDescent="0.3">
      <c r="A105" s="16">
        <v>45230</v>
      </c>
      <c r="B105" s="15">
        <v>78.59</v>
      </c>
      <c r="T105" s="16">
        <v>45230</v>
      </c>
      <c r="U105" s="15">
        <v>93.88</v>
      </c>
    </row>
    <row r="106" spans="1:21" x14ac:dyDescent="0.3">
      <c r="A106" s="16">
        <v>45229</v>
      </c>
      <c r="B106" s="15">
        <v>78.25</v>
      </c>
      <c r="T106" s="16">
        <v>45229</v>
      </c>
      <c r="U106" s="15">
        <v>93.65</v>
      </c>
    </row>
    <row r="107" spans="1:21" x14ac:dyDescent="0.3">
      <c r="A107" s="16">
        <v>45226</v>
      </c>
      <c r="B107" s="15">
        <v>78.84</v>
      </c>
      <c r="T107" s="16">
        <v>45226</v>
      </c>
      <c r="U107" s="15">
        <v>94.34</v>
      </c>
    </row>
    <row r="108" spans="1:21" x14ac:dyDescent="0.3">
      <c r="A108" s="16">
        <v>45225</v>
      </c>
      <c r="B108" s="15">
        <v>79.14</v>
      </c>
      <c r="T108" s="16">
        <v>45225</v>
      </c>
      <c r="U108" s="15">
        <v>94.91</v>
      </c>
    </row>
    <row r="109" spans="1:21" x14ac:dyDescent="0.3">
      <c r="A109" s="16">
        <v>45224</v>
      </c>
      <c r="B109" s="15">
        <v>79.400000000000006</v>
      </c>
      <c r="T109" s="16">
        <v>45224</v>
      </c>
      <c r="U109" s="15">
        <v>95.16</v>
      </c>
    </row>
    <row r="110" spans="1:21" x14ac:dyDescent="0.3">
      <c r="A110" s="16">
        <v>45223</v>
      </c>
      <c r="B110" s="15">
        <v>80.05</v>
      </c>
      <c r="T110" s="16">
        <v>45223</v>
      </c>
      <c r="U110" s="15">
        <v>95.95</v>
      </c>
    </row>
    <row r="111" spans="1:21" x14ac:dyDescent="0.3">
      <c r="A111" s="16">
        <v>45222</v>
      </c>
      <c r="B111" s="15">
        <v>79.959999999999994</v>
      </c>
      <c r="T111" s="16">
        <v>45222</v>
      </c>
      <c r="U111" s="15">
        <v>95.9</v>
      </c>
    </row>
    <row r="112" spans="1:21" x14ac:dyDescent="0.3">
      <c r="A112" s="16">
        <v>45219</v>
      </c>
      <c r="B112" s="15">
        <v>80.849999999999994</v>
      </c>
      <c r="T112" s="16">
        <v>45219</v>
      </c>
      <c r="U112" s="15">
        <v>96.86</v>
      </c>
    </row>
    <row r="113" spans="1:21" x14ac:dyDescent="0.3">
      <c r="A113" s="16">
        <v>45218</v>
      </c>
      <c r="B113" s="15">
        <v>81.180000000000007</v>
      </c>
      <c r="T113" s="16">
        <v>45218</v>
      </c>
      <c r="U113" s="15">
        <v>97.21</v>
      </c>
    </row>
    <row r="114" spans="1:21" x14ac:dyDescent="0.3">
      <c r="A114" s="16">
        <v>45217</v>
      </c>
      <c r="B114" s="15">
        <v>81.25</v>
      </c>
      <c r="T114" s="16">
        <v>45217</v>
      </c>
      <c r="U114" s="15">
        <v>97.44</v>
      </c>
    </row>
    <row r="115" spans="1:21" x14ac:dyDescent="0.3">
      <c r="A115" s="16">
        <v>45216</v>
      </c>
      <c r="B115" s="15">
        <v>81.92</v>
      </c>
      <c r="T115" s="16">
        <v>45216</v>
      </c>
      <c r="U115" s="15">
        <v>98.07</v>
      </c>
    </row>
    <row r="116" spans="1:21" x14ac:dyDescent="0.3">
      <c r="A116" s="16">
        <v>45215</v>
      </c>
      <c r="B116" s="15">
        <v>82.68</v>
      </c>
      <c r="T116" s="16">
        <v>45215</v>
      </c>
      <c r="U116" s="15">
        <v>98.92</v>
      </c>
    </row>
    <row r="117" spans="1:21" x14ac:dyDescent="0.3">
      <c r="A117" s="16">
        <v>45212</v>
      </c>
      <c r="B117" s="15">
        <v>85.26</v>
      </c>
      <c r="T117" s="16">
        <v>45212</v>
      </c>
      <c r="U117" s="15">
        <v>101.63</v>
      </c>
    </row>
    <row r="118" spans="1:21" x14ac:dyDescent="0.3">
      <c r="A118" s="16">
        <v>45211</v>
      </c>
      <c r="B118" s="15">
        <v>84.53</v>
      </c>
      <c r="T118" s="16">
        <v>45211</v>
      </c>
      <c r="U118" s="15">
        <v>100.86</v>
      </c>
    </row>
    <row r="119" spans="1:21" x14ac:dyDescent="0.3">
      <c r="A119" s="16">
        <v>45210</v>
      </c>
      <c r="B119" s="15">
        <v>83.43</v>
      </c>
      <c r="T119" s="16">
        <v>45210</v>
      </c>
      <c r="U119" s="15">
        <v>99.69</v>
      </c>
    </row>
    <row r="120" spans="1:21" x14ac:dyDescent="0.3">
      <c r="A120" s="16">
        <v>45209</v>
      </c>
      <c r="B120" s="15">
        <v>84.13</v>
      </c>
      <c r="T120" s="16">
        <v>45209</v>
      </c>
      <c r="U120" s="15">
        <v>100.42</v>
      </c>
    </row>
    <row r="121" spans="1:21" x14ac:dyDescent="0.3">
      <c r="A121" s="16">
        <v>45208</v>
      </c>
      <c r="B121" s="15">
        <v>81.099999999999994</v>
      </c>
      <c r="T121" s="16">
        <v>45208</v>
      </c>
      <c r="U121" s="15">
        <v>97.3</v>
      </c>
    </row>
    <row r="122" spans="1:21" x14ac:dyDescent="0.3">
      <c r="A122" s="16">
        <v>45205</v>
      </c>
      <c r="B122" s="15">
        <v>79.78</v>
      </c>
      <c r="T122" s="16">
        <v>45205</v>
      </c>
      <c r="U122" s="15">
        <v>96</v>
      </c>
    </row>
    <row r="123" spans="1:21" x14ac:dyDescent="0.3">
      <c r="A123" s="16">
        <v>45204</v>
      </c>
      <c r="B123" s="15">
        <v>79.81</v>
      </c>
      <c r="T123" s="16">
        <v>45204</v>
      </c>
      <c r="U123" s="15">
        <v>96.14</v>
      </c>
    </row>
    <row r="124" spans="1:21" x14ac:dyDescent="0.3">
      <c r="A124" s="16">
        <v>45203</v>
      </c>
      <c r="B124" s="15">
        <v>80.959999999999994</v>
      </c>
      <c r="T124" s="16">
        <v>45203</v>
      </c>
      <c r="U124" s="15">
        <v>97.44</v>
      </c>
    </row>
    <row r="125" spans="1:21" x14ac:dyDescent="0.3">
      <c r="A125" s="16">
        <v>45202</v>
      </c>
      <c r="B125" s="15">
        <v>78.95</v>
      </c>
      <c r="T125" s="16">
        <v>45202</v>
      </c>
      <c r="U125" s="15">
        <v>95.26</v>
      </c>
    </row>
    <row r="126" spans="1:21" x14ac:dyDescent="0.3">
      <c r="A126" s="16">
        <v>45201</v>
      </c>
      <c r="B126" s="15">
        <v>80.06</v>
      </c>
      <c r="T126" s="16">
        <v>45201</v>
      </c>
      <c r="U126" s="15">
        <v>96.4</v>
      </c>
    </row>
    <row r="127" spans="1:21" x14ac:dyDescent="0.3">
      <c r="A127" s="16">
        <v>45198</v>
      </c>
      <c r="B127" s="15">
        <v>80.84</v>
      </c>
      <c r="T127" s="16">
        <v>45198</v>
      </c>
      <c r="U127" s="15">
        <v>97.57</v>
      </c>
    </row>
    <row r="128" spans="1:21" x14ac:dyDescent="0.3">
      <c r="A128" s="16">
        <v>45197</v>
      </c>
      <c r="B128" s="15">
        <v>81.83</v>
      </c>
      <c r="T128" s="16">
        <v>45197</v>
      </c>
      <c r="U128" s="15">
        <v>98.71</v>
      </c>
    </row>
    <row r="129" spans="1:21" x14ac:dyDescent="0.3">
      <c r="A129" s="16">
        <v>45196</v>
      </c>
      <c r="B129" s="15">
        <v>81.44</v>
      </c>
      <c r="T129" s="16">
        <v>45196</v>
      </c>
      <c r="U129" s="15">
        <v>98.22</v>
      </c>
    </row>
    <row r="130" spans="1:21" x14ac:dyDescent="0.3">
      <c r="A130" s="16">
        <v>45195</v>
      </c>
      <c r="B130" s="15">
        <v>82.03</v>
      </c>
      <c r="T130" s="16">
        <v>45195</v>
      </c>
      <c r="U130" s="15">
        <v>98.87</v>
      </c>
    </row>
    <row r="131" spans="1:21" x14ac:dyDescent="0.3">
      <c r="A131" s="16">
        <v>45194</v>
      </c>
      <c r="B131" s="15">
        <v>84.37</v>
      </c>
      <c r="T131" s="16">
        <v>45194</v>
      </c>
      <c r="U131" s="15">
        <v>101.24</v>
      </c>
    </row>
    <row r="132" spans="1:21" x14ac:dyDescent="0.3">
      <c r="A132" s="16">
        <v>45191</v>
      </c>
      <c r="B132" s="15">
        <v>84.53</v>
      </c>
      <c r="T132" s="16">
        <v>45191</v>
      </c>
      <c r="U132" s="15">
        <v>101.44</v>
      </c>
    </row>
    <row r="133" spans="1:21" x14ac:dyDescent="0.3">
      <c r="A133" s="16">
        <v>45190</v>
      </c>
      <c r="B133" s="15">
        <v>83.19</v>
      </c>
      <c r="T133" s="16">
        <v>45190</v>
      </c>
      <c r="U133" s="15">
        <v>100.07</v>
      </c>
    </row>
    <row r="134" spans="1:21" x14ac:dyDescent="0.3">
      <c r="A134" s="16">
        <v>45189</v>
      </c>
      <c r="B134" s="15">
        <v>81.88</v>
      </c>
      <c r="T134" s="16">
        <v>45189</v>
      </c>
      <c r="U134" s="15">
        <v>98.6</v>
      </c>
    </row>
    <row r="135" spans="1:21" x14ac:dyDescent="0.3">
      <c r="A135" s="16">
        <v>45188</v>
      </c>
      <c r="B135" s="15">
        <v>80.319999999999993</v>
      </c>
      <c r="T135" s="16">
        <v>45188</v>
      </c>
      <c r="U135" s="15">
        <v>96.99</v>
      </c>
    </row>
    <row r="136" spans="1:21" x14ac:dyDescent="0.3">
      <c r="A136" s="16">
        <v>45187</v>
      </c>
      <c r="B136" s="15">
        <v>79.930000000000007</v>
      </c>
      <c r="T136" s="16">
        <v>45187</v>
      </c>
      <c r="U136" s="15">
        <v>96.69</v>
      </c>
    </row>
    <row r="137" spans="1:21" x14ac:dyDescent="0.3">
      <c r="A137" s="16">
        <v>45184</v>
      </c>
      <c r="B137" s="15">
        <v>81.34</v>
      </c>
      <c r="T137" s="16">
        <v>45184</v>
      </c>
      <c r="U137" s="15">
        <v>98.04</v>
      </c>
    </row>
    <row r="138" spans="1:21" x14ac:dyDescent="0.3">
      <c r="A138" s="16">
        <v>45183</v>
      </c>
      <c r="B138" s="15">
        <v>82.14</v>
      </c>
      <c r="T138" s="16">
        <v>45183</v>
      </c>
      <c r="U138" s="15">
        <v>98.89</v>
      </c>
    </row>
    <row r="139" spans="1:21" x14ac:dyDescent="0.3">
      <c r="A139" s="16">
        <v>45182</v>
      </c>
      <c r="B139" s="15">
        <v>82.04</v>
      </c>
      <c r="T139" s="16">
        <v>45182</v>
      </c>
      <c r="U139" s="15">
        <v>98.78</v>
      </c>
    </row>
    <row r="140" spans="1:21" x14ac:dyDescent="0.3">
      <c r="A140" s="16">
        <v>45181</v>
      </c>
      <c r="B140" s="15">
        <v>80.13</v>
      </c>
      <c r="T140" s="16">
        <v>45181</v>
      </c>
      <c r="U140" s="15">
        <v>96.74</v>
      </c>
    </row>
    <row r="141" spans="1:21" x14ac:dyDescent="0.3">
      <c r="A141" s="16">
        <v>45180</v>
      </c>
      <c r="B141" s="15">
        <v>80.69</v>
      </c>
      <c r="T141" s="16">
        <v>45180</v>
      </c>
      <c r="U141" s="15">
        <v>97.3</v>
      </c>
    </row>
    <row r="142" spans="1:21" x14ac:dyDescent="0.3">
      <c r="A142" s="16">
        <v>45177</v>
      </c>
      <c r="B142" s="15">
        <v>80.569999999999993</v>
      </c>
      <c r="T142" s="16">
        <v>45177</v>
      </c>
      <c r="U142" s="15">
        <v>97.18</v>
      </c>
    </row>
    <row r="143" spans="1:21" x14ac:dyDescent="0.3">
      <c r="A143" s="16">
        <v>45176</v>
      </c>
      <c r="B143" s="15">
        <v>81.95</v>
      </c>
      <c r="T143" s="16">
        <v>45176</v>
      </c>
      <c r="U143" s="15">
        <v>98.62</v>
      </c>
    </row>
    <row r="144" spans="1:21" x14ac:dyDescent="0.3">
      <c r="A144" s="16">
        <v>45175</v>
      </c>
      <c r="B144" s="15">
        <v>82.65</v>
      </c>
      <c r="T144" s="16">
        <v>45175</v>
      </c>
      <c r="U144" s="15">
        <v>99.39</v>
      </c>
    </row>
    <row r="145" spans="1:21" x14ac:dyDescent="0.3">
      <c r="A145" s="16">
        <v>45174</v>
      </c>
      <c r="B145" s="15">
        <v>82.82</v>
      </c>
      <c r="T145" s="16">
        <v>45174</v>
      </c>
      <c r="U145" s="15">
        <v>99.63</v>
      </c>
    </row>
    <row r="146" spans="1:21" x14ac:dyDescent="0.3">
      <c r="A146" s="16">
        <v>45173</v>
      </c>
      <c r="B146" s="15">
        <v>83.13</v>
      </c>
      <c r="T146" s="16">
        <v>45173</v>
      </c>
      <c r="U146" s="15">
        <v>100.06</v>
      </c>
    </row>
    <row r="147" spans="1:21" x14ac:dyDescent="0.3">
      <c r="A147" s="16">
        <v>45170</v>
      </c>
      <c r="B147" s="15">
        <v>84.19</v>
      </c>
      <c r="T147" s="16">
        <v>45170</v>
      </c>
      <c r="U147" s="15">
        <v>101.34</v>
      </c>
    </row>
    <row r="148" spans="1:21" x14ac:dyDescent="0.3">
      <c r="A148" s="16">
        <v>45169</v>
      </c>
      <c r="B148" s="15">
        <v>84.67</v>
      </c>
      <c r="T148" s="16">
        <v>45169</v>
      </c>
      <c r="U148" s="15">
        <v>102.05</v>
      </c>
    </row>
    <row r="149" spans="1:21" x14ac:dyDescent="0.3">
      <c r="A149" s="16">
        <v>45168</v>
      </c>
      <c r="B149" s="15">
        <v>85.11</v>
      </c>
      <c r="T149" s="16">
        <v>45168</v>
      </c>
      <c r="U149" s="15">
        <v>102.88</v>
      </c>
    </row>
    <row r="150" spans="1:21" x14ac:dyDescent="0.3">
      <c r="A150" s="16">
        <v>45167</v>
      </c>
      <c r="B150" s="15">
        <v>83.68</v>
      </c>
      <c r="T150" s="16">
        <v>45167</v>
      </c>
      <c r="U150" s="15">
        <v>101.44</v>
      </c>
    </row>
    <row r="151" spans="1:21" x14ac:dyDescent="0.3">
      <c r="A151" s="16">
        <v>45166</v>
      </c>
      <c r="B151" s="15">
        <v>84.53</v>
      </c>
      <c r="T151" s="16">
        <v>45166</v>
      </c>
      <c r="U151" s="15">
        <v>101.94</v>
      </c>
    </row>
    <row r="152" spans="1:21" x14ac:dyDescent="0.3">
      <c r="A152" s="16">
        <v>45163</v>
      </c>
      <c r="B152" s="15">
        <v>84.21</v>
      </c>
      <c r="T152" s="16">
        <v>45163</v>
      </c>
      <c r="U152" s="15">
        <v>101.54</v>
      </c>
    </row>
    <row r="153" spans="1:21" x14ac:dyDescent="0.3">
      <c r="A153" s="16">
        <v>45162</v>
      </c>
      <c r="B153" s="15">
        <v>84.63</v>
      </c>
      <c r="T153" s="16">
        <v>45162</v>
      </c>
      <c r="U153" s="15">
        <v>102.17</v>
      </c>
    </row>
    <row r="154" spans="1:21" x14ac:dyDescent="0.3">
      <c r="A154" s="16">
        <v>45161</v>
      </c>
      <c r="B154" s="15">
        <v>86.97</v>
      </c>
      <c r="T154" s="16">
        <v>45161</v>
      </c>
      <c r="U154" s="15">
        <v>104.66</v>
      </c>
    </row>
    <row r="155" spans="1:21" x14ac:dyDescent="0.3">
      <c r="A155" s="16">
        <v>45160</v>
      </c>
      <c r="B155" s="15">
        <v>88.58</v>
      </c>
      <c r="T155" s="16">
        <v>45160</v>
      </c>
      <c r="U155" s="15">
        <v>106.46</v>
      </c>
    </row>
    <row r="156" spans="1:21" x14ac:dyDescent="0.3">
      <c r="A156" s="16">
        <v>45159</v>
      </c>
      <c r="B156" s="15">
        <v>86.59</v>
      </c>
      <c r="T156" s="16">
        <v>45159</v>
      </c>
      <c r="U156" s="15">
        <v>104.12</v>
      </c>
    </row>
    <row r="157" spans="1:21" x14ac:dyDescent="0.3">
      <c r="A157" s="16">
        <v>45156</v>
      </c>
      <c r="B157" s="15">
        <v>86.72</v>
      </c>
      <c r="T157" s="16">
        <v>45156</v>
      </c>
      <c r="U157" s="15">
        <v>103.83</v>
      </c>
    </row>
    <row r="158" spans="1:21" x14ac:dyDescent="0.3">
      <c r="A158" s="16">
        <v>45155</v>
      </c>
      <c r="B158" s="15">
        <v>87.52</v>
      </c>
      <c r="T158" s="16">
        <v>45155</v>
      </c>
      <c r="U158" s="15">
        <v>104.6</v>
      </c>
    </row>
    <row r="159" spans="1:21" x14ac:dyDescent="0.3">
      <c r="A159" s="16">
        <v>45154</v>
      </c>
      <c r="B159" s="15">
        <v>87.15</v>
      </c>
      <c r="T159" s="16">
        <v>45154</v>
      </c>
      <c r="U159" s="15">
        <v>103.7</v>
      </c>
    </row>
    <row r="160" spans="1:21" x14ac:dyDescent="0.3">
      <c r="A160" s="16">
        <v>45153</v>
      </c>
      <c r="B160" s="15">
        <v>85.82</v>
      </c>
      <c r="T160" s="16">
        <v>45153</v>
      </c>
      <c r="U160" s="15">
        <v>102.37</v>
      </c>
    </row>
    <row r="161" spans="1:21" x14ac:dyDescent="0.3">
      <c r="A161" s="16">
        <v>45152</v>
      </c>
      <c r="B161" s="15">
        <v>86.43</v>
      </c>
      <c r="T161" s="16">
        <v>45152</v>
      </c>
      <c r="U161" s="15">
        <v>102.56</v>
      </c>
    </row>
    <row r="162" spans="1:21" x14ac:dyDescent="0.3">
      <c r="A162" s="16">
        <v>45149</v>
      </c>
      <c r="B162" s="15">
        <v>85.43</v>
      </c>
      <c r="T162" s="16">
        <v>45149</v>
      </c>
      <c r="U162" s="15">
        <v>101.44</v>
      </c>
    </row>
    <row r="163" spans="1:21" x14ac:dyDescent="0.3">
      <c r="A163" s="16">
        <v>45148</v>
      </c>
      <c r="B163" s="15">
        <v>83.61</v>
      </c>
      <c r="T163" s="16">
        <v>45148</v>
      </c>
      <c r="U163" s="15">
        <v>99.4</v>
      </c>
    </row>
    <row r="164" spans="1:21" x14ac:dyDescent="0.3">
      <c r="A164" s="16">
        <v>45147</v>
      </c>
      <c r="B164" s="15">
        <v>82.64</v>
      </c>
      <c r="T164" s="16">
        <v>45147</v>
      </c>
      <c r="U164" s="15">
        <v>98.54</v>
      </c>
    </row>
    <row r="165" spans="1:21" x14ac:dyDescent="0.3">
      <c r="A165" s="16">
        <v>45146</v>
      </c>
      <c r="B165" s="15">
        <v>83.02</v>
      </c>
      <c r="T165" s="16">
        <v>45146</v>
      </c>
      <c r="U165" s="15">
        <v>98.91</v>
      </c>
    </row>
    <row r="166" spans="1:21" x14ac:dyDescent="0.3">
      <c r="A166" s="16">
        <v>45145</v>
      </c>
      <c r="B166" s="15">
        <v>81.34</v>
      </c>
      <c r="T166" s="16">
        <v>45145</v>
      </c>
      <c r="U166" s="15">
        <v>97.41</v>
      </c>
    </row>
    <row r="167" spans="1:21" x14ac:dyDescent="0.3">
      <c r="A167" s="16">
        <v>45142</v>
      </c>
      <c r="B167" s="15">
        <v>82.28</v>
      </c>
      <c r="T167" s="16">
        <v>45142</v>
      </c>
      <c r="U167" s="15">
        <v>98.38</v>
      </c>
    </row>
    <row r="168" spans="1:21" x14ac:dyDescent="0.3">
      <c r="A168" s="16">
        <v>45141</v>
      </c>
      <c r="B168" s="15">
        <v>83.4</v>
      </c>
      <c r="T168" s="16">
        <v>45141</v>
      </c>
      <c r="U168" s="15">
        <v>99.27</v>
      </c>
    </row>
    <row r="169" spans="1:21" x14ac:dyDescent="0.3">
      <c r="A169" s="16">
        <v>45140</v>
      </c>
      <c r="B169" s="15">
        <v>82.06</v>
      </c>
      <c r="T169" s="16">
        <v>45140</v>
      </c>
      <c r="U169" s="15">
        <v>97.97</v>
      </c>
    </row>
    <row r="170" spans="1:21" x14ac:dyDescent="0.3">
      <c r="A170" s="16">
        <v>45139</v>
      </c>
      <c r="B170" s="15">
        <v>83.65</v>
      </c>
      <c r="T170" s="16">
        <v>45139</v>
      </c>
      <c r="U170" s="15">
        <v>99.76</v>
      </c>
    </row>
    <row r="171" spans="1:21" x14ac:dyDescent="0.3">
      <c r="A171" s="16">
        <v>45138</v>
      </c>
      <c r="B171" s="15">
        <v>85.16</v>
      </c>
      <c r="T171" s="16">
        <v>45138</v>
      </c>
      <c r="U171" s="15">
        <v>101.62</v>
      </c>
    </row>
    <row r="172" spans="1:21" x14ac:dyDescent="0.3">
      <c r="A172" s="16">
        <v>45135</v>
      </c>
      <c r="B172" s="15">
        <v>87.12</v>
      </c>
      <c r="T172" s="16">
        <v>45135</v>
      </c>
      <c r="U172" s="15">
        <v>103.8</v>
      </c>
    </row>
    <row r="173" spans="1:21" x14ac:dyDescent="0.3">
      <c r="A173" s="16">
        <v>45134</v>
      </c>
      <c r="B173" s="15">
        <v>89.45</v>
      </c>
      <c r="T173" s="16">
        <v>45134</v>
      </c>
      <c r="U173" s="15">
        <v>105.95</v>
      </c>
    </row>
    <row r="174" spans="1:21" x14ac:dyDescent="0.3">
      <c r="A174" s="16">
        <v>45133</v>
      </c>
      <c r="B174" s="15">
        <v>89.19</v>
      </c>
      <c r="T174" s="16">
        <v>45133</v>
      </c>
      <c r="U174" s="15">
        <v>106.02</v>
      </c>
    </row>
    <row r="175" spans="1:21" x14ac:dyDescent="0.3">
      <c r="A175" s="16">
        <v>45132</v>
      </c>
      <c r="B175" s="15">
        <v>90.25</v>
      </c>
      <c r="T175" s="16">
        <v>45132</v>
      </c>
      <c r="U175" s="15">
        <v>107.01</v>
      </c>
    </row>
    <row r="176" spans="1:21" x14ac:dyDescent="0.3">
      <c r="A176" s="16">
        <v>45131</v>
      </c>
      <c r="B176" s="15">
        <v>89.45</v>
      </c>
      <c r="T176" s="16">
        <v>45131</v>
      </c>
      <c r="U176" s="15">
        <v>106.32</v>
      </c>
    </row>
    <row r="177" spans="1:21" x14ac:dyDescent="0.3">
      <c r="A177" s="16">
        <v>45128</v>
      </c>
      <c r="B177" s="15">
        <v>89.74</v>
      </c>
      <c r="T177" s="16">
        <v>45128</v>
      </c>
      <c r="U177" s="15">
        <v>106.61</v>
      </c>
    </row>
    <row r="178" spans="1:21" x14ac:dyDescent="0.3">
      <c r="A178" s="16">
        <v>45127</v>
      </c>
      <c r="B178" s="15">
        <v>88.87</v>
      </c>
      <c r="T178" s="16">
        <v>45127</v>
      </c>
      <c r="U178" s="15">
        <v>105.3</v>
      </c>
    </row>
    <row r="179" spans="1:21" x14ac:dyDescent="0.3">
      <c r="A179" s="16">
        <v>45126</v>
      </c>
      <c r="B179" s="15">
        <v>87.56</v>
      </c>
      <c r="T179" s="16">
        <v>45126</v>
      </c>
      <c r="U179" s="15">
        <v>104.08</v>
      </c>
    </row>
    <row r="180" spans="1:21" x14ac:dyDescent="0.3">
      <c r="A180" s="16">
        <v>45125</v>
      </c>
      <c r="B180" s="15">
        <v>85.73</v>
      </c>
      <c r="T180" s="16">
        <v>45125</v>
      </c>
      <c r="U180" s="15">
        <v>102.65</v>
      </c>
    </row>
    <row r="181" spans="1:21" x14ac:dyDescent="0.3">
      <c r="A181" s="16">
        <v>45124</v>
      </c>
      <c r="B181" s="15">
        <v>84.87</v>
      </c>
      <c r="T181" s="16">
        <v>45124</v>
      </c>
      <c r="U181" s="15">
        <v>102.03</v>
      </c>
    </row>
    <row r="182" spans="1:21" x14ac:dyDescent="0.3">
      <c r="A182" s="16">
        <v>45121</v>
      </c>
      <c r="B182" s="15">
        <v>84.39</v>
      </c>
      <c r="T182" s="16">
        <v>45121</v>
      </c>
      <c r="U182" s="15">
        <v>101.57</v>
      </c>
    </row>
    <row r="183" spans="1:21" x14ac:dyDescent="0.3">
      <c r="A183" s="16">
        <v>45120</v>
      </c>
      <c r="B183" s="15">
        <v>84.19</v>
      </c>
      <c r="T183" s="16">
        <v>45120</v>
      </c>
      <c r="U183" s="15">
        <v>101.25</v>
      </c>
    </row>
    <row r="184" spans="1:21" x14ac:dyDescent="0.3">
      <c r="A184" s="16">
        <v>45119</v>
      </c>
      <c r="B184" s="15">
        <v>84.16</v>
      </c>
      <c r="T184" s="16">
        <v>45119</v>
      </c>
      <c r="U184" s="15">
        <v>101.26</v>
      </c>
    </row>
    <row r="185" spans="1:21" x14ac:dyDescent="0.3">
      <c r="A185" s="16">
        <v>45118</v>
      </c>
      <c r="B185" s="15">
        <v>85.07</v>
      </c>
      <c r="T185" s="16">
        <v>45118</v>
      </c>
      <c r="U185" s="15">
        <v>102.14</v>
      </c>
    </row>
    <row r="186" spans="1:21" x14ac:dyDescent="0.3">
      <c r="A186" s="16">
        <v>45117</v>
      </c>
      <c r="B186" s="15">
        <v>84.6</v>
      </c>
      <c r="T186" s="16">
        <v>45117</v>
      </c>
      <c r="U186" s="15">
        <v>101.92</v>
      </c>
    </row>
    <row r="187" spans="1:21" x14ac:dyDescent="0.3">
      <c r="A187" s="16">
        <v>45114</v>
      </c>
      <c r="B187" s="15">
        <v>84.44</v>
      </c>
      <c r="T187" s="16">
        <v>45114</v>
      </c>
      <c r="U187" s="15">
        <v>101.55</v>
      </c>
    </row>
    <row r="188" spans="1:21" x14ac:dyDescent="0.3">
      <c r="A188" s="16">
        <v>45113</v>
      </c>
      <c r="B188" s="15">
        <v>84.25</v>
      </c>
      <c r="T188" s="16">
        <v>45113</v>
      </c>
      <c r="U188" s="15">
        <v>101.44</v>
      </c>
    </row>
    <row r="189" spans="1:21" x14ac:dyDescent="0.3">
      <c r="A189" s="16">
        <v>45112</v>
      </c>
      <c r="B189" s="15">
        <v>84.08</v>
      </c>
      <c r="T189" s="16">
        <v>45112</v>
      </c>
      <c r="U189" s="15">
        <v>101.68</v>
      </c>
    </row>
    <row r="190" spans="1:21" x14ac:dyDescent="0.3">
      <c r="A190" s="16">
        <v>45111</v>
      </c>
      <c r="B190" s="15">
        <v>85.45</v>
      </c>
      <c r="T190" s="16">
        <v>45111</v>
      </c>
      <c r="U190" s="15">
        <v>103.15</v>
      </c>
    </row>
    <row r="191" spans="1:21" x14ac:dyDescent="0.3">
      <c r="A191" s="16">
        <v>45110</v>
      </c>
      <c r="B191" s="15">
        <v>85.47</v>
      </c>
      <c r="T191" s="16">
        <v>45110</v>
      </c>
      <c r="U191" s="15">
        <v>102.82</v>
      </c>
    </row>
    <row r="192" spans="1:21" x14ac:dyDescent="0.3">
      <c r="A192" s="16">
        <v>45107</v>
      </c>
      <c r="B192" s="15">
        <v>87.17</v>
      </c>
      <c r="T192" s="16">
        <v>45107</v>
      </c>
      <c r="U192" s="15">
        <v>104.32</v>
      </c>
    </row>
    <row r="193" spans="1:21" x14ac:dyDescent="0.3">
      <c r="A193" s="16">
        <v>45106</v>
      </c>
      <c r="B193" s="15">
        <v>85.94</v>
      </c>
      <c r="T193" s="16">
        <v>45106</v>
      </c>
      <c r="U193" s="15">
        <v>102.68</v>
      </c>
    </row>
    <row r="194" spans="1:21" x14ac:dyDescent="0.3">
      <c r="A194" s="16">
        <v>45105</v>
      </c>
      <c r="B194" s="15">
        <v>85.78</v>
      </c>
      <c r="T194" s="16">
        <v>45105</v>
      </c>
      <c r="U194" s="15">
        <v>102.38</v>
      </c>
    </row>
    <row r="195" spans="1:21" x14ac:dyDescent="0.3">
      <c r="A195" s="16">
        <v>45104</v>
      </c>
      <c r="B195" s="15">
        <v>86.87</v>
      </c>
      <c r="T195" s="16">
        <v>45104</v>
      </c>
      <c r="U195" s="15">
        <v>103.02</v>
      </c>
    </row>
    <row r="196" spans="1:21" x14ac:dyDescent="0.3">
      <c r="A196" s="16">
        <v>45103</v>
      </c>
      <c r="B196" s="15">
        <v>84.3</v>
      </c>
      <c r="T196" s="16">
        <v>45103</v>
      </c>
      <c r="U196" s="15">
        <v>101</v>
      </c>
    </row>
    <row r="197" spans="1:21" x14ac:dyDescent="0.3">
      <c r="A197" s="16">
        <v>45100</v>
      </c>
      <c r="B197" s="15">
        <v>85.89</v>
      </c>
      <c r="T197" s="16">
        <v>45100</v>
      </c>
      <c r="U197" s="15">
        <v>103.23</v>
      </c>
    </row>
    <row r="198" spans="1:21" x14ac:dyDescent="0.3">
      <c r="A198" s="16">
        <v>45099</v>
      </c>
      <c r="B198" s="15">
        <v>88.16</v>
      </c>
      <c r="T198" s="16">
        <v>45099</v>
      </c>
      <c r="U198" s="15">
        <v>105.42</v>
      </c>
    </row>
    <row r="199" spans="1:21" x14ac:dyDescent="0.3">
      <c r="A199" s="16">
        <v>45098</v>
      </c>
      <c r="B199" s="15">
        <v>88.55</v>
      </c>
      <c r="T199" s="16">
        <v>45098</v>
      </c>
      <c r="U199" s="15">
        <v>105.78</v>
      </c>
    </row>
    <row r="200" spans="1:21" x14ac:dyDescent="0.3">
      <c r="A200" s="16">
        <v>45097</v>
      </c>
      <c r="B200" s="15">
        <v>92.82</v>
      </c>
      <c r="T200" s="16">
        <v>45097</v>
      </c>
      <c r="U200" s="15">
        <v>110.05</v>
      </c>
    </row>
    <row r="201" spans="1:21" x14ac:dyDescent="0.3">
      <c r="A201" s="16">
        <v>45096</v>
      </c>
      <c r="B201" s="15">
        <v>90.16</v>
      </c>
      <c r="T201" s="16">
        <v>45096</v>
      </c>
      <c r="U201" s="15">
        <v>107.47</v>
      </c>
    </row>
    <row r="202" spans="1:21" x14ac:dyDescent="0.3">
      <c r="A202" s="16">
        <v>45093</v>
      </c>
      <c r="B202" s="15">
        <v>90.4</v>
      </c>
      <c r="T202" s="16">
        <v>45093</v>
      </c>
      <c r="U202" s="15">
        <v>107.48</v>
      </c>
    </row>
    <row r="203" spans="1:21" x14ac:dyDescent="0.3">
      <c r="A203" s="16">
        <v>45092</v>
      </c>
      <c r="B203" s="15">
        <v>91.33</v>
      </c>
      <c r="T203" s="16">
        <v>45092</v>
      </c>
      <c r="U203" s="15">
        <v>109.29</v>
      </c>
    </row>
    <row r="204" spans="1:21" x14ac:dyDescent="0.3">
      <c r="A204" s="16">
        <v>45091</v>
      </c>
      <c r="B204" s="15">
        <v>91.42</v>
      </c>
      <c r="T204" s="16">
        <v>45091</v>
      </c>
      <c r="U204" s="15">
        <v>109.06</v>
      </c>
    </row>
    <row r="205" spans="1:21" x14ac:dyDescent="0.3">
      <c r="A205" s="16">
        <v>45090</v>
      </c>
      <c r="B205" s="15">
        <v>88</v>
      </c>
      <c r="T205" s="16">
        <v>45090</v>
      </c>
      <c r="U205" s="15">
        <v>104.75</v>
      </c>
    </row>
    <row r="206" spans="1:21" x14ac:dyDescent="0.3">
      <c r="A206" s="16">
        <v>45089</v>
      </c>
      <c r="B206" s="15">
        <v>85.96</v>
      </c>
      <c r="T206" s="16">
        <v>45089</v>
      </c>
      <c r="U206" s="15">
        <v>103.56</v>
      </c>
    </row>
    <row r="207" spans="1:21" x14ac:dyDescent="0.3">
      <c r="A207" s="16">
        <v>45086</v>
      </c>
      <c r="B207" s="15">
        <v>84.93</v>
      </c>
      <c r="T207" s="16">
        <v>45086</v>
      </c>
      <c r="U207" s="15">
        <v>102.28</v>
      </c>
    </row>
    <row r="208" spans="1:21" x14ac:dyDescent="0.3">
      <c r="A208" s="16">
        <v>45085</v>
      </c>
      <c r="B208" s="15">
        <v>82.19</v>
      </c>
      <c r="T208" s="16">
        <v>45085</v>
      </c>
      <c r="U208" s="15">
        <v>99.43</v>
      </c>
    </row>
    <row r="209" spans="1:21" x14ac:dyDescent="0.3">
      <c r="A209" s="16">
        <v>45084</v>
      </c>
      <c r="B209" s="15">
        <v>81.81</v>
      </c>
      <c r="T209" s="16">
        <v>45084</v>
      </c>
      <c r="U209" s="15">
        <v>99.12</v>
      </c>
    </row>
    <row r="210" spans="1:21" x14ac:dyDescent="0.3">
      <c r="A210" s="16">
        <v>45083</v>
      </c>
      <c r="B210" s="15">
        <v>79.94</v>
      </c>
      <c r="T210" s="16">
        <v>45083</v>
      </c>
      <c r="U210" s="15">
        <v>97.09</v>
      </c>
    </row>
    <row r="211" spans="1:21" x14ac:dyDescent="0.3">
      <c r="A211" s="16">
        <v>45082</v>
      </c>
      <c r="B211" s="15">
        <v>80.760000000000005</v>
      </c>
      <c r="T211" s="16">
        <v>45082</v>
      </c>
      <c r="U211" s="15">
        <v>97.9</v>
      </c>
    </row>
    <row r="212" spans="1:21" x14ac:dyDescent="0.3">
      <c r="A212" s="16">
        <v>45079</v>
      </c>
      <c r="B212" s="15">
        <v>77.260000000000005</v>
      </c>
      <c r="T212" s="16">
        <v>45079</v>
      </c>
      <c r="U212" s="15">
        <v>94.17</v>
      </c>
    </row>
    <row r="213" spans="1:21" x14ac:dyDescent="0.3">
      <c r="A213" s="16">
        <v>45078</v>
      </c>
      <c r="B213" s="15">
        <v>76.98</v>
      </c>
      <c r="T213" s="16">
        <v>45078</v>
      </c>
      <c r="U213" s="15">
        <v>93.3</v>
      </c>
    </row>
    <row r="214" spans="1:21" x14ac:dyDescent="0.3">
      <c r="A214" s="16">
        <v>45077</v>
      </c>
      <c r="B214" s="15">
        <v>79.2</v>
      </c>
      <c r="T214" s="16">
        <v>45077</v>
      </c>
      <c r="U214" s="15">
        <v>96.56</v>
      </c>
    </row>
    <row r="215" spans="1:21" x14ac:dyDescent="0.3">
      <c r="A215" s="16">
        <v>45076</v>
      </c>
      <c r="B215" s="15">
        <v>78.61</v>
      </c>
      <c r="T215" s="16">
        <v>45076</v>
      </c>
      <c r="U215" s="15">
        <v>96.19</v>
      </c>
    </row>
    <row r="216" spans="1:21" x14ac:dyDescent="0.3">
      <c r="A216" s="16">
        <v>45075</v>
      </c>
      <c r="B216" s="15">
        <v>80.900000000000006</v>
      </c>
      <c r="T216" s="16">
        <v>45075</v>
      </c>
      <c r="U216" s="15">
        <v>98.86</v>
      </c>
    </row>
    <row r="217" spans="1:21" x14ac:dyDescent="0.3">
      <c r="A217" s="16">
        <v>45072</v>
      </c>
      <c r="B217" s="15">
        <v>80.290000000000006</v>
      </c>
      <c r="T217" s="16">
        <v>45072</v>
      </c>
      <c r="U217" s="15">
        <v>98.17</v>
      </c>
    </row>
    <row r="218" spans="1:21" x14ac:dyDescent="0.3">
      <c r="A218" s="16">
        <v>45071</v>
      </c>
      <c r="B218" s="15">
        <v>80.94</v>
      </c>
      <c r="T218" s="16">
        <v>45071</v>
      </c>
      <c r="U218" s="15">
        <v>98.93</v>
      </c>
    </row>
    <row r="219" spans="1:21" x14ac:dyDescent="0.3">
      <c r="A219" s="16">
        <v>45070</v>
      </c>
      <c r="B219" s="15">
        <v>83.05</v>
      </c>
      <c r="T219" s="16">
        <v>45070</v>
      </c>
      <c r="U219" s="15">
        <v>101.16</v>
      </c>
    </row>
    <row r="220" spans="1:21" x14ac:dyDescent="0.3">
      <c r="A220" s="16">
        <v>45069</v>
      </c>
      <c r="B220" s="15">
        <v>83.41</v>
      </c>
      <c r="T220" s="16">
        <v>45069</v>
      </c>
      <c r="U220" s="15">
        <v>101.11</v>
      </c>
    </row>
    <row r="221" spans="1:21" x14ac:dyDescent="0.3">
      <c r="A221" s="16">
        <v>45068</v>
      </c>
      <c r="B221" s="15">
        <v>85.65</v>
      </c>
      <c r="T221" s="16">
        <v>45068</v>
      </c>
      <c r="U221" s="15">
        <v>103.38</v>
      </c>
    </row>
    <row r="222" spans="1:21" x14ac:dyDescent="0.3">
      <c r="A222" s="16">
        <v>45065</v>
      </c>
      <c r="B222" s="15">
        <v>87.76</v>
      </c>
      <c r="T222" s="16">
        <v>45065</v>
      </c>
      <c r="U222" s="15">
        <v>105.62</v>
      </c>
    </row>
    <row r="223" spans="1:21" x14ac:dyDescent="0.3">
      <c r="A223" s="16">
        <v>45064</v>
      </c>
      <c r="B223" s="15">
        <v>87.73</v>
      </c>
      <c r="T223" s="16">
        <v>45064</v>
      </c>
      <c r="U223" s="15">
        <v>105.59</v>
      </c>
    </row>
    <row r="224" spans="1:21" x14ac:dyDescent="0.3">
      <c r="A224" s="16">
        <v>45063</v>
      </c>
      <c r="B224" s="15">
        <v>86.07</v>
      </c>
      <c r="T224" s="16">
        <v>45063</v>
      </c>
      <c r="U224" s="15">
        <v>103.72</v>
      </c>
    </row>
    <row r="225" spans="1:21" x14ac:dyDescent="0.3">
      <c r="A225" s="16">
        <v>45062</v>
      </c>
      <c r="B225" s="15">
        <v>86.47</v>
      </c>
      <c r="T225" s="16">
        <v>45062</v>
      </c>
      <c r="U225" s="15">
        <v>104.19</v>
      </c>
    </row>
    <row r="226" spans="1:21" x14ac:dyDescent="0.3">
      <c r="A226" s="16">
        <v>45061</v>
      </c>
      <c r="B226" s="15">
        <v>84.86</v>
      </c>
      <c r="T226" s="16">
        <v>45061</v>
      </c>
      <c r="U226" s="15">
        <v>102.5</v>
      </c>
    </row>
    <row r="227" spans="1:21" x14ac:dyDescent="0.3">
      <c r="A227" s="16">
        <v>45058</v>
      </c>
      <c r="B227" s="15">
        <v>86.31</v>
      </c>
      <c r="T227" s="16">
        <v>45058</v>
      </c>
      <c r="U227" s="15">
        <v>104.27</v>
      </c>
    </row>
    <row r="228" spans="1:21" x14ac:dyDescent="0.3">
      <c r="A228" s="16">
        <v>45057</v>
      </c>
      <c r="B228" s="15">
        <v>86.22</v>
      </c>
      <c r="T228" s="16">
        <v>45057</v>
      </c>
      <c r="U228" s="15">
        <v>104.51</v>
      </c>
    </row>
    <row r="229" spans="1:21" x14ac:dyDescent="0.3">
      <c r="A229" s="16">
        <v>45056</v>
      </c>
      <c r="B229" s="15">
        <v>87.31</v>
      </c>
      <c r="T229" s="16">
        <v>45056</v>
      </c>
      <c r="U229" s="15">
        <v>105.74</v>
      </c>
    </row>
    <row r="230" spans="1:21" x14ac:dyDescent="0.3">
      <c r="A230" s="16">
        <v>45055</v>
      </c>
      <c r="B230" s="15">
        <v>84.65</v>
      </c>
      <c r="T230" s="16">
        <v>45055</v>
      </c>
      <c r="U230" s="15">
        <v>102.53</v>
      </c>
    </row>
    <row r="231" spans="1:21" x14ac:dyDescent="0.3">
      <c r="A231" s="16">
        <v>45054</v>
      </c>
      <c r="B231" s="15">
        <v>83.28</v>
      </c>
      <c r="T231" s="16">
        <v>45054</v>
      </c>
      <c r="U231" s="15">
        <v>100.88</v>
      </c>
    </row>
    <row r="232" spans="1:21" x14ac:dyDescent="0.3">
      <c r="A232" s="16">
        <v>45051</v>
      </c>
      <c r="B232" s="15">
        <v>82.86</v>
      </c>
      <c r="T232" s="16">
        <v>45051</v>
      </c>
      <c r="U232" s="15">
        <v>100.37</v>
      </c>
    </row>
    <row r="233" spans="1:21" x14ac:dyDescent="0.3">
      <c r="A233" s="16">
        <v>45050</v>
      </c>
      <c r="B233" s="15">
        <v>82.57</v>
      </c>
      <c r="T233" s="16">
        <v>45050</v>
      </c>
      <c r="U233" s="15">
        <v>99.93</v>
      </c>
    </row>
    <row r="234" spans="1:21" x14ac:dyDescent="0.3">
      <c r="A234" s="16">
        <v>45049</v>
      </c>
      <c r="B234" s="15">
        <v>82.86</v>
      </c>
      <c r="T234" s="16">
        <v>45049</v>
      </c>
      <c r="U234" s="15">
        <v>100.53</v>
      </c>
    </row>
    <row r="235" spans="1:21" x14ac:dyDescent="0.3">
      <c r="A235" s="16">
        <v>45048</v>
      </c>
      <c r="B235" s="15">
        <v>86.18</v>
      </c>
      <c r="T235" s="16">
        <v>45048</v>
      </c>
      <c r="U235" s="15">
        <v>104.09</v>
      </c>
    </row>
    <row r="236" spans="1:21" x14ac:dyDescent="0.3">
      <c r="A236" s="16">
        <v>45044</v>
      </c>
      <c r="B236" s="15">
        <v>85.1</v>
      </c>
      <c r="T236" s="16">
        <v>45047</v>
      </c>
      <c r="U236" s="15">
        <v>101.49</v>
      </c>
    </row>
    <row r="237" spans="1:21" x14ac:dyDescent="0.3">
      <c r="A237" s="16">
        <v>45043</v>
      </c>
      <c r="B237" s="15">
        <v>82.79</v>
      </c>
      <c r="T237" s="16">
        <v>45044</v>
      </c>
      <c r="U237" s="15">
        <v>102.85</v>
      </c>
    </row>
    <row r="238" spans="1:21" x14ac:dyDescent="0.3">
      <c r="A238" s="16">
        <v>45042</v>
      </c>
      <c r="B238" s="15">
        <v>82.3</v>
      </c>
      <c r="T238" s="16">
        <v>45043</v>
      </c>
      <c r="U238" s="15">
        <v>101.38</v>
      </c>
    </row>
    <row r="239" spans="1:21" x14ac:dyDescent="0.3">
      <c r="A239" s="16">
        <v>45041</v>
      </c>
      <c r="B239" s="15">
        <v>84.59</v>
      </c>
      <c r="T239" s="16">
        <v>45042</v>
      </c>
      <c r="U239" s="15">
        <v>101.11</v>
      </c>
    </row>
    <row r="240" spans="1:21" x14ac:dyDescent="0.3">
      <c r="A240" s="16">
        <v>45040</v>
      </c>
      <c r="B240" s="15">
        <v>85.94</v>
      </c>
      <c r="T240" s="16">
        <v>45041</v>
      </c>
      <c r="U240" s="15">
        <v>102.45</v>
      </c>
    </row>
    <row r="241" spans="1:21" x14ac:dyDescent="0.3">
      <c r="A241" s="16">
        <v>45037</v>
      </c>
      <c r="B241" s="15">
        <v>87.26</v>
      </c>
      <c r="T241" s="16">
        <v>45040</v>
      </c>
      <c r="U241" s="15">
        <v>104.03</v>
      </c>
    </row>
    <row r="242" spans="1:21" x14ac:dyDescent="0.3">
      <c r="A242" s="16">
        <v>45036</v>
      </c>
      <c r="B242" s="15">
        <v>89.5</v>
      </c>
      <c r="T242" s="16">
        <v>45037</v>
      </c>
      <c r="U242" s="15">
        <v>105.52</v>
      </c>
    </row>
    <row r="243" spans="1:21" x14ac:dyDescent="0.3">
      <c r="A243" s="16">
        <v>45035</v>
      </c>
      <c r="B243" s="15">
        <v>91.96</v>
      </c>
      <c r="T243" s="16">
        <v>45036</v>
      </c>
      <c r="U243" s="15">
        <v>108.09</v>
      </c>
    </row>
    <row r="244" spans="1:21" x14ac:dyDescent="0.3">
      <c r="A244" s="16">
        <v>45034</v>
      </c>
      <c r="B244" s="15">
        <v>92.82</v>
      </c>
      <c r="T244" s="16">
        <v>45035</v>
      </c>
      <c r="U244" s="15">
        <v>111</v>
      </c>
    </row>
    <row r="245" spans="1:21" x14ac:dyDescent="0.3">
      <c r="A245" s="16">
        <v>45033</v>
      </c>
      <c r="B245" s="15">
        <v>90.56</v>
      </c>
      <c r="T245" s="16">
        <v>45034</v>
      </c>
      <c r="U245" s="15">
        <v>112.26</v>
      </c>
    </row>
    <row r="246" spans="1:21" x14ac:dyDescent="0.3">
      <c r="A246" s="16">
        <v>45030</v>
      </c>
      <c r="B246" s="15">
        <v>91.28</v>
      </c>
      <c r="T246" s="16">
        <v>45033</v>
      </c>
      <c r="U246" s="15">
        <v>109.94</v>
      </c>
    </row>
    <row r="247" spans="1:21" x14ac:dyDescent="0.3">
      <c r="A247" s="16">
        <v>45029</v>
      </c>
      <c r="B247" s="15">
        <v>91.86</v>
      </c>
      <c r="T247" s="16">
        <v>45030</v>
      </c>
      <c r="U247" s="15">
        <v>110.95</v>
      </c>
    </row>
    <row r="248" spans="1:21" x14ac:dyDescent="0.3">
      <c r="A248" s="16">
        <v>45028</v>
      </c>
      <c r="B248" s="15">
        <v>93.3</v>
      </c>
      <c r="T248" s="16">
        <v>45029</v>
      </c>
      <c r="U248" s="15">
        <v>111.84</v>
      </c>
    </row>
    <row r="249" spans="1:21" x14ac:dyDescent="0.3">
      <c r="A249" s="16">
        <v>45027</v>
      </c>
      <c r="B249" s="15">
        <v>94.72</v>
      </c>
      <c r="T249" s="16">
        <v>45028</v>
      </c>
      <c r="U249" s="15">
        <v>113.32</v>
      </c>
    </row>
    <row r="250" spans="1:21" x14ac:dyDescent="0.3">
      <c r="A250" s="16">
        <v>45022</v>
      </c>
      <c r="B250" s="15">
        <v>94.01</v>
      </c>
      <c r="T250" s="16">
        <v>45027</v>
      </c>
      <c r="U250" s="15">
        <v>114.89</v>
      </c>
    </row>
    <row r="251" spans="1:21" x14ac:dyDescent="0.3">
      <c r="A251" s="16">
        <v>45021</v>
      </c>
      <c r="B251" s="15">
        <v>93.96</v>
      </c>
      <c r="T251" s="16">
        <v>45026</v>
      </c>
      <c r="U251" s="15">
        <v>113.63</v>
      </c>
    </row>
    <row r="252" spans="1:21" x14ac:dyDescent="0.3">
      <c r="A252" s="16">
        <v>45020</v>
      </c>
      <c r="B252" s="15">
        <v>92.29</v>
      </c>
      <c r="T252" s="16">
        <v>45022</v>
      </c>
      <c r="U252" s="15">
        <v>113.63</v>
      </c>
    </row>
    <row r="253" spans="1:21" x14ac:dyDescent="0.3">
      <c r="A253" s="16">
        <v>45019</v>
      </c>
      <c r="B253" s="15">
        <v>93.04</v>
      </c>
      <c r="T253" s="16">
        <v>45021</v>
      </c>
      <c r="U253" s="15">
        <v>113.5</v>
      </c>
    </row>
    <row r="254" spans="1:21" x14ac:dyDescent="0.3">
      <c r="A254" s="16">
        <v>45016</v>
      </c>
      <c r="B254" s="15">
        <v>89.24</v>
      </c>
      <c r="T254" s="16">
        <v>45020</v>
      </c>
      <c r="U254" s="15">
        <v>111.16</v>
      </c>
    </row>
    <row r="255" spans="1:21" x14ac:dyDescent="0.3">
      <c r="A255" s="16">
        <v>45015</v>
      </c>
      <c r="B255" s="15">
        <v>88.24</v>
      </c>
      <c r="T255" s="16">
        <v>45019</v>
      </c>
      <c r="U255" s="15">
        <v>111.81</v>
      </c>
    </row>
    <row r="256" spans="1:21" x14ac:dyDescent="0.3">
      <c r="A256" s="16">
        <v>45014</v>
      </c>
      <c r="B256" s="15">
        <v>87.54</v>
      </c>
      <c r="T256" s="16">
        <v>45016</v>
      </c>
      <c r="U256" s="15">
        <v>107.39</v>
      </c>
    </row>
    <row r="257" spans="1:21" x14ac:dyDescent="0.3">
      <c r="A257" s="16">
        <v>45013</v>
      </c>
      <c r="B257" s="15">
        <v>86.61</v>
      </c>
      <c r="T257" s="16">
        <v>45015</v>
      </c>
      <c r="U257" s="15">
        <v>106.07</v>
      </c>
    </row>
    <row r="258" spans="1:21" x14ac:dyDescent="0.3">
      <c r="A258" s="16">
        <v>45012</v>
      </c>
      <c r="B258" s="15">
        <v>84.77</v>
      </c>
      <c r="T258" s="16">
        <v>45014</v>
      </c>
      <c r="U258" s="15">
        <v>105.2</v>
      </c>
    </row>
    <row r="259" spans="1:21" x14ac:dyDescent="0.3">
      <c r="A259" s="16">
        <v>45009</v>
      </c>
      <c r="B259" s="15">
        <v>85.09</v>
      </c>
      <c r="T259" s="16">
        <v>45013</v>
      </c>
      <c r="U259" s="15">
        <v>104</v>
      </c>
    </row>
    <row r="260" spans="1:21" x14ac:dyDescent="0.3">
      <c r="A260" s="16">
        <v>45008</v>
      </c>
      <c r="B260" s="15">
        <v>89.67</v>
      </c>
      <c r="T260" s="16">
        <v>45012</v>
      </c>
      <c r="U260" s="15">
        <v>101.67</v>
      </c>
    </row>
    <row r="261" spans="1:21" x14ac:dyDescent="0.3">
      <c r="A261" s="16">
        <v>45007</v>
      </c>
      <c r="B261" s="15">
        <v>86.76</v>
      </c>
      <c r="T261" s="16">
        <v>45009</v>
      </c>
      <c r="U261" s="15">
        <v>102.56</v>
      </c>
    </row>
    <row r="262" spans="1:21" x14ac:dyDescent="0.3">
      <c r="A262" s="16">
        <v>45006</v>
      </c>
      <c r="B262" s="15">
        <v>86.85</v>
      </c>
      <c r="T262" s="16">
        <v>45008</v>
      </c>
      <c r="U262" s="15">
        <v>107.79</v>
      </c>
    </row>
    <row r="263" spans="1:21" x14ac:dyDescent="0.3">
      <c r="A263" s="16">
        <v>45005</v>
      </c>
      <c r="B263" s="15">
        <v>85.06</v>
      </c>
      <c r="T263" s="16">
        <v>45007</v>
      </c>
      <c r="U263" s="15">
        <v>104.91</v>
      </c>
    </row>
    <row r="264" spans="1:21" x14ac:dyDescent="0.3">
      <c r="A264" s="16">
        <v>45002</v>
      </c>
      <c r="B264" s="15">
        <v>84.52</v>
      </c>
      <c r="T264" s="16">
        <v>45006</v>
      </c>
      <c r="U264" s="15">
        <v>105.03</v>
      </c>
    </row>
    <row r="265" spans="1:21" x14ac:dyDescent="0.3">
      <c r="A265" s="16">
        <v>45001</v>
      </c>
      <c r="B265" s="15">
        <v>84.37</v>
      </c>
      <c r="T265" s="16">
        <v>45005</v>
      </c>
      <c r="U265" s="15">
        <v>103.28</v>
      </c>
    </row>
    <row r="266" spans="1:21" x14ac:dyDescent="0.3">
      <c r="A266" s="16">
        <v>45000</v>
      </c>
      <c r="B266" s="15">
        <v>86.52</v>
      </c>
      <c r="T266" s="16">
        <v>45002</v>
      </c>
      <c r="U266" s="15">
        <v>102.94</v>
      </c>
    </row>
    <row r="267" spans="1:21" x14ac:dyDescent="0.3">
      <c r="A267" s="16">
        <v>44999</v>
      </c>
      <c r="B267" s="15">
        <v>89.72</v>
      </c>
      <c r="T267" s="16">
        <v>45001</v>
      </c>
      <c r="U267" s="15">
        <v>103.72</v>
      </c>
    </row>
    <row r="268" spans="1:21" x14ac:dyDescent="0.3">
      <c r="A268" s="16">
        <v>44998</v>
      </c>
      <c r="B268" s="15">
        <v>94.17</v>
      </c>
      <c r="T268" s="16">
        <v>45000</v>
      </c>
      <c r="U268" s="15">
        <v>106.4</v>
      </c>
    </row>
    <row r="269" spans="1:21" x14ac:dyDescent="0.3">
      <c r="A269" s="16">
        <v>44995</v>
      </c>
      <c r="B269" s="15">
        <v>96.59</v>
      </c>
      <c r="T269" s="16">
        <v>44999</v>
      </c>
      <c r="U269" s="15">
        <v>111.04</v>
      </c>
    </row>
    <row r="270" spans="1:21" x14ac:dyDescent="0.3">
      <c r="A270" s="16">
        <v>44994</v>
      </c>
      <c r="B270" s="15">
        <v>95.18</v>
      </c>
      <c r="T270" s="16">
        <v>44998</v>
      </c>
      <c r="U270" s="15">
        <v>115.55</v>
      </c>
    </row>
    <row r="271" spans="1:21" x14ac:dyDescent="0.3">
      <c r="A271" s="16">
        <v>44993</v>
      </c>
      <c r="B271" s="15">
        <v>94.55</v>
      </c>
      <c r="T271" s="16">
        <v>44995</v>
      </c>
      <c r="U271" s="15">
        <v>119.31</v>
      </c>
    </row>
    <row r="272" spans="1:21" x14ac:dyDescent="0.3">
      <c r="A272" s="16">
        <v>44992</v>
      </c>
      <c r="B272" s="15">
        <v>92.44</v>
      </c>
      <c r="T272" s="16">
        <v>44994</v>
      </c>
      <c r="U272" s="15">
        <v>118.27</v>
      </c>
    </row>
    <row r="273" spans="1:21" x14ac:dyDescent="0.3">
      <c r="A273" s="16">
        <v>44991</v>
      </c>
      <c r="B273" s="15">
        <v>89.75</v>
      </c>
      <c r="T273" s="16">
        <v>44993</v>
      </c>
      <c r="U273" s="15">
        <v>117.02</v>
      </c>
    </row>
    <row r="274" spans="1:21" x14ac:dyDescent="0.3">
      <c r="A274" s="16">
        <v>44988</v>
      </c>
      <c r="B274" s="15">
        <v>88.9</v>
      </c>
      <c r="T274" s="16">
        <v>44992</v>
      </c>
      <c r="U274" s="15">
        <v>114.32</v>
      </c>
    </row>
    <row r="275" spans="1:21" x14ac:dyDescent="0.3">
      <c r="A275" s="16">
        <v>44987</v>
      </c>
      <c r="B275" s="15">
        <v>90.03</v>
      </c>
      <c r="T275" s="16">
        <v>44991</v>
      </c>
      <c r="U275" s="15">
        <v>111.41</v>
      </c>
    </row>
    <row r="276" spans="1:21" x14ac:dyDescent="0.3">
      <c r="A276" s="16">
        <v>44986</v>
      </c>
      <c r="B276" s="15">
        <v>93.52</v>
      </c>
      <c r="T276" s="16">
        <v>44988</v>
      </c>
      <c r="U276" s="15">
        <v>110.82</v>
      </c>
    </row>
    <row r="277" spans="1:21" x14ac:dyDescent="0.3">
      <c r="A277" s="16">
        <v>44985</v>
      </c>
      <c r="B277" s="15">
        <v>96.38</v>
      </c>
      <c r="T277" s="16">
        <v>44987</v>
      </c>
      <c r="U277" s="15">
        <v>112.21</v>
      </c>
    </row>
    <row r="278" spans="1:21" x14ac:dyDescent="0.3">
      <c r="A278" s="16">
        <v>44984</v>
      </c>
      <c r="B278" s="15">
        <v>96.85</v>
      </c>
      <c r="T278" s="16">
        <v>44986</v>
      </c>
      <c r="U278" s="15">
        <v>115.67</v>
      </c>
    </row>
    <row r="279" spans="1:21" x14ac:dyDescent="0.3">
      <c r="A279" s="16">
        <v>44981</v>
      </c>
      <c r="B279" s="15">
        <v>94.07</v>
      </c>
      <c r="T279" s="16">
        <v>44985</v>
      </c>
      <c r="U279" s="15">
        <v>118.19</v>
      </c>
    </row>
    <row r="280" spans="1:21" x14ac:dyDescent="0.3">
      <c r="A280" s="16">
        <v>44980</v>
      </c>
      <c r="B280" s="15">
        <v>94.26</v>
      </c>
      <c r="T280" s="16">
        <v>44984</v>
      </c>
      <c r="U280" s="15">
        <v>118.45</v>
      </c>
    </row>
    <row r="281" spans="1:21" x14ac:dyDescent="0.3">
      <c r="A281" s="16">
        <v>44979</v>
      </c>
      <c r="B281" s="15">
        <v>93.49</v>
      </c>
      <c r="T281" s="16">
        <v>44981</v>
      </c>
      <c r="U281" s="15">
        <v>115.19</v>
      </c>
    </row>
    <row r="282" spans="1:21" x14ac:dyDescent="0.3">
      <c r="A282" s="16">
        <v>44978</v>
      </c>
      <c r="B282" s="15">
        <v>97.04</v>
      </c>
      <c r="T282" s="16">
        <v>44980</v>
      </c>
      <c r="U282" s="15">
        <v>115.44</v>
      </c>
    </row>
    <row r="283" spans="1:21" x14ac:dyDescent="0.3">
      <c r="A283" s="16">
        <v>44977</v>
      </c>
      <c r="B283" s="15">
        <v>95.09</v>
      </c>
      <c r="T283" s="16">
        <v>44979</v>
      </c>
      <c r="U283" s="15">
        <v>114.12</v>
      </c>
    </row>
    <row r="284" spans="1:21" x14ac:dyDescent="0.3">
      <c r="A284" s="16">
        <v>44974</v>
      </c>
      <c r="B284" s="15">
        <v>93.05</v>
      </c>
      <c r="T284" s="16">
        <v>44978</v>
      </c>
      <c r="U284" s="15">
        <v>118.21</v>
      </c>
    </row>
    <row r="285" spans="1:21" x14ac:dyDescent="0.3">
      <c r="A285" s="16">
        <v>44973</v>
      </c>
      <c r="B285" s="15">
        <v>94.33</v>
      </c>
      <c r="T285" s="16">
        <v>44977</v>
      </c>
      <c r="U285" s="15">
        <v>115.95</v>
      </c>
    </row>
    <row r="286" spans="1:21" x14ac:dyDescent="0.3">
      <c r="A286" s="16">
        <v>44972</v>
      </c>
      <c r="B286" s="15">
        <v>91.22</v>
      </c>
      <c r="T286" s="16">
        <v>44974</v>
      </c>
      <c r="U286" s="15">
        <v>113.74</v>
      </c>
    </row>
    <row r="287" spans="1:21" x14ac:dyDescent="0.3">
      <c r="A287" s="16">
        <v>44971</v>
      </c>
      <c r="B287" s="15">
        <v>88.99</v>
      </c>
      <c r="T287" s="16">
        <v>44973</v>
      </c>
      <c r="U287" s="15">
        <v>115.16</v>
      </c>
    </row>
    <row r="288" spans="1:21" x14ac:dyDescent="0.3">
      <c r="A288" s="16">
        <v>44970</v>
      </c>
      <c r="B288" s="15">
        <v>89.13</v>
      </c>
      <c r="T288" s="16">
        <v>44972</v>
      </c>
      <c r="U288" s="15">
        <v>112.02</v>
      </c>
    </row>
    <row r="289" spans="1:21" x14ac:dyDescent="0.3">
      <c r="A289" s="16">
        <v>44967</v>
      </c>
      <c r="B289" s="15">
        <v>89.93</v>
      </c>
      <c r="T289" s="16">
        <v>44971</v>
      </c>
      <c r="U289" s="15">
        <v>108.96</v>
      </c>
    </row>
    <row r="290" spans="1:21" x14ac:dyDescent="0.3">
      <c r="A290" s="16">
        <v>44966</v>
      </c>
      <c r="B290" s="15">
        <v>87.9</v>
      </c>
      <c r="T290" s="16">
        <v>44970</v>
      </c>
      <c r="U290" s="15">
        <v>109.63</v>
      </c>
    </row>
    <row r="291" spans="1:21" x14ac:dyDescent="0.3">
      <c r="A291" s="16">
        <v>44965</v>
      </c>
      <c r="B291" s="15">
        <v>87.18</v>
      </c>
      <c r="T291" s="16">
        <v>44967</v>
      </c>
      <c r="U291" s="15">
        <v>110.5</v>
      </c>
    </row>
    <row r="292" spans="1:21" x14ac:dyDescent="0.3">
      <c r="A292" s="16">
        <v>44964</v>
      </c>
      <c r="B292" s="15">
        <v>87.18</v>
      </c>
      <c r="T292" s="16">
        <v>44966</v>
      </c>
      <c r="U292" s="15">
        <v>108.23</v>
      </c>
    </row>
    <row r="293" spans="1:21" x14ac:dyDescent="0.3">
      <c r="A293" s="16">
        <v>44963</v>
      </c>
      <c r="B293" s="15">
        <v>87.73</v>
      </c>
      <c r="T293" s="16">
        <v>44965</v>
      </c>
      <c r="U293" s="15">
        <v>107.49</v>
      </c>
    </row>
    <row r="294" spans="1:21" x14ac:dyDescent="0.3">
      <c r="A294" s="16">
        <v>44960</v>
      </c>
      <c r="B294" s="15">
        <v>90.07</v>
      </c>
      <c r="T294" s="16">
        <v>44964</v>
      </c>
      <c r="U294" s="15">
        <v>107.86</v>
      </c>
    </row>
    <row r="295" spans="1:21" x14ac:dyDescent="0.3">
      <c r="A295" s="16">
        <v>44959</v>
      </c>
      <c r="B295" s="15">
        <v>89.81</v>
      </c>
      <c r="T295" s="16">
        <v>44963</v>
      </c>
      <c r="U295" s="15">
        <v>109.44</v>
      </c>
    </row>
    <row r="296" spans="1:21" x14ac:dyDescent="0.3">
      <c r="A296" s="16">
        <v>44958</v>
      </c>
      <c r="B296" s="15">
        <v>92.19</v>
      </c>
      <c r="T296" s="16">
        <v>44960</v>
      </c>
      <c r="U296" s="15">
        <v>111.92</v>
      </c>
    </row>
    <row r="297" spans="1:21" x14ac:dyDescent="0.3">
      <c r="A297" s="16">
        <v>44957</v>
      </c>
      <c r="B297" s="15">
        <v>89.85</v>
      </c>
      <c r="T297" s="16">
        <v>44959</v>
      </c>
      <c r="U297" s="15">
        <v>111.99</v>
      </c>
    </row>
    <row r="298" spans="1:21" x14ac:dyDescent="0.3">
      <c r="A298" s="16">
        <v>44956</v>
      </c>
      <c r="B298" s="15">
        <v>86.53</v>
      </c>
      <c r="T298" s="16">
        <v>44958</v>
      </c>
      <c r="U298" s="15">
        <v>114.9</v>
      </c>
    </row>
    <row r="299" spans="1:21" x14ac:dyDescent="0.3">
      <c r="A299" s="16">
        <v>44953</v>
      </c>
      <c r="B299" s="15">
        <v>86.12</v>
      </c>
      <c r="T299" s="16">
        <v>44957</v>
      </c>
      <c r="U299" s="15">
        <v>111.38</v>
      </c>
    </row>
    <row r="300" spans="1:21" x14ac:dyDescent="0.3">
      <c r="A300" s="16">
        <v>44952</v>
      </c>
      <c r="B300" s="15">
        <v>86.41</v>
      </c>
      <c r="T300" s="16">
        <v>44956</v>
      </c>
      <c r="U300" s="15">
        <v>107.73</v>
      </c>
    </row>
    <row r="301" spans="1:21" x14ac:dyDescent="0.3">
      <c r="A301" s="16">
        <v>44951</v>
      </c>
      <c r="B301" s="15">
        <v>81.41</v>
      </c>
      <c r="T301" s="16">
        <v>44953</v>
      </c>
      <c r="U301" s="15">
        <v>107.19</v>
      </c>
    </row>
    <row r="302" spans="1:21" x14ac:dyDescent="0.3">
      <c r="A302" s="16">
        <v>44950</v>
      </c>
      <c r="B302" s="15">
        <v>78.849999999999994</v>
      </c>
      <c r="T302" s="16">
        <v>44952</v>
      </c>
      <c r="U302" s="15">
        <v>107.13</v>
      </c>
    </row>
    <row r="303" spans="1:21" x14ac:dyDescent="0.3">
      <c r="A303" s="16">
        <v>44949</v>
      </c>
      <c r="B303" s="15">
        <v>82.33</v>
      </c>
      <c r="T303" s="16">
        <v>44951</v>
      </c>
      <c r="U303" s="15">
        <v>102.56</v>
      </c>
    </row>
    <row r="304" spans="1:21" x14ac:dyDescent="0.3">
      <c r="A304" s="16">
        <v>44946</v>
      </c>
      <c r="B304" s="15">
        <v>82.24</v>
      </c>
      <c r="T304" s="16">
        <v>44950</v>
      </c>
      <c r="U304" s="15">
        <v>100.4</v>
      </c>
    </row>
    <row r="305" spans="1:21" x14ac:dyDescent="0.3">
      <c r="A305" s="16">
        <v>44945</v>
      </c>
      <c r="B305" s="15">
        <v>81.09</v>
      </c>
      <c r="T305" s="16">
        <v>44949</v>
      </c>
      <c r="U305" s="15">
        <v>104.04</v>
      </c>
    </row>
    <row r="306" spans="1:21" x14ac:dyDescent="0.3">
      <c r="A306" s="16">
        <v>44944</v>
      </c>
      <c r="B306" s="15">
        <v>80.44</v>
      </c>
      <c r="T306" s="16">
        <v>44946</v>
      </c>
      <c r="U306" s="15">
        <v>103.93</v>
      </c>
    </row>
    <row r="307" spans="1:21" x14ac:dyDescent="0.3">
      <c r="A307" s="16">
        <v>44943</v>
      </c>
      <c r="B307" s="15">
        <v>76.739999999999995</v>
      </c>
      <c r="T307" s="16">
        <v>44945</v>
      </c>
      <c r="U307" s="15">
        <v>102.1</v>
      </c>
    </row>
    <row r="308" spans="1:21" x14ac:dyDescent="0.3">
      <c r="A308" s="16">
        <v>44942</v>
      </c>
      <c r="B308" s="15">
        <v>74.7</v>
      </c>
      <c r="T308" s="16">
        <v>44944</v>
      </c>
      <c r="U308" s="15">
        <v>100.82</v>
      </c>
    </row>
    <row r="309" spans="1:21" x14ac:dyDescent="0.3">
      <c r="A309" s="16">
        <v>44939</v>
      </c>
      <c r="B309" s="15">
        <v>76.97</v>
      </c>
      <c r="T309" s="16">
        <v>44943</v>
      </c>
      <c r="U309" s="15">
        <v>96.96</v>
      </c>
    </row>
    <row r="310" spans="1:21" x14ac:dyDescent="0.3">
      <c r="A310" s="16">
        <v>44938</v>
      </c>
      <c r="B310" s="15">
        <v>77.319999999999993</v>
      </c>
      <c r="T310" s="16">
        <v>44942</v>
      </c>
      <c r="U310" s="15">
        <v>94.78</v>
      </c>
    </row>
    <row r="311" spans="1:21" x14ac:dyDescent="0.3">
      <c r="A311" s="16">
        <v>44937</v>
      </c>
      <c r="B311" s="15">
        <v>76.099999999999994</v>
      </c>
      <c r="T311" s="16">
        <v>44939</v>
      </c>
      <c r="U311" s="15">
        <v>97.02</v>
      </c>
    </row>
    <row r="312" spans="1:21" x14ac:dyDescent="0.3">
      <c r="A312" s="16">
        <v>44936</v>
      </c>
      <c r="B312" s="15">
        <v>77.650000000000006</v>
      </c>
      <c r="T312" s="16">
        <v>44938</v>
      </c>
      <c r="U312" s="15">
        <v>97.5</v>
      </c>
    </row>
    <row r="313" spans="1:21" x14ac:dyDescent="0.3">
      <c r="A313" s="16">
        <v>44935</v>
      </c>
      <c r="B313" s="15">
        <v>78.59</v>
      </c>
      <c r="T313" s="16">
        <v>44937</v>
      </c>
      <c r="U313" s="15">
        <v>96.35</v>
      </c>
    </row>
    <row r="314" spans="1:21" x14ac:dyDescent="0.3">
      <c r="A314" s="16">
        <v>44932</v>
      </c>
      <c r="B314" s="15">
        <v>74.58</v>
      </c>
      <c r="T314" s="16">
        <v>44936</v>
      </c>
      <c r="U314" s="15">
        <v>98.71</v>
      </c>
    </row>
    <row r="315" spans="1:21" x14ac:dyDescent="0.3">
      <c r="A315" s="16">
        <v>44931</v>
      </c>
      <c r="B315" s="15">
        <v>76.03</v>
      </c>
      <c r="T315" s="16">
        <v>44935</v>
      </c>
      <c r="U315" s="15">
        <v>99.73</v>
      </c>
    </row>
    <row r="316" spans="1:21" x14ac:dyDescent="0.3">
      <c r="A316" s="16">
        <v>44930</v>
      </c>
      <c r="B316" s="15">
        <v>74.98</v>
      </c>
      <c r="T316" s="16">
        <v>44932</v>
      </c>
      <c r="U316" s="15">
        <v>95.43</v>
      </c>
    </row>
    <row r="317" spans="1:21" x14ac:dyDescent="0.3">
      <c r="A317" s="16">
        <v>44929</v>
      </c>
      <c r="B317" s="15">
        <v>80.569999999999993</v>
      </c>
      <c r="T317" s="16">
        <v>44931</v>
      </c>
      <c r="U317" s="15">
        <v>97.06</v>
      </c>
    </row>
    <row r="318" spans="1:21" x14ac:dyDescent="0.3">
      <c r="A318" s="16">
        <v>44928</v>
      </c>
      <c r="B318" s="15">
        <v>83.3</v>
      </c>
      <c r="T318" s="16">
        <v>44930</v>
      </c>
      <c r="U318" s="15">
        <v>96.29</v>
      </c>
    </row>
    <row r="319" spans="1:21" x14ac:dyDescent="0.3">
      <c r="A319" s="16">
        <v>44925</v>
      </c>
      <c r="B319" s="15">
        <v>80.760000000000005</v>
      </c>
      <c r="T319" s="16">
        <v>44929</v>
      </c>
      <c r="U319" s="15">
        <v>103.08</v>
      </c>
    </row>
    <row r="320" spans="1:21" x14ac:dyDescent="0.3">
      <c r="A320" s="16">
        <v>44924</v>
      </c>
      <c r="B320" s="15">
        <v>81.290000000000006</v>
      </c>
      <c r="T320" s="16">
        <v>44928</v>
      </c>
      <c r="U320" s="15">
        <v>105.73</v>
      </c>
    </row>
    <row r="321" spans="1:21" x14ac:dyDescent="0.3">
      <c r="A321" s="16">
        <v>44923</v>
      </c>
      <c r="B321" s="15">
        <v>82.8</v>
      </c>
      <c r="T321" s="16">
        <v>44925</v>
      </c>
      <c r="U321" s="15">
        <v>103.45</v>
      </c>
    </row>
    <row r="322" spans="1:21" x14ac:dyDescent="0.3">
      <c r="A322" s="16">
        <v>44922</v>
      </c>
      <c r="B322" s="15">
        <v>85.02</v>
      </c>
      <c r="T322" s="16">
        <v>44924</v>
      </c>
      <c r="U322" s="15">
        <v>103.52</v>
      </c>
    </row>
    <row r="323" spans="1:21" x14ac:dyDescent="0.3">
      <c r="A323" s="16">
        <v>44918</v>
      </c>
      <c r="B323" s="15">
        <v>86.09</v>
      </c>
      <c r="T323" s="16">
        <v>44923</v>
      </c>
      <c r="U323" s="15">
        <v>105.47</v>
      </c>
    </row>
    <row r="324" spans="1:21" x14ac:dyDescent="0.3">
      <c r="A324" s="16">
        <v>44917</v>
      </c>
      <c r="B324" s="15">
        <v>85.99</v>
      </c>
      <c r="T324" s="16">
        <v>44922</v>
      </c>
      <c r="U324" s="15">
        <v>107.77</v>
      </c>
    </row>
    <row r="325" spans="1:21" x14ac:dyDescent="0.3">
      <c r="A325" s="16">
        <v>44916</v>
      </c>
      <c r="B325" s="15">
        <v>84.63</v>
      </c>
      <c r="T325" s="16">
        <v>44918</v>
      </c>
      <c r="U325" s="15">
        <v>108.94</v>
      </c>
    </row>
    <row r="326" spans="1:21" x14ac:dyDescent="0.3">
      <c r="A326" s="16">
        <v>44915</v>
      </c>
      <c r="B326" s="15">
        <v>86.95</v>
      </c>
      <c r="T326" s="16">
        <v>44917</v>
      </c>
      <c r="U326" s="15">
        <v>108.91</v>
      </c>
    </row>
    <row r="327" spans="1:21" x14ac:dyDescent="0.3">
      <c r="A327" s="16">
        <v>44914</v>
      </c>
      <c r="B327" s="15">
        <v>84.11</v>
      </c>
      <c r="T327" s="16">
        <v>44916</v>
      </c>
      <c r="U327" s="15">
        <v>107.69</v>
      </c>
    </row>
    <row r="328" spans="1:21" x14ac:dyDescent="0.3">
      <c r="A328" s="16">
        <v>44911</v>
      </c>
      <c r="B328" s="15">
        <v>83.8</v>
      </c>
      <c r="T328" s="16">
        <v>44915</v>
      </c>
      <c r="U328" s="15">
        <v>109.74</v>
      </c>
    </row>
    <row r="329" spans="1:21" x14ac:dyDescent="0.3">
      <c r="A329" s="16">
        <v>44910</v>
      </c>
      <c r="B329" s="15">
        <v>85.5</v>
      </c>
      <c r="T329" s="16">
        <v>44914</v>
      </c>
      <c r="U329" s="15">
        <v>101.64</v>
      </c>
    </row>
    <row r="330" spans="1:21" x14ac:dyDescent="0.3">
      <c r="A330" s="16">
        <v>44909</v>
      </c>
      <c r="B330" s="15">
        <v>86.56</v>
      </c>
      <c r="T330" s="16">
        <v>44911</v>
      </c>
      <c r="U330" s="15">
        <v>101.69</v>
      </c>
    </row>
    <row r="331" spans="1:21" x14ac:dyDescent="0.3">
      <c r="A331" s="16">
        <v>44908</v>
      </c>
      <c r="B331" s="15">
        <v>88.59</v>
      </c>
      <c r="T331" s="16">
        <v>44910</v>
      </c>
      <c r="U331" s="15">
        <v>103.49</v>
      </c>
    </row>
    <row r="332" spans="1:21" x14ac:dyDescent="0.3">
      <c r="A332" s="16">
        <v>44907</v>
      </c>
      <c r="B332" s="15">
        <v>90.1</v>
      </c>
      <c r="T332" s="16">
        <v>44909</v>
      </c>
      <c r="U332" s="15">
        <v>104.07</v>
      </c>
    </row>
    <row r="333" spans="1:21" x14ac:dyDescent="0.3">
      <c r="A333" s="16">
        <v>44904</v>
      </c>
      <c r="B333" s="15">
        <v>87.76</v>
      </c>
      <c r="T333" s="16">
        <v>44908</v>
      </c>
      <c r="U333" s="15">
        <v>106.19</v>
      </c>
    </row>
    <row r="334" spans="1:21" x14ac:dyDescent="0.3">
      <c r="A334" s="16">
        <v>44903</v>
      </c>
      <c r="B334" s="15">
        <v>88.62</v>
      </c>
      <c r="T334" s="16">
        <v>44907</v>
      </c>
      <c r="U334" s="15">
        <v>107.68</v>
      </c>
    </row>
    <row r="335" spans="1:21" x14ac:dyDescent="0.3">
      <c r="A335" s="16">
        <v>44902</v>
      </c>
      <c r="B335" s="15">
        <v>88.02</v>
      </c>
      <c r="T335" s="16">
        <v>44904</v>
      </c>
      <c r="U335" s="15">
        <v>105.61</v>
      </c>
    </row>
    <row r="336" spans="1:21" x14ac:dyDescent="0.3">
      <c r="A336" s="16">
        <v>44901</v>
      </c>
      <c r="B336" s="15">
        <v>87.64</v>
      </c>
      <c r="T336" s="16">
        <v>44903</v>
      </c>
      <c r="U336" s="15">
        <v>106.42</v>
      </c>
    </row>
    <row r="337" spans="1:21" x14ac:dyDescent="0.3">
      <c r="A337" s="16">
        <v>44900</v>
      </c>
      <c r="B337" s="15">
        <v>87.22</v>
      </c>
      <c r="T337" s="16">
        <v>44902</v>
      </c>
      <c r="U337" s="15">
        <v>105.71</v>
      </c>
    </row>
    <row r="338" spans="1:21" x14ac:dyDescent="0.3">
      <c r="A338" s="16">
        <v>44897</v>
      </c>
      <c r="B338" s="15">
        <v>87.58</v>
      </c>
      <c r="T338" s="16">
        <v>44901</v>
      </c>
      <c r="U338" s="15">
        <v>105.06</v>
      </c>
    </row>
    <row r="339" spans="1:21" x14ac:dyDescent="0.3">
      <c r="A339" s="16">
        <v>44896</v>
      </c>
      <c r="B339" s="15">
        <v>85.08</v>
      </c>
      <c r="T339" s="16">
        <v>44900</v>
      </c>
      <c r="U339" s="15">
        <v>104.19</v>
      </c>
    </row>
    <row r="340" spans="1:21" x14ac:dyDescent="0.3">
      <c r="A340" s="16">
        <v>44895</v>
      </c>
      <c r="B340" s="15">
        <v>84.55</v>
      </c>
      <c r="T340" s="16">
        <v>44897</v>
      </c>
      <c r="U340" s="15">
        <v>103.79</v>
      </c>
    </row>
    <row r="341" spans="1:21" x14ac:dyDescent="0.3">
      <c r="A341" s="16">
        <v>44894</v>
      </c>
      <c r="B341" s="15">
        <v>81.25</v>
      </c>
      <c r="T341" s="16">
        <v>44896</v>
      </c>
      <c r="U341" s="15">
        <v>104.1</v>
      </c>
    </row>
    <row r="342" spans="1:21" x14ac:dyDescent="0.3">
      <c r="A342" s="16">
        <v>44893</v>
      </c>
      <c r="B342" s="15">
        <v>78.680000000000007</v>
      </c>
      <c r="T342" s="16">
        <v>44895</v>
      </c>
      <c r="U342" s="15">
        <v>103.28</v>
      </c>
    </row>
    <row r="343" spans="1:21" x14ac:dyDescent="0.3">
      <c r="A343" s="16">
        <v>44890</v>
      </c>
      <c r="B343" s="15">
        <v>78.7</v>
      </c>
      <c r="T343" s="16">
        <v>44894</v>
      </c>
      <c r="U343" s="15">
        <v>99.23</v>
      </c>
    </row>
    <row r="344" spans="1:21" x14ac:dyDescent="0.3">
      <c r="A344" s="16">
        <v>44889</v>
      </c>
      <c r="B344" s="15">
        <v>78.099999999999994</v>
      </c>
      <c r="T344" s="16">
        <v>44893</v>
      </c>
      <c r="U344" s="15">
        <v>96.69</v>
      </c>
    </row>
    <row r="345" spans="1:21" x14ac:dyDescent="0.3">
      <c r="A345" s="16">
        <v>44888</v>
      </c>
      <c r="B345" s="15">
        <v>75.7</v>
      </c>
      <c r="T345" s="16">
        <v>44890</v>
      </c>
      <c r="U345" s="15">
        <v>96.6</v>
      </c>
    </row>
    <row r="346" spans="1:21" x14ac:dyDescent="0.3">
      <c r="A346" s="16">
        <v>44887</v>
      </c>
      <c r="B346" s="15">
        <v>73.75</v>
      </c>
      <c r="T346" s="16">
        <v>44889</v>
      </c>
      <c r="U346" s="15">
        <v>96.14</v>
      </c>
    </row>
    <row r="347" spans="1:21" x14ac:dyDescent="0.3">
      <c r="A347" s="16">
        <v>44886</v>
      </c>
      <c r="B347" s="15">
        <v>74.45</v>
      </c>
      <c r="T347" s="16">
        <v>44888</v>
      </c>
      <c r="U347" s="15">
        <v>93.46</v>
      </c>
    </row>
    <row r="348" spans="1:21" x14ac:dyDescent="0.3">
      <c r="A348" s="16">
        <v>44883</v>
      </c>
      <c r="B348" s="15">
        <v>72.31</v>
      </c>
      <c r="T348" s="16">
        <v>44887</v>
      </c>
      <c r="U348" s="15">
        <v>91.48</v>
      </c>
    </row>
    <row r="349" spans="1:21" x14ac:dyDescent="0.3">
      <c r="A349" s="16">
        <v>44882</v>
      </c>
      <c r="B349" s="15">
        <v>72.239999999999995</v>
      </c>
      <c r="T349" s="16">
        <v>44886</v>
      </c>
      <c r="U349" s="15">
        <v>92.23</v>
      </c>
    </row>
    <row r="350" spans="1:21" x14ac:dyDescent="0.3">
      <c r="A350" s="16">
        <v>44881</v>
      </c>
      <c r="B350" s="15">
        <v>73.25</v>
      </c>
      <c r="T350" s="16">
        <v>44883</v>
      </c>
      <c r="U350" s="15">
        <v>90.18</v>
      </c>
    </row>
    <row r="351" spans="1:21" x14ac:dyDescent="0.3">
      <c r="A351" s="16">
        <v>44880</v>
      </c>
      <c r="B351" s="15">
        <v>76.47</v>
      </c>
      <c r="T351" s="16">
        <v>44882</v>
      </c>
      <c r="U351" s="15">
        <v>90.03</v>
      </c>
    </row>
    <row r="352" spans="1:21" x14ac:dyDescent="0.3">
      <c r="A352" s="16">
        <v>44879</v>
      </c>
      <c r="B352" s="15">
        <v>75.05</v>
      </c>
      <c r="T352" s="16">
        <v>44881</v>
      </c>
      <c r="U352" s="15">
        <v>91.19</v>
      </c>
    </row>
    <row r="353" spans="1:21" x14ac:dyDescent="0.3">
      <c r="A353" s="16">
        <v>44876</v>
      </c>
      <c r="B353" s="15">
        <v>75.650000000000006</v>
      </c>
      <c r="T353" s="16">
        <v>44880</v>
      </c>
      <c r="U353" s="15">
        <v>94.37</v>
      </c>
    </row>
    <row r="354" spans="1:21" x14ac:dyDescent="0.3">
      <c r="A354" s="16">
        <v>44875</v>
      </c>
      <c r="B354" s="15">
        <v>72.87</v>
      </c>
      <c r="T354" s="16">
        <v>44879</v>
      </c>
      <c r="U354" s="15">
        <v>92.78</v>
      </c>
    </row>
    <row r="355" spans="1:21" x14ac:dyDescent="0.3">
      <c r="A355" s="16">
        <v>44874</v>
      </c>
      <c r="B355" s="15">
        <v>72.61</v>
      </c>
      <c r="T355" s="16">
        <v>44876</v>
      </c>
      <c r="U355" s="15">
        <v>94.3</v>
      </c>
    </row>
    <row r="356" spans="1:21" x14ac:dyDescent="0.3">
      <c r="A356" s="16">
        <v>44873</v>
      </c>
      <c r="B356" s="15">
        <v>75.92</v>
      </c>
      <c r="T356" s="16">
        <v>44875</v>
      </c>
      <c r="U356" s="15">
        <v>91.96</v>
      </c>
    </row>
    <row r="357" spans="1:21" x14ac:dyDescent="0.3">
      <c r="A357" s="16">
        <v>44872</v>
      </c>
      <c r="B357" s="15">
        <v>77.260000000000005</v>
      </c>
      <c r="T357" s="16">
        <v>44874</v>
      </c>
      <c r="U357" s="15">
        <v>91.85</v>
      </c>
    </row>
    <row r="358" spans="1:21" x14ac:dyDescent="0.3">
      <c r="A358" s="16">
        <v>44869</v>
      </c>
      <c r="B358" s="15">
        <v>76.13</v>
      </c>
      <c r="T358" s="16">
        <v>44873</v>
      </c>
      <c r="U358" s="15">
        <v>95.68</v>
      </c>
    </row>
    <row r="359" spans="1:21" x14ac:dyDescent="0.3">
      <c r="A359" s="16">
        <v>44868</v>
      </c>
      <c r="B359" s="15">
        <v>76.040000000000006</v>
      </c>
      <c r="T359" s="16">
        <v>44872</v>
      </c>
      <c r="U359" s="15">
        <v>97.55</v>
      </c>
    </row>
    <row r="360" spans="1:21" x14ac:dyDescent="0.3">
      <c r="A360" s="16">
        <v>44867</v>
      </c>
      <c r="B360" s="15">
        <v>76.459999999999994</v>
      </c>
      <c r="T360" s="16">
        <v>44869</v>
      </c>
      <c r="U360" s="15">
        <v>96.51</v>
      </c>
    </row>
    <row r="361" spans="1:21" x14ac:dyDescent="0.3">
      <c r="A361" s="16">
        <v>44866</v>
      </c>
      <c r="B361" s="15">
        <v>76.45</v>
      </c>
      <c r="T361" s="16">
        <v>44868</v>
      </c>
      <c r="U361" s="15">
        <v>96.34</v>
      </c>
    </row>
    <row r="362" spans="1:21" x14ac:dyDescent="0.3">
      <c r="A362" s="16">
        <v>44865</v>
      </c>
      <c r="B362" s="15">
        <v>79.680000000000007</v>
      </c>
      <c r="T362" s="16">
        <v>44867</v>
      </c>
      <c r="U362" s="15">
        <v>96.71</v>
      </c>
    </row>
    <row r="363" spans="1:21" x14ac:dyDescent="0.3">
      <c r="A363" s="16">
        <v>44862</v>
      </c>
      <c r="B363" s="15">
        <v>80.91</v>
      </c>
      <c r="T363" s="16">
        <v>44866</v>
      </c>
      <c r="U363" s="15">
        <v>96.64</v>
      </c>
    </row>
    <row r="364" spans="1:21" x14ac:dyDescent="0.3">
      <c r="A364" s="16">
        <v>44861</v>
      </c>
      <c r="B364" s="15">
        <v>79.92</v>
      </c>
      <c r="T364" s="16">
        <v>44865</v>
      </c>
      <c r="U364" s="15">
        <v>99.85</v>
      </c>
    </row>
    <row r="365" spans="1:21" x14ac:dyDescent="0.3">
      <c r="A365" s="16">
        <v>44860</v>
      </c>
      <c r="B365" s="15">
        <v>75.540000000000006</v>
      </c>
      <c r="T365" s="16">
        <v>44862</v>
      </c>
      <c r="U365" s="15">
        <v>101.06</v>
      </c>
    </row>
    <row r="366" spans="1:21" x14ac:dyDescent="0.3">
      <c r="A366" s="16">
        <v>44859</v>
      </c>
      <c r="B366" s="15">
        <v>76.87</v>
      </c>
      <c r="T366" s="16">
        <v>44861</v>
      </c>
      <c r="U366" s="15">
        <v>100.02</v>
      </c>
    </row>
    <row r="367" spans="1:21" x14ac:dyDescent="0.3">
      <c r="A367" s="16">
        <v>44858</v>
      </c>
      <c r="B367" s="15">
        <v>72.11</v>
      </c>
      <c r="T367" s="16">
        <v>44860</v>
      </c>
      <c r="U367" s="15">
        <v>95.54</v>
      </c>
    </row>
    <row r="368" spans="1:21" x14ac:dyDescent="0.3">
      <c r="A368" s="16">
        <v>44855</v>
      </c>
      <c r="B368" s="15">
        <v>68.510000000000005</v>
      </c>
      <c r="T368" s="16">
        <v>44859</v>
      </c>
      <c r="U368" s="15">
        <v>96.67</v>
      </c>
    </row>
    <row r="369" spans="1:21" x14ac:dyDescent="0.3">
      <c r="A369" s="16">
        <v>44854</v>
      </c>
      <c r="B369" s="15">
        <v>66.650000000000006</v>
      </c>
      <c r="T369" s="16">
        <v>44858</v>
      </c>
      <c r="U369" s="15">
        <v>91.92</v>
      </c>
    </row>
    <row r="370" spans="1:21" x14ac:dyDescent="0.3">
      <c r="A370" s="16">
        <v>44853</v>
      </c>
      <c r="B370" s="15">
        <v>67.069999999999993</v>
      </c>
      <c r="T370" s="16">
        <v>44855</v>
      </c>
      <c r="U370" s="15">
        <v>88.33</v>
      </c>
    </row>
    <row r="371" spans="1:21" x14ac:dyDescent="0.3">
      <c r="A371" s="16">
        <v>44852</v>
      </c>
      <c r="B371" s="15">
        <v>67.55</v>
      </c>
      <c r="T371" s="16">
        <v>44854</v>
      </c>
      <c r="U371" s="15">
        <v>86.52</v>
      </c>
    </row>
    <row r="372" spans="1:21" x14ac:dyDescent="0.3">
      <c r="A372" s="16">
        <v>44851</v>
      </c>
      <c r="B372" s="15">
        <v>67.290000000000006</v>
      </c>
      <c r="T372" s="16">
        <v>44853</v>
      </c>
      <c r="U372" s="15">
        <v>86.91</v>
      </c>
    </row>
    <row r="373" spans="1:21" x14ac:dyDescent="0.3">
      <c r="A373" s="16">
        <v>44848</v>
      </c>
      <c r="B373" s="15">
        <v>67.790000000000006</v>
      </c>
      <c r="T373" s="16">
        <v>44852</v>
      </c>
      <c r="U373" s="15">
        <v>87.41</v>
      </c>
    </row>
    <row r="374" spans="1:21" x14ac:dyDescent="0.3">
      <c r="A374" s="16">
        <v>44847</v>
      </c>
      <c r="B374" s="15">
        <v>68.61</v>
      </c>
      <c r="T374" s="16">
        <v>44851</v>
      </c>
      <c r="U374" s="15">
        <v>87.14</v>
      </c>
    </row>
    <row r="375" spans="1:21" x14ac:dyDescent="0.3">
      <c r="A375" s="16">
        <v>44846</v>
      </c>
      <c r="B375" s="15">
        <v>66.489999999999995</v>
      </c>
      <c r="T375" s="16">
        <v>44848</v>
      </c>
      <c r="U375" s="15">
        <v>87.79</v>
      </c>
    </row>
    <row r="376" spans="1:21" x14ac:dyDescent="0.3">
      <c r="A376" s="16">
        <v>44845</v>
      </c>
      <c r="B376" s="15">
        <v>66.12</v>
      </c>
      <c r="T376" s="16">
        <v>44847</v>
      </c>
      <c r="U376" s="15">
        <v>88.62</v>
      </c>
    </row>
    <row r="377" spans="1:21" x14ac:dyDescent="0.3">
      <c r="A377" s="16">
        <v>44844</v>
      </c>
      <c r="B377" s="15">
        <v>66.540000000000006</v>
      </c>
      <c r="T377" s="16">
        <v>44846</v>
      </c>
      <c r="U377" s="15">
        <v>86.53</v>
      </c>
    </row>
    <row r="378" spans="1:21" x14ac:dyDescent="0.3">
      <c r="A378" s="16">
        <v>44841</v>
      </c>
      <c r="B378" s="15">
        <v>69.599999999999994</v>
      </c>
      <c r="T378" s="16">
        <v>44845</v>
      </c>
      <c r="U378" s="15">
        <v>86.25</v>
      </c>
    </row>
    <row r="379" spans="1:21" x14ac:dyDescent="0.3">
      <c r="A379" s="16">
        <v>44840</v>
      </c>
      <c r="B379" s="15">
        <v>68.72</v>
      </c>
      <c r="T379" s="16">
        <v>44844</v>
      </c>
      <c r="U379" s="15">
        <v>86.81</v>
      </c>
    </row>
    <row r="380" spans="1:21" x14ac:dyDescent="0.3">
      <c r="A380" s="16">
        <v>44839</v>
      </c>
      <c r="B380" s="15">
        <v>66.819999999999993</v>
      </c>
      <c r="T380" s="16">
        <v>44841</v>
      </c>
      <c r="U380" s="15">
        <v>89.95</v>
      </c>
    </row>
    <row r="381" spans="1:21" x14ac:dyDescent="0.3">
      <c r="A381" s="16">
        <v>44838</v>
      </c>
      <c r="B381" s="15">
        <v>66.650000000000006</v>
      </c>
      <c r="T381" s="16">
        <v>44840</v>
      </c>
      <c r="U381" s="15">
        <v>88.86</v>
      </c>
    </row>
    <row r="382" spans="1:21" x14ac:dyDescent="0.3">
      <c r="A382" s="16">
        <v>44837</v>
      </c>
      <c r="B382" s="15">
        <v>65.58</v>
      </c>
      <c r="T382" s="16">
        <v>44839</v>
      </c>
      <c r="U382" s="15">
        <v>87.4</v>
      </c>
    </row>
    <row r="383" spans="1:21" x14ac:dyDescent="0.3">
      <c r="A383" s="16">
        <v>44834</v>
      </c>
      <c r="B383" s="15">
        <v>66.41</v>
      </c>
      <c r="T383" s="16">
        <v>44838</v>
      </c>
      <c r="U383" s="15">
        <v>86.97</v>
      </c>
    </row>
    <row r="384" spans="1:21" x14ac:dyDescent="0.3">
      <c r="A384" s="16">
        <v>44833</v>
      </c>
      <c r="B384" s="15">
        <v>65.400000000000006</v>
      </c>
      <c r="T384" s="16">
        <v>44837</v>
      </c>
      <c r="U384" s="15">
        <v>86.15</v>
      </c>
    </row>
    <row r="385" spans="1:21" x14ac:dyDescent="0.3">
      <c r="A385" s="16">
        <v>44832</v>
      </c>
      <c r="B385" s="15">
        <v>64.8</v>
      </c>
      <c r="T385" s="16">
        <v>44834</v>
      </c>
      <c r="U385" s="15">
        <v>86.8</v>
      </c>
    </row>
    <row r="386" spans="1:21" x14ac:dyDescent="0.3">
      <c r="A386" s="16">
        <v>44831</v>
      </c>
      <c r="B386" s="15">
        <v>67.61</v>
      </c>
      <c r="T386" s="16">
        <v>44833</v>
      </c>
      <c r="U386" s="15">
        <v>85.77</v>
      </c>
    </row>
    <row r="387" spans="1:21" x14ac:dyDescent="0.3">
      <c r="A387" s="16">
        <v>44830</v>
      </c>
      <c r="B387" s="15">
        <v>69.97</v>
      </c>
      <c r="T387" s="16">
        <v>44832</v>
      </c>
      <c r="U387" s="15">
        <v>84.71</v>
      </c>
    </row>
    <row r="388" spans="1:21" x14ac:dyDescent="0.3">
      <c r="A388" s="16">
        <v>44827</v>
      </c>
      <c r="B388" s="15">
        <v>65.400000000000006</v>
      </c>
      <c r="T388" s="16">
        <v>44831</v>
      </c>
      <c r="U388" s="15">
        <v>87.55</v>
      </c>
    </row>
    <row r="389" spans="1:21" x14ac:dyDescent="0.3">
      <c r="A389" s="16">
        <v>44826</v>
      </c>
      <c r="B389" s="15">
        <v>70.05</v>
      </c>
      <c r="T389" s="16">
        <v>44830</v>
      </c>
      <c r="U389" s="15">
        <v>90.09</v>
      </c>
    </row>
    <row r="390" spans="1:21" x14ac:dyDescent="0.3">
      <c r="A390" s="16">
        <v>44825</v>
      </c>
      <c r="B390" s="15">
        <v>69.39</v>
      </c>
      <c r="T390" s="16">
        <v>44827</v>
      </c>
      <c r="U390" s="15">
        <v>85.13</v>
      </c>
    </row>
    <row r="391" spans="1:21" x14ac:dyDescent="0.3">
      <c r="A391" s="16">
        <v>44824</v>
      </c>
      <c r="B391" s="15">
        <v>70.739999999999995</v>
      </c>
      <c r="T391" s="16">
        <v>44826</v>
      </c>
      <c r="U391" s="15">
        <v>89.96</v>
      </c>
    </row>
    <row r="392" spans="1:21" x14ac:dyDescent="0.3">
      <c r="A392" s="16">
        <v>44823</v>
      </c>
      <c r="B392" s="15">
        <v>70.709999999999994</v>
      </c>
      <c r="T392" s="16">
        <v>44825</v>
      </c>
      <c r="U392" s="15">
        <v>89.38</v>
      </c>
    </row>
    <row r="393" spans="1:21" x14ac:dyDescent="0.3">
      <c r="A393" s="16">
        <v>44820</v>
      </c>
      <c r="B393" s="15">
        <v>72.87</v>
      </c>
      <c r="T393" s="16">
        <v>44824</v>
      </c>
      <c r="U393" s="15">
        <v>90.74</v>
      </c>
    </row>
    <row r="394" spans="1:21" x14ac:dyDescent="0.3">
      <c r="A394" s="16">
        <v>44819</v>
      </c>
      <c r="B394" s="15">
        <v>71.459999999999994</v>
      </c>
      <c r="T394" s="16">
        <v>44823</v>
      </c>
      <c r="U394" s="15">
        <v>90.69</v>
      </c>
    </row>
    <row r="395" spans="1:21" x14ac:dyDescent="0.3">
      <c r="A395" s="16">
        <v>44818</v>
      </c>
      <c r="B395" s="15">
        <v>72.150000000000006</v>
      </c>
      <c r="T395" s="16">
        <v>44820</v>
      </c>
      <c r="U395" s="15">
        <v>92.94</v>
      </c>
    </row>
    <row r="396" spans="1:21" x14ac:dyDescent="0.3">
      <c r="A396" s="16">
        <v>44817</v>
      </c>
      <c r="B396" s="15">
        <v>69.349999999999994</v>
      </c>
      <c r="T396" s="16">
        <v>44819</v>
      </c>
      <c r="U396" s="15">
        <v>91.49</v>
      </c>
    </row>
    <row r="397" spans="1:21" x14ac:dyDescent="0.3">
      <c r="A397" s="16">
        <v>44816</v>
      </c>
      <c r="B397" s="15">
        <v>71.45</v>
      </c>
      <c r="T397" s="16">
        <v>44818</v>
      </c>
      <c r="U397" s="15">
        <v>92.32</v>
      </c>
    </row>
    <row r="398" spans="1:21" x14ac:dyDescent="0.3">
      <c r="A398" s="16">
        <v>44813</v>
      </c>
      <c r="B398" s="15">
        <v>65.72</v>
      </c>
      <c r="T398" s="16">
        <v>44817</v>
      </c>
      <c r="U398" s="15">
        <v>89.26</v>
      </c>
    </row>
    <row r="399" spans="1:21" x14ac:dyDescent="0.3">
      <c r="A399" s="16">
        <v>44812</v>
      </c>
      <c r="B399" s="15">
        <v>66.930000000000007</v>
      </c>
      <c r="T399" s="16">
        <v>44816</v>
      </c>
      <c r="U399" s="15">
        <v>91.25</v>
      </c>
    </row>
    <row r="400" spans="1:21" x14ac:dyDescent="0.3">
      <c r="A400" s="16">
        <v>44811</v>
      </c>
      <c r="B400" s="15">
        <v>68.709999999999994</v>
      </c>
      <c r="T400" s="16">
        <v>44813</v>
      </c>
      <c r="U400" s="15">
        <v>85.55</v>
      </c>
    </row>
    <row r="401" spans="1:21" x14ac:dyDescent="0.3">
      <c r="A401" s="16">
        <v>44810</v>
      </c>
      <c r="B401" s="15">
        <v>69.569999999999993</v>
      </c>
      <c r="T401" s="16">
        <v>44812</v>
      </c>
      <c r="U401" s="15">
        <v>87.95</v>
      </c>
    </row>
    <row r="402" spans="1:21" x14ac:dyDescent="0.3">
      <c r="A402" s="16">
        <v>44809</v>
      </c>
      <c r="B402" s="15">
        <v>74.040000000000006</v>
      </c>
      <c r="T402" s="16">
        <v>44811</v>
      </c>
      <c r="U402" s="15">
        <v>90.65</v>
      </c>
    </row>
    <row r="403" spans="1:21" x14ac:dyDescent="0.3">
      <c r="A403" s="16">
        <v>44806</v>
      </c>
      <c r="B403" s="15">
        <v>77.44</v>
      </c>
      <c r="T403" s="16">
        <v>44810</v>
      </c>
      <c r="U403" s="15">
        <v>91.99</v>
      </c>
    </row>
    <row r="404" spans="1:21" x14ac:dyDescent="0.3">
      <c r="A404" s="16">
        <v>44805</v>
      </c>
      <c r="B404" s="15">
        <v>80.319999999999993</v>
      </c>
      <c r="T404" s="16">
        <v>44809</v>
      </c>
      <c r="U404" s="15">
        <v>96.28</v>
      </c>
    </row>
    <row r="405" spans="1:21" x14ac:dyDescent="0.3">
      <c r="A405" s="16">
        <v>44804</v>
      </c>
      <c r="B405" s="15">
        <v>79.599999999999994</v>
      </c>
      <c r="T405" s="16">
        <v>44806</v>
      </c>
      <c r="U405" s="15">
        <v>99.85</v>
      </c>
    </row>
    <row r="406" spans="1:21" x14ac:dyDescent="0.3">
      <c r="A406" s="16">
        <v>44803</v>
      </c>
      <c r="B406" s="15">
        <v>80.33</v>
      </c>
      <c r="T406" s="16">
        <v>44805</v>
      </c>
      <c r="U406" s="15">
        <v>102.8</v>
      </c>
    </row>
    <row r="407" spans="1:21" x14ac:dyDescent="0.3">
      <c r="A407" s="16">
        <v>44802</v>
      </c>
      <c r="B407" s="15">
        <v>86.24</v>
      </c>
      <c r="T407" s="16">
        <v>44804</v>
      </c>
      <c r="U407" s="15">
        <v>102.11</v>
      </c>
    </row>
    <row r="408" spans="1:21" x14ac:dyDescent="0.3">
      <c r="A408" s="16">
        <v>44799</v>
      </c>
      <c r="B408" s="15">
        <v>89.93</v>
      </c>
      <c r="T408" s="16">
        <v>44803</v>
      </c>
      <c r="U408" s="15">
        <v>102.96</v>
      </c>
    </row>
    <row r="409" spans="1:21" x14ac:dyDescent="0.3">
      <c r="A409" s="16">
        <v>44798</v>
      </c>
      <c r="B409" s="15">
        <v>88.94</v>
      </c>
      <c r="T409" s="16">
        <v>44802</v>
      </c>
      <c r="U409" s="15">
        <v>109.37</v>
      </c>
    </row>
    <row r="410" spans="1:21" x14ac:dyDescent="0.3">
      <c r="A410" s="16">
        <v>44797</v>
      </c>
      <c r="B410" s="15">
        <v>88.84</v>
      </c>
      <c r="T410" s="16">
        <v>44799</v>
      </c>
      <c r="U410" s="15">
        <v>112.65</v>
      </c>
    </row>
    <row r="411" spans="1:21" x14ac:dyDescent="0.3">
      <c r="A411" s="16">
        <v>44796</v>
      </c>
      <c r="B411" s="15">
        <v>88.93</v>
      </c>
      <c r="T411" s="16">
        <v>44798</v>
      </c>
      <c r="U411" s="15">
        <v>111.37</v>
      </c>
    </row>
    <row r="412" spans="1:21" x14ac:dyDescent="0.3">
      <c r="A412" s="16">
        <v>44795</v>
      </c>
      <c r="B412" s="15">
        <v>91.75</v>
      </c>
      <c r="T412" s="16">
        <v>44797</v>
      </c>
      <c r="U412" s="15">
        <v>111.43</v>
      </c>
    </row>
    <row r="413" spans="1:21" x14ac:dyDescent="0.3">
      <c r="A413" s="16">
        <v>44792</v>
      </c>
      <c r="B413" s="15">
        <v>97.58</v>
      </c>
      <c r="T413" s="16">
        <v>44796</v>
      </c>
      <c r="U413" s="15">
        <v>111.16</v>
      </c>
    </row>
    <row r="414" spans="1:21" x14ac:dyDescent="0.3">
      <c r="A414" s="16">
        <v>44791</v>
      </c>
      <c r="B414" s="15">
        <v>95.63</v>
      </c>
      <c r="T414" s="16">
        <v>44795</v>
      </c>
      <c r="U414" s="15">
        <v>114.04</v>
      </c>
    </row>
    <row r="415" spans="1:21" x14ac:dyDescent="0.3">
      <c r="A415" s="16">
        <v>44790</v>
      </c>
      <c r="B415" s="15">
        <v>95.4</v>
      </c>
      <c r="T415" s="16">
        <v>44792</v>
      </c>
      <c r="U415" s="15">
        <v>120.45</v>
      </c>
    </row>
    <row r="416" spans="1:21" x14ac:dyDescent="0.3">
      <c r="A416" s="16">
        <v>44789</v>
      </c>
      <c r="B416" s="15">
        <v>91.67</v>
      </c>
      <c r="T416" s="16">
        <v>44791</v>
      </c>
      <c r="U416" s="15">
        <v>116.98</v>
      </c>
    </row>
    <row r="417" spans="1:21" x14ac:dyDescent="0.3">
      <c r="A417" s="16">
        <v>44788</v>
      </c>
      <c r="B417" s="15">
        <v>90.4</v>
      </c>
      <c r="T417" s="16">
        <v>44790</v>
      </c>
      <c r="U417" s="15">
        <v>116.22</v>
      </c>
    </row>
    <row r="418" spans="1:21" x14ac:dyDescent="0.3">
      <c r="A418" s="16">
        <v>44785</v>
      </c>
      <c r="B418" s="15">
        <v>88.5</v>
      </c>
      <c r="T418" s="16">
        <v>44789</v>
      </c>
      <c r="U418" s="15">
        <v>112.31</v>
      </c>
    </row>
    <row r="419" spans="1:21" x14ac:dyDescent="0.3">
      <c r="A419" s="16">
        <v>44784</v>
      </c>
      <c r="B419" s="15">
        <v>87.16</v>
      </c>
      <c r="T419" s="16">
        <v>44788</v>
      </c>
      <c r="U419" s="15">
        <v>110.93</v>
      </c>
    </row>
    <row r="420" spans="1:21" x14ac:dyDescent="0.3">
      <c r="A420" s="16">
        <v>44783</v>
      </c>
      <c r="B420" s="15">
        <v>85.53</v>
      </c>
      <c r="T420" s="16">
        <v>44785</v>
      </c>
      <c r="U420" s="15">
        <v>108.57</v>
      </c>
    </row>
    <row r="421" spans="1:21" x14ac:dyDescent="0.3">
      <c r="A421" s="16">
        <v>44782</v>
      </c>
      <c r="B421" s="15">
        <v>85.56</v>
      </c>
      <c r="T421" s="16">
        <v>44784</v>
      </c>
      <c r="U421" s="15">
        <v>107.06</v>
      </c>
    </row>
    <row r="422" spans="1:21" x14ac:dyDescent="0.3">
      <c r="A422" s="16">
        <v>44781</v>
      </c>
      <c r="B422" s="15">
        <v>83.44</v>
      </c>
      <c r="T422" s="16">
        <v>44783</v>
      </c>
      <c r="U422" s="15">
        <v>105.45</v>
      </c>
    </row>
    <row r="423" spans="1:21" x14ac:dyDescent="0.3">
      <c r="A423" s="16">
        <v>44778</v>
      </c>
      <c r="B423" s="15">
        <v>84.38</v>
      </c>
      <c r="T423" s="16">
        <v>44782</v>
      </c>
      <c r="U423" s="15">
        <v>105.39</v>
      </c>
    </row>
    <row r="424" spans="1:21" x14ac:dyDescent="0.3">
      <c r="A424" s="16">
        <v>44777</v>
      </c>
      <c r="B424" s="15">
        <v>83.82</v>
      </c>
      <c r="T424" s="16">
        <v>44781</v>
      </c>
      <c r="U424" s="15">
        <v>102.85</v>
      </c>
    </row>
    <row r="425" spans="1:21" x14ac:dyDescent="0.3">
      <c r="A425" s="16">
        <v>44776</v>
      </c>
      <c r="B425" s="15">
        <v>83.63</v>
      </c>
      <c r="T425" s="16">
        <v>44778</v>
      </c>
      <c r="U425" s="15">
        <v>103.72</v>
      </c>
    </row>
    <row r="426" spans="1:21" x14ac:dyDescent="0.3">
      <c r="A426" s="16">
        <v>44775</v>
      </c>
      <c r="B426" s="15">
        <v>81.59</v>
      </c>
      <c r="T426" s="16">
        <v>44777</v>
      </c>
      <c r="U426" s="15">
        <v>103.05</v>
      </c>
    </row>
    <row r="427" spans="1:21" x14ac:dyDescent="0.3">
      <c r="A427" s="16">
        <v>44774</v>
      </c>
      <c r="B427" s="15">
        <v>80.22</v>
      </c>
      <c r="T427" s="16">
        <v>44776</v>
      </c>
      <c r="U427" s="15">
        <v>102.85</v>
      </c>
    </row>
    <row r="428" spans="1:21" x14ac:dyDescent="0.3">
      <c r="A428" s="16">
        <v>44771</v>
      </c>
      <c r="B428" s="15">
        <v>78.209999999999994</v>
      </c>
      <c r="T428" s="16">
        <v>44775</v>
      </c>
      <c r="U428" s="15">
        <v>100.57</v>
      </c>
    </row>
    <row r="429" spans="1:21" x14ac:dyDescent="0.3">
      <c r="A429" s="16">
        <v>44770</v>
      </c>
      <c r="B429" s="15">
        <v>78.63</v>
      </c>
      <c r="T429" s="16">
        <v>44774</v>
      </c>
      <c r="U429" s="15">
        <v>99.6</v>
      </c>
    </row>
    <row r="430" spans="1:21" x14ac:dyDescent="0.3">
      <c r="A430" s="16">
        <v>44769</v>
      </c>
      <c r="B430" s="15">
        <v>75.8</v>
      </c>
      <c r="T430" s="16">
        <v>44771</v>
      </c>
      <c r="U430" s="15">
        <v>97.78</v>
      </c>
    </row>
    <row r="431" spans="1:21" x14ac:dyDescent="0.3">
      <c r="A431" s="16">
        <v>44768</v>
      </c>
      <c r="B431" s="15">
        <v>76.34</v>
      </c>
      <c r="T431" s="16">
        <v>44770</v>
      </c>
      <c r="U431" s="15">
        <v>99.45</v>
      </c>
    </row>
    <row r="432" spans="1:21" x14ac:dyDescent="0.3">
      <c r="A432" s="16">
        <v>44767</v>
      </c>
      <c r="B432" s="15">
        <v>76</v>
      </c>
      <c r="T432" s="16">
        <v>44769</v>
      </c>
      <c r="U432" s="15">
        <v>97.06</v>
      </c>
    </row>
    <row r="433" spans="1:21" x14ac:dyDescent="0.3">
      <c r="A433" s="16">
        <v>44764</v>
      </c>
      <c r="B433" s="15">
        <v>75.95</v>
      </c>
      <c r="T433" s="16">
        <v>44768</v>
      </c>
      <c r="U433" s="15">
        <v>97.86</v>
      </c>
    </row>
    <row r="434" spans="1:21" x14ac:dyDescent="0.3">
      <c r="A434" s="16">
        <v>44763</v>
      </c>
      <c r="B434" s="15">
        <v>77.760000000000005</v>
      </c>
      <c r="T434" s="16">
        <v>44767</v>
      </c>
      <c r="U434" s="15">
        <v>98.52</v>
      </c>
    </row>
    <row r="435" spans="1:21" x14ac:dyDescent="0.3">
      <c r="A435" s="16">
        <v>44762</v>
      </c>
      <c r="B435" s="15">
        <v>78.47</v>
      </c>
      <c r="T435" s="16">
        <v>44764</v>
      </c>
      <c r="U435" s="15">
        <v>98.72</v>
      </c>
    </row>
    <row r="436" spans="1:21" x14ac:dyDescent="0.3">
      <c r="A436" s="16">
        <v>44761</v>
      </c>
      <c r="B436" s="15">
        <v>83.27</v>
      </c>
      <c r="T436" s="16">
        <v>44763</v>
      </c>
      <c r="U436" s="15">
        <v>101.02</v>
      </c>
    </row>
    <row r="437" spans="1:21" x14ac:dyDescent="0.3">
      <c r="A437" s="16">
        <v>44760</v>
      </c>
      <c r="B437" s="15">
        <v>84.56</v>
      </c>
      <c r="T437" s="16">
        <v>44762</v>
      </c>
      <c r="U437" s="15">
        <v>101.76</v>
      </c>
    </row>
    <row r="438" spans="1:21" x14ac:dyDescent="0.3">
      <c r="A438" s="16">
        <v>44757</v>
      </c>
      <c r="B438" s="15">
        <v>84.97</v>
      </c>
      <c r="T438" s="16">
        <v>44761</v>
      </c>
      <c r="U438" s="15">
        <v>106.73</v>
      </c>
    </row>
    <row r="439" spans="1:21" x14ac:dyDescent="0.3">
      <c r="A439" s="16">
        <v>44756</v>
      </c>
      <c r="B439" s="15">
        <v>83.58</v>
      </c>
      <c r="T439" s="16">
        <v>44760</v>
      </c>
      <c r="U439" s="15">
        <v>107.88</v>
      </c>
    </row>
    <row r="440" spans="1:21" x14ac:dyDescent="0.3">
      <c r="A440" s="16">
        <v>44755</v>
      </c>
      <c r="B440" s="15">
        <v>83.47</v>
      </c>
      <c r="T440" s="16">
        <v>44757</v>
      </c>
      <c r="U440" s="15">
        <v>108.31</v>
      </c>
    </row>
    <row r="441" spans="1:21" x14ac:dyDescent="0.3">
      <c r="A441" s="16">
        <v>44754</v>
      </c>
      <c r="B441" s="15">
        <v>85.25</v>
      </c>
      <c r="T441" s="16">
        <v>44756</v>
      </c>
      <c r="U441" s="15">
        <v>106.99</v>
      </c>
    </row>
    <row r="442" spans="1:21" x14ac:dyDescent="0.3">
      <c r="A442" s="16">
        <v>44753</v>
      </c>
      <c r="B442" s="15">
        <v>83.96</v>
      </c>
      <c r="T442" s="16">
        <v>44755</v>
      </c>
      <c r="U442" s="15">
        <v>106.53</v>
      </c>
    </row>
    <row r="443" spans="1:21" x14ac:dyDescent="0.3">
      <c r="A443" s="16">
        <v>44750</v>
      </c>
      <c r="B443" s="15">
        <v>82.39</v>
      </c>
      <c r="T443" s="16">
        <v>44754</v>
      </c>
      <c r="U443" s="15">
        <v>108.53</v>
      </c>
    </row>
    <row r="444" spans="1:21" x14ac:dyDescent="0.3">
      <c r="A444" s="16">
        <v>44749</v>
      </c>
      <c r="B444" s="15">
        <v>84.52</v>
      </c>
      <c r="T444" s="16">
        <v>44753</v>
      </c>
      <c r="U444" s="15">
        <v>107.31</v>
      </c>
    </row>
    <row r="445" spans="1:21" x14ac:dyDescent="0.3">
      <c r="A445" s="16">
        <v>44748</v>
      </c>
      <c r="B445" s="15">
        <v>82.85</v>
      </c>
      <c r="T445" s="16">
        <v>44750</v>
      </c>
      <c r="U445" s="15">
        <v>105.73</v>
      </c>
    </row>
    <row r="446" spans="1:21" x14ac:dyDescent="0.3">
      <c r="A446" s="16">
        <v>44747</v>
      </c>
      <c r="B446" s="15">
        <v>82.83</v>
      </c>
      <c r="T446" s="16">
        <v>44749</v>
      </c>
      <c r="U446" s="15">
        <v>108.08</v>
      </c>
    </row>
    <row r="447" spans="1:21" x14ac:dyDescent="0.3">
      <c r="A447" s="16">
        <v>44746</v>
      </c>
      <c r="B447" s="15">
        <v>84.16</v>
      </c>
      <c r="T447" s="16">
        <v>44748</v>
      </c>
      <c r="U447" s="15">
        <v>105.75</v>
      </c>
    </row>
    <row r="448" spans="1:21" x14ac:dyDescent="0.3">
      <c r="A448" s="16">
        <v>44743</v>
      </c>
      <c r="B448" s="15">
        <v>85.18</v>
      </c>
      <c r="T448" s="16">
        <v>44747</v>
      </c>
      <c r="U448" s="15">
        <v>105.03</v>
      </c>
    </row>
    <row r="449" spans="1:21" x14ac:dyDescent="0.3">
      <c r="A449" s="16">
        <v>44742</v>
      </c>
      <c r="B449" s="15">
        <v>89.77</v>
      </c>
      <c r="T449" s="16">
        <v>44746</v>
      </c>
      <c r="U449" s="15">
        <v>106.32</v>
      </c>
    </row>
    <row r="450" spans="1:21" x14ac:dyDescent="0.3">
      <c r="A450" s="16">
        <v>44741</v>
      </c>
      <c r="B450" s="15">
        <v>87.93</v>
      </c>
      <c r="T450" s="16">
        <v>44743</v>
      </c>
      <c r="U450" s="15">
        <v>107.19</v>
      </c>
    </row>
    <row r="451" spans="1:21" x14ac:dyDescent="0.3">
      <c r="A451" s="16">
        <v>44740</v>
      </c>
      <c r="B451" s="15">
        <v>86.98</v>
      </c>
      <c r="T451" s="16">
        <v>44742</v>
      </c>
      <c r="U451" s="15">
        <v>112.31</v>
      </c>
    </row>
    <row r="452" spans="1:21" x14ac:dyDescent="0.3">
      <c r="A452" s="16">
        <v>44739</v>
      </c>
      <c r="B452" s="15">
        <v>84.59</v>
      </c>
      <c r="T452" s="16">
        <v>44741</v>
      </c>
      <c r="U452" s="15">
        <v>110.58</v>
      </c>
    </row>
    <row r="453" spans="1:21" x14ac:dyDescent="0.3">
      <c r="A453" s="16">
        <v>44736</v>
      </c>
      <c r="B453" s="15">
        <v>82.98</v>
      </c>
      <c r="T453" s="16">
        <v>44740</v>
      </c>
      <c r="U453" s="15">
        <v>109.18</v>
      </c>
    </row>
    <row r="454" spans="1:21" x14ac:dyDescent="0.3">
      <c r="A454" s="16">
        <v>44735</v>
      </c>
      <c r="B454" s="15">
        <v>83.66</v>
      </c>
      <c r="T454" s="16">
        <v>44739</v>
      </c>
      <c r="U454" s="15">
        <v>105.55</v>
      </c>
    </row>
    <row r="455" spans="1:21" x14ac:dyDescent="0.3">
      <c r="A455" s="16">
        <v>44734</v>
      </c>
      <c r="B455" s="15">
        <v>81.42</v>
      </c>
      <c r="T455" s="16">
        <v>44736</v>
      </c>
      <c r="U455" s="15">
        <v>103.44</v>
      </c>
    </row>
    <row r="456" spans="1:21" x14ac:dyDescent="0.3">
      <c r="A456" s="16">
        <v>44733</v>
      </c>
      <c r="B456" s="15">
        <v>84.29</v>
      </c>
      <c r="T456" s="16">
        <v>44735</v>
      </c>
      <c r="U456" s="15">
        <v>104.12</v>
      </c>
    </row>
    <row r="457" spans="1:21" x14ac:dyDescent="0.3">
      <c r="A457" s="16">
        <v>44732</v>
      </c>
      <c r="B457" s="15">
        <v>83.59</v>
      </c>
      <c r="T457" s="16">
        <v>44734</v>
      </c>
      <c r="U457" s="15">
        <v>101.59</v>
      </c>
    </row>
    <row r="458" spans="1:21" x14ac:dyDescent="0.3">
      <c r="A458" s="16">
        <v>44729</v>
      </c>
      <c r="B458" s="15">
        <v>81.99</v>
      </c>
      <c r="T458" s="16">
        <v>44733</v>
      </c>
      <c r="U458" s="15">
        <v>104.47</v>
      </c>
    </row>
    <row r="459" spans="1:21" x14ac:dyDescent="0.3">
      <c r="A459" s="16">
        <v>44728</v>
      </c>
      <c r="B459" s="15">
        <v>82.61</v>
      </c>
      <c r="T459" s="16">
        <v>44732</v>
      </c>
      <c r="U459" s="15">
        <v>103.45</v>
      </c>
    </row>
    <row r="460" spans="1:21" x14ac:dyDescent="0.3">
      <c r="A460" s="16">
        <v>44727</v>
      </c>
      <c r="B460" s="15">
        <v>85.83</v>
      </c>
      <c r="T460" s="16">
        <v>44729</v>
      </c>
      <c r="U460" s="15">
        <v>101.36</v>
      </c>
    </row>
    <row r="461" spans="1:21" x14ac:dyDescent="0.3">
      <c r="A461" s="16">
        <v>44726</v>
      </c>
      <c r="B461" s="15">
        <v>83.79</v>
      </c>
      <c r="T461" s="16">
        <v>44728</v>
      </c>
      <c r="U461" s="15">
        <v>101.91</v>
      </c>
    </row>
    <row r="462" spans="1:21" x14ac:dyDescent="0.3">
      <c r="A462" s="16">
        <v>44725</v>
      </c>
      <c r="B462" s="15">
        <v>81.19</v>
      </c>
      <c r="T462" s="16">
        <v>44727</v>
      </c>
      <c r="U462" s="15">
        <v>104.92</v>
      </c>
    </row>
    <row r="463" spans="1:21" x14ac:dyDescent="0.3">
      <c r="A463" s="16">
        <v>44722</v>
      </c>
      <c r="B463" s="15">
        <v>81.53</v>
      </c>
      <c r="T463" s="16">
        <v>44726</v>
      </c>
      <c r="U463" s="15">
        <v>102.29</v>
      </c>
    </row>
    <row r="464" spans="1:21" x14ac:dyDescent="0.3">
      <c r="A464" s="16">
        <v>44721</v>
      </c>
      <c r="B464" s="15">
        <v>80.67</v>
      </c>
      <c r="T464" s="16">
        <v>44725</v>
      </c>
      <c r="U464" s="15">
        <v>99</v>
      </c>
    </row>
    <row r="465" spans="1:21" x14ac:dyDescent="0.3">
      <c r="A465" s="16">
        <v>44720</v>
      </c>
      <c r="B465" s="15">
        <v>79.48</v>
      </c>
      <c r="T465" s="16">
        <v>44722</v>
      </c>
      <c r="U465" s="15">
        <v>99.13</v>
      </c>
    </row>
    <row r="466" spans="1:21" x14ac:dyDescent="0.3">
      <c r="A466" s="16">
        <v>44719</v>
      </c>
      <c r="B466" s="15">
        <v>80.97</v>
      </c>
      <c r="T466" s="16">
        <v>44721</v>
      </c>
      <c r="U466" s="15">
        <v>98.09</v>
      </c>
    </row>
    <row r="467" spans="1:21" x14ac:dyDescent="0.3">
      <c r="A467" s="16">
        <v>44718</v>
      </c>
      <c r="B467" s="15">
        <v>81.06</v>
      </c>
      <c r="T467" s="16">
        <v>44720</v>
      </c>
      <c r="U467" s="15">
        <v>96.88</v>
      </c>
    </row>
    <row r="468" spans="1:21" x14ac:dyDescent="0.3">
      <c r="A468" s="16">
        <v>44715</v>
      </c>
      <c r="B468" s="15">
        <v>86.5</v>
      </c>
      <c r="T468" s="16">
        <v>44719</v>
      </c>
      <c r="U468" s="15">
        <v>98.34</v>
      </c>
    </row>
    <row r="469" spans="1:21" x14ac:dyDescent="0.3">
      <c r="A469" s="16">
        <v>44714</v>
      </c>
      <c r="B469" s="15">
        <v>85.97</v>
      </c>
      <c r="T469" s="16">
        <v>44718</v>
      </c>
      <c r="U469" s="15">
        <v>98.54</v>
      </c>
    </row>
    <row r="470" spans="1:21" x14ac:dyDescent="0.3">
      <c r="A470" s="16">
        <v>44713</v>
      </c>
      <c r="B470" s="15">
        <v>85.72</v>
      </c>
      <c r="T470" s="16">
        <v>44715</v>
      </c>
      <c r="U470" s="15">
        <v>104.04</v>
      </c>
    </row>
    <row r="471" spans="1:21" x14ac:dyDescent="0.3">
      <c r="A471" s="16">
        <v>44712</v>
      </c>
      <c r="B471" s="15">
        <v>83.64</v>
      </c>
      <c r="T471" s="16">
        <v>44714</v>
      </c>
      <c r="U471" s="15">
        <v>103.51</v>
      </c>
    </row>
    <row r="472" spans="1:21" x14ac:dyDescent="0.3">
      <c r="A472" s="16">
        <v>44711</v>
      </c>
      <c r="B472" s="15">
        <v>83.6</v>
      </c>
      <c r="T472" s="16">
        <v>44713</v>
      </c>
      <c r="U472" s="15">
        <v>103.24</v>
      </c>
    </row>
    <row r="473" spans="1:21" x14ac:dyDescent="0.3">
      <c r="A473" s="16">
        <v>44708</v>
      </c>
      <c r="B473" s="15">
        <v>83.83</v>
      </c>
      <c r="T473" s="16">
        <v>44712</v>
      </c>
      <c r="U473" s="15">
        <v>101.08</v>
      </c>
    </row>
    <row r="474" spans="1:21" x14ac:dyDescent="0.3">
      <c r="A474" s="16">
        <v>44707</v>
      </c>
      <c r="B474" s="15">
        <v>84.39</v>
      </c>
      <c r="T474" s="16">
        <v>44711</v>
      </c>
      <c r="U474" s="15">
        <v>101</v>
      </c>
    </row>
    <row r="475" spans="1:21" x14ac:dyDescent="0.3">
      <c r="A475" s="16">
        <v>44706</v>
      </c>
      <c r="B475" s="15">
        <v>81.03</v>
      </c>
      <c r="T475" s="16">
        <v>44708</v>
      </c>
      <c r="U475" s="15">
        <v>101.32</v>
      </c>
    </row>
    <row r="476" spans="1:21" x14ac:dyDescent="0.3">
      <c r="A476" s="16">
        <v>44705</v>
      </c>
      <c r="B476" s="15">
        <v>80.97</v>
      </c>
      <c r="T476" s="16">
        <v>44707</v>
      </c>
      <c r="U476" s="15">
        <v>101.89</v>
      </c>
    </row>
    <row r="477" spans="1:21" x14ac:dyDescent="0.3">
      <c r="A477" s="16">
        <v>44704</v>
      </c>
      <c r="B477" s="15">
        <v>77.790000000000006</v>
      </c>
      <c r="T477" s="16">
        <v>44706</v>
      </c>
      <c r="U477" s="15">
        <v>98.59</v>
      </c>
    </row>
    <row r="478" spans="1:21" x14ac:dyDescent="0.3">
      <c r="A478" s="16">
        <v>44701</v>
      </c>
      <c r="B478" s="15">
        <v>80.010000000000005</v>
      </c>
      <c r="T478" s="16">
        <v>44705</v>
      </c>
      <c r="U478" s="15">
        <v>98.53</v>
      </c>
    </row>
    <row r="479" spans="1:21" x14ac:dyDescent="0.3">
      <c r="A479" s="16">
        <v>44700</v>
      </c>
      <c r="B479" s="15">
        <v>82.79</v>
      </c>
      <c r="T479" s="16">
        <v>44704</v>
      </c>
      <c r="U479" s="15">
        <v>95.22</v>
      </c>
    </row>
    <row r="480" spans="1:21" x14ac:dyDescent="0.3">
      <c r="A480" s="16">
        <v>44699</v>
      </c>
      <c r="B480" s="15">
        <v>84.22</v>
      </c>
      <c r="T480" s="16">
        <v>44701</v>
      </c>
      <c r="U480" s="15">
        <v>97.47</v>
      </c>
    </row>
    <row r="481" spans="1:21" x14ac:dyDescent="0.3">
      <c r="A481" s="16">
        <v>44698</v>
      </c>
      <c r="B481" s="15">
        <v>91.3</v>
      </c>
      <c r="T481" s="16">
        <v>44700</v>
      </c>
      <c r="U481" s="15">
        <v>100.19</v>
      </c>
    </row>
    <row r="482" spans="1:21" x14ac:dyDescent="0.3">
      <c r="A482" s="16">
        <v>44697</v>
      </c>
      <c r="B482" s="15">
        <v>89.14</v>
      </c>
      <c r="T482" s="16">
        <v>44699</v>
      </c>
      <c r="U482" s="15">
        <v>101.52</v>
      </c>
    </row>
    <row r="483" spans="1:21" x14ac:dyDescent="0.3">
      <c r="A483" s="16">
        <v>44694</v>
      </c>
      <c r="B483" s="15">
        <v>88.06</v>
      </c>
      <c r="T483" s="16">
        <v>44698</v>
      </c>
      <c r="U483" s="15">
        <v>108.11</v>
      </c>
    </row>
    <row r="484" spans="1:21" x14ac:dyDescent="0.3">
      <c r="A484" s="16">
        <v>44693</v>
      </c>
      <c r="B484" s="15">
        <v>87.83</v>
      </c>
      <c r="T484" s="16">
        <v>44697</v>
      </c>
      <c r="U484" s="15">
        <v>105.7</v>
      </c>
    </row>
    <row r="485" spans="1:21" x14ac:dyDescent="0.3">
      <c r="A485" s="16">
        <v>44692</v>
      </c>
      <c r="B485" s="15">
        <v>88.41</v>
      </c>
      <c r="T485" s="16">
        <v>44694</v>
      </c>
      <c r="U485" s="15">
        <v>103.45</v>
      </c>
    </row>
    <row r="486" spans="1:21" x14ac:dyDescent="0.3">
      <c r="A486" s="16">
        <v>44691</v>
      </c>
      <c r="B486" s="15">
        <v>86.9</v>
      </c>
      <c r="T486" s="16">
        <v>44693</v>
      </c>
      <c r="U486" s="15">
        <v>103.25</v>
      </c>
    </row>
    <row r="487" spans="1:21" x14ac:dyDescent="0.3">
      <c r="A487" s="16">
        <v>44690</v>
      </c>
      <c r="B487" s="15">
        <v>86.58</v>
      </c>
      <c r="T487" s="16">
        <v>44692</v>
      </c>
      <c r="U487" s="15">
        <v>103.79</v>
      </c>
    </row>
    <row r="488" spans="1:21" x14ac:dyDescent="0.3">
      <c r="A488" s="16">
        <v>44687</v>
      </c>
      <c r="B488" s="15">
        <v>91.1</v>
      </c>
      <c r="T488" s="16">
        <v>44691</v>
      </c>
      <c r="U488" s="15">
        <v>102.11</v>
      </c>
    </row>
    <row r="489" spans="1:21" x14ac:dyDescent="0.3">
      <c r="A489" s="16">
        <v>44686</v>
      </c>
      <c r="B489" s="15">
        <v>88.48</v>
      </c>
      <c r="T489" s="16">
        <v>44690</v>
      </c>
      <c r="U489" s="15">
        <v>101.68</v>
      </c>
    </row>
    <row r="490" spans="1:21" x14ac:dyDescent="0.3">
      <c r="A490" s="16">
        <v>44685</v>
      </c>
      <c r="B490" s="15">
        <v>87.87</v>
      </c>
      <c r="T490" s="16">
        <v>44687</v>
      </c>
      <c r="U490" s="15">
        <v>106.35</v>
      </c>
    </row>
    <row r="491" spans="1:21" x14ac:dyDescent="0.3">
      <c r="A491" s="16">
        <v>44684</v>
      </c>
      <c r="B491" s="15">
        <v>87.75</v>
      </c>
      <c r="T491" s="16">
        <v>44686</v>
      </c>
      <c r="U491" s="15">
        <v>103.76</v>
      </c>
    </row>
    <row r="492" spans="1:21" x14ac:dyDescent="0.3">
      <c r="A492" s="16">
        <v>44683</v>
      </c>
      <c r="B492" s="15">
        <v>82.61</v>
      </c>
      <c r="T492" s="16">
        <v>44685</v>
      </c>
      <c r="U492" s="15">
        <v>101.84</v>
      </c>
    </row>
    <row r="493" spans="1:21" x14ac:dyDescent="0.3">
      <c r="A493" s="16">
        <v>44680</v>
      </c>
      <c r="B493" s="15">
        <v>84.01</v>
      </c>
      <c r="T493" s="16">
        <v>44684</v>
      </c>
      <c r="U493" s="15">
        <v>101.58</v>
      </c>
    </row>
    <row r="494" spans="1:21" x14ac:dyDescent="0.3">
      <c r="A494" s="16">
        <v>44679</v>
      </c>
      <c r="B494" s="15">
        <v>82.26</v>
      </c>
      <c r="T494" s="16">
        <v>44683</v>
      </c>
      <c r="U494" s="15">
        <v>95.5</v>
      </c>
    </row>
    <row r="495" spans="1:21" x14ac:dyDescent="0.3">
      <c r="A495" s="16">
        <v>44678</v>
      </c>
      <c r="B495" s="15">
        <v>80.599999999999994</v>
      </c>
      <c r="T495" s="16">
        <v>44680</v>
      </c>
      <c r="U495" s="15">
        <v>96.52</v>
      </c>
    </row>
    <row r="496" spans="1:21" x14ac:dyDescent="0.3">
      <c r="A496" s="16">
        <v>44677</v>
      </c>
      <c r="B496" s="15">
        <v>82.29</v>
      </c>
      <c r="T496" s="16">
        <v>44679</v>
      </c>
      <c r="U496" s="15">
        <v>94.47</v>
      </c>
    </row>
    <row r="497" spans="1:21" x14ac:dyDescent="0.3">
      <c r="A497" s="16">
        <v>44676</v>
      </c>
      <c r="B497" s="15">
        <v>83.06</v>
      </c>
      <c r="T497" s="16">
        <v>44678</v>
      </c>
      <c r="U497" s="15">
        <v>92.76</v>
      </c>
    </row>
    <row r="498" spans="1:21" x14ac:dyDescent="0.3">
      <c r="A498" s="16">
        <v>44673</v>
      </c>
      <c r="B498" s="15">
        <v>88.6</v>
      </c>
      <c r="T498" s="16">
        <v>44677</v>
      </c>
      <c r="U498" s="15">
        <v>94.48</v>
      </c>
    </row>
    <row r="499" spans="1:21" x14ac:dyDescent="0.3">
      <c r="A499" s="16">
        <v>44672</v>
      </c>
      <c r="B499" s="15">
        <v>86.11</v>
      </c>
      <c r="T499" s="16">
        <v>44676</v>
      </c>
      <c r="U499" s="15">
        <v>95.17</v>
      </c>
    </row>
    <row r="500" spans="1:21" x14ac:dyDescent="0.3">
      <c r="A500" s="16">
        <v>44671</v>
      </c>
      <c r="B500" s="15">
        <v>87.53</v>
      </c>
      <c r="T500" s="16">
        <v>44673</v>
      </c>
      <c r="U500" s="15">
        <v>100.63</v>
      </c>
    </row>
    <row r="501" spans="1:21" x14ac:dyDescent="0.3">
      <c r="A501" s="16">
        <v>44670</v>
      </c>
      <c r="B501" s="15">
        <v>79.900000000000006</v>
      </c>
      <c r="T501" s="16">
        <v>44672</v>
      </c>
      <c r="U501" s="15">
        <v>97.65</v>
      </c>
    </row>
    <row r="502" spans="1:21" x14ac:dyDescent="0.3">
      <c r="A502" s="16">
        <v>44665</v>
      </c>
      <c r="B502" s="15">
        <v>79.72</v>
      </c>
      <c r="T502" s="16">
        <v>44671</v>
      </c>
      <c r="U502" s="15">
        <v>98.61</v>
      </c>
    </row>
    <row r="503" spans="1:21" x14ac:dyDescent="0.3">
      <c r="A503" s="16">
        <v>44664</v>
      </c>
      <c r="B503" s="15">
        <v>77.22</v>
      </c>
      <c r="T503" s="16">
        <v>44670</v>
      </c>
      <c r="U503" s="15">
        <v>90.67</v>
      </c>
    </row>
    <row r="504" spans="1:21" x14ac:dyDescent="0.3">
      <c r="A504" s="16">
        <v>44663</v>
      </c>
      <c r="B504" s="15">
        <v>78.81</v>
      </c>
      <c r="T504" s="16">
        <v>44665</v>
      </c>
      <c r="U504" s="15">
        <v>90.56</v>
      </c>
    </row>
    <row r="505" spans="1:21" x14ac:dyDescent="0.3">
      <c r="A505" s="16">
        <v>44662</v>
      </c>
      <c r="B505" s="15">
        <v>77.75</v>
      </c>
      <c r="T505" s="16">
        <v>44664</v>
      </c>
      <c r="U505" s="15">
        <v>87.85</v>
      </c>
    </row>
    <row r="506" spans="1:21" x14ac:dyDescent="0.3">
      <c r="A506" s="16">
        <v>44659</v>
      </c>
      <c r="B506" s="15">
        <v>79.89</v>
      </c>
      <c r="T506" s="16">
        <v>44663</v>
      </c>
      <c r="U506" s="15">
        <v>89.39</v>
      </c>
    </row>
    <row r="507" spans="1:21" x14ac:dyDescent="0.3">
      <c r="A507" s="16">
        <v>44658</v>
      </c>
      <c r="B507" s="15">
        <v>79.73</v>
      </c>
      <c r="T507" s="16">
        <v>44662</v>
      </c>
      <c r="U507" s="15">
        <v>88.33</v>
      </c>
    </row>
    <row r="508" spans="1:21" x14ac:dyDescent="0.3">
      <c r="A508" s="16">
        <v>44657</v>
      </c>
      <c r="B508" s="15">
        <v>76.97</v>
      </c>
      <c r="T508" s="16">
        <v>44659</v>
      </c>
      <c r="U508" s="15">
        <v>90.43</v>
      </c>
    </row>
    <row r="509" spans="1:21" x14ac:dyDescent="0.3">
      <c r="A509" s="16">
        <v>44656</v>
      </c>
      <c r="B509" s="15">
        <v>77.849999999999994</v>
      </c>
      <c r="T509" s="16">
        <v>44658</v>
      </c>
      <c r="U509" s="15">
        <v>90.27</v>
      </c>
    </row>
    <row r="510" spans="1:21" x14ac:dyDescent="0.3">
      <c r="A510" s="16">
        <v>44655</v>
      </c>
      <c r="B510" s="15">
        <v>78.290000000000006</v>
      </c>
      <c r="T510" s="16">
        <v>44657</v>
      </c>
      <c r="U510" s="15">
        <v>87.26</v>
      </c>
    </row>
    <row r="511" spans="1:21" x14ac:dyDescent="0.3">
      <c r="A511" s="16">
        <v>44652</v>
      </c>
      <c r="B511" s="15">
        <v>78.290000000000006</v>
      </c>
      <c r="T511" s="16">
        <v>44656</v>
      </c>
      <c r="U511" s="15">
        <v>88.12</v>
      </c>
    </row>
    <row r="512" spans="1:21" x14ac:dyDescent="0.3">
      <c r="A512" s="16">
        <v>44651</v>
      </c>
      <c r="B512" s="15">
        <v>76.25</v>
      </c>
      <c r="T512" s="16">
        <v>44655</v>
      </c>
      <c r="U512" s="15">
        <v>88.56</v>
      </c>
    </row>
    <row r="513" spans="1:21" x14ac:dyDescent="0.3">
      <c r="A513" s="16">
        <v>44650</v>
      </c>
      <c r="B513" s="15">
        <v>78.040000000000006</v>
      </c>
      <c r="T513" s="16">
        <v>44652</v>
      </c>
      <c r="U513" s="15">
        <v>88.5</v>
      </c>
    </row>
    <row r="514" spans="1:21" x14ac:dyDescent="0.3">
      <c r="A514" s="16">
        <v>44649</v>
      </c>
      <c r="B514" s="15">
        <v>81.44</v>
      </c>
      <c r="T514" s="16">
        <v>44651</v>
      </c>
      <c r="U514" s="15">
        <v>86.45</v>
      </c>
    </row>
    <row r="515" spans="1:21" x14ac:dyDescent="0.3">
      <c r="A515" s="16">
        <v>44648</v>
      </c>
      <c r="B515" s="15">
        <v>80.540000000000006</v>
      </c>
      <c r="T515" s="16">
        <v>44650</v>
      </c>
      <c r="U515" s="15">
        <v>88.38</v>
      </c>
    </row>
    <row r="516" spans="1:21" x14ac:dyDescent="0.3">
      <c r="A516" s="16">
        <v>44645</v>
      </c>
      <c r="B516" s="15">
        <v>78.31</v>
      </c>
      <c r="T516" s="16">
        <v>44649</v>
      </c>
      <c r="U516" s="15">
        <v>91.5</v>
      </c>
    </row>
    <row r="517" spans="1:21" x14ac:dyDescent="0.3">
      <c r="A517" s="16">
        <v>44644</v>
      </c>
      <c r="B517" s="15">
        <v>77.94</v>
      </c>
      <c r="T517" s="16">
        <v>44648</v>
      </c>
      <c r="U517" s="15">
        <v>90.47</v>
      </c>
    </row>
    <row r="518" spans="1:21" x14ac:dyDescent="0.3">
      <c r="A518" s="16">
        <v>44643</v>
      </c>
      <c r="B518" s="15">
        <v>76.25</v>
      </c>
      <c r="T518" s="16">
        <v>44645</v>
      </c>
      <c r="U518" s="15">
        <v>88.13</v>
      </c>
    </row>
    <row r="519" spans="1:21" x14ac:dyDescent="0.3">
      <c r="A519" s="16">
        <v>44642</v>
      </c>
      <c r="B519" s="15">
        <v>80.290000000000006</v>
      </c>
      <c r="T519" s="16">
        <v>44644</v>
      </c>
      <c r="U519" s="15">
        <v>87.89</v>
      </c>
    </row>
    <row r="520" spans="1:21" x14ac:dyDescent="0.3">
      <c r="A520" s="16">
        <v>44641</v>
      </c>
      <c r="B520" s="15">
        <v>78.010000000000005</v>
      </c>
      <c r="T520" s="16">
        <v>44643</v>
      </c>
      <c r="U520" s="15">
        <v>86.14</v>
      </c>
    </row>
    <row r="521" spans="1:21" x14ac:dyDescent="0.3">
      <c r="A521" s="16">
        <v>44638</v>
      </c>
      <c r="B521" s="15">
        <v>78.52</v>
      </c>
      <c r="T521" s="16">
        <v>44642</v>
      </c>
      <c r="U521" s="15">
        <v>90.34</v>
      </c>
    </row>
    <row r="522" spans="1:21" x14ac:dyDescent="0.3">
      <c r="A522" s="16">
        <v>44637</v>
      </c>
      <c r="B522" s="15">
        <v>79.52</v>
      </c>
      <c r="T522" s="16">
        <v>44641</v>
      </c>
      <c r="U522" s="15">
        <v>88.02</v>
      </c>
    </row>
    <row r="523" spans="1:21" x14ac:dyDescent="0.3">
      <c r="A523" s="16">
        <v>44636</v>
      </c>
      <c r="B523" s="15">
        <v>77.75</v>
      </c>
      <c r="T523" s="16">
        <v>44638</v>
      </c>
      <c r="U523" s="15">
        <v>88.49</v>
      </c>
    </row>
    <row r="524" spans="1:21" x14ac:dyDescent="0.3">
      <c r="A524" s="16">
        <v>44635</v>
      </c>
      <c r="B524" s="15">
        <v>77.03</v>
      </c>
      <c r="T524" s="16">
        <v>44637</v>
      </c>
      <c r="U524" s="15">
        <v>89.47</v>
      </c>
    </row>
    <row r="525" spans="1:21" x14ac:dyDescent="0.3">
      <c r="A525" s="16">
        <v>44634</v>
      </c>
      <c r="B525" s="15">
        <v>77.88</v>
      </c>
      <c r="T525" s="16">
        <v>44636</v>
      </c>
      <c r="U525" s="15">
        <v>87.7</v>
      </c>
    </row>
    <row r="526" spans="1:21" x14ac:dyDescent="0.3">
      <c r="A526" s="16">
        <v>44631</v>
      </c>
      <c r="B526" s="15">
        <v>76.38</v>
      </c>
      <c r="T526" s="16">
        <v>44635</v>
      </c>
      <c r="U526" s="15">
        <v>86.94</v>
      </c>
    </row>
    <row r="527" spans="1:21" x14ac:dyDescent="0.3">
      <c r="A527" s="16">
        <v>44630</v>
      </c>
      <c r="B527" s="15">
        <v>76.02</v>
      </c>
      <c r="T527" s="16">
        <v>44634</v>
      </c>
      <c r="U527" s="15">
        <v>87.93</v>
      </c>
    </row>
    <row r="528" spans="1:21" x14ac:dyDescent="0.3">
      <c r="A528" s="16">
        <v>44629</v>
      </c>
      <c r="B528" s="15">
        <v>72.77</v>
      </c>
      <c r="T528" s="16">
        <v>44631</v>
      </c>
      <c r="U528" s="15">
        <v>86.4</v>
      </c>
    </row>
    <row r="529" spans="1:21" x14ac:dyDescent="0.3">
      <c r="A529" s="16">
        <v>44628</v>
      </c>
      <c r="B529" s="15">
        <v>68.099999999999994</v>
      </c>
      <c r="T529" s="16">
        <v>44630</v>
      </c>
      <c r="U529" s="15">
        <v>86.17</v>
      </c>
    </row>
    <row r="530" spans="1:21" x14ac:dyDescent="0.3">
      <c r="A530" s="16">
        <v>44627</v>
      </c>
      <c r="B530" s="15">
        <v>57.92</v>
      </c>
      <c r="T530" s="16">
        <v>44629</v>
      </c>
      <c r="U530" s="15">
        <v>82.72</v>
      </c>
    </row>
    <row r="531" spans="1:21" x14ac:dyDescent="0.3">
      <c r="A531" s="16">
        <v>44624</v>
      </c>
      <c r="B531" s="15">
        <v>64.78</v>
      </c>
      <c r="T531" s="16">
        <v>44628</v>
      </c>
      <c r="U531" s="15">
        <v>78.040000000000006</v>
      </c>
    </row>
    <row r="532" spans="1:21" x14ac:dyDescent="0.3">
      <c r="A532" s="16">
        <v>44623</v>
      </c>
      <c r="B532" s="15">
        <v>67.08</v>
      </c>
      <c r="T532" s="16">
        <v>44627</v>
      </c>
      <c r="U532" s="15">
        <v>67.849999999999994</v>
      </c>
    </row>
    <row r="533" spans="1:21" x14ac:dyDescent="0.3">
      <c r="A533" s="16">
        <v>44622</v>
      </c>
      <c r="B533" s="15">
        <v>68.25</v>
      </c>
      <c r="T533" s="16">
        <v>44624</v>
      </c>
      <c r="U533" s="15">
        <v>74.36</v>
      </c>
    </row>
    <row r="534" spans="1:21" x14ac:dyDescent="0.3">
      <c r="A534" s="16">
        <v>44621</v>
      </c>
      <c r="B534" s="15">
        <v>68.53</v>
      </c>
      <c r="T534" s="16">
        <v>44623</v>
      </c>
      <c r="U534" s="15">
        <v>76.45</v>
      </c>
    </row>
    <row r="535" spans="1:21" x14ac:dyDescent="0.3">
      <c r="A535" s="16">
        <v>44620</v>
      </c>
      <c r="B535" s="15">
        <v>81.81</v>
      </c>
      <c r="T535" s="16">
        <v>44622</v>
      </c>
      <c r="U535" s="15">
        <v>77.28</v>
      </c>
    </row>
    <row r="536" spans="1:21" x14ac:dyDescent="0.3">
      <c r="A536" s="16">
        <v>44617</v>
      </c>
      <c r="B536" s="15">
        <v>87.72</v>
      </c>
      <c r="T536" s="16">
        <v>44621</v>
      </c>
      <c r="U536" s="15">
        <v>78.03</v>
      </c>
    </row>
    <row r="537" spans="1:21" x14ac:dyDescent="0.3">
      <c r="A537" s="16">
        <v>44616</v>
      </c>
      <c r="B537" s="15">
        <v>86.62</v>
      </c>
      <c r="T537" s="16">
        <v>44620</v>
      </c>
      <c r="U537" s="15">
        <v>91.77</v>
      </c>
    </row>
    <row r="538" spans="1:21" x14ac:dyDescent="0.3">
      <c r="A538" s="16">
        <v>44615</v>
      </c>
      <c r="B538" s="15">
        <v>94.66</v>
      </c>
      <c r="T538" s="16">
        <v>44617</v>
      </c>
      <c r="U538" s="15">
        <v>97.83</v>
      </c>
    </row>
    <row r="539" spans="1:21" x14ac:dyDescent="0.3">
      <c r="A539" s="16">
        <v>44614</v>
      </c>
      <c r="B539" s="15">
        <v>89.37</v>
      </c>
      <c r="T539" s="16">
        <v>44616</v>
      </c>
      <c r="U539" s="15">
        <v>97.04</v>
      </c>
    </row>
    <row r="540" spans="1:21" x14ac:dyDescent="0.3">
      <c r="A540" s="16">
        <v>44613</v>
      </c>
      <c r="B540" s="15">
        <v>89.26</v>
      </c>
      <c r="T540" s="16">
        <v>44615</v>
      </c>
      <c r="U540" s="15">
        <v>105.13</v>
      </c>
    </row>
    <row r="541" spans="1:21" x14ac:dyDescent="0.3">
      <c r="A541" s="16">
        <v>44610</v>
      </c>
      <c r="B541" s="15">
        <v>89.01</v>
      </c>
      <c r="T541" s="16">
        <v>44614</v>
      </c>
      <c r="U541" s="15">
        <v>99.77</v>
      </c>
    </row>
    <row r="542" spans="1:21" x14ac:dyDescent="0.3">
      <c r="A542" s="16">
        <v>44609</v>
      </c>
      <c r="B542" s="15">
        <v>85.95</v>
      </c>
      <c r="T542" s="16">
        <v>44613</v>
      </c>
      <c r="U542" s="15">
        <v>99.72</v>
      </c>
    </row>
    <row r="543" spans="1:21" x14ac:dyDescent="0.3">
      <c r="A543" s="16">
        <v>44608</v>
      </c>
      <c r="B543" s="15">
        <v>89.34</v>
      </c>
      <c r="T543" s="16">
        <v>44610</v>
      </c>
      <c r="U543" s="15">
        <v>98.9</v>
      </c>
    </row>
    <row r="544" spans="1:21" x14ac:dyDescent="0.3">
      <c r="A544" s="16">
        <v>44607</v>
      </c>
      <c r="B544" s="15">
        <v>90.67</v>
      </c>
      <c r="T544" s="16">
        <v>44609</v>
      </c>
      <c r="U544" s="15">
        <v>96</v>
      </c>
    </row>
    <row r="545" spans="1:21" x14ac:dyDescent="0.3">
      <c r="A545" s="16">
        <v>44606</v>
      </c>
      <c r="B545" s="15">
        <v>91.29</v>
      </c>
      <c r="T545" s="16">
        <v>44608</v>
      </c>
      <c r="U545" s="15">
        <v>99.49</v>
      </c>
    </row>
    <row r="546" spans="1:21" x14ac:dyDescent="0.3">
      <c r="A546" s="16">
        <v>44603</v>
      </c>
      <c r="B546" s="15">
        <v>92.45</v>
      </c>
      <c r="T546" s="16">
        <v>44607</v>
      </c>
      <c r="U546" s="15">
        <v>100.83</v>
      </c>
    </row>
    <row r="547" spans="1:21" x14ac:dyDescent="0.3">
      <c r="A547" s="16">
        <v>44602</v>
      </c>
      <c r="B547" s="15">
        <v>90.36</v>
      </c>
      <c r="T547" s="16">
        <v>44606</v>
      </c>
      <c r="U547" s="15">
        <v>100.58</v>
      </c>
    </row>
    <row r="548" spans="1:21" x14ac:dyDescent="0.3">
      <c r="A548" s="16">
        <v>44601</v>
      </c>
      <c r="B548" s="15">
        <v>90.34</v>
      </c>
      <c r="T548" s="16">
        <v>44603</v>
      </c>
      <c r="U548" s="15">
        <v>101.38</v>
      </c>
    </row>
    <row r="549" spans="1:21" x14ac:dyDescent="0.3">
      <c r="A549" s="16">
        <v>44600</v>
      </c>
      <c r="B549" s="15">
        <v>96.41</v>
      </c>
      <c r="T549" s="16">
        <v>44602</v>
      </c>
      <c r="U549" s="15">
        <v>99.48</v>
      </c>
    </row>
    <row r="550" spans="1:21" x14ac:dyDescent="0.3">
      <c r="A550" s="16">
        <v>44599</v>
      </c>
      <c r="B550" s="15">
        <v>96.21</v>
      </c>
      <c r="T550" s="16">
        <v>44601</v>
      </c>
      <c r="U550" s="15">
        <v>99.37</v>
      </c>
    </row>
    <row r="551" spans="1:21" x14ac:dyDescent="0.3">
      <c r="A551" s="16">
        <v>44596</v>
      </c>
      <c r="B551" s="15">
        <v>95.95</v>
      </c>
      <c r="T551" s="16">
        <v>44600</v>
      </c>
      <c r="U551" s="15">
        <v>105.03</v>
      </c>
    </row>
    <row r="552" spans="1:21" x14ac:dyDescent="0.3">
      <c r="A552" s="16">
        <v>44595</v>
      </c>
      <c r="B552" s="15">
        <v>94.32</v>
      </c>
      <c r="T552" s="16">
        <v>44599</v>
      </c>
      <c r="U552" s="15">
        <v>103.77</v>
      </c>
    </row>
    <row r="553" spans="1:21" x14ac:dyDescent="0.3">
      <c r="A553" s="16">
        <v>44594</v>
      </c>
      <c r="B553" s="15">
        <v>93.68</v>
      </c>
      <c r="T553" s="16">
        <v>44596</v>
      </c>
      <c r="U553" s="15">
        <v>102.94</v>
      </c>
    </row>
    <row r="554" spans="1:21" x14ac:dyDescent="0.3">
      <c r="A554" s="16">
        <v>44593</v>
      </c>
      <c r="B554" s="15">
        <v>89.09</v>
      </c>
      <c r="T554" s="16">
        <v>44595</v>
      </c>
      <c r="U554" s="15">
        <v>101.16</v>
      </c>
    </row>
    <row r="555" spans="1:21" x14ac:dyDescent="0.3">
      <c r="A555" s="16">
        <v>44592</v>
      </c>
      <c r="B555" s="15">
        <v>88.8</v>
      </c>
      <c r="T555" s="16">
        <v>44594</v>
      </c>
      <c r="U555" s="15">
        <v>100.53</v>
      </c>
    </row>
    <row r="556" spans="1:21" x14ac:dyDescent="0.3">
      <c r="A556" s="16">
        <v>44589</v>
      </c>
      <c r="B556" s="15">
        <v>88.83</v>
      </c>
      <c r="T556" s="16">
        <v>44593</v>
      </c>
      <c r="U556" s="15">
        <v>95.88</v>
      </c>
    </row>
    <row r="557" spans="1:21" x14ac:dyDescent="0.3">
      <c r="A557" s="16">
        <v>44588</v>
      </c>
      <c r="B557" s="15">
        <v>89.39</v>
      </c>
      <c r="T557" s="16">
        <v>44592</v>
      </c>
      <c r="U557" s="15">
        <v>95.6</v>
      </c>
    </row>
    <row r="558" spans="1:21" x14ac:dyDescent="0.3">
      <c r="A558" s="16">
        <v>44587</v>
      </c>
      <c r="B558" s="15">
        <v>88.3</v>
      </c>
      <c r="T558" s="16">
        <v>44589</v>
      </c>
      <c r="U558" s="15">
        <v>95.58</v>
      </c>
    </row>
    <row r="559" spans="1:21" x14ac:dyDescent="0.3">
      <c r="A559" s="16">
        <v>44586</v>
      </c>
      <c r="B559" s="15">
        <v>87.09</v>
      </c>
      <c r="T559" s="16">
        <v>44588</v>
      </c>
      <c r="U559" s="15">
        <v>96.04</v>
      </c>
    </row>
    <row r="560" spans="1:21" x14ac:dyDescent="0.3">
      <c r="A560" s="16">
        <v>44585</v>
      </c>
      <c r="B560" s="15">
        <v>83.66</v>
      </c>
      <c r="T560" s="16">
        <v>44587</v>
      </c>
      <c r="U560" s="15">
        <v>94.92</v>
      </c>
    </row>
    <row r="561" spans="1:21" x14ac:dyDescent="0.3">
      <c r="A561" s="16">
        <v>44582</v>
      </c>
      <c r="B561" s="15">
        <v>84.11</v>
      </c>
      <c r="T561" s="16">
        <v>44586</v>
      </c>
      <c r="U561" s="15">
        <v>93.71</v>
      </c>
    </row>
    <row r="562" spans="1:21" x14ac:dyDescent="0.3">
      <c r="A562" s="16">
        <v>44581</v>
      </c>
      <c r="B562" s="15">
        <v>85.23</v>
      </c>
      <c r="T562" s="16">
        <v>44585</v>
      </c>
      <c r="U562" s="15">
        <v>90.26</v>
      </c>
    </row>
    <row r="563" spans="1:21" x14ac:dyDescent="0.3">
      <c r="A563" s="16">
        <v>44580</v>
      </c>
      <c r="B563" s="15">
        <v>81.72</v>
      </c>
      <c r="T563" s="16">
        <v>44582</v>
      </c>
      <c r="U563" s="15">
        <v>90.74</v>
      </c>
    </row>
    <row r="564" spans="1:21" x14ac:dyDescent="0.3">
      <c r="A564" s="16">
        <v>44579</v>
      </c>
      <c r="B564" s="15">
        <v>82.31</v>
      </c>
      <c r="T564" s="16">
        <v>44581</v>
      </c>
      <c r="U564" s="15">
        <v>91.75</v>
      </c>
    </row>
    <row r="565" spans="1:21" x14ac:dyDescent="0.3">
      <c r="A565" s="16">
        <v>44578</v>
      </c>
      <c r="B565" s="15">
        <v>80.23</v>
      </c>
      <c r="T565" s="16">
        <v>44580</v>
      </c>
      <c r="U565" s="15">
        <v>88.25</v>
      </c>
    </row>
    <row r="566" spans="1:21" x14ac:dyDescent="0.3">
      <c r="A566" s="16">
        <v>44575</v>
      </c>
      <c r="B566" s="15">
        <v>81.73</v>
      </c>
      <c r="T566" s="16">
        <v>44579</v>
      </c>
      <c r="U566" s="15">
        <v>88.84</v>
      </c>
    </row>
    <row r="567" spans="1:21" x14ac:dyDescent="0.3">
      <c r="A567" s="16">
        <v>44574</v>
      </c>
      <c r="B567" s="15">
        <v>80.23</v>
      </c>
      <c r="T567" s="16">
        <v>44578</v>
      </c>
      <c r="U567" s="15">
        <v>86.53</v>
      </c>
    </row>
    <row r="568" spans="1:21" x14ac:dyDescent="0.3">
      <c r="A568" s="16">
        <v>44573</v>
      </c>
      <c r="B568" s="15">
        <v>79.69</v>
      </c>
      <c r="T568" s="16">
        <v>44575</v>
      </c>
      <c r="U568" s="15">
        <v>88</v>
      </c>
    </row>
    <row r="569" spans="1:21" x14ac:dyDescent="0.3">
      <c r="A569" s="16">
        <v>44572</v>
      </c>
      <c r="B569" s="15">
        <v>80.95</v>
      </c>
      <c r="T569" s="16">
        <v>44574</v>
      </c>
      <c r="U569" s="15">
        <v>86.47</v>
      </c>
    </row>
    <row r="570" spans="1:21" x14ac:dyDescent="0.3">
      <c r="A570" s="16">
        <v>44571</v>
      </c>
      <c r="B570" s="15">
        <v>79.73</v>
      </c>
      <c r="T570" s="16">
        <v>44573</v>
      </c>
      <c r="U570" s="15">
        <v>85.95</v>
      </c>
    </row>
    <row r="571" spans="1:21" x14ac:dyDescent="0.3">
      <c r="A571" s="16">
        <v>44568</v>
      </c>
      <c r="B571" s="15">
        <v>84.99</v>
      </c>
      <c r="T571" s="16">
        <v>44572</v>
      </c>
      <c r="U571" s="15">
        <v>87.25</v>
      </c>
    </row>
    <row r="572" spans="1:21" x14ac:dyDescent="0.3">
      <c r="A572" s="16">
        <v>44567</v>
      </c>
      <c r="B572" s="15">
        <v>86.31</v>
      </c>
      <c r="T572" s="16">
        <v>44571</v>
      </c>
      <c r="U572" s="15">
        <v>86.01</v>
      </c>
    </row>
    <row r="573" spans="1:21" x14ac:dyDescent="0.3">
      <c r="A573" s="16">
        <v>44566</v>
      </c>
      <c r="B573" s="15">
        <v>87.15</v>
      </c>
      <c r="T573" s="16">
        <v>44568</v>
      </c>
      <c r="U573" s="15">
        <v>91.38</v>
      </c>
    </row>
    <row r="574" spans="1:21" x14ac:dyDescent="0.3">
      <c r="A574" s="16">
        <v>44565</v>
      </c>
      <c r="B574" s="15">
        <v>84.44</v>
      </c>
      <c r="T574" s="16">
        <v>44567</v>
      </c>
      <c r="U574" s="15">
        <v>92.72</v>
      </c>
    </row>
    <row r="575" spans="1:21" x14ac:dyDescent="0.3">
      <c r="A575" s="16">
        <v>44564</v>
      </c>
      <c r="B575" s="15">
        <v>83.52</v>
      </c>
      <c r="T575" s="16">
        <v>44566</v>
      </c>
      <c r="U575" s="15">
        <v>93.45</v>
      </c>
    </row>
    <row r="576" spans="1:21" x14ac:dyDescent="0.3">
      <c r="A576" s="16">
        <v>44561</v>
      </c>
      <c r="B576" s="15">
        <v>79.61</v>
      </c>
      <c r="T576" s="16">
        <v>44565</v>
      </c>
      <c r="U576" s="15">
        <v>90.67</v>
      </c>
    </row>
    <row r="577" spans="1:21" x14ac:dyDescent="0.3">
      <c r="A577" s="16">
        <v>44560</v>
      </c>
      <c r="B577" s="15">
        <v>79.61</v>
      </c>
      <c r="T577" s="16">
        <v>44564</v>
      </c>
      <c r="U577" s="15">
        <v>89.62</v>
      </c>
    </row>
    <row r="578" spans="1:21" x14ac:dyDescent="0.3">
      <c r="A578" s="16">
        <v>44559</v>
      </c>
      <c r="B578" s="15">
        <v>79.81</v>
      </c>
      <c r="T578" s="16">
        <v>44561</v>
      </c>
      <c r="U578" s="15">
        <v>86.27</v>
      </c>
    </row>
    <row r="579" spans="1:21" x14ac:dyDescent="0.3">
      <c r="A579" s="16">
        <v>44558</v>
      </c>
      <c r="B579" s="15">
        <v>78.75</v>
      </c>
      <c r="T579" s="16">
        <v>44560</v>
      </c>
      <c r="U579" s="15">
        <v>85.77</v>
      </c>
    </row>
    <row r="580" spans="1:21" x14ac:dyDescent="0.3">
      <c r="A580" s="16">
        <v>44557</v>
      </c>
      <c r="B580" s="15">
        <v>76.38</v>
      </c>
      <c r="T580" s="16">
        <v>44559</v>
      </c>
      <c r="U580" s="15">
        <v>85.93</v>
      </c>
    </row>
    <row r="581" spans="1:21" x14ac:dyDescent="0.3">
      <c r="A581" s="16">
        <v>44554</v>
      </c>
      <c r="B581" s="15">
        <v>73.92</v>
      </c>
      <c r="T581" s="16">
        <v>44558</v>
      </c>
      <c r="U581" s="15">
        <v>84.89</v>
      </c>
    </row>
    <row r="582" spans="1:21" x14ac:dyDescent="0.3">
      <c r="A582" s="16">
        <v>44553</v>
      </c>
      <c r="B582" s="15">
        <v>73.92</v>
      </c>
      <c r="T582" s="16">
        <v>44557</v>
      </c>
      <c r="U582" s="15">
        <v>82.54</v>
      </c>
    </row>
    <row r="583" spans="1:21" x14ac:dyDescent="0.3">
      <c r="A583" s="16">
        <v>44552</v>
      </c>
      <c r="B583" s="15">
        <v>76.260000000000005</v>
      </c>
      <c r="T583" s="16">
        <v>44554</v>
      </c>
      <c r="U583" s="15">
        <v>82.07</v>
      </c>
    </row>
    <row r="584" spans="1:21" x14ac:dyDescent="0.3">
      <c r="A584" s="16">
        <v>44551</v>
      </c>
      <c r="B584" s="15">
        <v>80.42</v>
      </c>
      <c r="T584" s="16">
        <v>44553</v>
      </c>
      <c r="U584" s="15">
        <v>80.260000000000005</v>
      </c>
    </row>
    <row r="585" spans="1:21" x14ac:dyDescent="0.3">
      <c r="A585" s="16">
        <v>44550</v>
      </c>
      <c r="B585" s="15">
        <v>79.38</v>
      </c>
      <c r="T585" s="16">
        <v>44552</v>
      </c>
      <c r="U585" s="15">
        <v>82.8</v>
      </c>
    </row>
    <row r="586" spans="1:21" x14ac:dyDescent="0.3">
      <c r="A586" s="16">
        <v>44547</v>
      </c>
      <c r="B586" s="15">
        <v>73.28</v>
      </c>
      <c r="T586" s="16">
        <v>44551</v>
      </c>
      <c r="U586" s="15">
        <v>86.67</v>
      </c>
    </row>
    <row r="587" spans="1:21" x14ac:dyDescent="0.3">
      <c r="A587" s="16">
        <v>44546</v>
      </c>
      <c r="B587" s="15">
        <v>84.77</v>
      </c>
      <c r="T587" s="16">
        <v>44550</v>
      </c>
      <c r="U587" s="15">
        <v>83.65</v>
      </c>
    </row>
    <row r="588" spans="1:21" x14ac:dyDescent="0.3">
      <c r="A588" s="16">
        <v>44545</v>
      </c>
      <c r="B588" s="15">
        <v>80.5</v>
      </c>
      <c r="T588" s="16">
        <v>44547</v>
      </c>
      <c r="U588" s="15">
        <v>77.37</v>
      </c>
    </row>
    <row r="589" spans="1:21" x14ac:dyDescent="0.3">
      <c r="A589" s="16">
        <v>44544</v>
      </c>
      <c r="B589" s="15">
        <v>79.48</v>
      </c>
      <c r="T589" s="16">
        <v>44546</v>
      </c>
      <c r="U589" s="15">
        <v>89.15</v>
      </c>
    </row>
    <row r="590" spans="1:21" x14ac:dyDescent="0.3">
      <c r="A590" s="16">
        <v>44543</v>
      </c>
      <c r="B590" s="15">
        <v>82.12</v>
      </c>
      <c r="T590" s="16">
        <v>44545</v>
      </c>
      <c r="U590" s="15">
        <v>84.54</v>
      </c>
    </row>
    <row r="591" spans="1:21" x14ac:dyDescent="0.3">
      <c r="A591" s="16">
        <v>44540</v>
      </c>
      <c r="B591" s="15">
        <v>83.73</v>
      </c>
      <c r="T591" s="16">
        <v>44544</v>
      </c>
      <c r="U591" s="15">
        <v>83.44</v>
      </c>
    </row>
    <row r="592" spans="1:21" x14ac:dyDescent="0.3">
      <c r="A592" s="16">
        <v>44539</v>
      </c>
      <c r="B592" s="15">
        <v>80.19</v>
      </c>
      <c r="T592" s="16">
        <v>44543</v>
      </c>
      <c r="U592" s="15">
        <v>86.01</v>
      </c>
    </row>
    <row r="593" spans="1:21" x14ac:dyDescent="0.3">
      <c r="A593" s="16">
        <v>44538</v>
      </c>
      <c r="B593" s="15">
        <v>88.88</v>
      </c>
      <c r="T593" s="16">
        <v>44540</v>
      </c>
      <c r="U593" s="15">
        <v>87.89</v>
      </c>
    </row>
    <row r="594" spans="1:21" x14ac:dyDescent="0.3">
      <c r="A594" s="16">
        <v>44537</v>
      </c>
      <c r="B594" s="15">
        <v>84.89</v>
      </c>
      <c r="T594" s="16">
        <v>44539</v>
      </c>
      <c r="U594" s="15">
        <v>84.61</v>
      </c>
    </row>
    <row r="595" spans="1:21" x14ac:dyDescent="0.3">
      <c r="A595" s="16">
        <v>44536</v>
      </c>
      <c r="B595" s="15">
        <v>81.239999999999995</v>
      </c>
      <c r="T595" s="16">
        <v>44538</v>
      </c>
      <c r="U595" s="15">
        <v>93.21</v>
      </c>
    </row>
    <row r="596" spans="1:21" x14ac:dyDescent="0.3">
      <c r="A596" s="16">
        <v>44533</v>
      </c>
      <c r="B596" s="15">
        <v>78.239999999999995</v>
      </c>
      <c r="T596" s="16">
        <v>44537</v>
      </c>
      <c r="U596" s="15">
        <v>89.03</v>
      </c>
    </row>
    <row r="597" spans="1:21" x14ac:dyDescent="0.3">
      <c r="A597" s="16">
        <v>44532</v>
      </c>
      <c r="B597" s="15">
        <v>79.849999999999994</v>
      </c>
      <c r="T597" s="16">
        <v>44536</v>
      </c>
      <c r="U597" s="15">
        <v>85.39</v>
      </c>
    </row>
    <row r="598" spans="1:21" x14ac:dyDescent="0.3">
      <c r="A598" s="16">
        <v>44531</v>
      </c>
      <c r="B598" s="15">
        <v>76.8</v>
      </c>
      <c r="T598" s="16">
        <v>44533</v>
      </c>
      <c r="U598" s="15">
        <v>82.22</v>
      </c>
    </row>
    <row r="599" spans="1:21" x14ac:dyDescent="0.3">
      <c r="A599" s="16">
        <v>44530</v>
      </c>
      <c r="B599" s="15">
        <v>75.36</v>
      </c>
      <c r="T599" s="16">
        <v>44532</v>
      </c>
      <c r="U599" s="15">
        <v>83.78</v>
      </c>
    </row>
    <row r="600" spans="1:21" x14ac:dyDescent="0.3">
      <c r="A600" s="16">
        <v>44529</v>
      </c>
      <c r="B600" s="15">
        <v>74.180000000000007</v>
      </c>
      <c r="T600" s="16">
        <v>44531</v>
      </c>
      <c r="U600" s="15">
        <v>80.709999999999994</v>
      </c>
    </row>
    <row r="601" spans="1:21" x14ac:dyDescent="0.3">
      <c r="A601" s="16">
        <v>44526</v>
      </c>
      <c r="B601" s="15">
        <v>72.77</v>
      </c>
      <c r="T601" s="16">
        <v>44530</v>
      </c>
      <c r="U601" s="15">
        <v>79.099999999999994</v>
      </c>
    </row>
    <row r="602" spans="1:21" x14ac:dyDescent="0.3">
      <c r="A602" s="16">
        <v>44525</v>
      </c>
      <c r="B602" s="15">
        <v>74.45</v>
      </c>
      <c r="T602" s="16">
        <v>44529</v>
      </c>
      <c r="U602" s="15">
        <v>77.88</v>
      </c>
    </row>
    <row r="603" spans="1:21" x14ac:dyDescent="0.3">
      <c r="A603" s="16">
        <v>44524</v>
      </c>
      <c r="B603" s="15">
        <v>72.900000000000006</v>
      </c>
      <c r="T603" s="16">
        <v>44526</v>
      </c>
      <c r="U603" s="15">
        <v>76.459999999999994</v>
      </c>
    </row>
    <row r="604" spans="1:21" x14ac:dyDescent="0.3">
      <c r="A604" s="16">
        <v>44523</v>
      </c>
      <c r="B604" s="15">
        <v>69.17</v>
      </c>
      <c r="T604" s="16">
        <v>44525</v>
      </c>
      <c r="U604" s="15">
        <v>78.12</v>
      </c>
    </row>
    <row r="605" spans="1:21" x14ac:dyDescent="0.3">
      <c r="A605" s="16">
        <v>44522</v>
      </c>
      <c r="B605" s="15">
        <v>69.900000000000006</v>
      </c>
      <c r="T605" s="16">
        <v>44524</v>
      </c>
      <c r="U605" s="15">
        <v>76.45</v>
      </c>
    </row>
    <row r="606" spans="1:21" x14ac:dyDescent="0.3">
      <c r="A606" s="16">
        <v>44519</v>
      </c>
      <c r="B606" s="15">
        <v>69.349999999999994</v>
      </c>
      <c r="T606" s="16">
        <v>44523</v>
      </c>
      <c r="U606" s="15">
        <v>72.62</v>
      </c>
    </row>
    <row r="607" spans="1:21" x14ac:dyDescent="0.3">
      <c r="A607" s="16">
        <v>44518</v>
      </c>
      <c r="B607" s="15">
        <v>69.09</v>
      </c>
      <c r="T607" s="16">
        <v>44522</v>
      </c>
      <c r="U607" s="15">
        <v>73.36</v>
      </c>
    </row>
    <row r="608" spans="1:21" x14ac:dyDescent="0.3">
      <c r="A608" s="16">
        <v>44517</v>
      </c>
      <c r="B608" s="15">
        <v>67.150000000000006</v>
      </c>
      <c r="T608" s="16">
        <v>44519</v>
      </c>
      <c r="U608" s="15">
        <v>72.790000000000006</v>
      </c>
    </row>
    <row r="609" spans="1:21" x14ac:dyDescent="0.3">
      <c r="A609" s="16">
        <v>44516</v>
      </c>
      <c r="B609" s="15">
        <v>67.540000000000006</v>
      </c>
      <c r="T609" s="16">
        <v>44518</v>
      </c>
      <c r="U609" s="15">
        <v>72.47</v>
      </c>
    </row>
    <row r="610" spans="1:21" x14ac:dyDescent="0.3">
      <c r="A610" s="16">
        <v>44515</v>
      </c>
      <c r="B610" s="15">
        <v>65.92</v>
      </c>
      <c r="T610" s="16">
        <v>44517</v>
      </c>
      <c r="U610" s="15">
        <v>70.52</v>
      </c>
    </row>
    <row r="611" spans="1:21" x14ac:dyDescent="0.3">
      <c r="A611" s="16">
        <v>44512</v>
      </c>
      <c r="B611" s="15">
        <v>63.26</v>
      </c>
      <c r="T611" s="16">
        <v>44516</v>
      </c>
      <c r="U611" s="15">
        <v>70.849999999999994</v>
      </c>
    </row>
    <row r="612" spans="1:21" x14ac:dyDescent="0.3">
      <c r="A612" s="16">
        <v>44511</v>
      </c>
      <c r="B612" s="15">
        <v>63.69</v>
      </c>
      <c r="T612" s="16">
        <v>44515</v>
      </c>
      <c r="U612" s="15">
        <v>69.22</v>
      </c>
    </row>
    <row r="613" spans="1:21" x14ac:dyDescent="0.3">
      <c r="A613" s="16">
        <v>44510</v>
      </c>
      <c r="B613" s="15">
        <v>63.15</v>
      </c>
      <c r="T613" s="16">
        <v>44512</v>
      </c>
      <c r="U613" s="15">
        <v>66.58</v>
      </c>
    </row>
    <row r="614" spans="1:21" x14ac:dyDescent="0.3">
      <c r="A614" s="16">
        <v>44509</v>
      </c>
      <c r="B614" s="15">
        <v>60.41</v>
      </c>
      <c r="T614" s="16">
        <v>44511</v>
      </c>
      <c r="U614" s="15">
        <v>67</v>
      </c>
    </row>
    <row r="615" spans="1:21" x14ac:dyDescent="0.3">
      <c r="A615" s="16">
        <v>44508</v>
      </c>
      <c r="B615" s="15">
        <v>60.62</v>
      </c>
      <c r="T615" s="16">
        <v>44510</v>
      </c>
      <c r="U615" s="15">
        <v>66.349999999999994</v>
      </c>
    </row>
    <row r="616" spans="1:21" x14ac:dyDescent="0.3">
      <c r="A616" s="16">
        <v>44505</v>
      </c>
      <c r="B616" s="15">
        <v>59.39</v>
      </c>
      <c r="T616" s="16">
        <v>44509</v>
      </c>
      <c r="U616" s="15">
        <v>63.64</v>
      </c>
    </row>
    <row r="617" spans="1:21" x14ac:dyDescent="0.3">
      <c r="A617" s="16">
        <v>44504</v>
      </c>
      <c r="B617" s="15">
        <v>59.85</v>
      </c>
      <c r="T617" s="16">
        <v>44508</v>
      </c>
      <c r="U617" s="15">
        <v>63.83</v>
      </c>
    </row>
    <row r="618" spans="1:21" x14ac:dyDescent="0.3">
      <c r="A618" s="16">
        <v>44503</v>
      </c>
      <c r="B618" s="15">
        <v>59.8</v>
      </c>
      <c r="T618" s="16">
        <v>44505</v>
      </c>
      <c r="U618" s="15">
        <v>62.59</v>
      </c>
    </row>
    <row r="619" spans="1:21" x14ac:dyDescent="0.3">
      <c r="A619" s="16">
        <v>44502</v>
      </c>
      <c r="B619" s="15">
        <v>59.43</v>
      </c>
      <c r="T619" s="16">
        <v>44504</v>
      </c>
      <c r="U619" s="15">
        <v>62.92</v>
      </c>
    </row>
    <row r="620" spans="1:21" x14ac:dyDescent="0.3">
      <c r="A620" s="16">
        <v>44501</v>
      </c>
      <c r="B620" s="15">
        <v>56.92</v>
      </c>
      <c r="T620" s="16">
        <v>44503</v>
      </c>
      <c r="U620" s="15">
        <v>62.89</v>
      </c>
    </row>
    <row r="621" spans="1:21" x14ac:dyDescent="0.3">
      <c r="A621" s="16">
        <v>44498</v>
      </c>
      <c r="B621" s="15">
        <v>58.7</v>
      </c>
      <c r="T621" s="16">
        <v>44502</v>
      </c>
      <c r="U621" s="15">
        <v>62.52</v>
      </c>
    </row>
    <row r="622" spans="1:21" x14ac:dyDescent="0.3">
      <c r="A622" s="16">
        <v>44497</v>
      </c>
      <c r="B622" s="15">
        <v>58.55</v>
      </c>
      <c r="T622" s="16">
        <v>44501</v>
      </c>
      <c r="U622" s="15">
        <v>60.01</v>
      </c>
    </row>
    <row r="623" spans="1:21" x14ac:dyDescent="0.3">
      <c r="A623" s="16">
        <v>44496</v>
      </c>
      <c r="B623" s="15">
        <v>59.88</v>
      </c>
      <c r="T623" s="16">
        <v>44498</v>
      </c>
      <c r="U623" s="15">
        <v>61.78</v>
      </c>
    </row>
    <row r="624" spans="1:21" x14ac:dyDescent="0.3">
      <c r="A624" s="16">
        <v>44495</v>
      </c>
      <c r="B624" s="15">
        <v>59.78</v>
      </c>
      <c r="T624" s="16">
        <v>44497</v>
      </c>
      <c r="U624" s="15">
        <v>61.62</v>
      </c>
    </row>
    <row r="625" spans="1:21" x14ac:dyDescent="0.3">
      <c r="A625" s="16">
        <v>44494</v>
      </c>
      <c r="B625" s="15">
        <v>58.96</v>
      </c>
      <c r="T625" s="16">
        <v>44496</v>
      </c>
      <c r="U625" s="15">
        <v>62.98</v>
      </c>
    </row>
    <row r="626" spans="1:21" x14ac:dyDescent="0.3">
      <c r="A626" s="16">
        <v>44491</v>
      </c>
      <c r="B626" s="15">
        <v>58.25</v>
      </c>
      <c r="T626" s="16">
        <v>44495</v>
      </c>
      <c r="U626" s="15">
        <v>62.87</v>
      </c>
    </row>
    <row r="627" spans="1:21" x14ac:dyDescent="0.3">
      <c r="A627" s="16">
        <v>44490</v>
      </c>
      <c r="B627" s="15">
        <v>57.96</v>
      </c>
      <c r="T627" s="16">
        <v>44494</v>
      </c>
      <c r="U627" s="15">
        <v>62.04</v>
      </c>
    </row>
    <row r="628" spans="1:21" x14ac:dyDescent="0.3">
      <c r="A628" s="16">
        <v>44489</v>
      </c>
      <c r="B628" s="15">
        <v>57.76</v>
      </c>
      <c r="T628" s="16">
        <v>44491</v>
      </c>
      <c r="U628" s="15">
        <v>61.33</v>
      </c>
    </row>
    <row r="629" spans="1:21" x14ac:dyDescent="0.3">
      <c r="A629" s="16">
        <v>44488</v>
      </c>
      <c r="B629" s="15">
        <v>54.52</v>
      </c>
      <c r="T629" s="16">
        <v>44490</v>
      </c>
      <c r="U629" s="15">
        <v>61.03</v>
      </c>
    </row>
    <row r="630" spans="1:21" x14ac:dyDescent="0.3">
      <c r="A630" s="16">
        <v>44487</v>
      </c>
      <c r="B630" s="15">
        <v>58.54</v>
      </c>
      <c r="T630" s="16">
        <v>44489</v>
      </c>
      <c r="U630" s="15">
        <v>60.84</v>
      </c>
    </row>
    <row r="631" spans="1:21" x14ac:dyDescent="0.3">
      <c r="A631" s="16">
        <v>44484</v>
      </c>
      <c r="B631" s="15">
        <v>59.41</v>
      </c>
      <c r="T631" s="16">
        <v>44488</v>
      </c>
      <c r="U631" s="15">
        <v>57.63</v>
      </c>
    </row>
    <row r="632" spans="1:21" x14ac:dyDescent="0.3">
      <c r="A632" s="16">
        <v>44483</v>
      </c>
      <c r="B632" s="15">
        <v>61.4</v>
      </c>
      <c r="T632" s="16">
        <v>44487</v>
      </c>
      <c r="U632" s="15">
        <v>61.67</v>
      </c>
    </row>
    <row r="633" spans="1:21" x14ac:dyDescent="0.3">
      <c r="A633" s="16">
        <v>44482</v>
      </c>
      <c r="B633" s="15">
        <v>59.04</v>
      </c>
      <c r="T633" s="16">
        <v>44484</v>
      </c>
      <c r="U633" s="15">
        <v>62.54</v>
      </c>
    </row>
    <row r="634" spans="1:21" x14ac:dyDescent="0.3">
      <c r="A634" s="16">
        <v>44481</v>
      </c>
      <c r="B634" s="15">
        <v>58.89</v>
      </c>
      <c r="T634" s="16">
        <v>44483</v>
      </c>
      <c r="U634" s="15">
        <v>64.540000000000006</v>
      </c>
    </row>
    <row r="635" spans="1:21" x14ac:dyDescent="0.3">
      <c r="A635" s="16">
        <v>44480</v>
      </c>
      <c r="B635" s="15">
        <v>59.11</v>
      </c>
      <c r="T635" s="16">
        <v>44482</v>
      </c>
      <c r="U635" s="15">
        <v>62.18</v>
      </c>
    </row>
    <row r="636" spans="1:21" x14ac:dyDescent="0.3">
      <c r="A636" s="16">
        <v>44477</v>
      </c>
      <c r="B636" s="15">
        <v>58.31</v>
      </c>
      <c r="T636" s="16">
        <v>44481</v>
      </c>
      <c r="U636" s="15">
        <v>62.09</v>
      </c>
    </row>
    <row r="637" spans="1:21" x14ac:dyDescent="0.3">
      <c r="A637" s="16">
        <v>44476</v>
      </c>
      <c r="B637" s="15">
        <v>60.33</v>
      </c>
      <c r="T637" s="16">
        <v>44480</v>
      </c>
      <c r="U637" s="15">
        <v>62.31</v>
      </c>
    </row>
    <row r="638" spans="1:21" x14ac:dyDescent="0.3">
      <c r="A638" s="16">
        <v>44475</v>
      </c>
      <c r="B638" s="15">
        <v>59.04</v>
      </c>
      <c r="T638" s="16">
        <v>44477</v>
      </c>
      <c r="U638" s="15">
        <v>61.49</v>
      </c>
    </row>
    <row r="639" spans="1:21" x14ac:dyDescent="0.3">
      <c r="A639" s="16">
        <v>44474</v>
      </c>
      <c r="B639" s="15">
        <v>64.66</v>
      </c>
      <c r="T639" s="16">
        <v>44476</v>
      </c>
      <c r="U639" s="15">
        <v>63.51</v>
      </c>
    </row>
    <row r="640" spans="1:21" x14ac:dyDescent="0.3">
      <c r="A640" s="16">
        <v>44473</v>
      </c>
      <c r="B640" s="15">
        <v>63.34</v>
      </c>
      <c r="T640" s="16">
        <v>44475</v>
      </c>
      <c r="U640" s="15">
        <v>62.29</v>
      </c>
    </row>
    <row r="641" spans="1:21" x14ac:dyDescent="0.3">
      <c r="A641" s="16">
        <v>44470</v>
      </c>
      <c r="B641" s="15">
        <v>61.99</v>
      </c>
      <c r="T641" s="16">
        <v>44474</v>
      </c>
      <c r="U641" s="15">
        <v>67.900000000000006</v>
      </c>
    </row>
    <row r="642" spans="1:21" x14ac:dyDescent="0.3">
      <c r="A642" s="16">
        <v>44469</v>
      </c>
      <c r="B642" s="15">
        <v>61.68</v>
      </c>
      <c r="T642" s="16">
        <v>44473</v>
      </c>
      <c r="U642" s="15">
        <v>66.56</v>
      </c>
    </row>
    <row r="643" spans="1:21" x14ac:dyDescent="0.3">
      <c r="A643" s="16">
        <v>44468</v>
      </c>
      <c r="B643" s="15">
        <v>62.82</v>
      </c>
      <c r="T643" s="16">
        <v>44470</v>
      </c>
      <c r="U643" s="15">
        <v>65.22</v>
      </c>
    </row>
    <row r="644" spans="1:21" x14ac:dyDescent="0.3">
      <c r="A644" s="16">
        <v>44467</v>
      </c>
      <c r="B644" s="15">
        <v>61.86</v>
      </c>
      <c r="T644" s="16">
        <v>44469</v>
      </c>
      <c r="U644" s="15">
        <v>64.930000000000007</v>
      </c>
    </row>
    <row r="645" spans="1:21" x14ac:dyDescent="0.3">
      <c r="A645" s="16">
        <v>44466</v>
      </c>
      <c r="B645" s="15">
        <v>64.319999999999993</v>
      </c>
      <c r="T645" s="16">
        <v>44468</v>
      </c>
      <c r="U645" s="15">
        <v>66.06</v>
      </c>
    </row>
    <row r="646" spans="1:21" x14ac:dyDescent="0.3">
      <c r="A646" s="16">
        <v>44463</v>
      </c>
      <c r="B646" s="15">
        <v>62.88</v>
      </c>
      <c r="T646" s="16">
        <v>44467</v>
      </c>
      <c r="U646" s="15">
        <v>65.08</v>
      </c>
    </row>
    <row r="647" spans="1:21" x14ac:dyDescent="0.3">
      <c r="A647" s="16">
        <v>44462</v>
      </c>
      <c r="B647" s="15">
        <v>60.49</v>
      </c>
      <c r="T647" s="16">
        <v>44466</v>
      </c>
      <c r="U647" s="15">
        <v>67.53</v>
      </c>
    </row>
    <row r="648" spans="1:21" x14ac:dyDescent="0.3">
      <c r="A648" s="16">
        <v>44461</v>
      </c>
      <c r="B648" s="15">
        <v>60.54</v>
      </c>
      <c r="T648" s="16">
        <v>44463</v>
      </c>
      <c r="U648" s="15">
        <v>66.06</v>
      </c>
    </row>
    <row r="649" spans="1:21" x14ac:dyDescent="0.3">
      <c r="A649" s="16">
        <v>44460</v>
      </c>
      <c r="B649" s="15">
        <v>60.1</v>
      </c>
      <c r="T649" s="16">
        <v>44462</v>
      </c>
      <c r="U649" s="15">
        <v>63.67</v>
      </c>
    </row>
    <row r="650" spans="1:21" x14ac:dyDescent="0.3">
      <c r="A650" s="16">
        <v>44459</v>
      </c>
      <c r="B650" s="15">
        <v>60.62</v>
      </c>
      <c r="T650" s="16">
        <v>44461</v>
      </c>
      <c r="U650" s="15">
        <v>63.72</v>
      </c>
    </row>
    <row r="651" spans="1:21" x14ac:dyDescent="0.3">
      <c r="A651" s="16">
        <v>44456</v>
      </c>
      <c r="B651" s="15">
        <v>59.43</v>
      </c>
      <c r="T651" s="16">
        <v>44460</v>
      </c>
      <c r="U651" s="15">
        <v>63.27</v>
      </c>
    </row>
    <row r="652" spans="1:21" x14ac:dyDescent="0.3">
      <c r="A652" s="16">
        <v>44455</v>
      </c>
      <c r="B652" s="15">
        <v>59.26</v>
      </c>
      <c r="T652" s="16">
        <v>44459</v>
      </c>
      <c r="U652" s="15">
        <v>63.77</v>
      </c>
    </row>
    <row r="653" spans="1:21" x14ac:dyDescent="0.3">
      <c r="A653" s="16">
        <v>44454</v>
      </c>
      <c r="B653" s="15">
        <v>59.8</v>
      </c>
      <c r="T653" s="16">
        <v>44456</v>
      </c>
      <c r="U653" s="15">
        <v>62.91</v>
      </c>
    </row>
    <row r="654" spans="1:21" x14ac:dyDescent="0.3">
      <c r="A654" s="16">
        <v>44453</v>
      </c>
      <c r="B654" s="15">
        <v>59.8</v>
      </c>
      <c r="T654" s="16">
        <v>44455</v>
      </c>
      <c r="U654" s="15">
        <v>62.15</v>
      </c>
    </row>
    <row r="655" spans="1:21" x14ac:dyDescent="0.3">
      <c r="A655" s="16">
        <v>44452</v>
      </c>
      <c r="B655" s="15">
        <v>61.01</v>
      </c>
      <c r="T655" s="16">
        <v>44454</v>
      </c>
      <c r="U655" s="15">
        <v>62.74</v>
      </c>
    </row>
    <row r="656" spans="1:21" x14ac:dyDescent="0.3">
      <c r="A656" s="16">
        <v>44449</v>
      </c>
      <c r="B656" s="15">
        <v>60.87</v>
      </c>
      <c r="T656" s="16">
        <v>44453</v>
      </c>
      <c r="U656" s="15">
        <v>62.72</v>
      </c>
    </row>
    <row r="657" spans="1:21" x14ac:dyDescent="0.3">
      <c r="A657" s="16">
        <v>44448</v>
      </c>
      <c r="B657" s="15">
        <v>62.7</v>
      </c>
      <c r="T657" s="16">
        <v>44452</v>
      </c>
      <c r="U657" s="15">
        <v>63.95</v>
      </c>
    </row>
    <row r="658" spans="1:21" x14ac:dyDescent="0.3">
      <c r="A658" s="16">
        <v>44447</v>
      </c>
      <c r="B658" s="15">
        <v>62.41</v>
      </c>
      <c r="T658" s="16">
        <v>44449</v>
      </c>
      <c r="U658" s="15">
        <v>63.8</v>
      </c>
    </row>
    <row r="659" spans="1:21" x14ac:dyDescent="0.3">
      <c r="A659" s="16">
        <v>44446</v>
      </c>
      <c r="B659" s="15">
        <v>61.95</v>
      </c>
      <c r="T659" s="16">
        <v>44448</v>
      </c>
      <c r="U659" s="15">
        <v>65.66</v>
      </c>
    </row>
    <row r="660" spans="1:21" x14ac:dyDescent="0.3">
      <c r="A660" s="16">
        <v>44445</v>
      </c>
      <c r="B660" s="15">
        <v>62.27</v>
      </c>
      <c r="T660" s="16">
        <v>44447</v>
      </c>
      <c r="U660" s="15">
        <v>65.349999999999994</v>
      </c>
    </row>
    <row r="661" spans="1:21" x14ac:dyDescent="0.3">
      <c r="A661" s="16">
        <v>44442</v>
      </c>
      <c r="B661" s="15">
        <v>61.29</v>
      </c>
      <c r="T661" s="16">
        <v>44446</v>
      </c>
      <c r="U661" s="15">
        <v>64.930000000000007</v>
      </c>
    </row>
    <row r="662" spans="1:21" x14ac:dyDescent="0.3">
      <c r="A662" s="16">
        <v>44441</v>
      </c>
      <c r="B662" s="15">
        <v>61.48</v>
      </c>
      <c r="T662" s="16">
        <v>44445</v>
      </c>
      <c r="U662" s="15">
        <v>65.260000000000005</v>
      </c>
    </row>
    <row r="663" spans="1:21" x14ac:dyDescent="0.3">
      <c r="A663" s="16">
        <v>44440</v>
      </c>
      <c r="B663" s="15">
        <v>60.07</v>
      </c>
      <c r="T663" s="16">
        <v>44442</v>
      </c>
      <c r="U663" s="15">
        <v>64.290000000000006</v>
      </c>
    </row>
    <row r="664" spans="1:21" x14ac:dyDescent="0.3">
      <c r="A664" s="16">
        <v>44439</v>
      </c>
      <c r="B664" s="15">
        <v>60.71</v>
      </c>
      <c r="T664" s="16">
        <v>44441</v>
      </c>
      <c r="U664" s="15">
        <v>64.5</v>
      </c>
    </row>
    <row r="665" spans="1:21" x14ac:dyDescent="0.3">
      <c r="A665" s="16">
        <v>44438</v>
      </c>
      <c r="B665" s="15">
        <v>60.71</v>
      </c>
      <c r="T665" s="16">
        <v>44440</v>
      </c>
      <c r="U665" s="15">
        <v>63.07</v>
      </c>
    </row>
    <row r="666" spans="1:21" x14ac:dyDescent="0.3">
      <c r="A666" s="16">
        <v>44435</v>
      </c>
      <c r="B666" s="15">
        <v>58.95</v>
      </c>
      <c r="T666" s="16">
        <v>44439</v>
      </c>
      <c r="U666" s="15">
        <v>63.72</v>
      </c>
    </row>
    <row r="667" spans="1:21" x14ac:dyDescent="0.3">
      <c r="A667" s="16">
        <v>44434</v>
      </c>
      <c r="B667" s="15">
        <v>56.81</v>
      </c>
      <c r="T667" s="16">
        <v>44438</v>
      </c>
      <c r="U667" s="15">
        <v>63.75</v>
      </c>
    </row>
    <row r="668" spans="1:21" x14ac:dyDescent="0.3">
      <c r="A668" s="16">
        <v>44433</v>
      </c>
      <c r="B668" s="15">
        <v>56.48</v>
      </c>
      <c r="T668" s="16">
        <v>44435</v>
      </c>
      <c r="U668" s="15">
        <v>61.96</v>
      </c>
    </row>
    <row r="669" spans="1:21" x14ac:dyDescent="0.3">
      <c r="A669" s="16">
        <v>44432</v>
      </c>
      <c r="B669" s="15">
        <v>56.58</v>
      </c>
      <c r="T669" s="16">
        <v>44434</v>
      </c>
      <c r="U669" s="15">
        <v>59.82</v>
      </c>
    </row>
    <row r="670" spans="1:21" x14ac:dyDescent="0.3">
      <c r="A670" s="16">
        <v>44431</v>
      </c>
      <c r="B670" s="15">
        <v>55.29</v>
      </c>
      <c r="T670" s="16">
        <v>44433</v>
      </c>
      <c r="U670" s="15">
        <v>59.51</v>
      </c>
    </row>
    <row r="671" spans="1:21" x14ac:dyDescent="0.3">
      <c r="A671" s="16">
        <v>44428</v>
      </c>
      <c r="B671" s="15">
        <v>54.31</v>
      </c>
      <c r="T671" s="16">
        <v>44432</v>
      </c>
      <c r="U671" s="15">
        <v>59.58</v>
      </c>
    </row>
    <row r="672" spans="1:21" x14ac:dyDescent="0.3">
      <c r="A672" s="16">
        <v>44427</v>
      </c>
      <c r="B672" s="15">
        <v>53.43</v>
      </c>
      <c r="T672" s="16">
        <v>44431</v>
      </c>
      <c r="U672" s="15">
        <v>58.28</v>
      </c>
    </row>
    <row r="673" spans="1:21" x14ac:dyDescent="0.3">
      <c r="A673" s="16">
        <v>44426</v>
      </c>
      <c r="B673" s="15">
        <v>57.06</v>
      </c>
      <c r="T673" s="16">
        <v>44428</v>
      </c>
      <c r="U673" s="15">
        <v>57.28</v>
      </c>
    </row>
    <row r="674" spans="1:21" x14ac:dyDescent="0.3">
      <c r="A674" s="16">
        <v>44425</v>
      </c>
      <c r="B674" s="15">
        <v>57.17</v>
      </c>
      <c r="T674" s="16">
        <v>44427</v>
      </c>
      <c r="U674" s="15">
        <v>56.38</v>
      </c>
    </row>
    <row r="675" spans="1:21" x14ac:dyDescent="0.3">
      <c r="A675" s="16">
        <v>44424</v>
      </c>
      <c r="B675" s="15">
        <v>58.08</v>
      </c>
      <c r="T675" s="16">
        <v>44426</v>
      </c>
      <c r="U675" s="15">
        <v>60</v>
      </c>
    </row>
    <row r="676" spans="1:21" x14ac:dyDescent="0.3">
      <c r="A676" s="16">
        <v>44421</v>
      </c>
      <c r="B676" s="15">
        <v>55.31</v>
      </c>
      <c r="T676" s="16">
        <v>44425</v>
      </c>
      <c r="U676" s="15">
        <v>60.14</v>
      </c>
    </row>
    <row r="677" spans="1:21" x14ac:dyDescent="0.3">
      <c r="A677" s="16">
        <v>44420</v>
      </c>
      <c r="B677" s="15">
        <v>56.18</v>
      </c>
      <c r="T677" s="16">
        <v>44424</v>
      </c>
      <c r="U677" s="15">
        <v>61.11</v>
      </c>
    </row>
    <row r="678" spans="1:21" x14ac:dyDescent="0.3">
      <c r="A678" s="16">
        <v>44419</v>
      </c>
      <c r="B678" s="15">
        <v>57.69</v>
      </c>
      <c r="T678" s="16">
        <v>44421</v>
      </c>
      <c r="U678" s="15">
        <v>58.37</v>
      </c>
    </row>
    <row r="679" spans="1:21" x14ac:dyDescent="0.3">
      <c r="A679" s="16">
        <v>44418</v>
      </c>
      <c r="B679" s="15">
        <v>57.33</v>
      </c>
      <c r="T679" s="16">
        <v>44420</v>
      </c>
      <c r="U679" s="15">
        <v>59.24</v>
      </c>
    </row>
    <row r="680" spans="1:21" x14ac:dyDescent="0.3">
      <c r="A680" s="16">
        <v>44417</v>
      </c>
      <c r="B680" s="15">
        <v>56.55</v>
      </c>
      <c r="T680" s="16">
        <v>44419</v>
      </c>
      <c r="U680" s="15">
        <v>60.76</v>
      </c>
    </row>
    <row r="681" spans="1:21" x14ac:dyDescent="0.3">
      <c r="A681" s="16">
        <v>44414</v>
      </c>
      <c r="B681" s="15">
        <v>56.58</v>
      </c>
      <c r="T681" s="16">
        <v>44418</v>
      </c>
      <c r="U681" s="15">
        <v>60.39</v>
      </c>
    </row>
    <row r="682" spans="1:21" x14ac:dyDescent="0.3">
      <c r="A682" s="16">
        <v>44413</v>
      </c>
      <c r="B682" s="15">
        <v>55.91</v>
      </c>
      <c r="T682" s="16">
        <v>44417</v>
      </c>
      <c r="U682" s="15">
        <v>59.61</v>
      </c>
    </row>
    <row r="683" spans="1:21" x14ac:dyDescent="0.3">
      <c r="A683" s="16">
        <v>44412</v>
      </c>
      <c r="B683" s="15">
        <v>55.39</v>
      </c>
      <c r="T683" s="16">
        <v>44414</v>
      </c>
      <c r="U683" s="15">
        <v>59.67</v>
      </c>
    </row>
    <row r="684" spans="1:21" x14ac:dyDescent="0.3">
      <c r="A684" s="16">
        <v>44411</v>
      </c>
      <c r="B684" s="15">
        <v>54.12</v>
      </c>
      <c r="T684" s="16">
        <v>44413</v>
      </c>
      <c r="U684" s="15">
        <v>58.99</v>
      </c>
    </row>
    <row r="685" spans="1:21" x14ac:dyDescent="0.3">
      <c r="A685" s="16">
        <v>44410</v>
      </c>
      <c r="B685" s="15">
        <v>54.37</v>
      </c>
      <c r="T685" s="16">
        <v>44412</v>
      </c>
      <c r="U685" s="15">
        <v>58.47</v>
      </c>
    </row>
    <row r="686" spans="1:21" x14ac:dyDescent="0.3">
      <c r="A686" s="16">
        <v>44407</v>
      </c>
      <c r="B686" s="15">
        <v>53.26</v>
      </c>
      <c r="T686" s="16">
        <v>44411</v>
      </c>
      <c r="U686" s="15">
        <v>57.19</v>
      </c>
    </row>
    <row r="687" spans="1:21" x14ac:dyDescent="0.3">
      <c r="A687" s="16">
        <v>44406</v>
      </c>
      <c r="B687" s="15">
        <v>53.99</v>
      </c>
      <c r="T687" s="16">
        <v>44410</v>
      </c>
      <c r="U687" s="15">
        <v>57.42</v>
      </c>
    </row>
    <row r="688" spans="1:21" x14ac:dyDescent="0.3">
      <c r="A688" s="16">
        <v>44405</v>
      </c>
      <c r="B688" s="15">
        <v>53.77</v>
      </c>
      <c r="T688" s="16">
        <v>44407</v>
      </c>
      <c r="U688" s="15">
        <v>56.29</v>
      </c>
    </row>
    <row r="689" spans="1:21" x14ac:dyDescent="0.3">
      <c r="A689" s="16">
        <v>44404</v>
      </c>
      <c r="B689" s="15">
        <v>52.84</v>
      </c>
      <c r="T689" s="16">
        <v>44406</v>
      </c>
      <c r="U689" s="15">
        <v>57.03</v>
      </c>
    </row>
    <row r="690" spans="1:21" x14ac:dyDescent="0.3">
      <c r="A690" s="16">
        <v>44403</v>
      </c>
      <c r="B690" s="15">
        <v>53.12</v>
      </c>
      <c r="T690" s="16">
        <v>44405</v>
      </c>
      <c r="U690" s="15">
        <v>56.83</v>
      </c>
    </row>
    <row r="691" spans="1:21" x14ac:dyDescent="0.3">
      <c r="A691" s="16">
        <v>44400</v>
      </c>
      <c r="B691" s="15">
        <v>50.82</v>
      </c>
      <c r="T691" s="16">
        <v>44404</v>
      </c>
      <c r="U691" s="15">
        <v>55.91</v>
      </c>
    </row>
    <row r="692" spans="1:21" x14ac:dyDescent="0.3">
      <c r="A692" s="16">
        <v>44399</v>
      </c>
      <c r="B692" s="15">
        <v>50.71</v>
      </c>
      <c r="T692" s="16">
        <v>44403</v>
      </c>
      <c r="U692" s="15">
        <v>56.21</v>
      </c>
    </row>
    <row r="693" spans="1:21" x14ac:dyDescent="0.3">
      <c r="A693" s="16">
        <v>44398</v>
      </c>
      <c r="B693" s="15">
        <v>52.06</v>
      </c>
      <c r="T693" s="16">
        <v>44400</v>
      </c>
      <c r="U693" s="15">
        <v>53.9</v>
      </c>
    </row>
    <row r="694" spans="1:21" x14ac:dyDescent="0.3">
      <c r="A694" s="16">
        <v>44397</v>
      </c>
      <c r="B694" s="15">
        <v>51.12</v>
      </c>
      <c r="T694" s="16">
        <v>44399</v>
      </c>
      <c r="U694" s="15">
        <v>53.83</v>
      </c>
    </row>
    <row r="695" spans="1:21" x14ac:dyDescent="0.3">
      <c r="A695" s="16">
        <v>44396</v>
      </c>
      <c r="B695" s="15">
        <v>52.31</v>
      </c>
      <c r="T695" s="16">
        <v>44398</v>
      </c>
      <c r="U695" s="15">
        <v>55.2</v>
      </c>
    </row>
    <row r="696" spans="1:21" x14ac:dyDescent="0.3">
      <c r="A696" s="16">
        <v>44393</v>
      </c>
      <c r="B696" s="15">
        <v>52.78</v>
      </c>
      <c r="T696" s="16">
        <v>44397</v>
      </c>
      <c r="U696" s="15">
        <v>54.28</v>
      </c>
    </row>
    <row r="697" spans="1:21" x14ac:dyDescent="0.3">
      <c r="A697" s="16">
        <v>44392</v>
      </c>
      <c r="B697" s="15">
        <v>52.88</v>
      </c>
      <c r="T697" s="16">
        <v>44396</v>
      </c>
      <c r="U697" s="15">
        <v>55.5</v>
      </c>
    </row>
    <row r="698" spans="1:21" x14ac:dyDescent="0.3">
      <c r="A698" s="16">
        <v>44391</v>
      </c>
      <c r="B698" s="15">
        <v>53.28</v>
      </c>
      <c r="T698" s="16">
        <v>44393</v>
      </c>
      <c r="U698" s="15">
        <v>55.95</v>
      </c>
    </row>
    <row r="699" spans="1:21" x14ac:dyDescent="0.3">
      <c r="A699" s="16">
        <v>44390</v>
      </c>
      <c r="B699" s="15">
        <v>52.77</v>
      </c>
      <c r="T699" s="16">
        <v>44392</v>
      </c>
      <c r="U699" s="15">
        <v>56.16</v>
      </c>
    </row>
    <row r="700" spans="1:21" x14ac:dyDescent="0.3">
      <c r="A700" s="16">
        <v>44389</v>
      </c>
      <c r="B700" s="15">
        <v>51.62</v>
      </c>
      <c r="T700" s="16">
        <v>44391</v>
      </c>
      <c r="U700" s="15">
        <v>56.71</v>
      </c>
    </row>
    <row r="701" spans="1:21" x14ac:dyDescent="0.3">
      <c r="A701" s="16">
        <v>44386</v>
      </c>
      <c r="B701" s="15">
        <v>54.17</v>
      </c>
      <c r="T701" s="16">
        <v>44390</v>
      </c>
      <c r="U701" s="15">
        <v>56.33</v>
      </c>
    </row>
    <row r="702" spans="1:21" x14ac:dyDescent="0.3">
      <c r="A702" s="16">
        <v>44385</v>
      </c>
      <c r="B702" s="15">
        <v>52.24</v>
      </c>
      <c r="T702" s="16">
        <v>44389</v>
      </c>
      <c r="U702" s="15">
        <v>55.21</v>
      </c>
    </row>
    <row r="703" spans="1:21" x14ac:dyDescent="0.3">
      <c r="A703" s="16">
        <v>44384</v>
      </c>
      <c r="B703" s="15">
        <v>52.5</v>
      </c>
      <c r="T703" s="16">
        <v>44386</v>
      </c>
      <c r="U703" s="15">
        <v>57.8</v>
      </c>
    </row>
    <row r="704" spans="1:21" x14ac:dyDescent="0.3">
      <c r="A704" s="16">
        <v>44383</v>
      </c>
      <c r="B704" s="15">
        <v>53.91</v>
      </c>
      <c r="T704" s="16">
        <v>44385</v>
      </c>
      <c r="U704" s="15">
        <v>55.9</v>
      </c>
    </row>
    <row r="705" spans="1:21" x14ac:dyDescent="0.3">
      <c r="A705" s="16">
        <v>44382</v>
      </c>
      <c r="B705" s="15">
        <v>57.76</v>
      </c>
      <c r="T705" s="16">
        <v>44384</v>
      </c>
      <c r="U705" s="15">
        <v>56.17</v>
      </c>
    </row>
    <row r="706" spans="1:21" x14ac:dyDescent="0.3">
      <c r="A706" s="16">
        <v>44379</v>
      </c>
      <c r="B706" s="15">
        <v>57.24</v>
      </c>
      <c r="T706" s="16">
        <v>44383</v>
      </c>
      <c r="U706" s="15">
        <v>57.56</v>
      </c>
    </row>
    <row r="707" spans="1:21" x14ac:dyDescent="0.3">
      <c r="A707" s="16">
        <v>44378</v>
      </c>
      <c r="B707" s="15">
        <v>57.52</v>
      </c>
      <c r="T707" s="16">
        <v>44382</v>
      </c>
      <c r="U707" s="15">
        <v>61.39</v>
      </c>
    </row>
    <row r="708" spans="1:21" x14ac:dyDescent="0.3">
      <c r="A708" s="16">
        <v>44377</v>
      </c>
      <c r="B708" s="15">
        <v>56.25</v>
      </c>
      <c r="T708" s="16">
        <v>44379</v>
      </c>
      <c r="U708" s="15">
        <v>60.86</v>
      </c>
    </row>
    <row r="709" spans="1:21" x14ac:dyDescent="0.3">
      <c r="A709" s="16">
        <v>44376</v>
      </c>
      <c r="B709" s="15">
        <v>55.54</v>
      </c>
      <c r="T709" s="16">
        <v>44378</v>
      </c>
      <c r="U709" s="15">
        <v>61.17</v>
      </c>
    </row>
    <row r="710" spans="1:21" x14ac:dyDescent="0.3">
      <c r="A710" s="16">
        <v>44375</v>
      </c>
      <c r="B710" s="15">
        <v>55.4</v>
      </c>
      <c r="T710" s="16">
        <v>44377</v>
      </c>
      <c r="U710" s="15">
        <v>59.89</v>
      </c>
    </row>
    <row r="711" spans="1:21" x14ac:dyDescent="0.3">
      <c r="A711" s="16">
        <v>44372</v>
      </c>
      <c r="B711" s="15">
        <v>54.95</v>
      </c>
      <c r="T711" s="16">
        <v>44376</v>
      </c>
      <c r="U711" s="15">
        <v>59.11</v>
      </c>
    </row>
    <row r="712" spans="1:21" x14ac:dyDescent="0.3">
      <c r="A712" s="16">
        <v>44371</v>
      </c>
      <c r="B712" s="15">
        <v>54.99</v>
      </c>
      <c r="T712" s="16">
        <v>44375</v>
      </c>
      <c r="U712" s="15">
        <v>58.97</v>
      </c>
    </row>
    <row r="713" spans="1:21" x14ac:dyDescent="0.3">
      <c r="A713" s="16">
        <v>44370</v>
      </c>
      <c r="B713" s="15">
        <v>54.56</v>
      </c>
      <c r="T713" s="16">
        <v>44372</v>
      </c>
      <c r="U713" s="15">
        <v>58.53</v>
      </c>
    </row>
    <row r="714" spans="1:21" x14ac:dyDescent="0.3">
      <c r="A714" s="16">
        <v>44369</v>
      </c>
      <c r="B714" s="15">
        <v>53.32</v>
      </c>
      <c r="T714" s="16">
        <v>44371</v>
      </c>
      <c r="U714" s="15">
        <v>58.68</v>
      </c>
    </row>
    <row r="715" spans="1:21" x14ac:dyDescent="0.3">
      <c r="A715" s="16">
        <v>44368</v>
      </c>
      <c r="B715" s="15">
        <v>52.33</v>
      </c>
      <c r="T715" s="16">
        <v>44370</v>
      </c>
      <c r="U715" s="15">
        <v>58.21</v>
      </c>
    </row>
    <row r="716" spans="1:21" x14ac:dyDescent="0.3">
      <c r="A716" s="16">
        <v>44365</v>
      </c>
      <c r="B716" s="15">
        <v>51.81</v>
      </c>
      <c r="T716" s="16">
        <v>44369</v>
      </c>
      <c r="U716" s="15">
        <v>56.97</v>
      </c>
    </row>
    <row r="717" spans="1:21" x14ac:dyDescent="0.3">
      <c r="A717" s="16">
        <v>44364</v>
      </c>
      <c r="B717" s="15">
        <v>50.82</v>
      </c>
      <c r="T717" s="16">
        <v>44368</v>
      </c>
      <c r="U717" s="15">
        <v>56</v>
      </c>
    </row>
    <row r="718" spans="1:21" x14ac:dyDescent="0.3">
      <c r="A718" s="16">
        <v>44363</v>
      </c>
      <c r="B718" s="15">
        <v>51.25</v>
      </c>
      <c r="T718" s="16">
        <v>44365</v>
      </c>
      <c r="U718" s="15">
        <v>55.49</v>
      </c>
    </row>
    <row r="719" spans="1:21" x14ac:dyDescent="0.3">
      <c r="A719" s="16">
        <v>44362</v>
      </c>
      <c r="B719" s="15">
        <v>51.31</v>
      </c>
      <c r="T719" s="16">
        <v>44364</v>
      </c>
      <c r="U719" s="15">
        <v>54.51</v>
      </c>
    </row>
    <row r="720" spans="1:21" x14ac:dyDescent="0.3">
      <c r="A720" s="16">
        <v>44361</v>
      </c>
      <c r="B720" s="15">
        <v>52.81</v>
      </c>
      <c r="T720" s="16">
        <v>44363</v>
      </c>
      <c r="U720" s="15">
        <v>54.96</v>
      </c>
    </row>
    <row r="721" spans="1:21" x14ac:dyDescent="0.3">
      <c r="A721" s="16">
        <v>44358</v>
      </c>
      <c r="B721" s="15">
        <v>52.59</v>
      </c>
      <c r="T721" s="16">
        <v>44362</v>
      </c>
      <c r="U721" s="15">
        <v>54.97</v>
      </c>
    </row>
    <row r="722" spans="1:21" x14ac:dyDescent="0.3">
      <c r="A722" s="16">
        <v>44357</v>
      </c>
      <c r="B722" s="15">
        <v>53.7</v>
      </c>
      <c r="T722" s="16">
        <v>44361</v>
      </c>
      <c r="U722" s="15">
        <v>56.58</v>
      </c>
    </row>
    <row r="723" spans="1:21" x14ac:dyDescent="0.3">
      <c r="A723" s="16">
        <v>44356</v>
      </c>
      <c r="B723" s="15">
        <v>53.43</v>
      </c>
      <c r="T723" s="16">
        <v>44358</v>
      </c>
      <c r="U723" s="15">
        <v>56.4</v>
      </c>
    </row>
    <row r="724" spans="1:21" x14ac:dyDescent="0.3">
      <c r="A724" s="16">
        <v>44355</v>
      </c>
      <c r="B724" s="15">
        <v>52.1</v>
      </c>
      <c r="T724" s="16">
        <v>44357</v>
      </c>
      <c r="U724" s="15">
        <v>57.46</v>
      </c>
    </row>
    <row r="725" spans="1:21" x14ac:dyDescent="0.3">
      <c r="A725" s="16">
        <v>44354</v>
      </c>
      <c r="B725" s="15">
        <v>51.39</v>
      </c>
      <c r="T725" s="16">
        <v>44356</v>
      </c>
      <c r="U725" s="15">
        <v>57.45</v>
      </c>
    </row>
    <row r="726" spans="1:21" x14ac:dyDescent="0.3">
      <c r="A726" s="16">
        <v>44351</v>
      </c>
      <c r="B726" s="15">
        <v>49.9</v>
      </c>
      <c r="T726" s="16">
        <v>44355</v>
      </c>
      <c r="U726" s="15">
        <v>56.2</v>
      </c>
    </row>
    <row r="727" spans="1:21" x14ac:dyDescent="0.3">
      <c r="A727" s="16">
        <v>44350</v>
      </c>
      <c r="B727" s="15">
        <v>50.17</v>
      </c>
      <c r="T727" s="16">
        <v>44354</v>
      </c>
      <c r="U727" s="15">
        <v>55.21</v>
      </c>
    </row>
    <row r="728" spans="1:21" x14ac:dyDescent="0.3">
      <c r="A728" s="16">
        <v>44349</v>
      </c>
      <c r="B728" s="15">
        <v>51.3</v>
      </c>
      <c r="T728" s="16">
        <v>44351</v>
      </c>
      <c r="U728" s="15">
        <v>53.71</v>
      </c>
    </row>
    <row r="729" spans="1:21" x14ac:dyDescent="0.3">
      <c r="A729" s="16">
        <v>44348</v>
      </c>
      <c r="B729" s="15">
        <v>52.31</v>
      </c>
      <c r="T729" s="16">
        <v>44350</v>
      </c>
      <c r="U729" s="15">
        <v>53.99</v>
      </c>
    </row>
    <row r="730" spans="1:21" x14ac:dyDescent="0.3">
      <c r="A730" s="16">
        <v>44347</v>
      </c>
      <c r="B730" s="15">
        <v>51.61</v>
      </c>
      <c r="T730" s="16">
        <v>44349</v>
      </c>
      <c r="U730" s="15">
        <v>55.3</v>
      </c>
    </row>
    <row r="731" spans="1:21" x14ac:dyDescent="0.3">
      <c r="A731" s="16">
        <v>44344</v>
      </c>
      <c r="B731" s="15">
        <v>50.95</v>
      </c>
      <c r="T731" s="16">
        <v>44348</v>
      </c>
      <c r="U731" s="15">
        <v>56.35</v>
      </c>
    </row>
    <row r="732" spans="1:21" x14ac:dyDescent="0.3">
      <c r="A732" s="16">
        <v>44343</v>
      </c>
      <c r="B732" s="15">
        <v>51.76</v>
      </c>
      <c r="T732" s="16">
        <v>44347</v>
      </c>
      <c r="U732" s="15">
        <v>55.7</v>
      </c>
    </row>
    <row r="733" spans="1:21" x14ac:dyDescent="0.3">
      <c r="A733" s="16">
        <v>44342</v>
      </c>
      <c r="B733" s="15">
        <v>53.59</v>
      </c>
      <c r="T733" s="16">
        <v>44344</v>
      </c>
      <c r="U733" s="15">
        <v>55.01</v>
      </c>
    </row>
    <row r="734" spans="1:21" x14ac:dyDescent="0.3">
      <c r="A734" s="16">
        <v>44341</v>
      </c>
      <c r="B734" s="15">
        <v>53.23</v>
      </c>
      <c r="T734" s="16">
        <v>44343</v>
      </c>
      <c r="U734" s="15">
        <v>55.91</v>
      </c>
    </row>
    <row r="735" spans="1:21" x14ac:dyDescent="0.3">
      <c r="A735" s="16">
        <v>44340</v>
      </c>
      <c r="B735" s="15">
        <v>52.68</v>
      </c>
      <c r="T735" s="16">
        <v>44342</v>
      </c>
      <c r="U735" s="15">
        <v>57.63</v>
      </c>
    </row>
    <row r="736" spans="1:21" x14ac:dyDescent="0.3">
      <c r="A736" s="16">
        <v>44337</v>
      </c>
      <c r="B736" s="15">
        <v>51.65</v>
      </c>
      <c r="T736" s="16">
        <v>44341</v>
      </c>
      <c r="U736" s="15">
        <v>57.36</v>
      </c>
    </row>
    <row r="737" spans="1:21" x14ac:dyDescent="0.3">
      <c r="A737" s="16">
        <v>44336</v>
      </c>
      <c r="B737" s="15">
        <v>52.58</v>
      </c>
      <c r="T737" s="16">
        <v>44340</v>
      </c>
      <c r="U737" s="15">
        <v>57.03</v>
      </c>
    </row>
    <row r="738" spans="1:21" x14ac:dyDescent="0.3">
      <c r="A738" s="16">
        <v>44335</v>
      </c>
      <c r="B738" s="15">
        <v>49.55</v>
      </c>
      <c r="T738" s="16">
        <v>44337</v>
      </c>
      <c r="U738" s="15">
        <v>56.17</v>
      </c>
    </row>
    <row r="739" spans="1:21" x14ac:dyDescent="0.3">
      <c r="A739" s="16">
        <v>44334</v>
      </c>
      <c r="B739" s="15">
        <v>52.9</v>
      </c>
      <c r="T739" s="16">
        <v>44336</v>
      </c>
      <c r="U739" s="15">
        <v>57.02</v>
      </c>
    </row>
    <row r="740" spans="1:21" x14ac:dyDescent="0.3">
      <c r="A740" s="16">
        <v>44333</v>
      </c>
      <c r="B740" s="15">
        <v>56.16</v>
      </c>
      <c r="T740" s="16">
        <v>44335</v>
      </c>
      <c r="U740" s="15">
        <v>53.86</v>
      </c>
    </row>
    <row r="741" spans="1:21" x14ac:dyDescent="0.3">
      <c r="A741" s="16">
        <v>44330</v>
      </c>
      <c r="B741" s="15">
        <v>56.5</v>
      </c>
      <c r="T741" s="16">
        <v>44334</v>
      </c>
      <c r="U741" s="15">
        <v>57.08</v>
      </c>
    </row>
    <row r="742" spans="1:21" x14ac:dyDescent="0.3">
      <c r="A742" s="16">
        <v>44329</v>
      </c>
      <c r="B742" s="15">
        <v>54.34</v>
      </c>
      <c r="T742" s="16">
        <v>44333</v>
      </c>
      <c r="U742" s="15">
        <v>60.29</v>
      </c>
    </row>
    <row r="743" spans="1:21" x14ac:dyDescent="0.3">
      <c r="A743" s="16">
        <v>44328</v>
      </c>
      <c r="B743" s="15">
        <v>55.17</v>
      </c>
      <c r="T743" s="16">
        <v>44330</v>
      </c>
      <c r="U743" s="15">
        <v>60.49</v>
      </c>
    </row>
    <row r="744" spans="1:21" x14ac:dyDescent="0.3">
      <c r="A744" s="16">
        <v>44327</v>
      </c>
      <c r="B744" s="15">
        <v>52.91</v>
      </c>
      <c r="T744" s="16">
        <v>44329</v>
      </c>
      <c r="U744" s="15">
        <v>58.23</v>
      </c>
    </row>
    <row r="745" spans="1:21" x14ac:dyDescent="0.3">
      <c r="A745" s="16">
        <v>44326</v>
      </c>
      <c r="B745" s="15">
        <v>52.1</v>
      </c>
      <c r="T745" s="16">
        <v>44328</v>
      </c>
      <c r="U745" s="15">
        <v>58.93</v>
      </c>
    </row>
    <row r="746" spans="1:21" x14ac:dyDescent="0.3">
      <c r="A746" s="16">
        <v>44323</v>
      </c>
      <c r="B746" s="15">
        <v>50.33</v>
      </c>
      <c r="T746" s="16">
        <v>44327</v>
      </c>
      <c r="U746" s="15">
        <v>56.6</v>
      </c>
    </row>
    <row r="747" spans="1:21" x14ac:dyDescent="0.3">
      <c r="A747" s="16">
        <v>44322</v>
      </c>
      <c r="B747" s="15">
        <v>49.82</v>
      </c>
      <c r="T747" s="16">
        <v>44326</v>
      </c>
      <c r="U747" s="15">
        <v>55.73</v>
      </c>
    </row>
    <row r="748" spans="1:21" x14ac:dyDescent="0.3">
      <c r="A748" s="16">
        <v>44321</v>
      </c>
      <c r="B748" s="15">
        <v>49.32</v>
      </c>
      <c r="T748" s="16">
        <v>44323</v>
      </c>
      <c r="U748" s="15">
        <v>53.89</v>
      </c>
    </row>
    <row r="749" spans="1:21" x14ac:dyDescent="0.3">
      <c r="A749" s="16">
        <v>44320</v>
      </c>
      <c r="B749" s="15">
        <v>48.5</v>
      </c>
      <c r="T749" s="16">
        <v>44322</v>
      </c>
      <c r="U749" s="15">
        <v>53.36</v>
      </c>
    </row>
    <row r="750" spans="1:21" x14ac:dyDescent="0.3">
      <c r="A750" s="16">
        <v>44319</v>
      </c>
      <c r="B750" s="15">
        <v>49.32</v>
      </c>
      <c r="T750" s="16">
        <v>44321</v>
      </c>
      <c r="U750" s="15">
        <v>52.85</v>
      </c>
    </row>
    <row r="751" spans="1:21" x14ac:dyDescent="0.3">
      <c r="A751" s="16">
        <v>44316</v>
      </c>
      <c r="B751" s="15">
        <v>48.74</v>
      </c>
      <c r="T751" s="16">
        <v>44320</v>
      </c>
      <c r="U751" s="15">
        <v>51.99</v>
      </c>
    </row>
    <row r="752" spans="1:21" x14ac:dyDescent="0.3">
      <c r="A752" s="16">
        <v>44315</v>
      </c>
      <c r="B752" s="15">
        <v>47.91</v>
      </c>
      <c r="T752" s="16">
        <v>44319</v>
      </c>
      <c r="U752" s="15">
        <v>52.82</v>
      </c>
    </row>
    <row r="753" spans="1:21" x14ac:dyDescent="0.3">
      <c r="A753" s="16">
        <v>44314</v>
      </c>
      <c r="B753" s="15">
        <v>47.69</v>
      </c>
      <c r="T753" s="16">
        <v>44316</v>
      </c>
      <c r="U753" s="15">
        <v>52.21</v>
      </c>
    </row>
    <row r="754" spans="1:21" x14ac:dyDescent="0.3">
      <c r="A754" s="16">
        <v>44313</v>
      </c>
      <c r="B754" s="15">
        <v>47.2</v>
      </c>
      <c r="T754" s="16">
        <v>44315</v>
      </c>
      <c r="U754" s="15">
        <v>51.39</v>
      </c>
    </row>
    <row r="755" spans="1:21" x14ac:dyDescent="0.3">
      <c r="A755" s="16">
        <v>44312</v>
      </c>
      <c r="B755" s="15">
        <v>47.11</v>
      </c>
      <c r="T755" s="16">
        <v>44314</v>
      </c>
      <c r="U755" s="15">
        <v>50.97</v>
      </c>
    </row>
    <row r="756" spans="1:21" x14ac:dyDescent="0.3">
      <c r="A756" s="16">
        <v>44309</v>
      </c>
      <c r="B756" s="15">
        <v>46.87</v>
      </c>
      <c r="T756" s="16">
        <v>44313</v>
      </c>
      <c r="U756" s="15">
        <v>50.35</v>
      </c>
    </row>
    <row r="757" spans="1:21" x14ac:dyDescent="0.3">
      <c r="A757" s="16">
        <v>44308</v>
      </c>
      <c r="B757" s="15">
        <v>47</v>
      </c>
      <c r="T757" s="16">
        <v>44312</v>
      </c>
      <c r="U757" s="15">
        <v>50.22</v>
      </c>
    </row>
    <row r="758" spans="1:21" x14ac:dyDescent="0.3">
      <c r="A758" s="16">
        <v>44307</v>
      </c>
      <c r="B758" s="15">
        <v>45.81</v>
      </c>
      <c r="T758" s="16">
        <v>44309</v>
      </c>
      <c r="U758" s="15">
        <v>49.8</v>
      </c>
    </row>
    <row r="759" spans="1:21" x14ac:dyDescent="0.3">
      <c r="A759" s="16">
        <v>44306</v>
      </c>
      <c r="B759" s="15">
        <v>44.99</v>
      </c>
      <c r="T759" s="16">
        <v>44308</v>
      </c>
      <c r="U759" s="15">
        <v>49.87</v>
      </c>
    </row>
    <row r="760" spans="1:21" x14ac:dyDescent="0.3">
      <c r="A760" s="16">
        <v>44305</v>
      </c>
      <c r="B760" s="15">
        <v>43.82</v>
      </c>
      <c r="T760" s="16">
        <v>44307</v>
      </c>
      <c r="U760" s="15">
        <v>48.63</v>
      </c>
    </row>
    <row r="761" spans="1:21" x14ac:dyDescent="0.3">
      <c r="A761" s="16">
        <v>44302</v>
      </c>
      <c r="B761" s="15">
        <v>44.35</v>
      </c>
      <c r="T761" s="16">
        <v>44306</v>
      </c>
      <c r="U761" s="15">
        <v>47.57</v>
      </c>
    </row>
    <row r="762" spans="1:21" x14ac:dyDescent="0.3">
      <c r="A762" s="16">
        <v>44301</v>
      </c>
      <c r="B762" s="15">
        <v>44.26</v>
      </c>
      <c r="T762" s="16">
        <v>44305</v>
      </c>
      <c r="U762" s="15">
        <v>47</v>
      </c>
    </row>
    <row r="763" spans="1:21" x14ac:dyDescent="0.3">
      <c r="A763" s="16">
        <v>44300</v>
      </c>
      <c r="B763" s="15">
        <v>43.74</v>
      </c>
      <c r="T763" s="16">
        <v>44302</v>
      </c>
      <c r="U763" s="15">
        <v>47.06</v>
      </c>
    </row>
    <row r="764" spans="1:21" x14ac:dyDescent="0.3">
      <c r="A764" s="16">
        <v>44299</v>
      </c>
      <c r="B764" s="15">
        <v>43.69</v>
      </c>
      <c r="T764" s="16">
        <v>44301</v>
      </c>
      <c r="U764" s="15">
        <v>46.78</v>
      </c>
    </row>
    <row r="765" spans="1:21" x14ac:dyDescent="0.3">
      <c r="A765" s="16">
        <v>44298</v>
      </c>
      <c r="B765" s="15">
        <v>44.33</v>
      </c>
      <c r="T765" s="16">
        <v>44300</v>
      </c>
      <c r="U765" s="15">
        <v>46.43</v>
      </c>
    </row>
    <row r="766" spans="1:21" x14ac:dyDescent="0.3">
      <c r="A766" s="16">
        <v>44295</v>
      </c>
      <c r="B766" s="15">
        <v>43.55</v>
      </c>
      <c r="T766" s="16">
        <v>44299</v>
      </c>
      <c r="U766" s="15">
        <v>46.46</v>
      </c>
    </row>
    <row r="767" spans="1:21" x14ac:dyDescent="0.3">
      <c r="A767" s="16">
        <v>44294</v>
      </c>
      <c r="B767" s="15">
        <v>43.37</v>
      </c>
      <c r="T767" s="16">
        <v>44298</v>
      </c>
      <c r="U767" s="15">
        <v>47.06</v>
      </c>
    </row>
    <row r="768" spans="1:21" x14ac:dyDescent="0.3">
      <c r="A768" s="16">
        <v>44293</v>
      </c>
      <c r="B768" s="15">
        <v>43.76</v>
      </c>
      <c r="T768" s="16">
        <v>44295</v>
      </c>
      <c r="U768" s="15">
        <v>46.19</v>
      </c>
    </row>
    <row r="769" spans="1:21" x14ac:dyDescent="0.3">
      <c r="A769" s="16">
        <v>44292</v>
      </c>
      <c r="B769" s="15">
        <v>44.15</v>
      </c>
      <c r="T769" s="16">
        <v>44294</v>
      </c>
      <c r="U769" s="15">
        <v>45.96</v>
      </c>
    </row>
    <row r="770" spans="1:21" x14ac:dyDescent="0.3">
      <c r="A770" s="16">
        <v>44287</v>
      </c>
      <c r="B770" s="15">
        <v>42.38</v>
      </c>
      <c r="T770" s="16">
        <v>44293</v>
      </c>
      <c r="U770" s="15">
        <v>46.34</v>
      </c>
    </row>
    <row r="771" spans="1:21" x14ac:dyDescent="0.3">
      <c r="A771" s="16">
        <v>44286</v>
      </c>
      <c r="B771" s="15">
        <v>42.45</v>
      </c>
      <c r="T771" s="16">
        <v>44292</v>
      </c>
      <c r="U771" s="15">
        <v>46.69</v>
      </c>
    </row>
    <row r="772" spans="1:21" x14ac:dyDescent="0.3">
      <c r="A772" s="16">
        <v>44285</v>
      </c>
      <c r="B772" s="15">
        <v>41.95</v>
      </c>
      <c r="T772" s="16">
        <v>44291</v>
      </c>
      <c r="U772" s="15">
        <v>44.89</v>
      </c>
    </row>
    <row r="773" spans="1:21" x14ac:dyDescent="0.3">
      <c r="A773" s="16">
        <v>44284</v>
      </c>
      <c r="B773" s="15">
        <v>41.75</v>
      </c>
      <c r="T773" s="16">
        <v>44287</v>
      </c>
      <c r="U773" s="15">
        <v>44.89</v>
      </c>
    </row>
    <row r="774" spans="1:21" x14ac:dyDescent="0.3">
      <c r="A774" s="16">
        <v>44281</v>
      </c>
      <c r="B774" s="15">
        <v>41.63</v>
      </c>
      <c r="T774" s="16">
        <v>44286</v>
      </c>
      <c r="U774" s="15">
        <v>44.97</v>
      </c>
    </row>
    <row r="775" spans="1:21" x14ac:dyDescent="0.3">
      <c r="A775" s="16">
        <v>44280</v>
      </c>
      <c r="B775" s="15">
        <v>40.25</v>
      </c>
      <c r="T775" s="16">
        <v>44285</v>
      </c>
      <c r="U775" s="15">
        <v>44.48</v>
      </c>
    </row>
    <row r="776" spans="1:21" x14ac:dyDescent="0.3">
      <c r="A776" s="16">
        <v>44279</v>
      </c>
      <c r="B776" s="15">
        <v>41.49</v>
      </c>
      <c r="T776" s="16">
        <v>44284</v>
      </c>
      <c r="U776" s="15">
        <v>44.28</v>
      </c>
    </row>
    <row r="777" spans="1:21" x14ac:dyDescent="0.3">
      <c r="A777" s="16">
        <v>44278</v>
      </c>
      <c r="B777" s="15">
        <v>41.32</v>
      </c>
      <c r="T777" s="16">
        <v>44281</v>
      </c>
      <c r="U777" s="15">
        <v>44.17</v>
      </c>
    </row>
    <row r="778" spans="1:21" x14ac:dyDescent="0.3">
      <c r="A778" s="16">
        <v>44277</v>
      </c>
      <c r="B778" s="15">
        <v>42.72</v>
      </c>
      <c r="T778" s="16">
        <v>44280</v>
      </c>
      <c r="U778" s="15">
        <v>42.79</v>
      </c>
    </row>
    <row r="779" spans="1:21" x14ac:dyDescent="0.3">
      <c r="A779" s="16">
        <v>44274</v>
      </c>
      <c r="B779" s="15">
        <v>41.85</v>
      </c>
      <c r="T779" s="16">
        <v>44279</v>
      </c>
      <c r="U779" s="15">
        <v>44.03</v>
      </c>
    </row>
    <row r="780" spans="1:21" x14ac:dyDescent="0.3">
      <c r="A780" s="16">
        <v>44273</v>
      </c>
      <c r="B780" s="15">
        <v>42.25</v>
      </c>
      <c r="T780" s="16">
        <v>44278</v>
      </c>
      <c r="U780" s="15">
        <v>43.85</v>
      </c>
    </row>
    <row r="781" spans="1:21" x14ac:dyDescent="0.3">
      <c r="A781" s="16">
        <v>44272</v>
      </c>
      <c r="B781" s="15">
        <v>42.82</v>
      </c>
      <c r="T781" s="16">
        <v>44277</v>
      </c>
      <c r="U781" s="15">
        <v>45.24</v>
      </c>
    </row>
    <row r="782" spans="1:21" x14ac:dyDescent="0.3">
      <c r="A782" s="16">
        <v>44271</v>
      </c>
      <c r="B782" s="15">
        <v>41.47</v>
      </c>
      <c r="T782" s="16">
        <v>44274</v>
      </c>
      <c r="U782" s="15">
        <v>44.37</v>
      </c>
    </row>
    <row r="783" spans="1:21" x14ac:dyDescent="0.3">
      <c r="A783" s="16">
        <v>44270</v>
      </c>
      <c r="B783" s="15">
        <v>42.3</v>
      </c>
      <c r="T783" s="16">
        <v>44273</v>
      </c>
      <c r="U783" s="15">
        <v>44.81</v>
      </c>
    </row>
    <row r="784" spans="1:21" x14ac:dyDescent="0.3">
      <c r="A784" s="16">
        <v>44267</v>
      </c>
      <c r="B784" s="15">
        <v>42.74</v>
      </c>
      <c r="T784" s="16">
        <v>44272</v>
      </c>
      <c r="U784" s="15">
        <v>45.39</v>
      </c>
    </row>
    <row r="785" spans="1:21" x14ac:dyDescent="0.3">
      <c r="A785" s="16">
        <v>44266</v>
      </c>
      <c r="B785" s="15">
        <v>41.82</v>
      </c>
      <c r="T785" s="16">
        <v>44271</v>
      </c>
      <c r="U785" s="15">
        <v>44</v>
      </c>
    </row>
    <row r="786" spans="1:21" x14ac:dyDescent="0.3">
      <c r="A786" s="16">
        <v>44265</v>
      </c>
      <c r="B786" s="15">
        <v>41.44</v>
      </c>
      <c r="T786" s="16">
        <v>44270</v>
      </c>
      <c r="U786" s="15">
        <v>44.76</v>
      </c>
    </row>
    <row r="787" spans="1:21" x14ac:dyDescent="0.3">
      <c r="A787" s="16">
        <v>44264</v>
      </c>
      <c r="B787" s="15">
        <v>40.54</v>
      </c>
      <c r="T787" s="16">
        <v>44267</v>
      </c>
      <c r="U787" s="15">
        <v>45.22</v>
      </c>
    </row>
    <row r="788" spans="1:21" x14ac:dyDescent="0.3">
      <c r="A788" s="16">
        <v>44263</v>
      </c>
      <c r="B788" s="15">
        <v>39.04</v>
      </c>
      <c r="T788" s="16">
        <v>44266</v>
      </c>
      <c r="U788" s="15">
        <v>44.27</v>
      </c>
    </row>
    <row r="789" spans="1:21" x14ac:dyDescent="0.3">
      <c r="A789" s="16">
        <v>44260</v>
      </c>
      <c r="B789" s="15">
        <v>38.92</v>
      </c>
      <c r="T789" s="16">
        <v>44265</v>
      </c>
      <c r="U789" s="15">
        <v>43.87</v>
      </c>
    </row>
    <row r="790" spans="1:21" x14ac:dyDescent="0.3">
      <c r="A790" s="16">
        <v>44259</v>
      </c>
      <c r="B790" s="15">
        <v>38.07</v>
      </c>
      <c r="T790" s="16">
        <v>44264</v>
      </c>
      <c r="U790" s="15">
        <v>42.94</v>
      </c>
    </row>
    <row r="791" spans="1:21" x14ac:dyDescent="0.3">
      <c r="A791" s="16">
        <v>44258</v>
      </c>
      <c r="B791" s="15">
        <v>37.380000000000003</v>
      </c>
      <c r="T791" s="16">
        <v>44263</v>
      </c>
      <c r="U791" s="15">
        <v>41.43</v>
      </c>
    </row>
    <row r="792" spans="1:21" x14ac:dyDescent="0.3">
      <c r="A792" s="16">
        <v>44257</v>
      </c>
      <c r="B792" s="15">
        <v>38.26</v>
      </c>
      <c r="T792" s="16">
        <v>44260</v>
      </c>
      <c r="U792" s="15">
        <v>41.32</v>
      </c>
    </row>
    <row r="793" spans="1:21" x14ac:dyDescent="0.3">
      <c r="A793" s="16">
        <v>44256</v>
      </c>
      <c r="B793" s="15">
        <v>37.04</v>
      </c>
      <c r="T793" s="16">
        <v>44259</v>
      </c>
      <c r="U793" s="15">
        <v>40.46</v>
      </c>
    </row>
    <row r="794" spans="1:21" x14ac:dyDescent="0.3">
      <c r="A794" s="16">
        <v>44253</v>
      </c>
      <c r="B794" s="15">
        <v>37.19</v>
      </c>
      <c r="T794" s="16">
        <v>44258</v>
      </c>
      <c r="U794" s="15">
        <v>39.75</v>
      </c>
    </row>
    <row r="795" spans="1:21" x14ac:dyDescent="0.3">
      <c r="A795" s="16">
        <v>44252</v>
      </c>
      <c r="B795" s="15">
        <v>38.17</v>
      </c>
      <c r="T795" s="16">
        <v>44257</v>
      </c>
      <c r="U795" s="15">
        <v>40.549999999999997</v>
      </c>
    </row>
    <row r="796" spans="1:21" x14ac:dyDescent="0.3">
      <c r="A796" s="16">
        <v>44251</v>
      </c>
      <c r="B796" s="15">
        <v>39.06</v>
      </c>
      <c r="T796" s="16">
        <v>44256</v>
      </c>
      <c r="U796" s="15">
        <v>39.35</v>
      </c>
    </row>
    <row r="797" spans="1:21" x14ac:dyDescent="0.3">
      <c r="A797" s="16">
        <v>44250</v>
      </c>
      <c r="B797" s="15">
        <v>38.58</v>
      </c>
      <c r="T797" s="16">
        <v>44253</v>
      </c>
      <c r="U797" s="15">
        <v>39.47</v>
      </c>
    </row>
    <row r="798" spans="1:21" x14ac:dyDescent="0.3">
      <c r="A798" s="16">
        <v>44249</v>
      </c>
      <c r="B798" s="15">
        <v>37.89</v>
      </c>
      <c r="T798" s="16">
        <v>44252</v>
      </c>
      <c r="U798" s="15">
        <v>40.450000000000003</v>
      </c>
    </row>
    <row r="799" spans="1:21" x14ac:dyDescent="0.3">
      <c r="A799" s="16">
        <v>44246</v>
      </c>
      <c r="B799" s="15">
        <v>37.340000000000003</v>
      </c>
      <c r="T799" s="16">
        <v>44251</v>
      </c>
      <c r="U799" s="15">
        <v>41.31</v>
      </c>
    </row>
    <row r="800" spans="1:21" x14ac:dyDescent="0.3">
      <c r="A800" s="16">
        <v>44245</v>
      </c>
      <c r="B800" s="15">
        <v>38.25</v>
      </c>
      <c r="T800" s="16">
        <v>44250</v>
      </c>
      <c r="U800" s="15">
        <v>40.82</v>
      </c>
    </row>
    <row r="801" spans="1:21" x14ac:dyDescent="0.3">
      <c r="A801" s="16">
        <v>44244</v>
      </c>
      <c r="B801" s="15">
        <v>38.04</v>
      </c>
      <c r="T801" s="16">
        <v>44249</v>
      </c>
      <c r="U801" s="15">
        <v>40.1</v>
      </c>
    </row>
    <row r="802" spans="1:21" x14ac:dyDescent="0.3">
      <c r="A802" s="16">
        <v>44243</v>
      </c>
      <c r="B802" s="15">
        <v>38.82</v>
      </c>
      <c r="T802" s="16">
        <v>44246</v>
      </c>
      <c r="U802" s="15">
        <v>39.57</v>
      </c>
    </row>
    <row r="803" spans="1:21" x14ac:dyDescent="0.3">
      <c r="A803" s="16">
        <v>44242</v>
      </c>
      <c r="B803" s="15">
        <v>39.47</v>
      </c>
      <c r="T803" s="16">
        <v>44245</v>
      </c>
      <c r="U803" s="15">
        <v>40.46</v>
      </c>
    </row>
    <row r="804" spans="1:21" x14ac:dyDescent="0.3">
      <c r="A804" s="16">
        <v>44239</v>
      </c>
      <c r="B804" s="15">
        <v>39.97</v>
      </c>
      <c r="T804" s="16">
        <v>44244</v>
      </c>
      <c r="U804" s="15">
        <v>40.159999999999997</v>
      </c>
    </row>
    <row r="805" spans="1:21" x14ac:dyDescent="0.3">
      <c r="A805" s="16">
        <v>44238</v>
      </c>
      <c r="B805" s="15">
        <v>38.71</v>
      </c>
      <c r="T805" s="16">
        <v>44243</v>
      </c>
      <c r="U805" s="15">
        <v>40.909999999999997</v>
      </c>
    </row>
    <row r="806" spans="1:21" x14ac:dyDescent="0.3">
      <c r="A806" s="16">
        <v>44237</v>
      </c>
      <c r="B806" s="15">
        <v>39.29</v>
      </c>
      <c r="T806" s="16">
        <v>44242</v>
      </c>
      <c r="U806" s="15">
        <v>41.62</v>
      </c>
    </row>
    <row r="807" spans="1:21" x14ac:dyDescent="0.3">
      <c r="A807" s="16">
        <v>44236</v>
      </c>
      <c r="B807" s="15">
        <v>38.21</v>
      </c>
      <c r="T807" s="16">
        <v>44239</v>
      </c>
      <c r="U807" s="15">
        <v>41.96</v>
      </c>
    </row>
    <row r="808" spans="1:21" x14ac:dyDescent="0.3">
      <c r="A808" s="16">
        <v>44235</v>
      </c>
      <c r="B808" s="15">
        <v>38.56</v>
      </c>
      <c r="T808" s="16">
        <v>44238</v>
      </c>
      <c r="U808" s="15">
        <v>40.6</v>
      </c>
    </row>
    <row r="809" spans="1:21" x14ac:dyDescent="0.3">
      <c r="A809" s="16">
        <v>44232</v>
      </c>
      <c r="B809" s="15">
        <v>38.15</v>
      </c>
      <c r="T809" s="16">
        <v>44237</v>
      </c>
      <c r="U809" s="15">
        <v>41.17</v>
      </c>
    </row>
    <row r="810" spans="1:21" x14ac:dyDescent="0.3">
      <c r="A810" s="16">
        <v>44231</v>
      </c>
      <c r="B810" s="15">
        <v>37.21</v>
      </c>
      <c r="T810" s="16">
        <v>44236</v>
      </c>
      <c r="U810" s="15">
        <v>40.08</v>
      </c>
    </row>
    <row r="811" spans="1:21" x14ac:dyDescent="0.3">
      <c r="A811" s="16">
        <v>44230</v>
      </c>
      <c r="B811" s="15">
        <v>37.380000000000003</v>
      </c>
      <c r="T811" s="16">
        <v>44235</v>
      </c>
      <c r="U811" s="15">
        <v>40.450000000000003</v>
      </c>
    </row>
    <row r="812" spans="1:21" x14ac:dyDescent="0.3">
      <c r="A812" s="16">
        <v>44229</v>
      </c>
      <c r="B812" s="15">
        <v>34.93</v>
      </c>
      <c r="T812" s="16">
        <v>44232</v>
      </c>
      <c r="U812" s="15">
        <v>40</v>
      </c>
    </row>
    <row r="813" spans="1:21" x14ac:dyDescent="0.3">
      <c r="A813" s="16">
        <v>44228</v>
      </c>
      <c r="B813" s="15">
        <v>32.81</v>
      </c>
      <c r="T813" s="16">
        <v>44231</v>
      </c>
      <c r="U813" s="15">
        <v>39.119999999999997</v>
      </c>
    </row>
    <row r="814" spans="1:21" x14ac:dyDescent="0.3">
      <c r="A814" s="16">
        <v>44225</v>
      </c>
      <c r="B814" s="15">
        <v>32.89</v>
      </c>
      <c r="T814" s="16">
        <v>44230</v>
      </c>
      <c r="U814" s="15">
        <v>39.19</v>
      </c>
    </row>
    <row r="815" spans="1:21" x14ac:dyDescent="0.3">
      <c r="A815" s="16">
        <v>44224</v>
      </c>
      <c r="B815" s="15">
        <v>33.89</v>
      </c>
      <c r="T815" s="16">
        <v>44229</v>
      </c>
      <c r="U815" s="15">
        <v>36.729999999999997</v>
      </c>
    </row>
    <row r="816" spans="1:21" x14ac:dyDescent="0.3">
      <c r="A816" s="16">
        <v>44223</v>
      </c>
      <c r="B816" s="15">
        <v>33.200000000000003</v>
      </c>
      <c r="T816" s="16">
        <v>44228</v>
      </c>
      <c r="U816" s="15">
        <v>34.630000000000003</v>
      </c>
    </row>
    <row r="817" spans="1:21" x14ac:dyDescent="0.3">
      <c r="A817" s="16">
        <v>44222</v>
      </c>
      <c r="B817" s="15">
        <v>33.270000000000003</v>
      </c>
      <c r="T817" s="16">
        <v>44225</v>
      </c>
      <c r="U817" s="15">
        <v>34.74</v>
      </c>
    </row>
    <row r="818" spans="1:21" x14ac:dyDescent="0.3">
      <c r="A818" s="16">
        <v>44221</v>
      </c>
      <c r="B818" s="15">
        <v>33.08</v>
      </c>
      <c r="T818" s="16">
        <v>44224</v>
      </c>
      <c r="U818" s="15">
        <v>35.700000000000003</v>
      </c>
    </row>
    <row r="819" spans="1:21" x14ac:dyDescent="0.3">
      <c r="A819" s="16">
        <v>44223</v>
      </c>
      <c r="B819" s="15">
        <v>33.200000000000003</v>
      </c>
      <c r="T819" s="16">
        <v>44223</v>
      </c>
      <c r="U819" s="15">
        <v>35.04</v>
      </c>
    </row>
    <row r="820" spans="1:21" x14ac:dyDescent="0.3">
      <c r="A820" s="16">
        <v>44222</v>
      </c>
      <c r="B820" s="15">
        <v>33.270000000000003</v>
      </c>
      <c r="T820" s="16">
        <v>44222</v>
      </c>
      <c r="U820" s="15">
        <v>35.090000000000003</v>
      </c>
    </row>
    <row r="821" spans="1:21" x14ac:dyDescent="0.3">
      <c r="A821" s="16">
        <v>44221</v>
      </c>
      <c r="B821" s="15">
        <v>33.08</v>
      </c>
      <c r="T821" s="16">
        <v>44221</v>
      </c>
      <c r="U821" s="15">
        <v>34.93</v>
      </c>
    </row>
    <row r="822" spans="1:21" x14ac:dyDescent="0.3">
      <c r="A822" s="16">
        <v>44218</v>
      </c>
      <c r="B822" s="15">
        <v>34.15</v>
      </c>
      <c r="T822" s="16">
        <v>44218</v>
      </c>
      <c r="U822" s="15">
        <v>36.01</v>
      </c>
    </row>
    <row r="823" spans="1:21" x14ac:dyDescent="0.3">
      <c r="A823" s="16">
        <v>44217</v>
      </c>
      <c r="B823" s="15">
        <v>34.020000000000003</v>
      </c>
      <c r="T823" s="16">
        <v>44217</v>
      </c>
      <c r="U823" s="15">
        <v>35.78</v>
      </c>
    </row>
    <row r="824" spans="1:21" x14ac:dyDescent="0.3">
      <c r="A824" s="16">
        <v>44216</v>
      </c>
      <c r="B824" s="15">
        <v>32.82</v>
      </c>
      <c r="T824" s="16">
        <v>44216</v>
      </c>
      <c r="U824" s="15">
        <v>34.590000000000003</v>
      </c>
    </row>
    <row r="825" spans="1:21" x14ac:dyDescent="0.3">
      <c r="A825" s="16">
        <v>44215</v>
      </c>
      <c r="B825" s="15">
        <v>33</v>
      </c>
      <c r="T825" s="16">
        <v>44215</v>
      </c>
      <c r="U825" s="15">
        <v>34.74</v>
      </c>
    </row>
    <row r="826" spans="1:21" x14ac:dyDescent="0.3">
      <c r="A826" s="16">
        <v>44214</v>
      </c>
      <c r="B826" s="15">
        <v>31.53</v>
      </c>
      <c r="T826" s="16">
        <v>44214</v>
      </c>
      <c r="U826" s="15">
        <v>33.28</v>
      </c>
    </row>
    <row r="827" spans="1:21" x14ac:dyDescent="0.3">
      <c r="A827" s="16">
        <v>44211</v>
      </c>
      <c r="B827" s="15">
        <v>31.64</v>
      </c>
      <c r="T827" s="16">
        <v>44211</v>
      </c>
      <c r="U827" s="15">
        <v>33.4</v>
      </c>
    </row>
    <row r="828" spans="1:21" x14ac:dyDescent="0.3">
      <c r="A828" s="16">
        <v>44210</v>
      </c>
      <c r="B828" s="15">
        <v>33.42</v>
      </c>
      <c r="T828" s="16">
        <v>44210</v>
      </c>
      <c r="U828" s="15">
        <v>35.200000000000003</v>
      </c>
    </row>
    <row r="829" spans="1:21" x14ac:dyDescent="0.3">
      <c r="A829" s="16">
        <v>44209</v>
      </c>
      <c r="B829" s="15">
        <v>33.549999999999997</v>
      </c>
      <c r="T829" s="16">
        <v>44209</v>
      </c>
      <c r="U829" s="15">
        <v>35.32</v>
      </c>
    </row>
    <row r="830" spans="1:21" x14ac:dyDescent="0.3">
      <c r="A830" s="16">
        <v>44208</v>
      </c>
      <c r="B830" s="15">
        <v>34.54</v>
      </c>
      <c r="T830" s="16">
        <v>44208</v>
      </c>
      <c r="U830" s="15">
        <v>36.340000000000003</v>
      </c>
    </row>
    <row r="831" spans="1:21" x14ac:dyDescent="0.3">
      <c r="A831" s="16">
        <v>44207</v>
      </c>
      <c r="B831" s="15">
        <v>34.42</v>
      </c>
      <c r="T831" s="16">
        <v>44207</v>
      </c>
      <c r="U831" s="15">
        <v>36.22</v>
      </c>
    </row>
    <row r="832" spans="1:21" x14ac:dyDescent="0.3">
      <c r="A832" s="16">
        <v>44204</v>
      </c>
      <c r="B832" s="15">
        <v>34.79</v>
      </c>
      <c r="T832" s="16">
        <v>44204</v>
      </c>
      <c r="U832" s="15">
        <v>36.56</v>
      </c>
    </row>
    <row r="833" spans="1:21" x14ac:dyDescent="0.3">
      <c r="A833" s="16">
        <v>44203</v>
      </c>
      <c r="B833" s="15">
        <v>34.64</v>
      </c>
      <c r="T833" s="16">
        <v>44203</v>
      </c>
      <c r="U833" s="15">
        <v>36.380000000000003</v>
      </c>
    </row>
    <row r="834" spans="1:21" x14ac:dyDescent="0.3">
      <c r="A834" s="16">
        <v>44202</v>
      </c>
      <c r="B834" s="15">
        <v>33.5</v>
      </c>
      <c r="T834" s="16">
        <v>44202</v>
      </c>
      <c r="U834" s="15">
        <v>35.22</v>
      </c>
    </row>
    <row r="835" spans="1:21" x14ac:dyDescent="0.3">
      <c r="A835" s="16">
        <v>44201</v>
      </c>
      <c r="B835" s="15">
        <v>32.82</v>
      </c>
      <c r="T835" s="16">
        <v>44201</v>
      </c>
      <c r="U835" s="15">
        <v>34.56</v>
      </c>
    </row>
    <row r="836" spans="1:21" x14ac:dyDescent="0.3">
      <c r="A836" s="16">
        <v>44196</v>
      </c>
      <c r="B836" s="15">
        <v>32.04</v>
      </c>
      <c r="T836" s="16">
        <v>44200</v>
      </c>
      <c r="U836" s="15">
        <v>35.299999999999997</v>
      </c>
    </row>
    <row r="837" spans="1:21" x14ac:dyDescent="0.3">
      <c r="A837" s="16">
        <v>44195</v>
      </c>
      <c r="B837" s="15">
        <v>32.04</v>
      </c>
      <c r="T837" s="16">
        <v>44196</v>
      </c>
      <c r="U837" s="15">
        <v>34.33</v>
      </c>
    </row>
    <row r="838" spans="1:21" x14ac:dyDescent="0.3">
      <c r="A838" s="16">
        <v>44194</v>
      </c>
      <c r="B838" s="15">
        <v>32.86</v>
      </c>
      <c r="T838" s="16">
        <v>44195</v>
      </c>
      <c r="U838" s="15">
        <v>33.81</v>
      </c>
    </row>
    <row r="839" spans="1:21" x14ac:dyDescent="0.3">
      <c r="A839" s="16">
        <v>44193</v>
      </c>
      <c r="B839" s="15">
        <v>33.28</v>
      </c>
      <c r="T839" s="16">
        <v>44194</v>
      </c>
      <c r="U839" s="15">
        <v>34.64</v>
      </c>
    </row>
    <row r="840" spans="1:21" x14ac:dyDescent="0.3">
      <c r="A840" s="16">
        <v>44189</v>
      </c>
      <c r="B840" s="15">
        <v>31.77</v>
      </c>
      <c r="T840" s="16">
        <v>44193</v>
      </c>
      <c r="U840" s="15">
        <v>35.049999999999997</v>
      </c>
    </row>
    <row r="841" spans="1:21" x14ac:dyDescent="0.3">
      <c r="A841" s="16">
        <v>44188</v>
      </c>
      <c r="B841" s="15">
        <v>31.77</v>
      </c>
      <c r="T841" s="16">
        <v>44189</v>
      </c>
      <c r="U841" s="15">
        <v>33.78</v>
      </c>
    </row>
    <row r="842" spans="1:21" x14ac:dyDescent="0.3">
      <c r="A842" s="16">
        <v>44187</v>
      </c>
      <c r="B842" s="15">
        <v>31.01</v>
      </c>
      <c r="T842" s="16">
        <v>44188</v>
      </c>
      <c r="U842" s="15">
        <v>33.520000000000003</v>
      </c>
    </row>
    <row r="843" spans="1:21" x14ac:dyDescent="0.3">
      <c r="A843" s="16">
        <v>44186</v>
      </c>
      <c r="B843" s="15">
        <v>30.76</v>
      </c>
      <c r="T843" s="16">
        <v>44187</v>
      </c>
      <c r="U843" s="15">
        <v>32.76</v>
      </c>
    </row>
    <row r="844" spans="1:21" x14ac:dyDescent="0.3">
      <c r="A844" s="16">
        <v>44183</v>
      </c>
      <c r="B844" s="15">
        <v>30.94</v>
      </c>
      <c r="T844" s="16">
        <v>44186</v>
      </c>
      <c r="U844" s="15">
        <v>32.5</v>
      </c>
    </row>
    <row r="845" spans="1:21" x14ac:dyDescent="0.3">
      <c r="A845" s="16">
        <v>44182</v>
      </c>
      <c r="B845" s="15">
        <v>31.8</v>
      </c>
      <c r="T845" s="16">
        <v>44183</v>
      </c>
      <c r="U845" s="15">
        <v>32.72</v>
      </c>
    </row>
    <row r="846" spans="1:21" x14ac:dyDescent="0.3">
      <c r="A846" s="16">
        <v>44181</v>
      </c>
      <c r="B846" s="15">
        <v>31.61</v>
      </c>
      <c r="T846" s="16">
        <v>44182</v>
      </c>
      <c r="U846" s="15">
        <v>33.57</v>
      </c>
    </row>
    <row r="847" spans="1:21" x14ac:dyDescent="0.3">
      <c r="A847" s="16">
        <v>44180</v>
      </c>
      <c r="B847" s="15">
        <v>32.01</v>
      </c>
      <c r="T847" s="16">
        <v>44181</v>
      </c>
      <c r="U847" s="15">
        <v>33.39</v>
      </c>
    </row>
    <row r="848" spans="1:21" x14ac:dyDescent="0.3">
      <c r="A848" s="16">
        <v>44179</v>
      </c>
      <c r="B848" s="15">
        <v>30.81</v>
      </c>
      <c r="T848" s="16">
        <v>44180</v>
      </c>
      <c r="U848" s="15">
        <v>33.799999999999997</v>
      </c>
    </row>
    <row r="849" spans="1:21" x14ac:dyDescent="0.3">
      <c r="A849" s="16">
        <v>44176</v>
      </c>
      <c r="B849" s="15">
        <v>30.52</v>
      </c>
      <c r="T849" s="16">
        <v>44179</v>
      </c>
      <c r="U849" s="15">
        <v>32.07</v>
      </c>
    </row>
    <row r="850" spans="1:21" x14ac:dyDescent="0.3">
      <c r="A850" s="16">
        <v>44175</v>
      </c>
      <c r="B850" s="15">
        <v>30.9</v>
      </c>
      <c r="T850" s="16">
        <v>44176</v>
      </c>
      <c r="U850" s="15">
        <v>31.79</v>
      </c>
    </row>
    <row r="851" spans="1:21" x14ac:dyDescent="0.3">
      <c r="A851" s="16">
        <v>44174</v>
      </c>
      <c r="B851" s="15">
        <v>29.7</v>
      </c>
      <c r="T851" s="16">
        <v>44175</v>
      </c>
      <c r="U851" s="15">
        <v>32.17</v>
      </c>
    </row>
    <row r="852" spans="1:21" x14ac:dyDescent="0.3">
      <c r="A852" s="16">
        <v>44173</v>
      </c>
      <c r="B852" s="15">
        <v>29.57</v>
      </c>
      <c r="T852" s="16">
        <v>44174</v>
      </c>
      <c r="U852" s="15">
        <v>30.99</v>
      </c>
    </row>
    <row r="853" spans="1:21" x14ac:dyDescent="0.3">
      <c r="A853" s="16">
        <v>44172</v>
      </c>
      <c r="B853" s="15">
        <v>29.62</v>
      </c>
      <c r="T853" s="16">
        <v>44173</v>
      </c>
      <c r="U853" s="15">
        <v>30.87</v>
      </c>
    </row>
    <row r="854" spans="1:21" x14ac:dyDescent="0.3">
      <c r="A854" s="16">
        <v>44169</v>
      </c>
      <c r="B854" s="15">
        <v>30.11</v>
      </c>
      <c r="T854" s="16">
        <v>44172</v>
      </c>
      <c r="U854" s="15">
        <v>30.93</v>
      </c>
    </row>
    <row r="855" spans="1:21" x14ac:dyDescent="0.3">
      <c r="A855" s="16">
        <v>44168</v>
      </c>
      <c r="B855" s="15">
        <v>28.99</v>
      </c>
      <c r="T855" s="16">
        <v>44169</v>
      </c>
      <c r="U855" s="15">
        <v>31.41</v>
      </c>
    </row>
    <row r="856" spans="1:21" x14ac:dyDescent="0.3">
      <c r="A856" s="16">
        <v>44167</v>
      </c>
      <c r="B856" s="15">
        <v>29.54</v>
      </c>
      <c r="T856" s="16">
        <v>44168</v>
      </c>
      <c r="U856" s="15">
        <v>30.35</v>
      </c>
    </row>
    <row r="857" spans="1:21" x14ac:dyDescent="0.3">
      <c r="A857" s="16">
        <v>44166</v>
      </c>
      <c r="B857" s="15">
        <v>28.85</v>
      </c>
      <c r="T857" s="16">
        <v>44167</v>
      </c>
      <c r="U857" s="15">
        <v>30.9</v>
      </c>
    </row>
    <row r="858" spans="1:21" x14ac:dyDescent="0.3">
      <c r="A858" s="16">
        <v>44165</v>
      </c>
      <c r="B858" s="15">
        <v>29.13</v>
      </c>
      <c r="T858" s="16">
        <v>44166</v>
      </c>
      <c r="U858" s="15">
        <v>30.22</v>
      </c>
    </row>
    <row r="859" spans="1:21" x14ac:dyDescent="0.3">
      <c r="A859" s="16">
        <v>44162</v>
      </c>
      <c r="B859" s="15">
        <v>28.13</v>
      </c>
      <c r="T859" s="16">
        <v>44165</v>
      </c>
      <c r="U859" s="15">
        <v>30.45</v>
      </c>
    </row>
    <row r="860" spans="1:21" x14ac:dyDescent="0.3">
      <c r="A860" s="16">
        <v>44161</v>
      </c>
      <c r="B860" s="15">
        <v>28.1</v>
      </c>
      <c r="T860" s="16">
        <v>44162</v>
      </c>
      <c r="U860" s="15">
        <v>29.44</v>
      </c>
    </row>
    <row r="861" spans="1:21" x14ac:dyDescent="0.3">
      <c r="A861" s="16">
        <v>44160</v>
      </c>
      <c r="B861" s="15">
        <v>27.62</v>
      </c>
      <c r="T861" s="16">
        <v>44161</v>
      </c>
      <c r="U861" s="15">
        <v>29.4</v>
      </c>
    </row>
    <row r="862" spans="1:21" x14ac:dyDescent="0.3">
      <c r="A862" s="16">
        <v>44159</v>
      </c>
      <c r="B862" s="15">
        <v>27.63</v>
      </c>
      <c r="T862" s="16">
        <v>44160</v>
      </c>
      <c r="U862" s="15">
        <v>28.9</v>
      </c>
    </row>
    <row r="863" spans="1:21" x14ac:dyDescent="0.3">
      <c r="A863" s="16">
        <v>44158</v>
      </c>
      <c r="B863" s="15">
        <v>27.25</v>
      </c>
      <c r="T863" s="16">
        <v>44159</v>
      </c>
      <c r="U863" s="15">
        <v>28.93</v>
      </c>
    </row>
    <row r="864" spans="1:21" x14ac:dyDescent="0.3">
      <c r="A864" s="16">
        <v>44155</v>
      </c>
      <c r="B864" s="15">
        <v>26.74</v>
      </c>
      <c r="T864" s="16">
        <v>44158</v>
      </c>
      <c r="U864" s="15">
        <v>28.52</v>
      </c>
    </row>
    <row r="865" spans="1:21" x14ac:dyDescent="0.3">
      <c r="A865" s="16">
        <v>44154</v>
      </c>
      <c r="B865" s="15">
        <v>26.35</v>
      </c>
      <c r="T865" s="16">
        <v>44155</v>
      </c>
      <c r="U865" s="15">
        <v>27.99</v>
      </c>
    </row>
    <row r="866" spans="1:21" x14ac:dyDescent="0.3">
      <c r="A866" s="16">
        <v>44153</v>
      </c>
      <c r="B866" s="15">
        <v>27.19</v>
      </c>
      <c r="T866" s="16">
        <v>44154</v>
      </c>
      <c r="U866" s="15">
        <v>27.59</v>
      </c>
    </row>
    <row r="867" spans="1:21" x14ac:dyDescent="0.3">
      <c r="A867" s="16">
        <v>44152</v>
      </c>
      <c r="B867" s="15">
        <v>26.64</v>
      </c>
      <c r="T867" s="16">
        <v>44153</v>
      </c>
      <c r="U867" s="15">
        <v>28.41</v>
      </c>
    </row>
    <row r="868" spans="1:21" x14ac:dyDescent="0.3">
      <c r="A868" s="16">
        <v>44151</v>
      </c>
      <c r="B868" s="15">
        <v>27.23</v>
      </c>
      <c r="T868" s="16">
        <v>44152</v>
      </c>
      <c r="U868" s="15">
        <v>27.95</v>
      </c>
    </row>
    <row r="869" spans="1:21" x14ac:dyDescent="0.3">
      <c r="A869" s="16">
        <v>44148</v>
      </c>
      <c r="B869" s="15">
        <v>26.29</v>
      </c>
      <c r="T869" s="16">
        <v>44151</v>
      </c>
      <c r="U869" s="15">
        <v>28.7</v>
      </c>
    </row>
    <row r="870" spans="1:21" x14ac:dyDescent="0.3">
      <c r="A870" s="16">
        <v>44147</v>
      </c>
      <c r="B870" s="15">
        <v>25.92</v>
      </c>
      <c r="T870" s="16">
        <v>44148</v>
      </c>
      <c r="U870" s="15">
        <v>27.59</v>
      </c>
    </row>
    <row r="871" spans="1:21" x14ac:dyDescent="0.3">
      <c r="A871" s="16">
        <v>44146</v>
      </c>
      <c r="B871" s="15">
        <v>26.12</v>
      </c>
      <c r="T871" s="16">
        <v>44147</v>
      </c>
      <c r="U871" s="15">
        <v>27.24</v>
      </c>
    </row>
    <row r="872" spans="1:21" x14ac:dyDescent="0.3">
      <c r="A872" s="16">
        <v>44145</v>
      </c>
      <c r="B872" s="15">
        <v>26.22</v>
      </c>
      <c r="T872" s="16">
        <v>44146</v>
      </c>
      <c r="U872" s="15">
        <v>27.46</v>
      </c>
    </row>
    <row r="873" spans="1:21" x14ac:dyDescent="0.3">
      <c r="A873" s="16">
        <v>44144</v>
      </c>
      <c r="B873" s="15">
        <v>26.55</v>
      </c>
      <c r="T873" s="16">
        <v>44145</v>
      </c>
      <c r="U873" s="15">
        <v>27.61</v>
      </c>
    </row>
    <row r="874" spans="1:21" x14ac:dyDescent="0.3">
      <c r="A874" s="16">
        <v>44141</v>
      </c>
      <c r="B874" s="15">
        <v>25.43</v>
      </c>
      <c r="T874" s="16">
        <v>44144</v>
      </c>
      <c r="U874" s="15">
        <v>27.95</v>
      </c>
    </row>
    <row r="875" spans="1:21" x14ac:dyDescent="0.3">
      <c r="A875" s="16">
        <v>44140</v>
      </c>
      <c r="B875" s="15">
        <v>25.98</v>
      </c>
      <c r="T875" s="16">
        <v>44141</v>
      </c>
      <c r="U875" s="15">
        <v>26.84</v>
      </c>
    </row>
    <row r="876" spans="1:21" x14ac:dyDescent="0.3">
      <c r="A876" s="16">
        <v>44139</v>
      </c>
      <c r="B876" s="15">
        <v>25.1</v>
      </c>
      <c r="T876" s="16">
        <v>44140</v>
      </c>
      <c r="U876" s="15">
        <v>27.42</v>
      </c>
    </row>
    <row r="877" spans="1:21" x14ac:dyDescent="0.3">
      <c r="A877" s="16">
        <v>44138</v>
      </c>
      <c r="B877" s="15">
        <v>24.37</v>
      </c>
      <c r="T877" s="16">
        <v>44139</v>
      </c>
      <c r="U877" s="15">
        <v>26.56</v>
      </c>
    </row>
    <row r="878" spans="1:21" x14ac:dyDescent="0.3">
      <c r="A878" s="16">
        <v>44137</v>
      </c>
      <c r="B878" s="15">
        <v>23.66</v>
      </c>
      <c r="T878" s="16">
        <v>44138</v>
      </c>
      <c r="U878" s="15">
        <v>25.85</v>
      </c>
    </row>
    <row r="879" spans="1:21" x14ac:dyDescent="0.3">
      <c r="A879" s="16">
        <v>44134</v>
      </c>
      <c r="B879" s="15">
        <v>23.69</v>
      </c>
      <c r="T879" s="16">
        <v>44137</v>
      </c>
      <c r="U879" s="15">
        <v>25.15</v>
      </c>
    </row>
    <row r="880" spans="1:21" x14ac:dyDescent="0.3">
      <c r="A880" s="16">
        <v>44133</v>
      </c>
      <c r="B880" s="15">
        <v>23.66</v>
      </c>
      <c r="T880" s="16">
        <v>44134</v>
      </c>
      <c r="U880" s="15">
        <v>25.19</v>
      </c>
    </row>
    <row r="881" spans="1:21" x14ac:dyDescent="0.3">
      <c r="A881" s="16">
        <v>44132</v>
      </c>
      <c r="B881" s="15">
        <v>23.03</v>
      </c>
      <c r="T881" s="16">
        <v>44133</v>
      </c>
      <c r="U881" s="15">
        <v>25.14</v>
      </c>
    </row>
    <row r="882" spans="1:21" x14ac:dyDescent="0.3">
      <c r="A882" s="16">
        <v>44131</v>
      </c>
      <c r="B882" s="15">
        <v>24.07</v>
      </c>
      <c r="T882" s="16">
        <v>44132</v>
      </c>
      <c r="U882" s="15">
        <v>24.51</v>
      </c>
    </row>
    <row r="883" spans="1:21" x14ac:dyDescent="0.3">
      <c r="A883" s="16">
        <v>44130</v>
      </c>
      <c r="B883" s="15">
        <v>23.85</v>
      </c>
      <c r="T883" s="16">
        <v>44131</v>
      </c>
      <c r="U883" s="15">
        <v>25.54</v>
      </c>
    </row>
    <row r="884" spans="1:21" x14ac:dyDescent="0.3">
      <c r="A884" s="16">
        <v>44127</v>
      </c>
      <c r="B884" s="15">
        <v>25.49</v>
      </c>
      <c r="T884" s="16">
        <v>44130</v>
      </c>
      <c r="U884" s="15">
        <v>25.34</v>
      </c>
    </row>
    <row r="885" spans="1:21" x14ac:dyDescent="0.3">
      <c r="A885" s="16">
        <v>44126</v>
      </c>
      <c r="B885" s="15">
        <v>24.18</v>
      </c>
      <c r="T885" s="16">
        <v>44127</v>
      </c>
      <c r="U885" s="15">
        <v>26.99</v>
      </c>
    </row>
    <row r="886" spans="1:21" x14ac:dyDescent="0.3">
      <c r="A886" s="16">
        <v>44125</v>
      </c>
      <c r="B886" s="15">
        <v>23.56</v>
      </c>
      <c r="T886" s="16">
        <v>44126</v>
      </c>
      <c r="U886" s="15">
        <v>25.69</v>
      </c>
    </row>
    <row r="887" spans="1:21" x14ac:dyDescent="0.3">
      <c r="A887" s="16">
        <v>44124</v>
      </c>
      <c r="B887" s="15">
        <v>24.41</v>
      </c>
      <c r="T887" s="16">
        <v>44125</v>
      </c>
      <c r="U887" s="15">
        <v>25.09</v>
      </c>
    </row>
    <row r="888" spans="1:21" x14ac:dyDescent="0.3">
      <c r="A888" s="16">
        <v>44123</v>
      </c>
      <c r="B888" s="15">
        <v>24.99</v>
      </c>
      <c r="T888" s="16">
        <v>44124</v>
      </c>
      <c r="U888" s="15">
        <v>25.93</v>
      </c>
    </row>
    <row r="889" spans="1:21" x14ac:dyDescent="0.3">
      <c r="A889" s="16">
        <v>44120</v>
      </c>
      <c r="B889" s="15">
        <v>24.9</v>
      </c>
      <c r="T889" s="16">
        <v>44123</v>
      </c>
      <c r="U889" s="15">
        <v>26.5</v>
      </c>
    </row>
    <row r="890" spans="1:21" x14ac:dyDescent="0.3">
      <c r="A890" s="16">
        <v>44119</v>
      </c>
      <c r="B890" s="15">
        <v>24.97</v>
      </c>
      <c r="T890" s="16">
        <v>44120</v>
      </c>
      <c r="U890" s="15">
        <v>26.41</v>
      </c>
    </row>
    <row r="891" spans="1:21" x14ac:dyDescent="0.3">
      <c r="A891" s="16">
        <v>44118</v>
      </c>
      <c r="B891" s="15">
        <v>25.75</v>
      </c>
      <c r="T891" s="16">
        <v>44119</v>
      </c>
      <c r="U891" s="15">
        <v>26.49</v>
      </c>
    </row>
    <row r="892" spans="1:21" x14ac:dyDescent="0.3">
      <c r="A892" s="16">
        <v>44117</v>
      </c>
      <c r="B892" s="15">
        <v>25.22</v>
      </c>
      <c r="T892" s="16">
        <v>44118</v>
      </c>
      <c r="U892" s="15">
        <v>27.3</v>
      </c>
    </row>
    <row r="893" spans="1:21" x14ac:dyDescent="0.3">
      <c r="A893" s="16">
        <v>44116</v>
      </c>
      <c r="B893" s="15">
        <v>25.87</v>
      </c>
      <c r="T893" s="16">
        <v>44117</v>
      </c>
      <c r="U893" s="15">
        <v>26.77</v>
      </c>
    </row>
    <row r="894" spans="1:21" x14ac:dyDescent="0.3">
      <c r="A894" s="16">
        <v>44113</v>
      </c>
      <c r="B894" s="15">
        <v>25.71</v>
      </c>
      <c r="T894" s="16">
        <v>44116</v>
      </c>
      <c r="U894" s="15">
        <v>27.45</v>
      </c>
    </row>
    <row r="895" spans="1:21" x14ac:dyDescent="0.3">
      <c r="A895" s="16">
        <v>44112</v>
      </c>
      <c r="B895" s="15">
        <v>26.32</v>
      </c>
      <c r="T895" s="16">
        <v>44113</v>
      </c>
      <c r="U895" s="15">
        <v>27.29</v>
      </c>
    </row>
    <row r="896" spans="1:21" x14ac:dyDescent="0.3">
      <c r="A896" s="16">
        <v>44111</v>
      </c>
      <c r="B896" s="15">
        <v>26.87</v>
      </c>
      <c r="T896" s="16">
        <v>44112</v>
      </c>
      <c r="U896" s="15">
        <v>27.93</v>
      </c>
    </row>
    <row r="897" spans="1:21" x14ac:dyDescent="0.3">
      <c r="A897" s="16">
        <v>44110</v>
      </c>
      <c r="B897" s="15">
        <v>26.76</v>
      </c>
      <c r="T897" s="16">
        <v>44111</v>
      </c>
      <c r="U897" s="15">
        <v>28.49</v>
      </c>
    </row>
    <row r="898" spans="1:21" x14ac:dyDescent="0.3">
      <c r="A898" s="16">
        <v>44109</v>
      </c>
      <c r="B898" s="15">
        <v>26.91</v>
      </c>
      <c r="T898" s="16">
        <v>44110</v>
      </c>
      <c r="U898" s="15">
        <v>28.39</v>
      </c>
    </row>
    <row r="899" spans="1:21" x14ac:dyDescent="0.3">
      <c r="A899" s="16">
        <v>44106</v>
      </c>
      <c r="B899" s="15">
        <v>27</v>
      </c>
      <c r="T899" s="16">
        <v>44109</v>
      </c>
      <c r="U899" s="15">
        <v>28.55</v>
      </c>
    </row>
    <row r="900" spans="1:21" x14ac:dyDescent="0.3">
      <c r="A900" s="16">
        <v>44105</v>
      </c>
      <c r="B900" s="15">
        <v>26.48</v>
      </c>
      <c r="T900" s="16">
        <v>44106</v>
      </c>
      <c r="U900" s="15">
        <v>28.57</v>
      </c>
    </row>
    <row r="901" spans="1:21" x14ac:dyDescent="0.3">
      <c r="A901" s="16">
        <v>44104</v>
      </c>
      <c r="B901" s="15">
        <v>26.9</v>
      </c>
      <c r="T901" s="16">
        <v>44105</v>
      </c>
      <c r="U901" s="15">
        <v>28.05</v>
      </c>
    </row>
    <row r="902" spans="1:21" x14ac:dyDescent="0.3">
      <c r="A902" s="16">
        <v>44103</v>
      </c>
      <c r="B902" s="15">
        <v>26.75</v>
      </c>
      <c r="T902" s="16">
        <v>44104</v>
      </c>
      <c r="U902" s="15">
        <v>28.49</v>
      </c>
    </row>
    <row r="903" spans="1:21" x14ac:dyDescent="0.3">
      <c r="A903" s="16">
        <v>44102</v>
      </c>
      <c r="B903" s="15">
        <v>27.69</v>
      </c>
      <c r="T903" s="16">
        <v>44103</v>
      </c>
      <c r="U903" s="15">
        <v>28.36</v>
      </c>
    </row>
    <row r="904" spans="1:21" x14ac:dyDescent="0.3">
      <c r="A904" s="16">
        <v>44099</v>
      </c>
      <c r="B904" s="15">
        <v>26.14</v>
      </c>
      <c r="T904" s="16">
        <v>44102</v>
      </c>
      <c r="U904" s="15">
        <v>29.29</v>
      </c>
    </row>
    <row r="905" spans="1:21" x14ac:dyDescent="0.3">
      <c r="A905" s="16">
        <v>44098</v>
      </c>
      <c r="B905" s="15">
        <v>26.48</v>
      </c>
      <c r="T905" s="16">
        <v>44099</v>
      </c>
      <c r="U905" s="15">
        <v>27.76</v>
      </c>
    </row>
    <row r="906" spans="1:21" x14ac:dyDescent="0.3">
      <c r="A906" s="16">
        <v>44097</v>
      </c>
      <c r="B906" s="15">
        <v>26.48</v>
      </c>
      <c r="T906" s="16">
        <v>44098</v>
      </c>
      <c r="U906" s="15">
        <v>28.43</v>
      </c>
    </row>
    <row r="907" spans="1:21" x14ac:dyDescent="0.3">
      <c r="A907" s="16">
        <v>44096</v>
      </c>
      <c r="B907" s="15">
        <v>27.82</v>
      </c>
      <c r="T907" s="16">
        <v>44097</v>
      </c>
      <c r="U907" s="15">
        <v>28.15</v>
      </c>
    </row>
    <row r="908" spans="1:21" x14ac:dyDescent="0.3">
      <c r="A908" s="16">
        <v>44095</v>
      </c>
      <c r="B908" s="15">
        <v>26.38</v>
      </c>
      <c r="T908" s="16">
        <v>44096</v>
      </c>
      <c r="U908" s="15">
        <v>29.5</v>
      </c>
    </row>
    <row r="909" spans="1:21" x14ac:dyDescent="0.3">
      <c r="A909" s="16">
        <v>44092</v>
      </c>
      <c r="B909" s="15">
        <v>27.97</v>
      </c>
      <c r="T909" s="16">
        <v>44095</v>
      </c>
      <c r="U909" s="15">
        <v>28.1</v>
      </c>
    </row>
    <row r="910" spans="1:21" x14ac:dyDescent="0.3">
      <c r="A910" s="16">
        <v>44091</v>
      </c>
      <c r="B910" s="15">
        <v>28.4</v>
      </c>
      <c r="T910" s="16">
        <v>44092</v>
      </c>
      <c r="U910" s="15">
        <v>29.79</v>
      </c>
    </row>
    <row r="911" spans="1:21" x14ac:dyDescent="0.3">
      <c r="A911" s="16">
        <v>44090</v>
      </c>
      <c r="B911" s="15">
        <v>29.95</v>
      </c>
      <c r="T911" s="16">
        <v>44091</v>
      </c>
      <c r="U911" s="15">
        <v>30.27</v>
      </c>
    </row>
    <row r="912" spans="1:21" x14ac:dyDescent="0.3">
      <c r="A912" s="16">
        <v>44089</v>
      </c>
      <c r="B912" s="15">
        <v>29.76</v>
      </c>
      <c r="T912" s="16">
        <v>44090</v>
      </c>
      <c r="U912" s="15">
        <v>31.85</v>
      </c>
    </row>
    <row r="913" spans="1:21" x14ac:dyDescent="0.3">
      <c r="A913" s="16">
        <v>44088</v>
      </c>
      <c r="B913" s="15">
        <v>30.44</v>
      </c>
      <c r="T913" s="16">
        <v>44089</v>
      </c>
      <c r="U913" s="15">
        <v>31.67</v>
      </c>
    </row>
    <row r="914" spans="1:21" x14ac:dyDescent="0.3">
      <c r="A914" s="16">
        <v>44085</v>
      </c>
      <c r="B914" s="15">
        <v>28.24</v>
      </c>
      <c r="T914" s="16">
        <v>44088</v>
      </c>
      <c r="U914" s="15">
        <v>32.340000000000003</v>
      </c>
    </row>
    <row r="915" spans="1:21" x14ac:dyDescent="0.3">
      <c r="A915" s="16">
        <v>44084</v>
      </c>
      <c r="B915" s="15">
        <v>28.38</v>
      </c>
      <c r="T915" s="16">
        <v>44085</v>
      </c>
      <c r="U915" s="15">
        <v>30.11</v>
      </c>
    </row>
    <row r="916" spans="1:21" x14ac:dyDescent="0.3">
      <c r="A916" s="16">
        <v>44083</v>
      </c>
      <c r="B916" s="15">
        <v>27.18</v>
      </c>
      <c r="T916" s="16">
        <v>44084</v>
      </c>
      <c r="U916" s="15">
        <v>30.27</v>
      </c>
    </row>
    <row r="917" spans="1:21" x14ac:dyDescent="0.3">
      <c r="A917" s="16">
        <v>44082</v>
      </c>
      <c r="B917" s="15">
        <v>26.76</v>
      </c>
      <c r="T917" s="16">
        <v>44083</v>
      </c>
      <c r="U917" s="15">
        <v>29.05</v>
      </c>
    </row>
    <row r="918" spans="1:21" x14ac:dyDescent="0.3">
      <c r="A918" s="16">
        <v>44081</v>
      </c>
      <c r="B918" s="15">
        <v>27.03</v>
      </c>
      <c r="T918" s="16">
        <v>44082</v>
      </c>
      <c r="U918" s="15">
        <v>28.64</v>
      </c>
    </row>
    <row r="919" spans="1:21" x14ac:dyDescent="0.3">
      <c r="A919" s="16">
        <v>44079</v>
      </c>
      <c r="B919" s="15">
        <v>27.32</v>
      </c>
      <c r="T919" s="16">
        <v>44081</v>
      </c>
      <c r="U919" s="15">
        <v>28.96</v>
      </c>
    </row>
    <row r="920" spans="1:21" x14ac:dyDescent="0.3">
      <c r="A920" s="16">
        <v>44078</v>
      </c>
      <c r="B920" s="15">
        <v>27.32</v>
      </c>
      <c r="T920" s="16">
        <v>44078</v>
      </c>
      <c r="U920" s="15">
        <v>29.35</v>
      </c>
    </row>
    <row r="921" spans="1:21" x14ac:dyDescent="0.3">
      <c r="A921" s="16">
        <v>44077</v>
      </c>
      <c r="B921" s="15">
        <v>28.71</v>
      </c>
      <c r="T921" s="16">
        <v>44077</v>
      </c>
      <c r="U921" s="15">
        <v>30.8</v>
      </c>
    </row>
    <row r="922" spans="1:21" x14ac:dyDescent="0.3">
      <c r="A922" s="16">
        <v>44076</v>
      </c>
      <c r="B922" s="15">
        <v>28.2</v>
      </c>
      <c r="T922" s="16">
        <v>44076</v>
      </c>
      <c r="U922" s="15">
        <v>30.34</v>
      </c>
    </row>
    <row r="923" spans="1:21" x14ac:dyDescent="0.3">
      <c r="A923" s="16">
        <v>44075</v>
      </c>
      <c r="B923" s="15">
        <v>27.72</v>
      </c>
      <c r="T923" s="16">
        <v>44075</v>
      </c>
      <c r="U923" s="15">
        <v>29.91</v>
      </c>
    </row>
    <row r="924" spans="1:21" x14ac:dyDescent="0.3">
      <c r="A924" s="16">
        <v>44074</v>
      </c>
      <c r="B924" s="15">
        <v>28.63</v>
      </c>
      <c r="T924" s="16">
        <v>44074</v>
      </c>
      <c r="U924" s="15">
        <v>30.83</v>
      </c>
    </row>
    <row r="925" spans="1:21" x14ac:dyDescent="0.3">
      <c r="A925" s="16">
        <v>44071</v>
      </c>
      <c r="B925" s="15">
        <v>29.49</v>
      </c>
      <c r="T925" s="16">
        <v>44071</v>
      </c>
      <c r="U925" s="15">
        <v>31.68</v>
      </c>
    </row>
    <row r="926" spans="1:21" x14ac:dyDescent="0.3">
      <c r="A926" s="16">
        <v>44070</v>
      </c>
      <c r="B926" s="15">
        <v>28.34</v>
      </c>
      <c r="T926" s="16">
        <v>44070</v>
      </c>
      <c r="U926" s="15">
        <v>30.53</v>
      </c>
    </row>
    <row r="927" spans="1:21" x14ac:dyDescent="0.3">
      <c r="A927" s="16">
        <v>44069</v>
      </c>
      <c r="B927" s="15">
        <v>28.59</v>
      </c>
      <c r="T927" s="16">
        <v>44069</v>
      </c>
      <c r="U927" s="15">
        <v>30.78</v>
      </c>
    </row>
    <row r="928" spans="1:21" x14ac:dyDescent="0.3">
      <c r="A928" s="16">
        <v>44068</v>
      </c>
      <c r="B928" s="15">
        <v>28.59</v>
      </c>
      <c r="T928" s="16">
        <v>44068</v>
      </c>
      <c r="U928" s="15">
        <v>30.74</v>
      </c>
    </row>
    <row r="929" spans="1:21" x14ac:dyDescent="0.3">
      <c r="A929" s="16">
        <v>44067</v>
      </c>
      <c r="B929" s="15">
        <v>27.45</v>
      </c>
      <c r="T929" s="16">
        <v>44067</v>
      </c>
      <c r="U929" s="15">
        <v>29.6</v>
      </c>
    </row>
    <row r="930" spans="1:21" x14ac:dyDescent="0.3">
      <c r="A930" s="16">
        <v>44065</v>
      </c>
      <c r="B930" s="15">
        <v>25.61</v>
      </c>
      <c r="T930" s="16">
        <v>44064</v>
      </c>
      <c r="U930" s="15">
        <v>27.78</v>
      </c>
    </row>
    <row r="931" spans="1:21" x14ac:dyDescent="0.3">
      <c r="A931" s="16">
        <v>44063</v>
      </c>
      <c r="B931" s="15">
        <v>25.87</v>
      </c>
      <c r="T931" s="16">
        <v>44063</v>
      </c>
      <c r="U931" s="15">
        <v>28.06</v>
      </c>
    </row>
    <row r="932" spans="1:21" x14ac:dyDescent="0.3">
      <c r="A932" s="16">
        <v>44062</v>
      </c>
      <c r="B932" s="15">
        <v>26.19</v>
      </c>
      <c r="T932" s="16">
        <v>44062</v>
      </c>
      <c r="U932" s="15">
        <v>28.42</v>
      </c>
    </row>
    <row r="933" spans="1:21" x14ac:dyDescent="0.3">
      <c r="A933" s="16">
        <v>44061</v>
      </c>
      <c r="B933" s="15">
        <v>26.49</v>
      </c>
      <c r="T933" s="16">
        <v>44061</v>
      </c>
      <c r="U933" s="15">
        <v>28.77</v>
      </c>
    </row>
    <row r="934" spans="1:21" x14ac:dyDescent="0.3">
      <c r="A934" s="16">
        <v>44060</v>
      </c>
      <c r="B934" s="15">
        <v>26.25</v>
      </c>
      <c r="T934" s="16">
        <v>44060</v>
      </c>
      <c r="U934" s="15">
        <v>28.55</v>
      </c>
    </row>
    <row r="935" spans="1:21" x14ac:dyDescent="0.3">
      <c r="A935" s="16">
        <v>44057</v>
      </c>
      <c r="B935" s="15">
        <v>25.42</v>
      </c>
      <c r="T935" s="16">
        <v>44057</v>
      </c>
      <c r="U935" s="15">
        <v>27.74</v>
      </c>
    </row>
    <row r="936" spans="1:21" x14ac:dyDescent="0.3">
      <c r="A936" s="16">
        <v>44056</v>
      </c>
      <c r="B936" s="15">
        <v>25.36</v>
      </c>
      <c r="T936" s="16">
        <v>44056</v>
      </c>
      <c r="U936" s="15">
        <v>27.69</v>
      </c>
    </row>
    <row r="937" spans="1:21" x14ac:dyDescent="0.3">
      <c r="A937" s="16">
        <v>44055</v>
      </c>
      <c r="B937" s="15">
        <v>25.91</v>
      </c>
      <c r="T937" s="16">
        <v>44055</v>
      </c>
      <c r="U937" s="15">
        <v>28.26</v>
      </c>
    </row>
    <row r="938" spans="1:21" x14ac:dyDescent="0.3">
      <c r="A938" s="16">
        <v>44054</v>
      </c>
      <c r="B938" s="15">
        <v>26.14</v>
      </c>
      <c r="T938" s="16">
        <v>44054</v>
      </c>
      <c r="U938" s="15">
        <v>28.48</v>
      </c>
    </row>
    <row r="939" spans="1:21" x14ac:dyDescent="0.3">
      <c r="A939" s="16">
        <v>44053</v>
      </c>
      <c r="B939" s="15">
        <v>26.64</v>
      </c>
      <c r="T939" s="16">
        <v>44053</v>
      </c>
      <c r="U939" s="15">
        <v>29</v>
      </c>
    </row>
    <row r="940" spans="1:21" x14ac:dyDescent="0.3">
      <c r="A940" s="16">
        <v>44050</v>
      </c>
      <c r="B940" s="15">
        <v>26.35</v>
      </c>
      <c r="T940" s="16">
        <v>44050</v>
      </c>
      <c r="U940" s="15">
        <v>28.71</v>
      </c>
    </row>
    <row r="941" spans="1:21" x14ac:dyDescent="0.3">
      <c r="A941" s="16">
        <v>44049</v>
      </c>
      <c r="B941" s="15">
        <v>26.32</v>
      </c>
      <c r="T941" s="16">
        <v>44049</v>
      </c>
      <c r="U941" s="15">
        <v>28.7</v>
      </c>
    </row>
    <row r="942" spans="1:21" x14ac:dyDescent="0.3">
      <c r="A942" s="16">
        <v>44048</v>
      </c>
      <c r="B942" s="15">
        <v>26.7</v>
      </c>
      <c r="T942" s="16">
        <v>44048</v>
      </c>
      <c r="U942" s="15">
        <v>29.12</v>
      </c>
    </row>
    <row r="943" spans="1:21" x14ac:dyDescent="0.3">
      <c r="A943" s="16">
        <v>44047</v>
      </c>
      <c r="B943" s="15">
        <v>26.76</v>
      </c>
      <c r="T943" s="16">
        <v>44047</v>
      </c>
      <c r="U943" s="15">
        <v>29.19</v>
      </c>
    </row>
    <row r="944" spans="1:21" x14ac:dyDescent="0.3">
      <c r="A944" s="16">
        <v>44046</v>
      </c>
      <c r="B944" s="15">
        <v>26.05</v>
      </c>
      <c r="T944" s="16">
        <v>44046</v>
      </c>
      <c r="U944" s="15">
        <v>28.48</v>
      </c>
    </row>
    <row r="945" spans="1:21" x14ac:dyDescent="0.3">
      <c r="A945" s="16">
        <v>44043</v>
      </c>
      <c r="B945" s="15">
        <v>26.21</v>
      </c>
      <c r="T945" s="16">
        <v>44043</v>
      </c>
      <c r="U945" s="15">
        <v>28.6</v>
      </c>
    </row>
    <row r="946" spans="1:21" x14ac:dyDescent="0.3">
      <c r="A946" s="16">
        <v>44042</v>
      </c>
      <c r="B946" s="15">
        <v>25.31</v>
      </c>
      <c r="T946" s="16">
        <v>44042</v>
      </c>
      <c r="U946" s="15">
        <v>27.86</v>
      </c>
    </row>
    <row r="947" spans="1:21" x14ac:dyDescent="0.3">
      <c r="A947" s="16">
        <v>44041</v>
      </c>
      <c r="B947" s="15">
        <v>26.07</v>
      </c>
      <c r="T947" s="16">
        <v>44041</v>
      </c>
      <c r="U947" s="15">
        <v>28.49</v>
      </c>
    </row>
    <row r="948" spans="1:21" x14ac:dyDescent="0.3">
      <c r="A948" s="16">
        <v>44040</v>
      </c>
      <c r="B948" s="15">
        <v>25.64</v>
      </c>
      <c r="T948" s="16">
        <v>44040</v>
      </c>
      <c r="U948" s="15">
        <v>27.97</v>
      </c>
    </row>
    <row r="949" spans="1:21" x14ac:dyDescent="0.3">
      <c r="A949" s="16">
        <v>44039</v>
      </c>
      <c r="B949" s="15">
        <v>24.93</v>
      </c>
      <c r="T949" s="16">
        <v>44039</v>
      </c>
      <c r="U949" s="15">
        <v>27.19</v>
      </c>
    </row>
    <row r="950" spans="1:21" x14ac:dyDescent="0.3">
      <c r="A950" s="16">
        <v>44036</v>
      </c>
      <c r="B950" s="15">
        <v>26.29</v>
      </c>
      <c r="T950" s="16">
        <v>44036</v>
      </c>
      <c r="U950" s="15">
        <v>28.59</v>
      </c>
    </row>
    <row r="951" spans="1:21" x14ac:dyDescent="0.3">
      <c r="A951" s="16">
        <v>44035</v>
      </c>
      <c r="B951" s="15">
        <v>27.25</v>
      </c>
      <c r="T951" s="16">
        <v>44035</v>
      </c>
      <c r="U951" s="15">
        <v>29.55</v>
      </c>
    </row>
    <row r="952" spans="1:21" x14ac:dyDescent="0.3">
      <c r="A952" s="16">
        <v>44034</v>
      </c>
      <c r="B952" s="15">
        <v>26.56</v>
      </c>
      <c r="T952" s="16">
        <v>44034</v>
      </c>
      <c r="U952" s="15">
        <v>28.82</v>
      </c>
    </row>
    <row r="953" spans="1:21" x14ac:dyDescent="0.3">
      <c r="A953" s="16">
        <v>44033</v>
      </c>
      <c r="B953" s="15">
        <v>26.54</v>
      </c>
      <c r="T953" s="16">
        <v>44033</v>
      </c>
      <c r="U953" s="15">
        <v>28.75</v>
      </c>
    </row>
    <row r="954" spans="1:21" x14ac:dyDescent="0.3">
      <c r="A954" s="16">
        <v>44032</v>
      </c>
      <c r="B954" s="15">
        <v>26.09</v>
      </c>
      <c r="T954" s="16">
        <v>44032</v>
      </c>
      <c r="U954" s="15">
        <v>28.36</v>
      </c>
    </row>
    <row r="955" spans="1:21" x14ac:dyDescent="0.3">
      <c r="A955" s="16">
        <v>44029</v>
      </c>
      <c r="B955" s="15">
        <v>27.74</v>
      </c>
      <c r="T955" s="16">
        <v>44029</v>
      </c>
      <c r="U955" s="15">
        <v>30</v>
      </c>
    </row>
    <row r="956" spans="1:21" x14ac:dyDescent="0.3">
      <c r="A956" s="16">
        <v>44028</v>
      </c>
      <c r="B956" s="15">
        <v>26.52</v>
      </c>
      <c r="T956" s="16">
        <v>44028</v>
      </c>
      <c r="U956" s="15">
        <v>28.93</v>
      </c>
    </row>
    <row r="957" spans="1:21" x14ac:dyDescent="0.3">
      <c r="A957" s="16">
        <v>44027</v>
      </c>
      <c r="B957" s="15">
        <v>28.76</v>
      </c>
      <c r="T957" s="16">
        <v>44027</v>
      </c>
      <c r="U957" s="15">
        <v>30.77</v>
      </c>
    </row>
    <row r="958" spans="1:21" x14ac:dyDescent="0.3">
      <c r="A958" s="16">
        <v>44026</v>
      </c>
      <c r="B958" s="15">
        <v>29.56</v>
      </c>
      <c r="T958" s="16">
        <v>44026</v>
      </c>
      <c r="U958" s="15">
        <v>31.43</v>
      </c>
    </row>
    <row r="959" spans="1:21" x14ac:dyDescent="0.3">
      <c r="A959" s="16">
        <v>44025</v>
      </c>
      <c r="B959" s="15">
        <v>29.27</v>
      </c>
      <c r="T959" s="16">
        <v>44025</v>
      </c>
      <c r="U959" s="15">
        <v>31.08</v>
      </c>
    </row>
    <row r="960" spans="1:21" x14ac:dyDescent="0.3">
      <c r="A960" s="16">
        <v>44022</v>
      </c>
      <c r="B960" s="15">
        <v>28.94</v>
      </c>
      <c r="T960" s="16">
        <v>44022</v>
      </c>
      <c r="U960" s="15">
        <v>30.7</v>
      </c>
    </row>
    <row r="961" spans="1:21" x14ac:dyDescent="0.3">
      <c r="A961" s="16">
        <v>44021</v>
      </c>
      <c r="B961" s="15">
        <v>28.54</v>
      </c>
      <c r="T961" s="16">
        <v>44021</v>
      </c>
      <c r="U961" s="15">
        <v>30.29</v>
      </c>
    </row>
    <row r="962" spans="1:21" x14ac:dyDescent="0.3">
      <c r="A962" s="16">
        <v>44020</v>
      </c>
      <c r="B962" s="15">
        <v>29.24</v>
      </c>
      <c r="T962" s="16">
        <v>44020</v>
      </c>
      <c r="U962" s="15">
        <v>31</v>
      </c>
    </row>
    <row r="963" spans="1:21" x14ac:dyDescent="0.3">
      <c r="A963" s="16">
        <v>44019</v>
      </c>
      <c r="B963" s="15">
        <v>29.32</v>
      </c>
      <c r="T963" s="16">
        <v>44019</v>
      </c>
      <c r="U963" s="15">
        <v>31.06</v>
      </c>
    </row>
    <row r="964" spans="1:21" x14ac:dyDescent="0.3">
      <c r="A964" s="16">
        <v>44018</v>
      </c>
      <c r="B964" s="15">
        <v>29.2</v>
      </c>
      <c r="T964" s="16">
        <v>44018</v>
      </c>
      <c r="U964" s="15">
        <v>31.38</v>
      </c>
    </row>
    <row r="965" spans="1:21" x14ac:dyDescent="0.3">
      <c r="A965" s="16">
        <v>44015</v>
      </c>
      <c r="B965" s="15">
        <v>27.84</v>
      </c>
      <c r="T965" s="16">
        <v>44015</v>
      </c>
      <c r="U965" s="15">
        <v>29.56</v>
      </c>
    </row>
    <row r="966" spans="1:21" x14ac:dyDescent="0.3">
      <c r="A966" s="16">
        <v>44014</v>
      </c>
      <c r="B966" s="15">
        <v>27.3</v>
      </c>
      <c r="T966" s="16">
        <v>44014</v>
      </c>
      <c r="U966" s="15">
        <v>29.01</v>
      </c>
    </row>
    <row r="967" spans="1:21" x14ac:dyDescent="0.3">
      <c r="A967" s="16">
        <v>44013</v>
      </c>
      <c r="B967" s="15">
        <v>27.63</v>
      </c>
      <c r="T967" s="16">
        <v>44013</v>
      </c>
      <c r="U967" s="15">
        <v>29.36</v>
      </c>
    </row>
    <row r="968" spans="1:21" x14ac:dyDescent="0.3">
      <c r="A968" s="16">
        <v>44012</v>
      </c>
      <c r="B968" s="15">
        <v>26.9</v>
      </c>
      <c r="T968" s="16">
        <v>44012</v>
      </c>
      <c r="U968" s="15">
        <v>28.6</v>
      </c>
    </row>
    <row r="969" spans="1:21" x14ac:dyDescent="0.3">
      <c r="A969" s="16">
        <v>44011</v>
      </c>
      <c r="B969" s="15">
        <v>26.55</v>
      </c>
      <c r="T969" s="16">
        <v>44011</v>
      </c>
      <c r="U969" s="15">
        <v>28.23</v>
      </c>
    </row>
    <row r="970" spans="1:21" x14ac:dyDescent="0.3">
      <c r="A970" s="16">
        <v>44008</v>
      </c>
      <c r="B970" s="15">
        <v>24.66</v>
      </c>
      <c r="T970" s="16">
        <v>44008</v>
      </c>
      <c r="U970" s="15">
        <v>26.32</v>
      </c>
    </row>
    <row r="971" spans="1:21" x14ac:dyDescent="0.3">
      <c r="A971" s="16">
        <v>44007</v>
      </c>
      <c r="B971" s="15">
        <v>25.1</v>
      </c>
      <c r="T971" s="16">
        <v>44007</v>
      </c>
      <c r="U971" s="15">
        <v>26.77</v>
      </c>
    </row>
    <row r="972" spans="1:21" x14ac:dyDescent="0.3">
      <c r="A972" s="16">
        <v>44006</v>
      </c>
      <c r="B972" s="15">
        <v>25.33</v>
      </c>
      <c r="T972" s="16">
        <v>44006</v>
      </c>
      <c r="U972" s="15">
        <v>26.99</v>
      </c>
    </row>
    <row r="973" spans="1:21" x14ac:dyDescent="0.3">
      <c r="A973" s="16">
        <v>44005</v>
      </c>
      <c r="B973" s="15">
        <v>25.35</v>
      </c>
      <c r="T973" s="16">
        <v>44005</v>
      </c>
      <c r="U973" s="15">
        <v>27</v>
      </c>
    </row>
    <row r="974" spans="1:21" x14ac:dyDescent="0.3">
      <c r="A974" s="16">
        <v>44004</v>
      </c>
      <c r="B974" s="15">
        <v>24.47</v>
      </c>
      <c r="T974" s="16">
        <v>44004</v>
      </c>
      <c r="U974" s="15">
        <v>26.1</v>
      </c>
    </row>
    <row r="975" spans="1:21" x14ac:dyDescent="0.3">
      <c r="A975" s="16">
        <v>44001</v>
      </c>
      <c r="B975" s="15">
        <v>24.09</v>
      </c>
      <c r="T975" s="16">
        <v>44001</v>
      </c>
      <c r="U975" s="15">
        <v>25.74</v>
      </c>
    </row>
    <row r="976" spans="1:21" x14ac:dyDescent="0.3">
      <c r="A976" s="16">
        <v>44000</v>
      </c>
      <c r="B976" s="15">
        <v>24.4</v>
      </c>
      <c r="T976" s="16">
        <v>44000</v>
      </c>
      <c r="U976" s="15">
        <v>26.05</v>
      </c>
    </row>
    <row r="977" spans="1:21" x14ac:dyDescent="0.3">
      <c r="A977" s="16">
        <v>43999</v>
      </c>
      <c r="B977" s="15">
        <v>22.69</v>
      </c>
      <c r="T977" s="16">
        <v>43999</v>
      </c>
      <c r="U977" s="15">
        <v>24.32</v>
      </c>
    </row>
    <row r="978" spans="1:21" x14ac:dyDescent="0.3">
      <c r="A978" s="16">
        <v>43998</v>
      </c>
      <c r="B978" s="15">
        <v>22.71</v>
      </c>
      <c r="T978" s="16">
        <v>43998</v>
      </c>
      <c r="U978" s="15">
        <v>24.35</v>
      </c>
    </row>
    <row r="979" spans="1:21" x14ac:dyDescent="0.3">
      <c r="A979" s="16">
        <v>43997</v>
      </c>
      <c r="B979" s="15">
        <v>22.09</v>
      </c>
      <c r="T979" s="16">
        <v>43997</v>
      </c>
      <c r="U979" s="15">
        <v>23.74</v>
      </c>
    </row>
    <row r="980" spans="1:21" x14ac:dyDescent="0.3">
      <c r="A980" s="16">
        <v>43994</v>
      </c>
      <c r="B980" s="15">
        <v>21.93</v>
      </c>
      <c r="T980" s="16">
        <v>43994</v>
      </c>
      <c r="U980" s="15">
        <v>23.59</v>
      </c>
    </row>
    <row r="981" spans="1:21" x14ac:dyDescent="0.3">
      <c r="A981" s="16">
        <v>43993</v>
      </c>
      <c r="B981" s="15">
        <v>22.2</v>
      </c>
      <c r="T981" s="16">
        <v>43993</v>
      </c>
      <c r="U981" s="15">
        <v>23.85</v>
      </c>
    </row>
    <row r="982" spans="1:21" x14ac:dyDescent="0.3">
      <c r="A982" s="16">
        <v>43992</v>
      </c>
      <c r="B982" s="15">
        <v>22.84</v>
      </c>
      <c r="T982" s="16">
        <v>43992</v>
      </c>
      <c r="U982" s="15">
        <v>24.49</v>
      </c>
    </row>
    <row r="983" spans="1:21" x14ac:dyDescent="0.3">
      <c r="A983" s="16">
        <v>43991</v>
      </c>
      <c r="B983" s="15">
        <v>22.41</v>
      </c>
      <c r="T983" s="16">
        <v>43991</v>
      </c>
      <c r="U983" s="15">
        <v>24.06</v>
      </c>
    </row>
    <row r="984" spans="1:21" x14ac:dyDescent="0.3">
      <c r="A984" s="16">
        <v>43990</v>
      </c>
      <c r="B984" s="15">
        <v>22.64</v>
      </c>
      <c r="T984" s="16">
        <v>43990</v>
      </c>
      <c r="U984" s="15">
        <v>24.3</v>
      </c>
    </row>
    <row r="985" spans="1:21" x14ac:dyDescent="0.3">
      <c r="A985" s="16">
        <v>43987</v>
      </c>
      <c r="B985" s="15">
        <v>23.16</v>
      </c>
      <c r="T985" s="16">
        <v>43987</v>
      </c>
      <c r="U985" s="15">
        <v>24.84</v>
      </c>
    </row>
    <row r="986" spans="1:21" x14ac:dyDescent="0.3">
      <c r="A986" s="16">
        <v>43986</v>
      </c>
      <c r="B986" s="15">
        <v>22.13</v>
      </c>
      <c r="T986" s="16">
        <v>43986</v>
      </c>
      <c r="U986" s="15">
        <v>23.79</v>
      </c>
    </row>
    <row r="987" spans="1:21" x14ac:dyDescent="0.3">
      <c r="A987" s="16">
        <v>43985</v>
      </c>
      <c r="B987" s="15">
        <v>22</v>
      </c>
      <c r="T987" s="16">
        <v>43985</v>
      </c>
      <c r="U987" s="15">
        <v>23.66</v>
      </c>
    </row>
    <row r="988" spans="1:21" x14ac:dyDescent="0.3">
      <c r="A988" s="16">
        <v>43984</v>
      </c>
      <c r="B988" s="15">
        <v>21.99</v>
      </c>
      <c r="T988" s="16">
        <v>43984</v>
      </c>
      <c r="U988" s="15">
        <v>23.65</v>
      </c>
    </row>
    <row r="989" spans="1:21" x14ac:dyDescent="0.3">
      <c r="A989" s="16">
        <v>43983</v>
      </c>
      <c r="B989" s="15">
        <v>20.89</v>
      </c>
      <c r="T989" s="16">
        <v>43983</v>
      </c>
      <c r="U989" s="15">
        <v>22.56</v>
      </c>
    </row>
    <row r="990" spans="1:21" x14ac:dyDescent="0.3">
      <c r="A990" s="16">
        <v>43980</v>
      </c>
      <c r="B990" s="15">
        <v>21.32</v>
      </c>
      <c r="T990" s="16">
        <v>43980</v>
      </c>
      <c r="U990" s="15">
        <v>22.99</v>
      </c>
    </row>
    <row r="991" spans="1:21" x14ac:dyDescent="0.3">
      <c r="A991" s="16">
        <v>43979</v>
      </c>
      <c r="B991" s="15">
        <v>21.17</v>
      </c>
      <c r="T991" s="16">
        <v>43979</v>
      </c>
      <c r="U991" s="15">
        <v>22.85</v>
      </c>
    </row>
    <row r="992" spans="1:21" x14ac:dyDescent="0.3">
      <c r="A992" s="16">
        <v>43978</v>
      </c>
      <c r="B992" s="15">
        <v>21.24</v>
      </c>
      <c r="T992" s="16">
        <v>43978</v>
      </c>
      <c r="U992" s="15">
        <v>22.95</v>
      </c>
    </row>
    <row r="993" spans="1:21" x14ac:dyDescent="0.3">
      <c r="A993" s="16">
        <v>43977</v>
      </c>
      <c r="B993" s="15">
        <v>21.52</v>
      </c>
      <c r="T993" s="16">
        <v>43977</v>
      </c>
      <c r="U993" s="15">
        <v>23.22</v>
      </c>
    </row>
    <row r="994" spans="1:21" x14ac:dyDescent="0.3">
      <c r="A994" s="16">
        <v>43976</v>
      </c>
      <c r="B994" s="15">
        <v>21.52</v>
      </c>
      <c r="T994" s="16">
        <v>43976</v>
      </c>
      <c r="U994" s="15">
        <v>23.19</v>
      </c>
    </row>
    <row r="995" spans="1:21" x14ac:dyDescent="0.3">
      <c r="A995" s="16">
        <v>43973</v>
      </c>
      <c r="B995" s="15">
        <v>21.33</v>
      </c>
      <c r="T995" s="16">
        <v>43973</v>
      </c>
      <c r="U995" s="15">
        <v>23</v>
      </c>
    </row>
    <row r="996" spans="1:21" x14ac:dyDescent="0.3">
      <c r="A996" s="16">
        <v>43972</v>
      </c>
      <c r="B996" s="15">
        <v>21.11</v>
      </c>
      <c r="T996" s="16">
        <v>43972</v>
      </c>
      <c r="U996" s="15">
        <v>22.77</v>
      </c>
    </row>
    <row r="997" spans="1:21" x14ac:dyDescent="0.3">
      <c r="A997" s="16">
        <v>43971</v>
      </c>
      <c r="B997" s="15">
        <v>21.19</v>
      </c>
      <c r="T997" s="16">
        <v>43971</v>
      </c>
      <c r="U997" s="15">
        <v>22.86</v>
      </c>
    </row>
    <row r="998" spans="1:21" x14ac:dyDescent="0.3">
      <c r="A998" s="16">
        <v>43970</v>
      </c>
      <c r="B998" s="15">
        <v>19.91</v>
      </c>
      <c r="T998" s="16">
        <v>43970</v>
      </c>
      <c r="U998" s="15">
        <v>21.56</v>
      </c>
    </row>
    <row r="999" spans="1:21" x14ac:dyDescent="0.3">
      <c r="A999" s="16">
        <v>43969</v>
      </c>
      <c r="B999" s="15">
        <v>20.260000000000002</v>
      </c>
      <c r="T999" s="16">
        <v>43969</v>
      </c>
      <c r="U999" s="15">
        <v>21.94</v>
      </c>
    </row>
    <row r="1000" spans="1:21" x14ac:dyDescent="0.3">
      <c r="A1000" s="16">
        <v>43966</v>
      </c>
      <c r="B1000" s="15">
        <v>19.09</v>
      </c>
      <c r="T1000" s="16">
        <v>43966</v>
      </c>
      <c r="U1000" s="15">
        <v>20.77</v>
      </c>
    </row>
    <row r="1001" spans="1:21" x14ac:dyDescent="0.3">
      <c r="A1001" s="16">
        <v>43965</v>
      </c>
      <c r="B1001" s="15">
        <v>18.760000000000002</v>
      </c>
      <c r="T1001" s="16">
        <v>43965</v>
      </c>
      <c r="U1001" s="15">
        <v>20.43</v>
      </c>
    </row>
    <row r="1002" spans="1:21" x14ac:dyDescent="0.3">
      <c r="A1002" s="16">
        <v>43964</v>
      </c>
      <c r="B1002" s="15">
        <v>18.579999999999998</v>
      </c>
      <c r="T1002" s="16">
        <v>43964</v>
      </c>
      <c r="U1002" s="15">
        <v>20.27</v>
      </c>
    </row>
    <row r="1003" spans="1:21" x14ac:dyDescent="0.3">
      <c r="A1003" s="16">
        <v>43963</v>
      </c>
      <c r="B1003" s="15">
        <v>18.43</v>
      </c>
      <c r="T1003" s="16">
        <v>43963</v>
      </c>
      <c r="U1003" s="15">
        <v>20.11</v>
      </c>
    </row>
    <row r="1004" spans="1:21" x14ac:dyDescent="0.3">
      <c r="A1004" s="16">
        <v>43962</v>
      </c>
      <c r="B1004" s="15">
        <v>18.98</v>
      </c>
      <c r="T1004" s="16">
        <v>43962</v>
      </c>
      <c r="U1004" s="15">
        <v>20.66</v>
      </c>
    </row>
    <row r="1005" spans="1:21" x14ac:dyDescent="0.3">
      <c r="A1005" s="16">
        <v>43959</v>
      </c>
      <c r="B1005" s="15">
        <v>19.260000000000002</v>
      </c>
      <c r="T1005" s="16">
        <v>43959</v>
      </c>
      <c r="U1005" s="15">
        <v>20.95</v>
      </c>
    </row>
    <row r="1006" spans="1:21" x14ac:dyDescent="0.3">
      <c r="A1006" s="16">
        <v>43958</v>
      </c>
      <c r="B1006" s="15">
        <v>19.46</v>
      </c>
      <c r="T1006" s="16">
        <v>43958</v>
      </c>
      <c r="U1006" s="15">
        <v>21.13</v>
      </c>
    </row>
    <row r="1007" spans="1:21" x14ac:dyDescent="0.3">
      <c r="A1007" s="16">
        <v>43957</v>
      </c>
      <c r="B1007" s="15">
        <v>18.920000000000002</v>
      </c>
      <c r="T1007" s="16">
        <v>43957</v>
      </c>
      <c r="U1007" s="15">
        <v>20.65</v>
      </c>
    </row>
    <row r="1008" spans="1:21" x14ac:dyDescent="0.3">
      <c r="A1008" s="16">
        <v>43956</v>
      </c>
      <c r="B1008" s="15">
        <v>19.02</v>
      </c>
      <c r="T1008" s="16">
        <v>43956</v>
      </c>
      <c r="U1008" s="15">
        <v>20.74</v>
      </c>
    </row>
    <row r="1009" spans="1:21" x14ac:dyDescent="0.3">
      <c r="A1009" s="16">
        <v>43955</v>
      </c>
      <c r="B1009" s="15">
        <v>19.28</v>
      </c>
      <c r="T1009" s="16">
        <v>43955</v>
      </c>
      <c r="U1009" s="15">
        <v>21</v>
      </c>
    </row>
    <row r="1010" spans="1:21" x14ac:dyDescent="0.3">
      <c r="A1010" s="16">
        <v>43951</v>
      </c>
      <c r="B1010" s="15">
        <v>19.5</v>
      </c>
      <c r="T1010" s="16">
        <v>43952</v>
      </c>
      <c r="U1010" s="15">
        <v>20.62</v>
      </c>
    </row>
    <row r="1011" spans="1:21" x14ac:dyDescent="0.3">
      <c r="A1011" s="16">
        <v>43950</v>
      </c>
      <c r="B1011" s="15">
        <v>20.11</v>
      </c>
      <c r="T1011" s="16">
        <v>43951</v>
      </c>
      <c r="U1011" s="15">
        <v>21.22</v>
      </c>
    </row>
    <row r="1012" spans="1:21" x14ac:dyDescent="0.3">
      <c r="A1012" s="16">
        <v>43949</v>
      </c>
      <c r="B1012" s="15">
        <v>20.13</v>
      </c>
      <c r="T1012" s="16">
        <v>43950</v>
      </c>
      <c r="U1012" s="15">
        <v>21.82</v>
      </c>
    </row>
    <row r="1013" spans="1:21" x14ac:dyDescent="0.3">
      <c r="A1013" s="16">
        <v>43948</v>
      </c>
      <c r="B1013" s="15">
        <v>20.2</v>
      </c>
      <c r="T1013" s="16">
        <v>43949</v>
      </c>
      <c r="U1013" s="15">
        <v>21.85</v>
      </c>
    </row>
    <row r="1014" spans="1:21" x14ac:dyDescent="0.3">
      <c r="A1014" s="16">
        <v>43945</v>
      </c>
      <c r="B1014" s="15">
        <v>20.66</v>
      </c>
      <c r="T1014" s="16">
        <v>43948</v>
      </c>
      <c r="U1014" s="15">
        <v>21.95</v>
      </c>
    </row>
    <row r="1015" spans="1:21" x14ac:dyDescent="0.3">
      <c r="A1015" s="16">
        <v>43944</v>
      </c>
      <c r="B1015" s="15">
        <v>20.94</v>
      </c>
      <c r="T1015" s="16">
        <v>43945</v>
      </c>
      <c r="U1015" s="15">
        <v>22.38</v>
      </c>
    </row>
    <row r="1016" spans="1:21" x14ac:dyDescent="0.3">
      <c r="A1016" s="16">
        <v>43943</v>
      </c>
      <c r="B1016" s="15">
        <v>20.57</v>
      </c>
      <c r="T1016" s="16">
        <v>43944</v>
      </c>
      <c r="U1016" s="15">
        <v>22.67</v>
      </c>
    </row>
    <row r="1017" spans="1:21" x14ac:dyDescent="0.3">
      <c r="A1017" s="16">
        <v>43942</v>
      </c>
      <c r="B1017" s="15">
        <v>19.78</v>
      </c>
      <c r="T1017" s="16">
        <v>43943</v>
      </c>
      <c r="U1017" s="15">
        <v>22.3</v>
      </c>
    </row>
    <row r="1018" spans="1:21" x14ac:dyDescent="0.3">
      <c r="A1018" s="16">
        <v>43941</v>
      </c>
      <c r="B1018" s="15">
        <v>21.29</v>
      </c>
      <c r="T1018" s="16">
        <v>43942</v>
      </c>
      <c r="U1018" s="15">
        <v>21.46</v>
      </c>
    </row>
    <row r="1019" spans="1:21" x14ac:dyDescent="0.3">
      <c r="A1019" s="16">
        <v>43938</v>
      </c>
      <c r="B1019" s="15">
        <v>21.62</v>
      </c>
      <c r="T1019" s="16">
        <v>43941</v>
      </c>
      <c r="U1019" s="15">
        <v>22.97</v>
      </c>
    </row>
    <row r="1020" spans="1:21" x14ac:dyDescent="0.3">
      <c r="A1020" s="16">
        <v>43937</v>
      </c>
      <c r="B1020" s="15">
        <v>20.84</v>
      </c>
      <c r="T1020" s="16">
        <v>43938</v>
      </c>
      <c r="U1020" s="15">
        <v>23.3</v>
      </c>
    </row>
    <row r="1021" spans="1:21" x14ac:dyDescent="0.3">
      <c r="A1021" s="16">
        <v>43936</v>
      </c>
      <c r="B1021" s="15">
        <v>19.170000000000002</v>
      </c>
      <c r="T1021" s="16">
        <v>43937</v>
      </c>
      <c r="U1021" s="15">
        <v>22.51</v>
      </c>
    </row>
    <row r="1022" spans="1:21" x14ac:dyDescent="0.3">
      <c r="A1022" s="16">
        <v>43935</v>
      </c>
      <c r="B1022" s="15">
        <v>19.850000000000001</v>
      </c>
      <c r="T1022" s="16">
        <v>43936</v>
      </c>
      <c r="U1022" s="15">
        <v>20.81</v>
      </c>
    </row>
    <row r="1023" spans="1:21" x14ac:dyDescent="0.3">
      <c r="A1023" s="16">
        <v>43930</v>
      </c>
      <c r="B1023" s="15">
        <v>20.98</v>
      </c>
      <c r="T1023" s="16">
        <v>43935</v>
      </c>
      <c r="U1023" s="15">
        <v>21.4</v>
      </c>
    </row>
    <row r="1024" spans="1:21" x14ac:dyDescent="0.3">
      <c r="A1024" s="16">
        <v>43929</v>
      </c>
      <c r="B1024" s="15">
        <v>21.03</v>
      </c>
      <c r="T1024" s="16">
        <v>43930</v>
      </c>
      <c r="U1024" s="15">
        <v>22.7</v>
      </c>
    </row>
    <row r="1025" spans="1:21" x14ac:dyDescent="0.3">
      <c r="A1025" s="16">
        <v>43928</v>
      </c>
      <c r="B1025" s="15">
        <v>20.399999999999999</v>
      </c>
      <c r="T1025" s="16">
        <v>43929</v>
      </c>
      <c r="U1025" s="15">
        <v>22.77</v>
      </c>
    </row>
    <row r="1026" spans="1:21" x14ac:dyDescent="0.3">
      <c r="A1026" s="16">
        <v>43927</v>
      </c>
      <c r="B1026" s="15">
        <v>20.28</v>
      </c>
      <c r="T1026" s="16">
        <v>43928</v>
      </c>
      <c r="U1026" s="15">
        <v>22.14</v>
      </c>
    </row>
    <row r="1027" spans="1:21" x14ac:dyDescent="0.3">
      <c r="A1027" s="16">
        <v>43924</v>
      </c>
      <c r="B1027" s="15">
        <v>17.84</v>
      </c>
      <c r="T1027" s="16">
        <v>43927</v>
      </c>
      <c r="U1027" s="15">
        <v>22.01</v>
      </c>
    </row>
    <row r="1028" spans="1:21" x14ac:dyDescent="0.3">
      <c r="A1028" s="16">
        <v>43923</v>
      </c>
      <c r="B1028" s="15">
        <v>17.93</v>
      </c>
      <c r="T1028" s="16">
        <v>43924</v>
      </c>
      <c r="U1028" s="15">
        <v>19.579999999999998</v>
      </c>
    </row>
    <row r="1029" spans="1:21" x14ac:dyDescent="0.3">
      <c r="A1029" s="16">
        <v>43922</v>
      </c>
      <c r="B1029" s="15">
        <v>16.95</v>
      </c>
      <c r="T1029" s="16">
        <v>43923</v>
      </c>
      <c r="U1029" s="15">
        <v>19.66</v>
      </c>
    </row>
    <row r="1030" spans="1:21" x14ac:dyDescent="0.3">
      <c r="A1030" s="16">
        <v>43921</v>
      </c>
      <c r="B1030" s="15">
        <v>17.54</v>
      </c>
      <c r="T1030" s="16">
        <v>43922</v>
      </c>
      <c r="U1030" s="15">
        <v>18.670000000000002</v>
      </c>
    </row>
    <row r="1031" spans="1:21" x14ac:dyDescent="0.3">
      <c r="A1031" s="16">
        <v>43920</v>
      </c>
      <c r="B1031" s="15">
        <v>16.93</v>
      </c>
      <c r="T1031" s="16">
        <v>43921</v>
      </c>
      <c r="U1031" s="15">
        <v>19.27</v>
      </c>
    </row>
    <row r="1032" spans="1:21" x14ac:dyDescent="0.3">
      <c r="A1032" s="16">
        <v>43917</v>
      </c>
      <c r="B1032" s="15">
        <v>16.260000000000002</v>
      </c>
      <c r="T1032" s="16">
        <v>43920</v>
      </c>
      <c r="U1032" s="15">
        <v>18.64</v>
      </c>
    </row>
    <row r="1033" spans="1:21" x14ac:dyDescent="0.3">
      <c r="A1033" s="16">
        <v>43916</v>
      </c>
      <c r="B1033" s="15">
        <v>17.22</v>
      </c>
      <c r="T1033" s="16">
        <v>43917</v>
      </c>
      <c r="U1033" s="15">
        <v>17.98</v>
      </c>
    </row>
    <row r="1034" spans="1:21" x14ac:dyDescent="0.3">
      <c r="A1034" s="16">
        <v>43915</v>
      </c>
      <c r="B1034" s="15">
        <v>17.420000000000002</v>
      </c>
      <c r="T1034" s="16">
        <v>43916</v>
      </c>
      <c r="U1034" s="15">
        <v>18.96</v>
      </c>
    </row>
    <row r="1035" spans="1:21" x14ac:dyDescent="0.3">
      <c r="A1035" s="16">
        <v>43914</v>
      </c>
      <c r="B1035" s="15">
        <v>16.7</v>
      </c>
      <c r="T1035" s="16">
        <v>43915</v>
      </c>
      <c r="U1035" s="15">
        <v>19.12</v>
      </c>
    </row>
    <row r="1036" spans="1:21" x14ac:dyDescent="0.3">
      <c r="A1036" s="16">
        <v>43913</v>
      </c>
      <c r="B1036" s="15">
        <v>15.45</v>
      </c>
      <c r="T1036" s="16">
        <v>43914</v>
      </c>
      <c r="U1036" s="15">
        <v>18.41</v>
      </c>
    </row>
    <row r="1037" spans="1:21" x14ac:dyDescent="0.3">
      <c r="A1037" s="16">
        <v>43910</v>
      </c>
      <c r="B1037" s="15">
        <v>16.03</v>
      </c>
      <c r="T1037" s="16">
        <v>43913</v>
      </c>
      <c r="U1037" s="15">
        <v>17.16</v>
      </c>
    </row>
    <row r="1038" spans="1:21" x14ac:dyDescent="0.3">
      <c r="A1038" s="16">
        <v>43909</v>
      </c>
      <c r="B1038" s="15">
        <v>16.309999999999999</v>
      </c>
      <c r="T1038" s="16">
        <v>43910</v>
      </c>
      <c r="U1038" s="15">
        <v>17.649999999999999</v>
      </c>
    </row>
    <row r="1039" spans="1:21" x14ac:dyDescent="0.3">
      <c r="A1039" s="16">
        <v>43908</v>
      </c>
      <c r="B1039" s="15">
        <v>15.23</v>
      </c>
      <c r="T1039" s="16">
        <v>43909</v>
      </c>
      <c r="U1039" s="15">
        <v>18</v>
      </c>
    </row>
    <row r="1040" spans="1:21" x14ac:dyDescent="0.3">
      <c r="A1040" s="16">
        <v>43907</v>
      </c>
      <c r="B1040" s="15">
        <v>18.239999999999998</v>
      </c>
      <c r="T1040" s="16">
        <v>43908</v>
      </c>
      <c r="U1040" s="15">
        <v>16.850000000000001</v>
      </c>
    </row>
    <row r="1041" spans="1:21" x14ac:dyDescent="0.3">
      <c r="A1041" s="16">
        <v>43906</v>
      </c>
      <c r="B1041" s="15">
        <v>19.41</v>
      </c>
      <c r="T1041" s="16">
        <v>43907</v>
      </c>
      <c r="U1041" s="15">
        <v>19.739999999999998</v>
      </c>
    </row>
    <row r="1042" spans="1:21" x14ac:dyDescent="0.3">
      <c r="A1042" s="16">
        <v>43903</v>
      </c>
      <c r="B1042" s="15">
        <v>21.9</v>
      </c>
      <c r="T1042" s="16">
        <v>43906</v>
      </c>
      <c r="U1042" s="15">
        <v>20.65</v>
      </c>
    </row>
    <row r="1043" spans="1:21" x14ac:dyDescent="0.3">
      <c r="A1043" s="16">
        <v>43902</v>
      </c>
      <c r="B1043" s="15">
        <v>22.5</v>
      </c>
      <c r="T1043" s="16">
        <v>43903</v>
      </c>
      <c r="U1043" s="15">
        <v>23.05</v>
      </c>
    </row>
    <row r="1044" spans="1:21" x14ac:dyDescent="0.3">
      <c r="A1044" s="16">
        <v>43901</v>
      </c>
      <c r="B1044" s="15">
        <v>23.89</v>
      </c>
      <c r="T1044" s="16">
        <v>43902</v>
      </c>
      <c r="U1044" s="15">
        <v>23.63</v>
      </c>
    </row>
    <row r="1045" spans="1:21" x14ac:dyDescent="0.3">
      <c r="A1045" s="16">
        <v>43900</v>
      </c>
      <c r="B1045" s="15">
        <v>24.06</v>
      </c>
      <c r="T1045" s="16">
        <v>43901</v>
      </c>
      <c r="U1045" s="15">
        <v>25</v>
      </c>
    </row>
    <row r="1046" spans="1:21" x14ac:dyDescent="0.3">
      <c r="A1046" s="16">
        <v>43899</v>
      </c>
      <c r="B1046" s="15">
        <v>23.25</v>
      </c>
      <c r="T1046" s="16">
        <v>43900</v>
      </c>
      <c r="U1046" s="15">
        <v>25.16</v>
      </c>
    </row>
    <row r="1047" spans="1:21" x14ac:dyDescent="0.3">
      <c r="A1047" s="16">
        <v>43896</v>
      </c>
      <c r="B1047" s="15">
        <v>23.39</v>
      </c>
      <c r="T1047" s="16">
        <v>43899</v>
      </c>
      <c r="U1047" s="15">
        <v>24.34</v>
      </c>
    </row>
    <row r="1048" spans="1:21" x14ac:dyDescent="0.3">
      <c r="A1048" s="16">
        <v>43895</v>
      </c>
      <c r="B1048" s="15">
        <v>23.77</v>
      </c>
      <c r="T1048" s="16">
        <v>43896</v>
      </c>
      <c r="U1048" s="15">
        <v>24.49</v>
      </c>
    </row>
    <row r="1049" spans="1:21" x14ac:dyDescent="0.3">
      <c r="A1049" s="16">
        <v>43894</v>
      </c>
      <c r="B1049" s="15">
        <v>23.79</v>
      </c>
      <c r="T1049" s="16">
        <v>43895</v>
      </c>
      <c r="U1049" s="15">
        <v>24.87</v>
      </c>
    </row>
    <row r="1050" spans="1:21" x14ac:dyDescent="0.3">
      <c r="A1050" s="16">
        <v>43893</v>
      </c>
      <c r="B1050" s="15">
        <v>23.34</v>
      </c>
      <c r="T1050" s="16">
        <v>43894</v>
      </c>
      <c r="U1050" s="15">
        <v>24.9</v>
      </c>
    </row>
    <row r="1051" spans="1:21" x14ac:dyDescent="0.3">
      <c r="A1051" s="16">
        <v>43892</v>
      </c>
      <c r="B1051" s="15">
        <v>23.48</v>
      </c>
      <c r="T1051" s="16">
        <v>43893</v>
      </c>
      <c r="U1051" s="15">
        <v>24.43</v>
      </c>
    </row>
    <row r="1052" spans="1:21" x14ac:dyDescent="0.3">
      <c r="A1052" s="16">
        <v>43889</v>
      </c>
      <c r="B1052" s="15">
        <v>23.57</v>
      </c>
      <c r="T1052" s="16">
        <v>43892</v>
      </c>
      <c r="U1052" s="15">
        <v>24.59</v>
      </c>
    </row>
    <row r="1053" spans="1:21" x14ac:dyDescent="0.3">
      <c r="A1053" s="16">
        <v>43888</v>
      </c>
      <c r="B1053" s="15">
        <v>23.57</v>
      </c>
      <c r="T1053" s="16">
        <v>43889</v>
      </c>
      <c r="U1053" s="15">
        <v>24.68</v>
      </c>
    </row>
    <row r="1054" spans="1:21" x14ac:dyDescent="0.3">
      <c r="A1054" s="16">
        <v>43887</v>
      </c>
      <c r="B1054" s="15">
        <v>24.23</v>
      </c>
      <c r="T1054" s="16">
        <v>43888</v>
      </c>
      <c r="U1054" s="15">
        <v>24.68</v>
      </c>
    </row>
    <row r="1055" spans="1:21" x14ac:dyDescent="0.3">
      <c r="A1055" s="16">
        <v>43886</v>
      </c>
      <c r="B1055" s="15">
        <v>24.14</v>
      </c>
      <c r="T1055" s="16">
        <v>43887</v>
      </c>
      <c r="U1055" s="15">
        <v>25.35</v>
      </c>
    </row>
    <row r="1056" spans="1:21" x14ac:dyDescent="0.3">
      <c r="A1056" s="16">
        <v>43885</v>
      </c>
      <c r="B1056" s="15">
        <v>24.53</v>
      </c>
      <c r="T1056" s="16">
        <v>43886</v>
      </c>
      <c r="U1056" s="15">
        <v>25.28</v>
      </c>
    </row>
    <row r="1057" spans="1:21" x14ac:dyDescent="0.3">
      <c r="A1057" s="16">
        <v>43882</v>
      </c>
      <c r="B1057" s="15">
        <v>25.56</v>
      </c>
      <c r="T1057" s="16">
        <v>43885</v>
      </c>
      <c r="U1057" s="15">
        <v>25.66</v>
      </c>
    </row>
    <row r="1058" spans="1:21" x14ac:dyDescent="0.3">
      <c r="A1058" s="16">
        <v>43881</v>
      </c>
      <c r="B1058" s="15">
        <v>25.59</v>
      </c>
      <c r="T1058" s="16">
        <v>43882</v>
      </c>
      <c r="U1058" s="15">
        <v>26.69</v>
      </c>
    </row>
    <row r="1059" spans="1:21" x14ac:dyDescent="0.3">
      <c r="A1059" s="16">
        <v>43880</v>
      </c>
      <c r="B1059" s="15">
        <v>25.66</v>
      </c>
      <c r="T1059" s="16">
        <v>43881</v>
      </c>
      <c r="U1059" s="15">
        <v>26.72</v>
      </c>
    </row>
    <row r="1060" spans="1:21" x14ac:dyDescent="0.3">
      <c r="A1060" s="16">
        <v>43879</v>
      </c>
      <c r="B1060" s="15">
        <v>25.09</v>
      </c>
      <c r="T1060" s="16">
        <v>43880</v>
      </c>
      <c r="U1060" s="15">
        <v>26.79</v>
      </c>
    </row>
    <row r="1061" spans="1:21" x14ac:dyDescent="0.3">
      <c r="A1061" s="16">
        <v>43878</v>
      </c>
      <c r="B1061" s="15">
        <v>24.99</v>
      </c>
      <c r="T1061" s="16">
        <v>43879</v>
      </c>
      <c r="U1061" s="15">
        <v>26.22</v>
      </c>
    </row>
    <row r="1062" spans="1:21" x14ac:dyDescent="0.3">
      <c r="A1062" s="16">
        <v>43875</v>
      </c>
      <c r="B1062" s="15">
        <v>24.23</v>
      </c>
      <c r="T1062" s="16">
        <v>43878</v>
      </c>
      <c r="U1062" s="15">
        <v>26.12</v>
      </c>
    </row>
    <row r="1063" spans="1:21" x14ac:dyDescent="0.3">
      <c r="A1063" s="16">
        <v>43874</v>
      </c>
      <c r="B1063" s="15">
        <v>24.34</v>
      </c>
      <c r="T1063" s="16">
        <v>43875</v>
      </c>
      <c r="U1063" s="15">
        <v>25.35</v>
      </c>
    </row>
    <row r="1064" spans="1:21" x14ac:dyDescent="0.3">
      <c r="A1064" s="16">
        <v>43873</v>
      </c>
      <c r="B1064" s="15">
        <v>23.83</v>
      </c>
      <c r="T1064" s="16">
        <v>43874</v>
      </c>
      <c r="U1064" s="15">
        <v>25.46</v>
      </c>
    </row>
    <row r="1065" spans="1:21" x14ac:dyDescent="0.3">
      <c r="A1065" s="16">
        <v>43872</v>
      </c>
      <c r="B1065" s="15">
        <v>23.25</v>
      </c>
      <c r="T1065" s="16">
        <v>43873</v>
      </c>
      <c r="U1065" s="15">
        <v>24.95</v>
      </c>
    </row>
    <row r="1066" spans="1:21" x14ac:dyDescent="0.3">
      <c r="A1066" s="16">
        <v>43871</v>
      </c>
      <c r="B1066" s="15">
        <v>23.1</v>
      </c>
      <c r="T1066" s="16">
        <v>43872</v>
      </c>
      <c r="U1066" s="15">
        <v>24.38</v>
      </c>
    </row>
    <row r="1067" spans="1:21" x14ac:dyDescent="0.3">
      <c r="A1067" s="16">
        <v>43868</v>
      </c>
      <c r="B1067" s="15">
        <v>23.27</v>
      </c>
      <c r="T1067" s="16">
        <v>43871</v>
      </c>
      <c r="U1067" s="15">
        <v>24.22</v>
      </c>
    </row>
    <row r="1068" spans="1:21" x14ac:dyDescent="0.3">
      <c r="A1068" s="16">
        <v>43867</v>
      </c>
      <c r="B1068" s="15">
        <v>23.5</v>
      </c>
      <c r="T1068" s="16">
        <v>43868</v>
      </c>
      <c r="U1068" s="15">
        <v>24.39</v>
      </c>
    </row>
    <row r="1069" spans="1:21" x14ac:dyDescent="0.3">
      <c r="A1069" s="16">
        <v>43866</v>
      </c>
      <c r="B1069" s="15">
        <v>23.71</v>
      </c>
      <c r="T1069" s="16">
        <v>43867</v>
      </c>
      <c r="U1069" s="15">
        <v>24.61</v>
      </c>
    </row>
    <row r="1070" spans="1:21" x14ac:dyDescent="0.3">
      <c r="A1070" s="16">
        <v>43865</v>
      </c>
      <c r="B1070" s="15">
        <v>23.29</v>
      </c>
      <c r="T1070" s="16">
        <v>43866</v>
      </c>
      <c r="U1070" s="15">
        <v>24.82</v>
      </c>
    </row>
    <row r="1071" spans="1:21" x14ac:dyDescent="0.3">
      <c r="A1071" s="16">
        <v>43864</v>
      </c>
      <c r="B1071" s="15">
        <v>23.14</v>
      </c>
      <c r="T1071" s="16">
        <v>43865</v>
      </c>
      <c r="U1071" s="15">
        <v>24.43</v>
      </c>
    </row>
    <row r="1072" spans="1:21" x14ac:dyDescent="0.3">
      <c r="A1072" s="16">
        <v>43861</v>
      </c>
      <c r="B1072" s="15">
        <v>23.8</v>
      </c>
      <c r="T1072" s="16">
        <v>43864</v>
      </c>
      <c r="U1072" s="15">
        <v>24.28</v>
      </c>
    </row>
    <row r="1073" spans="1:21" x14ac:dyDescent="0.3">
      <c r="A1073" s="16">
        <v>43860</v>
      </c>
      <c r="B1073" s="15">
        <v>23.66</v>
      </c>
      <c r="T1073" s="16">
        <v>43861</v>
      </c>
      <c r="U1073" s="15">
        <v>24.95</v>
      </c>
    </row>
    <row r="1074" spans="1:21" x14ac:dyDescent="0.3">
      <c r="A1074" s="16">
        <v>43859</v>
      </c>
      <c r="B1074" s="15">
        <v>23.91</v>
      </c>
      <c r="T1074" s="16">
        <v>43860</v>
      </c>
      <c r="U1074" s="15">
        <v>24.81</v>
      </c>
    </row>
    <row r="1075" spans="1:21" x14ac:dyDescent="0.3">
      <c r="A1075" s="16">
        <v>43858</v>
      </c>
      <c r="B1075" s="15">
        <v>24.58</v>
      </c>
      <c r="T1075" s="16">
        <v>43859</v>
      </c>
      <c r="U1075" s="15">
        <v>25.1</v>
      </c>
    </row>
    <row r="1076" spans="1:21" x14ac:dyDescent="0.3">
      <c r="A1076" s="16">
        <v>43857</v>
      </c>
      <c r="B1076" s="15">
        <v>24.51</v>
      </c>
      <c r="T1076" s="16">
        <v>43858</v>
      </c>
      <c r="U1076" s="15">
        <v>25.78</v>
      </c>
    </row>
    <row r="1077" spans="1:21" x14ac:dyDescent="0.3">
      <c r="A1077" s="16">
        <v>43854</v>
      </c>
      <c r="B1077" s="15">
        <v>24.31</v>
      </c>
      <c r="T1077" s="16">
        <v>43857</v>
      </c>
      <c r="U1077" s="15">
        <v>25.73</v>
      </c>
    </row>
    <row r="1078" spans="1:21" x14ac:dyDescent="0.3">
      <c r="A1078" s="16">
        <v>43853</v>
      </c>
      <c r="B1078" s="15">
        <v>24.62</v>
      </c>
      <c r="T1078" s="16">
        <v>43854</v>
      </c>
      <c r="U1078" s="15">
        <v>25.57</v>
      </c>
    </row>
    <row r="1079" spans="1:21" x14ac:dyDescent="0.3">
      <c r="A1079" s="16">
        <v>43852</v>
      </c>
      <c r="B1079" s="15">
        <v>24.94</v>
      </c>
      <c r="T1079" s="16">
        <v>43853</v>
      </c>
      <c r="U1079" s="15">
        <v>25.91</v>
      </c>
    </row>
    <row r="1080" spans="1:21" x14ac:dyDescent="0.3">
      <c r="A1080" s="16">
        <v>43851</v>
      </c>
      <c r="B1080" s="15">
        <v>24.85</v>
      </c>
      <c r="T1080" s="16">
        <v>43852</v>
      </c>
      <c r="U1080" s="15">
        <v>26.23</v>
      </c>
    </row>
    <row r="1081" spans="1:21" x14ac:dyDescent="0.3">
      <c r="A1081" s="16">
        <v>43850</v>
      </c>
      <c r="B1081" s="15">
        <v>25.1</v>
      </c>
      <c r="T1081" s="16">
        <v>43851</v>
      </c>
      <c r="U1081" s="15">
        <v>26.14</v>
      </c>
    </row>
    <row r="1082" spans="1:21" x14ac:dyDescent="0.3">
      <c r="A1082" s="16">
        <v>43847</v>
      </c>
      <c r="B1082" s="15">
        <v>25.36</v>
      </c>
      <c r="T1082" s="16">
        <v>43850</v>
      </c>
      <c r="U1082" s="15">
        <v>26.39</v>
      </c>
    </row>
    <row r="1083" spans="1:21" x14ac:dyDescent="0.3">
      <c r="A1083" s="16">
        <v>43846</v>
      </c>
      <c r="B1083" s="15">
        <v>24.77</v>
      </c>
      <c r="T1083" s="16">
        <v>43847</v>
      </c>
      <c r="U1083" s="15">
        <v>26.66</v>
      </c>
    </row>
    <row r="1084" spans="1:21" x14ac:dyDescent="0.3">
      <c r="A1084" s="16">
        <v>43845</v>
      </c>
      <c r="B1084" s="15">
        <v>24.42</v>
      </c>
      <c r="T1084" s="16">
        <v>43846</v>
      </c>
      <c r="U1084" s="15">
        <v>26.06</v>
      </c>
    </row>
    <row r="1085" spans="1:21" x14ac:dyDescent="0.3">
      <c r="A1085" s="16">
        <v>43844</v>
      </c>
      <c r="B1085" s="15">
        <v>23.76</v>
      </c>
      <c r="T1085" s="16">
        <v>43845</v>
      </c>
      <c r="U1085" s="15">
        <v>25.73</v>
      </c>
    </row>
    <row r="1086" spans="1:21" x14ac:dyDescent="0.3">
      <c r="A1086" s="16">
        <v>43843</v>
      </c>
      <c r="B1086" s="15">
        <v>24.05</v>
      </c>
      <c r="T1086" s="16">
        <v>43844</v>
      </c>
      <c r="U1086" s="15">
        <v>25.06</v>
      </c>
    </row>
    <row r="1087" spans="1:21" x14ac:dyDescent="0.3">
      <c r="A1087" s="16">
        <v>43840</v>
      </c>
      <c r="B1087" s="15">
        <v>24.11</v>
      </c>
      <c r="T1087" s="16">
        <v>43843</v>
      </c>
      <c r="U1087" s="15">
        <v>25.35</v>
      </c>
    </row>
    <row r="1088" spans="1:21" x14ac:dyDescent="0.3">
      <c r="A1088" s="16">
        <v>43839</v>
      </c>
      <c r="B1088" s="15">
        <v>24.58</v>
      </c>
      <c r="T1088" s="16">
        <v>43840</v>
      </c>
      <c r="U1088" s="15">
        <v>25.43</v>
      </c>
    </row>
    <row r="1089" spans="1:21" x14ac:dyDescent="0.3">
      <c r="A1089" s="16">
        <v>43838</v>
      </c>
      <c r="B1089" s="15">
        <v>23.97</v>
      </c>
      <c r="T1089" s="16">
        <v>43839</v>
      </c>
      <c r="U1089" s="15">
        <v>25.9</v>
      </c>
    </row>
    <row r="1090" spans="1:21" x14ac:dyDescent="0.3">
      <c r="A1090" s="16">
        <v>43837</v>
      </c>
      <c r="B1090" s="15">
        <v>24.45</v>
      </c>
      <c r="T1090" s="16">
        <v>43838</v>
      </c>
      <c r="U1090" s="15">
        <v>25.3</v>
      </c>
    </row>
    <row r="1091" spans="1:21" x14ac:dyDescent="0.3">
      <c r="A1091" s="16">
        <v>43836</v>
      </c>
      <c r="B1091" s="15">
        <v>24.13</v>
      </c>
      <c r="T1091" s="16">
        <v>43837</v>
      </c>
      <c r="U1091" s="15">
        <v>25.77</v>
      </c>
    </row>
    <row r="1092" spans="1:21" x14ac:dyDescent="0.3">
      <c r="A1092" s="16">
        <v>43833</v>
      </c>
      <c r="B1092" s="15">
        <v>24.86</v>
      </c>
      <c r="T1092" s="16">
        <v>43836</v>
      </c>
      <c r="U1092" s="15">
        <v>25.45</v>
      </c>
    </row>
    <row r="1093" spans="1:21" x14ac:dyDescent="0.3">
      <c r="A1093" s="16">
        <v>43832</v>
      </c>
      <c r="B1093" s="15">
        <v>24.24</v>
      </c>
      <c r="T1093" s="16">
        <v>43833</v>
      </c>
      <c r="U1093" s="15">
        <v>26.21</v>
      </c>
    </row>
    <row r="1094" spans="1:21" x14ac:dyDescent="0.3">
      <c r="A1094" s="16">
        <v>43829</v>
      </c>
      <c r="B1094" s="15">
        <v>24.93</v>
      </c>
      <c r="T1094" s="16">
        <v>43832</v>
      </c>
      <c r="U1094" s="15">
        <v>25.61</v>
      </c>
    </row>
    <row r="1095" spans="1:21" x14ac:dyDescent="0.3">
      <c r="A1095" s="16">
        <v>43826</v>
      </c>
      <c r="B1095" s="15">
        <v>26.56</v>
      </c>
      <c r="T1095" s="16">
        <v>43830</v>
      </c>
      <c r="U1095" s="15">
        <v>25.89</v>
      </c>
    </row>
    <row r="1096" spans="1:21" x14ac:dyDescent="0.3">
      <c r="A1096" s="16">
        <v>43822</v>
      </c>
      <c r="B1096" s="15">
        <v>26.41</v>
      </c>
      <c r="T1096" s="16">
        <v>43829</v>
      </c>
      <c r="U1096" s="15">
        <v>26.34</v>
      </c>
    </row>
    <row r="1097" spans="1:21" x14ac:dyDescent="0.3">
      <c r="A1097" s="16">
        <v>43819</v>
      </c>
      <c r="B1097" s="15">
        <v>26.53</v>
      </c>
      <c r="T1097" s="16">
        <v>43826</v>
      </c>
      <c r="U1097" s="15">
        <v>27.96</v>
      </c>
    </row>
    <row r="1098" spans="1:21" x14ac:dyDescent="0.3">
      <c r="A1098" s="16">
        <v>43816</v>
      </c>
      <c r="B1098" s="15">
        <v>25.92</v>
      </c>
      <c r="T1098" s="16">
        <v>43825</v>
      </c>
      <c r="U1098" s="15">
        <v>27.33</v>
      </c>
    </row>
    <row r="1099" spans="1:21" x14ac:dyDescent="0.3">
      <c r="A1099" s="16">
        <v>43815</v>
      </c>
      <c r="B1099" s="15">
        <v>24.86</v>
      </c>
      <c r="T1099" s="16">
        <v>43823</v>
      </c>
      <c r="U1099" s="15">
        <v>27.33</v>
      </c>
    </row>
    <row r="1100" spans="1:21" x14ac:dyDescent="0.3">
      <c r="A1100" s="16">
        <v>43812</v>
      </c>
      <c r="B1100" s="15">
        <v>24.02</v>
      </c>
      <c r="T1100" s="16">
        <v>43822</v>
      </c>
      <c r="U1100" s="15">
        <v>27.79</v>
      </c>
    </row>
    <row r="1101" spans="1:21" x14ac:dyDescent="0.3">
      <c r="A1101" s="16">
        <v>43811</v>
      </c>
      <c r="B1101" s="15">
        <v>25.07</v>
      </c>
      <c r="T1101" s="16">
        <v>43819</v>
      </c>
      <c r="U1101" s="15">
        <v>27.92</v>
      </c>
    </row>
    <row r="1102" spans="1:21" x14ac:dyDescent="0.3">
      <c r="A1102" s="16">
        <v>43810</v>
      </c>
      <c r="B1102" s="15">
        <v>24.48</v>
      </c>
      <c r="T1102" s="16">
        <v>43818</v>
      </c>
      <c r="U1102" s="15">
        <v>28.09</v>
      </c>
    </row>
    <row r="1103" spans="1:21" x14ac:dyDescent="0.3">
      <c r="A1103" s="16">
        <v>43809</v>
      </c>
      <c r="B1103" s="15">
        <v>24.94</v>
      </c>
      <c r="T1103" s="16">
        <v>43817</v>
      </c>
      <c r="U1103" s="15">
        <v>27.84</v>
      </c>
    </row>
    <row r="1104" spans="1:21" x14ac:dyDescent="0.3">
      <c r="A1104" s="16">
        <v>43808</v>
      </c>
      <c r="B1104" s="15">
        <v>25.13</v>
      </c>
      <c r="T1104" s="16">
        <v>43816</v>
      </c>
      <c r="U1104" s="15">
        <v>27.32</v>
      </c>
    </row>
    <row r="1105" spans="1:21" x14ac:dyDescent="0.3">
      <c r="A1105" s="16">
        <v>43805</v>
      </c>
      <c r="B1105" s="15">
        <v>24.94</v>
      </c>
      <c r="T1105" s="16">
        <v>43815</v>
      </c>
      <c r="U1105" s="15">
        <v>25.88</v>
      </c>
    </row>
    <row r="1106" spans="1:21" x14ac:dyDescent="0.3">
      <c r="A1106" s="16">
        <v>43804</v>
      </c>
      <c r="B1106" s="15">
        <v>24.69</v>
      </c>
      <c r="T1106" s="16">
        <v>43812</v>
      </c>
      <c r="U1106" s="15">
        <v>25.07</v>
      </c>
    </row>
    <row r="1107" spans="1:21" x14ac:dyDescent="0.3">
      <c r="A1107" s="16">
        <v>43803</v>
      </c>
      <c r="B1107" s="15">
        <v>24.74</v>
      </c>
      <c r="T1107" s="16">
        <v>43811</v>
      </c>
      <c r="U1107" s="15">
        <v>26.15</v>
      </c>
    </row>
    <row r="1108" spans="1:21" x14ac:dyDescent="0.3">
      <c r="A1108" s="16">
        <v>43802</v>
      </c>
      <c r="B1108" s="15">
        <v>24</v>
      </c>
      <c r="T1108" s="16">
        <v>43810</v>
      </c>
      <c r="U1108" s="15">
        <v>25.55</v>
      </c>
    </row>
    <row r="1109" spans="1:21" x14ac:dyDescent="0.3">
      <c r="A1109" s="16">
        <v>43801</v>
      </c>
      <c r="B1109" s="15">
        <v>24.33</v>
      </c>
      <c r="T1109" s="16">
        <v>43809</v>
      </c>
      <c r="U1109" s="15">
        <v>26.04</v>
      </c>
    </row>
    <row r="1110" spans="1:21" x14ac:dyDescent="0.3">
      <c r="A1110" s="16">
        <v>43798</v>
      </c>
      <c r="B1110" s="15">
        <v>25.22</v>
      </c>
      <c r="T1110" s="16">
        <v>43808</v>
      </c>
      <c r="U1110" s="15">
        <v>26.23</v>
      </c>
    </row>
    <row r="1111" spans="1:21" x14ac:dyDescent="0.3">
      <c r="A1111" s="16">
        <v>43797</v>
      </c>
      <c r="B1111" s="15">
        <v>25.01</v>
      </c>
      <c r="T1111" s="16">
        <v>43805</v>
      </c>
      <c r="U1111" s="15">
        <v>26.04</v>
      </c>
    </row>
    <row r="1112" spans="1:21" x14ac:dyDescent="0.3">
      <c r="A1112" s="16">
        <v>43796</v>
      </c>
      <c r="B1112" s="15">
        <v>25.11</v>
      </c>
      <c r="T1112" s="16">
        <v>43804</v>
      </c>
      <c r="U1112" s="15">
        <v>25.79</v>
      </c>
    </row>
    <row r="1113" spans="1:21" x14ac:dyDescent="0.3">
      <c r="A1113" s="16">
        <v>43795</v>
      </c>
      <c r="B1113" s="15">
        <v>24.37</v>
      </c>
      <c r="T1113" s="16">
        <v>43803</v>
      </c>
      <c r="U1113" s="15">
        <v>25.84</v>
      </c>
    </row>
    <row r="1114" spans="1:21" x14ac:dyDescent="0.3">
      <c r="A1114" s="16">
        <v>43794</v>
      </c>
      <c r="B1114" s="15">
        <v>24.43</v>
      </c>
      <c r="T1114" s="16">
        <v>43802</v>
      </c>
      <c r="U1114" s="15">
        <v>25.1</v>
      </c>
    </row>
    <row r="1115" spans="1:21" x14ac:dyDescent="0.3">
      <c r="A1115" s="16">
        <v>43791</v>
      </c>
      <c r="B1115" s="15">
        <v>24.57</v>
      </c>
      <c r="T1115" s="16">
        <v>43801</v>
      </c>
      <c r="U1115" s="15">
        <v>25.42</v>
      </c>
    </row>
    <row r="1116" spans="1:21" x14ac:dyDescent="0.3">
      <c r="A1116" s="16">
        <v>43790</v>
      </c>
      <c r="B1116" s="15">
        <v>23.93</v>
      </c>
      <c r="T1116" s="16">
        <v>43798</v>
      </c>
      <c r="U1116" s="15">
        <v>26.3</v>
      </c>
    </row>
    <row r="1117" spans="1:21" x14ac:dyDescent="0.3">
      <c r="A1117" s="16">
        <v>43789</v>
      </c>
      <c r="B1117" s="15">
        <v>24.02</v>
      </c>
      <c r="T1117" s="16">
        <v>43797</v>
      </c>
      <c r="U1117" s="15">
        <v>26.09</v>
      </c>
    </row>
    <row r="1118" spans="1:21" x14ac:dyDescent="0.3">
      <c r="A1118" s="16">
        <v>43788</v>
      </c>
      <c r="B1118" s="15">
        <v>23.43</v>
      </c>
      <c r="T1118" s="16">
        <v>43796</v>
      </c>
      <c r="U1118" s="15">
        <v>26.2</v>
      </c>
    </row>
    <row r="1119" spans="1:21" x14ac:dyDescent="0.3">
      <c r="A1119" s="16">
        <v>43787</v>
      </c>
      <c r="B1119" s="15">
        <v>23.39</v>
      </c>
      <c r="T1119" s="16">
        <v>43795</v>
      </c>
      <c r="U1119" s="15">
        <v>25.47</v>
      </c>
    </row>
    <row r="1120" spans="1:21" x14ac:dyDescent="0.3">
      <c r="A1120" s="16">
        <v>43784</v>
      </c>
      <c r="B1120" s="15">
        <v>23.84</v>
      </c>
      <c r="T1120" s="16">
        <v>43794</v>
      </c>
      <c r="U1120" s="15">
        <v>25.52</v>
      </c>
    </row>
    <row r="1121" spans="1:21" x14ac:dyDescent="0.3">
      <c r="A1121" s="16">
        <v>43783</v>
      </c>
      <c r="B1121" s="15">
        <v>23.95</v>
      </c>
      <c r="T1121" s="16">
        <v>43791</v>
      </c>
      <c r="U1121" s="15">
        <v>25.67</v>
      </c>
    </row>
    <row r="1122" spans="1:21" x14ac:dyDescent="0.3">
      <c r="A1122" s="16">
        <v>43782</v>
      </c>
      <c r="B1122" s="15">
        <v>24.38</v>
      </c>
      <c r="T1122" s="16">
        <v>43790</v>
      </c>
      <c r="U1122" s="15">
        <v>25.02</v>
      </c>
    </row>
    <row r="1123" spans="1:21" x14ac:dyDescent="0.3">
      <c r="A1123" s="16">
        <v>43781</v>
      </c>
      <c r="B1123" s="15">
        <v>24.11</v>
      </c>
      <c r="T1123" s="16">
        <v>43789</v>
      </c>
      <c r="U1123" s="15">
        <v>25.11</v>
      </c>
    </row>
    <row r="1124" spans="1:21" x14ac:dyDescent="0.3">
      <c r="A1124" s="16">
        <v>43777</v>
      </c>
      <c r="B1124" s="15">
        <v>24.83</v>
      </c>
      <c r="T1124" s="16">
        <v>43788</v>
      </c>
      <c r="U1124" s="15">
        <v>24.53</v>
      </c>
    </row>
    <row r="1125" spans="1:21" x14ac:dyDescent="0.3">
      <c r="A1125" s="16">
        <v>43776</v>
      </c>
      <c r="B1125" s="15">
        <v>24.93</v>
      </c>
      <c r="T1125" s="16">
        <v>43787</v>
      </c>
      <c r="U1125" s="15">
        <v>24.49</v>
      </c>
    </row>
    <row r="1126" spans="1:21" x14ac:dyDescent="0.3">
      <c r="A1126" s="16">
        <v>43775</v>
      </c>
      <c r="B1126" s="15">
        <v>24.78</v>
      </c>
      <c r="T1126" s="16">
        <v>43784</v>
      </c>
      <c r="U1126" s="15">
        <v>24.93</v>
      </c>
    </row>
    <row r="1127" spans="1:21" x14ac:dyDescent="0.3">
      <c r="A1127" s="16">
        <v>43774</v>
      </c>
      <c r="B1127" s="15">
        <v>25.5</v>
      </c>
      <c r="T1127" s="16">
        <v>43783</v>
      </c>
      <c r="U1127" s="15">
        <v>25.03</v>
      </c>
    </row>
    <row r="1128" spans="1:21" x14ac:dyDescent="0.3">
      <c r="A1128" s="16">
        <v>43773</v>
      </c>
      <c r="B1128" s="15">
        <v>25.62</v>
      </c>
      <c r="T1128" s="16">
        <v>43782</v>
      </c>
      <c r="U1128" s="15">
        <v>25.46</v>
      </c>
    </row>
    <row r="1129" spans="1:21" x14ac:dyDescent="0.3">
      <c r="A1129" s="16">
        <v>43770</v>
      </c>
      <c r="B1129" s="15">
        <v>25.28</v>
      </c>
      <c r="T1129" s="16">
        <v>43781</v>
      </c>
      <c r="U1129" s="15">
        <v>25.19</v>
      </c>
    </row>
    <row r="1130" spans="1:21" x14ac:dyDescent="0.3">
      <c r="A1130" s="16">
        <v>43769</v>
      </c>
      <c r="B1130" s="15">
        <v>25.61</v>
      </c>
      <c r="T1130" s="16">
        <v>43780</v>
      </c>
      <c r="U1130" s="15">
        <v>26.01</v>
      </c>
    </row>
    <row r="1131" spans="1:21" x14ac:dyDescent="0.3">
      <c r="A1131" s="16">
        <v>43768</v>
      </c>
      <c r="B1131" s="15">
        <v>25.99</v>
      </c>
      <c r="T1131" s="16">
        <v>43777</v>
      </c>
      <c r="U1131" s="15">
        <v>25.92</v>
      </c>
    </row>
    <row r="1132" spans="1:21" x14ac:dyDescent="0.3">
      <c r="A1132" s="16">
        <v>43767</v>
      </c>
      <c r="B1132" s="15">
        <v>25.45</v>
      </c>
      <c r="T1132" s="16">
        <v>43776</v>
      </c>
      <c r="U1132" s="15">
        <v>26.01</v>
      </c>
    </row>
    <row r="1133" spans="1:21" x14ac:dyDescent="0.3">
      <c r="A1133" s="16">
        <v>43766</v>
      </c>
      <c r="B1133" s="15">
        <v>25.11</v>
      </c>
      <c r="T1133" s="16">
        <v>43775</v>
      </c>
      <c r="U1133" s="15">
        <v>25.88</v>
      </c>
    </row>
    <row r="1134" spans="1:21" x14ac:dyDescent="0.3">
      <c r="A1134" s="16">
        <v>43763</v>
      </c>
      <c r="B1134" s="15">
        <v>24.97</v>
      </c>
      <c r="T1134" s="16">
        <v>43774</v>
      </c>
      <c r="U1134" s="15">
        <v>26.6</v>
      </c>
    </row>
    <row r="1135" spans="1:21" x14ac:dyDescent="0.3">
      <c r="A1135" s="16">
        <v>43762</v>
      </c>
      <c r="B1135" s="15">
        <v>25.43</v>
      </c>
      <c r="T1135" s="16">
        <v>43773</v>
      </c>
      <c r="U1135" s="15">
        <v>26.73</v>
      </c>
    </row>
    <row r="1136" spans="1:21" x14ac:dyDescent="0.3">
      <c r="A1136" s="16">
        <v>43761</v>
      </c>
      <c r="B1136" s="15">
        <v>24.75</v>
      </c>
      <c r="T1136" s="16">
        <v>43770</v>
      </c>
      <c r="U1136" s="15">
        <v>26.38</v>
      </c>
    </row>
    <row r="1137" spans="1:21" x14ac:dyDescent="0.3">
      <c r="A1137" s="16">
        <v>43760</v>
      </c>
      <c r="B1137" s="15">
        <v>25.65</v>
      </c>
      <c r="T1137" s="16">
        <v>43769</v>
      </c>
      <c r="U1137" s="15">
        <v>26.71</v>
      </c>
    </row>
    <row r="1138" spans="1:21" x14ac:dyDescent="0.3">
      <c r="A1138" s="16">
        <v>43759</v>
      </c>
      <c r="B1138" s="15">
        <v>25.93</v>
      </c>
      <c r="T1138" s="16">
        <v>43768</v>
      </c>
      <c r="U1138" s="15">
        <v>27.14</v>
      </c>
    </row>
    <row r="1139" spans="1:21" x14ac:dyDescent="0.3">
      <c r="A1139" s="16">
        <v>43756</v>
      </c>
      <c r="B1139" s="15">
        <v>25.87</v>
      </c>
      <c r="T1139" s="16">
        <v>43767</v>
      </c>
      <c r="U1139" s="15">
        <v>26.63</v>
      </c>
    </row>
    <row r="1140" spans="1:21" x14ac:dyDescent="0.3">
      <c r="A1140" s="16">
        <v>43755</v>
      </c>
      <c r="B1140" s="15">
        <v>26.06</v>
      </c>
      <c r="T1140" s="16">
        <v>43766</v>
      </c>
      <c r="U1140" s="15">
        <v>26.31</v>
      </c>
    </row>
    <row r="1141" spans="1:21" x14ac:dyDescent="0.3">
      <c r="A1141" s="16">
        <v>43754</v>
      </c>
      <c r="B1141" s="15">
        <v>26.31</v>
      </c>
      <c r="T1141" s="16">
        <v>43763</v>
      </c>
      <c r="U1141" s="15">
        <v>26.18</v>
      </c>
    </row>
    <row r="1142" spans="1:21" x14ac:dyDescent="0.3">
      <c r="A1142" s="16">
        <v>43753</v>
      </c>
      <c r="B1142" s="15">
        <v>25.72</v>
      </c>
      <c r="T1142" s="16">
        <v>43762</v>
      </c>
      <c r="U1142" s="15">
        <v>26.66</v>
      </c>
    </row>
    <row r="1143" spans="1:21" x14ac:dyDescent="0.3">
      <c r="A1143" s="16">
        <v>43752</v>
      </c>
      <c r="B1143" s="15">
        <v>24.15</v>
      </c>
      <c r="T1143" s="16">
        <v>43761</v>
      </c>
      <c r="U1143" s="15">
        <v>25.97</v>
      </c>
    </row>
    <row r="1144" spans="1:21" x14ac:dyDescent="0.3">
      <c r="A1144" s="16">
        <v>43749</v>
      </c>
      <c r="B1144" s="15">
        <v>24.45</v>
      </c>
      <c r="T1144" s="16">
        <v>43760</v>
      </c>
      <c r="U1144" s="15">
        <v>26.9</v>
      </c>
    </row>
    <row r="1145" spans="1:21" x14ac:dyDescent="0.3">
      <c r="A1145" s="16">
        <v>43748</v>
      </c>
      <c r="B1145" s="15">
        <v>23.25</v>
      </c>
      <c r="T1145" s="16">
        <v>43759</v>
      </c>
      <c r="U1145" s="15">
        <v>27.25</v>
      </c>
    </row>
    <row r="1146" spans="1:21" x14ac:dyDescent="0.3">
      <c r="A1146" s="16">
        <v>43747</v>
      </c>
      <c r="B1146" s="15">
        <v>22.66</v>
      </c>
      <c r="T1146" s="16">
        <v>43756</v>
      </c>
      <c r="U1146" s="15">
        <v>27.23</v>
      </c>
    </row>
    <row r="1147" spans="1:21" x14ac:dyDescent="0.3">
      <c r="A1147" s="16">
        <v>43746</v>
      </c>
      <c r="B1147" s="15">
        <v>22.52</v>
      </c>
      <c r="T1147" s="16">
        <v>43755</v>
      </c>
      <c r="U1147" s="15">
        <v>27.43</v>
      </c>
    </row>
    <row r="1148" spans="1:21" x14ac:dyDescent="0.3">
      <c r="A1148" s="16">
        <v>43745</v>
      </c>
      <c r="B1148" s="15">
        <v>23.4</v>
      </c>
      <c r="T1148" s="16">
        <v>43754</v>
      </c>
      <c r="U1148" s="15">
        <v>27.66</v>
      </c>
    </row>
    <row r="1149" spans="1:21" x14ac:dyDescent="0.3">
      <c r="A1149" s="16">
        <v>43742</v>
      </c>
      <c r="B1149" s="15">
        <v>22.94</v>
      </c>
      <c r="T1149" s="16">
        <v>43753</v>
      </c>
      <c r="U1149" s="15">
        <v>27.07</v>
      </c>
    </row>
    <row r="1150" spans="1:21" x14ac:dyDescent="0.3">
      <c r="A1150" s="16">
        <v>43741</v>
      </c>
      <c r="B1150" s="15">
        <v>23.23</v>
      </c>
      <c r="T1150" s="16">
        <v>43752</v>
      </c>
      <c r="U1150" s="15">
        <v>25.49</v>
      </c>
    </row>
    <row r="1151" spans="1:21" x14ac:dyDescent="0.3">
      <c r="A1151" s="16">
        <v>43740</v>
      </c>
      <c r="B1151" s="15">
        <v>24.19</v>
      </c>
      <c r="T1151" s="16">
        <v>43749</v>
      </c>
      <c r="U1151" s="15">
        <v>25.79</v>
      </c>
    </row>
    <row r="1152" spans="1:21" x14ac:dyDescent="0.3">
      <c r="A1152" s="16">
        <v>43739</v>
      </c>
      <c r="B1152" s="15">
        <v>25.03</v>
      </c>
      <c r="T1152" s="16">
        <v>43748</v>
      </c>
      <c r="U1152" s="15">
        <v>24.61</v>
      </c>
    </row>
    <row r="1153" spans="1:21" x14ac:dyDescent="0.3">
      <c r="A1153" s="16">
        <v>43738</v>
      </c>
      <c r="B1153" s="15">
        <v>24.72</v>
      </c>
      <c r="T1153" s="16">
        <v>43747</v>
      </c>
      <c r="U1153" s="15">
        <v>24.03</v>
      </c>
    </row>
    <row r="1154" spans="1:21" x14ac:dyDescent="0.3">
      <c r="A1154" s="16">
        <v>43735</v>
      </c>
      <c r="B1154" s="15">
        <v>25.28</v>
      </c>
      <c r="T1154" s="16">
        <v>43746</v>
      </c>
      <c r="U1154" s="15">
        <v>23.93</v>
      </c>
    </row>
    <row r="1155" spans="1:21" x14ac:dyDescent="0.3">
      <c r="A1155" s="16">
        <v>43734</v>
      </c>
      <c r="B1155" s="15">
        <v>25.62</v>
      </c>
      <c r="T1155" s="16">
        <v>43745</v>
      </c>
      <c r="U1155" s="15">
        <v>24.78</v>
      </c>
    </row>
    <row r="1156" spans="1:21" x14ac:dyDescent="0.3">
      <c r="A1156" s="16">
        <v>43733</v>
      </c>
      <c r="B1156" s="15">
        <v>25.2</v>
      </c>
      <c r="T1156" s="16">
        <v>43742</v>
      </c>
      <c r="U1156" s="15">
        <v>24.34</v>
      </c>
    </row>
    <row r="1157" spans="1:21" x14ac:dyDescent="0.3">
      <c r="A1157" s="16">
        <v>43732</v>
      </c>
      <c r="B1157" s="15">
        <v>25.53</v>
      </c>
      <c r="T1157" s="16">
        <v>43741</v>
      </c>
      <c r="U1157" s="15">
        <v>24.6</v>
      </c>
    </row>
    <row r="1158" spans="1:21" x14ac:dyDescent="0.3">
      <c r="A1158" s="16">
        <v>43731</v>
      </c>
      <c r="B1158" s="15">
        <v>25.79</v>
      </c>
      <c r="T1158" s="16">
        <v>43740</v>
      </c>
      <c r="U1158" s="15">
        <v>25.64</v>
      </c>
    </row>
    <row r="1159" spans="1:21" x14ac:dyDescent="0.3">
      <c r="A1159" s="16">
        <v>43728</v>
      </c>
      <c r="B1159" s="15">
        <v>26.52</v>
      </c>
      <c r="T1159" s="16">
        <v>43739</v>
      </c>
      <c r="U1159" s="15">
        <v>26.47</v>
      </c>
    </row>
    <row r="1160" spans="1:21" x14ac:dyDescent="0.3">
      <c r="A1160" s="16">
        <v>43727</v>
      </c>
      <c r="B1160" s="15">
        <v>25.94</v>
      </c>
      <c r="T1160" s="16">
        <v>43738</v>
      </c>
      <c r="U1160" s="15">
        <v>26.18</v>
      </c>
    </row>
    <row r="1161" spans="1:21" x14ac:dyDescent="0.3">
      <c r="A1161" s="16">
        <v>43726</v>
      </c>
      <c r="B1161" s="15">
        <v>25.44</v>
      </c>
      <c r="T1161" s="16">
        <v>43735</v>
      </c>
      <c r="U1161" s="15">
        <v>26.75</v>
      </c>
    </row>
    <row r="1162" spans="1:21" x14ac:dyDescent="0.3">
      <c r="A1162" s="16">
        <v>43725</v>
      </c>
      <c r="B1162" s="15">
        <v>26.19</v>
      </c>
      <c r="T1162" s="16">
        <v>43734</v>
      </c>
      <c r="U1162" s="15">
        <v>27.1</v>
      </c>
    </row>
    <row r="1163" spans="1:21" x14ac:dyDescent="0.3">
      <c r="A1163" s="16">
        <v>43724</v>
      </c>
      <c r="B1163" s="15">
        <v>27.02</v>
      </c>
      <c r="T1163" s="16">
        <v>43733</v>
      </c>
      <c r="U1163" s="15">
        <v>26.66</v>
      </c>
    </row>
    <row r="1164" spans="1:21" x14ac:dyDescent="0.3">
      <c r="A1164" s="16">
        <v>43721</v>
      </c>
      <c r="B1164" s="15">
        <v>26.39</v>
      </c>
      <c r="T1164" s="16">
        <v>43732</v>
      </c>
      <c r="U1164" s="15">
        <v>26.98</v>
      </c>
    </row>
    <row r="1165" spans="1:21" x14ac:dyDescent="0.3">
      <c r="A1165" s="16">
        <v>43720</v>
      </c>
      <c r="B1165" s="15">
        <v>26.41</v>
      </c>
      <c r="T1165" s="16">
        <v>43731</v>
      </c>
      <c r="U1165" s="15">
        <v>27.24</v>
      </c>
    </row>
    <row r="1166" spans="1:21" x14ac:dyDescent="0.3">
      <c r="A1166" s="16">
        <v>43719</v>
      </c>
      <c r="B1166" s="15">
        <v>26.25</v>
      </c>
      <c r="T1166" s="16">
        <v>43728</v>
      </c>
      <c r="U1166" s="15">
        <v>27.99</v>
      </c>
    </row>
    <row r="1167" spans="1:21" x14ac:dyDescent="0.3">
      <c r="A1167" s="16">
        <v>43718</v>
      </c>
      <c r="B1167" s="15">
        <v>26.71</v>
      </c>
      <c r="T1167" s="16">
        <v>43727</v>
      </c>
      <c r="U1167" s="15">
        <v>27.38</v>
      </c>
    </row>
    <row r="1168" spans="1:21" x14ac:dyDescent="0.3">
      <c r="A1168" s="16">
        <v>43717</v>
      </c>
      <c r="B1168" s="15">
        <v>25.02</v>
      </c>
      <c r="T1168" s="16">
        <v>43726</v>
      </c>
      <c r="U1168" s="15">
        <v>26.87</v>
      </c>
    </row>
    <row r="1169" spans="1:21" x14ac:dyDescent="0.3">
      <c r="A1169" s="16">
        <v>43714</v>
      </c>
      <c r="B1169" s="15">
        <v>25.09</v>
      </c>
      <c r="T1169" s="16">
        <v>43725</v>
      </c>
      <c r="U1169" s="15">
        <v>27.64</v>
      </c>
    </row>
    <row r="1170" spans="1:21" x14ac:dyDescent="0.3">
      <c r="A1170" s="16">
        <v>43713</v>
      </c>
      <c r="B1170" s="15">
        <v>25.53</v>
      </c>
      <c r="T1170" s="16">
        <v>43724</v>
      </c>
      <c r="U1170" s="15">
        <v>28.47</v>
      </c>
    </row>
    <row r="1171" spans="1:21" x14ac:dyDescent="0.3">
      <c r="A1171" s="16">
        <v>43712</v>
      </c>
      <c r="B1171" s="15">
        <v>25.51</v>
      </c>
      <c r="T1171" s="16">
        <v>43721</v>
      </c>
      <c r="U1171" s="15">
        <v>27.8</v>
      </c>
    </row>
    <row r="1172" spans="1:21" x14ac:dyDescent="0.3">
      <c r="A1172" s="16">
        <v>43711</v>
      </c>
      <c r="B1172" s="15">
        <v>25.21</v>
      </c>
      <c r="T1172" s="16">
        <v>43720</v>
      </c>
      <c r="U1172" s="15">
        <v>27.84</v>
      </c>
    </row>
    <row r="1173" spans="1:21" x14ac:dyDescent="0.3">
      <c r="A1173" s="16">
        <v>43710</v>
      </c>
      <c r="B1173" s="15">
        <v>25.18</v>
      </c>
      <c r="T1173" s="16">
        <v>43719</v>
      </c>
      <c r="U1173" s="15">
        <v>27.69</v>
      </c>
    </row>
    <row r="1174" spans="1:21" x14ac:dyDescent="0.3">
      <c r="A1174" s="16">
        <v>43707</v>
      </c>
      <c r="B1174" s="15">
        <v>26.31</v>
      </c>
      <c r="T1174" s="16">
        <v>43718</v>
      </c>
      <c r="U1174" s="15">
        <v>28.11</v>
      </c>
    </row>
    <row r="1175" spans="1:21" x14ac:dyDescent="0.3">
      <c r="A1175" s="16">
        <v>43706</v>
      </c>
      <c r="B1175" s="15">
        <v>26.45</v>
      </c>
      <c r="T1175" s="16">
        <v>43717</v>
      </c>
      <c r="U1175" s="15">
        <v>26.4</v>
      </c>
    </row>
    <row r="1176" spans="1:21" x14ac:dyDescent="0.3">
      <c r="A1176" s="16">
        <v>43705</v>
      </c>
      <c r="B1176" s="15">
        <v>26</v>
      </c>
      <c r="T1176" s="16">
        <v>43714</v>
      </c>
      <c r="U1176" s="15">
        <v>26.48</v>
      </c>
    </row>
    <row r="1177" spans="1:21" x14ac:dyDescent="0.3">
      <c r="A1177" s="16">
        <v>43704</v>
      </c>
      <c r="B1177" s="15">
        <v>25.4</v>
      </c>
      <c r="T1177" s="16">
        <v>43713</v>
      </c>
      <c r="U1177" s="15">
        <v>26.91</v>
      </c>
    </row>
    <row r="1178" spans="1:21" x14ac:dyDescent="0.3">
      <c r="A1178" s="16">
        <v>43703</v>
      </c>
      <c r="B1178" s="15">
        <v>25.81</v>
      </c>
      <c r="T1178" s="16">
        <v>43712</v>
      </c>
      <c r="U1178" s="15">
        <v>26.92</v>
      </c>
    </row>
    <row r="1179" spans="1:21" x14ac:dyDescent="0.3">
      <c r="A1179" s="16">
        <v>43700</v>
      </c>
      <c r="B1179" s="15">
        <v>25.06</v>
      </c>
      <c r="T1179" s="16">
        <v>43711</v>
      </c>
      <c r="U1179" s="15">
        <v>26.66</v>
      </c>
    </row>
    <row r="1180" spans="1:21" x14ac:dyDescent="0.3">
      <c r="A1180" s="16">
        <v>43699</v>
      </c>
      <c r="B1180" s="15">
        <v>25.65</v>
      </c>
      <c r="T1180" s="16">
        <v>43710</v>
      </c>
      <c r="U1180" s="15">
        <v>26.68</v>
      </c>
    </row>
    <row r="1181" spans="1:21" x14ac:dyDescent="0.3">
      <c r="A1181" s="16">
        <v>43698</v>
      </c>
      <c r="B1181" s="15">
        <v>26.02</v>
      </c>
      <c r="T1181" s="16">
        <v>43707</v>
      </c>
      <c r="U1181" s="15">
        <v>27.86</v>
      </c>
    </row>
    <row r="1182" spans="1:21" x14ac:dyDescent="0.3">
      <c r="A1182" s="16">
        <v>43697</v>
      </c>
      <c r="B1182" s="15">
        <v>26.25</v>
      </c>
      <c r="T1182" s="16">
        <v>43706</v>
      </c>
      <c r="U1182" s="15">
        <v>28.07</v>
      </c>
    </row>
    <row r="1183" spans="1:21" x14ac:dyDescent="0.3">
      <c r="A1183" s="16">
        <v>43696</v>
      </c>
      <c r="B1183" s="15">
        <v>26.55</v>
      </c>
      <c r="T1183" s="16">
        <v>43705</v>
      </c>
      <c r="U1183" s="15">
        <v>27.63</v>
      </c>
    </row>
    <row r="1184" spans="1:21" x14ac:dyDescent="0.3">
      <c r="A1184" s="16">
        <v>43693</v>
      </c>
      <c r="B1184" s="15">
        <v>25.94</v>
      </c>
      <c r="T1184" s="16">
        <v>43704</v>
      </c>
      <c r="U1184" s="15">
        <v>27.05</v>
      </c>
    </row>
    <row r="1185" spans="1:21" x14ac:dyDescent="0.3">
      <c r="A1185" s="16">
        <v>43692</v>
      </c>
      <c r="B1185" s="15">
        <v>25.97</v>
      </c>
      <c r="T1185" s="16">
        <v>43703</v>
      </c>
      <c r="U1185" s="15">
        <v>27.49</v>
      </c>
    </row>
    <row r="1186" spans="1:21" x14ac:dyDescent="0.3">
      <c r="A1186" s="16">
        <v>43691</v>
      </c>
      <c r="B1186" s="15">
        <v>26.87</v>
      </c>
      <c r="T1186" s="16">
        <v>43700</v>
      </c>
      <c r="U1186" s="15">
        <v>26.76</v>
      </c>
    </row>
    <row r="1187" spans="1:21" x14ac:dyDescent="0.3">
      <c r="A1187" s="16">
        <v>43690</v>
      </c>
      <c r="B1187" s="15">
        <v>27.09</v>
      </c>
      <c r="T1187" s="16">
        <v>43699</v>
      </c>
      <c r="U1187" s="15">
        <v>27.33</v>
      </c>
    </row>
    <row r="1188" spans="1:21" x14ac:dyDescent="0.3">
      <c r="A1188" s="16">
        <v>43689</v>
      </c>
      <c r="B1188" s="15">
        <v>26.68</v>
      </c>
      <c r="T1188" s="16">
        <v>43698</v>
      </c>
      <c r="U1188" s="15">
        <v>27.69</v>
      </c>
    </row>
    <row r="1189" spans="1:21" x14ac:dyDescent="0.3">
      <c r="A1189" s="16">
        <v>43686</v>
      </c>
      <c r="B1189" s="15">
        <v>28.1</v>
      </c>
      <c r="T1189" s="16">
        <v>43697</v>
      </c>
      <c r="U1189" s="15">
        <v>27.94</v>
      </c>
    </row>
    <row r="1190" spans="1:21" x14ac:dyDescent="0.3">
      <c r="A1190" s="16">
        <v>43685</v>
      </c>
      <c r="B1190" s="15">
        <v>28.49</v>
      </c>
      <c r="T1190" s="16">
        <v>43696</v>
      </c>
      <c r="U1190" s="15">
        <v>28.3</v>
      </c>
    </row>
    <row r="1191" spans="1:21" x14ac:dyDescent="0.3">
      <c r="A1191" s="16">
        <v>43684</v>
      </c>
      <c r="B1191" s="15">
        <v>28.24</v>
      </c>
      <c r="T1191" s="16">
        <v>43693</v>
      </c>
      <c r="U1191" s="15">
        <v>27.72</v>
      </c>
    </row>
    <row r="1192" spans="1:21" x14ac:dyDescent="0.3">
      <c r="A1192" s="16">
        <v>43683</v>
      </c>
      <c r="B1192" s="15">
        <v>28.36</v>
      </c>
      <c r="T1192" s="16">
        <v>43692</v>
      </c>
      <c r="U1192" s="15">
        <v>27.77</v>
      </c>
    </row>
    <row r="1193" spans="1:21" x14ac:dyDescent="0.3">
      <c r="A1193" s="16">
        <v>43682</v>
      </c>
      <c r="B1193" s="15">
        <v>28.65</v>
      </c>
      <c r="T1193" s="16">
        <v>43691</v>
      </c>
      <c r="U1193" s="15">
        <v>28.69</v>
      </c>
    </row>
    <row r="1194" spans="1:21" x14ac:dyDescent="0.3">
      <c r="A1194" s="16">
        <v>43679</v>
      </c>
      <c r="B1194" s="15">
        <v>29.21</v>
      </c>
      <c r="T1194" s="16">
        <v>43690</v>
      </c>
      <c r="U1194" s="15">
        <v>28.87</v>
      </c>
    </row>
    <row r="1195" spans="1:21" x14ac:dyDescent="0.3">
      <c r="A1195" s="16">
        <v>43678</v>
      </c>
      <c r="B1195" s="15">
        <v>29.41</v>
      </c>
      <c r="T1195" s="16">
        <v>43689</v>
      </c>
      <c r="U1195" s="15">
        <v>28.48</v>
      </c>
    </row>
    <row r="1196" spans="1:21" x14ac:dyDescent="0.3">
      <c r="A1196" s="16">
        <v>43677</v>
      </c>
      <c r="B1196" s="15">
        <v>27.93</v>
      </c>
      <c r="T1196" s="16">
        <v>43686</v>
      </c>
      <c r="U1196" s="15">
        <v>29.93</v>
      </c>
    </row>
    <row r="1197" spans="1:21" x14ac:dyDescent="0.3">
      <c r="A1197" s="16">
        <v>43676</v>
      </c>
      <c r="B1197" s="15">
        <v>27.84</v>
      </c>
      <c r="T1197" s="16">
        <v>43685</v>
      </c>
      <c r="U1197" s="15">
        <v>30.35</v>
      </c>
    </row>
    <row r="1198" spans="1:21" x14ac:dyDescent="0.3">
      <c r="A1198" s="16">
        <v>43675</v>
      </c>
      <c r="B1198" s="15">
        <v>28.38</v>
      </c>
      <c r="T1198" s="16">
        <v>43684</v>
      </c>
      <c r="U1198" s="15">
        <v>30.13</v>
      </c>
    </row>
    <row r="1199" spans="1:21" x14ac:dyDescent="0.3">
      <c r="A1199" s="16">
        <v>43672</v>
      </c>
      <c r="B1199" s="15">
        <v>28.26</v>
      </c>
      <c r="T1199" s="16">
        <v>43683</v>
      </c>
      <c r="U1199" s="15">
        <v>30.27</v>
      </c>
    </row>
    <row r="1200" spans="1:21" x14ac:dyDescent="0.3">
      <c r="A1200" s="16">
        <v>43671</v>
      </c>
      <c r="B1200" s="15">
        <v>28.98</v>
      </c>
      <c r="T1200" s="16">
        <v>43682</v>
      </c>
      <c r="U1200" s="15">
        <v>30.62</v>
      </c>
    </row>
    <row r="1201" spans="1:21" x14ac:dyDescent="0.3">
      <c r="A1201" s="16">
        <v>43670</v>
      </c>
      <c r="B1201" s="15">
        <v>29.15</v>
      </c>
      <c r="T1201" s="16">
        <v>43679</v>
      </c>
      <c r="U1201" s="15">
        <v>31.19</v>
      </c>
    </row>
    <row r="1202" spans="1:21" x14ac:dyDescent="0.3">
      <c r="A1202" s="16">
        <v>43669</v>
      </c>
      <c r="B1202" s="15">
        <v>29.76</v>
      </c>
      <c r="T1202" s="16">
        <v>43678</v>
      </c>
      <c r="U1202" s="15">
        <v>31.41</v>
      </c>
    </row>
    <row r="1203" spans="1:21" x14ac:dyDescent="0.3">
      <c r="A1203" s="16">
        <v>43668</v>
      </c>
      <c r="B1203" s="15">
        <v>28.94</v>
      </c>
      <c r="T1203" s="16">
        <v>43677</v>
      </c>
      <c r="U1203" s="15">
        <v>29.95</v>
      </c>
    </row>
    <row r="1204" spans="1:21" x14ac:dyDescent="0.3">
      <c r="A1204" s="16">
        <v>43665</v>
      </c>
      <c r="B1204" s="15">
        <v>28.84</v>
      </c>
      <c r="T1204" s="16">
        <v>43676</v>
      </c>
      <c r="U1204" s="15">
        <v>29.86</v>
      </c>
    </row>
    <row r="1205" spans="1:21" x14ac:dyDescent="0.3">
      <c r="A1205" s="16">
        <v>43664</v>
      </c>
      <c r="B1205" s="15">
        <v>27.73</v>
      </c>
      <c r="T1205" s="16">
        <v>43675</v>
      </c>
      <c r="U1205" s="15">
        <v>30.42</v>
      </c>
    </row>
    <row r="1206" spans="1:21" x14ac:dyDescent="0.3">
      <c r="A1206" s="16">
        <v>43663</v>
      </c>
      <c r="B1206" s="15">
        <v>28.44</v>
      </c>
      <c r="T1206" s="16">
        <v>43672</v>
      </c>
      <c r="U1206" s="15">
        <v>30.32</v>
      </c>
    </row>
    <row r="1207" spans="1:21" x14ac:dyDescent="0.3">
      <c r="A1207" s="16">
        <v>43662</v>
      </c>
      <c r="B1207" s="15">
        <v>28.44</v>
      </c>
      <c r="T1207" s="16">
        <v>43671</v>
      </c>
      <c r="U1207" s="15">
        <v>31.08</v>
      </c>
    </row>
    <row r="1208" spans="1:21" x14ac:dyDescent="0.3">
      <c r="A1208" s="16">
        <v>43661</v>
      </c>
      <c r="B1208" s="15">
        <v>29.03</v>
      </c>
      <c r="T1208" s="16">
        <v>43670</v>
      </c>
      <c r="U1208" s="15">
        <v>31.28</v>
      </c>
    </row>
    <row r="1209" spans="1:21" x14ac:dyDescent="0.3">
      <c r="A1209" s="16">
        <v>43658</v>
      </c>
      <c r="B1209" s="15">
        <v>28.75</v>
      </c>
      <c r="T1209" s="16">
        <v>43669</v>
      </c>
      <c r="U1209" s="15">
        <v>31.91</v>
      </c>
    </row>
    <row r="1210" spans="1:21" x14ac:dyDescent="0.3">
      <c r="A1210" s="16">
        <v>43657</v>
      </c>
      <c r="B1210" s="15">
        <v>28.25</v>
      </c>
      <c r="T1210" s="16">
        <v>43668</v>
      </c>
      <c r="U1210" s="15">
        <v>31.05</v>
      </c>
    </row>
    <row r="1211" spans="1:21" x14ac:dyDescent="0.3">
      <c r="A1211" s="16">
        <v>43656</v>
      </c>
      <c r="B1211" s="15">
        <v>28.15</v>
      </c>
      <c r="T1211" s="16">
        <v>43665</v>
      </c>
      <c r="U1211" s="15">
        <v>30.94</v>
      </c>
    </row>
    <row r="1212" spans="1:21" x14ac:dyDescent="0.3">
      <c r="A1212" s="16">
        <v>43655</v>
      </c>
      <c r="B1212" s="15">
        <v>26.52</v>
      </c>
      <c r="T1212" s="16">
        <v>43664</v>
      </c>
      <c r="U1212" s="15">
        <v>29.84</v>
      </c>
    </row>
    <row r="1213" spans="1:21" x14ac:dyDescent="0.3">
      <c r="A1213" s="16">
        <v>43654</v>
      </c>
      <c r="B1213" s="15">
        <v>26.76</v>
      </c>
      <c r="T1213" s="16">
        <v>43663</v>
      </c>
      <c r="U1213" s="15">
        <v>30.54</v>
      </c>
    </row>
    <row r="1214" spans="1:21" x14ac:dyDescent="0.3">
      <c r="A1214" s="16">
        <v>43651</v>
      </c>
      <c r="B1214" s="15">
        <v>26.32</v>
      </c>
      <c r="T1214" s="16">
        <v>43662</v>
      </c>
      <c r="U1214" s="15">
        <v>30.54</v>
      </c>
    </row>
    <row r="1215" spans="1:21" x14ac:dyDescent="0.3">
      <c r="A1215" s="16">
        <v>43650</v>
      </c>
      <c r="B1215" s="15">
        <v>25.97</v>
      </c>
      <c r="T1215" s="16">
        <v>43661</v>
      </c>
      <c r="U1215" s="15">
        <v>31.13</v>
      </c>
    </row>
    <row r="1216" spans="1:21" x14ac:dyDescent="0.3">
      <c r="A1216" s="16">
        <v>43649</v>
      </c>
      <c r="B1216" s="15">
        <v>26.49</v>
      </c>
      <c r="T1216" s="16">
        <v>43658</v>
      </c>
      <c r="U1216" s="15">
        <v>30.8</v>
      </c>
    </row>
    <row r="1217" spans="1:21" x14ac:dyDescent="0.3">
      <c r="A1217" s="16">
        <v>43648</v>
      </c>
      <c r="B1217" s="15">
        <v>26.66</v>
      </c>
      <c r="T1217" s="16">
        <v>43657</v>
      </c>
      <c r="U1217" s="15">
        <v>30.25</v>
      </c>
    </row>
    <row r="1218" spans="1:21" x14ac:dyDescent="0.3">
      <c r="A1218" s="16">
        <v>43647</v>
      </c>
      <c r="B1218" s="15">
        <v>26.85</v>
      </c>
      <c r="T1218" s="16">
        <v>43656</v>
      </c>
      <c r="U1218" s="15">
        <v>30.19</v>
      </c>
    </row>
    <row r="1219" spans="1:21" x14ac:dyDescent="0.3">
      <c r="A1219" s="16">
        <v>43644</v>
      </c>
      <c r="B1219" s="15">
        <v>26.24</v>
      </c>
      <c r="T1219" s="16">
        <v>43655</v>
      </c>
      <c r="U1219" s="15">
        <v>28.39</v>
      </c>
    </row>
    <row r="1220" spans="1:21" x14ac:dyDescent="0.3">
      <c r="A1220" s="16">
        <v>43643</v>
      </c>
      <c r="B1220" s="15">
        <v>26.84</v>
      </c>
      <c r="T1220" s="16">
        <v>43654</v>
      </c>
      <c r="U1220" s="15">
        <v>28.64</v>
      </c>
    </row>
    <row r="1221" spans="1:21" x14ac:dyDescent="0.3">
      <c r="A1221" s="16">
        <v>43642</v>
      </c>
      <c r="B1221" s="15">
        <v>27.33</v>
      </c>
      <c r="T1221" s="16">
        <v>43651</v>
      </c>
      <c r="U1221" s="15">
        <v>28.12</v>
      </c>
    </row>
    <row r="1222" spans="1:21" x14ac:dyDescent="0.3">
      <c r="A1222" s="16">
        <v>43641</v>
      </c>
      <c r="B1222" s="15">
        <v>26.33</v>
      </c>
      <c r="T1222" s="16">
        <v>43650</v>
      </c>
      <c r="U1222" s="15">
        <v>27.72</v>
      </c>
    </row>
    <row r="1223" spans="1:21" x14ac:dyDescent="0.3">
      <c r="A1223" s="16">
        <v>43640</v>
      </c>
      <c r="B1223" s="15">
        <v>26.31</v>
      </c>
      <c r="T1223" s="16">
        <v>43649</v>
      </c>
      <c r="U1223" s="15">
        <v>28.22</v>
      </c>
    </row>
    <row r="1224" spans="1:21" x14ac:dyDescent="0.3">
      <c r="A1224" s="16">
        <v>43637</v>
      </c>
      <c r="B1224" s="15">
        <v>25.23</v>
      </c>
      <c r="T1224" s="16">
        <v>43648</v>
      </c>
      <c r="U1224" s="15">
        <v>28.42</v>
      </c>
    </row>
    <row r="1225" spans="1:21" x14ac:dyDescent="0.3">
      <c r="A1225" s="16">
        <v>43636</v>
      </c>
      <c r="B1225" s="15">
        <v>25.02</v>
      </c>
      <c r="T1225" s="16">
        <v>43647</v>
      </c>
      <c r="U1225" s="15">
        <v>28.61</v>
      </c>
    </row>
    <row r="1226" spans="1:21" x14ac:dyDescent="0.3">
      <c r="A1226" s="16">
        <v>43635</v>
      </c>
      <c r="B1226" s="15">
        <v>24.9</v>
      </c>
      <c r="T1226" s="16">
        <v>43644</v>
      </c>
      <c r="U1226" s="15">
        <v>27.92</v>
      </c>
    </row>
    <row r="1227" spans="1:21" x14ac:dyDescent="0.3">
      <c r="A1227" s="16">
        <v>43634</v>
      </c>
      <c r="B1227" s="15">
        <v>25.06</v>
      </c>
      <c r="T1227" s="16">
        <v>43643</v>
      </c>
      <c r="U1227" s="15">
        <v>28.6</v>
      </c>
    </row>
    <row r="1228" spans="1:21" x14ac:dyDescent="0.3">
      <c r="A1228" s="16">
        <v>43633</v>
      </c>
      <c r="B1228" s="15">
        <v>24.96</v>
      </c>
      <c r="T1228" s="16">
        <v>43642</v>
      </c>
      <c r="U1228" s="15">
        <v>29.1</v>
      </c>
    </row>
    <row r="1229" spans="1:21" x14ac:dyDescent="0.3">
      <c r="A1229" s="16">
        <v>43630</v>
      </c>
      <c r="B1229" s="15">
        <v>24.99</v>
      </c>
      <c r="T1229" s="16">
        <v>43641</v>
      </c>
      <c r="U1229" s="15">
        <v>28.05</v>
      </c>
    </row>
    <row r="1230" spans="1:21" x14ac:dyDescent="0.3">
      <c r="A1230" s="16">
        <v>43629</v>
      </c>
      <c r="B1230" s="15">
        <v>24.89</v>
      </c>
      <c r="T1230" s="16">
        <v>43640</v>
      </c>
      <c r="U1230" s="15">
        <v>27.96</v>
      </c>
    </row>
    <row r="1231" spans="1:21" x14ac:dyDescent="0.3">
      <c r="A1231" s="16">
        <v>43628</v>
      </c>
      <c r="B1231" s="15">
        <v>24.77</v>
      </c>
      <c r="T1231" s="16">
        <v>43637</v>
      </c>
      <c r="U1231" s="15">
        <v>26.85</v>
      </c>
    </row>
    <row r="1232" spans="1:21" x14ac:dyDescent="0.3">
      <c r="A1232" s="16">
        <v>43627</v>
      </c>
      <c r="B1232" s="15">
        <v>24.92</v>
      </c>
      <c r="T1232" s="16">
        <v>43636</v>
      </c>
      <c r="U1232" s="15">
        <v>26.63</v>
      </c>
    </row>
    <row r="1233" spans="1:21" x14ac:dyDescent="0.3">
      <c r="A1233" s="16">
        <v>43626</v>
      </c>
      <c r="B1233" s="15">
        <v>25.12</v>
      </c>
      <c r="T1233" s="16">
        <v>43635</v>
      </c>
      <c r="U1233" s="15">
        <v>26.5</v>
      </c>
    </row>
    <row r="1234" spans="1:21" x14ac:dyDescent="0.3">
      <c r="A1234" s="16">
        <v>43623</v>
      </c>
      <c r="B1234" s="15">
        <v>24.44</v>
      </c>
      <c r="T1234" s="16">
        <v>43634</v>
      </c>
      <c r="U1234" s="15">
        <v>26.65</v>
      </c>
    </row>
    <row r="1235" spans="1:21" x14ac:dyDescent="0.3">
      <c r="A1235" s="16">
        <v>43622</v>
      </c>
      <c r="B1235" s="15">
        <v>23.91</v>
      </c>
      <c r="T1235" s="16">
        <v>43633</v>
      </c>
      <c r="U1235" s="15">
        <v>26.55</v>
      </c>
    </row>
    <row r="1236" spans="1:21" x14ac:dyDescent="0.3">
      <c r="A1236" s="16">
        <v>43621</v>
      </c>
      <c r="B1236" s="15">
        <v>24.18</v>
      </c>
      <c r="T1236" s="16">
        <v>43630</v>
      </c>
      <c r="U1236" s="15">
        <v>26.58</v>
      </c>
    </row>
    <row r="1237" spans="1:21" x14ac:dyDescent="0.3">
      <c r="A1237" s="16">
        <v>43620</v>
      </c>
      <c r="B1237" s="15">
        <v>24.48</v>
      </c>
      <c r="T1237" s="16">
        <v>43629</v>
      </c>
      <c r="U1237" s="15">
        <v>26.48</v>
      </c>
    </row>
    <row r="1238" spans="1:21" x14ac:dyDescent="0.3">
      <c r="A1238" s="16">
        <v>43619</v>
      </c>
      <c r="B1238" s="15">
        <v>23.66</v>
      </c>
      <c r="T1238" s="16">
        <v>43628</v>
      </c>
      <c r="U1238" s="15">
        <v>26.35</v>
      </c>
    </row>
    <row r="1239" spans="1:21" x14ac:dyDescent="0.3">
      <c r="A1239" s="16">
        <v>43616</v>
      </c>
      <c r="B1239" s="15">
        <v>24.41</v>
      </c>
      <c r="T1239" s="16">
        <v>43627</v>
      </c>
      <c r="U1239" s="15">
        <v>26.54</v>
      </c>
    </row>
    <row r="1240" spans="1:21" x14ac:dyDescent="0.3">
      <c r="A1240" s="16">
        <v>43615</v>
      </c>
      <c r="B1240" s="15">
        <v>25.22</v>
      </c>
      <c r="T1240" s="16">
        <v>43626</v>
      </c>
      <c r="U1240" s="15">
        <v>26.79</v>
      </c>
    </row>
    <row r="1241" spans="1:21" x14ac:dyDescent="0.3">
      <c r="A1241" s="16">
        <v>43614</v>
      </c>
      <c r="B1241" s="15">
        <v>25.45</v>
      </c>
      <c r="T1241" s="16">
        <v>43623</v>
      </c>
      <c r="U1241" s="15">
        <v>26.09</v>
      </c>
    </row>
    <row r="1242" spans="1:21" x14ac:dyDescent="0.3">
      <c r="A1242" s="16">
        <v>43613</v>
      </c>
      <c r="B1242" s="15">
        <v>25.4</v>
      </c>
      <c r="T1242" s="16">
        <v>43622</v>
      </c>
      <c r="U1242" s="15">
        <v>25.53</v>
      </c>
    </row>
    <row r="1243" spans="1:21" x14ac:dyDescent="0.3">
      <c r="A1243" s="16">
        <v>43612</v>
      </c>
      <c r="B1243" s="15">
        <v>25.51</v>
      </c>
      <c r="T1243" s="16">
        <v>43621</v>
      </c>
      <c r="U1243" s="15">
        <v>25.69</v>
      </c>
    </row>
    <row r="1244" spans="1:21" x14ac:dyDescent="0.3">
      <c r="A1244" s="16">
        <v>43609</v>
      </c>
      <c r="B1244" s="15">
        <v>25.41</v>
      </c>
      <c r="T1244" s="16">
        <v>43620</v>
      </c>
      <c r="U1244" s="15">
        <v>25.99</v>
      </c>
    </row>
    <row r="1245" spans="1:21" x14ac:dyDescent="0.3">
      <c r="A1245" s="16">
        <v>43608</v>
      </c>
      <c r="B1245" s="15">
        <v>25.98</v>
      </c>
      <c r="T1245" s="16">
        <v>43619</v>
      </c>
      <c r="U1245" s="15">
        <v>25.15</v>
      </c>
    </row>
    <row r="1246" spans="1:21" x14ac:dyDescent="0.3">
      <c r="A1246" s="16">
        <v>43607</v>
      </c>
      <c r="B1246" s="15">
        <v>26.29</v>
      </c>
      <c r="T1246" s="16">
        <v>43616</v>
      </c>
      <c r="U1246" s="15">
        <v>25.86</v>
      </c>
    </row>
    <row r="1247" spans="1:21" x14ac:dyDescent="0.3">
      <c r="A1247" s="16">
        <v>43606</v>
      </c>
      <c r="B1247" s="15">
        <v>25.31</v>
      </c>
      <c r="T1247" s="16">
        <v>43615</v>
      </c>
      <c r="U1247" s="15">
        <v>26.69</v>
      </c>
    </row>
    <row r="1248" spans="1:21" x14ac:dyDescent="0.3">
      <c r="A1248" s="16">
        <v>43605</v>
      </c>
      <c r="B1248" s="15">
        <v>25.12</v>
      </c>
      <c r="T1248" s="16">
        <v>43614</v>
      </c>
      <c r="U1248" s="15">
        <v>26.92</v>
      </c>
    </row>
    <row r="1249" spans="1:21" x14ac:dyDescent="0.3">
      <c r="A1249" s="16">
        <v>43602</v>
      </c>
      <c r="B1249" s="15">
        <v>24.93</v>
      </c>
      <c r="T1249" s="16">
        <v>43613</v>
      </c>
      <c r="U1249" s="15">
        <v>26.87</v>
      </c>
    </row>
    <row r="1250" spans="1:21" x14ac:dyDescent="0.3">
      <c r="A1250" s="16">
        <v>43601</v>
      </c>
      <c r="B1250" s="15">
        <v>25.5</v>
      </c>
      <c r="T1250" s="16">
        <v>43612</v>
      </c>
      <c r="U1250" s="15">
        <v>27.07</v>
      </c>
    </row>
    <row r="1251" spans="1:21" x14ac:dyDescent="0.3">
      <c r="A1251" s="16">
        <v>43600</v>
      </c>
      <c r="B1251" s="15">
        <v>25.88</v>
      </c>
      <c r="T1251" s="16">
        <v>43609</v>
      </c>
      <c r="U1251" s="15">
        <v>26.9</v>
      </c>
    </row>
    <row r="1252" spans="1:21" x14ac:dyDescent="0.3">
      <c r="A1252" s="16">
        <v>43599</v>
      </c>
      <c r="B1252" s="15">
        <v>25.79</v>
      </c>
      <c r="T1252" s="16">
        <v>43608</v>
      </c>
      <c r="U1252" s="15">
        <v>27.49</v>
      </c>
    </row>
    <row r="1253" spans="1:21" x14ac:dyDescent="0.3">
      <c r="A1253" s="16">
        <v>43598</v>
      </c>
      <c r="B1253" s="15">
        <v>24.96</v>
      </c>
      <c r="T1253" s="16">
        <v>43607</v>
      </c>
      <c r="U1253" s="15">
        <v>27.8</v>
      </c>
    </row>
    <row r="1254" spans="1:21" x14ac:dyDescent="0.3">
      <c r="A1254" s="16">
        <v>43595</v>
      </c>
      <c r="B1254" s="15">
        <v>25.53</v>
      </c>
      <c r="T1254" s="16">
        <v>43606</v>
      </c>
      <c r="U1254" s="15">
        <v>26.81</v>
      </c>
    </row>
    <row r="1255" spans="1:21" x14ac:dyDescent="0.3">
      <c r="A1255" s="16">
        <v>43594</v>
      </c>
      <c r="B1255" s="15">
        <v>26.41</v>
      </c>
      <c r="T1255" s="16">
        <v>43605</v>
      </c>
      <c r="U1255" s="15">
        <v>26.62</v>
      </c>
    </row>
    <row r="1256" spans="1:21" x14ac:dyDescent="0.3">
      <c r="A1256" s="16">
        <v>43593</v>
      </c>
      <c r="B1256" s="15">
        <v>26.81</v>
      </c>
      <c r="T1256" s="16">
        <v>43602</v>
      </c>
      <c r="U1256" s="15">
        <v>26.43</v>
      </c>
    </row>
    <row r="1257" spans="1:21" x14ac:dyDescent="0.3">
      <c r="A1257" s="16">
        <v>43592</v>
      </c>
      <c r="B1257" s="15">
        <v>26.32</v>
      </c>
      <c r="T1257" s="16">
        <v>43601</v>
      </c>
      <c r="U1257" s="15">
        <v>27.04</v>
      </c>
    </row>
    <row r="1258" spans="1:21" x14ac:dyDescent="0.3">
      <c r="A1258" s="16">
        <v>43591</v>
      </c>
      <c r="B1258" s="15">
        <v>25.27</v>
      </c>
      <c r="T1258" s="16">
        <v>43600</v>
      </c>
      <c r="U1258" s="15">
        <v>27.45</v>
      </c>
    </row>
    <row r="1259" spans="1:21" x14ac:dyDescent="0.3">
      <c r="A1259" s="16">
        <v>43588</v>
      </c>
      <c r="B1259" s="15">
        <v>25.11</v>
      </c>
      <c r="T1259" s="16">
        <v>43599</v>
      </c>
      <c r="U1259" s="15">
        <v>27.36</v>
      </c>
    </row>
    <row r="1260" spans="1:21" x14ac:dyDescent="0.3">
      <c r="A1260" s="16">
        <v>43587</v>
      </c>
      <c r="B1260" s="15">
        <v>24.6</v>
      </c>
      <c r="T1260" s="16">
        <v>43598</v>
      </c>
      <c r="U1260" s="15">
        <v>26.52</v>
      </c>
    </row>
    <row r="1261" spans="1:21" x14ac:dyDescent="0.3">
      <c r="A1261" s="16">
        <v>43585</v>
      </c>
      <c r="B1261" s="15">
        <v>26.19</v>
      </c>
      <c r="T1261" s="16">
        <v>43595</v>
      </c>
      <c r="U1261" s="15">
        <v>27.11</v>
      </c>
    </row>
    <row r="1262" spans="1:21" x14ac:dyDescent="0.3">
      <c r="A1262" s="16">
        <v>43584</v>
      </c>
      <c r="B1262" s="15">
        <v>26.3</v>
      </c>
      <c r="T1262" s="16">
        <v>43594</v>
      </c>
      <c r="U1262" s="15">
        <v>28.1</v>
      </c>
    </row>
    <row r="1263" spans="1:21" x14ac:dyDescent="0.3">
      <c r="A1263" s="16">
        <v>43581</v>
      </c>
      <c r="B1263" s="15">
        <v>25.75</v>
      </c>
      <c r="T1263" s="16">
        <v>43593</v>
      </c>
      <c r="U1263" s="15">
        <v>28.52</v>
      </c>
    </row>
    <row r="1264" spans="1:21" x14ac:dyDescent="0.3">
      <c r="A1264" s="16">
        <v>43580</v>
      </c>
      <c r="B1264" s="15">
        <v>27.2</v>
      </c>
      <c r="T1264" s="16">
        <v>43592</v>
      </c>
      <c r="U1264" s="15">
        <v>28</v>
      </c>
    </row>
    <row r="1265" spans="1:21" x14ac:dyDescent="0.3">
      <c r="A1265" s="16">
        <v>43579</v>
      </c>
      <c r="B1265" s="15">
        <v>27.33</v>
      </c>
      <c r="T1265" s="16">
        <v>43591</v>
      </c>
      <c r="U1265" s="15">
        <v>26.95</v>
      </c>
    </row>
    <row r="1266" spans="1:21" x14ac:dyDescent="0.3">
      <c r="A1266" s="16">
        <v>43578</v>
      </c>
      <c r="B1266" s="15">
        <v>27.46</v>
      </c>
      <c r="T1266" s="16">
        <v>43588</v>
      </c>
      <c r="U1266" s="15">
        <v>26.82</v>
      </c>
    </row>
    <row r="1267" spans="1:21" x14ac:dyDescent="0.3">
      <c r="A1267" s="16">
        <v>43573</v>
      </c>
      <c r="B1267" s="15">
        <v>26.8</v>
      </c>
      <c r="T1267" s="16">
        <v>43587</v>
      </c>
      <c r="U1267" s="15">
        <v>26.34</v>
      </c>
    </row>
    <row r="1268" spans="1:21" x14ac:dyDescent="0.3">
      <c r="A1268" s="16">
        <v>43572</v>
      </c>
      <c r="B1268" s="15">
        <v>27.38</v>
      </c>
      <c r="T1268" s="16">
        <v>43586</v>
      </c>
      <c r="U1268" s="15">
        <v>27.43</v>
      </c>
    </row>
    <row r="1269" spans="1:21" x14ac:dyDescent="0.3">
      <c r="A1269" s="16">
        <v>43571</v>
      </c>
      <c r="B1269" s="15">
        <v>26.93</v>
      </c>
      <c r="T1269" s="16">
        <v>43585</v>
      </c>
      <c r="U1269" s="15">
        <v>27.99</v>
      </c>
    </row>
    <row r="1270" spans="1:21" x14ac:dyDescent="0.3">
      <c r="A1270" s="16">
        <v>43570</v>
      </c>
      <c r="B1270" s="15">
        <v>26.72</v>
      </c>
      <c r="T1270" s="16">
        <v>43584</v>
      </c>
      <c r="U1270" s="15">
        <v>28.12</v>
      </c>
    </row>
    <row r="1271" spans="1:21" x14ac:dyDescent="0.3">
      <c r="A1271" s="16">
        <v>43567</v>
      </c>
      <c r="B1271" s="15">
        <v>26.5</v>
      </c>
      <c r="T1271" s="16">
        <v>43581</v>
      </c>
      <c r="U1271" s="15">
        <v>27.64</v>
      </c>
    </row>
    <row r="1272" spans="1:21" x14ac:dyDescent="0.3">
      <c r="A1272" s="16">
        <v>43566</v>
      </c>
      <c r="B1272" s="15">
        <v>27.24</v>
      </c>
      <c r="T1272" s="16">
        <v>43580</v>
      </c>
      <c r="U1272" s="15">
        <v>29.09</v>
      </c>
    </row>
    <row r="1273" spans="1:21" x14ac:dyDescent="0.3">
      <c r="A1273" s="16">
        <v>43565</v>
      </c>
      <c r="B1273" s="15">
        <v>26.04</v>
      </c>
      <c r="T1273" s="16">
        <v>43579</v>
      </c>
      <c r="U1273" s="15">
        <v>29.21</v>
      </c>
    </row>
    <row r="1274" spans="1:21" x14ac:dyDescent="0.3">
      <c r="A1274" s="16">
        <v>43564</v>
      </c>
      <c r="B1274" s="15">
        <v>25.45</v>
      </c>
      <c r="T1274" s="16">
        <v>43578</v>
      </c>
      <c r="U1274" s="15">
        <v>29.35</v>
      </c>
    </row>
    <row r="1275" spans="1:21" x14ac:dyDescent="0.3">
      <c r="A1275" s="16">
        <v>43563</v>
      </c>
      <c r="B1275" s="15">
        <v>24.22</v>
      </c>
      <c r="T1275" s="16">
        <v>43577</v>
      </c>
      <c r="U1275" s="15">
        <v>28.69</v>
      </c>
    </row>
    <row r="1276" spans="1:21" x14ac:dyDescent="0.3">
      <c r="A1276" s="16">
        <v>43560</v>
      </c>
      <c r="B1276" s="15">
        <v>24.49</v>
      </c>
      <c r="T1276" s="16">
        <v>43573</v>
      </c>
      <c r="U1276" s="15">
        <v>28.69</v>
      </c>
    </row>
    <row r="1277" spans="1:21" x14ac:dyDescent="0.3">
      <c r="A1277" s="16">
        <v>43559</v>
      </c>
      <c r="B1277" s="15">
        <v>24.33</v>
      </c>
      <c r="T1277" s="16">
        <v>43572</v>
      </c>
      <c r="U1277" s="15">
        <v>29.26</v>
      </c>
    </row>
    <row r="1278" spans="1:21" x14ac:dyDescent="0.3">
      <c r="A1278" s="16">
        <v>43558</v>
      </c>
      <c r="B1278" s="15">
        <v>23.07</v>
      </c>
      <c r="T1278" s="16">
        <v>43571</v>
      </c>
      <c r="U1278" s="15">
        <v>28.8</v>
      </c>
    </row>
    <row r="1279" spans="1:21" x14ac:dyDescent="0.3">
      <c r="A1279" s="16">
        <v>43557</v>
      </c>
      <c r="B1279" s="15">
        <v>21.92</v>
      </c>
      <c r="T1279" s="16">
        <v>43570</v>
      </c>
      <c r="U1279" s="15">
        <v>28.6</v>
      </c>
    </row>
    <row r="1280" spans="1:21" x14ac:dyDescent="0.3">
      <c r="A1280" s="16">
        <v>43556</v>
      </c>
      <c r="B1280" s="15">
        <v>21.81</v>
      </c>
      <c r="T1280" s="16">
        <v>43567</v>
      </c>
      <c r="U1280" s="15">
        <v>28.37</v>
      </c>
    </row>
    <row r="1281" spans="1:21" x14ac:dyDescent="0.3">
      <c r="A1281" s="16">
        <v>43553</v>
      </c>
      <c r="B1281" s="15">
        <v>21.45</v>
      </c>
      <c r="T1281" s="16">
        <v>43566</v>
      </c>
      <c r="U1281" s="15">
        <v>29.13</v>
      </c>
    </row>
    <row r="1282" spans="1:21" x14ac:dyDescent="0.3">
      <c r="A1282" s="16">
        <v>43552</v>
      </c>
      <c r="B1282" s="15">
        <v>22.16</v>
      </c>
      <c r="T1282" s="16">
        <v>43565</v>
      </c>
      <c r="U1282" s="15">
        <v>27.96</v>
      </c>
    </row>
    <row r="1283" spans="1:21" x14ac:dyDescent="0.3">
      <c r="A1283" s="16">
        <v>43551</v>
      </c>
      <c r="B1283" s="15">
        <v>21.73</v>
      </c>
      <c r="T1283" s="16">
        <v>43564</v>
      </c>
      <c r="U1283" s="15">
        <v>27.39</v>
      </c>
    </row>
    <row r="1284" spans="1:21" x14ac:dyDescent="0.3">
      <c r="A1284" s="16">
        <v>43550</v>
      </c>
      <c r="B1284" s="15">
        <v>21.43</v>
      </c>
      <c r="T1284" s="16">
        <v>43563</v>
      </c>
      <c r="U1284" s="15">
        <v>26.12</v>
      </c>
    </row>
    <row r="1285" spans="1:21" x14ac:dyDescent="0.3">
      <c r="A1285" s="16">
        <v>43549</v>
      </c>
      <c r="B1285" s="15">
        <v>20.83</v>
      </c>
      <c r="T1285" s="16">
        <v>43560</v>
      </c>
      <c r="U1285" s="15">
        <v>26.44</v>
      </c>
    </row>
    <row r="1286" spans="1:21" x14ac:dyDescent="0.3">
      <c r="A1286" s="16">
        <v>43546</v>
      </c>
      <c r="B1286" s="15">
        <v>20.57</v>
      </c>
      <c r="T1286" s="16">
        <v>43559</v>
      </c>
      <c r="U1286" s="15">
        <v>26.26</v>
      </c>
    </row>
    <row r="1287" spans="1:21" x14ac:dyDescent="0.3">
      <c r="A1287" s="16">
        <v>43545</v>
      </c>
      <c r="B1287" s="15">
        <v>20.82</v>
      </c>
      <c r="T1287" s="16">
        <v>43558</v>
      </c>
      <c r="U1287" s="15">
        <v>24.99</v>
      </c>
    </row>
    <row r="1288" spans="1:21" x14ac:dyDescent="0.3">
      <c r="A1288" s="16">
        <v>43544</v>
      </c>
      <c r="B1288" s="15">
        <v>21.52</v>
      </c>
      <c r="T1288" s="16">
        <v>43557</v>
      </c>
      <c r="U1288" s="15">
        <v>23.83</v>
      </c>
    </row>
    <row r="1289" spans="1:21" x14ac:dyDescent="0.3">
      <c r="A1289" s="16">
        <v>43543</v>
      </c>
      <c r="B1289" s="15">
        <v>21</v>
      </c>
      <c r="T1289" s="16">
        <v>43556</v>
      </c>
      <c r="U1289" s="15">
        <v>23.74</v>
      </c>
    </row>
    <row r="1290" spans="1:21" x14ac:dyDescent="0.3">
      <c r="A1290" s="16">
        <v>43542</v>
      </c>
      <c r="B1290" s="15">
        <v>21.71</v>
      </c>
      <c r="T1290" s="16">
        <v>43553</v>
      </c>
      <c r="U1290" s="15">
        <v>23.43</v>
      </c>
    </row>
    <row r="1291" spans="1:21" x14ac:dyDescent="0.3">
      <c r="A1291" s="16">
        <v>43539</v>
      </c>
      <c r="B1291" s="15">
        <v>22.35</v>
      </c>
      <c r="T1291" s="16">
        <v>43552</v>
      </c>
      <c r="U1291" s="15">
        <v>24.16</v>
      </c>
    </row>
    <row r="1292" spans="1:21" x14ac:dyDescent="0.3">
      <c r="A1292" s="16">
        <v>43538</v>
      </c>
      <c r="B1292" s="15">
        <v>22.61</v>
      </c>
      <c r="T1292" s="16">
        <v>43551</v>
      </c>
      <c r="U1292" s="15">
        <v>23.76</v>
      </c>
    </row>
    <row r="1293" spans="1:21" x14ac:dyDescent="0.3">
      <c r="A1293" s="16">
        <v>43537</v>
      </c>
      <c r="B1293" s="15">
        <v>22.16</v>
      </c>
      <c r="T1293" s="16">
        <v>43550</v>
      </c>
      <c r="U1293" s="15">
        <v>23.45</v>
      </c>
    </row>
    <row r="1294" spans="1:21" x14ac:dyDescent="0.3">
      <c r="A1294" s="16">
        <v>43536</v>
      </c>
      <c r="B1294" s="15">
        <v>22.22</v>
      </c>
      <c r="T1294" s="16">
        <v>43549</v>
      </c>
      <c r="U1294" s="15">
        <v>22.84</v>
      </c>
    </row>
    <row r="1295" spans="1:21" x14ac:dyDescent="0.3">
      <c r="A1295" s="16">
        <v>43535</v>
      </c>
      <c r="B1295" s="15">
        <v>22.18</v>
      </c>
      <c r="T1295" s="16">
        <v>43546</v>
      </c>
      <c r="U1295" s="15">
        <v>22.6</v>
      </c>
    </row>
    <row r="1296" spans="1:21" x14ac:dyDescent="0.3">
      <c r="A1296" s="16">
        <v>43532</v>
      </c>
      <c r="B1296" s="15">
        <v>22.92</v>
      </c>
      <c r="T1296" s="16">
        <v>43545</v>
      </c>
      <c r="U1296" s="15">
        <v>22.89</v>
      </c>
    </row>
    <row r="1297" spans="1:21" x14ac:dyDescent="0.3">
      <c r="A1297" s="16">
        <v>43531</v>
      </c>
      <c r="B1297" s="15">
        <v>23.16</v>
      </c>
      <c r="T1297" s="16">
        <v>43544</v>
      </c>
      <c r="U1297" s="15">
        <v>23.63</v>
      </c>
    </row>
    <row r="1298" spans="1:21" x14ac:dyDescent="0.3">
      <c r="A1298" s="16">
        <v>43530</v>
      </c>
      <c r="B1298" s="15">
        <v>22.02</v>
      </c>
      <c r="T1298" s="16">
        <v>43543</v>
      </c>
      <c r="U1298" s="15">
        <v>23.14</v>
      </c>
    </row>
    <row r="1299" spans="1:21" x14ac:dyDescent="0.3">
      <c r="A1299" s="16">
        <v>43529</v>
      </c>
      <c r="B1299" s="15">
        <v>22.81</v>
      </c>
      <c r="T1299" s="16">
        <v>43542</v>
      </c>
      <c r="U1299" s="15">
        <v>23.82</v>
      </c>
    </row>
    <row r="1300" spans="1:21" x14ac:dyDescent="0.3">
      <c r="A1300" s="16">
        <v>43528</v>
      </c>
      <c r="B1300" s="15">
        <v>23.02</v>
      </c>
      <c r="T1300" s="16">
        <v>43539</v>
      </c>
      <c r="U1300" s="15">
        <v>24.52</v>
      </c>
    </row>
    <row r="1301" spans="1:21" x14ac:dyDescent="0.3">
      <c r="A1301" s="16">
        <v>43525</v>
      </c>
      <c r="B1301" s="15">
        <v>22.18</v>
      </c>
      <c r="T1301" s="16">
        <v>43538</v>
      </c>
      <c r="U1301" s="15">
        <v>24.8</v>
      </c>
    </row>
    <row r="1302" spans="1:21" x14ac:dyDescent="0.3">
      <c r="A1302" s="16">
        <v>43524</v>
      </c>
      <c r="B1302" s="15">
        <v>21.59</v>
      </c>
      <c r="T1302" s="16">
        <v>43537</v>
      </c>
      <c r="U1302" s="15">
        <v>24.32</v>
      </c>
    </row>
    <row r="1303" spans="1:21" x14ac:dyDescent="0.3">
      <c r="A1303" s="16">
        <v>43523</v>
      </c>
      <c r="B1303" s="15">
        <v>21.16</v>
      </c>
      <c r="T1303" s="16">
        <v>43536</v>
      </c>
      <c r="U1303" s="15">
        <v>24.4</v>
      </c>
    </row>
    <row r="1304" spans="1:21" x14ac:dyDescent="0.3">
      <c r="A1304" s="16">
        <v>43522</v>
      </c>
      <c r="B1304" s="15">
        <v>19.559999999999999</v>
      </c>
      <c r="T1304" s="16">
        <v>43535</v>
      </c>
      <c r="U1304" s="15">
        <v>24.41</v>
      </c>
    </row>
    <row r="1305" spans="1:21" x14ac:dyDescent="0.3">
      <c r="A1305" s="16">
        <v>43521</v>
      </c>
      <c r="B1305" s="15">
        <v>19.149999999999999</v>
      </c>
      <c r="T1305" s="16">
        <v>43532</v>
      </c>
      <c r="U1305" s="15">
        <v>25.15</v>
      </c>
    </row>
    <row r="1306" spans="1:21" x14ac:dyDescent="0.3">
      <c r="A1306" s="16">
        <v>43518</v>
      </c>
      <c r="B1306" s="15">
        <v>18.829999999999998</v>
      </c>
      <c r="T1306" s="16">
        <v>43531</v>
      </c>
      <c r="U1306" s="15">
        <v>25.39</v>
      </c>
    </row>
    <row r="1307" spans="1:21" x14ac:dyDescent="0.3">
      <c r="A1307" s="16">
        <v>43517</v>
      </c>
      <c r="B1307" s="15">
        <v>18.72</v>
      </c>
      <c r="T1307" s="16">
        <v>43530</v>
      </c>
      <c r="U1307" s="15">
        <v>24.23</v>
      </c>
    </row>
    <row r="1308" spans="1:21" x14ac:dyDescent="0.3">
      <c r="A1308" s="16">
        <v>43516</v>
      </c>
      <c r="B1308" s="15">
        <v>20.350000000000001</v>
      </c>
      <c r="T1308" s="16">
        <v>43529</v>
      </c>
      <c r="U1308" s="15">
        <v>25.05</v>
      </c>
    </row>
    <row r="1309" spans="1:21" x14ac:dyDescent="0.3">
      <c r="A1309" s="16">
        <v>43515</v>
      </c>
      <c r="B1309" s="15">
        <v>20.09</v>
      </c>
      <c r="T1309" s="16">
        <v>43528</v>
      </c>
      <c r="U1309" s="15">
        <v>25.23</v>
      </c>
    </row>
    <row r="1310" spans="1:21" x14ac:dyDescent="0.3">
      <c r="A1310" s="16">
        <v>43514</v>
      </c>
      <c r="B1310" s="15">
        <v>19.89</v>
      </c>
      <c r="T1310" s="16">
        <v>43525</v>
      </c>
      <c r="U1310" s="15">
        <v>24.36</v>
      </c>
    </row>
    <row r="1311" spans="1:21" x14ac:dyDescent="0.3">
      <c r="A1311" s="16">
        <v>43511</v>
      </c>
      <c r="B1311" s="15">
        <v>20.29</v>
      </c>
      <c r="T1311" s="16">
        <v>43524</v>
      </c>
      <c r="U1311" s="15">
        <v>23.76</v>
      </c>
    </row>
    <row r="1312" spans="1:21" x14ac:dyDescent="0.3">
      <c r="A1312" s="16">
        <v>43510</v>
      </c>
      <c r="B1312" s="15">
        <v>19.690000000000001</v>
      </c>
      <c r="T1312" s="16">
        <v>43523</v>
      </c>
      <c r="U1312" s="15">
        <v>23.33</v>
      </c>
    </row>
    <row r="1313" spans="1:21" x14ac:dyDescent="0.3">
      <c r="A1313" s="16">
        <v>43509</v>
      </c>
      <c r="B1313" s="15">
        <v>20.81</v>
      </c>
      <c r="T1313" s="16">
        <v>43522</v>
      </c>
      <c r="U1313" s="15">
        <v>21.72</v>
      </c>
    </row>
    <row r="1314" spans="1:21" x14ac:dyDescent="0.3">
      <c r="A1314" s="16">
        <v>43508</v>
      </c>
      <c r="B1314" s="15">
        <v>20.56</v>
      </c>
      <c r="T1314" s="16">
        <v>43521</v>
      </c>
      <c r="U1314" s="15">
        <v>21.29</v>
      </c>
    </row>
    <row r="1315" spans="1:21" x14ac:dyDescent="0.3">
      <c r="A1315" s="16">
        <v>43507</v>
      </c>
      <c r="B1315" s="15">
        <v>22.26</v>
      </c>
      <c r="T1315" s="16">
        <v>43518</v>
      </c>
      <c r="U1315" s="15">
        <v>21.11</v>
      </c>
    </row>
    <row r="1316" spans="1:21" x14ac:dyDescent="0.3">
      <c r="A1316" s="16">
        <v>43504</v>
      </c>
      <c r="B1316" s="15">
        <v>22.22</v>
      </c>
      <c r="T1316" s="16">
        <v>43517</v>
      </c>
      <c r="U1316" s="15">
        <v>21</v>
      </c>
    </row>
    <row r="1317" spans="1:21" x14ac:dyDescent="0.3">
      <c r="A1317" s="16">
        <v>43503</v>
      </c>
      <c r="B1317" s="15">
        <v>23.34</v>
      </c>
      <c r="T1317" s="16">
        <v>43516</v>
      </c>
      <c r="U1317" s="15">
        <v>22.72</v>
      </c>
    </row>
    <row r="1318" spans="1:21" x14ac:dyDescent="0.3">
      <c r="A1318" s="16">
        <v>43502</v>
      </c>
      <c r="B1318" s="15">
        <v>23.57</v>
      </c>
      <c r="T1318" s="16">
        <v>43515</v>
      </c>
      <c r="U1318" s="15">
        <v>22.49</v>
      </c>
    </row>
    <row r="1319" spans="1:21" x14ac:dyDescent="0.3">
      <c r="A1319" s="16">
        <v>43501</v>
      </c>
      <c r="B1319" s="15">
        <v>23.04</v>
      </c>
      <c r="T1319" s="16">
        <v>43514</v>
      </c>
      <c r="U1319" s="15">
        <v>22.25</v>
      </c>
    </row>
    <row r="1320" spans="1:21" x14ac:dyDescent="0.3">
      <c r="A1320" s="16">
        <v>43500</v>
      </c>
      <c r="B1320" s="15">
        <v>22.92</v>
      </c>
      <c r="T1320" s="16">
        <v>43511</v>
      </c>
      <c r="U1320" s="15">
        <v>22.69</v>
      </c>
    </row>
    <row r="1321" spans="1:21" x14ac:dyDescent="0.3">
      <c r="A1321" s="16">
        <v>43497</v>
      </c>
      <c r="B1321" s="15">
        <v>21.84</v>
      </c>
      <c r="T1321" s="16">
        <v>43510</v>
      </c>
      <c r="U1321" s="15">
        <v>22.02</v>
      </c>
    </row>
    <row r="1322" spans="1:21" x14ac:dyDescent="0.3">
      <c r="A1322" s="16">
        <v>43496</v>
      </c>
      <c r="B1322" s="15">
        <v>22.13</v>
      </c>
      <c r="T1322" s="16">
        <v>43509</v>
      </c>
      <c r="U1322" s="15">
        <v>23.16</v>
      </c>
    </row>
    <row r="1323" spans="1:21" x14ac:dyDescent="0.3">
      <c r="A1323" s="16">
        <v>43495</v>
      </c>
      <c r="B1323" s="15">
        <v>22.86</v>
      </c>
      <c r="T1323" s="16">
        <v>43508</v>
      </c>
      <c r="U1323" s="15">
        <v>22.9</v>
      </c>
    </row>
    <row r="1324" spans="1:21" x14ac:dyDescent="0.3">
      <c r="A1324" s="16">
        <v>43494</v>
      </c>
      <c r="B1324" s="15">
        <v>23.21</v>
      </c>
      <c r="T1324" s="16">
        <v>43507</v>
      </c>
      <c r="U1324" s="15">
        <v>24.62</v>
      </c>
    </row>
    <row r="1325" spans="1:21" x14ac:dyDescent="0.3">
      <c r="A1325" s="16">
        <v>43493</v>
      </c>
      <c r="B1325" s="15">
        <v>22.6</v>
      </c>
      <c r="T1325" s="16">
        <v>43504</v>
      </c>
      <c r="U1325" s="15">
        <v>24.59</v>
      </c>
    </row>
    <row r="1326" spans="1:21" x14ac:dyDescent="0.3">
      <c r="A1326" s="16">
        <v>43490</v>
      </c>
      <c r="B1326" s="15">
        <v>23.76</v>
      </c>
      <c r="T1326" s="16">
        <v>43503</v>
      </c>
      <c r="U1326" s="15">
        <v>25.7</v>
      </c>
    </row>
    <row r="1327" spans="1:21" x14ac:dyDescent="0.3">
      <c r="A1327" s="16">
        <v>43489</v>
      </c>
      <c r="B1327" s="15">
        <v>23.89</v>
      </c>
      <c r="T1327" s="16">
        <v>43502</v>
      </c>
      <c r="U1327" s="15">
        <v>25.88</v>
      </c>
    </row>
    <row r="1328" spans="1:21" x14ac:dyDescent="0.3">
      <c r="A1328" s="16">
        <v>43488</v>
      </c>
      <c r="B1328" s="15">
        <v>24.53</v>
      </c>
      <c r="T1328" s="16">
        <v>43501</v>
      </c>
      <c r="U1328" s="15">
        <v>25.38</v>
      </c>
    </row>
    <row r="1329" spans="1:21" x14ac:dyDescent="0.3">
      <c r="A1329" s="16">
        <v>43487</v>
      </c>
      <c r="B1329" s="15">
        <v>25.01</v>
      </c>
      <c r="T1329" s="16">
        <v>43500</v>
      </c>
      <c r="U1329" s="15">
        <v>25.27</v>
      </c>
    </row>
    <row r="1330" spans="1:21" x14ac:dyDescent="0.3">
      <c r="A1330" s="16">
        <v>43486</v>
      </c>
      <c r="B1330" s="15">
        <v>24.28</v>
      </c>
      <c r="T1330" s="16">
        <v>43497</v>
      </c>
      <c r="U1330" s="15">
        <v>24.19</v>
      </c>
    </row>
    <row r="1331" spans="1:21" x14ac:dyDescent="0.3">
      <c r="A1331" s="16">
        <v>43483</v>
      </c>
      <c r="B1331" s="15">
        <v>24.68</v>
      </c>
      <c r="T1331" s="16">
        <v>43496</v>
      </c>
      <c r="U1331" s="15">
        <v>24.54</v>
      </c>
    </row>
    <row r="1332" spans="1:21" x14ac:dyDescent="0.3">
      <c r="A1332" s="16">
        <v>43482</v>
      </c>
      <c r="B1332" s="15">
        <v>23.48</v>
      </c>
      <c r="T1332" s="16">
        <v>43495</v>
      </c>
      <c r="U1332" s="15">
        <v>25.37</v>
      </c>
    </row>
    <row r="1333" spans="1:21" x14ac:dyDescent="0.3">
      <c r="A1333" s="16">
        <v>43481</v>
      </c>
      <c r="B1333" s="15">
        <v>23.25</v>
      </c>
      <c r="T1333" s="16">
        <v>43494</v>
      </c>
      <c r="U1333" s="15">
        <v>25.73</v>
      </c>
    </row>
    <row r="1334" spans="1:21" x14ac:dyDescent="0.3">
      <c r="A1334" s="16">
        <v>43480</v>
      </c>
      <c r="B1334" s="15">
        <v>22.48</v>
      </c>
      <c r="T1334" s="16">
        <v>43493</v>
      </c>
      <c r="U1334" s="15">
        <v>25.15</v>
      </c>
    </row>
    <row r="1335" spans="1:21" x14ac:dyDescent="0.3">
      <c r="A1335" s="16">
        <v>43479</v>
      </c>
      <c r="B1335" s="15">
        <v>22.4</v>
      </c>
      <c r="T1335" s="16">
        <v>43490</v>
      </c>
      <c r="U1335" s="15">
        <v>26.33</v>
      </c>
    </row>
    <row r="1336" spans="1:21" x14ac:dyDescent="0.3">
      <c r="A1336" s="16">
        <v>43476</v>
      </c>
      <c r="B1336" s="15">
        <v>22.59</v>
      </c>
      <c r="T1336" s="16">
        <v>43489</v>
      </c>
      <c r="U1336" s="15">
        <v>26.5</v>
      </c>
    </row>
    <row r="1337" spans="1:21" x14ac:dyDescent="0.3">
      <c r="A1337" s="16">
        <v>43475</v>
      </c>
      <c r="B1337" s="15">
        <v>21.93</v>
      </c>
      <c r="T1337" s="16">
        <v>43488</v>
      </c>
      <c r="U1337" s="15">
        <v>27.16</v>
      </c>
    </row>
    <row r="1338" spans="1:21" x14ac:dyDescent="0.3">
      <c r="A1338" s="16">
        <v>43474</v>
      </c>
      <c r="B1338" s="15">
        <v>21.86</v>
      </c>
      <c r="T1338" s="16">
        <v>43487</v>
      </c>
      <c r="U1338" s="15">
        <v>27.63</v>
      </c>
    </row>
    <row r="1339" spans="1:21" x14ac:dyDescent="0.3">
      <c r="A1339" s="16">
        <v>43473</v>
      </c>
      <c r="B1339" s="15">
        <v>22.65</v>
      </c>
      <c r="T1339" s="16">
        <v>43486</v>
      </c>
      <c r="U1339" s="15">
        <v>26.99</v>
      </c>
    </row>
    <row r="1340" spans="1:21" x14ac:dyDescent="0.3">
      <c r="A1340" s="16">
        <v>43472</v>
      </c>
      <c r="B1340" s="15">
        <v>22.07</v>
      </c>
      <c r="T1340" s="16">
        <v>43483</v>
      </c>
      <c r="U1340" s="15">
        <v>27.41</v>
      </c>
    </row>
    <row r="1341" spans="1:21" x14ac:dyDescent="0.3">
      <c r="A1341" s="16">
        <v>43469</v>
      </c>
      <c r="B1341" s="15">
        <v>23.49</v>
      </c>
      <c r="T1341" s="16">
        <v>43482</v>
      </c>
      <c r="U1341" s="15">
        <v>26.14</v>
      </c>
    </row>
    <row r="1342" spans="1:21" x14ac:dyDescent="0.3">
      <c r="A1342" s="16">
        <v>43468</v>
      </c>
      <c r="B1342" s="15">
        <v>23.04</v>
      </c>
      <c r="T1342" s="16">
        <v>43481</v>
      </c>
      <c r="U1342" s="15">
        <v>25.94</v>
      </c>
    </row>
    <row r="1343" spans="1:21" x14ac:dyDescent="0.3">
      <c r="A1343" s="16">
        <v>43467</v>
      </c>
      <c r="B1343" s="15">
        <v>25.02</v>
      </c>
      <c r="T1343" s="16">
        <v>43480</v>
      </c>
      <c r="U1343" s="15">
        <v>25.16</v>
      </c>
    </row>
    <row r="1344" spans="1:21" x14ac:dyDescent="0.3">
      <c r="A1344" s="16">
        <v>43462</v>
      </c>
      <c r="B1344" s="15">
        <v>24.63</v>
      </c>
      <c r="T1344" s="16">
        <v>43479</v>
      </c>
      <c r="U1344" s="15">
        <v>25.07</v>
      </c>
    </row>
    <row r="1345" spans="1:21" x14ac:dyDescent="0.3">
      <c r="A1345" s="16">
        <v>43461</v>
      </c>
      <c r="B1345" s="15">
        <v>24.66</v>
      </c>
      <c r="T1345" s="16">
        <v>43476</v>
      </c>
      <c r="U1345" s="15">
        <v>25.63</v>
      </c>
    </row>
    <row r="1346" spans="1:21" x14ac:dyDescent="0.3">
      <c r="A1346" s="16">
        <v>43455</v>
      </c>
      <c r="B1346" s="15">
        <v>24.59</v>
      </c>
      <c r="T1346" s="16">
        <v>43475</v>
      </c>
      <c r="U1346" s="15">
        <v>24.95</v>
      </c>
    </row>
    <row r="1347" spans="1:21" x14ac:dyDescent="0.3">
      <c r="A1347" s="16">
        <v>43454</v>
      </c>
      <c r="B1347" s="15">
        <v>24.16</v>
      </c>
      <c r="T1347" s="16">
        <v>43474</v>
      </c>
      <c r="U1347" s="15">
        <v>24.8</v>
      </c>
    </row>
    <row r="1348" spans="1:21" x14ac:dyDescent="0.3">
      <c r="A1348" s="16">
        <v>43452</v>
      </c>
      <c r="B1348" s="15">
        <v>23.99</v>
      </c>
      <c r="T1348" s="16">
        <v>43473</v>
      </c>
      <c r="U1348" s="15">
        <v>25.53</v>
      </c>
    </row>
    <row r="1349" spans="1:21" x14ac:dyDescent="0.3">
      <c r="A1349" s="16">
        <v>43451</v>
      </c>
      <c r="B1349" s="15">
        <v>24.26</v>
      </c>
      <c r="T1349" s="16">
        <v>43472</v>
      </c>
      <c r="U1349" s="15">
        <v>24.97</v>
      </c>
    </row>
    <row r="1350" spans="1:21" x14ac:dyDescent="0.3">
      <c r="A1350" s="16">
        <v>43446</v>
      </c>
      <c r="B1350" s="15">
        <v>21.47</v>
      </c>
      <c r="T1350" s="16">
        <v>43469</v>
      </c>
      <c r="U1350" s="15">
        <v>26.41</v>
      </c>
    </row>
    <row r="1351" spans="1:21" x14ac:dyDescent="0.3">
      <c r="A1351" s="16">
        <v>43445</v>
      </c>
      <c r="B1351" s="15">
        <v>20.16</v>
      </c>
      <c r="T1351" s="16">
        <v>43468</v>
      </c>
      <c r="U1351" s="15">
        <v>26.03</v>
      </c>
    </row>
    <row r="1352" spans="1:21" x14ac:dyDescent="0.3">
      <c r="A1352" s="16">
        <v>43444</v>
      </c>
      <c r="B1352" s="15">
        <v>20.86</v>
      </c>
      <c r="T1352" s="16">
        <v>43467</v>
      </c>
      <c r="U1352" s="15">
        <v>28.12</v>
      </c>
    </row>
    <row r="1353" spans="1:21" x14ac:dyDescent="0.3">
      <c r="A1353" s="16">
        <v>43441</v>
      </c>
      <c r="B1353" s="15">
        <v>20.3</v>
      </c>
      <c r="T1353" s="16">
        <v>43465</v>
      </c>
      <c r="U1353" s="15">
        <v>27.81</v>
      </c>
    </row>
    <row r="1354" spans="1:21" x14ac:dyDescent="0.3">
      <c r="A1354" s="16">
        <v>43440</v>
      </c>
      <c r="B1354" s="15">
        <v>19.989999999999998</v>
      </c>
      <c r="T1354" s="16">
        <v>43462</v>
      </c>
      <c r="U1354" s="15">
        <v>27.77</v>
      </c>
    </row>
    <row r="1355" spans="1:21" x14ac:dyDescent="0.3">
      <c r="A1355" s="16">
        <v>43439</v>
      </c>
      <c r="B1355" s="15">
        <v>19.68</v>
      </c>
      <c r="T1355" s="16">
        <v>43461</v>
      </c>
      <c r="U1355" s="15">
        <v>27.83</v>
      </c>
    </row>
    <row r="1356" spans="1:21" x14ac:dyDescent="0.3">
      <c r="A1356" s="16">
        <v>43438</v>
      </c>
      <c r="B1356" s="15">
        <v>20.73</v>
      </c>
      <c r="T1356" s="16">
        <v>43460</v>
      </c>
      <c r="U1356" s="15">
        <v>28</v>
      </c>
    </row>
    <row r="1357" spans="1:21" x14ac:dyDescent="0.3">
      <c r="A1357" s="16">
        <v>43437</v>
      </c>
      <c r="B1357" s="15">
        <v>20.64</v>
      </c>
      <c r="T1357" s="16">
        <v>43458</v>
      </c>
      <c r="U1357" s="15">
        <v>28</v>
      </c>
    </row>
    <row r="1358" spans="1:21" x14ac:dyDescent="0.3">
      <c r="A1358" s="16">
        <v>43434</v>
      </c>
      <c r="B1358" s="15">
        <v>20.49</v>
      </c>
      <c r="T1358" s="16">
        <v>43455</v>
      </c>
      <c r="U1358" s="15">
        <v>27.72</v>
      </c>
    </row>
    <row r="1359" spans="1:21" x14ac:dyDescent="0.3">
      <c r="A1359" s="16">
        <v>43433</v>
      </c>
      <c r="B1359" s="15">
        <v>20.02</v>
      </c>
      <c r="T1359" s="16">
        <v>43454</v>
      </c>
      <c r="U1359" s="15">
        <v>27.28</v>
      </c>
    </row>
    <row r="1360" spans="1:21" x14ac:dyDescent="0.3">
      <c r="A1360" s="16">
        <v>43431</v>
      </c>
      <c r="B1360" s="15">
        <v>19.61</v>
      </c>
      <c r="T1360" s="16">
        <v>43453</v>
      </c>
      <c r="U1360" s="15">
        <v>27.43</v>
      </c>
    </row>
    <row r="1361" spans="1:21" x14ac:dyDescent="0.3">
      <c r="A1361" s="16">
        <v>43430</v>
      </c>
      <c r="B1361" s="15">
        <v>19.82</v>
      </c>
      <c r="T1361" s="16">
        <v>43452</v>
      </c>
      <c r="U1361" s="15">
        <v>27.18</v>
      </c>
    </row>
    <row r="1362" spans="1:21" x14ac:dyDescent="0.3">
      <c r="A1362" s="16">
        <v>43426</v>
      </c>
      <c r="B1362" s="15">
        <v>20.91</v>
      </c>
      <c r="T1362" s="16">
        <v>43451</v>
      </c>
      <c r="U1362" s="15">
        <v>26.69</v>
      </c>
    </row>
    <row r="1363" spans="1:21" x14ac:dyDescent="0.3">
      <c r="A1363" s="16">
        <v>43425</v>
      </c>
      <c r="B1363" s="15">
        <v>20.49</v>
      </c>
      <c r="T1363" s="16">
        <v>43448</v>
      </c>
      <c r="U1363" s="15">
        <v>25.76</v>
      </c>
    </row>
    <row r="1364" spans="1:21" x14ac:dyDescent="0.3">
      <c r="A1364" s="16">
        <v>43424</v>
      </c>
      <c r="B1364" s="15">
        <v>19.45</v>
      </c>
      <c r="T1364" s="16">
        <v>43447</v>
      </c>
      <c r="U1364" s="15">
        <v>24.65</v>
      </c>
    </row>
    <row r="1365" spans="1:21" x14ac:dyDescent="0.3">
      <c r="A1365" s="16">
        <v>43420</v>
      </c>
      <c r="B1365" s="15">
        <v>19.100000000000001</v>
      </c>
      <c r="T1365" s="16">
        <v>43446</v>
      </c>
      <c r="U1365" s="15">
        <v>23.81</v>
      </c>
    </row>
    <row r="1366" spans="1:21" x14ac:dyDescent="0.3">
      <c r="A1366" s="16">
        <v>43419</v>
      </c>
      <c r="B1366" s="15">
        <v>18.98</v>
      </c>
      <c r="T1366" s="16">
        <v>43445</v>
      </c>
      <c r="U1366" s="15">
        <v>22.52</v>
      </c>
    </row>
    <row r="1367" spans="1:21" x14ac:dyDescent="0.3">
      <c r="A1367" s="16">
        <v>43418</v>
      </c>
      <c r="B1367" s="15">
        <v>19.739999999999998</v>
      </c>
      <c r="T1367" s="16">
        <v>43444</v>
      </c>
      <c r="U1367" s="15">
        <v>23.22</v>
      </c>
    </row>
    <row r="1368" spans="1:21" x14ac:dyDescent="0.3">
      <c r="A1368" s="16">
        <v>43417</v>
      </c>
      <c r="B1368" s="15">
        <v>20.14</v>
      </c>
      <c r="T1368" s="16">
        <v>43441</v>
      </c>
      <c r="U1368" s="15">
        <v>22.6</v>
      </c>
    </row>
    <row r="1369" spans="1:21" x14ac:dyDescent="0.3">
      <c r="A1369" s="16">
        <v>43413</v>
      </c>
      <c r="B1369" s="15">
        <v>19.5</v>
      </c>
      <c r="T1369" s="16">
        <v>43440</v>
      </c>
      <c r="U1369" s="15">
        <v>22.36</v>
      </c>
    </row>
    <row r="1370" spans="1:21" x14ac:dyDescent="0.3">
      <c r="A1370" s="16">
        <v>43412</v>
      </c>
      <c r="B1370" s="15">
        <v>19.57</v>
      </c>
      <c r="T1370" s="16">
        <v>43439</v>
      </c>
      <c r="U1370" s="15">
        <v>22.03</v>
      </c>
    </row>
    <row r="1371" spans="1:21" x14ac:dyDescent="0.3">
      <c r="A1371" s="16">
        <v>43411</v>
      </c>
      <c r="B1371" s="15">
        <v>18.600000000000001</v>
      </c>
      <c r="T1371" s="16">
        <v>43438</v>
      </c>
      <c r="U1371" s="15">
        <v>22.99</v>
      </c>
    </row>
    <row r="1372" spans="1:21" x14ac:dyDescent="0.3">
      <c r="A1372" s="16">
        <v>43410</v>
      </c>
      <c r="B1372" s="15">
        <v>17.559999999999999</v>
      </c>
      <c r="T1372" s="16">
        <v>43437</v>
      </c>
      <c r="U1372" s="15">
        <v>22.85</v>
      </c>
    </row>
    <row r="1373" spans="1:21" x14ac:dyDescent="0.3">
      <c r="A1373" s="16">
        <v>43409</v>
      </c>
      <c r="B1373" s="15">
        <v>17.23</v>
      </c>
      <c r="T1373" s="16">
        <v>43434</v>
      </c>
      <c r="U1373" s="15">
        <v>22.7</v>
      </c>
    </row>
    <row r="1374" spans="1:21" x14ac:dyDescent="0.3">
      <c r="A1374" s="16">
        <v>43406</v>
      </c>
      <c r="B1374" s="15">
        <v>17.07</v>
      </c>
      <c r="T1374" s="16">
        <v>43433</v>
      </c>
      <c r="U1374" s="15">
        <v>22.23</v>
      </c>
    </row>
    <row r="1375" spans="1:21" x14ac:dyDescent="0.3">
      <c r="A1375" s="16">
        <v>43405</v>
      </c>
      <c r="B1375" s="15">
        <v>15.62</v>
      </c>
      <c r="T1375" s="16">
        <v>43432</v>
      </c>
      <c r="U1375" s="15">
        <v>21.5</v>
      </c>
    </row>
    <row r="1376" spans="1:21" x14ac:dyDescent="0.3">
      <c r="A1376" s="16">
        <v>43404</v>
      </c>
      <c r="B1376" s="15">
        <v>16.37</v>
      </c>
      <c r="T1376" s="16">
        <v>43431</v>
      </c>
      <c r="U1376" s="15">
        <v>21.82</v>
      </c>
    </row>
    <row r="1377" spans="1:21" x14ac:dyDescent="0.3">
      <c r="A1377" s="16">
        <v>43403</v>
      </c>
      <c r="B1377" s="15">
        <v>16.02</v>
      </c>
      <c r="T1377" s="16">
        <v>43430</v>
      </c>
      <c r="U1377" s="15">
        <v>22.02</v>
      </c>
    </row>
    <row r="1378" spans="1:21" x14ac:dyDescent="0.3">
      <c r="A1378" s="16">
        <v>43402</v>
      </c>
      <c r="B1378" s="15">
        <v>16.68</v>
      </c>
      <c r="T1378" s="16">
        <v>43427</v>
      </c>
      <c r="U1378" s="15">
        <v>22.4</v>
      </c>
    </row>
    <row r="1379" spans="1:21" x14ac:dyDescent="0.3">
      <c r="A1379" s="16">
        <v>43399</v>
      </c>
      <c r="B1379" s="15">
        <v>18.27</v>
      </c>
      <c r="T1379" s="16">
        <v>43426</v>
      </c>
      <c r="U1379" s="15">
        <v>23.14</v>
      </c>
    </row>
    <row r="1380" spans="1:21" x14ac:dyDescent="0.3">
      <c r="A1380" s="16">
        <v>43398</v>
      </c>
      <c r="B1380" s="15">
        <v>19.07</v>
      </c>
      <c r="T1380" s="16">
        <v>43425</v>
      </c>
      <c r="U1380" s="15">
        <v>22.69</v>
      </c>
    </row>
    <row r="1381" spans="1:21" x14ac:dyDescent="0.3">
      <c r="A1381" s="16">
        <v>43397</v>
      </c>
      <c r="B1381" s="15">
        <v>19.61</v>
      </c>
      <c r="T1381" s="16">
        <v>43424</v>
      </c>
      <c r="U1381" s="15">
        <v>21.62</v>
      </c>
    </row>
    <row r="1382" spans="1:21" x14ac:dyDescent="0.3">
      <c r="A1382" s="16">
        <v>43396</v>
      </c>
      <c r="B1382" s="15">
        <v>19.23</v>
      </c>
      <c r="T1382" s="16">
        <v>43423</v>
      </c>
      <c r="U1382" s="15">
        <v>21.08</v>
      </c>
    </row>
    <row r="1383" spans="1:21" x14ac:dyDescent="0.3">
      <c r="A1383" s="16">
        <v>43395</v>
      </c>
      <c r="B1383" s="15">
        <v>19</v>
      </c>
      <c r="T1383" s="16">
        <v>43420</v>
      </c>
      <c r="U1383" s="15">
        <v>21.31</v>
      </c>
    </row>
    <row r="1384" spans="1:21" x14ac:dyDescent="0.3">
      <c r="A1384" s="16">
        <v>43392</v>
      </c>
      <c r="B1384" s="15">
        <v>19.7</v>
      </c>
      <c r="T1384" s="16">
        <v>43419</v>
      </c>
      <c r="U1384" s="15">
        <v>21.13</v>
      </c>
    </row>
    <row r="1385" spans="1:21" x14ac:dyDescent="0.3">
      <c r="A1385" s="16">
        <v>43391</v>
      </c>
      <c r="B1385" s="15">
        <v>19.73</v>
      </c>
      <c r="T1385" s="16">
        <v>43418</v>
      </c>
      <c r="U1385" s="15">
        <v>21.78</v>
      </c>
    </row>
    <row r="1386" spans="1:21" x14ac:dyDescent="0.3">
      <c r="A1386" s="16">
        <v>43390</v>
      </c>
      <c r="B1386" s="15">
        <v>19.239999999999998</v>
      </c>
      <c r="T1386" s="16">
        <v>43417</v>
      </c>
      <c r="U1386" s="15">
        <v>22.26</v>
      </c>
    </row>
    <row r="1387" spans="1:21" x14ac:dyDescent="0.3">
      <c r="A1387" s="16">
        <v>43389</v>
      </c>
      <c r="B1387" s="15">
        <v>19.28</v>
      </c>
      <c r="T1387" s="16">
        <v>43416</v>
      </c>
      <c r="U1387" s="15">
        <v>22.7</v>
      </c>
    </row>
    <row r="1388" spans="1:21" x14ac:dyDescent="0.3">
      <c r="A1388" s="16">
        <v>43388</v>
      </c>
      <c r="B1388" s="15">
        <v>18.579999999999998</v>
      </c>
      <c r="T1388" s="16">
        <v>43413</v>
      </c>
      <c r="U1388" s="15">
        <v>21.65</v>
      </c>
    </row>
    <row r="1389" spans="1:21" x14ac:dyDescent="0.3">
      <c r="A1389" s="16">
        <v>43385</v>
      </c>
      <c r="B1389" s="15">
        <v>20.36</v>
      </c>
      <c r="T1389" s="16">
        <v>43412</v>
      </c>
      <c r="U1389" s="15">
        <v>21.75</v>
      </c>
    </row>
    <row r="1390" spans="1:21" x14ac:dyDescent="0.3">
      <c r="A1390" s="16">
        <v>43384</v>
      </c>
      <c r="B1390" s="15">
        <v>19.850000000000001</v>
      </c>
      <c r="T1390" s="16">
        <v>43411</v>
      </c>
      <c r="U1390" s="15">
        <v>20.77</v>
      </c>
    </row>
    <row r="1391" spans="1:21" x14ac:dyDescent="0.3">
      <c r="A1391" s="16">
        <v>43383</v>
      </c>
      <c r="B1391" s="15">
        <v>19.43</v>
      </c>
      <c r="T1391" s="16">
        <v>43410</v>
      </c>
      <c r="U1391" s="15">
        <v>19.690000000000001</v>
      </c>
    </row>
    <row r="1392" spans="1:21" x14ac:dyDescent="0.3">
      <c r="A1392" s="16">
        <v>43382</v>
      </c>
      <c r="B1392" s="15">
        <v>20.75</v>
      </c>
      <c r="T1392" s="16">
        <v>43409</v>
      </c>
      <c r="U1392" s="15">
        <v>19.309999999999999</v>
      </c>
    </row>
    <row r="1393" spans="1:21" x14ac:dyDescent="0.3">
      <c r="A1393" s="16">
        <v>43381</v>
      </c>
      <c r="B1393" s="15">
        <v>21.87</v>
      </c>
      <c r="T1393" s="16">
        <v>43406</v>
      </c>
      <c r="U1393" s="15">
        <v>19.18</v>
      </c>
    </row>
    <row r="1394" spans="1:21" x14ac:dyDescent="0.3">
      <c r="A1394" s="16">
        <v>43378</v>
      </c>
      <c r="B1394" s="15">
        <v>22.11</v>
      </c>
      <c r="T1394" s="16">
        <v>43405</v>
      </c>
      <c r="U1394" s="15">
        <v>17.62</v>
      </c>
    </row>
    <row r="1395" spans="1:21" x14ac:dyDescent="0.3">
      <c r="A1395" s="16">
        <v>43377</v>
      </c>
      <c r="B1395" s="15">
        <v>21.29</v>
      </c>
      <c r="T1395" s="16">
        <v>43404</v>
      </c>
      <c r="U1395" s="15">
        <v>18.489999999999998</v>
      </c>
    </row>
    <row r="1396" spans="1:21" x14ac:dyDescent="0.3">
      <c r="A1396" s="16">
        <v>43376</v>
      </c>
      <c r="B1396" s="15">
        <v>21.13</v>
      </c>
      <c r="T1396" s="16">
        <v>43403</v>
      </c>
      <c r="U1396" s="15">
        <v>18.13</v>
      </c>
    </row>
    <row r="1397" spans="1:21" x14ac:dyDescent="0.3">
      <c r="A1397" s="16">
        <v>43375</v>
      </c>
      <c r="B1397" s="15">
        <v>20.93</v>
      </c>
      <c r="T1397" s="16">
        <v>43402</v>
      </c>
      <c r="U1397" s="15">
        <v>18.91</v>
      </c>
    </row>
    <row r="1398" spans="1:21" x14ac:dyDescent="0.3">
      <c r="A1398" s="16">
        <v>43374</v>
      </c>
      <c r="B1398" s="15">
        <v>21.31</v>
      </c>
      <c r="T1398" s="16">
        <v>43399</v>
      </c>
      <c r="U1398" s="15">
        <v>20.59</v>
      </c>
    </row>
    <row r="1399" spans="1:21" x14ac:dyDescent="0.3">
      <c r="A1399" s="16">
        <v>43371</v>
      </c>
      <c r="B1399" s="15">
        <v>21.15</v>
      </c>
      <c r="T1399" s="16">
        <v>43398</v>
      </c>
      <c r="U1399" s="15">
        <v>21.41</v>
      </c>
    </row>
    <row r="1400" spans="1:21" x14ac:dyDescent="0.3">
      <c r="A1400" s="16">
        <v>43370</v>
      </c>
      <c r="B1400" s="15">
        <v>20.77</v>
      </c>
      <c r="T1400" s="16">
        <v>43397</v>
      </c>
      <c r="U1400" s="15">
        <v>21.9</v>
      </c>
    </row>
    <row r="1401" spans="1:21" x14ac:dyDescent="0.3">
      <c r="A1401" s="16">
        <v>43369</v>
      </c>
      <c r="B1401" s="15">
        <v>20.190000000000001</v>
      </c>
      <c r="T1401" s="16">
        <v>43396</v>
      </c>
      <c r="U1401" s="15">
        <v>21.8</v>
      </c>
    </row>
    <row r="1402" spans="1:21" x14ac:dyDescent="0.3">
      <c r="A1402" s="16">
        <v>43368</v>
      </c>
      <c r="B1402" s="15">
        <v>21.18</v>
      </c>
      <c r="T1402" s="16">
        <v>43395</v>
      </c>
      <c r="U1402" s="15">
        <v>21.92</v>
      </c>
    </row>
    <row r="1403" spans="1:21" x14ac:dyDescent="0.3">
      <c r="A1403" s="16">
        <v>43367</v>
      </c>
      <c r="B1403" s="15">
        <v>22.37</v>
      </c>
      <c r="T1403" s="16">
        <v>43392</v>
      </c>
      <c r="U1403" s="15">
        <v>22.64</v>
      </c>
    </row>
    <row r="1404" spans="1:21" x14ac:dyDescent="0.3">
      <c r="A1404" s="16">
        <v>43364</v>
      </c>
      <c r="B1404" s="15">
        <v>22.08</v>
      </c>
      <c r="T1404" s="16">
        <v>43391</v>
      </c>
      <c r="U1404" s="15">
        <v>22.62</v>
      </c>
    </row>
    <row r="1405" spans="1:21" x14ac:dyDescent="0.3">
      <c r="A1405" s="16">
        <v>43363</v>
      </c>
      <c r="B1405" s="15">
        <v>21.98</v>
      </c>
      <c r="T1405" s="16">
        <v>43390</v>
      </c>
      <c r="U1405" s="15">
        <v>22.27</v>
      </c>
    </row>
    <row r="1406" spans="1:21" x14ac:dyDescent="0.3">
      <c r="A1406" s="16">
        <v>43362</v>
      </c>
      <c r="B1406" s="15">
        <v>21.43</v>
      </c>
      <c r="T1406" s="16">
        <v>43389</v>
      </c>
      <c r="U1406" s="15">
        <v>22.53</v>
      </c>
    </row>
    <row r="1407" spans="1:21" x14ac:dyDescent="0.3">
      <c r="A1407" s="16">
        <v>43361</v>
      </c>
      <c r="B1407" s="15">
        <v>20.190000000000001</v>
      </c>
      <c r="T1407" s="16">
        <v>43388</v>
      </c>
      <c r="U1407" s="15">
        <v>22.09</v>
      </c>
    </row>
    <row r="1408" spans="1:21" x14ac:dyDescent="0.3">
      <c r="A1408" s="16">
        <v>43360</v>
      </c>
      <c r="B1408" s="15">
        <v>20.92</v>
      </c>
      <c r="T1408" s="16">
        <v>43385</v>
      </c>
      <c r="U1408" s="15">
        <v>24.21</v>
      </c>
    </row>
    <row r="1409" spans="1:21" x14ac:dyDescent="0.3">
      <c r="A1409" s="16">
        <v>43357</v>
      </c>
      <c r="B1409" s="15">
        <v>19.93</v>
      </c>
      <c r="T1409" s="16">
        <v>43384</v>
      </c>
      <c r="U1409" s="15">
        <v>23.88</v>
      </c>
    </row>
    <row r="1410" spans="1:21" x14ac:dyDescent="0.3">
      <c r="A1410" s="16">
        <v>43356</v>
      </c>
      <c r="B1410" s="15">
        <v>18.86</v>
      </c>
      <c r="T1410" s="16">
        <v>43383</v>
      </c>
      <c r="U1410" s="15">
        <v>23.65</v>
      </c>
    </row>
    <row r="1411" spans="1:21" x14ac:dyDescent="0.3">
      <c r="A1411" s="16">
        <v>43355</v>
      </c>
      <c r="B1411" s="15">
        <v>22.91</v>
      </c>
      <c r="T1411" s="16">
        <v>43382</v>
      </c>
      <c r="U1411" s="15">
        <v>25.33</v>
      </c>
    </row>
    <row r="1412" spans="1:21" x14ac:dyDescent="0.3">
      <c r="A1412" s="16">
        <v>43354</v>
      </c>
      <c r="B1412" s="15">
        <v>24.11</v>
      </c>
      <c r="T1412" s="16">
        <v>43381</v>
      </c>
      <c r="U1412" s="15">
        <v>26.48</v>
      </c>
    </row>
    <row r="1413" spans="1:21" x14ac:dyDescent="0.3">
      <c r="A1413" s="16">
        <v>43353</v>
      </c>
      <c r="B1413" s="15">
        <v>25.19</v>
      </c>
      <c r="T1413" s="16">
        <v>43378</v>
      </c>
      <c r="U1413" s="15">
        <v>26.1</v>
      </c>
    </row>
    <row r="1414" spans="1:21" x14ac:dyDescent="0.3">
      <c r="A1414" s="16">
        <v>43350</v>
      </c>
      <c r="B1414" s="15">
        <v>23.17</v>
      </c>
      <c r="T1414" s="16">
        <v>43377</v>
      </c>
      <c r="U1414" s="15">
        <v>25.18</v>
      </c>
    </row>
    <row r="1415" spans="1:21" x14ac:dyDescent="0.3">
      <c r="A1415" s="16">
        <v>43349</v>
      </c>
      <c r="B1415" s="15">
        <v>21.42</v>
      </c>
      <c r="T1415" s="16">
        <v>43376</v>
      </c>
      <c r="U1415" s="15">
        <v>24.96</v>
      </c>
    </row>
    <row r="1416" spans="1:21" x14ac:dyDescent="0.3">
      <c r="A1416" s="16">
        <v>43348</v>
      </c>
      <c r="B1416" s="15">
        <v>20.32</v>
      </c>
      <c r="T1416" s="16">
        <v>43375</v>
      </c>
      <c r="U1416" s="15">
        <v>24.76</v>
      </c>
    </row>
    <row r="1417" spans="1:21" x14ac:dyDescent="0.3">
      <c r="A1417" s="16">
        <v>43347</v>
      </c>
      <c r="B1417" s="15">
        <v>20.13</v>
      </c>
      <c r="T1417" s="16">
        <v>43374</v>
      </c>
      <c r="U1417" s="15">
        <v>24.96</v>
      </c>
    </row>
    <row r="1418" spans="1:21" x14ac:dyDescent="0.3">
      <c r="A1418" s="16">
        <v>43346</v>
      </c>
      <c r="B1418" s="15">
        <v>20.11</v>
      </c>
      <c r="T1418" s="16">
        <v>43371</v>
      </c>
      <c r="U1418" s="15">
        <v>24.63</v>
      </c>
    </row>
    <row r="1419" spans="1:21" x14ac:dyDescent="0.3">
      <c r="A1419" s="16">
        <v>43343</v>
      </c>
      <c r="B1419" s="15">
        <v>21.04</v>
      </c>
      <c r="T1419" s="16">
        <v>43370</v>
      </c>
      <c r="U1419" s="15">
        <v>24</v>
      </c>
    </row>
    <row r="1420" spans="1:21" x14ac:dyDescent="0.3">
      <c r="A1420" s="16">
        <v>43342</v>
      </c>
      <c r="B1420" s="15">
        <v>21.12</v>
      </c>
      <c r="T1420" s="16">
        <v>43369</v>
      </c>
      <c r="U1420" s="15">
        <v>23.42</v>
      </c>
    </row>
    <row r="1421" spans="1:21" x14ac:dyDescent="0.3">
      <c r="A1421" s="16">
        <v>43341</v>
      </c>
      <c r="B1421" s="15">
        <v>21.01</v>
      </c>
      <c r="T1421" s="16">
        <v>43368</v>
      </c>
      <c r="U1421" s="15">
        <v>24.27</v>
      </c>
    </row>
    <row r="1422" spans="1:21" x14ac:dyDescent="0.3">
      <c r="A1422" s="16">
        <v>43340</v>
      </c>
      <c r="B1422" s="15">
        <v>20.64</v>
      </c>
      <c r="T1422" s="16">
        <v>43367</v>
      </c>
      <c r="U1422" s="15">
        <v>25.29</v>
      </c>
    </row>
    <row r="1423" spans="1:21" x14ac:dyDescent="0.3">
      <c r="A1423" s="16">
        <v>43339</v>
      </c>
      <c r="B1423" s="15">
        <v>21.25</v>
      </c>
      <c r="T1423" s="16">
        <v>43364</v>
      </c>
      <c r="U1423" s="15">
        <v>24.88</v>
      </c>
    </row>
    <row r="1424" spans="1:21" x14ac:dyDescent="0.3">
      <c r="A1424" s="16">
        <v>43336</v>
      </c>
      <c r="B1424" s="15">
        <v>20.63</v>
      </c>
      <c r="T1424" s="16">
        <v>43363</v>
      </c>
      <c r="U1424" s="15">
        <v>24.72</v>
      </c>
    </row>
    <row r="1425" spans="1:21" x14ac:dyDescent="0.3">
      <c r="A1425" s="16">
        <v>43335</v>
      </c>
      <c r="B1425" s="15">
        <v>20.350000000000001</v>
      </c>
      <c r="T1425" s="16">
        <v>43362</v>
      </c>
      <c r="U1425" s="15">
        <v>24.09</v>
      </c>
    </row>
    <row r="1426" spans="1:21" x14ac:dyDescent="0.3">
      <c r="A1426" s="16">
        <v>43334</v>
      </c>
      <c r="B1426" s="15">
        <v>19.760000000000002</v>
      </c>
      <c r="T1426" s="16">
        <v>43361</v>
      </c>
      <c r="U1426" s="15">
        <v>22.83</v>
      </c>
    </row>
    <row r="1427" spans="1:21" x14ac:dyDescent="0.3">
      <c r="A1427" s="16">
        <v>43333</v>
      </c>
      <c r="B1427" s="15">
        <v>19.260000000000002</v>
      </c>
      <c r="T1427" s="16">
        <v>43360</v>
      </c>
      <c r="U1427" s="15">
        <v>23.46</v>
      </c>
    </row>
    <row r="1428" spans="1:21" x14ac:dyDescent="0.3">
      <c r="A1428" s="16">
        <v>43332</v>
      </c>
      <c r="B1428" s="15">
        <v>18.440000000000001</v>
      </c>
      <c r="T1428" s="16">
        <v>43357</v>
      </c>
      <c r="U1428" s="15">
        <v>22.42</v>
      </c>
    </row>
    <row r="1429" spans="1:21" x14ac:dyDescent="0.3">
      <c r="A1429" s="16">
        <v>43329</v>
      </c>
      <c r="B1429" s="15">
        <v>18.100000000000001</v>
      </c>
      <c r="T1429" s="16">
        <v>43356</v>
      </c>
      <c r="U1429" s="15">
        <v>21.29</v>
      </c>
    </row>
    <row r="1430" spans="1:21" x14ac:dyDescent="0.3">
      <c r="A1430" s="16">
        <v>43328</v>
      </c>
      <c r="B1430" s="15">
        <v>17.95</v>
      </c>
      <c r="T1430" s="16">
        <v>43355</v>
      </c>
      <c r="U1430" s="15">
        <v>25.37</v>
      </c>
    </row>
    <row r="1431" spans="1:21" x14ac:dyDescent="0.3">
      <c r="A1431" s="16">
        <v>43327</v>
      </c>
      <c r="B1431" s="15">
        <v>18.05</v>
      </c>
      <c r="T1431" s="16">
        <v>43354</v>
      </c>
      <c r="U1431" s="15">
        <v>26.66</v>
      </c>
    </row>
    <row r="1432" spans="1:21" x14ac:dyDescent="0.3">
      <c r="A1432" s="16">
        <v>43326</v>
      </c>
      <c r="B1432" s="15">
        <v>18.079999999999998</v>
      </c>
      <c r="T1432" s="16">
        <v>43353</v>
      </c>
      <c r="U1432" s="15">
        <v>27.42</v>
      </c>
    </row>
    <row r="1433" spans="1:21" x14ac:dyDescent="0.3">
      <c r="A1433" s="16">
        <v>43325</v>
      </c>
      <c r="B1433" s="15">
        <v>18.010000000000002</v>
      </c>
      <c r="T1433" s="16">
        <v>43350</v>
      </c>
      <c r="U1433" s="15">
        <v>25.33</v>
      </c>
    </row>
    <row r="1434" spans="1:21" x14ac:dyDescent="0.3">
      <c r="A1434" s="16">
        <v>43322</v>
      </c>
      <c r="B1434" s="15">
        <v>17.84</v>
      </c>
      <c r="T1434" s="16">
        <v>43349</v>
      </c>
      <c r="U1434" s="15">
        <v>23.57</v>
      </c>
    </row>
    <row r="1435" spans="1:21" x14ac:dyDescent="0.3">
      <c r="A1435" s="16">
        <v>43321</v>
      </c>
      <c r="B1435" s="15">
        <v>17.55</v>
      </c>
      <c r="T1435" s="16">
        <v>43348</v>
      </c>
      <c r="U1435" s="15">
        <v>22.44</v>
      </c>
    </row>
    <row r="1436" spans="1:21" x14ac:dyDescent="0.3">
      <c r="A1436" s="16">
        <v>43320</v>
      </c>
      <c r="B1436" s="15">
        <v>17.350000000000001</v>
      </c>
      <c r="T1436" s="16">
        <v>43347</v>
      </c>
      <c r="U1436" s="15">
        <v>22.25</v>
      </c>
    </row>
    <row r="1437" spans="1:21" x14ac:dyDescent="0.3">
      <c r="A1437" s="16">
        <v>43319</v>
      </c>
      <c r="B1437" s="15">
        <v>17.48</v>
      </c>
      <c r="T1437" s="16">
        <v>43346</v>
      </c>
      <c r="U1437" s="15">
        <v>22.28</v>
      </c>
    </row>
    <row r="1438" spans="1:21" x14ac:dyDescent="0.3">
      <c r="A1438" s="16">
        <v>43318</v>
      </c>
      <c r="B1438" s="15">
        <v>17.54</v>
      </c>
      <c r="T1438" s="16">
        <v>43343</v>
      </c>
      <c r="U1438" s="15">
        <v>23.2</v>
      </c>
    </row>
    <row r="1439" spans="1:21" x14ac:dyDescent="0.3">
      <c r="A1439" s="16">
        <v>43315</v>
      </c>
      <c r="B1439" s="15">
        <v>17.63</v>
      </c>
      <c r="T1439" s="16">
        <v>43342</v>
      </c>
      <c r="U1439" s="15">
        <v>23.29</v>
      </c>
    </row>
    <row r="1440" spans="1:21" x14ac:dyDescent="0.3">
      <c r="A1440" s="16">
        <v>43314</v>
      </c>
      <c r="B1440" s="15">
        <v>17.600000000000001</v>
      </c>
      <c r="T1440" s="16">
        <v>43341</v>
      </c>
      <c r="U1440" s="15">
        <v>23.19</v>
      </c>
    </row>
    <row r="1441" spans="1:21" x14ac:dyDescent="0.3">
      <c r="A1441" s="16">
        <v>43313</v>
      </c>
      <c r="B1441" s="15">
        <v>17.739999999999998</v>
      </c>
      <c r="T1441" s="16">
        <v>43340</v>
      </c>
      <c r="U1441" s="15">
        <v>22.86</v>
      </c>
    </row>
    <row r="1442" spans="1:21" x14ac:dyDescent="0.3">
      <c r="A1442" s="16">
        <v>43312</v>
      </c>
      <c r="B1442" s="15">
        <v>17.350000000000001</v>
      </c>
      <c r="T1442" s="16">
        <v>43339</v>
      </c>
      <c r="U1442" s="15">
        <v>23.45</v>
      </c>
    </row>
    <row r="1443" spans="1:21" x14ac:dyDescent="0.3">
      <c r="A1443" s="16">
        <v>43311</v>
      </c>
      <c r="B1443" s="15">
        <v>17.010000000000002</v>
      </c>
      <c r="T1443" s="16">
        <v>43336</v>
      </c>
      <c r="U1443" s="15">
        <v>22.83</v>
      </c>
    </row>
    <row r="1444" spans="1:21" x14ac:dyDescent="0.3">
      <c r="A1444" s="16">
        <v>43308</v>
      </c>
      <c r="B1444" s="15">
        <v>17.079999999999998</v>
      </c>
      <c r="T1444" s="16">
        <v>43335</v>
      </c>
      <c r="U1444" s="15">
        <v>22.47</v>
      </c>
    </row>
    <row r="1445" spans="1:21" x14ac:dyDescent="0.3">
      <c r="A1445" s="16">
        <v>43307</v>
      </c>
      <c r="B1445" s="15">
        <v>17.239999999999998</v>
      </c>
      <c r="T1445" s="16">
        <v>43334</v>
      </c>
      <c r="U1445" s="15">
        <v>21.82</v>
      </c>
    </row>
    <row r="1446" spans="1:21" x14ac:dyDescent="0.3">
      <c r="A1446" s="16">
        <v>43306</v>
      </c>
      <c r="B1446" s="15">
        <v>17.29</v>
      </c>
      <c r="T1446" s="16">
        <v>43333</v>
      </c>
      <c r="U1446" s="15">
        <v>21.31</v>
      </c>
    </row>
    <row r="1447" spans="1:21" x14ac:dyDescent="0.3">
      <c r="A1447" s="16">
        <v>43305</v>
      </c>
      <c r="B1447" s="15">
        <v>17.059999999999999</v>
      </c>
      <c r="T1447" s="16">
        <v>43332</v>
      </c>
      <c r="U1447" s="15">
        <v>20.440000000000001</v>
      </c>
    </row>
    <row r="1448" spans="1:21" x14ac:dyDescent="0.3">
      <c r="A1448" s="16">
        <v>43304</v>
      </c>
      <c r="B1448" s="15">
        <v>17.350000000000001</v>
      </c>
      <c r="T1448" s="16">
        <v>43329</v>
      </c>
      <c r="U1448" s="15">
        <v>20.04</v>
      </c>
    </row>
    <row r="1449" spans="1:21" x14ac:dyDescent="0.3">
      <c r="A1449" s="16">
        <v>43301</v>
      </c>
      <c r="B1449" s="15">
        <v>17.02</v>
      </c>
      <c r="T1449" s="16">
        <v>43328</v>
      </c>
      <c r="U1449" s="15">
        <v>19.86</v>
      </c>
    </row>
    <row r="1450" spans="1:21" x14ac:dyDescent="0.3">
      <c r="A1450" s="16">
        <v>43300</v>
      </c>
      <c r="B1450" s="15">
        <v>16.829999999999998</v>
      </c>
      <c r="T1450" s="16">
        <v>43327</v>
      </c>
      <c r="U1450" s="15">
        <v>19.95</v>
      </c>
    </row>
    <row r="1451" spans="1:21" x14ac:dyDescent="0.3">
      <c r="A1451" s="16">
        <v>43299</v>
      </c>
      <c r="B1451" s="15">
        <v>16.38</v>
      </c>
      <c r="T1451" s="16">
        <v>43326</v>
      </c>
      <c r="U1451" s="15">
        <v>20</v>
      </c>
    </row>
    <row r="1452" spans="1:21" x14ac:dyDescent="0.3">
      <c r="A1452" s="16">
        <v>43298</v>
      </c>
      <c r="B1452" s="15">
        <v>16.03</v>
      </c>
      <c r="T1452" s="16">
        <v>43325</v>
      </c>
      <c r="U1452" s="15">
        <v>19.899999999999999</v>
      </c>
    </row>
    <row r="1453" spans="1:21" x14ac:dyDescent="0.3">
      <c r="A1453" s="16">
        <v>43297</v>
      </c>
      <c r="B1453" s="15">
        <v>15.9</v>
      </c>
      <c r="T1453" s="16">
        <v>43322</v>
      </c>
      <c r="U1453" s="15">
        <v>19.73</v>
      </c>
    </row>
    <row r="1454" spans="1:21" x14ac:dyDescent="0.3">
      <c r="A1454" s="16">
        <v>43294</v>
      </c>
      <c r="B1454" s="15">
        <v>16.02</v>
      </c>
      <c r="T1454" s="16">
        <v>43321</v>
      </c>
      <c r="U1454" s="15">
        <v>19.420000000000002</v>
      </c>
    </row>
    <row r="1455" spans="1:21" x14ac:dyDescent="0.3">
      <c r="A1455" s="16">
        <v>43293</v>
      </c>
      <c r="B1455" s="15">
        <v>16.05</v>
      </c>
      <c r="T1455" s="16">
        <v>43320</v>
      </c>
      <c r="U1455" s="15">
        <v>19.22</v>
      </c>
    </row>
    <row r="1456" spans="1:21" x14ac:dyDescent="0.3">
      <c r="A1456" s="16">
        <v>43292</v>
      </c>
      <c r="B1456" s="15">
        <v>16.28</v>
      </c>
      <c r="T1456" s="16">
        <v>43319</v>
      </c>
      <c r="U1456" s="15">
        <v>19.36</v>
      </c>
    </row>
    <row r="1457" spans="1:21" x14ac:dyDescent="0.3">
      <c r="A1457" s="16">
        <v>43291</v>
      </c>
      <c r="B1457" s="15">
        <v>16.03</v>
      </c>
      <c r="T1457" s="16">
        <v>43318</v>
      </c>
      <c r="U1457" s="15">
        <v>19.420000000000002</v>
      </c>
    </row>
    <row r="1458" spans="1:21" x14ac:dyDescent="0.3">
      <c r="A1458" s="16">
        <v>43290</v>
      </c>
      <c r="B1458" s="15">
        <v>15.97</v>
      </c>
      <c r="T1458" s="16">
        <v>43315</v>
      </c>
      <c r="U1458" s="15">
        <v>19.53</v>
      </c>
    </row>
    <row r="1459" spans="1:21" x14ac:dyDescent="0.3">
      <c r="A1459" s="16">
        <v>43287</v>
      </c>
      <c r="B1459" s="15">
        <v>15.67</v>
      </c>
      <c r="T1459" s="16">
        <v>43314</v>
      </c>
      <c r="U1459" s="15">
        <v>19.53</v>
      </c>
    </row>
    <row r="1460" spans="1:21" x14ac:dyDescent="0.3">
      <c r="A1460" s="16">
        <v>43286</v>
      </c>
      <c r="B1460" s="15">
        <v>15.65</v>
      </c>
      <c r="T1460" s="16">
        <v>43313</v>
      </c>
      <c r="U1460" s="15">
        <v>19.690000000000001</v>
      </c>
    </row>
    <row r="1461" spans="1:21" x14ac:dyDescent="0.3">
      <c r="A1461" s="16">
        <v>43285</v>
      </c>
      <c r="B1461" s="15">
        <v>15.49</v>
      </c>
      <c r="T1461" s="16">
        <v>43312</v>
      </c>
      <c r="U1461" s="15">
        <v>19.34</v>
      </c>
    </row>
    <row r="1462" spans="1:21" x14ac:dyDescent="0.3">
      <c r="A1462" s="16">
        <v>43284</v>
      </c>
      <c r="B1462" s="15">
        <v>15.06</v>
      </c>
      <c r="T1462" s="16">
        <v>43311</v>
      </c>
      <c r="U1462" s="15">
        <v>18.989999999999998</v>
      </c>
    </row>
    <row r="1463" spans="1:21" x14ac:dyDescent="0.3">
      <c r="A1463" s="16">
        <v>43283</v>
      </c>
      <c r="B1463" s="15">
        <v>15.03</v>
      </c>
      <c r="T1463" s="16">
        <v>43308</v>
      </c>
      <c r="U1463" s="15">
        <v>19.09</v>
      </c>
    </row>
    <row r="1464" spans="1:21" x14ac:dyDescent="0.3">
      <c r="A1464" s="16">
        <v>43280</v>
      </c>
      <c r="B1464" s="15">
        <v>14.95</v>
      </c>
      <c r="T1464" s="16">
        <v>43307</v>
      </c>
      <c r="U1464" s="15">
        <v>19.23</v>
      </c>
    </row>
    <row r="1465" spans="1:21" x14ac:dyDescent="0.3">
      <c r="A1465" s="16">
        <v>43279</v>
      </c>
      <c r="B1465" s="15">
        <v>14.97</v>
      </c>
      <c r="T1465" s="16">
        <v>43306</v>
      </c>
      <c r="U1465" s="15">
        <v>19.28</v>
      </c>
    </row>
    <row r="1466" spans="1:21" x14ac:dyDescent="0.3">
      <c r="A1466" s="16">
        <v>43278</v>
      </c>
      <c r="B1466" s="15">
        <v>15.22</v>
      </c>
      <c r="T1466" s="16">
        <v>43305</v>
      </c>
      <c r="U1466" s="15">
        <v>19.010000000000002</v>
      </c>
    </row>
    <row r="1467" spans="1:21" x14ac:dyDescent="0.3">
      <c r="A1467" s="16">
        <v>43277</v>
      </c>
      <c r="B1467" s="15">
        <v>14.99</v>
      </c>
      <c r="T1467" s="16">
        <v>43304</v>
      </c>
      <c r="U1467" s="15">
        <v>19.09</v>
      </c>
    </row>
    <row r="1468" spans="1:21" x14ac:dyDescent="0.3">
      <c r="A1468" s="16">
        <v>43276</v>
      </c>
      <c r="B1468" s="15">
        <v>15</v>
      </c>
      <c r="T1468" s="16">
        <v>43301</v>
      </c>
      <c r="U1468" s="15">
        <v>18.77</v>
      </c>
    </row>
    <row r="1469" spans="1:21" x14ac:dyDescent="0.3">
      <c r="A1469" s="16">
        <v>43273</v>
      </c>
      <c r="B1469" s="15">
        <v>15.08</v>
      </c>
      <c r="T1469" s="16">
        <v>43300</v>
      </c>
      <c r="U1469" s="15">
        <v>18.559999999999999</v>
      </c>
    </row>
    <row r="1470" spans="1:21" x14ac:dyDescent="0.3">
      <c r="A1470" s="16">
        <v>43272</v>
      </c>
      <c r="B1470" s="15">
        <v>14.79</v>
      </c>
      <c r="T1470" s="16">
        <v>43299</v>
      </c>
      <c r="U1470" s="15">
        <v>18.11</v>
      </c>
    </row>
    <row r="1471" spans="1:21" x14ac:dyDescent="0.3">
      <c r="A1471" s="16">
        <v>43271</v>
      </c>
      <c r="B1471" s="15">
        <v>14.46</v>
      </c>
      <c r="T1471" s="16">
        <v>43298</v>
      </c>
      <c r="U1471" s="15">
        <v>17.739999999999998</v>
      </c>
    </row>
    <row r="1472" spans="1:21" x14ac:dyDescent="0.3">
      <c r="A1472" s="16">
        <v>43270</v>
      </c>
      <c r="B1472" s="15">
        <v>14.22</v>
      </c>
      <c r="T1472" s="16">
        <v>43297</v>
      </c>
      <c r="U1472" s="15">
        <v>17.59</v>
      </c>
    </row>
    <row r="1473" spans="1:21" x14ac:dyDescent="0.3">
      <c r="A1473" s="16">
        <v>43269</v>
      </c>
      <c r="B1473" s="15">
        <v>14.58</v>
      </c>
      <c r="T1473" s="16">
        <v>43294</v>
      </c>
      <c r="U1473" s="15">
        <v>17.690000000000001</v>
      </c>
    </row>
    <row r="1474" spans="1:21" x14ac:dyDescent="0.3">
      <c r="A1474" s="16">
        <v>43266</v>
      </c>
      <c r="B1474" s="15">
        <v>14.51</v>
      </c>
      <c r="T1474" s="16">
        <v>43293</v>
      </c>
      <c r="U1474" s="15">
        <v>17.72</v>
      </c>
    </row>
    <row r="1475" spans="1:21" x14ac:dyDescent="0.3">
      <c r="A1475" s="16">
        <v>43265</v>
      </c>
      <c r="B1475" s="15">
        <v>14.89</v>
      </c>
      <c r="T1475" s="16">
        <v>43292</v>
      </c>
      <c r="U1475" s="15">
        <v>17.95</v>
      </c>
    </row>
    <row r="1476" spans="1:21" x14ac:dyDescent="0.3">
      <c r="A1476" s="16">
        <v>43264</v>
      </c>
      <c r="B1476" s="15">
        <v>15.28</v>
      </c>
      <c r="T1476" s="16">
        <v>43291</v>
      </c>
      <c r="U1476" s="15">
        <v>17.670000000000002</v>
      </c>
    </row>
    <row r="1477" spans="1:21" x14ac:dyDescent="0.3">
      <c r="A1477" s="16">
        <v>43263</v>
      </c>
      <c r="B1477" s="15">
        <v>15.1</v>
      </c>
      <c r="T1477" s="16">
        <v>43290</v>
      </c>
      <c r="U1477" s="15">
        <v>17.579999999999998</v>
      </c>
    </row>
    <row r="1478" spans="1:21" x14ac:dyDescent="0.3">
      <c r="A1478" s="16">
        <v>43262</v>
      </c>
      <c r="B1478" s="15">
        <v>15.45</v>
      </c>
      <c r="T1478" s="16">
        <v>43287</v>
      </c>
      <c r="U1478" s="15">
        <v>17.28</v>
      </c>
    </row>
    <row r="1479" spans="1:21" x14ac:dyDescent="0.3">
      <c r="A1479" s="16">
        <v>43259</v>
      </c>
      <c r="B1479" s="15">
        <v>15.78</v>
      </c>
      <c r="T1479" s="16">
        <v>43286</v>
      </c>
      <c r="U1479" s="15">
        <v>17.25</v>
      </c>
    </row>
    <row r="1480" spans="1:21" x14ac:dyDescent="0.3">
      <c r="A1480" s="16">
        <v>43258</v>
      </c>
      <c r="B1480" s="15">
        <v>15.97</v>
      </c>
      <c r="T1480" s="16">
        <v>43285</v>
      </c>
      <c r="U1480" s="15">
        <v>17.07</v>
      </c>
    </row>
    <row r="1481" spans="1:21" x14ac:dyDescent="0.3">
      <c r="A1481" s="16">
        <v>43257</v>
      </c>
      <c r="B1481" s="15">
        <v>15.89</v>
      </c>
      <c r="T1481" s="16">
        <v>43284</v>
      </c>
      <c r="U1481" s="15">
        <v>16.649999999999999</v>
      </c>
    </row>
    <row r="1482" spans="1:21" x14ac:dyDescent="0.3">
      <c r="A1482" s="16">
        <v>43256</v>
      </c>
      <c r="B1482" s="15">
        <v>15.73</v>
      </c>
      <c r="T1482" s="16">
        <v>43283</v>
      </c>
      <c r="U1482" s="15">
        <v>16.62</v>
      </c>
    </row>
    <row r="1483" spans="1:21" x14ac:dyDescent="0.3">
      <c r="A1483" s="16">
        <v>43255</v>
      </c>
      <c r="B1483" s="15">
        <v>16.100000000000001</v>
      </c>
      <c r="T1483" s="16">
        <v>43280</v>
      </c>
      <c r="U1483" s="15">
        <v>16.510000000000002</v>
      </c>
    </row>
    <row r="1484" spans="1:21" x14ac:dyDescent="0.3">
      <c r="A1484" s="16">
        <v>43252</v>
      </c>
      <c r="B1484" s="15">
        <v>15.27</v>
      </c>
      <c r="T1484" s="16">
        <v>43279</v>
      </c>
      <c r="U1484" s="15">
        <v>16.52</v>
      </c>
    </row>
    <row r="1485" spans="1:21" x14ac:dyDescent="0.3">
      <c r="A1485" s="16">
        <v>43251</v>
      </c>
      <c r="B1485" s="15">
        <v>14.89</v>
      </c>
      <c r="T1485" s="16">
        <v>43278</v>
      </c>
      <c r="U1485" s="15">
        <v>16.78</v>
      </c>
    </row>
    <row r="1486" spans="1:21" x14ac:dyDescent="0.3">
      <c r="A1486" s="16">
        <v>43250</v>
      </c>
      <c r="B1486" s="15">
        <v>15.82</v>
      </c>
      <c r="T1486" s="16">
        <v>43277</v>
      </c>
      <c r="U1486" s="15">
        <v>16.55</v>
      </c>
    </row>
    <row r="1487" spans="1:21" x14ac:dyDescent="0.3">
      <c r="A1487" s="16">
        <v>43249</v>
      </c>
      <c r="B1487" s="15">
        <v>16.27</v>
      </c>
      <c r="T1487" s="16">
        <v>43276</v>
      </c>
      <c r="U1487" s="15">
        <v>16.54</v>
      </c>
    </row>
    <row r="1488" spans="1:21" x14ac:dyDescent="0.3">
      <c r="A1488" s="16">
        <v>43248</v>
      </c>
      <c r="B1488" s="15">
        <v>16.28</v>
      </c>
      <c r="T1488" s="16">
        <v>43273</v>
      </c>
      <c r="U1488" s="15">
        <v>16.61</v>
      </c>
    </row>
    <row r="1489" spans="1:21" x14ac:dyDescent="0.3">
      <c r="A1489" s="16">
        <v>43245</v>
      </c>
      <c r="B1489" s="15">
        <v>15.97</v>
      </c>
      <c r="T1489" s="16">
        <v>43272</v>
      </c>
      <c r="U1489" s="15">
        <v>16.309999999999999</v>
      </c>
    </row>
    <row r="1490" spans="1:21" x14ac:dyDescent="0.3">
      <c r="A1490" s="16">
        <v>43244</v>
      </c>
      <c r="B1490" s="15">
        <v>16.260000000000002</v>
      </c>
      <c r="T1490" s="16">
        <v>43271</v>
      </c>
      <c r="U1490" s="15">
        <v>15.98</v>
      </c>
    </row>
    <row r="1491" spans="1:21" x14ac:dyDescent="0.3">
      <c r="A1491" s="16">
        <v>43243</v>
      </c>
      <c r="B1491" s="15">
        <v>15.98</v>
      </c>
      <c r="T1491" s="16">
        <v>43270</v>
      </c>
      <c r="U1491" s="15">
        <v>15.69</v>
      </c>
    </row>
    <row r="1492" spans="1:21" x14ac:dyDescent="0.3">
      <c r="A1492" s="16">
        <v>43242</v>
      </c>
      <c r="B1492" s="15">
        <v>15.93</v>
      </c>
      <c r="T1492" s="16">
        <v>43269</v>
      </c>
      <c r="U1492" s="15">
        <v>16.05</v>
      </c>
    </row>
    <row r="1493" spans="1:21" x14ac:dyDescent="0.3">
      <c r="A1493" s="16">
        <v>43241</v>
      </c>
      <c r="B1493" s="15">
        <v>15.53</v>
      </c>
      <c r="T1493" s="16">
        <v>43266</v>
      </c>
      <c r="U1493" s="15">
        <v>15.98</v>
      </c>
    </row>
    <row r="1494" spans="1:21" x14ac:dyDescent="0.3">
      <c r="A1494" s="16">
        <v>43238</v>
      </c>
      <c r="B1494" s="15">
        <v>15.22</v>
      </c>
      <c r="T1494" s="16">
        <v>43265</v>
      </c>
      <c r="U1494" s="15">
        <v>16.34</v>
      </c>
    </row>
    <row r="1495" spans="1:21" x14ac:dyDescent="0.3">
      <c r="A1495" s="16">
        <v>43237</v>
      </c>
      <c r="B1495" s="15">
        <v>15.27</v>
      </c>
      <c r="T1495" s="16">
        <v>43264</v>
      </c>
      <c r="U1495" s="15">
        <v>16.77</v>
      </c>
    </row>
    <row r="1496" spans="1:21" x14ac:dyDescent="0.3">
      <c r="A1496" s="16">
        <v>43236</v>
      </c>
      <c r="B1496" s="15">
        <v>15.14</v>
      </c>
      <c r="T1496" s="16">
        <v>43263</v>
      </c>
      <c r="U1496" s="15">
        <v>16.61</v>
      </c>
    </row>
    <row r="1497" spans="1:21" x14ac:dyDescent="0.3">
      <c r="A1497" s="16">
        <v>43235</v>
      </c>
      <c r="B1497" s="15">
        <v>14.29</v>
      </c>
      <c r="T1497" s="16">
        <v>43262</v>
      </c>
      <c r="U1497" s="15">
        <v>16.96</v>
      </c>
    </row>
    <row r="1498" spans="1:21" x14ac:dyDescent="0.3">
      <c r="A1498" s="16">
        <v>43234</v>
      </c>
      <c r="B1498" s="15">
        <v>14.62</v>
      </c>
      <c r="T1498" s="16">
        <v>43259</v>
      </c>
      <c r="U1498" s="15">
        <v>17.2</v>
      </c>
    </row>
    <row r="1499" spans="1:21" x14ac:dyDescent="0.3">
      <c r="A1499" s="16">
        <v>43231</v>
      </c>
      <c r="B1499" s="15">
        <v>14.61</v>
      </c>
      <c r="T1499" s="16">
        <v>43258</v>
      </c>
      <c r="U1499" s="15">
        <v>17.37</v>
      </c>
    </row>
    <row r="1500" spans="1:21" x14ac:dyDescent="0.3">
      <c r="A1500" s="16">
        <v>43230</v>
      </c>
      <c r="B1500" s="15">
        <v>14.56</v>
      </c>
      <c r="T1500" s="16">
        <v>43257</v>
      </c>
      <c r="U1500" s="15">
        <v>17.309999999999999</v>
      </c>
    </row>
    <row r="1501" spans="1:21" x14ac:dyDescent="0.3">
      <c r="A1501" s="16">
        <v>43229</v>
      </c>
      <c r="B1501" s="15">
        <v>13.96</v>
      </c>
      <c r="T1501" s="16">
        <v>43256</v>
      </c>
      <c r="U1501" s="15">
        <v>17.11</v>
      </c>
    </row>
    <row r="1502" spans="1:21" x14ac:dyDescent="0.3">
      <c r="A1502" s="16">
        <v>43228</v>
      </c>
      <c r="B1502" s="15">
        <v>13.54</v>
      </c>
      <c r="T1502" s="16">
        <v>43255</v>
      </c>
      <c r="U1502" s="15">
        <v>17.420000000000002</v>
      </c>
    </row>
    <row r="1503" spans="1:21" x14ac:dyDescent="0.3">
      <c r="A1503" s="16">
        <v>43227</v>
      </c>
      <c r="B1503" s="15">
        <v>13.57</v>
      </c>
      <c r="T1503" s="16">
        <v>43252</v>
      </c>
      <c r="U1503" s="15">
        <v>16.55</v>
      </c>
    </row>
    <row r="1504" spans="1:21" x14ac:dyDescent="0.3">
      <c r="A1504" s="16">
        <v>43224</v>
      </c>
      <c r="B1504" s="15">
        <v>12.99</v>
      </c>
      <c r="T1504" s="16">
        <v>43251</v>
      </c>
      <c r="U1504" s="15">
        <v>16.16</v>
      </c>
    </row>
    <row r="1505" spans="1:21" x14ac:dyDescent="0.3">
      <c r="A1505" s="16">
        <v>43223</v>
      </c>
      <c r="B1505" s="15">
        <v>12.92</v>
      </c>
      <c r="T1505" s="16">
        <v>43250</v>
      </c>
      <c r="U1505" s="15">
        <v>17.02</v>
      </c>
    </row>
    <row r="1506" spans="1:21" x14ac:dyDescent="0.3">
      <c r="A1506" s="16">
        <v>43222</v>
      </c>
      <c r="B1506" s="15">
        <v>13.02</v>
      </c>
      <c r="T1506" s="16">
        <v>43249</v>
      </c>
      <c r="U1506" s="15">
        <v>17.47</v>
      </c>
    </row>
    <row r="1507" spans="1:21" x14ac:dyDescent="0.3">
      <c r="A1507" s="16">
        <v>43220</v>
      </c>
      <c r="B1507" s="15">
        <v>13.54</v>
      </c>
      <c r="T1507" s="16">
        <v>43248</v>
      </c>
      <c r="U1507" s="15">
        <v>17.47</v>
      </c>
    </row>
    <row r="1508" spans="1:21" x14ac:dyDescent="0.3">
      <c r="A1508" s="16">
        <v>43217</v>
      </c>
      <c r="B1508" s="15">
        <v>13.51</v>
      </c>
      <c r="T1508" s="16">
        <v>43245</v>
      </c>
      <c r="U1508" s="15">
        <v>17.170000000000002</v>
      </c>
    </row>
    <row r="1509" spans="1:21" x14ac:dyDescent="0.3">
      <c r="A1509" s="16">
        <v>43216</v>
      </c>
      <c r="B1509" s="15">
        <v>13.44</v>
      </c>
      <c r="T1509" s="16">
        <v>43244</v>
      </c>
      <c r="U1509" s="15">
        <v>17.45</v>
      </c>
    </row>
    <row r="1510" spans="1:21" x14ac:dyDescent="0.3">
      <c r="A1510" s="16">
        <v>43215</v>
      </c>
      <c r="B1510" s="15">
        <v>13.21</v>
      </c>
      <c r="T1510" s="16">
        <v>43243</v>
      </c>
      <c r="U1510" s="15">
        <v>17.149999999999999</v>
      </c>
    </row>
    <row r="1511" spans="1:21" x14ac:dyDescent="0.3">
      <c r="A1511" s="16">
        <v>43214</v>
      </c>
      <c r="B1511" s="15">
        <v>13.17</v>
      </c>
      <c r="T1511" s="16">
        <v>43242</v>
      </c>
      <c r="U1511" s="15">
        <v>17.079999999999998</v>
      </c>
    </row>
    <row r="1512" spans="1:21" x14ac:dyDescent="0.3">
      <c r="A1512" s="16">
        <v>43213</v>
      </c>
      <c r="B1512" s="15">
        <v>12.85</v>
      </c>
      <c r="T1512" s="16">
        <v>43241</v>
      </c>
      <c r="U1512" s="15">
        <v>16.68</v>
      </c>
    </row>
    <row r="1513" spans="1:21" x14ac:dyDescent="0.3">
      <c r="A1513" s="16">
        <v>43210</v>
      </c>
      <c r="B1513" s="15">
        <v>13</v>
      </c>
      <c r="T1513" s="16">
        <v>43238</v>
      </c>
      <c r="U1513" s="15">
        <v>16.38</v>
      </c>
    </row>
    <row r="1514" spans="1:21" x14ac:dyDescent="0.3">
      <c r="A1514" s="16">
        <v>43209</v>
      </c>
      <c r="B1514" s="15">
        <v>13.41</v>
      </c>
      <c r="T1514" s="16">
        <v>43237</v>
      </c>
      <c r="U1514" s="15">
        <v>16.39</v>
      </c>
    </row>
    <row r="1515" spans="1:21" x14ac:dyDescent="0.3">
      <c r="A1515" s="16">
        <v>43208</v>
      </c>
      <c r="B1515" s="15">
        <v>13.84</v>
      </c>
      <c r="T1515" s="16">
        <v>43236</v>
      </c>
      <c r="U1515" s="15">
        <v>16.25</v>
      </c>
    </row>
    <row r="1516" spans="1:21" x14ac:dyDescent="0.3">
      <c r="A1516" s="16">
        <v>43207</v>
      </c>
      <c r="B1516" s="15">
        <v>13.7</v>
      </c>
      <c r="T1516" s="16">
        <v>43235</v>
      </c>
      <c r="U1516" s="15">
        <v>15.38</v>
      </c>
    </row>
    <row r="1517" spans="1:21" x14ac:dyDescent="0.3">
      <c r="A1517" s="16">
        <v>43206</v>
      </c>
      <c r="B1517" s="15">
        <v>13.96</v>
      </c>
      <c r="T1517" s="16">
        <v>43234</v>
      </c>
      <c r="U1517" s="15">
        <v>15.7</v>
      </c>
    </row>
    <row r="1518" spans="1:21" x14ac:dyDescent="0.3">
      <c r="A1518" s="16">
        <v>43203</v>
      </c>
      <c r="B1518" s="15">
        <v>13.9</v>
      </c>
      <c r="T1518" s="16">
        <v>43231</v>
      </c>
      <c r="U1518" s="15">
        <v>15.68</v>
      </c>
    </row>
    <row r="1519" spans="1:21" x14ac:dyDescent="0.3">
      <c r="A1519" s="16">
        <v>43202</v>
      </c>
      <c r="B1519" s="15">
        <v>13.56</v>
      </c>
      <c r="T1519" s="16">
        <v>43230</v>
      </c>
      <c r="U1519" s="15">
        <v>15.66</v>
      </c>
    </row>
    <row r="1520" spans="1:21" x14ac:dyDescent="0.3">
      <c r="A1520" s="16">
        <v>43201</v>
      </c>
      <c r="B1520" s="15">
        <v>13.39</v>
      </c>
      <c r="T1520" s="16">
        <v>43229</v>
      </c>
      <c r="U1520" s="15">
        <v>15.05</v>
      </c>
    </row>
    <row r="1521" spans="1:21" x14ac:dyDescent="0.3">
      <c r="A1521" s="16">
        <v>43200</v>
      </c>
      <c r="B1521" s="15">
        <v>13.34</v>
      </c>
      <c r="T1521" s="16">
        <v>43228</v>
      </c>
      <c r="U1521" s="15">
        <v>14.63</v>
      </c>
    </row>
    <row r="1522" spans="1:21" x14ac:dyDescent="0.3">
      <c r="A1522" s="16">
        <v>43199</v>
      </c>
      <c r="B1522" s="15">
        <v>13.3</v>
      </c>
      <c r="T1522" s="16">
        <v>43227</v>
      </c>
      <c r="U1522" s="15">
        <v>14.65</v>
      </c>
    </row>
    <row r="1523" spans="1:21" x14ac:dyDescent="0.3">
      <c r="A1523" s="16">
        <v>43196</v>
      </c>
      <c r="B1523" s="15">
        <v>12.95</v>
      </c>
      <c r="T1523" s="16">
        <v>43224</v>
      </c>
      <c r="U1523" s="15">
        <v>14.04</v>
      </c>
    </row>
    <row r="1524" spans="1:21" x14ac:dyDescent="0.3">
      <c r="A1524" s="16">
        <v>43195</v>
      </c>
      <c r="B1524" s="15">
        <v>12.61</v>
      </c>
      <c r="T1524" s="16">
        <v>43223</v>
      </c>
      <c r="U1524" s="15">
        <v>13.98</v>
      </c>
    </row>
    <row r="1525" spans="1:21" x14ac:dyDescent="0.3">
      <c r="A1525" s="16">
        <v>43194</v>
      </c>
      <c r="B1525" s="15">
        <v>13.02</v>
      </c>
      <c r="T1525" s="16">
        <v>43222</v>
      </c>
      <c r="U1525" s="15">
        <v>14.08</v>
      </c>
    </row>
    <row r="1526" spans="1:21" x14ac:dyDescent="0.3">
      <c r="A1526" s="16">
        <v>43193</v>
      </c>
      <c r="B1526" s="15">
        <v>13.28</v>
      </c>
      <c r="T1526" s="16">
        <v>43221</v>
      </c>
      <c r="U1526" s="15">
        <v>14.41</v>
      </c>
    </row>
    <row r="1527" spans="1:21" x14ac:dyDescent="0.3">
      <c r="A1527" s="16">
        <v>43188</v>
      </c>
      <c r="B1527" s="15">
        <v>13.25</v>
      </c>
      <c r="T1527" s="16">
        <v>43220</v>
      </c>
      <c r="U1527" s="15">
        <v>14.6</v>
      </c>
    </row>
    <row r="1528" spans="1:21" x14ac:dyDescent="0.3">
      <c r="A1528" s="16">
        <v>43187</v>
      </c>
      <c r="B1528" s="15">
        <v>12.96</v>
      </c>
      <c r="T1528" s="16">
        <v>43217</v>
      </c>
      <c r="U1528" s="15">
        <v>14.58</v>
      </c>
    </row>
    <row r="1529" spans="1:21" x14ac:dyDescent="0.3">
      <c r="A1529" s="16">
        <v>43186</v>
      </c>
      <c r="B1529" s="15">
        <v>13.64</v>
      </c>
      <c r="T1529" s="16">
        <v>43216</v>
      </c>
      <c r="U1529" s="15">
        <v>14.51</v>
      </c>
    </row>
    <row r="1530" spans="1:21" x14ac:dyDescent="0.3">
      <c r="A1530" s="16">
        <v>43185</v>
      </c>
      <c r="B1530" s="15">
        <v>12.95</v>
      </c>
      <c r="T1530" s="16">
        <v>43215</v>
      </c>
      <c r="U1530" s="15">
        <v>14.26</v>
      </c>
    </row>
    <row r="1531" spans="1:21" x14ac:dyDescent="0.3">
      <c r="A1531" s="16">
        <v>43182</v>
      </c>
      <c r="B1531" s="15">
        <v>12.58</v>
      </c>
      <c r="T1531" s="16">
        <v>43214</v>
      </c>
      <c r="U1531" s="15">
        <v>14.22</v>
      </c>
    </row>
    <row r="1532" spans="1:21" x14ac:dyDescent="0.3">
      <c r="A1532" s="16">
        <v>43181</v>
      </c>
      <c r="B1532" s="15">
        <v>12.3</v>
      </c>
      <c r="T1532" s="16">
        <v>43213</v>
      </c>
      <c r="U1532" s="15">
        <v>13.87</v>
      </c>
    </row>
    <row r="1533" spans="1:21" x14ac:dyDescent="0.3">
      <c r="A1533" s="16">
        <v>43180</v>
      </c>
      <c r="B1533" s="15">
        <v>12.62</v>
      </c>
      <c r="T1533" s="16">
        <v>43210</v>
      </c>
      <c r="U1533" s="15">
        <v>14.02</v>
      </c>
    </row>
    <row r="1534" spans="1:21" x14ac:dyDescent="0.3">
      <c r="A1534" s="16">
        <v>43179</v>
      </c>
      <c r="B1534" s="15">
        <v>11.52</v>
      </c>
      <c r="T1534" s="16">
        <v>43209</v>
      </c>
      <c r="U1534" s="15">
        <v>14.42</v>
      </c>
    </row>
    <row r="1535" spans="1:21" x14ac:dyDescent="0.3">
      <c r="A1535" s="16">
        <v>43178</v>
      </c>
      <c r="B1535" s="15">
        <v>11.04</v>
      </c>
      <c r="T1535" s="16">
        <v>43208</v>
      </c>
      <c r="U1535" s="15">
        <v>14.84</v>
      </c>
    </row>
    <row r="1536" spans="1:21" x14ac:dyDescent="0.3">
      <c r="A1536" s="16">
        <v>43175</v>
      </c>
      <c r="B1536" s="15">
        <v>11.14</v>
      </c>
      <c r="T1536" s="16">
        <v>43207</v>
      </c>
      <c r="U1536" s="15">
        <v>14.68</v>
      </c>
    </row>
    <row r="1537" spans="1:21" x14ac:dyDescent="0.3">
      <c r="A1537" s="16">
        <v>43174</v>
      </c>
      <c r="B1537" s="15">
        <v>11.16</v>
      </c>
      <c r="T1537" s="16">
        <v>43206</v>
      </c>
      <c r="U1537" s="15">
        <v>14.92</v>
      </c>
    </row>
    <row r="1538" spans="1:21" x14ac:dyDescent="0.3">
      <c r="A1538" s="16">
        <v>43173</v>
      </c>
      <c r="B1538" s="15">
        <v>11.17</v>
      </c>
      <c r="T1538" s="16">
        <v>43203</v>
      </c>
      <c r="U1538" s="15">
        <v>14.84</v>
      </c>
    </row>
    <row r="1539" spans="1:21" x14ac:dyDescent="0.3">
      <c r="A1539" s="16">
        <v>43172</v>
      </c>
      <c r="B1539" s="15">
        <v>11.38</v>
      </c>
      <c r="T1539" s="16">
        <v>43202</v>
      </c>
      <c r="U1539" s="15">
        <v>14.44</v>
      </c>
    </row>
    <row r="1540" spans="1:21" x14ac:dyDescent="0.3">
      <c r="A1540" s="16">
        <v>43171</v>
      </c>
      <c r="B1540" s="15">
        <v>11.06</v>
      </c>
      <c r="T1540" s="16">
        <v>43201</v>
      </c>
      <c r="U1540" s="15">
        <v>14.24</v>
      </c>
    </row>
    <row r="1541" spans="1:21" x14ac:dyDescent="0.3">
      <c r="A1541" s="16">
        <v>43168</v>
      </c>
      <c r="B1541" s="15">
        <v>11.09</v>
      </c>
      <c r="T1541" s="16">
        <v>43200</v>
      </c>
      <c r="U1541" s="15">
        <v>14.16</v>
      </c>
    </row>
    <row r="1542" spans="1:21" x14ac:dyDescent="0.3">
      <c r="A1542" s="16">
        <v>43167</v>
      </c>
      <c r="B1542" s="15">
        <v>11.08</v>
      </c>
      <c r="T1542" s="16">
        <v>43199</v>
      </c>
      <c r="U1542" s="15">
        <v>14.11</v>
      </c>
    </row>
    <row r="1543" spans="1:21" x14ac:dyDescent="0.3">
      <c r="A1543" s="16">
        <v>43166</v>
      </c>
      <c r="B1543" s="15">
        <v>10.61</v>
      </c>
      <c r="T1543" s="16">
        <v>43196</v>
      </c>
      <c r="U1543" s="15">
        <v>13.76</v>
      </c>
    </row>
    <row r="1544" spans="1:21" x14ac:dyDescent="0.3">
      <c r="A1544" s="16">
        <v>43165</v>
      </c>
      <c r="B1544" s="15">
        <v>10.44</v>
      </c>
      <c r="T1544" s="16">
        <v>43195</v>
      </c>
      <c r="U1544" s="15">
        <v>13.41</v>
      </c>
    </row>
    <row r="1545" spans="1:21" x14ac:dyDescent="0.3">
      <c r="A1545" s="16">
        <v>43164</v>
      </c>
      <c r="B1545" s="15">
        <v>10.32</v>
      </c>
      <c r="T1545" s="16">
        <v>43194</v>
      </c>
      <c r="U1545" s="15">
        <v>13.83</v>
      </c>
    </row>
    <row r="1546" spans="1:21" x14ac:dyDescent="0.3">
      <c r="A1546" s="16">
        <v>43161</v>
      </c>
      <c r="B1546" s="15">
        <v>10.1</v>
      </c>
      <c r="T1546" s="16">
        <v>43193</v>
      </c>
      <c r="U1546" s="15">
        <v>14.06</v>
      </c>
    </row>
    <row r="1547" spans="1:21" x14ac:dyDescent="0.3">
      <c r="A1547" s="16">
        <v>43160</v>
      </c>
      <c r="B1547" s="15">
        <v>9.9700000000000006</v>
      </c>
      <c r="T1547" s="16">
        <v>43188</v>
      </c>
      <c r="U1547" s="15">
        <v>14.04</v>
      </c>
    </row>
    <row r="1548" spans="1:21" x14ac:dyDescent="0.3">
      <c r="A1548" s="16">
        <v>43159</v>
      </c>
      <c r="B1548" s="15">
        <v>10.07</v>
      </c>
      <c r="T1548" s="16">
        <v>43187</v>
      </c>
      <c r="U1548" s="15">
        <v>13.75</v>
      </c>
    </row>
    <row r="1549" spans="1:21" x14ac:dyDescent="0.3">
      <c r="A1549" s="16">
        <v>43158</v>
      </c>
      <c r="B1549" s="15">
        <v>10.130000000000001</v>
      </c>
      <c r="T1549" s="16">
        <v>43186</v>
      </c>
      <c r="U1549" s="15">
        <v>14.38</v>
      </c>
    </row>
    <row r="1550" spans="1:21" x14ac:dyDescent="0.3">
      <c r="A1550" s="16">
        <v>43157</v>
      </c>
      <c r="B1550" s="15">
        <v>9.6</v>
      </c>
      <c r="T1550" s="16">
        <v>43185</v>
      </c>
      <c r="U1550" s="15">
        <v>13.61</v>
      </c>
    </row>
    <row r="1551" spans="1:21" x14ac:dyDescent="0.3">
      <c r="A1551" s="16">
        <v>43154</v>
      </c>
      <c r="B1551" s="15">
        <v>9.7799999999999994</v>
      </c>
      <c r="T1551" s="16">
        <v>43182</v>
      </c>
      <c r="U1551" s="15">
        <v>13.23</v>
      </c>
    </row>
    <row r="1552" spans="1:21" x14ac:dyDescent="0.3">
      <c r="A1552" s="16">
        <v>43153</v>
      </c>
      <c r="B1552" s="15">
        <v>9.69</v>
      </c>
      <c r="T1552" s="16">
        <v>43181</v>
      </c>
      <c r="U1552" s="15">
        <v>12.96</v>
      </c>
    </row>
    <row r="1553" spans="1:21" x14ac:dyDescent="0.3">
      <c r="A1553" s="16">
        <v>43152</v>
      </c>
      <c r="B1553" s="15">
        <v>9.5299999999999994</v>
      </c>
      <c r="T1553" s="16">
        <v>43180</v>
      </c>
      <c r="U1553" s="15">
        <v>13.27</v>
      </c>
    </row>
    <row r="1554" spans="1:21" x14ac:dyDescent="0.3">
      <c r="A1554" s="16">
        <v>43151</v>
      </c>
      <c r="B1554" s="15">
        <v>9.6999999999999993</v>
      </c>
      <c r="T1554" s="16">
        <v>43179</v>
      </c>
      <c r="U1554" s="15">
        <v>12.11</v>
      </c>
    </row>
    <row r="1555" spans="1:21" x14ac:dyDescent="0.3">
      <c r="A1555" s="16">
        <v>43150</v>
      </c>
      <c r="B1555" s="15">
        <v>9.85</v>
      </c>
      <c r="T1555" s="16">
        <v>43178</v>
      </c>
      <c r="U1555" s="15">
        <v>11.62</v>
      </c>
    </row>
    <row r="1556" spans="1:21" x14ac:dyDescent="0.3">
      <c r="A1556" s="16">
        <v>43147</v>
      </c>
      <c r="B1556" s="15">
        <v>9.48</v>
      </c>
      <c r="T1556" s="16">
        <v>43175</v>
      </c>
      <c r="U1556" s="15">
        <v>11.73</v>
      </c>
    </row>
    <row r="1557" spans="1:21" x14ac:dyDescent="0.3">
      <c r="A1557" s="16">
        <v>43146</v>
      </c>
      <c r="B1557" s="15">
        <v>9.52</v>
      </c>
      <c r="T1557" s="16">
        <v>43174</v>
      </c>
      <c r="U1557" s="15">
        <v>11.74</v>
      </c>
    </row>
    <row r="1558" spans="1:21" x14ac:dyDescent="0.3">
      <c r="A1558" s="16">
        <v>43145</v>
      </c>
      <c r="B1558" s="15">
        <v>9.58</v>
      </c>
      <c r="T1558" s="16">
        <v>43173</v>
      </c>
      <c r="U1558" s="15">
        <v>11.79</v>
      </c>
    </row>
    <row r="1559" spans="1:21" x14ac:dyDescent="0.3">
      <c r="A1559" s="16">
        <v>43144</v>
      </c>
      <c r="B1559" s="15">
        <v>9.8699999999999992</v>
      </c>
      <c r="T1559" s="16">
        <v>43172</v>
      </c>
      <c r="U1559" s="15">
        <v>12.11</v>
      </c>
    </row>
    <row r="1560" spans="1:21" x14ac:dyDescent="0.3">
      <c r="A1560" s="16">
        <v>43143</v>
      </c>
      <c r="B1560" s="15">
        <v>9.4499999999999993</v>
      </c>
      <c r="T1560" s="16">
        <v>43171</v>
      </c>
      <c r="U1560" s="15">
        <v>11.76</v>
      </c>
    </row>
    <row r="1561" spans="1:21" x14ac:dyDescent="0.3">
      <c r="A1561" s="16">
        <v>43140</v>
      </c>
      <c r="B1561" s="15">
        <v>9.2100000000000009</v>
      </c>
      <c r="T1561" s="16">
        <v>43168</v>
      </c>
      <c r="U1561" s="15">
        <v>11.79</v>
      </c>
    </row>
    <row r="1562" spans="1:21" x14ac:dyDescent="0.3">
      <c r="A1562" s="16">
        <v>43139</v>
      </c>
      <c r="B1562" s="15">
        <v>9.09</v>
      </c>
      <c r="T1562" s="16">
        <v>43167</v>
      </c>
      <c r="U1562" s="15">
        <v>11.75</v>
      </c>
    </row>
    <row r="1563" spans="1:21" x14ac:dyDescent="0.3">
      <c r="A1563" s="16">
        <v>43138</v>
      </c>
      <c r="B1563" s="15">
        <v>8.9700000000000006</v>
      </c>
      <c r="T1563" s="16">
        <v>43166</v>
      </c>
      <c r="U1563" s="15">
        <v>11.27</v>
      </c>
    </row>
    <row r="1564" spans="1:21" x14ac:dyDescent="0.3">
      <c r="A1564" s="16">
        <v>43137</v>
      </c>
      <c r="B1564" s="15">
        <v>8.7799999999999994</v>
      </c>
      <c r="T1564" s="16">
        <v>43165</v>
      </c>
      <c r="U1564" s="15">
        <v>11.1</v>
      </c>
    </row>
    <row r="1565" spans="1:21" x14ac:dyDescent="0.3">
      <c r="A1565" s="16">
        <v>43136</v>
      </c>
      <c r="B1565" s="15">
        <v>9.0399999999999991</v>
      </c>
      <c r="T1565" s="16">
        <v>43164</v>
      </c>
      <c r="U1565" s="15">
        <v>10.99</v>
      </c>
    </row>
    <row r="1566" spans="1:21" x14ac:dyDescent="0.3">
      <c r="A1566" s="16">
        <v>43133</v>
      </c>
      <c r="B1566" s="15">
        <v>8.92</v>
      </c>
      <c r="T1566" s="16">
        <v>43161</v>
      </c>
      <c r="U1566" s="15">
        <v>10.77</v>
      </c>
    </row>
    <row r="1567" spans="1:21" x14ac:dyDescent="0.3">
      <c r="A1567" s="16">
        <v>43132</v>
      </c>
      <c r="B1567" s="15">
        <v>9.23</v>
      </c>
      <c r="T1567" s="16">
        <v>43160</v>
      </c>
      <c r="U1567" s="15">
        <v>10.62</v>
      </c>
    </row>
    <row r="1568" spans="1:21" x14ac:dyDescent="0.3">
      <c r="A1568" s="16">
        <v>43131</v>
      </c>
      <c r="B1568" s="15">
        <v>9.23</v>
      </c>
      <c r="T1568" s="16">
        <v>43159</v>
      </c>
      <c r="U1568" s="15">
        <v>10.73</v>
      </c>
    </row>
    <row r="1569" spans="1:21" x14ac:dyDescent="0.3">
      <c r="A1569" s="16">
        <v>43130</v>
      </c>
      <c r="B1569" s="15">
        <v>8.85</v>
      </c>
      <c r="T1569" s="16">
        <v>43158</v>
      </c>
      <c r="U1569" s="15">
        <v>10.77</v>
      </c>
    </row>
    <row r="1570" spans="1:21" x14ac:dyDescent="0.3">
      <c r="A1570" s="16">
        <v>43129</v>
      </c>
      <c r="B1570" s="15">
        <v>8.9700000000000006</v>
      </c>
      <c r="T1570" s="16">
        <v>43157</v>
      </c>
      <c r="U1570" s="15">
        <v>10.25</v>
      </c>
    </row>
    <row r="1571" spans="1:21" x14ac:dyDescent="0.3">
      <c r="A1571" s="16">
        <v>43126</v>
      </c>
      <c r="B1571" s="15">
        <v>9.0500000000000007</v>
      </c>
      <c r="T1571" s="16">
        <v>43154</v>
      </c>
      <c r="U1571" s="15">
        <v>10.43</v>
      </c>
    </row>
    <row r="1572" spans="1:21" x14ac:dyDescent="0.3">
      <c r="A1572" s="16">
        <v>43125</v>
      </c>
      <c r="B1572" s="15">
        <v>9.2100000000000009</v>
      </c>
      <c r="T1572" s="16">
        <v>43153</v>
      </c>
      <c r="U1572" s="15">
        <v>10.34</v>
      </c>
    </row>
    <row r="1573" spans="1:21" x14ac:dyDescent="0.3">
      <c r="A1573" s="16">
        <v>43124</v>
      </c>
      <c r="B1573" s="15">
        <v>9.43</v>
      </c>
      <c r="T1573" s="16">
        <v>43152</v>
      </c>
      <c r="U1573" s="15">
        <v>10.18</v>
      </c>
    </row>
    <row r="1574" spans="1:21" x14ac:dyDescent="0.3">
      <c r="A1574" s="16">
        <v>43123</v>
      </c>
      <c r="B1574" s="15">
        <v>8.98</v>
      </c>
      <c r="T1574" s="16">
        <v>43151</v>
      </c>
      <c r="U1574" s="15">
        <v>10.34</v>
      </c>
    </row>
    <row r="1575" spans="1:21" x14ac:dyDescent="0.3">
      <c r="A1575" s="16">
        <v>43122</v>
      </c>
      <c r="B1575" s="15">
        <v>8.7200000000000006</v>
      </c>
      <c r="T1575" s="16">
        <v>43150</v>
      </c>
      <c r="U1575" s="15">
        <v>10.5</v>
      </c>
    </row>
    <row r="1576" spans="1:21" x14ac:dyDescent="0.3">
      <c r="A1576" s="16">
        <v>43119</v>
      </c>
      <c r="B1576" s="15">
        <v>8.73</v>
      </c>
      <c r="T1576" s="16">
        <v>43147</v>
      </c>
      <c r="U1576" s="15">
        <v>10.130000000000001</v>
      </c>
    </row>
    <row r="1577" spans="1:21" x14ac:dyDescent="0.3">
      <c r="A1577" s="16">
        <v>43118</v>
      </c>
      <c r="B1577" s="15">
        <v>8.4700000000000006</v>
      </c>
      <c r="T1577" s="16">
        <v>43146</v>
      </c>
      <c r="U1577" s="15">
        <v>10.16</v>
      </c>
    </row>
    <row r="1578" spans="1:21" x14ac:dyDescent="0.3">
      <c r="A1578" s="16">
        <v>43117</v>
      </c>
      <c r="B1578" s="15">
        <v>8.15</v>
      </c>
      <c r="T1578" s="16">
        <v>43145</v>
      </c>
      <c r="U1578" s="15">
        <v>10.220000000000001</v>
      </c>
    </row>
    <row r="1579" spans="1:21" x14ac:dyDescent="0.3">
      <c r="A1579" s="16">
        <v>43116</v>
      </c>
      <c r="B1579" s="15">
        <v>8.01</v>
      </c>
      <c r="T1579" s="16">
        <v>43144</v>
      </c>
      <c r="U1579" s="15">
        <v>10.52</v>
      </c>
    </row>
    <row r="1580" spans="1:21" x14ac:dyDescent="0.3">
      <c r="A1580" s="16">
        <v>43115</v>
      </c>
      <c r="B1580" s="15">
        <v>7.75</v>
      </c>
      <c r="T1580" s="16">
        <v>43143</v>
      </c>
      <c r="U1580" s="15">
        <v>10.050000000000001</v>
      </c>
    </row>
    <row r="1581" spans="1:21" x14ac:dyDescent="0.3">
      <c r="A1581" s="16">
        <v>43112</v>
      </c>
      <c r="B1581" s="15">
        <v>7.83</v>
      </c>
      <c r="T1581" s="16">
        <v>43140</v>
      </c>
      <c r="U1581" s="15">
        <v>9.7899999999999991</v>
      </c>
    </row>
    <row r="1582" spans="1:21" x14ac:dyDescent="0.3">
      <c r="A1582" s="16">
        <v>43111</v>
      </c>
      <c r="B1582" s="15">
        <v>7.78</v>
      </c>
      <c r="T1582" s="16">
        <v>43139</v>
      </c>
      <c r="U1582" s="15">
        <v>9.69</v>
      </c>
    </row>
    <row r="1583" spans="1:21" x14ac:dyDescent="0.3">
      <c r="A1583" s="16">
        <v>43110</v>
      </c>
      <c r="B1583" s="15">
        <v>7.85</v>
      </c>
      <c r="T1583" s="16">
        <v>43138</v>
      </c>
      <c r="U1583" s="15">
        <v>9.56</v>
      </c>
    </row>
    <row r="1584" spans="1:21" x14ac:dyDescent="0.3">
      <c r="A1584" s="16">
        <v>43109</v>
      </c>
      <c r="B1584" s="15">
        <v>7.75</v>
      </c>
      <c r="T1584" s="16">
        <v>43137</v>
      </c>
      <c r="U1584" s="15">
        <v>9.36</v>
      </c>
    </row>
    <row r="1585" spans="1:21" x14ac:dyDescent="0.3">
      <c r="A1585" s="16">
        <v>43108</v>
      </c>
      <c r="B1585" s="15">
        <v>7.62</v>
      </c>
      <c r="T1585" s="16">
        <v>43136</v>
      </c>
      <c r="U1585" s="15">
        <v>9.6300000000000008</v>
      </c>
    </row>
    <row r="1586" spans="1:21" x14ac:dyDescent="0.3">
      <c r="A1586" s="16">
        <v>43105</v>
      </c>
      <c r="B1586" s="15">
        <v>7.75</v>
      </c>
      <c r="T1586" s="16">
        <v>43133</v>
      </c>
      <c r="U1586" s="15">
        <v>9.5299999999999994</v>
      </c>
    </row>
    <row r="1587" spans="1:21" x14ac:dyDescent="0.3">
      <c r="A1587" s="16">
        <v>43104</v>
      </c>
      <c r="B1587" s="15">
        <v>7.74</v>
      </c>
      <c r="T1587" s="16">
        <v>43132</v>
      </c>
      <c r="U1587" s="15">
        <v>9.85</v>
      </c>
    </row>
    <row r="1588" spans="1:21" x14ac:dyDescent="0.3">
      <c r="A1588" s="16">
        <v>43103</v>
      </c>
      <c r="B1588" s="15">
        <v>7.8</v>
      </c>
      <c r="T1588" s="16">
        <v>43131</v>
      </c>
      <c r="U1588" s="15">
        <v>9.85</v>
      </c>
    </row>
    <row r="1589" spans="1:21" x14ac:dyDescent="0.3">
      <c r="A1589" s="16">
        <v>43102</v>
      </c>
      <c r="B1589" s="15">
        <v>7.77</v>
      </c>
      <c r="T1589" s="16">
        <v>43130</v>
      </c>
      <c r="U1589" s="15">
        <v>9.4600000000000009</v>
      </c>
    </row>
    <row r="1590" spans="1:21" x14ac:dyDescent="0.3">
      <c r="A1590" s="16">
        <v>43098</v>
      </c>
      <c r="B1590" s="15">
        <v>8.09</v>
      </c>
      <c r="T1590" s="16">
        <v>43129</v>
      </c>
      <c r="U1590" s="15">
        <v>9.58</v>
      </c>
    </row>
    <row r="1591" spans="1:21" x14ac:dyDescent="0.3">
      <c r="A1591" s="16">
        <v>43097</v>
      </c>
      <c r="B1591" s="15">
        <v>8.17</v>
      </c>
      <c r="T1591" s="16">
        <v>43126</v>
      </c>
      <c r="U1591" s="15">
        <v>9.67</v>
      </c>
    </row>
    <row r="1592" spans="1:21" x14ac:dyDescent="0.3">
      <c r="A1592" s="16">
        <v>43096</v>
      </c>
      <c r="B1592" s="15">
        <v>8.14</v>
      </c>
      <c r="T1592" s="16">
        <v>43125</v>
      </c>
      <c r="U1592" s="15">
        <v>9.82</v>
      </c>
    </row>
    <row r="1593" spans="1:21" x14ac:dyDescent="0.3">
      <c r="A1593" s="16">
        <v>43091</v>
      </c>
      <c r="B1593" s="15">
        <v>8.15</v>
      </c>
      <c r="T1593" s="16">
        <v>43124</v>
      </c>
      <c r="U1593" s="15">
        <v>10.02</v>
      </c>
    </row>
    <row r="1594" spans="1:21" x14ac:dyDescent="0.3">
      <c r="A1594" s="16">
        <v>43090</v>
      </c>
      <c r="B1594" s="15">
        <v>7.98</v>
      </c>
      <c r="T1594" s="16">
        <v>43123</v>
      </c>
      <c r="U1594" s="15">
        <v>9.57</v>
      </c>
    </row>
    <row r="1595" spans="1:21" x14ac:dyDescent="0.3">
      <c r="A1595" s="16">
        <v>43089</v>
      </c>
      <c r="B1595" s="15">
        <v>7.77</v>
      </c>
      <c r="T1595" s="16">
        <v>43122</v>
      </c>
      <c r="U1595" s="15">
        <v>9.31</v>
      </c>
    </row>
    <row r="1596" spans="1:21" x14ac:dyDescent="0.3">
      <c r="A1596" s="16">
        <v>43088</v>
      </c>
      <c r="B1596" s="15">
        <v>7.5</v>
      </c>
      <c r="T1596" s="16">
        <v>43119</v>
      </c>
      <c r="U1596" s="15">
        <v>9.25</v>
      </c>
    </row>
    <row r="1597" spans="1:21" x14ac:dyDescent="0.3">
      <c r="A1597" s="16">
        <v>43087</v>
      </c>
      <c r="B1597" s="15">
        <v>7.39</v>
      </c>
      <c r="T1597" s="16">
        <v>43118</v>
      </c>
      <c r="U1597" s="15">
        <v>8.89</v>
      </c>
    </row>
    <row r="1598" spans="1:21" x14ac:dyDescent="0.3">
      <c r="A1598" s="16">
        <v>43084</v>
      </c>
      <c r="B1598" s="15">
        <v>7.18</v>
      </c>
      <c r="T1598" s="16">
        <v>43117</v>
      </c>
      <c r="U1598" s="15">
        <v>8.58</v>
      </c>
    </row>
    <row r="1599" spans="1:21" x14ac:dyDescent="0.3">
      <c r="A1599" s="16">
        <v>43083</v>
      </c>
      <c r="B1599" s="15">
        <v>7.09</v>
      </c>
      <c r="T1599" s="16">
        <v>43116</v>
      </c>
      <c r="U1599" s="15">
        <v>8.4499999999999993</v>
      </c>
    </row>
    <row r="1600" spans="1:21" x14ac:dyDescent="0.3">
      <c r="A1600" s="16">
        <v>43082</v>
      </c>
      <c r="B1600" s="15">
        <v>7.07</v>
      </c>
      <c r="T1600" s="16">
        <v>43115</v>
      </c>
      <c r="U1600" s="15">
        <v>8.1999999999999993</v>
      </c>
    </row>
    <row r="1601" spans="1:21" x14ac:dyDescent="0.3">
      <c r="A1601" s="16">
        <v>43081</v>
      </c>
      <c r="B1601" s="15">
        <v>7.15</v>
      </c>
      <c r="T1601" s="16">
        <v>43112</v>
      </c>
      <c r="U1601" s="15">
        <v>8.26</v>
      </c>
    </row>
    <row r="1602" spans="1:21" x14ac:dyDescent="0.3">
      <c r="A1602" s="16">
        <v>43080</v>
      </c>
      <c r="B1602" s="15">
        <v>7.21</v>
      </c>
      <c r="T1602" s="16">
        <v>43111</v>
      </c>
      <c r="U1602" s="15">
        <v>8.2100000000000009</v>
      </c>
    </row>
    <row r="1603" spans="1:21" x14ac:dyDescent="0.3">
      <c r="A1603" s="16">
        <v>43077</v>
      </c>
      <c r="B1603" s="15">
        <v>7.15</v>
      </c>
      <c r="T1603" s="16">
        <v>43110</v>
      </c>
      <c r="U1603" s="15">
        <v>8.2799999999999994</v>
      </c>
    </row>
    <row r="1604" spans="1:21" x14ac:dyDescent="0.3">
      <c r="A1604" s="16">
        <v>43076</v>
      </c>
      <c r="B1604" s="15">
        <v>7.35</v>
      </c>
      <c r="T1604" s="16">
        <v>43109</v>
      </c>
      <c r="U1604" s="15">
        <v>8.19</v>
      </c>
    </row>
    <row r="1605" spans="1:21" x14ac:dyDescent="0.3">
      <c r="A1605" s="16">
        <v>43075</v>
      </c>
      <c r="B1605" s="15">
        <v>7.28</v>
      </c>
      <c r="T1605" s="16">
        <v>43108</v>
      </c>
      <c r="U1605" s="15">
        <v>8.07</v>
      </c>
    </row>
    <row r="1606" spans="1:21" x14ac:dyDescent="0.3">
      <c r="A1606" s="16">
        <v>43074</v>
      </c>
      <c r="B1606" s="15">
        <v>7.43</v>
      </c>
      <c r="T1606" s="16">
        <v>43105</v>
      </c>
      <c r="U1606" s="15">
        <v>8.19</v>
      </c>
    </row>
    <row r="1607" spans="1:21" x14ac:dyDescent="0.3">
      <c r="A1607" s="16">
        <v>43073</v>
      </c>
      <c r="B1607" s="15">
        <v>7.54</v>
      </c>
      <c r="T1607" s="16">
        <v>43104</v>
      </c>
      <c r="U1607" s="15">
        <v>8.18</v>
      </c>
    </row>
    <row r="1608" spans="1:21" x14ac:dyDescent="0.3">
      <c r="A1608" s="16">
        <v>43070</v>
      </c>
      <c r="B1608" s="15">
        <v>7.68</v>
      </c>
      <c r="T1608" s="16">
        <v>43103</v>
      </c>
      <c r="U1608" s="15">
        <v>8.24</v>
      </c>
    </row>
    <row r="1609" spans="1:21" x14ac:dyDescent="0.3">
      <c r="A1609" s="16">
        <v>43069</v>
      </c>
      <c r="B1609" s="15">
        <v>7.53</v>
      </c>
      <c r="T1609" s="16">
        <v>43102</v>
      </c>
      <c r="U1609" s="15">
        <v>8.2200000000000006</v>
      </c>
    </row>
    <row r="1610" spans="1:21" x14ac:dyDescent="0.3">
      <c r="A1610" s="16">
        <v>43068</v>
      </c>
      <c r="B1610" s="15">
        <v>7.7</v>
      </c>
      <c r="T1610" s="16">
        <v>43098</v>
      </c>
      <c r="U1610" s="15">
        <v>8.6</v>
      </c>
    </row>
    <row r="1611" spans="1:21" x14ac:dyDescent="0.3">
      <c r="A1611" s="16">
        <v>43067</v>
      </c>
      <c r="B1611" s="15">
        <v>7.59</v>
      </c>
      <c r="T1611" s="16">
        <v>43097</v>
      </c>
      <c r="U1611" s="15">
        <v>8.64</v>
      </c>
    </row>
    <row r="1612" spans="1:21" x14ac:dyDescent="0.3">
      <c r="A1612" s="16">
        <v>43066</v>
      </c>
      <c r="B1612" s="15">
        <v>7.7</v>
      </c>
      <c r="T1612" s="16">
        <v>43096</v>
      </c>
      <c r="U1612" s="15">
        <v>8.6</v>
      </c>
    </row>
    <row r="1613" spans="1:21" x14ac:dyDescent="0.3">
      <c r="A1613" s="16">
        <v>43063</v>
      </c>
      <c r="B1613" s="15">
        <v>7.75</v>
      </c>
      <c r="T1613" s="16">
        <v>43095</v>
      </c>
      <c r="U1613" s="15">
        <v>8.6199999999999992</v>
      </c>
    </row>
    <row r="1614" spans="1:21" x14ac:dyDescent="0.3">
      <c r="A1614" s="16">
        <v>43062</v>
      </c>
      <c r="B1614" s="15">
        <v>7.64</v>
      </c>
      <c r="T1614" s="16">
        <v>43091</v>
      </c>
      <c r="U1614" s="15">
        <v>8.6199999999999992</v>
      </c>
    </row>
    <row r="1615" spans="1:21" x14ac:dyDescent="0.3">
      <c r="A1615" s="16">
        <v>43061</v>
      </c>
      <c r="B1615" s="15">
        <v>7.37</v>
      </c>
      <c r="T1615" s="16">
        <v>43090</v>
      </c>
      <c r="U1615" s="15">
        <v>8.4499999999999993</v>
      </c>
    </row>
    <row r="1616" spans="1:21" x14ac:dyDescent="0.3">
      <c r="A1616" s="16">
        <v>43060</v>
      </c>
      <c r="B1616" s="15">
        <v>7.4</v>
      </c>
      <c r="T1616" s="16">
        <v>43089</v>
      </c>
      <c r="U1616" s="15">
        <v>8.24</v>
      </c>
    </row>
    <row r="1617" spans="1:21" x14ac:dyDescent="0.3">
      <c r="A1617" s="16">
        <v>43059</v>
      </c>
      <c r="B1617" s="15">
        <v>7.43</v>
      </c>
      <c r="T1617" s="16">
        <v>43088</v>
      </c>
      <c r="U1617" s="15">
        <v>7.97</v>
      </c>
    </row>
    <row r="1618" spans="1:21" x14ac:dyDescent="0.3">
      <c r="A1618" s="16">
        <v>43056</v>
      </c>
      <c r="B1618" s="15">
        <v>7.49</v>
      </c>
      <c r="T1618" s="16">
        <v>43087</v>
      </c>
      <c r="U1618" s="15">
        <v>7.75</v>
      </c>
    </row>
    <row r="1619" spans="1:21" x14ac:dyDescent="0.3">
      <c r="A1619" s="16">
        <v>43055</v>
      </c>
      <c r="B1619" s="15">
        <v>7.51</v>
      </c>
      <c r="T1619" s="16">
        <v>43084</v>
      </c>
      <c r="U1619" s="15">
        <v>7.54</v>
      </c>
    </row>
    <row r="1620" spans="1:21" x14ac:dyDescent="0.3">
      <c r="A1620" s="16">
        <v>43054</v>
      </c>
      <c r="B1620" s="15">
        <v>7.68</v>
      </c>
      <c r="T1620" s="16">
        <v>43083</v>
      </c>
      <c r="U1620" s="15">
        <v>7.45</v>
      </c>
    </row>
    <row r="1621" spans="1:21" x14ac:dyDescent="0.3">
      <c r="A1621" s="16">
        <v>43053</v>
      </c>
      <c r="B1621" s="15">
        <v>7.38</v>
      </c>
      <c r="T1621" s="16">
        <v>43082</v>
      </c>
      <c r="U1621" s="15">
        <v>7.44</v>
      </c>
    </row>
    <row r="1622" spans="1:21" x14ac:dyDescent="0.3">
      <c r="A1622" s="16">
        <v>43052</v>
      </c>
      <c r="B1622" s="15">
        <v>7.34</v>
      </c>
      <c r="T1622" s="16">
        <v>43081</v>
      </c>
      <c r="U1622" s="15">
        <v>7.5</v>
      </c>
    </row>
    <row r="1623" spans="1:21" x14ac:dyDescent="0.3">
      <c r="A1623" s="16">
        <v>43049</v>
      </c>
      <c r="B1623" s="15">
        <v>7.4</v>
      </c>
      <c r="T1623" s="16">
        <v>43080</v>
      </c>
      <c r="U1623" s="15">
        <v>7.53</v>
      </c>
    </row>
    <row r="1624" spans="1:21" x14ac:dyDescent="0.3">
      <c r="A1624" s="16">
        <v>43048</v>
      </c>
      <c r="B1624" s="15">
        <v>7.55</v>
      </c>
      <c r="T1624" s="16">
        <v>43077</v>
      </c>
      <c r="U1624" s="15">
        <v>7.47</v>
      </c>
    </row>
    <row r="1625" spans="1:21" x14ac:dyDescent="0.3">
      <c r="A1625" s="16">
        <v>43047</v>
      </c>
      <c r="B1625" s="15">
        <v>7.7</v>
      </c>
      <c r="T1625" s="16">
        <v>43076</v>
      </c>
      <c r="U1625" s="15">
        <v>7.68</v>
      </c>
    </row>
    <row r="1626" spans="1:21" x14ac:dyDescent="0.3">
      <c r="A1626" s="16">
        <v>43046</v>
      </c>
      <c r="B1626" s="15">
        <v>7.76</v>
      </c>
      <c r="T1626" s="16">
        <v>43075</v>
      </c>
      <c r="U1626" s="15">
        <v>7.61</v>
      </c>
    </row>
    <row r="1627" spans="1:21" x14ac:dyDescent="0.3">
      <c r="A1627" s="16">
        <v>43045</v>
      </c>
      <c r="B1627" s="15">
        <v>7.92</v>
      </c>
      <c r="T1627" s="16">
        <v>43074</v>
      </c>
      <c r="U1627" s="15">
        <v>7.76</v>
      </c>
    </row>
    <row r="1628" spans="1:21" x14ac:dyDescent="0.3">
      <c r="A1628" s="16">
        <v>43042</v>
      </c>
      <c r="B1628" s="15">
        <v>7.87</v>
      </c>
      <c r="T1628" s="16">
        <v>43073</v>
      </c>
      <c r="U1628" s="15">
        <v>7.89</v>
      </c>
    </row>
    <row r="1629" spans="1:21" x14ac:dyDescent="0.3">
      <c r="A1629" s="16">
        <v>43041</v>
      </c>
      <c r="B1629" s="15">
        <v>7.67</v>
      </c>
      <c r="T1629" s="16">
        <v>43070</v>
      </c>
      <c r="U1629" s="15">
        <v>8.02</v>
      </c>
    </row>
    <row r="1630" spans="1:21" x14ac:dyDescent="0.3">
      <c r="A1630" s="16">
        <v>43040</v>
      </c>
      <c r="B1630" s="15">
        <v>7.49</v>
      </c>
      <c r="T1630" s="16">
        <v>43069</v>
      </c>
      <c r="U1630" s="15">
        <v>7.86</v>
      </c>
    </row>
    <row r="1631" spans="1:21" x14ac:dyDescent="0.3">
      <c r="A1631" s="16">
        <v>43039</v>
      </c>
      <c r="B1631" s="15">
        <v>7.38</v>
      </c>
      <c r="T1631" s="16">
        <v>43068</v>
      </c>
      <c r="U1631" s="15">
        <v>8.0299999999999994</v>
      </c>
    </row>
    <row r="1632" spans="1:21" x14ac:dyDescent="0.3">
      <c r="A1632" s="16">
        <v>43038</v>
      </c>
      <c r="B1632" s="15">
        <v>7.14</v>
      </c>
      <c r="T1632" s="16">
        <v>43067</v>
      </c>
      <c r="U1632" s="15">
        <v>7.93</v>
      </c>
    </row>
    <row r="1633" spans="1:21" x14ac:dyDescent="0.3">
      <c r="A1633" s="16">
        <v>43035</v>
      </c>
      <c r="B1633" s="15">
        <v>7.16</v>
      </c>
      <c r="T1633" s="16">
        <v>43066</v>
      </c>
      <c r="U1633" s="15">
        <v>8.0399999999999991</v>
      </c>
    </row>
    <row r="1634" spans="1:21" x14ac:dyDescent="0.3">
      <c r="A1634" s="16">
        <v>43034</v>
      </c>
      <c r="B1634" s="15">
        <v>7.2</v>
      </c>
      <c r="T1634" s="16">
        <v>43063</v>
      </c>
      <c r="U1634" s="15">
        <v>8.1</v>
      </c>
    </row>
    <row r="1635" spans="1:21" x14ac:dyDescent="0.3">
      <c r="A1635" s="16">
        <v>43033</v>
      </c>
      <c r="B1635" s="15">
        <v>7.39</v>
      </c>
      <c r="T1635" s="16">
        <v>43062</v>
      </c>
      <c r="U1635" s="15">
        <v>8.01</v>
      </c>
    </row>
    <row r="1636" spans="1:21" x14ac:dyDescent="0.3">
      <c r="A1636" s="16">
        <v>43032</v>
      </c>
      <c r="B1636" s="15">
        <v>7.46</v>
      </c>
      <c r="T1636" s="16">
        <v>43061</v>
      </c>
      <c r="U1636" s="15">
        <v>7.72</v>
      </c>
    </row>
    <row r="1637" spans="1:21" x14ac:dyDescent="0.3">
      <c r="A1637" s="16">
        <v>43031</v>
      </c>
      <c r="B1637" s="15">
        <v>7.44</v>
      </c>
      <c r="T1637" s="16">
        <v>43060</v>
      </c>
      <c r="U1637" s="15">
        <v>7.74</v>
      </c>
    </row>
    <row r="1638" spans="1:21" x14ac:dyDescent="0.3">
      <c r="A1638" s="16">
        <v>43028</v>
      </c>
      <c r="B1638" s="15">
        <v>7.57</v>
      </c>
      <c r="T1638" s="16">
        <v>43059</v>
      </c>
      <c r="U1638" s="15">
        <v>7.79</v>
      </c>
    </row>
    <row r="1639" spans="1:21" x14ac:dyDescent="0.3">
      <c r="A1639" s="16">
        <v>43027</v>
      </c>
      <c r="B1639" s="15">
        <v>7.64</v>
      </c>
      <c r="T1639" s="16">
        <v>43056</v>
      </c>
      <c r="U1639" s="15">
        <v>7.82</v>
      </c>
    </row>
    <row r="1640" spans="1:21" x14ac:dyDescent="0.3">
      <c r="A1640" s="16">
        <v>43026</v>
      </c>
      <c r="B1640" s="15">
        <v>7.79</v>
      </c>
      <c r="T1640" s="16">
        <v>43055</v>
      </c>
      <c r="U1640" s="15">
        <v>7.84</v>
      </c>
    </row>
    <row r="1641" spans="1:21" x14ac:dyDescent="0.3">
      <c r="A1641" s="16">
        <v>43025</v>
      </c>
      <c r="B1641" s="15">
        <v>7.4</v>
      </c>
      <c r="T1641" s="16">
        <v>43054</v>
      </c>
      <c r="U1641" s="15">
        <v>8.0399999999999991</v>
      </c>
    </row>
    <row r="1642" spans="1:21" x14ac:dyDescent="0.3">
      <c r="A1642" s="16">
        <v>43024</v>
      </c>
      <c r="B1642" s="15">
        <v>7.36</v>
      </c>
      <c r="T1642" s="16">
        <v>43053</v>
      </c>
      <c r="U1642" s="15">
        <v>7.74</v>
      </c>
    </row>
    <row r="1643" spans="1:21" x14ac:dyDescent="0.3">
      <c r="A1643" s="16">
        <v>43021</v>
      </c>
      <c r="B1643" s="15">
        <v>7.32</v>
      </c>
      <c r="T1643" s="16">
        <v>43052</v>
      </c>
      <c r="U1643" s="15">
        <v>7.7</v>
      </c>
    </row>
    <row r="1644" spans="1:21" x14ac:dyDescent="0.3">
      <c r="A1644" s="16">
        <v>43020</v>
      </c>
      <c r="B1644" s="15">
        <v>7.4</v>
      </c>
      <c r="T1644" s="16">
        <v>43049</v>
      </c>
      <c r="U1644" s="15">
        <v>7.75</v>
      </c>
    </row>
    <row r="1645" spans="1:21" x14ac:dyDescent="0.3">
      <c r="A1645" s="16">
        <v>43019</v>
      </c>
      <c r="B1645" s="15">
        <v>7.35</v>
      </c>
      <c r="T1645" s="16">
        <v>43048</v>
      </c>
      <c r="U1645" s="15">
        <v>7.9</v>
      </c>
    </row>
    <row r="1646" spans="1:21" x14ac:dyDescent="0.3">
      <c r="A1646" s="16">
        <v>43018</v>
      </c>
      <c r="B1646" s="15">
        <v>7.36</v>
      </c>
      <c r="T1646" s="16">
        <v>43047</v>
      </c>
      <c r="U1646" s="15">
        <v>8.07</v>
      </c>
    </row>
    <row r="1647" spans="1:21" x14ac:dyDescent="0.3">
      <c r="A1647" s="16">
        <v>43017</v>
      </c>
      <c r="B1647" s="15">
        <v>6.94</v>
      </c>
      <c r="T1647" s="16">
        <v>43046</v>
      </c>
      <c r="U1647" s="15">
        <v>8.11</v>
      </c>
    </row>
    <row r="1648" spans="1:21" x14ac:dyDescent="0.3">
      <c r="A1648" s="16">
        <v>43014</v>
      </c>
      <c r="B1648" s="15">
        <v>6.98</v>
      </c>
      <c r="T1648" s="16">
        <v>43045</v>
      </c>
      <c r="U1648" s="15">
        <v>8.26</v>
      </c>
    </row>
    <row r="1649" spans="1:21" x14ac:dyDescent="0.3">
      <c r="A1649" s="16">
        <v>43013</v>
      </c>
      <c r="B1649" s="15">
        <v>6.87</v>
      </c>
      <c r="T1649" s="16">
        <v>43042</v>
      </c>
      <c r="U1649" s="15">
        <v>8.2200000000000006</v>
      </c>
    </row>
    <row r="1650" spans="1:21" x14ac:dyDescent="0.3">
      <c r="A1650" s="16">
        <v>43012</v>
      </c>
      <c r="B1650" s="15">
        <v>6.89</v>
      </c>
      <c r="T1650" s="16">
        <v>43041</v>
      </c>
      <c r="U1650" s="15">
        <v>8</v>
      </c>
    </row>
    <row r="1651" spans="1:21" x14ac:dyDescent="0.3">
      <c r="A1651" s="16">
        <v>43011</v>
      </c>
      <c r="B1651" s="15">
        <v>6.99</v>
      </c>
      <c r="T1651" s="16">
        <v>43040</v>
      </c>
      <c r="U1651" s="15">
        <v>7.85</v>
      </c>
    </row>
    <row r="1652" spans="1:21" x14ac:dyDescent="0.3">
      <c r="A1652" s="16">
        <v>43010</v>
      </c>
      <c r="B1652" s="15">
        <v>6.93</v>
      </c>
      <c r="T1652" s="16">
        <v>43039</v>
      </c>
      <c r="U1652" s="15">
        <v>7.71</v>
      </c>
    </row>
    <row r="1653" spans="1:21" x14ac:dyDescent="0.3">
      <c r="A1653" s="16">
        <v>43007</v>
      </c>
      <c r="B1653" s="15">
        <v>7.06</v>
      </c>
      <c r="T1653" s="16">
        <v>43038</v>
      </c>
      <c r="U1653" s="15">
        <v>7.49</v>
      </c>
    </row>
    <row r="1654" spans="1:21" x14ac:dyDescent="0.3">
      <c r="A1654" s="16">
        <v>43006</v>
      </c>
      <c r="B1654" s="15">
        <v>6.96</v>
      </c>
      <c r="T1654" s="16">
        <v>43035</v>
      </c>
      <c r="U1654" s="15">
        <v>7.52</v>
      </c>
    </row>
    <row r="1655" spans="1:21" x14ac:dyDescent="0.3">
      <c r="A1655" s="16">
        <v>43005</v>
      </c>
      <c r="B1655" s="15">
        <v>6.91</v>
      </c>
      <c r="T1655" s="16">
        <v>43034</v>
      </c>
      <c r="U1655" s="15">
        <v>7.55</v>
      </c>
    </row>
    <row r="1656" spans="1:21" x14ac:dyDescent="0.3">
      <c r="A1656" s="16">
        <v>43004</v>
      </c>
      <c r="B1656" s="15">
        <v>6.97</v>
      </c>
      <c r="T1656" s="16">
        <v>43033</v>
      </c>
      <c r="U1656" s="15">
        <v>7.75</v>
      </c>
    </row>
    <row r="1657" spans="1:21" x14ac:dyDescent="0.3">
      <c r="A1657" s="16">
        <v>43003</v>
      </c>
      <c r="B1657" s="15">
        <v>7.28</v>
      </c>
      <c r="T1657" s="16">
        <v>43032</v>
      </c>
      <c r="U1657" s="15">
        <v>7.82</v>
      </c>
    </row>
    <row r="1658" spans="1:21" x14ac:dyDescent="0.3">
      <c r="A1658" s="16">
        <v>43000</v>
      </c>
      <c r="B1658" s="15">
        <v>6.64</v>
      </c>
      <c r="T1658" s="16">
        <v>43031</v>
      </c>
      <c r="U1658" s="15">
        <v>7.78</v>
      </c>
    </row>
    <row r="1659" spans="1:21" x14ac:dyDescent="0.3">
      <c r="A1659" s="16">
        <v>42999</v>
      </c>
      <c r="B1659" s="15">
        <v>6.56</v>
      </c>
      <c r="T1659" s="16">
        <v>43028</v>
      </c>
      <c r="U1659" s="15">
        <v>7.91</v>
      </c>
    </row>
    <row r="1660" spans="1:21" x14ac:dyDescent="0.3">
      <c r="A1660" s="16">
        <v>42998</v>
      </c>
      <c r="B1660" s="15">
        <v>6.88</v>
      </c>
      <c r="T1660" s="16">
        <v>43027</v>
      </c>
      <c r="U1660" s="15">
        <v>7.99</v>
      </c>
    </row>
    <row r="1661" spans="1:21" x14ac:dyDescent="0.3">
      <c r="A1661" s="16">
        <v>42997</v>
      </c>
      <c r="B1661" s="15">
        <v>7.01</v>
      </c>
      <c r="T1661" s="16">
        <v>43026</v>
      </c>
      <c r="U1661" s="15">
        <v>8.15</v>
      </c>
    </row>
    <row r="1662" spans="1:21" x14ac:dyDescent="0.3">
      <c r="A1662" s="16">
        <v>42996</v>
      </c>
      <c r="B1662" s="15">
        <v>6.72</v>
      </c>
      <c r="T1662" s="16">
        <v>43025</v>
      </c>
      <c r="U1662" s="15">
        <v>7.75</v>
      </c>
    </row>
    <row r="1663" spans="1:21" x14ac:dyDescent="0.3">
      <c r="A1663" s="16">
        <v>42993</v>
      </c>
      <c r="B1663" s="15">
        <v>6.93</v>
      </c>
      <c r="T1663" s="16">
        <v>43024</v>
      </c>
      <c r="U1663" s="15">
        <v>7.69</v>
      </c>
    </row>
    <row r="1664" spans="1:21" x14ac:dyDescent="0.3">
      <c r="A1664" s="16">
        <v>42992</v>
      </c>
      <c r="B1664" s="15">
        <v>7.1</v>
      </c>
      <c r="T1664" s="16">
        <v>43021</v>
      </c>
      <c r="U1664" s="15">
        <v>7.69</v>
      </c>
    </row>
    <row r="1665" spans="1:21" x14ac:dyDescent="0.3">
      <c r="A1665" s="16">
        <v>42991</v>
      </c>
      <c r="B1665" s="15">
        <v>7.09</v>
      </c>
      <c r="T1665" s="16">
        <v>43020</v>
      </c>
      <c r="U1665" s="15">
        <v>7.78</v>
      </c>
    </row>
    <row r="1666" spans="1:21" x14ac:dyDescent="0.3">
      <c r="A1666" s="16">
        <v>42990</v>
      </c>
      <c r="B1666" s="15">
        <v>6.83</v>
      </c>
      <c r="T1666" s="16">
        <v>43019</v>
      </c>
      <c r="U1666" s="15">
        <v>7.77</v>
      </c>
    </row>
    <row r="1667" spans="1:21" x14ac:dyDescent="0.3">
      <c r="A1667" s="16">
        <v>42989</v>
      </c>
      <c r="B1667" s="15">
        <v>6.86</v>
      </c>
      <c r="T1667" s="16">
        <v>43018</v>
      </c>
      <c r="U1667" s="15">
        <v>7.79</v>
      </c>
    </row>
    <row r="1668" spans="1:21" x14ac:dyDescent="0.3">
      <c r="A1668" s="16">
        <v>42986</v>
      </c>
      <c r="B1668" s="15">
        <v>7.06</v>
      </c>
      <c r="T1668" s="16">
        <v>43017</v>
      </c>
      <c r="U1668" s="15">
        <v>7.4</v>
      </c>
    </row>
    <row r="1669" spans="1:21" x14ac:dyDescent="0.3">
      <c r="A1669" s="16">
        <v>42985</v>
      </c>
      <c r="B1669" s="15">
        <v>6.89</v>
      </c>
      <c r="T1669" s="16">
        <v>43014</v>
      </c>
      <c r="U1669" s="15">
        <v>7.44</v>
      </c>
    </row>
    <row r="1670" spans="1:21" x14ac:dyDescent="0.3">
      <c r="A1670" s="16">
        <v>42984</v>
      </c>
      <c r="B1670" s="15">
        <v>6.7</v>
      </c>
      <c r="T1670" s="16">
        <v>43013</v>
      </c>
      <c r="U1670" s="15">
        <v>7.34</v>
      </c>
    </row>
    <row r="1671" spans="1:21" x14ac:dyDescent="0.3">
      <c r="A1671" s="16">
        <v>42983</v>
      </c>
      <c r="B1671" s="15">
        <v>6.49</v>
      </c>
      <c r="T1671" s="16">
        <v>43012</v>
      </c>
      <c r="U1671" s="15">
        <v>7.36</v>
      </c>
    </row>
    <row r="1672" spans="1:21" x14ac:dyDescent="0.3">
      <c r="A1672" s="16">
        <v>42982</v>
      </c>
      <c r="B1672" s="15">
        <v>5.92</v>
      </c>
      <c r="T1672" s="16">
        <v>43011</v>
      </c>
      <c r="U1672" s="15">
        <v>7.44</v>
      </c>
    </row>
    <row r="1673" spans="1:21" x14ac:dyDescent="0.3">
      <c r="A1673" s="16">
        <v>42979</v>
      </c>
      <c r="B1673" s="15">
        <v>5.82</v>
      </c>
      <c r="T1673" s="16">
        <v>43010</v>
      </c>
      <c r="U1673" s="15">
        <v>7.38</v>
      </c>
    </row>
    <row r="1674" spans="1:21" x14ac:dyDescent="0.3">
      <c r="A1674" s="16">
        <v>42978</v>
      </c>
      <c r="B1674" s="15">
        <v>5.93</v>
      </c>
      <c r="T1674" s="16">
        <v>43007</v>
      </c>
      <c r="U1674" s="15">
        <v>7.51</v>
      </c>
    </row>
    <row r="1675" spans="1:21" x14ac:dyDescent="0.3">
      <c r="A1675" s="16">
        <v>42977</v>
      </c>
      <c r="B1675" s="15">
        <v>6.01</v>
      </c>
      <c r="T1675" s="16">
        <v>43006</v>
      </c>
      <c r="U1675" s="15">
        <v>7.4</v>
      </c>
    </row>
    <row r="1676" spans="1:21" x14ac:dyDescent="0.3">
      <c r="A1676" s="16">
        <v>42976</v>
      </c>
      <c r="B1676" s="15">
        <v>6.02</v>
      </c>
      <c r="T1676" s="16">
        <v>43005</v>
      </c>
      <c r="U1676" s="15">
        <v>7.38</v>
      </c>
    </row>
    <row r="1677" spans="1:21" x14ac:dyDescent="0.3">
      <c r="A1677" s="16">
        <v>42975</v>
      </c>
      <c r="B1677" s="15">
        <v>6.09</v>
      </c>
      <c r="T1677" s="16">
        <v>43004</v>
      </c>
      <c r="U1677" s="15">
        <v>7.43</v>
      </c>
    </row>
    <row r="1678" spans="1:21" x14ac:dyDescent="0.3">
      <c r="A1678" s="16">
        <v>42972</v>
      </c>
      <c r="B1678" s="15">
        <v>6.06</v>
      </c>
      <c r="T1678" s="16">
        <v>43003</v>
      </c>
      <c r="U1678" s="15">
        <v>7.7</v>
      </c>
    </row>
    <row r="1679" spans="1:21" x14ac:dyDescent="0.3">
      <c r="A1679" s="16">
        <v>42971</v>
      </c>
      <c r="B1679" s="15">
        <v>5.93</v>
      </c>
      <c r="T1679" s="16">
        <v>43000</v>
      </c>
      <c r="U1679" s="15">
        <v>7.06</v>
      </c>
    </row>
    <row r="1680" spans="1:21" x14ac:dyDescent="0.3">
      <c r="A1680" s="16">
        <v>42970</v>
      </c>
      <c r="B1680" s="15">
        <v>5.93</v>
      </c>
      <c r="T1680" s="16">
        <v>42999</v>
      </c>
      <c r="U1680" s="15">
        <v>6.97</v>
      </c>
    </row>
    <row r="1681" spans="1:21" x14ac:dyDescent="0.3">
      <c r="A1681" s="16">
        <v>42969</v>
      </c>
      <c r="B1681" s="15">
        <v>5.76</v>
      </c>
      <c r="T1681" s="16">
        <v>42998</v>
      </c>
      <c r="U1681" s="15">
        <v>7.32</v>
      </c>
    </row>
    <row r="1682" spans="1:21" x14ac:dyDescent="0.3">
      <c r="A1682" s="16">
        <v>42968</v>
      </c>
      <c r="B1682" s="15">
        <v>5.74</v>
      </c>
      <c r="T1682" s="16">
        <v>42997</v>
      </c>
      <c r="U1682" s="15">
        <v>7.44</v>
      </c>
    </row>
    <row r="1683" spans="1:21" x14ac:dyDescent="0.3">
      <c r="A1683" s="16">
        <v>42965</v>
      </c>
      <c r="B1683" s="15">
        <v>5.81</v>
      </c>
      <c r="T1683" s="16">
        <v>42996</v>
      </c>
      <c r="U1683" s="15">
        <v>7.14</v>
      </c>
    </row>
    <row r="1684" spans="1:21" x14ac:dyDescent="0.3">
      <c r="A1684" s="16">
        <v>42964</v>
      </c>
      <c r="B1684" s="15">
        <v>5.79</v>
      </c>
      <c r="T1684" s="16">
        <v>42993</v>
      </c>
      <c r="U1684" s="15">
        <v>7.36</v>
      </c>
    </row>
    <row r="1685" spans="1:21" x14ac:dyDescent="0.3">
      <c r="A1685" s="16">
        <v>42963</v>
      </c>
      <c r="B1685" s="15">
        <v>5.78</v>
      </c>
      <c r="T1685" s="16">
        <v>42992</v>
      </c>
      <c r="U1685" s="15">
        <v>7.52</v>
      </c>
    </row>
    <row r="1686" spans="1:21" x14ac:dyDescent="0.3">
      <c r="A1686" s="16">
        <v>42962</v>
      </c>
      <c r="B1686" s="15">
        <v>5.52</v>
      </c>
      <c r="T1686" s="16">
        <v>42991</v>
      </c>
      <c r="U1686" s="15">
        <v>7.52</v>
      </c>
    </row>
    <row r="1687" spans="1:21" x14ac:dyDescent="0.3">
      <c r="A1687" s="16">
        <v>42961</v>
      </c>
      <c r="B1687" s="15">
        <v>5.5</v>
      </c>
      <c r="T1687" s="16">
        <v>42990</v>
      </c>
      <c r="U1687" s="15">
        <v>7.28</v>
      </c>
    </row>
    <row r="1688" spans="1:21" x14ac:dyDescent="0.3">
      <c r="A1688" s="16">
        <v>42958</v>
      </c>
      <c r="B1688" s="15">
        <v>5.37</v>
      </c>
      <c r="T1688" s="16">
        <v>42989</v>
      </c>
      <c r="U1688" s="15">
        <v>7.29</v>
      </c>
    </row>
    <row r="1689" spans="1:21" x14ac:dyDescent="0.3">
      <c r="A1689" s="16">
        <v>42957</v>
      </c>
      <c r="B1689" s="15">
        <v>5.36</v>
      </c>
      <c r="T1689" s="16">
        <v>42986</v>
      </c>
      <c r="U1689" s="15">
        <v>7.48</v>
      </c>
    </row>
    <row r="1690" spans="1:21" x14ac:dyDescent="0.3">
      <c r="A1690" s="16">
        <v>42956</v>
      </c>
      <c r="B1690" s="15">
        <v>5.36</v>
      </c>
      <c r="T1690" s="16">
        <v>42985</v>
      </c>
      <c r="U1690" s="15">
        <v>7.32</v>
      </c>
    </row>
    <row r="1691" spans="1:21" x14ac:dyDescent="0.3">
      <c r="A1691" s="16">
        <v>42955</v>
      </c>
      <c r="B1691" s="15">
        <v>5.27</v>
      </c>
      <c r="T1691" s="16">
        <v>42984</v>
      </c>
      <c r="U1691" s="15">
        <v>7.11</v>
      </c>
    </row>
    <row r="1692" spans="1:21" x14ac:dyDescent="0.3">
      <c r="A1692" s="16">
        <v>42954</v>
      </c>
      <c r="B1692" s="15">
        <v>5.26</v>
      </c>
      <c r="T1692" s="16">
        <v>42983</v>
      </c>
      <c r="U1692" s="15">
        <v>6.92</v>
      </c>
    </row>
    <row r="1693" spans="1:21" x14ac:dyDescent="0.3">
      <c r="A1693" s="16">
        <v>42951</v>
      </c>
      <c r="B1693" s="15">
        <v>5.35</v>
      </c>
      <c r="T1693" s="16">
        <v>42982</v>
      </c>
      <c r="U1693" s="15">
        <v>6.43</v>
      </c>
    </row>
    <row r="1694" spans="1:21" x14ac:dyDescent="0.3">
      <c r="A1694" s="16">
        <v>42950</v>
      </c>
      <c r="B1694" s="15">
        <v>5.41</v>
      </c>
      <c r="T1694" s="16">
        <v>42979</v>
      </c>
      <c r="U1694" s="15">
        <v>6.35</v>
      </c>
    </row>
    <row r="1695" spans="1:21" x14ac:dyDescent="0.3">
      <c r="A1695" s="16">
        <v>42949</v>
      </c>
      <c r="B1695" s="15">
        <v>5.41</v>
      </c>
      <c r="T1695" s="16">
        <v>42978</v>
      </c>
      <c r="U1695" s="15">
        <v>6.46</v>
      </c>
    </row>
    <row r="1696" spans="1:21" x14ac:dyDescent="0.3">
      <c r="A1696" s="16">
        <v>42948</v>
      </c>
      <c r="B1696" s="15">
        <v>5.28</v>
      </c>
      <c r="T1696" s="16">
        <v>42977</v>
      </c>
      <c r="U1696" s="15">
        <v>6.54</v>
      </c>
    </row>
    <row r="1697" spans="1:21" x14ac:dyDescent="0.3">
      <c r="A1697" s="16">
        <v>42947</v>
      </c>
      <c r="B1697" s="15">
        <v>5.22</v>
      </c>
      <c r="T1697" s="16">
        <v>42976</v>
      </c>
      <c r="U1697" s="15">
        <v>6.56</v>
      </c>
    </row>
    <row r="1698" spans="1:21" x14ac:dyDescent="0.3">
      <c r="A1698" s="16">
        <v>42944</v>
      </c>
      <c r="B1698" s="15">
        <v>5.17</v>
      </c>
      <c r="T1698" s="16">
        <v>42975</v>
      </c>
      <c r="U1698" s="15">
        <v>6.62</v>
      </c>
    </row>
    <row r="1699" spans="1:21" x14ac:dyDescent="0.3">
      <c r="A1699" s="16">
        <v>42943</v>
      </c>
      <c r="B1699" s="15">
        <v>5.13</v>
      </c>
      <c r="T1699" s="16">
        <v>42972</v>
      </c>
      <c r="U1699" s="15">
        <v>6.61</v>
      </c>
    </row>
    <row r="1700" spans="1:21" x14ac:dyDescent="0.3">
      <c r="A1700" s="16">
        <v>42942</v>
      </c>
      <c r="B1700" s="15">
        <v>5.25</v>
      </c>
      <c r="T1700" s="16">
        <v>42971</v>
      </c>
      <c r="U1700" s="15">
        <v>6.47</v>
      </c>
    </row>
    <row r="1701" spans="1:21" x14ac:dyDescent="0.3">
      <c r="A1701" s="16">
        <v>42941</v>
      </c>
      <c r="B1701" s="15">
        <v>5.16</v>
      </c>
      <c r="T1701" s="16">
        <v>42970</v>
      </c>
      <c r="U1701" s="15">
        <v>6.46</v>
      </c>
    </row>
    <row r="1702" spans="1:21" x14ac:dyDescent="0.3">
      <c r="A1702" s="16">
        <v>42940</v>
      </c>
      <c r="B1702" s="15">
        <v>5.13</v>
      </c>
      <c r="T1702" s="16">
        <v>42969</v>
      </c>
      <c r="U1702" s="15">
        <v>6.29</v>
      </c>
    </row>
    <row r="1703" spans="1:21" x14ac:dyDescent="0.3">
      <c r="A1703" s="16">
        <v>42937</v>
      </c>
      <c r="B1703" s="15">
        <v>5.08</v>
      </c>
      <c r="T1703" s="16">
        <v>42968</v>
      </c>
      <c r="U1703" s="15">
        <v>6.26</v>
      </c>
    </row>
    <row r="1704" spans="1:21" x14ac:dyDescent="0.3">
      <c r="A1704" s="16">
        <v>42936</v>
      </c>
      <c r="B1704" s="15">
        <v>5.29</v>
      </c>
      <c r="T1704" s="16">
        <v>42965</v>
      </c>
      <c r="U1704" s="15">
        <v>6.33</v>
      </c>
    </row>
    <row r="1705" spans="1:21" x14ac:dyDescent="0.3">
      <c r="A1705" s="16">
        <v>42935</v>
      </c>
      <c r="B1705" s="15">
        <v>5.39</v>
      </c>
      <c r="T1705" s="16">
        <v>42964</v>
      </c>
      <c r="U1705" s="15">
        <v>6.33</v>
      </c>
    </row>
    <row r="1706" spans="1:21" x14ac:dyDescent="0.3">
      <c r="A1706" s="16">
        <v>42934</v>
      </c>
      <c r="B1706" s="15">
        <v>5.45</v>
      </c>
      <c r="T1706" s="16">
        <v>42963</v>
      </c>
      <c r="U1706" s="15">
        <v>6.31</v>
      </c>
    </row>
    <row r="1707" spans="1:21" x14ac:dyDescent="0.3">
      <c r="A1707" s="16">
        <v>42933</v>
      </c>
      <c r="B1707" s="15">
        <v>5.42</v>
      </c>
      <c r="T1707" s="16">
        <v>42962</v>
      </c>
      <c r="U1707" s="15">
        <v>6.05</v>
      </c>
    </row>
    <row r="1708" spans="1:21" x14ac:dyDescent="0.3">
      <c r="A1708" s="16">
        <v>42930</v>
      </c>
      <c r="B1708" s="15">
        <v>5.41</v>
      </c>
      <c r="T1708" s="16">
        <v>42961</v>
      </c>
      <c r="U1708" s="15">
        <v>6.04</v>
      </c>
    </row>
    <row r="1709" spans="1:21" x14ac:dyDescent="0.3">
      <c r="A1709" s="16">
        <v>42929</v>
      </c>
      <c r="B1709" s="15">
        <v>5.35</v>
      </c>
      <c r="T1709" s="16">
        <v>42958</v>
      </c>
      <c r="U1709" s="15">
        <v>5.91</v>
      </c>
    </row>
    <row r="1710" spans="1:21" x14ac:dyDescent="0.3">
      <c r="A1710" s="16">
        <v>42928</v>
      </c>
      <c r="B1710" s="15">
        <v>5.47</v>
      </c>
      <c r="T1710" s="16">
        <v>42957</v>
      </c>
      <c r="U1710" s="15">
        <v>5.88</v>
      </c>
    </row>
    <row r="1711" spans="1:21" x14ac:dyDescent="0.3">
      <c r="A1711" s="16">
        <v>42927</v>
      </c>
      <c r="B1711" s="15">
        <v>5.31</v>
      </c>
      <c r="T1711" s="16">
        <v>42956</v>
      </c>
      <c r="U1711" s="15">
        <v>5.84</v>
      </c>
    </row>
    <row r="1712" spans="1:21" x14ac:dyDescent="0.3">
      <c r="A1712" s="16">
        <v>42926</v>
      </c>
      <c r="B1712" s="15">
        <v>5.39</v>
      </c>
      <c r="T1712" s="16">
        <v>42955</v>
      </c>
      <c r="U1712" s="15">
        <v>5.69</v>
      </c>
    </row>
    <row r="1713" spans="1:21" x14ac:dyDescent="0.3">
      <c r="A1713" s="16">
        <v>42923</v>
      </c>
      <c r="B1713" s="15">
        <v>5.34</v>
      </c>
      <c r="T1713" s="16">
        <v>42954</v>
      </c>
      <c r="U1713" s="15">
        <v>5.69</v>
      </c>
    </row>
    <row r="1714" spans="1:21" x14ac:dyDescent="0.3">
      <c r="A1714" s="16">
        <v>42922</v>
      </c>
      <c r="B1714" s="15">
        <v>5.23</v>
      </c>
      <c r="T1714" s="16">
        <v>42951</v>
      </c>
      <c r="U1714" s="15">
        <v>5.78</v>
      </c>
    </row>
    <row r="1715" spans="1:21" x14ac:dyDescent="0.3">
      <c r="A1715" s="16">
        <v>42921</v>
      </c>
      <c r="B1715" s="15">
        <v>5.04</v>
      </c>
      <c r="T1715" s="16">
        <v>42950</v>
      </c>
      <c r="U1715" s="15">
        <v>5.86</v>
      </c>
    </row>
    <row r="1716" spans="1:21" x14ac:dyDescent="0.3">
      <c r="A1716" s="16">
        <v>42920</v>
      </c>
      <c r="B1716" s="15">
        <v>5.1100000000000003</v>
      </c>
      <c r="T1716" s="16">
        <v>42949</v>
      </c>
      <c r="U1716" s="15">
        <v>5.85</v>
      </c>
    </row>
    <row r="1717" spans="1:21" x14ac:dyDescent="0.3">
      <c r="A1717" s="16">
        <v>42919</v>
      </c>
      <c r="B1717" s="15">
        <v>5.13</v>
      </c>
      <c r="T1717" s="16">
        <v>42948</v>
      </c>
      <c r="U1717" s="15">
        <v>5.72</v>
      </c>
    </row>
    <row r="1718" spans="1:21" x14ac:dyDescent="0.3">
      <c r="A1718" s="16">
        <v>42916</v>
      </c>
      <c r="B1718" s="15">
        <v>5.03</v>
      </c>
      <c r="T1718" s="16">
        <v>42947</v>
      </c>
      <c r="U1718" s="15">
        <v>5.65</v>
      </c>
    </row>
    <row r="1719" spans="1:21" x14ac:dyDescent="0.3">
      <c r="A1719" s="16">
        <v>42915</v>
      </c>
      <c r="B1719" s="15">
        <v>5.07</v>
      </c>
      <c r="T1719" s="16">
        <v>42944</v>
      </c>
      <c r="U1719" s="15">
        <v>5.61</v>
      </c>
    </row>
    <row r="1720" spans="1:21" x14ac:dyDescent="0.3">
      <c r="A1720" s="16">
        <v>42914</v>
      </c>
      <c r="B1720" s="15">
        <v>4.93</v>
      </c>
      <c r="T1720" s="16">
        <v>42943</v>
      </c>
      <c r="U1720" s="15">
        <v>5.57</v>
      </c>
    </row>
    <row r="1721" spans="1:21" x14ac:dyDescent="0.3">
      <c r="A1721" s="16">
        <v>42913</v>
      </c>
      <c r="B1721" s="15">
        <v>4.93</v>
      </c>
      <c r="T1721" s="16">
        <v>42942</v>
      </c>
      <c r="U1721" s="15">
        <v>5.68</v>
      </c>
    </row>
    <row r="1722" spans="1:21" x14ac:dyDescent="0.3">
      <c r="A1722" s="16">
        <v>42912</v>
      </c>
      <c r="B1722" s="15">
        <v>4.78</v>
      </c>
      <c r="T1722" s="16">
        <v>42941</v>
      </c>
      <c r="U1722" s="15">
        <v>5.59</v>
      </c>
    </row>
    <row r="1723" spans="1:21" x14ac:dyDescent="0.3">
      <c r="A1723" s="16">
        <v>42909</v>
      </c>
      <c r="B1723" s="15">
        <v>4.87</v>
      </c>
      <c r="T1723" s="16">
        <v>42940</v>
      </c>
      <c r="U1723" s="15">
        <v>5.56</v>
      </c>
    </row>
    <row r="1724" spans="1:21" x14ac:dyDescent="0.3">
      <c r="A1724" s="16">
        <v>42908</v>
      </c>
      <c r="B1724" s="15">
        <v>4.8600000000000003</v>
      </c>
      <c r="T1724" s="16">
        <v>42937</v>
      </c>
      <c r="U1724" s="15">
        <v>5.52</v>
      </c>
    </row>
    <row r="1725" spans="1:21" x14ac:dyDescent="0.3">
      <c r="A1725" s="16">
        <v>42907</v>
      </c>
      <c r="B1725" s="15">
        <v>4.88</v>
      </c>
      <c r="T1725" s="16">
        <v>42936</v>
      </c>
      <c r="U1725" s="15">
        <v>5.67</v>
      </c>
    </row>
    <row r="1726" spans="1:21" x14ac:dyDescent="0.3">
      <c r="A1726" s="16">
        <v>42906</v>
      </c>
      <c r="B1726" s="15">
        <v>4.9400000000000004</v>
      </c>
      <c r="T1726" s="16">
        <v>42935</v>
      </c>
      <c r="U1726" s="15">
        <v>5.76</v>
      </c>
    </row>
    <row r="1727" spans="1:21" x14ac:dyDescent="0.3">
      <c r="A1727" s="16">
        <v>42905</v>
      </c>
      <c r="B1727" s="15">
        <v>4.92</v>
      </c>
      <c r="T1727" s="16">
        <v>42934</v>
      </c>
      <c r="U1727" s="15">
        <v>5.77</v>
      </c>
    </row>
    <row r="1728" spans="1:21" x14ac:dyDescent="0.3">
      <c r="A1728" s="16">
        <v>42902</v>
      </c>
      <c r="B1728" s="15">
        <v>4.87</v>
      </c>
      <c r="T1728" s="16">
        <v>42933</v>
      </c>
      <c r="U1728" s="15">
        <v>5.74</v>
      </c>
    </row>
    <row r="1729" spans="1:21" x14ac:dyDescent="0.3">
      <c r="A1729" s="16">
        <v>42901</v>
      </c>
      <c r="B1729" s="15">
        <v>4.95</v>
      </c>
      <c r="T1729" s="16">
        <v>42930</v>
      </c>
      <c r="U1729" s="15">
        <v>5.74</v>
      </c>
    </row>
    <row r="1730" spans="1:21" x14ac:dyDescent="0.3">
      <c r="A1730" s="16">
        <v>42900</v>
      </c>
      <c r="B1730" s="15">
        <v>4.92</v>
      </c>
      <c r="T1730" s="16">
        <v>42929</v>
      </c>
      <c r="U1730" s="15">
        <v>5.68</v>
      </c>
    </row>
    <row r="1731" spans="1:21" x14ac:dyDescent="0.3">
      <c r="A1731" s="16">
        <v>42899</v>
      </c>
      <c r="B1731" s="15">
        <v>5</v>
      </c>
      <c r="T1731" s="16">
        <v>42928</v>
      </c>
      <c r="U1731" s="15">
        <v>5.8</v>
      </c>
    </row>
    <row r="1732" spans="1:21" x14ac:dyDescent="0.3">
      <c r="A1732" s="16">
        <v>42898</v>
      </c>
      <c r="B1732" s="15">
        <v>4.92</v>
      </c>
      <c r="T1732" s="16">
        <v>42927</v>
      </c>
      <c r="U1732" s="15">
        <v>5.65</v>
      </c>
    </row>
    <row r="1733" spans="1:21" x14ac:dyDescent="0.3">
      <c r="A1733" s="16">
        <v>42895</v>
      </c>
      <c r="B1733" s="15">
        <v>5.03</v>
      </c>
      <c r="T1733" s="16">
        <v>42926</v>
      </c>
      <c r="U1733" s="15">
        <v>5.72</v>
      </c>
    </row>
    <row r="1734" spans="1:21" x14ac:dyDescent="0.3">
      <c r="A1734" s="16">
        <v>42894</v>
      </c>
      <c r="B1734" s="15">
        <v>5.05</v>
      </c>
      <c r="T1734" s="16">
        <v>42923</v>
      </c>
      <c r="U1734" s="15">
        <v>5.66</v>
      </c>
    </row>
    <row r="1735" spans="1:21" x14ac:dyDescent="0.3">
      <c r="A1735" s="16">
        <v>42893</v>
      </c>
      <c r="B1735" s="15">
        <v>4.87</v>
      </c>
      <c r="T1735" s="16">
        <v>42922</v>
      </c>
      <c r="U1735" s="15">
        <v>5.55</v>
      </c>
    </row>
    <row r="1736" spans="1:21" x14ac:dyDescent="0.3">
      <c r="A1736" s="16">
        <v>42892</v>
      </c>
      <c r="B1736" s="15">
        <v>4.96</v>
      </c>
      <c r="T1736" s="16">
        <v>42921</v>
      </c>
      <c r="U1736" s="15">
        <v>5.35</v>
      </c>
    </row>
    <row r="1737" spans="1:21" x14ac:dyDescent="0.3">
      <c r="A1737" s="16">
        <v>42891</v>
      </c>
      <c r="B1737" s="15">
        <v>5.17</v>
      </c>
      <c r="T1737" s="16">
        <v>42920</v>
      </c>
      <c r="U1737" s="15">
        <v>5.43</v>
      </c>
    </row>
    <row r="1738" spans="1:21" x14ac:dyDescent="0.3">
      <c r="A1738" s="16">
        <v>42888</v>
      </c>
      <c r="B1738" s="15">
        <v>5.15</v>
      </c>
      <c r="T1738" s="16">
        <v>42919</v>
      </c>
      <c r="U1738" s="15">
        <v>5.45</v>
      </c>
    </row>
    <row r="1739" spans="1:21" x14ac:dyDescent="0.3">
      <c r="A1739" s="16">
        <v>42887</v>
      </c>
      <c r="B1739" s="15">
        <v>5.08</v>
      </c>
      <c r="T1739" s="16">
        <v>42916</v>
      </c>
      <c r="U1739" s="15">
        <v>5.34</v>
      </c>
    </row>
    <row r="1740" spans="1:21" x14ac:dyDescent="0.3">
      <c r="A1740" s="16">
        <v>42886</v>
      </c>
      <c r="B1740" s="15">
        <v>4.97</v>
      </c>
      <c r="T1740" s="16">
        <v>42915</v>
      </c>
      <c r="U1740" s="15">
        <v>5.38</v>
      </c>
    </row>
    <row r="1741" spans="1:21" x14ac:dyDescent="0.3">
      <c r="A1741" s="16">
        <v>42885</v>
      </c>
      <c r="B1741" s="15">
        <v>5.14</v>
      </c>
      <c r="T1741" s="16">
        <v>42914</v>
      </c>
      <c r="U1741" s="15">
        <v>5.25</v>
      </c>
    </row>
    <row r="1742" spans="1:21" x14ac:dyDescent="0.3">
      <c r="A1742" s="16">
        <v>42884</v>
      </c>
      <c r="B1742" s="15">
        <v>5.16</v>
      </c>
      <c r="T1742" s="16">
        <v>42913</v>
      </c>
      <c r="U1742" s="15">
        <v>5.25</v>
      </c>
    </row>
    <row r="1743" spans="1:21" x14ac:dyDescent="0.3">
      <c r="A1743" s="16">
        <v>42881</v>
      </c>
      <c r="B1743" s="15">
        <v>5.17</v>
      </c>
      <c r="T1743" s="16">
        <v>42912</v>
      </c>
      <c r="U1743" s="15">
        <v>5.08</v>
      </c>
    </row>
    <row r="1744" spans="1:21" x14ac:dyDescent="0.3">
      <c r="A1744" s="16">
        <v>42880</v>
      </c>
      <c r="B1744" s="15">
        <v>4.9800000000000004</v>
      </c>
      <c r="T1744" s="16">
        <v>42909</v>
      </c>
      <c r="U1744" s="15">
        <v>5.17</v>
      </c>
    </row>
    <row r="1745" spans="1:21" x14ac:dyDescent="0.3">
      <c r="A1745" s="16">
        <v>42879</v>
      </c>
      <c r="B1745" s="15">
        <v>4.91</v>
      </c>
      <c r="T1745" s="16">
        <v>42908</v>
      </c>
      <c r="U1745" s="15">
        <v>5.17</v>
      </c>
    </row>
    <row r="1746" spans="1:21" x14ac:dyDescent="0.3">
      <c r="A1746" s="16">
        <v>42878</v>
      </c>
      <c r="B1746" s="15">
        <v>4.74</v>
      </c>
      <c r="T1746" s="16">
        <v>42907</v>
      </c>
      <c r="U1746" s="15">
        <v>5.18</v>
      </c>
    </row>
    <row r="1747" spans="1:21" x14ac:dyDescent="0.3">
      <c r="A1747" s="16">
        <v>42877</v>
      </c>
      <c r="B1747" s="15">
        <v>4.91</v>
      </c>
      <c r="T1747" s="16">
        <v>42906</v>
      </c>
      <c r="U1747" s="15">
        <v>5.27</v>
      </c>
    </row>
    <row r="1748" spans="1:21" x14ac:dyDescent="0.3">
      <c r="A1748" s="16">
        <v>42874</v>
      </c>
      <c r="B1748" s="15">
        <v>4.8499999999999996</v>
      </c>
      <c r="T1748" s="16">
        <v>42905</v>
      </c>
      <c r="U1748" s="15">
        <v>5.23</v>
      </c>
    </row>
    <row r="1749" spans="1:21" x14ac:dyDescent="0.3">
      <c r="A1749" s="16">
        <v>42873</v>
      </c>
      <c r="B1749" s="15">
        <v>4.76</v>
      </c>
      <c r="T1749" s="16">
        <v>42902</v>
      </c>
      <c r="U1749" s="15">
        <v>5.18</v>
      </c>
    </row>
    <row r="1750" spans="1:21" x14ac:dyDescent="0.3">
      <c r="A1750" s="16">
        <v>42872</v>
      </c>
      <c r="B1750" s="15">
        <v>4.57</v>
      </c>
      <c r="T1750" s="16">
        <v>42901</v>
      </c>
      <c r="U1750" s="15">
        <v>5.25</v>
      </c>
    </row>
    <row r="1751" spans="1:21" x14ac:dyDescent="0.3">
      <c r="A1751" s="16">
        <v>42871</v>
      </c>
      <c r="B1751" s="15">
        <v>4.53</v>
      </c>
      <c r="T1751" s="16">
        <v>42900</v>
      </c>
      <c r="U1751" s="15">
        <v>5.24</v>
      </c>
    </row>
    <row r="1752" spans="1:21" x14ac:dyDescent="0.3">
      <c r="A1752" s="16">
        <v>42870</v>
      </c>
      <c r="B1752" s="15">
        <v>4.38</v>
      </c>
      <c r="T1752" s="16">
        <v>42899</v>
      </c>
      <c r="U1752" s="15">
        <v>5.32</v>
      </c>
    </row>
    <row r="1753" spans="1:21" x14ac:dyDescent="0.3">
      <c r="A1753" s="16">
        <v>42867</v>
      </c>
      <c r="B1753" s="15">
        <v>4.45</v>
      </c>
      <c r="T1753" s="16">
        <v>42898</v>
      </c>
      <c r="U1753" s="15">
        <v>5.22</v>
      </c>
    </row>
    <row r="1754" spans="1:21" x14ac:dyDescent="0.3">
      <c r="A1754" s="16">
        <v>42866</v>
      </c>
      <c r="B1754" s="15">
        <v>4.3499999999999996</v>
      </c>
      <c r="T1754" s="16">
        <v>42895</v>
      </c>
      <c r="U1754" s="15">
        <v>5.34</v>
      </c>
    </row>
    <row r="1755" spans="1:21" x14ac:dyDescent="0.3">
      <c r="A1755" s="16">
        <v>42865</v>
      </c>
      <c r="B1755" s="15">
        <v>4.4400000000000004</v>
      </c>
      <c r="T1755" s="16">
        <v>42894</v>
      </c>
      <c r="U1755" s="15">
        <v>5.35</v>
      </c>
    </row>
    <row r="1756" spans="1:21" x14ac:dyDescent="0.3">
      <c r="A1756" s="16">
        <v>42864</v>
      </c>
      <c r="B1756" s="15">
        <v>4.51</v>
      </c>
      <c r="T1756" s="16">
        <v>42893</v>
      </c>
      <c r="U1756" s="15">
        <v>5.18</v>
      </c>
    </row>
    <row r="1757" spans="1:21" x14ac:dyDescent="0.3">
      <c r="A1757" s="16">
        <v>42863</v>
      </c>
      <c r="B1757" s="15">
        <v>4.41</v>
      </c>
      <c r="T1757" s="16">
        <v>42892</v>
      </c>
      <c r="U1757" s="15">
        <v>5.27</v>
      </c>
    </row>
    <row r="1758" spans="1:21" x14ac:dyDescent="0.3">
      <c r="A1758" s="16">
        <v>42860</v>
      </c>
      <c r="B1758" s="15">
        <v>4.58</v>
      </c>
      <c r="T1758" s="16">
        <v>42891</v>
      </c>
      <c r="U1758" s="15">
        <v>5.47</v>
      </c>
    </row>
    <row r="1759" spans="1:21" x14ac:dyDescent="0.3">
      <c r="A1759" s="16">
        <v>42859</v>
      </c>
      <c r="B1759" s="15">
        <v>4.5199999999999996</v>
      </c>
      <c r="T1759" s="16">
        <v>42888</v>
      </c>
      <c r="U1759" s="15">
        <v>5.46</v>
      </c>
    </row>
    <row r="1760" spans="1:21" x14ac:dyDescent="0.3">
      <c r="A1760" s="16">
        <v>42858</v>
      </c>
      <c r="B1760" s="15">
        <v>4.3899999999999997</v>
      </c>
      <c r="T1760" s="16">
        <v>42887</v>
      </c>
      <c r="U1760" s="15">
        <v>5.37</v>
      </c>
    </row>
    <row r="1761" spans="1:21" x14ac:dyDescent="0.3">
      <c r="A1761" s="16">
        <v>42857</v>
      </c>
      <c r="B1761" s="15">
        <v>4.4400000000000004</v>
      </c>
      <c r="T1761" s="16">
        <v>42886</v>
      </c>
      <c r="U1761" s="15">
        <v>5.27</v>
      </c>
    </row>
    <row r="1762" spans="1:21" x14ac:dyDescent="0.3">
      <c r="A1762" s="16">
        <v>42853</v>
      </c>
      <c r="B1762" s="15">
        <v>4.57</v>
      </c>
      <c r="T1762" s="16">
        <v>42885</v>
      </c>
      <c r="U1762" s="15">
        <v>5.45</v>
      </c>
    </row>
    <row r="1763" spans="1:21" x14ac:dyDescent="0.3">
      <c r="A1763" s="16">
        <v>42852</v>
      </c>
      <c r="B1763" s="15">
        <v>4.55</v>
      </c>
      <c r="T1763" s="16">
        <v>42884</v>
      </c>
      <c r="U1763" s="15">
        <v>5.49</v>
      </c>
    </row>
    <row r="1764" spans="1:21" x14ac:dyDescent="0.3">
      <c r="A1764" s="16">
        <v>42851</v>
      </c>
      <c r="B1764" s="15">
        <v>4.6100000000000003</v>
      </c>
      <c r="T1764" s="16">
        <v>42881</v>
      </c>
      <c r="U1764" s="15">
        <v>5.5</v>
      </c>
    </row>
    <row r="1765" spans="1:21" x14ac:dyDescent="0.3">
      <c r="A1765" s="16">
        <v>42850</v>
      </c>
      <c r="B1765" s="15">
        <v>4.49</v>
      </c>
      <c r="T1765" s="16">
        <v>42880</v>
      </c>
      <c r="U1765" s="15">
        <v>5.29</v>
      </c>
    </row>
    <row r="1766" spans="1:21" x14ac:dyDescent="0.3">
      <c r="A1766" s="16">
        <v>42849</v>
      </c>
      <c r="B1766" s="15">
        <v>4.6399999999999997</v>
      </c>
      <c r="T1766" s="16">
        <v>42879</v>
      </c>
      <c r="U1766" s="15">
        <v>5.22</v>
      </c>
    </row>
    <row r="1767" spans="1:21" x14ac:dyDescent="0.3">
      <c r="A1767" s="16">
        <v>42846</v>
      </c>
      <c r="B1767" s="15">
        <v>4.57</v>
      </c>
      <c r="T1767" s="16">
        <v>42878</v>
      </c>
      <c r="U1767" s="15">
        <v>5.05</v>
      </c>
    </row>
    <row r="1768" spans="1:21" x14ac:dyDescent="0.3">
      <c r="A1768" s="16">
        <v>42845</v>
      </c>
      <c r="B1768" s="15">
        <v>4.75</v>
      </c>
      <c r="T1768" s="16">
        <v>42877</v>
      </c>
      <c r="U1768" s="15">
        <v>5.21</v>
      </c>
    </row>
    <row r="1769" spans="1:21" x14ac:dyDescent="0.3">
      <c r="A1769" s="16">
        <v>42844</v>
      </c>
      <c r="B1769" s="15">
        <v>4.83</v>
      </c>
      <c r="T1769" s="16">
        <v>42874</v>
      </c>
      <c r="U1769" s="15">
        <v>5.14</v>
      </c>
    </row>
    <row r="1770" spans="1:21" x14ac:dyDescent="0.3">
      <c r="A1770" s="16">
        <v>42843</v>
      </c>
      <c r="B1770" s="15">
        <v>4.8600000000000003</v>
      </c>
      <c r="T1770" s="16">
        <v>42873</v>
      </c>
      <c r="U1770" s="15">
        <v>5.05</v>
      </c>
    </row>
    <row r="1771" spans="1:21" x14ac:dyDescent="0.3">
      <c r="A1771" s="16">
        <v>42838</v>
      </c>
      <c r="B1771" s="15">
        <v>4.95</v>
      </c>
      <c r="T1771" s="16">
        <v>42872</v>
      </c>
      <c r="U1771" s="15">
        <v>4.87</v>
      </c>
    </row>
    <row r="1772" spans="1:21" x14ac:dyDescent="0.3">
      <c r="A1772" s="16">
        <v>42837</v>
      </c>
      <c r="B1772" s="15">
        <v>4.93</v>
      </c>
      <c r="T1772" s="16">
        <v>42871</v>
      </c>
      <c r="U1772" s="15">
        <v>4.83</v>
      </c>
    </row>
    <row r="1773" spans="1:21" x14ac:dyDescent="0.3">
      <c r="A1773" s="16">
        <v>42836</v>
      </c>
      <c r="B1773" s="15">
        <v>4.8499999999999996</v>
      </c>
      <c r="T1773" s="16">
        <v>42870</v>
      </c>
      <c r="U1773" s="15">
        <v>4.68</v>
      </c>
    </row>
    <row r="1774" spans="1:21" x14ac:dyDescent="0.3">
      <c r="A1774" s="16">
        <v>42835</v>
      </c>
      <c r="B1774" s="15">
        <v>4.78</v>
      </c>
      <c r="T1774" s="16">
        <v>42867</v>
      </c>
      <c r="U1774" s="15">
        <v>4.75</v>
      </c>
    </row>
    <row r="1775" spans="1:21" x14ac:dyDescent="0.3">
      <c r="A1775" s="16">
        <v>42832</v>
      </c>
      <c r="B1775" s="15">
        <v>4.8899999999999997</v>
      </c>
      <c r="T1775" s="16">
        <v>42866</v>
      </c>
      <c r="U1775" s="15">
        <v>4.6399999999999997</v>
      </c>
    </row>
    <row r="1776" spans="1:21" x14ac:dyDescent="0.3">
      <c r="A1776" s="16">
        <v>42831</v>
      </c>
      <c r="B1776" s="15">
        <v>5.05</v>
      </c>
      <c r="T1776" s="16">
        <v>42865</v>
      </c>
      <c r="U1776" s="15">
        <v>4.74</v>
      </c>
    </row>
    <row r="1777" spans="1:21" x14ac:dyDescent="0.3">
      <c r="A1777" s="16">
        <v>42830</v>
      </c>
      <c r="B1777" s="15">
        <v>4.82</v>
      </c>
      <c r="T1777" s="16">
        <v>42864</v>
      </c>
      <c r="U1777" s="15">
        <v>4.8099999999999996</v>
      </c>
    </row>
    <row r="1778" spans="1:21" x14ac:dyDescent="0.3">
      <c r="A1778" s="16">
        <v>42829</v>
      </c>
      <c r="B1778" s="15">
        <v>4.6399999999999997</v>
      </c>
      <c r="T1778" s="16">
        <v>42863</v>
      </c>
      <c r="U1778" s="15">
        <v>4.71</v>
      </c>
    </row>
    <row r="1779" spans="1:21" x14ac:dyDescent="0.3">
      <c r="A1779" s="16">
        <v>42828</v>
      </c>
      <c r="B1779" s="15">
        <v>4.84</v>
      </c>
      <c r="T1779" s="16">
        <v>42860</v>
      </c>
      <c r="U1779" s="15">
        <v>4.8600000000000003</v>
      </c>
    </row>
    <row r="1780" spans="1:21" x14ac:dyDescent="0.3">
      <c r="A1780" s="16">
        <v>42825</v>
      </c>
      <c r="B1780" s="15">
        <v>4.67</v>
      </c>
      <c r="T1780" s="16">
        <v>42859</v>
      </c>
      <c r="U1780" s="15">
        <v>4.79</v>
      </c>
    </row>
    <row r="1781" spans="1:21" x14ac:dyDescent="0.3">
      <c r="A1781" s="16">
        <v>42824</v>
      </c>
      <c r="B1781" s="15">
        <v>4.91</v>
      </c>
      <c r="T1781" s="16">
        <v>42858</v>
      </c>
      <c r="U1781" s="15">
        <v>4.6900000000000004</v>
      </c>
    </row>
    <row r="1782" spans="1:21" x14ac:dyDescent="0.3">
      <c r="A1782" s="16">
        <v>42823</v>
      </c>
      <c r="B1782" s="15">
        <v>4.75</v>
      </c>
      <c r="T1782" s="16">
        <v>42857</v>
      </c>
      <c r="U1782" s="15">
        <v>4.7300000000000004</v>
      </c>
    </row>
    <row r="1783" spans="1:21" x14ac:dyDescent="0.3">
      <c r="A1783" s="16">
        <v>42822</v>
      </c>
      <c r="B1783" s="15">
        <v>4.7300000000000004</v>
      </c>
      <c r="T1783" s="16">
        <v>42856</v>
      </c>
      <c r="U1783" s="15">
        <v>4.8600000000000003</v>
      </c>
    </row>
    <row r="1784" spans="1:21" x14ac:dyDescent="0.3">
      <c r="A1784" s="16">
        <v>42821</v>
      </c>
      <c r="B1784" s="15">
        <v>4.63</v>
      </c>
      <c r="T1784" s="16">
        <v>42853</v>
      </c>
      <c r="U1784" s="15">
        <v>4.8600000000000003</v>
      </c>
    </row>
    <row r="1785" spans="1:21" x14ac:dyDescent="0.3">
      <c r="A1785" s="16">
        <v>42818</v>
      </c>
      <c r="B1785" s="15">
        <v>4.76</v>
      </c>
      <c r="T1785" s="16">
        <v>42852</v>
      </c>
      <c r="U1785" s="15">
        <v>4.8499999999999996</v>
      </c>
    </row>
    <row r="1786" spans="1:21" x14ac:dyDescent="0.3">
      <c r="A1786" s="16">
        <v>42817</v>
      </c>
      <c r="B1786" s="15">
        <v>4.96</v>
      </c>
      <c r="T1786" s="16">
        <v>42851</v>
      </c>
      <c r="U1786" s="15">
        <v>4.9000000000000004</v>
      </c>
    </row>
    <row r="1787" spans="1:21" x14ac:dyDescent="0.3">
      <c r="A1787" s="16">
        <v>42816</v>
      </c>
      <c r="B1787" s="15">
        <v>4.96</v>
      </c>
      <c r="T1787" s="16">
        <v>42850</v>
      </c>
      <c r="U1787" s="15">
        <v>4.79</v>
      </c>
    </row>
    <row r="1788" spans="1:21" x14ac:dyDescent="0.3">
      <c r="A1788" s="16">
        <v>42815</v>
      </c>
      <c r="B1788" s="15">
        <v>4.93</v>
      </c>
      <c r="T1788" s="16">
        <v>42849</v>
      </c>
      <c r="U1788" s="15">
        <v>4.9400000000000004</v>
      </c>
    </row>
    <row r="1789" spans="1:21" x14ac:dyDescent="0.3">
      <c r="A1789" s="16">
        <v>42814</v>
      </c>
      <c r="B1789" s="15">
        <v>4.9800000000000004</v>
      </c>
      <c r="T1789" s="16">
        <v>42846</v>
      </c>
      <c r="U1789" s="15">
        <v>4.8600000000000003</v>
      </c>
    </row>
    <row r="1790" spans="1:21" x14ac:dyDescent="0.3">
      <c r="A1790" s="16">
        <v>42811</v>
      </c>
      <c r="B1790" s="15">
        <v>5.12</v>
      </c>
      <c r="T1790" s="16">
        <v>42845</v>
      </c>
      <c r="U1790" s="15">
        <v>5.04</v>
      </c>
    </row>
    <row r="1791" spans="1:21" x14ac:dyDescent="0.3">
      <c r="A1791" s="16">
        <v>42810</v>
      </c>
      <c r="B1791" s="15">
        <v>5.14</v>
      </c>
      <c r="T1791" s="16">
        <v>42844</v>
      </c>
      <c r="U1791" s="15">
        <v>5.14</v>
      </c>
    </row>
    <row r="1792" spans="1:21" x14ac:dyDescent="0.3">
      <c r="A1792" s="16">
        <v>42809</v>
      </c>
      <c r="B1792" s="15">
        <v>5.19</v>
      </c>
      <c r="T1792" s="16">
        <v>42843</v>
      </c>
      <c r="U1792" s="15">
        <v>5.16</v>
      </c>
    </row>
    <row r="1793" spans="1:21" x14ac:dyDescent="0.3">
      <c r="A1793" s="16">
        <v>42808</v>
      </c>
      <c r="B1793" s="15">
        <v>5.0999999999999996</v>
      </c>
      <c r="T1793" s="16">
        <v>42842</v>
      </c>
      <c r="U1793" s="15">
        <v>5.24</v>
      </c>
    </row>
    <row r="1794" spans="1:21" x14ac:dyDescent="0.3">
      <c r="A1794" s="16">
        <v>42807</v>
      </c>
      <c r="B1794" s="15">
        <v>5.15</v>
      </c>
      <c r="T1794" s="16">
        <v>42838</v>
      </c>
      <c r="U1794" s="15">
        <v>5.24</v>
      </c>
    </row>
    <row r="1795" spans="1:21" x14ac:dyDescent="0.3">
      <c r="A1795" s="16">
        <v>42804</v>
      </c>
      <c r="B1795" s="15">
        <v>5.15</v>
      </c>
      <c r="T1795" s="16">
        <v>42837</v>
      </c>
      <c r="U1795" s="15">
        <v>5.23</v>
      </c>
    </row>
    <row r="1796" spans="1:21" x14ac:dyDescent="0.3">
      <c r="A1796" s="16">
        <v>42803</v>
      </c>
      <c r="B1796" s="15">
        <v>5.13</v>
      </c>
      <c r="T1796" s="16">
        <v>42836</v>
      </c>
      <c r="U1796" s="15">
        <v>5.16</v>
      </c>
    </row>
    <row r="1797" spans="1:21" x14ac:dyDescent="0.3">
      <c r="A1797" s="16">
        <v>42802</v>
      </c>
      <c r="B1797" s="15">
        <v>5.24</v>
      </c>
      <c r="T1797" s="16">
        <v>42835</v>
      </c>
      <c r="U1797" s="15">
        <v>5.07</v>
      </c>
    </row>
    <row r="1798" spans="1:21" x14ac:dyDescent="0.3">
      <c r="A1798" s="16">
        <v>42801</v>
      </c>
      <c r="B1798" s="15">
        <v>5.38</v>
      </c>
      <c r="T1798" s="16">
        <v>42832</v>
      </c>
      <c r="U1798" s="15">
        <v>5.17</v>
      </c>
    </row>
    <row r="1799" spans="1:21" x14ac:dyDescent="0.3">
      <c r="A1799" s="16">
        <v>42800</v>
      </c>
      <c r="B1799" s="15">
        <v>5.49</v>
      </c>
      <c r="T1799" s="16">
        <v>42831</v>
      </c>
      <c r="U1799" s="15">
        <v>5.35</v>
      </c>
    </row>
    <row r="1800" spans="1:21" x14ac:dyDescent="0.3">
      <c r="A1800" s="16">
        <v>42797</v>
      </c>
      <c r="B1800" s="15">
        <v>5.58</v>
      </c>
      <c r="T1800" s="16">
        <v>42830</v>
      </c>
      <c r="U1800" s="15">
        <v>5.0999999999999996</v>
      </c>
    </row>
    <row r="1801" spans="1:21" x14ac:dyDescent="0.3">
      <c r="A1801" s="16">
        <v>42796</v>
      </c>
      <c r="B1801" s="15">
        <v>5.46</v>
      </c>
      <c r="T1801" s="16">
        <v>42829</v>
      </c>
      <c r="U1801" s="15">
        <v>4.9000000000000004</v>
      </c>
    </row>
    <row r="1802" spans="1:21" x14ac:dyDescent="0.3">
      <c r="A1802" s="16">
        <v>42795</v>
      </c>
      <c r="B1802" s="15">
        <v>5.9</v>
      </c>
      <c r="T1802" s="16">
        <v>42828</v>
      </c>
      <c r="U1802" s="15">
        <v>5.13</v>
      </c>
    </row>
    <row r="1803" spans="1:21" x14ac:dyDescent="0.3">
      <c r="A1803" s="16">
        <v>42794</v>
      </c>
      <c r="B1803" s="15">
        <v>5.2</v>
      </c>
      <c r="T1803" s="16">
        <v>42825</v>
      </c>
      <c r="U1803" s="15">
        <v>4.96</v>
      </c>
    </row>
    <row r="1804" spans="1:21" x14ac:dyDescent="0.3">
      <c r="A1804" s="16">
        <v>42793</v>
      </c>
      <c r="B1804" s="15">
        <v>5.19</v>
      </c>
      <c r="T1804" s="16">
        <v>42824</v>
      </c>
      <c r="U1804" s="15">
        <v>5.19</v>
      </c>
    </row>
    <row r="1805" spans="1:21" x14ac:dyDescent="0.3">
      <c r="A1805" s="16">
        <v>42790</v>
      </c>
      <c r="B1805" s="15">
        <v>5.37</v>
      </c>
      <c r="T1805" s="16">
        <v>42823</v>
      </c>
      <c r="U1805" s="15">
        <v>5.03</v>
      </c>
    </row>
    <row r="1806" spans="1:21" x14ac:dyDescent="0.3">
      <c r="A1806" s="16">
        <v>42789</v>
      </c>
      <c r="B1806" s="15">
        <v>5.33</v>
      </c>
      <c r="T1806" s="16">
        <v>42822</v>
      </c>
      <c r="U1806" s="15">
        <v>5</v>
      </c>
    </row>
    <row r="1807" spans="1:21" x14ac:dyDescent="0.3">
      <c r="A1807" s="16">
        <v>42788</v>
      </c>
      <c r="B1807" s="15">
        <v>5.0599999999999996</v>
      </c>
      <c r="T1807" s="16">
        <v>42821</v>
      </c>
      <c r="U1807" s="15">
        <v>4.8899999999999997</v>
      </c>
    </row>
    <row r="1808" spans="1:21" x14ac:dyDescent="0.3">
      <c r="A1808" s="16">
        <v>42787</v>
      </c>
      <c r="B1808" s="15">
        <v>5.04</v>
      </c>
      <c r="T1808" s="16">
        <v>42818</v>
      </c>
      <c r="U1808" s="15">
        <v>5.03</v>
      </c>
    </row>
    <row r="1809" spans="1:21" x14ac:dyDescent="0.3">
      <c r="A1809" s="16">
        <v>42786</v>
      </c>
      <c r="B1809" s="15">
        <v>5.08</v>
      </c>
      <c r="T1809" s="16">
        <v>42817</v>
      </c>
      <c r="U1809" s="15">
        <v>5.24</v>
      </c>
    </row>
    <row r="1810" spans="1:21" x14ac:dyDescent="0.3">
      <c r="A1810" s="16">
        <v>42783</v>
      </c>
      <c r="B1810" s="15">
        <v>4.97</v>
      </c>
      <c r="T1810" s="16">
        <v>42816</v>
      </c>
      <c r="U1810" s="15">
        <v>5.23</v>
      </c>
    </row>
    <row r="1811" spans="1:21" x14ac:dyDescent="0.3">
      <c r="A1811" s="16">
        <v>42782</v>
      </c>
      <c r="B1811" s="15">
        <v>4.93</v>
      </c>
      <c r="T1811" s="16">
        <v>42815</v>
      </c>
      <c r="U1811" s="15">
        <v>5.2</v>
      </c>
    </row>
    <row r="1812" spans="1:21" x14ac:dyDescent="0.3">
      <c r="A1812" s="16">
        <v>42781</v>
      </c>
      <c r="B1812" s="15">
        <v>5.05</v>
      </c>
      <c r="T1812" s="16">
        <v>42814</v>
      </c>
      <c r="U1812" s="15">
        <v>5.25</v>
      </c>
    </row>
    <row r="1813" spans="1:21" x14ac:dyDescent="0.3">
      <c r="A1813" s="16">
        <v>42780</v>
      </c>
      <c r="B1813" s="15">
        <v>5.12</v>
      </c>
      <c r="T1813" s="16">
        <v>42811</v>
      </c>
      <c r="U1813" s="15">
        <v>5.4</v>
      </c>
    </row>
    <row r="1814" spans="1:21" x14ac:dyDescent="0.3">
      <c r="A1814" s="16">
        <v>42779</v>
      </c>
      <c r="B1814" s="15">
        <v>4.9000000000000004</v>
      </c>
      <c r="T1814" s="16">
        <v>42810</v>
      </c>
      <c r="U1814" s="15">
        <v>5.41</v>
      </c>
    </row>
    <row r="1815" spans="1:21" x14ac:dyDescent="0.3">
      <c r="A1815" s="16">
        <v>42776</v>
      </c>
      <c r="B1815" s="15">
        <v>5.12</v>
      </c>
      <c r="T1815" s="16">
        <v>42809</v>
      </c>
      <c r="U1815" s="15">
        <v>5.46</v>
      </c>
    </row>
    <row r="1816" spans="1:21" x14ac:dyDescent="0.3">
      <c r="A1816" s="16">
        <v>42775</v>
      </c>
      <c r="B1816" s="15">
        <v>5.28</v>
      </c>
      <c r="T1816" s="16">
        <v>42808</v>
      </c>
      <c r="U1816" s="15">
        <v>5.37</v>
      </c>
    </row>
    <row r="1817" spans="1:21" x14ac:dyDescent="0.3">
      <c r="A1817" s="16">
        <v>42774</v>
      </c>
      <c r="B1817" s="15">
        <v>5.21</v>
      </c>
      <c r="T1817" s="16">
        <v>42807</v>
      </c>
      <c r="U1817" s="15">
        <v>5.42</v>
      </c>
    </row>
    <row r="1818" spans="1:21" x14ac:dyDescent="0.3">
      <c r="A1818" s="16">
        <v>42773</v>
      </c>
      <c r="B1818" s="15">
        <v>5.16</v>
      </c>
      <c r="T1818" s="16">
        <v>42804</v>
      </c>
      <c r="U1818" s="15">
        <v>5.43</v>
      </c>
    </row>
    <row r="1819" spans="1:21" x14ac:dyDescent="0.3">
      <c r="A1819" s="16">
        <v>42772</v>
      </c>
      <c r="B1819" s="15">
        <v>5.0999999999999996</v>
      </c>
      <c r="T1819" s="16">
        <v>42803</v>
      </c>
      <c r="U1819" s="15">
        <v>5.38</v>
      </c>
    </row>
    <row r="1820" spans="1:21" x14ac:dyDescent="0.3">
      <c r="A1820" s="16">
        <v>42769</v>
      </c>
      <c r="B1820" s="15">
        <v>5.16</v>
      </c>
      <c r="T1820" s="16">
        <v>42802</v>
      </c>
      <c r="U1820" s="15">
        <v>5.5</v>
      </c>
    </row>
    <row r="1821" spans="1:21" x14ac:dyDescent="0.3">
      <c r="A1821" s="16">
        <v>42768</v>
      </c>
      <c r="B1821" s="15">
        <v>5.22</v>
      </c>
      <c r="T1821" s="16">
        <v>42801</v>
      </c>
      <c r="U1821" s="15">
        <v>5.64</v>
      </c>
    </row>
    <row r="1822" spans="1:21" x14ac:dyDescent="0.3">
      <c r="A1822" s="16">
        <v>42767</v>
      </c>
      <c r="B1822" s="15">
        <v>5.27</v>
      </c>
      <c r="T1822" s="16">
        <v>42800</v>
      </c>
      <c r="U1822" s="15">
        <v>5.75</v>
      </c>
    </row>
    <row r="1823" spans="1:21" x14ac:dyDescent="0.3">
      <c r="A1823" s="16">
        <v>42766</v>
      </c>
      <c r="B1823" s="15">
        <v>5.34</v>
      </c>
      <c r="T1823" s="16">
        <v>42797</v>
      </c>
      <c r="U1823" s="15">
        <v>5.86</v>
      </c>
    </row>
    <row r="1824" spans="1:21" x14ac:dyDescent="0.3">
      <c r="A1824" s="16">
        <v>42765</v>
      </c>
      <c r="B1824" s="15">
        <v>5.15</v>
      </c>
      <c r="T1824" s="16">
        <v>42796</v>
      </c>
      <c r="U1824" s="15">
        <v>5.73</v>
      </c>
    </row>
    <row r="1825" spans="1:21" x14ac:dyDescent="0.3">
      <c r="A1825" s="16">
        <v>42762</v>
      </c>
      <c r="B1825" s="15">
        <v>4.93</v>
      </c>
      <c r="T1825" s="16">
        <v>42795</v>
      </c>
      <c r="U1825" s="15">
        <v>6.18</v>
      </c>
    </row>
    <row r="1826" spans="1:21" x14ac:dyDescent="0.3">
      <c r="A1826" s="16">
        <v>42761</v>
      </c>
      <c r="B1826" s="15">
        <v>5.18</v>
      </c>
      <c r="T1826" s="16">
        <v>42794</v>
      </c>
      <c r="U1826" s="15">
        <v>5.49</v>
      </c>
    </row>
    <row r="1827" spans="1:21" x14ac:dyDescent="0.3">
      <c r="A1827" s="16">
        <v>42760</v>
      </c>
      <c r="B1827" s="15">
        <v>4.99</v>
      </c>
      <c r="T1827" s="16">
        <v>42793</v>
      </c>
      <c r="U1827" s="15">
        <v>5.45</v>
      </c>
    </row>
    <row r="1828" spans="1:21" x14ac:dyDescent="0.3">
      <c r="A1828" s="16">
        <v>42759</v>
      </c>
      <c r="B1828" s="15">
        <v>5.08</v>
      </c>
      <c r="T1828" s="16">
        <v>42790</v>
      </c>
      <c r="U1828" s="15">
        <v>5.65</v>
      </c>
    </row>
    <row r="1829" spans="1:21" x14ac:dyDescent="0.3">
      <c r="A1829" s="16">
        <v>42758</v>
      </c>
      <c r="B1829" s="15">
        <v>5.31</v>
      </c>
      <c r="T1829" s="16">
        <v>42789</v>
      </c>
      <c r="U1829" s="15">
        <v>5.62</v>
      </c>
    </row>
    <row r="1830" spans="1:21" x14ac:dyDescent="0.3">
      <c r="A1830" s="16">
        <v>42755</v>
      </c>
      <c r="B1830" s="15">
        <v>5.42</v>
      </c>
      <c r="T1830" s="16">
        <v>42788</v>
      </c>
      <c r="U1830" s="15">
        <v>5.33</v>
      </c>
    </row>
    <row r="1831" spans="1:21" x14ac:dyDescent="0.3">
      <c r="A1831" s="16">
        <v>42754</v>
      </c>
      <c r="B1831" s="15">
        <v>5.18</v>
      </c>
      <c r="T1831" s="16">
        <v>42787</v>
      </c>
      <c r="U1831" s="15">
        <v>5.31</v>
      </c>
    </row>
    <row r="1832" spans="1:21" x14ac:dyDescent="0.3">
      <c r="A1832" s="16">
        <v>42753</v>
      </c>
      <c r="B1832" s="15">
        <v>4.84</v>
      </c>
      <c r="T1832" s="16">
        <v>42786</v>
      </c>
      <c r="U1832" s="15">
        <v>5.35</v>
      </c>
    </row>
    <row r="1833" spans="1:21" x14ac:dyDescent="0.3">
      <c r="A1833" s="16">
        <v>42752</v>
      </c>
      <c r="B1833" s="15">
        <v>5</v>
      </c>
      <c r="T1833" s="16">
        <v>42783</v>
      </c>
      <c r="U1833" s="15">
        <v>5.23</v>
      </c>
    </row>
    <row r="1834" spans="1:21" x14ac:dyDescent="0.3">
      <c r="A1834" s="16">
        <v>42751</v>
      </c>
      <c r="B1834" s="15">
        <v>4.6900000000000004</v>
      </c>
      <c r="T1834" s="16">
        <v>42782</v>
      </c>
      <c r="U1834" s="15">
        <v>5.2</v>
      </c>
    </row>
    <row r="1835" spans="1:21" x14ac:dyDescent="0.3">
      <c r="A1835" s="16">
        <v>42748</v>
      </c>
      <c r="B1835" s="15">
        <v>5.03</v>
      </c>
      <c r="T1835" s="16">
        <v>42781</v>
      </c>
      <c r="U1835" s="15">
        <v>5.34</v>
      </c>
    </row>
    <row r="1836" spans="1:21" x14ac:dyDescent="0.3">
      <c r="A1836" s="16">
        <v>42747</v>
      </c>
      <c r="B1836" s="15">
        <v>5.03</v>
      </c>
      <c r="T1836" s="16">
        <v>42780</v>
      </c>
      <c r="U1836" s="15">
        <v>5.4</v>
      </c>
    </row>
    <row r="1837" spans="1:21" x14ac:dyDescent="0.3">
      <c r="A1837" s="16">
        <v>42746</v>
      </c>
      <c r="B1837" s="15">
        <v>5.52</v>
      </c>
      <c r="T1837" s="16">
        <v>42779</v>
      </c>
      <c r="U1837" s="15">
        <v>5.16</v>
      </c>
    </row>
    <row r="1838" spans="1:21" x14ac:dyDescent="0.3">
      <c r="A1838" s="16">
        <v>42745</v>
      </c>
      <c r="B1838" s="15">
        <v>5.49</v>
      </c>
      <c r="T1838" s="16">
        <v>42776</v>
      </c>
      <c r="U1838" s="15">
        <v>5.37</v>
      </c>
    </row>
    <row r="1839" spans="1:21" x14ac:dyDescent="0.3">
      <c r="A1839" s="16">
        <v>42744</v>
      </c>
      <c r="B1839" s="15">
        <v>5.26</v>
      </c>
      <c r="T1839" s="16">
        <v>42775</v>
      </c>
      <c r="U1839" s="15">
        <v>5.54</v>
      </c>
    </row>
    <row r="1840" spans="1:21" x14ac:dyDescent="0.3">
      <c r="A1840" s="16">
        <v>42741</v>
      </c>
      <c r="B1840" s="15">
        <v>5.03</v>
      </c>
      <c r="T1840" s="16">
        <v>42774</v>
      </c>
      <c r="U1840" s="15">
        <v>5.47</v>
      </c>
    </row>
    <row r="1841" spans="1:21" x14ac:dyDescent="0.3">
      <c r="A1841" s="16">
        <v>42740</v>
      </c>
      <c r="B1841" s="15">
        <v>5.28</v>
      </c>
      <c r="T1841" s="16">
        <v>42773</v>
      </c>
      <c r="U1841" s="15">
        <v>5.42</v>
      </c>
    </row>
    <row r="1842" spans="1:21" x14ac:dyDescent="0.3">
      <c r="A1842" s="16">
        <v>42739</v>
      </c>
      <c r="B1842" s="15">
        <v>5.7</v>
      </c>
      <c r="T1842" s="16">
        <v>42772</v>
      </c>
      <c r="U1842" s="15">
        <v>5.35</v>
      </c>
    </row>
    <row r="1843" spans="1:21" x14ac:dyDescent="0.3">
      <c r="A1843" s="16">
        <v>42738</v>
      </c>
      <c r="B1843" s="15">
        <v>5.43</v>
      </c>
      <c r="T1843" s="16">
        <v>42769</v>
      </c>
      <c r="U1843" s="15">
        <v>5.41</v>
      </c>
    </row>
    <row r="1844" spans="1:21" x14ac:dyDescent="0.3">
      <c r="A1844" s="16">
        <v>42737</v>
      </c>
      <c r="B1844" s="15">
        <v>6.13</v>
      </c>
      <c r="T1844" s="16">
        <v>42768</v>
      </c>
      <c r="U1844" s="15">
        <v>5.48</v>
      </c>
    </row>
    <row r="1845" spans="1:21" x14ac:dyDescent="0.3">
      <c r="A1845" s="16">
        <v>42734</v>
      </c>
      <c r="B1845" s="15">
        <v>6.55</v>
      </c>
      <c r="T1845" s="16">
        <v>42767</v>
      </c>
      <c r="U1845" s="15">
        <v>5.53</v>
      </c>
    </row>
    <row r="1846" spans="1:21" x14ac:dyDescent="0.3">
      <c r="A1846" s="16">
        <v>42733</v>
      </c>
      <c r="B1846" s="15">
        <v>6.34</v>
      </c>
      <c r="T1846" s="16">
        <v>42766</v>
      </c>
      <c r="U1846" s="15">
        <v>5.61</v>
      </c>
    </row>
    <row r="1847" spans="1:21" x14ac:dyDescent="0.3">
      <c r="A1847" s="16">
        <v>42732</v>
      </c>
      <c r="B1847" s="15">
        <v>6.32</v>
      </c>
      <c r="T1847" s="16">
        <v>42765</v>
      </c>
      <c r="U1847" s="15">
        <v>5.34</v>
      </c>
    </row>
    <row r="1848" spans="1:21" x14ac:dyDescent="0.3">
      <c r="A1848" s="16">
        <v>42731</v>
      </c>
      <c r="B1848" s="15">
        <v>6.31</v>
      </c>
      <c r="T1848" s="16">
        <v>42723</v>
      </c>
      <c r="U1848" s="15">
        <v>5.27</v>
      </c>
    </row>
    <row r="1849" spans="1:21" x14ac:dyDescent="0.3">
      <c r="A1849" s="16">
        <v>42727</v>
      </c>
      <c r="B1849" s="15">
        <v>6.31</v>
      </c>
      <c r="T1849" s="16">
        <v>42720</v>
      </c>
      <c r="U1849" s="15">
        <v>5.1100000000000003</v>
      </c>
    </row>
    <row r="1850" spans="1:21" x14ac:dyDescent="0.3">
      <c r="A1850" s="16">
        <v>42726</v>
      </c>
      <c r="B1850" s="15">
        <v>6.07</v>
      </c>
      <c r="T1850" s="16">
        <v>42719</v>
      </c>
      <c r="U1850" s="15">
        <v>5.0199999999999996</v>
      </c>
    </row>
    <row r="1851" spans="1:21" x14ac:dyDescent="0.3">
      <c r="A1851" s="16">
        <v>42725</v>
      </c>
      <c r="B1851" s="15">
        <v>5.81</v>
      </c>
      <c r="T1851" s="16">
        <v>42718</v>
      </c>
      <c r="U1851" s="15">
        <v>5.2</v>
      </c>
    </row>
    <row r="1852" spans="1:21" x14ac:dyDescent="0.3">
      <c r="A1852" s="16">
        <v>42724</v>
      </c>
      <c r="B1852" s="15">
        <v>5.25</v>
      </c>
      <c r="T1852" s="16">
        <v>42717</v>
      </c>
      <c r="U1852" s="15">
        <v>4.97</v>
      </c>
    </row>
    <row r="1853" spans="1:21" x14ac:dyDescent="0.3">
      <c r="A1853" s="16">
        <v>42723</v>
      </c>
      <c r="B1853" s="15">
        <v>5.09</v>
      </c>
      <c r="T1853" s="16">
        <v>42716</v>
      </c>
      <c r="U1853" s="15">
        <v>5.05</v>
      </c>
    </row>
    <row r="1854" spans="1:21" x14ac:dyDescent="0.3">
      <c r="A1854" s="16">
        <v>42720</v>
      </c>
      <c r="B1854" s="15">
        <v>4.95</v>
      </c>
      <c r="T1854" s="16">
        <v>42713</v>
      </c>
      <c r="U1854" s="15">
        <v>4.6100000000000003</v>
      </c>
    </row>
    <row r="1855" spans="1:21" x14ac:dyDescent="0.3">
      <c r="A1855" s="16">
        <v>42719</v>
      </c>
      <c r="B1855" s="15">
        <v>4.83</v>
      </c>
      <c r="T1855" s="16">
        <v>42712</v>
      </c>
      <c r="U1855" s="15">
        <v>4.79</v>
      </c>
    </row>
    <row r="1856" spans="1:21" x14ac:dyDescent="0.3">
      <c r="A1856" s="16">
        <v>42718</v>
      </c>
      <c r="B1856" s="15">
        <v>5</v>
      </c>
      <c r="T1856" s="16">
        <v>42711</v>
      </c>
      <c r="U1856" s="15">
        <v>4.46</v>
      </c>
    </row>
    <row r="1857" spans="1:21" x14ac:dyDescent="0.3">
      <c r="A1857" s="16">
        <v>42717</v>
      </c>
      <c r="B1857" s="15">
        <v>4.8</v>
      </c>
      <c r="T1857" s="16">
        <v>42710</v>
      </c>
      <c r="U1857" s="15">
        <v>4.66</v>
      </c>
    </row>
    <row r="1858" spans="1:21" x14ac:dyDescent="0.3">
      <c r="A1858" s="16">
        <v>42716</v>
      </c>
      <c r="B1858" s="15">
        <v>4.87</v>
      </c>
      <c r="T1858" s="16">
        <v>42709</v>
      </c>
      <c r="U1858" s="15">
        <v>4.54</v>
      </c>
    </row>
    <row r="1859" spans="1:21" x14ac:dyDescent="0.3">
      <c r="A1859" s="16">
        <v>42713</v>
      </c>
      <c r="B1859" s="15">
        <v>4.4800000000000004</v>
      </c>
      <c r="T1859" s="16">
        <v>42706</v>
      </c>
      <c r="U1859" s="15">
        <v>4.46</v>
      </c>
    </row>
    <row r="1860" spans="1:21" x14ac:dyDescent="0.3">
      <c r="A1860" s="16">
        <v>42712</v>
      </c>
      <c r="B1860" s="15">
        <v>4.37</v>
      </c>
      <c r="T1860" s="16">
        <v>42705</v>
      </c>
      <c r="U1860" s="15">
        <v>4.62</v>
      </c>
    </row>
    <row r="1861" spans="1:21" x14ac:dyDescent="0.3">
      <c r="A1861" s="16">
        <v>42711</v>
      </c>
      <c r="B1861" s="15">
        <v>4.3</v>
      </c>
      <c r="T1861" s="16">
        <v>42704</v>
      </c>
      <c r="U1861" s="15">
        <v>4.74</v>
      </c>
    </row>
    <row r="1862" spans="1:21" x14ac:dyDescent="0.3">
      <c r="A1862" s="16">
        <v>42710</v>
      </c>
      <c r="B1862" s="15">
        <v>4.5</v>
      </c>
      <c r="T1862" s="16">
        <v>42703</v>
      </c>
      <c r="U1862" s="15">
        <v>4.7300000000000004</v>
      </c>
    </row>
    <row r="1863" spans="1:21" x14ac:dyDescent="0.3">
      <c r="A1863" s="16">
        <v>42709</v>
      </c>
      <c r="B1863" s="15">
        <v>4.37</v>
      </c>
      <c r="T1863" s="16">
        <v>42702</v>
      </c>
      <c r="U1863" s="15">
        <v>4.91</v>
      </c>
    </row>
    <row r="1864" spans="1:21" x14ac:dyDescent="0.3">
      <c r="A1864" s="16">
        <v>42706</v>
      </c>
      <c r="B1864" s="15">
        <v>4.29</v>
      </c>
      <c r="T1864" s="16">
        <v>42699</v>
      </c>
      <c r="U1864" s="15">
        <v>5.19</v>
      </c>
    </row>
    <row r="1865" spans="1:21" x14ac:dyDescent="0.3">
      <c r="A1865" s="16">
        <v>42705</v>
      </c>
      <c r="B1865" s="15">
        <v>4.46</v>
      </c>
      <c r="T1865" s="16">
        <v>42698</v>
      </c>
      <c r="U1865" s="15">
        <v>5.53</v>
      </c>
    </row>
    <row r="1866" spans="1:21" x14ac:dyDescent="0.3">
      <c r="A1866" s="16">
        <v>42704</v>
      </c>
      <c r="B1866" s="15">
        <v>4.58</v>
      </c>
      <c r="T1866" s="16">
        <v>42697</v>
      </c>
      <c r="U1866" s="15">
        <v>5.57</v>
      </c>
    </row>
    <row r="1867" spans="1:21" x14ac:dyDescent="0.3">
      <c r="A1867" s="16">
        <v>42703</v>
      </c>
      <c r="B1867" s="15">
        <v>4.5599999999999996</v>
      </c>
      <c r="T1867" s="16">
        <v>42696</v>
      </c>
      <c r="U1867" s="15">
        <v>5.7</v>
      </c>
    </row>
    <row r="1868" spans="1:21" x14ac:dyDescent="0.3">
      <c r="A1868" s="16">
        <v>42702</v>
      </c>
      <c r="B1868" s="15">
        <v>4.7300000000000004</v>
      </c>
      <c r="T1868" s="16">
        <v>42695</v>
      </c>
      <c r="U1868" s="15">
        <v>5.68</v>
      </c>
    </row>
    <row r="1869" spans="1:21" x14ac:dyDescent="0.3">
      <c r="A1869" s="16">
        <v>42699</v>
      </c>
      <c r="B1869" s="15">
        <v>5.0199999999999996</v>
      </c>
      <c r="T1869" s="16">
        <v>42692</v>
      </c>
      <c r="U1869" s="15">
        <v>5.77</v>
      </c>
    </row>
    <row r="1870" spans="1:21" x14ac:dyDescent="0.3">
      <c r="A1870" s="16">
        <v>42698</v>
      </c>
      <c r="B1870" s="15">
        <v>5.33</v>
      </c>
      <c r="T1870" s="16">
        <v>42691</v>
      </c>
      <c r="U1870" s="15">
        <v>6.09</v>
      </c>
    </row>
    <row r="1871" spans="1:21" x14ac:dyDescent="0.3">
      <c r="A1871" s="16">
        <v>42697</v>
      </c>
      <c r="B1871" s="15">
        <v>5.39</v>
      </c>
      <c r="T1871" s="16">
        <v>42690</v>
      </c>
      <c r="U1871" s="15">
        <v>5.74</v>
      </c>
    </row>
    <row r="1872" spans="1:21" x14ac:dyDescent="0.3">
      <c r="A1872" s="16">
        <v>42696</v>
      </c>
      <c r="B1872" s="15">
        <v>5.51</v>
      </c>
      <c r="T1872" s="16">
        <v>42689</v>
      </c>
      <c r="U1872" s="15">
        <v>5.93</v>
      </c>
    </row>
    <row r="1873" spans="1:21" x14ac:dyDescent="0.3">
      <c r="A1873" s="16">
        <v>42695</v>
      </c>
      <c r="B1873" s="15">
        <v>5.49</v>
      </c>
      <c r="T1873" s="16">
        <v>42688</v>
      </c>
      <c r="U1873" s="15">
        <v>5.6</v>
      </c>
    </row>
    <row r="1874" spans="1:21" x14ac:dyDescent="0.3">
      <c r="A1874" s="16">
        <v>42692</v>
      </c>
      <c r="B1874" s="15">
        <v>5.57</v>
      </c>
      <c r="T1874" s="16">
        <v>42685</v>
      </c>
      <c r="U1874" s="15">
        <v>5.87</v>
      </c>
    </row>
    <row r="1875" spans="1:21" x14ac:dyDescent="0.3">
      <c r="A1875" s="16">
        <v>42691</v>
      </c>
      <c r="B1875" s="15">
        <v>5.9</v>
      </c>
      <c r="T1875" s="16">
        <v>42684</v>
      </c>
      <c r="U1875" s="15">
        <v>6.12</v>
      </c>
    </row>
    <row r="1876" spans="1:21" x14ac:dyDescent="0.3">
      <c r="A1876" s="16">
        <v>42690</v>
      </c>
      <c r="B1876" s="15">
        <v>5.55</v>
      </c>
      <c r="T1876" s="16">
        <v>42683</v>
      </c>
      <c r="U1876" s="15">
        <v>6.33</v>
      </c>
    </row>
    <row r="1877" spans="1:21" x14ac:dyDescent="0.3">
      <c r="A1877" s="16">
        <v>42689</v>
      </c>
      <c r="B1877" s="15">
        <v>5.73</v>
      </c>
      <c r="T1877" s="16">
        <v>42682</v>
      </c>
      <c r="U1877" s="15">
        <v>6.35</v>
      </c>
    </row>
    <row r="1878" spans="1:21" x14ac:dyDescent="0.3">
      <c r="A1878" s="16">
        <v>42688</v>
      </c>
      <c r="B1878" s="15">
        <v>5.4</v>
      </c>
      <c r="T1878" s="16">
        <v>42681</v>
      </c>
      <c r="U1878" s="15">
        <v>6.43</v>
      </c>
    </row>
    <row r="1879" spans="1:21" x14ac:dyDescent="0.3">
      <c r="A1879" s="16">
        <v>42685</v>
      </c>
      <c r="B1879" s="15">
        <v>5.68</v>
      </c>
      <c r="T1879" s="16">
        <v>42678</v>
      </c>
      <c r="U1879" s="15">
        <v>6.6</v>
      </c>
    </row>
    <row r="1880" spans="1:21" x14ac:dyDescent="0.3">
      <c r="A1880" s="16">
        <v>42684</v>
      </c>
      <c r="B1880" s="15">
        <v>5.92</v>
      </c>
      <c r="T1880" s="16">
        <v>42677</v>
      </c>
      <c r="U1880" s="15">
        <v>6.69</v>
      </c>
    </row>
    <row r="1881" spans="1:21" x14ac:dyDescent="0.3">
      <c r="A1881" s="16">
        <v>42683</v>
      </c>
      <c r="B1881" s="15">
        <v>6.12</v>
      </c>
      <c r="T1881" s="16">
        <v>42676</v>
      </c>
      <c r="U1881" s="15">
        <v>6.43</v>
      </c>
    </row>
    <row r="1882" spans="1:21" x14ac:dyDescent="0.3">
      <c r="A1882" s="16">
        <v>42682</v>
      </c>
      <c r="B1882" s="15">
        <v>6.14</v>
      </c>
      <c r="T1882" s="16">
        <v>42675</v>
      </c>
      <c r="U1882" s="15">
        <v>6.22</v>
      </c>
    </row>
    <row r="1883" spans="1:21" x14ac:dyDescent="0.3">
      <c r="A1883" s="16">
        <v>42681</v>
      </c>
      <c r="B1883" s="15">
        <v>6.22</v>
      </c>
      <c r="T1883" s="16">
        <v>42674</v>
      </c>
      <c r="U1883" s="15">
        <v>6.09</v>
      </c>
    </row>
    <row r="1884" spans="1:21" x14ac:dyDescent="0.3">
      <c r="A1884" s="16">
        <v>42678</v>
      </c>
      <c r="B1884" s="15">
        <v>6.4</v>
      </c>
      <c r="T1884" s="16">
        <v>42671</v>
      </c>
      <c r="U1884" s="15">
        <v>6.07</v>
      </c>
    </row>
    <row r="1885" spans="1:21" x14ac:dyDescent="0.3">
      <c r="A1885" s="16">
        <v>42677</v>
      </c>
      <c r="B1885" s="15">
        <v>6.51</v>
      </c>
      <c r="T1885" s="16">
        <v>42670</v>
      </c>
      <c r="U1885" s="15">
        <v>5.99</v>
      </c>
    </row>
    <row r="1886" spans="1:21" x14ac:dyDescent="0.3">
      <c r="A1886" s="16">
        <v>42676</v>
      </c>
      <c r="B1886" s="15">
        <v>6.23</v>
      </c>
      <c r="T1886" s="16">
        <v>42669</v>
      </c>
      <c r="U1886" s="15">
        <v>6.12</v>
      </c>
    </row>
    <row r="1887" spans="1:21" x14ac:dyDescent="0.3">
      <c r="A1887" s="16">
        <v>42675</v>
      </c>
      <c r="B1887" s="15">
        <v>6.03</v>
      </c>
      <c r="T1887" s="16">
        <v>42668</v>
      </c>
      <c r="U1887" s="15">
        <v>6</v>
      </c>
    </row>
    <row r="1888" spans="1:21" x14ac:dyDescent="0.3">
      <c r="A1888" s="16">
        <v>42674</v>
      </c>
      <c r="B1888" s="15">
        <v>5.9</v>
      </c>
      <c r="T1888" s="16">
        <v>42667</v>
      </c>
      <c r="U1888" s="15">
        <v>6</v>
      </c>
    </row>
    <row r="1889" spans="1:21" x14ac:dyDescent="0.3">
      <c r="A1889" s="16">
        <v>42671</v>
      </c>
      <c r="B1889" s="15">
        <v>5.87</v>
      </c>
      <c r="T1889" s="16">
        <v>42664</v>
      </c>
      <c r="U1889" s="15">
        <v>6.08</v>
      </c>
    </row>
    <row r="1890" spans="1:21" x14ac:dyDescent="0.3">
      <c r="A1890" s="16">
        <v>42670</v>
      </c>
      <c r="B1890" s="15">
        <v>5.79</v>
      </c>
      <c r="T1890" s="16">
        <v>42663</v>
      </c>
      <c r="U1890" s="15">
        <v>5.77</v>
      </c>
    </row>
    <row r="1891" spans="1:21" x14ac:dyDescent="0.3">
      <c r="A1891" s="16">
        <v>42669</v>
      </c>
      <c r="B1891" s="15">
        <v>5.94</v>
      </c>
      <c r="T1891" s="16">
        <v>42662</v>
      </c>
      <c r="U1891" s="15">
        <v>5.87</v>
      </c>
    </row>
    <row r="1892" spans="1:21" x14ac:dyDescent="0.3">
      <c r="A1892" s="16">
        <v>42668</v>
      </c>
      <c r="B1892" s="15">
        <v>5.8</v>
      </c>
      <c r="T1892" s="16">
        <v>42661</v>
      </c>
      <c r="U1892" s="15">
        <v>6.15</v>
      </c>
    </row>
    <row r="1893" spans="1:21" x14ac:dyDescent="0.3">
      <c r="A1893" s="16">
        <v>42667</v>
      </c>
      <c r="B1893" s="15">
        <v>5.8</v>
      </c>
      <c r="T1893" s="16">
        <v>42660</v>
      </c>
      <c r="U1893" s="15">
        <v>6.07</v>
      </c>
    </row>
    <row r="1894" spans="1:21" x14ac:dyDescent="0.3">
      <c r="A1894" s="16">
        <v>42664</v>
      </c>
      <c r="B1894" s="15">
        <v>5.9</v>
      </c>
      <c r="T1894" s="16">
        <v>42657</v>
      </c>
      <c r="U1894" s="15">
        <v>6.01</v>
      </c>
    </row>
    <row r="1895" spans="1:21" x14ac:dyDescent="0.3">
      <c r="A1895" s="16">
        <v>42663</v>
      </c>
      <c r="B1895" s="15">
        <v>5.57</v>
      </c>
      <c r="T1895" s="16">
        <v>42656</v>
      </c>
      <c r="U1895" s="15">
        <v>5.85</v>
      </c>
    </row>
    <row r="1896" spans="1:21" x14ac:dyDescent="0.3">
      <c r="A1896" s="16">
        <v>42662</v>
      </c>
      <c r="B1896" s="15">
        <v>5.67</v>
      </c>
      <c r="T1896" s="16">
        <v>42655</v>
      </c>
      <c r="U1896" s="15">
        <v>5.72</v>
      </c>
    </row>
    <row r="1897" spans="1:21" x14ac:dyDescent="0.3">
      <c r="A1897" s="16">
        <v>42661</v>
      </c>
      <c r="B1897" s="15">
        <v>5.95</v>
      </c>
      <c r="T1897" s="16">
        <v>42654</v>
      </c>
      <c r="U1897" s="15">
        <v>5.64</v>
      </c>
    </row>
    <row r="1898" spans="1:21" x14ac:dyDescent="0.3">
      <c r="A1898" s="16">
        <v>42660</v>
      </c>
      <c r="B1898" s="15">
        <v>5.87</v>
      </c>
      <c r="T1898" s="16">
        <v>42653</v>
      </c>
      <c r="U1898" s="15">
        <v>5.87</v>
      </c>
    </row>
    <row r="1899" spans="1:21" x14ac:dyDescent="0.3">
      <c r="A1899" s="16">
        <v>42657</v>
      </c>
      <c r="B1899" s="15">
        <v>5.81</v>
      </c>
      <c r="T1899" s="16">
        <v>42650</v>
      </c>
      <c r="U1899" s="15">
        <v>5.89</v>
      </c>
    </row>
    <row r="1900" spans="1:21" x14ac:dyDescent="0.3">
      <c r="A1900" s="16">
        <v>42656</v>
      </c>
      <c r="B1900" s="15">
        <v>5.66</v>
      </c>
      <c r="T1900" s="16">
        <v>42649</v>
      </c>
      <c r="U1900" s="15">
        <v>6.07</v>
      </c>
    </row>
    <row r="1901" spans="1:21" x14ac:dyDescent="0.3">
      <c r="A1901" s="16">
        <v>42655</v>
      </c>
      <c r="B1901" s="15">
        <v>5.52</v>
      </c>
      <c r="T1901" s="16">
        <v>42648</v>
      </c>
      <c r="U1901" s="15">
        <v>5.68</v>
      </c>
    </row>
    <row r="1902" spans="1:21" x14ac:dyDescent="0.3">
      <c r="A1902" s="16">
        <v>42654</v>
      </c>
      <c r="B1902" s="15">
        <v>5.42</v>
      </c>
      <c r="T1902" s="16">
        <v>42647</v>
      </c>
      <c r="U1902" s="15">
        <v>5.41</v>
      </c>
    </row>
    <row r="1903" spans="1:21" x14ac:dyDescent="0.3">
      <c r="A1903" s="16">
        <v>42653</v>
      </c>
      <c r="B1903" s="15">
        <v>5.67</v>
      </c>
      <c r="T1903" s="16">
        <v>42646</v>
      </c>
      <c r="U1903" s="15">
        <v>5.5</v>
      </c>
    </row>
    <row r="1904" spans="1:21" x14ac:dyDescent="0.3">
      <c r="A1904" s="16">
        <v>42650</v>
      </c>
      <c r="B1904" s="15">
        <v>5.69</v>
      </c>
      <c r="T1904" s="16">
        <v>42643</v>
      </c>
      <c r="U1904" s="15">
        <v>5.15</v>
      </c>
    </row>
    <row r="1905" spans="1:21" x14ac:dyDescent="0.3">
      <c r="A1905" s="16">
        <v>42649</v>
      </c>
      <c r="B1905" s="15">
        <v>5.86</v>
      </c>
      <c r="T1905" s="16">
        <v>42642</v>
      </c>
      <c r="U1905" s="15">
        <v>5.22</v>
      </c>
    </row>
    <row r="1906" spans="1:21" x14ac:dyDescent="0.3">
      <c r="A1906" s="16">
        <v>42648</v>
      </c>
      <c r="B1906" s="15">
        <v>5.48</v>
      </c>
      <c r="T1906" s="16">
        <v>42641</v>
      </c>
      <c r="U1906" s="15">
        <v>5.14</v>
      </c>
    </row>
    <row r="1907" spans="1:21" x14ac:dyDescent="0.3">
      <c r="A1907" s="16">
        <v>42647</v>
      </c>
      <c r="B1907" s="15">
        <v>5.19</v>
      </c>
      <c r="T1907" s="16">
        <v>42640</v>
      </c>
      <c r="U1907" s="15">
        <v>4.62</v>
      </c>
    </row>
    <row r="1908" spans="1:21" x14ac:dyDescent="0.3">
      <c r="A1908" s="16">
        <v>42646</v>
      </c>
      <c r="B1908" s="15">
        <v>5.31</v>
      </c>
      <c r="T1908" s="16">
        <v>42639</v>
      </c>
      <c r="U1908" s="15">
        <v>4.82</v>
      </c>
    </row>
    <row r="1909" spans="1:21" x14ac:dyDescent="0.3">
      <c r="A1909" s="16">
        <v>42643</v>
      </c>
      <c r="B1909" s="15">
        <v>4.97</v>
      </c>
      <c r="T1909" s="16">
        <v>42636</v>
      </c>
      <c r="U1909" s="15">
        <v>4.74</v>
      </c>
    </row>
    <row r="1910" spans="1:21" x14ac:dyDescent="0.3">
      <c r="A1910" s="16">
        <v>42642</v>
      </c>
      <c r="B1910" s="15">
        <v>5.0199999999999996</v>
      </c>
      <c r="T1910" s="16">
        <v>42635</v>
      </c>
      <c r="U1910" s="15">
        <v>4.62</v>
      </c>
    </row>
    <row r="1911" spans="1:21" x14ac:dyDescent="0.3">
      <c r="A1911" s="16">
        <v>42641</v>
      </c>
      <c r="B1911" s="15">
        <v>4.96</v>
      </c>
      <c r="T1911" s="16">
        <v>42634</v>
      </c>
      <c r="U1911" s="15">
        <v>4.41</v>
      </c>
    </row>
    <row r="1912" spans="1:21" x14ac:dyDescent="0.3">
      <c r="A1912" s="16">
        <v>42640</v>
      </c>
      <c r="B1912" s="15">
        <v>4.4400000000000004</v>
      </c>
      <c r="T1912" s="16">
        <v>42633</v>
      </c>
      <c r="U1912" s="15">
        <v>4.3600000000000003</v>
      </c>
    </row>
    <row r="1913" spans="1:21" x14ac:dyDescent="0.3">
      <c r="A1913" s="16">
        <v>42639</v>
      </c>
      <c r="B1913" s="15">
        <v>4.63</v>
      </c>
      <c r="T1913" s="16">
        <v>42632</v>
      </c>
      <c r="U1913" s="15">
        <v>4.5999999999999996</v>
      </c>
    </row>
    <row r="1914" spans="1:21" x14ac:dyDescent="0.3">
      <c r="A1914" s="16">
        <v>42636</v>
      </c>
      <c r="B1914" s="15">
        <v>4.55</v>
      </c>
      <c r="T1914" s="16">
        <v>42629</v>
      </c>
      <c r="U1914" s="15">
        <v>4.5599999999999996</v>
      </c>
    </row>
    <row r="1915" spans="1:21" x14ac:dyDescent="0.3">
      <c r="A1915" s="16">
        <v>42635</v>
      </c>
      <c r="B1915" s="15">
        <v>4.43</v>
      </c>
      <c r="T1915" s="16">
        <v>42628</v>
      </c>
      <c r="U1915" s="15">
        <v>4.34</v>
      </c>
    </row>
    <row r="1916" spans="1:21" x14ac:dyDescent="0.3">
      <c r="A1916" s="16">
        <v>42634</v>
      </c>
      <c r="B1916" s="15">
        <v>4.21</v>
      </c>
      <c r="T1916" s="16">
        <v>42627</v>
      </c>
      <c r="U1916" s="15">
        <v>4.18</v>
      </c>
    </row>
    <row r="1917" spans="1:21" x14ac:dyDescent="0.3">
      <c r="A1917" s="16">
        <v>42633</v>
      </c>
      <c r="B1917" s="15">
        <v>4.17</v>
      </c>
      <c r="T1917" s="16">
        <v>42626</v>
      </c>
      <c r="U1917" s="15">
        <v>4.2300000000000004</v>
      </c>
    </row>
    <row r="1918" spans="1:21" x14ac:dyDescent="0.3">
      <c r="A1918" s="16">
        <v>42632</v>
      </c>
      <c r="B1918" s="15">
        <v>4.4000000000000004</v>
      </c>
      <c r="T1918" s="16">
        <v>42625</v>
      </c>
      <c r="U1918" s="15">
        <v>4.2300000000000004</v>
      </c>
    </row>
    <row r="1919" spans="1:21" x14ac:dyDescent="0.3">
      <c r="A1919" s="16">
        <v>42629</v>
      </c>
      <c r="B1919" s="15">
        <v>4.3499999999999996</v>
      </c>
      <c r="T1919" s="16">
        <v>42622</v>
      </c>
      <c r="U1919" s="15">
        <v>4.28</v>
      </c>
    </row>
    <row r="1920" spans="1:21" x14ac:dyDescent="0.3">
      <c r="A1920" s="16">
        <v>42628</v>
      </c>
      <c r="B1920" s="15">
        <v>4.1399999999999997</v>
      </c>
      <c r="T1920" s="16">
        <v>42621</v>
      </c>
      <c r="U1920" s="15">
        <v>4.28</v>
      </c>
    </row>
    <row r="1921" spans="1:21" x14ac:dyDescent="0.3">
      <c r="A1921" s="16">
        <v>42627</v>
      </c>
      <c r="B1921" s="15">
        <v>3.99</v>
      </c>
      <c r="T1921" s="16">
        <v>42620</v>
      </c>
      <c r="U1921" s="15">
        <v>4.21</v>
      </c>
    </row>
    <row r="1922" spans="1:21" x14ac:dyDescent="0.3">
      <c r="A1922" s="16">
        <v>42626</v>
      </c>
      <c r="B1922" s="15">
        <v>4.03</v>
      </c>
      <c r="T1922" s="16">
        <v>42619</v>
      </c>
      <c r="U1922" s="15">
        <v>4.33</v>
      </c>
    </row>
    <row r="1923" spans="1:21" x14ac:dyDescent="0.3">
      <c r="A1923" s="16">
        <v>42625</v>
      </c>
      <c r="B1923" s="15">
        <v>4.04</v>
      </c>
      <c r="T1923" s="16">
        <v>42618</v>
      </c>
      <c r="U1923" s="15">
        <v>4.12</v>
      </c>
    </row>
    <row r="1924" spans="1:21" x14ac:dyDescent="0.3">
      <c r="A1924" s="16">
        <v>42622</v>
      </c>
      <c r="B1924" s="15">
        <v>4.08</v>
      </c>
      <c r="T1924" s="16">
        <v>42615</v>
      </c>
      <c r="U1924" s="15">
        <v>4.29</v>
      </c>
    </row>
    <row r="1925" spans="1:21" x14ac:dyDescent="0.3">
      <c r="A1925" s="16">
        <v>42621</v>
      </c>
      <c r="B1925" s="15">
        <v>4.07</v>
      </c>
      <c r="T1925" s="16">
        <v>42614</v>
      </c>
      <c r="U1925" s="15">
        <v>4.59</v>
      </c>
    </row>
    <row r="1926" spans="1:21" x14ac:dyDescent="0.3">
      <c r="A1926" s="16">
        <v>42620</v>
      </c>
      <c r="B1926" s="15">
        <v>4.01</v>
      </c>
      <c r="T1926" s="16">
        <v>42613</v>
      </c>
      <c r="U1926" s="15">
        <v>4.67</v>
      </c>
    </row>
    <row r="1927" spans="1:21" x14ac:dyDescent="0.3">
      <c r="A1927" s="16">
        <v>42619</v>
      </c>
      <c r="B1927" s="15">
        <v>4.1399999999999997</v>
      </c>
      <c r="T1927" s="16">
        <v>42612</v>
      </c>
      <c r="U1927" s="15">
        <v>4.75</v>
      </c>
    </row>
    <row r="1928" spans="1:21" x14ac:dyDescent="0.3">
      <c r="A1928" s="16">
        <v>42618</v>
      </c>
      <c r="B1928" s="15">
        <v>3.91</v>
      </c>
      <c r="T1928" s="16">
        <v>42611</v>
      </c>
      <c r="U1928" s="15">
        <v>4.9000000000000004</v>
      </c>
    </row>
    <row r="1929" spans="1:21" x14ac:dyDescent="0.3">
      <c r="A1929" s="16">
        <v>42615</v>
      </c>
      <c r="B1929" s="15">
        <v>4.09</v>
      </c>
      <c r="T1929" s="16">
        <v>42608</v>
      </c>
      <c r="U1929" s="15">
        <v>4.9000000000000004</v>
      </c>
    </row>
    <row r="1930" spans="1:21" x14ac:dyDescent="0.3">
      <c r="A1930" s="16">
        <v>42614</v>
      </c>
      <c r="B1930" s="15">
        <v>4.38</v>
      </c>
      <c r="T1930" s="16">
        <v>42607</v>
      </c>
      <c r="U1930" s="15">
        <v>4.92</v>
      </c>
    </row>
    <row r="1931" spans="1:21" x14ac:dyDescent="0.3">
      <c r="A1931" s="16">
        <v>42613</v>
      </c>
      <c r="B1931" s="15">
        <v>4.46</v>
      </c>
      <c r="T1931" s="16">
        <v>42606</v>
      </c>
      <c r="U1931" s="15">
        <v>4.82</v>
      </c>
    </row>
    <row r="1932" spans="1:21" x14ac:dyDescent="0.3">
      <c r="A1932" s="16">
        <v>42612</v>
      </c>
      <c r="B1932" s="15">
        <v>4.5599999999999996</v>
      </c>
      <c r="T1932" s="16">
        <v>42605</v>
      </c>
      <c r="U1932" s="15">
        <v>4.9400000000000004</v>
      </c>
    </row>
    <row r="1933" spans="1:21" x14ac:dyDescent="0.3">
      <c r="A1933" s="16">
        <v>42611</v>
      </c>
      <c r="B1933" s="15">
        <v>4.6900000000000004</v>
      </c>
      <c r="T1933" s="16">
        <v>42604</v>
      </c>
      <c r="U1933" s="15">
        <v>5.13</v>
      </c>
    </row>
    <row r="1934" spans="1:21" x14ac:dyDescent="0.3">
      <c r="A1934" s="16">
        <v>42608</v>
      </c>
      <c r="B1934" s="15">
        <v>4.7</v>
      </c>
      <c r="T1934" s="16">
        <v>42601</v>
      </c>
      <c r="U1934" s="15">
        <v>5</v>
      </c>
    </row>
    <row r="1935" spans="1:21" x14ac:dyDescent="0.3">
      <c r="A1935" s="16">
        <v>42607</v>
      </c>
      <c r="B1935" s="15">
        <v>4.7</v>
      </c>
      <c r="T1935" s="16">
        <v>42600</v>
      </c>
      <c r="U1935" s="15">
        <v>4.92</v>
      </c>
    </row>
    <row r="1936" spans="1:21" x14ac:dyDescent="0.3">
      <c r="A1936" s="16">
        <v>42606</v>
      </c>
      <c r="B1936" s="15">
        <v>4.59</v>
      </c>
      <c r="T1936" s="16">
        <v>42599</v>
      </c>
      <c r="U1936" s="15">
        <v>4.71</v>
      </c>
    </row>
    <row r="1937" spans="1:21" x14ac:dyDescent="0.3">
      <c r="A1937" s="16">
        <v>42605</v>
      </c>
      <c r="B1937" s="15">
        <v>4.7</v>
      </c>
      <c r="T1937" s="16">
        <v>42598</v>
      </c>
      <c r="U1937" s="15">
        <v>4.91</v>
      </c>
    </row>
    <row r="1938" spans="1:21" x14ac:dyDescent="0.3">
      <c r="A1938" s="16">
        <v>42604</v>
      </c>
      <c r="B1938" s="15">
        <v>4.88</v>
      </c>
      <c r="T1938" s="16">
        <v>42597</v>
      </c>
      <c r="U1938" s="15">
        <v>5.0199999999999996</v>
      </c>
    </row>
    <row r="1939" spans="1:21" x14ac:dyDescent="0.3">
      <c r="A1939" s="16">
        <v>42601</v>
      </c>
      <c r="B1939" s="15">
        <v>4.75</v>
      </c>
      <c r="T1939" s="16">
        <v>42594</v>
      </c>
      <c r="U1939" s="15">
        <v>5.13</v>
      </c>
    </row>
    <row r="1940" spans="1:21" x14ac:dyDescent="0.3">
      <c r="A1940" s="16">
        <v>42600</v>
      </c>
      <c r="B1940" s="15">
        <v>4.66</v>
      </c>
      <c r="T1940" s="16">
        <v>42593</v>
      </c>
      <c r="U1940" s="15">
        <v>5.1100000000000003</v>
      </c>
    </row>
    <row r="1941" spans="1:21" x14ac:dyDescent="0.3">
      <c r="A1941" s="16">
        <v>42599</v>
      </c>
      <c r="B1941" s="15">
        <v>4.49</v>
      </c>
      <c r="T1941" s="16">
        <v>42592</v>
      </c>
      <c r="U1941" s="15">
        <v>5</v>
      </c>
    </row>
    <row r="1942" spans="1:21" x14ac:dyDescent="0.3">
      <c r="A1942" s="16">
        <v>42598</v>
      </c>
      <c r="B1942" s="15">
        <v>4.68</v>
      </c>
      <c r="T1942" s="16">
        <v>42591</v>
      </c>
      <c r="U1942" s="15">
        <v>5.1100000000000003</v>
      </c>
    </row>
    <row r="1943" spans="1:21" x14ac:dyDescent="0.3">
      <c r="A1943" s="16">
        <v>42597</v>
      </c>
      <c r="B1943" s="15">
        <v>4.79</v>
      </c>
      <c r="T1943" s="16">
        <v>42590</v>
      </c>
      <c r="U1943" s="15">
        <v>5.18</v>
      </c>
    </row>
    <row r="1944" spans="1:21" x14ac:dyDescent="0.3">
      <c r="A1944" s="16">
        <v>42594</v>
      </c>
      <c r="B1944" s="15">
        <v>4.8899999999999997</v>
      </c>
      <c r="T1944" s="16">
        <v>42587</v>
      </c>
      <c r="U1944" s="15">
        <v>4.95</v>
      </c>
    </row>
    <row r="1945" spans="1:21" x14ac:dyDescent="0.3">
      <c r="A1945" s="16">
        <v>42593</v>
      </c>
      <c r="B1945" s="15">
        <v>4.88</v>
      </c>
      <c r="T1945" s="16">
        <v>42586</v>
      </c>
      <c r="U1945" s="15">
        <v>4.92</v>
      </c>
    </row>
    <row r="1946" spans="1:21" x14ac:dyDescent="0.3">
      <c r="A1946" s="16">
        <v>42592</v>
      </c>
      <c r="B1946" s="15">
        <v>4.7699999999999996</v>
      </c>
      <c r="T1946" s="16">
        <v>42585</v>
      </c>
      <c r="U1946" s="15">
        <v>4.87</v>
      </c>
    </row>
    <row r="1947" spans="1:21" x14ac:dyDescent="0.3">
      <c r="A1947" s="16">
        <v>42591</v>
      </c>
      <c r="B1947" s="15">
        <v>4.88</v>
      </c>
      <c r="T1947" s="16">
        <v>42584</v>
      </c>
      <c r="U1947" s="15">
        <v>4.6500000000000004</v>
      </c>
    </row>
    <row r="1948" spans="1:21" x14ac:dyDescent="0.3">
      <c r="A1948" s="16">
        <v>42590</v>
      </c>
      <c r="B1948" s="15">
        <v>4.93</v>
      </c>
      <c r="T1948" s="16">
        <v>42583</v>
      </c>
      <c r="U1948" s="15">
        <v>4.6100000000000003</v>
      </c>
    </row>
    <row r="1949" spans="1:21" x14ac:dyDescent="0.3">
      <c r="A1949" s="16">
        <v>42587</v>
      </c>
      <c r="B1949" s="15">
        <v>4.72</v>
      </c>
      <c r="T1949" s="16">
        <v>42580</v>
      </c>
      <c r="U1949" s="15">
        <v>4.66</v>
      </c>
    </row>
    <row r="1950" spans="1:21" x14ac:dyDescent="0.3">
      <c r="A1950" s="16">
        <v>42586</v>
      </c>
      <c r="B1950" s="15">
        <v>4.6900000000000004</v>
      </c>
      <c r="T1950" s="16">
        <v>42579</v>
      </c>
      <c r="U1950" s="15">
        <v>4.72</v>
      </c>
    </row>
    <row r="1951" spans="1:21" x14ac:dyDescent="0.3">
      <c r="A1951" s="16">
        <v>42585</v>
      </c>
      <c r="B1951" s="15">
        <v>4.6100000000000003</v>
      </c>
      <c r="T1951" s="16">
        <v>42578</v>
      </c>
      <c r="U1951" s="15">
        <v>4.7699999999999996</v>
      </c>
    </row>
    <row r="1952" spans="1:21" x14ac:dyDescent="0.3">
      <c r="A1952" s="16">
        <v>42584</v>
      </c>
      <c r="B1952" s="15">
        <v>4.4000000000000004</v>
      </c>
      <c r="T1952" s="16">
        <v>42577</v>
      </c>
      <c r="U1952" s="15">
        <v>4.75</v>
      </c>
    </row>
    <row r="1953" spans="1:21" x14ac:dyDescent="0.3">
      <c r="A1953" s="16">
        <v>42583</v>
      </c>
      <c r="B1953" s="15">
        <v>4.37</v>
      </c>
      <c r="T1953" s="16">
        <v>42576</v>
      </c>
      <c r="U1953" s="15">
        <v>4.84</v>
      </c>
    </row>
    <row r="1954" spans="1:21" x14ac:dyDescent="0.3">
      <c r="A1954" s="16">
        <v>42580</v>
      </c>
      <c r="B1954" s="15">
        <v>4.41</v>
      </c>
      <c r="T1954" s="16">
        <v>42573</v>
      </c>
      <c r="U1954" s="15">
        <v>4.8</v>
      </c>
    </row>
    <row r="1955" spans="1:21" x14ac:dyDescent="0.3">
      <c r="A1955" s="16">
        <v>42579</v>
      </c>
      <c r="B1955" s="15">
        <v>4.4800000000000004</v>
      </c>
      <c r="T1955" s="16">
        <v>42572</v>
      </c>
      <c r="U1955" s="15">
        <v>4.8899999999999997</v>
      </c>
    </row>
    <row r="1956" spans="1:21" x14ac:dyDescent="0.3">
      <c r="A1956" s="16">
        <v>42578</v>
      </c>
      <c r="B1956" s="15">
        <v>4.5199999999999996</v>
      </c>
      <c r="T1956" s="16">
        <v>42571</v>
      </c>
      <c r="U1956" s="15">
        <v>4.92</v>
      </c>
    </row>
    <row r="1957" spans="1:21" x14ac:dyDescent="0.3">
      <c r="A1957" s="16">
        <v>42577</v>
      </c>
      <c r="B1957" s="15">
        <v>4.5199999999999996</v>
      </c>
      <c r="T1957" s="16">
        <v>42570</v>
      </c>
      <c r="U1957" s="15">
        <v>4.91</v>
      </c>
    </row>
    <row r="1958" spans="1:21" x14ac:dyDescent="0.3">
      <c r="A1958" s="16">
        <v>42576</v>
      </c>
      <c r="B1958" s="15">
        <v>4.59</v>
      </c>
      <c r="T1958" s="16">
        <v>42569</v>
      </c>
      <c r="U1958" s="15">
        <v>5.09</v>
      </c>
    </row>
    <row r="1959" spans="1:21" x14ac:dyDescent="0.3">
      <c r="A1959" s="16">
        <v>42573</v>
      </c>
      <c r="B1959" s="15">
        <v>4.5599999999999996</v>
      </c>
      <c r="T1959" s="16">
        <v>42566</v>
      </c>
      <c r="U1959" s="15">
        <v>5.17</v>
      </c>
    </row>
    <row r="1960" spans="1:21" x14ac:dyDescent="0.3">
      <c r="A1960" s="16">
        <v>42572</v>
      </c>
      <c r="B1960" s="15">
        <v>4.6399999999999997</v>
      </c>
      <c r="T1960" s="16">
        <v>42565</v>
      </c>
      <c r="U1960" s="15">
        <v>5.0199999999999996</v>
      </c>
    </row>
    <row r="1961" spans="1:21" x14ac:dyDescent="0.3">
      <c r="A1961" s="16">
        <v>42571</v>
      </c>
      <c r="B1961" s="15">
        <v>4.67</v>
      </c>
      <c r="T1961" s="16">
        <v>42564</v>
      </c>
      <c r="U1961" s="15">
        <v>5.03</v>
      </c>
    </row>
    <row r="1962" spans="1:21" x14ac:dyDescent="0.3">
      <c r="A1962" s="16">
        <v>42570</v>
      </c>
      <c r="B1962" s="15">
        <v>4.67</v>
      </c>
      <c r="T1962" s="16">
        <v>42563</v>
      </c>
      <c r="U1962" s="15">
        <v>4.87</v>
      </c>
    </row>
    <row r="1963" spans="1:21" x14ac:dyDescent="0.3">
      <c r="A1963" s="16">
        <v>42569</v>
      </c>
      <c r="B1963" s="15">
        <v>4.84</v>
      </c>
      <c r="T1963" s="16">
        <v>42562</v>
      </c>
      <c r="U1963" s="15">
        <v>4.67</v>
      </c>
    </row>
    <row r="1964" spans="1:21" x14ac:dyDescent="0.3">
      <c r="A1964" s="16">
        <v>42566</v>
      </c>
      <c r="B1964" s="15">
        <v>4.92</v>
      </c>
      <c r="T1964" s="16">
        <v>42559</v>
      </c>
      <c r="U1964" s="15">
        <v>4.79</v>
      </c>
    </row>
    <row r="1965" spans="1:21" x14ac:dyDescent="0.3">
      <c r="A1965" s="16">
        <v>42565</v>
      </c>
      <c r="B1965" s="15">
        <v>4.7699999999999996</v>
      </c>
      <c r="T1965" s="16">
        <v>42558</v>
      </c>
      <c r="U1965" s="15">
        <v>4.82</v>
      </c>
    </row>
    <row r="1966" spans="1:21" x14ac:dyDescent="0.3">
      <c r="A1966" s="16">
        <v>42564</v>
      </c>
      <c r="B1966" s="15">
        <v>4.76</v>
      </c>
      <c r="T1966" s="16">
        <v>42557</v>
      </c>
      <c r="U1966" s="15">
        <v>4.83</v>
      </c>
    </row>
    <row r="1967" spans="1:21" x14ac:dyDescent="0.3">
      <c r="A1967" s="16">
        <v>42563</v>
      </c>
      <c r="B1967" s="15">
        <v>4.62</v>
      </c>
      <c r="T1967" s="16">
        <v>42556</v>
      </c>
      <c r="U1967" s="15">
        <v>4.97</v>
      </c>
    </row>
    <row r="1968" spans="1:21" x14ac:dyDescent="0.3">
      <c r="A1968" s="16">
        <v>42562</v>
      </c>
      <c r="B1968" s="15">
        <v>4.42</v>
      </c>
      <c r="T1968" s="16">
        <v>42555</v>
      </c>
      <c r="U1968" s="15">
        <v>5.22</v>
      </c>
    </row>
    <row r="1969" spans="1:21" x14ac:dyDescent="0.3">
      <c r="A1969" s="16">
        <v>42559</v>
      </c>
      <c r="B1969" s="15">
        <v>4.54</v>
      </c>
      <c r="T1969" s="16">
        <v>42552</v>
      </c>
      <c r="U1969" s="15">
        <v>4.88</v>
      </c>
    </row>
    <row r="1970" spans="1:21" x14ac:dyDescent="0.3">
      <c r="A1970" s="16">
        <v>42558</v>
      </c>
      <c r="B1970" s="15">
        <v>4.57</v>
      </c>
      <c r="T1970" s="16">
        <v>42551</v>
      </c>
      <c r="U1970" s="15">
        <v>4.7300000000000004</v>
      </c>
    </row>
    <row r="1971" spans="1:21" x14ac:dyDescent="0.3">
      <c r="A1971" s="16">
        <v>42557</v>
      </c>
      <c r="B1971" s="15">
        <v>4.57</v>
      </c>
      <c r="T1971" s="16">
        <v>42550</v>
      </c>
      <c r="U1971" s="15">
        <v>4.78</v>
      </c>
    </row>
    <row r="1972" spans="1:21" x14ac:dyDescent="0.3">
      <c r="A1972" s="16">
        <v>42556</v>
      </c>
      <c r="B1972" s="15">
        <v>4.71</v>
      </c>
      <c r="T1972" s="16">
        <v>42549</v>
      </c>
      <c r="U1972" s="15">
        <v>4.97</v>
      </c>
    </row>
    <row r="1973" spans="1:21" x14ac:dyDescent="0.3">
      <c r="A1973" s="16">
        <v>42555</v>
      </c>
      <c r="B1973" s="15">
        <v>4.95</v>
      </c>
      <c r="T1973" s="16">
        <v>42548</v>
      </c>
      <c r="U1973" s="15">
        <v>5.04</v>
      </c>
    </row>
    <row r="1974" spans="1:21" x14ac:dyDescent="0.3">
      <c r="A1974" s="16">
        <v>42552</v>
      </c>
      <c r="B1974" s="15">
        <v>4.5999999999999996</v>
      </c>
      <c r="T1974" s="16">
        <v>42545</v>
      </c>
      <c r="U1974" s="15">
        <v>5.23</v>
      </c>
    </row>
    <row r="1975" spans="1:21" x14ac:dyDescent="0.3">
      <c r="A1975" s="16">
        <v>42551</v>
      </c>
      <c r="B1975" s="15">
        <v>4.46</v>
      </c>
      <c r="T1975" s="16">
        <v>42544</v>
      </c>
      <c r="U1975" s="15">
        <v>5.92</v>
      </c>
    </row>
    <row r="1976" spans="1:21" x14ac:dyDescent="0.3">
      <c r="A1976" s="16">
        <v>42550</v>
      </c>
      <c r="B1976" s="15">
        <v>4.51</v>
      </c>
      <c r="T1976" s="16">
        <v>42543</v>
      </c>
      <c r="U1976" s="15">
        <v>5.97</v>
      </c>
    </row>
    <row r="1977" spans="1:21" x14ac:dyDescent="0.3">
      <c r="A1977" s="16">
        <v>42549</v>
      </c>
      <c r="B1977" s="15">
        <v>4.6900000000000004</v>
      </c>
      <c r="T1977" s="16">
        <v>42542</v>
      </c>
      <c r="U1977" s="15">
        <v>5.83</v>
      </c>
    </row>
    <row r="1978" spans="1:21" x14ac:dyDescent="0.3">
      <c r="A1978" s="16">
        <v>42548</v>
      </c>
      <c r="B1978" s="15">
        <v>4.7699999999999996</v>
      </c>
      <c r="T1978" s="16">
        <v>42541</v>
      </c>
      <c r="U1978" s="15">
        <v>6.13</v>
      </c>
    </row>
    <row r="1979" spans="1:21" x14ac:dyDescent="0.3">
      <c r="A1979" s="16">
        <v>42545</v>
      </c>
      <c r="B1979" s="15">
        <v>4.96</v>
      </c>
      <c r="T1979" s="16">
        <v>42538</v>
      </c>
      <c r="U1979" s="15">
        <v>5.95</v>
      </c>
    </row>
    <row r="1980" spans="1:21" x14ac:dyDescent="0.3">
      <c r="A1980" s="16">
        <v>42544</v>
      </c>
      <c r="B1980" s="15">
        <v>5.64</v>
      </c>
      <c r="T1980" s="16">
        <v>42537</v>
      </c>
      <c r="U1980" s="15">
        <v>5.99</v>
      </c>
    </row>
    <row r="1981" spans="1:21" x14ac:dyDescent="0.3">
      <c r="A1981" s="16">
        <v>42543</v>
      </c>
      <c r="B1981" s="15">
        <v>5.66</v>
      </c>
      <c r="T1981" s="16">
        <v>42536</v>
      </c>
      <c r="U1981" s="15">
        <v>6.19</v>
      </c>
    </row>
    <row r="1982" spans="1:21" x14ac:dyDescent="0.3">
      <c r="A1982" s="16">
        <v>42542</v>
      </c>
      <c r="B1982" s="15">
        <v>5.56</v>
      </c>
      <c r="T1982" s="16">
        <v>42535</v>
      </c>
      <c r="U1982" s="15">
        <v>6.14</v>
      </c>
    </row>
    <row r="1983" spans="1:21" x14ac:dyDescent="0.3">
      <c r="A1983" s="16">
        <v>42541</v>
      </c>
      <c r="B1983" s="15">
        <v>5.85</v>
      </c>
      <c r="T1983" s="16">
        <v>42534</v>
      </c>
      <c r="U1983" s="15">
        <v>6.14</v>
      </c>
    </row>
    <row r="1984" spans="1:21" x14ac:dyDescent="0.3">
      <c r="A1984" s="16">
        <v>42538</v>
      </c>
      <c r="B1984" s="15">
        <v>5.65</v>
      </c>
      <c r="T1984" s="16">
        <v>42531</v>
      </c>
      <c r="U1984" s="15">
        <v>6.24</v>
      </c>
    </row>
    <row r="1985" spans="1:21" x14ac:dyDescent="0.3">
      <c r="A1985" s="16">
        <v>42537</v>
      </c>
      <c r="B1985" s="15">
        <v>5.7</v>
      </c>
      <c r="T1985" s="16">
        <v>42530</v>
      </c>
      <c r="U1985" s="15">
        <v>6.39</v>
      </c>
    </row>
    <row r="1986" spans="1:21" x14ac:dyDescent="0.3">
      <c r="A1986" s="16">
        <v>42536</v>
      </c>
      <c r="B1986" s="15">
        <v>5.9</v>
      </c>
      <c r="T1986" s="16">
        <v>42529</v>
      </c>
      <c r="U1986" s="15">
        <v>6.38</v>
      </c>
    </row>
    <row r="1987" spans="1:21" x14ac:dyDescent="0.3">
      <c r="A1987" s="16">
        <v>42535</v>
      </c>
      <c r="B1987" s="15">
        <v>5.86</v>
      </c>
      <c r="T1987" s="16">
        <v>42528</v>
      </c>
      <c r="U1987" s="15">
        <v>6.4</v>
      </c>
    </row>
    <row r="1988" spans="1:21" x14ac:dyDescent="0.3">
      <c r="A1988" s="16">
        <v>42534</v>
      </c>
      <c r="B1988" s="15">
        <v>5.86</v>
      </c>
      <c r="T1988" s="16">
        <v>42527</v>
      </c>
      <c r="U1988" s="15">
        <v>6.5</v>
      </c>
    </row>
    <row r="1989" spans="1:21" x14ac:dyDescent="0.3">
      <c r="A1989" s="16">
        <v>42531</v>
      </c>
      <c r="B1989" s="15">
        <v>5.94</v>
      </c>
      <c r="T1989" s="16">
        <v>42524</v>
      </c>
      <c r="U1989" s="15">
        <v>6.24</v>
      </c>
    </row>
    <row r="1990" spans="1:21" x14ac:dyDescent="0.3">
      <c r="A1990" s="16">
        <v>42530</v>
      </c>
      <c r="B1990" s="15">
        <v>6.1</v>
      </c>
      <c r="T1990" s="16">
        <v>42523</v>
      </c>
      <c r="U1990" s="15">
        <v>6.32</v>
      </c>
    </row>
    <row r="1991" spans="1:21" x14ac:dyDescent="0.3">
      <c r="A1991" s="16">
        <v>42529</v>
      </c>
      <c r="B1991" s="15">
        <v>6.1</v>
      </c>
      <c r="T1991" s="16">
        <v>42522</v>
      </c>
      <c r="U1991" s="15">
        <v>6.27</v>
      </c>
    </row>
    <row r="1992" spans="1:21" x14ac:dyDescent="0.3">
      <c r="A1992" s="16">
        <v>42528</v>
      </c>
      <c r="B1992" s="15">
        <v>6.11</v>
      </c>
      <c r="T1992" s="16">
        <v>42521</v>
      </c>
      <c r="U1992" s="15">
        <v>6.4</v>
      </c>
    </row>
    <row r="1993" spans="1:21" x14ac:dyDescent="0.3">
      <c r="A1993" s="16">
        <v>42527</v>
      </c>
      <c r="B1993" s="15">
        <v>6.2</v>
      </c>
      <c r="T1993" s="16">
        <v>42520</v>
      </c>
      <c r="U1993" s="15">
        <v>6.42</v>
      </c>
    </row>
    <row r="1994" spans="1:21" x14ac:dyDescent="0.3">
      <c r="A1994" s="16">
        <v>42524</v>
      </c>
      <c r="B1994" s="15">
        <v>5.93</v>
      </c>
      <c r="T1994" s="16">
        <v>42517</v>
      </c>
      <c r="U1994" s="15">
        <v>6.34</v>
      </c>
    </row>
    <row r="1995" spans="1:21" x14ac:dyDescent="0.3">
      <c r="A1995" s="16">
        <v>42523</v>
      </c>
      <c r="B1995" s="15">
        <v>6.01</v>
      </c>
      <c r="T1995" s="16">
        <v>42516</v>
      </c>
      <c r="U1995" s="15">
        <v>6.32</v>
      </c>
    </row>
    <row r="1996" spans="1:21" x14ac:dyDescent="0.3">
      <c r="A1996" s="16">
        <v>42522</v>
      </c>
      <c r="B1996" s="15">
        <v>5.95</v>
      </c>
      <c r="T1996" s="16">
        <v>42515</v>
      </c>
      <c r="U1996" s="15">
        <v>6.16</v>
      </c>
    </row>
    <row r="1997" spans="1:21" x14ac:dyDescent="0.3">
      <c r="A1997" s="16">
        <v>42521</v>
      </c>
      <c r="B1997" s="15">
        <v>6.09</v>
      </c>
      <c r="T1997" s="16">
        <v>42514</v>
      </c>
      <c r="U1997" s="15">
        <v>6.09</v>
      </c>
    </row>
    <row r="1998" spans="1:21" x14ac:dyDescent="0.3">
      <c r="A1998" s="16">
        <v>42520</v>
      </c>
      <c r="B1998" s="15">
        <v>6.1</v>
      </c>
      <c r="T1998" s="16">
        <v>42513</v>
      </c>
      <c r="U1998" s="15">
        <v>6.03</v>
      </c>
    </row>
    <row r="1999" spans="1:21" x14ac:dyDescent="0.3">
      <c r="A1999" s="16">
        <v>42517</v>
      </c>
      <c r="B1999" s="15">
        <v>6.03</v>
      </c>
      <c r="T1999" s="16">
        <v>42510</v>
      </c>
      <c r="U1999" s="15">
        <v>6.26</v>
      </c>
    </row>
    <row r="2000" spans="1:21" x14ac:dyDescent="0.3">
      <c r="A2000" s="16">
        <v>42516</v>
      </c>
      <c r="B2000" s="15">
        <v>6.01</v>
      </c>
      <c r="T2000" s="16">
        <v>42509</v>
      </c>
      <c r="U2000" s="15">
        <v>6.29</v>
      </c>
    </row>
    <row r="2001" spans="1:21" x14ac:dyDescent="0.3">
      <c r="A2001" s="16">
        <v>42515</v>
      </c>
      <c r="B2001" s="15">
        <v>5.85</v>
      </c>
      <c r="T2001" s="16">
        <v>42508</v>
      </c>
      <c r="U2001" s="15">
        <v>6.35</v>
      </c>
    </row>
    <row r="2002" spans="1:21" x14ac:dyDescent="0.3">
      <c r="A2002" s="16">
        <v>42514</v>
      </c>
      <c r="B2002" s="15">
        <v>5.78</v>
      </c>
      <c r="T2002" s="16">
        <v>42507</v>
      </c>
      <c r="U2002" s="15">
        <v>6.34</v>
      </c>
    </row>
    <row r="2003" spans="1:21" x14ac:dyDescent="0.3">
      <c r="A2003" s="16">
        <v>42513</v>
      </c>
      <c r="B2003" s="15">
        <v>5.72</v>
      </c>
      <c r="T2003" s="16">
        <v>42506</v>
      </c>
      <c r="U2003" s="15">
        <v>6.4</v>
      </c>
    </row>
    <row r="2004" spans="1:21" x14ac:dyDescent="0.3">
      <c r="A2004" s="16">
        <v>42510</v>
      </c>
      <c r="B2004" s="15">
        <v>5.95</v>
      </c>
      <c r="T2004" s="16">
        <v>42503</v>
      </c>
      <c r="U2004" s="15">
        <v>6.15</v>
      </c>
    </row>
    <row r="2005" spans="1:21" x14ac:dyDescent="0.3">
      <c r="A2005" s="16">
        <v>42509</v>
      </c>
      <c r="B2005" s="15">
        <v>5.97</v>
      </c>
      <c r="T2005" s="16">
        <v>42502</v>
      </c>
      <c r="U2005" s="15">
        <v>6.09</v>
      </c>
    </row>
    <row r="2006" spans="1:21" x14ac:dyDescent="0.3">
      <c r="A2006" s="16">
        <v>42508</v>
      </c>
      <c r="B2006" s="15">
        <v>6.04</v>
      </c>
      <c r="T2006" s="16">
        <v>42501</v>
      </c>
      <c r="U2006" s="15">
        <v>6.32</v>
      </c>
    </row>
    <row r="2007" spans="1:21" x14ac:dyDescent="0.3">
      <c r="A2007" s="16">
        <v>42507</v>
      </c>
      <c r="B2007" s="15">
        <v>6.03</v>
      </c>
      <c r="T2007" s="16">
        <v>42500</v>
      </c>
      <c r="U2007" s="15">
        <v>6.2</v>
      </c>
    </row>
    <row r="2008" spans="1:21" x14ac:dyDescent="0.3">
      <c r="A2008" s="16">
        <v>42506</v>
      </c>
      <c r="B2008" s="15">
        <v>6.07</v>
      </c>
      <c r="T2008" s="16">
        <v>42499</v>
      </c>
      <c r="U2008" s="15">
        <v>6</v>
      </c>
    </row>
    <row r="2009" spans="1:21" x14ac:dyDescent="0.3">
      <c r="A2009" s="16">
        <v>42503</v>
      </c>
      <c r="B2009" s="15">
        <v>5.81</v>
      </c>
      <c r="T2009" s="16">
        <v>42496</v>
      </c>
      <c r="U2009" s="15">
        <v>6.15</v>
      </c>
    </row>
    <row r="2010" spans="1:21" x14ac:dyDescent="0.3">
      <c r="A2010" s="16">
        <v>42502</v>
      </c>
      <c r="B2010" s="15">
        <v>5.8</v>
      </c>
      <c r="T2010" s="16">
        <v>42495</v>
      </c>
      <c r="U2010" s="15">
        <v>6.49</v>
      </c>
    </row>
    <row r="2011" spans="1:21" x14ac:dyDescent="0.3">
      <c r="A2011" s="16">
        <v>42501</v>
      </c>
      <c r="B2011" s="15">
        <v>5.99</v>
      </c>
      <c r="T2011" s="16">
        <v>42494</v>
      </c>
      <c r="U2011" s="15">
        <v>6.43</v>
      </c>
    </row>
    <row r="2012" spans="1:21" x14ac:dyDescent="0.3">
      <c r="A2012" s="16">
        <v>42500</v>
      </c>
      <c r="B2012" s="15">
        <v>5.89</v>
      </c>
      <c r="T2012" s="16">
        <v>42493</v>
      </c>
      <c r="U2012" s="15">
        <v>6.29</v>
      </c>
    </row>
    <row r="2013" spans="1:21" x14ac:dyDescent="0.3">
      <c r="A2013" s="16">
        <v>42499</v>
      </c>
      <c r="B2013" s="15">
        <v>5.69</v>
      </c>
      <c r="T2013" s="16">
        <v>42492</v>
      </c>
      <c r="U2013" s="15">
        <v>6.42</v>
      </c>
    </row>
    <row r="2014" spans="1:21" x14ac:dyDescent="0.3">
      <c r="A2014" s="16">
        <v>42496</v>
      </c>
      <c r="B2014" s="15">
        <v>5.85</v>
      </c>
      <c r="T2014" s="16">
        <v>42489</v>
      </c>
      <c r="U2014" s="15">
        <v>6.48</v>
      </c>
    </row>
    <row r="2015" spans="1:21" x14ac:dyDescent="0.3">
      <c r="A2015" s="16">
        <v>42495</v>
      </c>
      <c r="B2015" s="15">
        <v>6.2</v>
      </c>
      <c r="T2015" s="16">
        <v>42488</v>
      </c>
      <c r="U2015" s="15">
        <v>6.64</v>
      </c>
    </row>
    <row r="2016" spans="1:21" x14ac:dyDescent="0.3">
      <c r="A2016" s="16">
        <v>42494</v>
      </c>
      <c r="B2016" s="15">
        <v>6.12</v>
      </c>
      <c r="T2016" s="16">
        <v>42487</v>
      </c>
      <c r="U2016" s="15">
        <v>7.14</v>
      </c>
    </row>
    <row r="2017" spans="1:21" x14ac:dyDescent="0.3">
      <c r="A2017" s="16">
        <v>42493</v>
      </c>
      <c r="B2017" s="15">
        <v>5.96</v>
      </c>
      <c r="T2017" s="16">
        <v>42486</v>
      </c>
      <c r="U2017" s="15">
        <v>6.92</v>
      </c>
    </row>
    <row r="2018" spans="1:21" x14ac:dyDescent="0.3">
      <c r="A2018" s="16">
        <v>42492</v>
      </c>
      <c r="B2018" s="15">
        <v>6.07</v>
      </c>
      <c r="T2018" s="16">
        <v>42485</v>
      </c>
      <c r="U2018" s="15">
        <v>6.2</v>
      </c>
    </row>
    <row r="2019" spans="1:21" x14ac:dyDescent="0.3">
      <c r="A2019" s="16">
        <v>42489</v>
      </c>
      <c r="B2019" s="15">
        <v>6.16</v>
      </c>
      <c r="T2019" s="16">
        <v>42482</v>
      </c>
      <c r="U2019" s="15">
        <v>6.26</v>
      </c>
    </row>
    <row r="2020" spans="1:21" x14ac:dyDescent="0.3">
      <c r="A2020" s="16">
        <v>42488</v>
      </c>
      <c r="B2020" s="15">
        <v>6.33</v>
      </c>
      <c r="T2020" s="16">
        <v>42481</v>
      </c>
      <c r="U2020" s="15">
        <v>6.04</v>
      </c>
    </row>
    <row r="2021" spans="1:21" x14ac:dyDescent="0.3">
      <c r="A2021" s="16">
        <v>42487</v>
      </c>
      <c r="B2021" s="15">
        <v>6.84</v>
      </c>
      <c r="T2021" s="16">
        <v>42480</v>
      </c>
      <c r="U2021" s="15">
        <v>5.83</v>
      </c>
    </row>
    <row r="2022" spans="1:21" x14ac:dyDescent="0.3">
      <c r="A2022" s="16">
        <v>42486</v>
      </c>
      <c r="B2022" s="15">
        <v>6.6</v>
      </c>
      <c r="T2022" s="16">
        <v>42479</v>
      </c>
      <c r="U2022" s="15">
        <v>5.87</v>
      </c>
    </row>
    <row r="2023" spans="1:21" x14ac:dyDescent="0.3">
      <c r="A2023" s="16">
        <v>42485</v>
      </c>
      <c r="B2023" s="15">
        <v>5.9</v>
      </c>
      <c r="T2023" s="16">
        <v>42478</v>
      </c>
      <c r="U2023" s="15">
        <v>5.77</v>
      </c>
    </row>
    <row r="2024" spans="1:21" x14ac:dyDescent="0.3">
      <c r="A2024" s="16">
        <v>42482</v>
      </c>
      <c r="B2024" s="15">
        <v>5.96</v>
      </c>
      <c r="T2024" s="16">
        <v>42475</v>
      </c>
      <c r="U2024" s="15">
        <v>5.77</v>
      </c>
    </row>
    <row r="2025" spans="1:21" x14ac:dyDescent="0.3">
      <c r="A2025" s="16">
        <v>42481</v>
      </c>
      <c r="B2025" s="15">
        <v>5.73</v>
      </c>
      <c r="T2025" s="16">
        <v>42474</v>
      </c>
      <c r="U2025" s="15">
        <v>5.91</v>
      </c>
    </row>
    <row r="2026" spans="1:21" x14ac:dyDescent="0.3">
      <c r="A2026" s="16">
        <v>42480</v>
      </c>
      <c r="B2026" s="15">
        <v>5.53</v>
      </c>
      <c r="T2026" s="16">
        <v>42473</v>
      </c>
      <c r="U2026" s="15">
        <v>5.84</v>
      </c>
    </row>
    <row r="2027" spans="1:21" x14ac:dyDescent="0.3">
      <c r="A2027" s="16">
        <v>42479</v>
      </c>
      <c r="B2027" s="15">
        <v>5.55</v>
      </c>
      <c r="T2027" s="16">
        <v>42472</v>
      </c>
      <c r="U2027" s="15">
        <v>5.9</v>
      </c>
    </row>
    <row r="2028" spans="1:21" x14ac:dyDescent="0.3">
      <c r="A2028" s="16">
        <v>42478</v>
      </c>
      <c r="B2028" s="15">
        <v>5.46</v>
      </c>
      <c r="T2028" s="16">
        <v>42471</v>
      </c>
      <c r="U2028" s="15">
        <v>5.88</v>
      </c>
    </row>
    <row r="2029" spans="1:21" x14ac:dyDescent="0.3">
      <c r="A2029" s="16">
        <v>42475</v>
      </c>
      <c r="B2029" s="15">
        <v>5.48</v>
      </c>
      <c r="T2029" s="16">
        <v>42468</v>
      </c>
      <c r="U2029" s="15">
        <v>5.72</v>
      </c>
    </row>
    <row r="2030" spans="1:21" x14ac:dyDescent="0.3">
      <c r="A2030" s="16">
        <v>42474</v>
      </c>
      <c r="B2030" s="15">
        <v>5.59</v>
      </c>
      <c r="T2030" s="16">
        <v>42467</v>
      </c>
      <c r="U2030" s="15">
        <v>5.57</v>
      </c>
    </row>
    <row r="2031" spans="1:21" x14ac:dyDescent="0.3">
      <c r="A2031" s="16">
        <v>42473</v>
      </c>
      <c r="B2031" s="15">
        <v>5.52</v>
      </c>
      <c r="T2031" s="16">
        <v>42466</v>
      </c>
      <c r="U2031" s="15">
        <v>5.6</v>
      </c>
    </row>
    <row r="2032" spans="1:21" x14ac:dyDescent="0.3">
      <c r="A2032" s="16">
        <v>42472</v>
      </c>
      <c r="B2032" s="15">
        <v>5.57</v>
      </c>
      <c r="T2032" s="16">
        <v>42465</v>
      </c>
      <c r="U2032" s="15">
        <v>5.53</v>
      </c>
    </row>
    <row r="2033" spans="1:21" x14ac:dyDescent="0.3">
      <c r="A2033" s="16">
        <v>42471</v>
      </c>
      <c r="B2033" s="15">
        <v>5.56</v>
      </c>
      <c r="T2033" s="16">
        <v>42464</v>
      </c>
      <c r="U2033" s="15">
        <v>5.62</v>
      </c>
    </row>
    <row r="2034" spans="1:21" x14ac:dyDescent="0.3">
      <c r="A2034" s="16">
        <v>42468</v>
      </c>
      <c r="B2034" s="15">
        <v>5.4</v>
      </c>
      <c r="T2034" s="16">
        <v>42461</v>
      </c>
      <c r="U2034" s="15">
        <v>5.49</v>
      </c>
    </row>
    <row r="2035" spans="1:21" x14ac:dyDescent="0.3">
      <c r="A2035" s="16">
        <v>42467</v>
      </c>
      <c r="B2035" s="15">
        <v>5.26</v>
      </c>
      <c r="T2035" s="16">
        <v>42460</v>
      </c>
      <c r="U2035" s="15">
        <v>5.51</v>
      </c>
    </row>
    <row r="2036" spans="1:21" x14ac:dyDescent="0.3">
      <c r="A2036" s="16">
        <v>42466</v>
      </c>
      <c r="B2036" s="15">
        <v>5.3</v>
      </c>
      <c r="T2036" s="16">
        <v>42459</v>
      </c>
      <c r="U2036" s="15">
        <v>5.26</v>
      </c>
    </row>
    <row r="2037" spans="1:21" x14ac:dyDescent="0.3">
      <c r="A2037" s="16">
        <v>42465</v>
      </c>
      <c r="B2037" s="15">
        <v>5.21</v>
      </c>
      <c r="T2037" s="16">
        <v>42458</v>
      </c>
      <c r="U2037" s="15">
        <v>5.08</v>
      </c>
    </row>
    <row r="2038" spans="1:21" x14ac:dyDescent="0.3">
      <c r="A2038" s="16">
        <v>42464</v>
      </c>
      <c r="B2038" s="15">
        <v>5.3</v>
      </c>
      <c r="T2038" s="16">
        <v>42453</v>
      </c>
      <c r="U2038" s="15">
        <v>5.15</v>
      </c>
    </row>
    <row r="2039" spans="1:21" x14ac:dyDescent="0.3">
      <c r="A2039" s="16">
        <v>42461</v>
      </c>
      <c r="B2039" s="15">
        <v>5.18</v>
      </c>
      <c r="T2039" s="16">
        <v>42452</v>
      </c>
      <c r="U2039" s="15">
        <v>5.0999999999999996</v>
      </c>
    </row>
    <row r="2040" spans="1:21" x14ac:dyDescent="0.3">
      <c r="A2040" s="16">
        <v>42460</v>
      </c>
      <c r="B2040" s="15">
        <v>5.2</v>
      </c>
      <c r="T2040" s="16">
        <v>42451</v>
      </c>
      <c r="U2040" s="15">
        <v>5.12</v>
      </c>
    </row>
    <row r="2041" spans="1:21" x14ac:dyDescent="0.3">
      <c r="A2041" s="16">
        <v>42459</v>
      </c>
      <c r="B2041" s="15">
        <v>4.95</v>
      </c>
      <c r="T2041" s="16">
        <v>42450</v>
      </c>
      <c r="U2041" s="15">
        <v>5.17</v>
      </c>
    </row>
    <row r="2042" spans="1:21" x14ac:dyDescent="0.3">
      <c r="A2042" s="16">
        <v>42458</v>
      </c>
      <c r="B2042" s="15">
        <v>4.7699999999999996</v>
      </c>
      <c r="T2042" s="16">
        <v>42447</v>
      </c>
      <c r="U2042" s="15">
        <v>5.24</v>
      </c>
    </row>
    <row r="2043" spans="1:21" x14ac:dyDescent="0.3">
      <c r="A2043" s="16">
        <v>42453</v>
      </c>
      <c r="B2043" s="15">
        <v>4.84</v>
      </c>
      <c r="T2043" s="16">
        <v>42446</v>
      </c>
      <c r="U2043" s="15">
        <v>5.3</v>
      </c>
    </row>
    <row r="2044" spans="1:21" x14ac:dyDescent="0.3">
      <c r="A2044" s="16">
        <v>42452</v>
      </c>
      <c r="B2044" s="15">
        <v>4.8</v>
      </c>
      <c r="T2044" s="16">
        <v>42445</v>
      </c>
      <c r="U2044" s="15">
        <v>5.26</v>
      </c>
    </row>
    <row r="2045" spans="1:21" x14ac:dyDescent="0.3">
      <c r="A2045" s="16">
        <v>42451</v>
      </c>
      <c r="B2045" s="15">
        <v>4.82</v>
      </c>
      <c r="T2045" s="16">
        <v>42444</v>
      </c>
      <c r="U2045" s="15">
        <v>5.16</v>
      </c>
    </row>
    <row r="2046" spans="1:21" x14ac:dyDescent="0.3">
      <c r="A2046" s="16">
        <v>42450</v>
      </c>
      <c r="B2046" s="15">
        <v>4.8600000000000003</v>
      </c>
      <c r="T2046" s="16">
        <v>42443</v>
      </c>
      <c r="U2046" s="15">
        <v>5.19</v>
      </c>
    </row>
    <row r="2047" spans="1:21" x14ac:dyDescent="0.3">
      <c r="A2047" s="16">
        <v>42447</v>
      </c>
      <c r="B2047" s="15">
        <v>4.9400000000000004</v>
      </c>
      <c r="T2047" s="16">
        <v>42440</v>
      </c>
      <c r="U2047" s="15">
        <v>5.31</v>
      </c>
    </row>
    <row r="2048" spans="1:21" x14ac:dyDescent="0.3">
      <c r="A2048" s="16">
        <v>42446</v>
      </c>
      <c r="B2048" s="15">
        <v>5</v>
      </c>
      <c r="T2048" s="16">
        <v>42439</v>
      </c>
      <c r="U2048" s="15">
        <v>5.22</v>
      </c>
    </row>
    <row r="2049" spans="1:21" x14ac:dyDescent="0.3">
      <c r="A2049" s="16">
        <v>42445</v>
      </c>
      <c r="B2049" s="15">
        <v>4.97</v>
      </c>
      <c r="T2049" s="16">
        <v>42438</v>
      </c>
      <c r="U2049" s="15">
        <v>5.39</v>
      </c>
    </row>
    <row r="2050" spans="1:21" x14ac:dyDescent="0.3">
      <c r="A2050" s="16">
        <v>42444</v>
      </c>
      <c r="B2050" s="15">
        <v>4.8499999999999996</v>
      </c>
      <c r="T2050" s="16">
        <v>42437</v>
      </c>
      <c r="U2050" s="15">
        <v>5.34</v>
      </c>
    </row>
    <row r="2051" spans="1:21" x14ac:dyDescent="0.3">
      <c r="A2051" s="16">
        <v>42443</v>
      </c>
      <c r="B2051" s="15">
        <v>4.87</v>
      </c>
      <c r="T2051" s="16">
        <v>42436</v>
      </c>
      <c r="U2051" s="15">
        <v>5.4</v>
      </c>
    </row>
    <row r="2052" spans="1:21" x14ac:dyDescent="0.3">
      <c r="A2052" s="16">
        <v>42440</v>
      </c>
      <c r="B2052" s="15">
        <v>4.97</v>
      </c>
      <c r="T2052" s="16">
        <v>42433</v>
      </c>
      <c r="U2052" s="15">
        <v>5.22</v>
      </c>
    </row>
    <row r="2053" spans="1:21" x14ac:dyDescent="0.3">
      <c r="A2053" s="16">
        <v>42439</v>
      </c>
      <c r="B2053" s="15">
        <v>4.9000000000000004</v>
      </c>
      <c r="T2053" s="16">
        <v>42432</v>
      </c>
      <c r="U2053" s="15">
        <v>5.2</v>
      </c>
    </row>
    <row r="2054" spans="1:21" x14ac:dyDescent="0.3">
      <c r="A2054" s="16">
        <v>42438</v>
      </c>
      <c r="B2054" s="15">
        <v>5.08</v>
      </c>
      <c r="T2054" s="16">
        <v>42431</v>
      </c>
      <c r="U2054" s="15">
        <v>5.28</v>
      </c>
    </row>
    <row r="2055" spans="1:21" x14ac:dyDescent="0.3">
      <c r="A2055" s="16">
        <v>42437</v>
      </c>
      <c r="B2055" s="15">
        <v>5</v>
      </c>
      <c r="T2055" s="16">
        <v>42430</v>
      </c>
      <c r="U2055" s="15">
        <v>5.31</v>
      </c>
    </row>
    <row r="2056" spans="1:21" x14ac:dyDescent="0.3">
      <c r="A2056" s="16">
        <v>42436</v>
      </c>
      <c r="B2056" s="15">
        <v>5.08</v>
      </c>
      <c r="T2056" s="16">
        <v>42429</v>
      </c>
      <c r="U2056" s="15">
        <v>5.32</v>
      </c>
    </row>
    <row r="2057" spans="1:21" x14ac:dyDescent="0.3">
      <c r="A2057" s="16">
        <v>42433</v>
      </c>
      <c r="B2057" s="15">
        <v>4.9000000000000004</v>
      </c>
      <c r="T2057" s="16">
        <v>42426</v>
      </c>
      <c r="U2057" s="15">
        <v>5.32</v>
      </c>
    </row>
    <row r="2058" spans="1:21" x14ac:dyDescent="0.3">
      <c r="A2058" s="16">
        <v>42432</v>
      </c>
      <c r="B2058" s="15">
        <v>4.87</v>
      </c>
      <c r="T2058" s="16">
        <v>42425</v>
      </c>
      <c r="U2058" s="15">
        <v>5.4</v>
      </c>
    </row>
    <row r="2059" spans="1:21" x14ac:dyDescent="0.3">
      <c r="A2059" s="16">
        <v>42431</v>
      </c>
      <c r="B2059" s="15">
        <v>4.95</v>
      </c>
      <c r="T2059" s="16">
        <v>42424</v>
      </c>
      <c r="U2059" s="15">
        <v>5.19</v>
      </c>
    </row>
    <row r="2060" spans="1:21" x14ac:dyDescent="0.3">
      <c r="A2060" s="16">
        <v>42430</v>
      </c>
      <c r="B2060" s="15">
        <v>4.97</v>
      </c>
      <c r="T2060" s="16">
        <v>42423</v>
      </c>
      <c r="U2060" s="15">
        <v>5.23</v>
      </c>
    </row>
    <row r="2061" spans="1:21" x14ac:dyDescent="0.3">
      <c r="A2061" s="16">
        <v>42429</v>
      </c>
      <c r="B2061" s="15">
        <v>4.9800000000000004</v>
      </c>
      <c r="T2061" s="16">
        <v>42422</v>
      </c>
      <c r="U2061" s="15">
        <v>5.76</v>
      </c>
    </row>
    <row r="2062" spans="1:21" x14ac:dyDescent="0.3">
      <c r="A2062" s="16">
        <v>42426</v>
      </c>
      <c r="B2062" s="15">
        <v>4.9800000000000004</v>
      </c>
      <c r="T2062" s="16">
        <v>42419</v>
      </c>
      <c r="U2062" s="15">
        <v>5.51</v>
      </c>
    </row>
    <row r="2063" spans="1:21" x14ac:dyDescent="0.3">
      <c r="A2063" s="16">
        <v>42425</v>
      </c>
      <c r="B2063" s="15">
        <v>5.05</v>
      </c>
      <c r="T2063" s="16">
        <v>42418</v>
      </c>
      <c r="U2063" s="15">
        <v>5.6</v>
      </c>
    </row>
    <row r="2064" spans="1:21" x14ac:dyDescent="0.3">
      <c r="A2064" s="16">
        <v>42424</v>
      </c>
      <c r="B2064" s="15">
        <v>4.8600000000000003</v>
      </c>
      <c r="T2064" s="16">
        <v>42417</v>
      </c>
      <c r="U2064" s="15">
        <v>5.44</v>
      </c>
    </row>
    <row r="2065" spans="1:21" x14ac:dyDescent="0.3">
      <c r="A2065" s="16">
        <v>42423</v>
      </c>
      <c r="B2065" s="15">
        <v>4.88</v>
      </c>
      <c r="T2065" s="16">
        <v>42416</v>
      </c>
      <c r="U2065" s="15">
        <v>5.04</v>
      </c>
    </row>
    <row r="2066" spans="1:21" x14ac:dyDescent="0.3">
      <c r="A2066" s="16">
        <v>42422</v>
      </c>
      <c r="B2066" s="15">
        <v>5.39</v>
      </c>
      <c r="T2066" s="16">
        <v>42415</v>
      </c>
      <c r="U2066" s="15">
        <v>5.16</v>
      </c>
    </row>
    <row r="2067" spans="1:21" x14ac:dyDescent="0.3">
      <c r="A2067" s="16">
        <v>42419</v>
      </c>
      <c r="B2067" s="15">
        <v>5.15</v>
      </c>
      <c r="T2067" s="16">
        <v>42412</v>
      </c>
      <c r="U2067" s="15">
        <v>5.42</v>
      </c>
    </row>
    <row r="2068" spans="1:21" x14ac:dyDescent="0.3">
      <c r="A2068" s="16">
        <v>42418</v>
      </c>
      <c r="B2068" s="15">
        <v>5.24</v>
      </c>
      <c r="T2068" s="16">
        <v>42411</v>
      </c>
      <c r="U2068" s="15">
        <v>5.0999999999999996</v>
      </c>
    </row>
    <row r="2069" spans="1:21" x14ac:dyDescent="0.3">
      <c r="A2069" s="16">
        <v>42417</v>
      </c>
      <c r="B2069" s="15">
        <v>5.08</v>
      </c>
      <c r="T2069" s="16">
        <v>42410</v>
      </c>
      <c r="U2069" s="15">
        <v>5.26</v>
      </c>
    </row>
    <row r="2070" spans="1:21" x14ac:dyDescent="0.3">
      <c r="A2070" s="16">
        <v>42416</v>
      </c>
      <c r="B2070" s="15">
        <v>4.68</v>
      </c>
      <c r="T2070" s="16">
        <v>42409</v>
      </c>
      <c r="U2070" s="15">
        <v>5.34</v>
      </c>
    </row>
    <row r="2071" spans="1:21" x14ac:dyDescent="0.3">
      <c r="A2071" s="16">
        <v>42415</v>
      </c>
      <c r="B2071" s="15">
        <v>4.8</v>
      </c>
      <c r="T2071" s="16">
        <v>42408</v>
      </c>
      <c r="U2071" s="15">
        <v>5.68</v>
      </c>
    </row>
    <row r="2072" spans="1:21" x14ac:dyDescent="0.3">
      <c r="A2072" s="16">
        <v>42412</v>
      </c>
      <c r="B2072" s="15">
        <v>5.05</v>
      </c>
      <c r="T2072" s="16">
        <v>42405</v>
      </c>
      <c r="U2072" s="15">
        <v>6.01</v>
      </c>
    </row>
    <row r="2073" spans="1:21" x14ac:dyDescent="0.3">
      <c r="A2073" s="16">
        <v>42411</v>
      </c>
      <c r="B2073" s="15">
        <v>4.72</v>
      </c>
      <c r="T2073" s="16">
        <v>42404</v>
      </c>
      <c r="U2073" s="15">
        <v>6.11</v>
      </c>
    </row>
    <row r="2074" spans="1:21" x14ac:dyDescent="0.3">
      <c r="A2074" s="16">
        <v>42410</v>
      </c>
      <c r="B2074" s="15">
        <v>4.87</v>
      </c>
      <c r="T2074" s="16">
        <v>42403</v>
      </c>
      <c r="U2074" s="15">
        <v>6.13</v>
      </c>
    </row>
    <row r="2075" spans="1:21" x14ac:dyDescent="0.3">
      <c r="A2075" s="16">
        <v>42409</v>
      </c>
      <c r="B2075" s="15">
        <v>4.9400000000000004</v>
      </c>
      <c r="T2075" s="16">
        <v>42402</v>
      </c>
      <c r="U2075" s="15">
        <v>6.33</v>
      </c>
    </row>
    <row r="2076" spans="1:21" x14ac:dyDescent="0.3">
      <c r="A2076" s="16">
        <v>42408</v>
      </c>
      <c r="B2076" s="15">
        <v>5.23</v>
      </c>
      <c r="T2076" s="16">
        <v>42401</v>
      </c>
      <c r="U2076" s="15">
        <v>6.21</v>
      </c>
    </row>
    <row r="2077" spans="1:21" x14ac:dyDescent="0.3">
      <c r="A2077" s="16">
        <v>42405</v>
      </c>
      <c r="B2077" s="15">
        <v>5.54</v>
      </c>
      <c r="T2077" s="16">
        <v>42398</v>
      </c>
      <c r="U2077" s="15">
        <v>6.6</v>
      </c>
    </row>
    <row r="2078" spans="1:21" x14ac:dyDescent="0.3">
      <c r="A2078" s="16">
        <v>42404</v>
      </c>
      <c r="B2078" s="15">
        <v>5.6</v>
      </c>
      <c r="T2078" s="16">
        <v>42397</v>
      </c>
      <c r="U2078" s="15">
        <v>6.63</v>
      </c>
    </row>
    <row r="2079" spans="1:21" x14ac:dyDescent="0.3">
      <c r="A2079" s="16">
        <v>42403</v>
      </c>
      <c r="B2079" s="15">
        <v>5.61</v>
      </c>
      <c r="T2079" s="16">
        <v>42396</v>
      </c>
      <c r="U2079" s="15">
        <v>6.47</v>
      </c>
    </row>
    <row r="2080" spans="1:21" x14ac:dyDescent="0.3">
      <c r="A2080" s="16">
        <v>42402</v>
      </c>
      <c r="B2080" s="15">
        <v>5.79</v>
      </c>
      <c r="T2080" s="16">
        <v>42395</v>
      </c>
      <c r="U2080" s="15">
        <v>6.64</v>
      </c>
    </row>
    <row r="2081" spans="1:21" x14ac:dyDescent="0.3">
      <c r="A2081" s="16">
        <v>42401</v>
      </c>
      <c r="B2081" s="15">
        <v>5.68</v>
      </c>
      <c r="T2081" s="16">
        <v>42394</v>
      </c>
      <c r="U2081" s="15">
        <v>6.45</v>
      </c>
    </row>
    <row r="2082" spans="1:21" x14ac:dyDescent="0.3">
      <c r="A2082" s="16">
        <v>42398</v>
      </c>
      <c r="B2082" s="15">
        <v>6.03</v>
      </c>
      <c r="T2082" s="16">
        <v>42391</v>
      </c>
      <c r="U2082" s="15">
        <v>6.92</v>
      </c>
    </row>
    <row r="2083" spans="1:21" x14ac:dyDescent="0.3">
      <c r="A2083" s="16">
        <v>42397</v>
      </c>
      <c r="B2083" s="15">
        <v>6.05</v>
      </c>
      <c r="T2083" s="16">
        <v>42390</v>
      </c>
      <c r="U2083" s="15">
        <v>6.78</v>
      </c>
    </row>
    <row r="2084" spans="1:21" x14ac:dyDescent="0.3">
      <c r="A2084" s="16">
        <v>42396</v>
      </c>
      <c r="B2084" s="15">
        <v>5.89</v>
      </c>
      <c r="T2084" s="16">
        <v>42389</v>
      </c>
      <c r="U2084" s="15">
        <v>6.93</v>
      </c>
    </row>
    <row r="2085" spans="1:21" x14ac:dyDescent="0.3">
      <c r="A2085" s="16">
        <v>42395</v>
      </c>
      <c r="B2085" s="15">
        <v>6.06</v>
      </c>
      <c r="T2085" s="16">
        <v>42388</v>
      </c>
      <c r="U2085" s="15">
        <v>7.45</v>
      </c>
    </row>
    <row r="2086" spans="1:21" x14ac:dyDescent="0.3">
      <c r="A2086" s="16">
        <v>42394</v>
      </c>
      <c r="B2086" s="15">
        <v>5.88</v>
      </c>
      <c r="T2086" s="16">
        <v>42387</v>
      </c>
      <c r="U2086" s="15">
        <v>7.35</v>
      </c>
    </row>
    <row r="2087" spans="1:21" x14ac:dyDescent="0.3">
      <c r="A2087" s="16">
        <v>42391</v>
      </c>
      <c r="B2087" s="15">
        <v>6.31</v>
      </c>
      <c r="T2087" s="16">
        <v>42384</v>
      </c>
      <c r="U2087" s="15">
        <v>7.31</v>
      </c>
    </row>
    <row r="2088" spans="1:21" x14ac:dyDescent="0.3">
      <c r="A2088" s="16">
        <v>42390</v>
      </c>
      <c r="B2088" s="15">
        <v>6.18</v>
      </c>
      <c r="T2088" s="16">
        <v>42383</v>
      </c>
      <c r="U2088" s="15">
        <v>7.71</v>
      </c>
    </row>
    <row r="2089" spans="1:21" x14ac:dyDescent="0.3">
      <c r="A2089" s="16">
        <v>42389</v>
      </c>
      <c r="B2089" s="15">
        <v>6.31</v>
      </c>
      <c r="T2089" s="16">
        <v>42382</v>
      </c>
      <c r="U2089" s="15">
        <v>7.88</v>
      </c>
    </row>
    <row r="2090" spans="1:21" x14ac:dyDescent="0.3">
      <c r="A2090" s="16">
        <v>42388</v>
      </c>
      <c r="B2090" s="15">
        <v>6.81</v>
      </c>
      <c r="T2090" s="16">
        <v>42381</v>
      </c>
      <c r="U2090" s="15">
        <v>7.74</v>
      </c>
    </row>
    <row r="2091" spans="1:21" x14ac:dyDescent="0.3">
      <c r="A2091" s="16">
        <v>42387</v>
      </c>
      <c r="B2091" s="15">
        <v>6.71</v>
      </c>
      <c r="T2091" s="16">
        <v>42380</v>
      </c>
      <c r="U2091" s="15">
        <v>7.75</v>
      </c>
    </row>
    <row r="2092" spans="1:21" x14ac:dyDescent="0.3">
      <c r="A2092" s="16">
        <v>42384</v>
      </c>
      <c r="B2092" s="15">
        <v>6.68</v>
      </c>
      <c r="T2092" s="16">
        <v>42377</v>
      </c>
      <c r="U2092" s="15">
        <v>8.0399999999999991</v>
      </c>
    </row>
    <row r="2093" spans="1:21" x14ac:dyDescent="0.3">
      <c r="A2093" s="16">
        <v>42383</v>
      </c>
      <c r="B2093" s="15">
        <v>7.08</v>
      </c>
      <c r="T2093" s="16">
        <v>42376</v>
      </c>
      <c r="U2093" s="15">
        <v>8.19</v>
      </c>
    </row>
    <row r="2094" spans="1:21" x14ac:dyDescent="0.3">
      <c r="A2094" s="16">
        <v>42382</v>
      </c>
      <c r="B2094" s="15">
        <v>7.25</v>
      </c>
      <c r="T2094" s="16">
        <v>42375</v>
      </c>
      <c r="U2094" s="15">
        <v>8.4</v>
      </c>
    </row>
    <row r="2095" spans="1:21" x14ac:dyDescent="0.3">
      <c r="A2095" s="16">
        <v>42381</v>
      </c>
      <c r="B2095" s="15">
        <v>7.1</v>
      </c>
      <c r="T2095" s="16">
        <v>42374</v>
      </c>
      <c r="U2095" s="15">
        <v>8.66</v>
      </c>
    </row>
    <row r="2096" spans="1:21" x14ac:dyDescent="0.3">
      <c r="A2096" s="16">
        <v>42380</v>
      </c>
      <c r="B2096" s="15">
        <v>7.14</v>
      </c>
      <c r="T2096" s="16">
        <v>42373</v>
      </c>
      <c r="U2096" s="15">
        <v>8.7100000000000009</v>
      </c>
    </row>
    <row r="2097" spans="1:21" x14ac:dyDescent="0.3">
      <c r="A2097" s="16">
        <v>42377</v>
      </c>
      <c r="B2097" s="15">
        <v>7.42</v>
      </c>
      <c r="T2097" s="16">
        <v>42369</v>
      </c>
      <c r="U2097" s="15">
        <v>8.89</v>
      </c>
    </row>
    <row r="2098" spans="1:21" x14ac:dyDescent="0.3">
      <c r="A2098" s="16">
        <v>42376</v>
      </c>
      <c r="B2098" s="15">
        <v>7.53</v>
      </c>
      <c r="T2098" s="16">
        <v>42368</v>
      </c>
      <c r="U2098" s="15">
        <v>8.8800000000000008</v>
      </c>
    </row>
    <row r="2099" spans="1:21" x14ac:dyDescent="0.3">
      <c r="A2099" s="16">
        <v>42375</v>
      </c>
      <c r="B2099" s="15">
        <v>7.76</v>
      </c>
      <c r="T2099" s="16">
        <v>42367</v>
      </c>
      <c r="U2099" s="15">
        <v>8.94</v>
      </c>
    </row>
    <row r="2100" spans="1:21" x14ac:dyDescent="0.3">
      <c r="A2100" s="16">
        <v>42374</v>
      </c>
      <c r="B2100" s="15">
        <v>8</v>
      </c>
      <c r="T2100" s="16">
        <v>42366</v>
      </c>
      <c r="U2100" s="15">
        <v>8.99</v>
      </c>
    </row>
    <row r="2101" spans="1:21" x14ac:dyDescent="0.3">
      <c r="A2101" s="16">
        <v>42373</v>
      </c>
      <c r="B2101" s="15">
        <v>8.0500000000000007</v>
      </c>
      <c r="T2101" s="16">
        <v>42362</v>
      </c>
      <c r="U2101" s="15">
        <v>8.8699999999999992</v>
      </c>
    </row>
    <row r="2102" spans="1:21" x14ac:dyDescent="0.3">
      <c r="A2102" s="16">
        <v>42368</v>
      </c>
      <c r="B2102" s="15">
        <v>8.2200000000000006</v>
      </c>
      <c r="T2102" s="16">
        <v>42361</v>
      </c>
      <c r="U2102" s="15">
        <v>8.89</v>
      </c>
    </row>
    <row r="2103" spans="1:21" x14ac:dyDescent="0.3">
      <c r="A2103" s="16">
        <v>42367</v>
      </c>
      <c r="B2103" s="15">
        <v>8.27</v>
      </c>
      <c r="T2103" s="16">
        <v>42360</v>
      </c>
      <c r="U2103" s="15">
        <v>8.93</v>
      </c>
    </row>
    <row r="2104" spans="1:21" x14ac:dyDescent="0.3">
      <c r="A2104" s="16">
        <v>42366</v>
      </c>
      <c r="B2104" s="15">
        <v>8.32</v>
      </c>
      <c r="T2104" s="16">
        <v>42359</v>
      </c>
      <c r="U2104" s="15">
        <v>8.8699999999999992</v>
      </c>
    </row>
    <row r="2105" spans="1:21" x14ac:dyDescent="0.3">
      <c r="A2105" s="16">
        <v>42361</v>
      </c>
      <c r="B2105" s="15">
        <v>8.2200000000000006</v>
      </c>
      <c r="T2105" s="16">
        <v>42356</v>
      </c>
      <c r="U2105" s="15">
        <v>8.74</v>
      </c>
    </row>
    <row r="2106" spans="1:21" x14ac:dyDescent="0.3">
      <c r="A2106" s="16">
        <v>42360</v>
      </c>
      <c r="B2106" s="15">
        <v>8.25</v>
      </c>
      <c r="T2106" s="16">
        <v>42355</v>
      </c>
      <c r="U2106" s="15">
        <v>8.75</v>
      </c>
    </row>
    <row r="2107" spans="1:21" x14ac:dyDescent="0.3">
      <c r="A2107" s="16">
        <v>42359</v>
      </c>
      <c r="B2107" s="15">
        <v>8.18</v>
      </c>
      <c r="T2107" s="16">
        <v>42354</v>
      </c>
      <c r="U2107" s="15">
        <v>8.82</v>
      </c>
    </row>
    <row r="2108" spans="1:21" x14ac:dyDescent="0.3">
      <c r="A2108" s="16">
        <v>42356</v>
      </c>
      <c r="B2108" s="15">
        <v>8.07</v>
      </c>
      <c r="T2108" s="16">
        <v>42353</v>
      </c>
      <c r="U2108" s="15">
        <v>8.8800000000000008</v>
      </c>
    </row>
    <row r="2109" spans="1:21" x14ac:dyDescent="0.3">
      <c r="A2109" s="16">
        <v>42355</v>
      </c>
      <c r="B2109" s="15">
        <v>8.07</v>
      </c>
      <c r="T2109" s="16">
        <v>42352</v>
      </c>
      <c r="U2109" s="15">
        <v>8.56</v>
      </c>
    </row>
    <row r="2110" spans="1:21" x14ac:dyDescent="0.3">
      <c r="A2110" s="16">
        <v>42354</v>
      </c>
      <c r="B2110" s="15">
        <v>8.1199999999999992</v>
      </c>
      <c r="T2110" s="16">
        <v>42349</v>
      </c>
      <c r="U2110" s="15">
        <v>8.5500000000000007</v>
      </c>
    </row>
    <row r="2111" spans="1:21" x14ac:dyDescent="0.3">
      <c r="A2111" s="16">
        <v>42353</v>
      </c>
      <c r="B2111" s="15">
        <v>8.19</v>
      </c>
      <c r="T2111" s="16">
        <v>42348</v>
      </c>
      <c r="U2111" s="15">
        <v>8.84</v>
      </c>
    </row>
    <row r="2112" spans="1:21" x14ac:dyDescent="0.3">
      <c r="A2112" s="16">
        <v>42352</v>
      </c>
      <c r="B2112" s="15">
        <v>8.09</v>
      </c>
      <c r="T2112" s="16">
        <v>42347</v>
      </c>
      <c r="U2112" s="15">
        <v>8.89</v>
      </c>
    </row>
    <row r="2113" spans="1:21" x14ac:dyDescent="0.3">
      <c r="A2113" s="16">
        <v>42349</v>
      </c>
      <c r="B2113" s="15">
        <v>8.07</v>
      </c>
      <c r="T2113" s="16">
        <v>42346</v>
      </c>
      <c r="U2113" s="15">
        <v>8.91</v>
      </c>
    </row>
    <row r="2114" spans="1:21" x14ac:dyDescent="0.3">
      <c r="A2114" s="16">
        <v>42348</v>
      </c>
      <c r="B2114" s="15">
        <v>8.36</v>
      </c>
      <c r="T2114" s="16">
        <v>42345</v>
      </c>
      <c r="U2114" s="15">
        <v>8.9</v>
      </c>
    </row>
    <row r="2115" spans="1:21" x14ac:dyDescent="0.3">
      <c r="A2115" s="16">
        <v>42347</v>
      </c>
      <c r="B2115" s="15">
        <v>8.4</v>
      </c>
      <c r="T2115" s="16">
        <v>42342</v>
      </c>
      <c r="U2115" s="15">
        <v>9.02</v>
      </c>
    </row>
    <row r="2116" spans="1:21" x14ac:dyDescent="0.3">
      <c r="A2116" s="16">
        <v>42346</v>
      </c>
      <c r="B2116" s="15">
        <v>8.42</v>
      </c>
      <c r="T2116" s="16">
        <v>42341</v>
      </c>
      <c r="U2116" s="15">
        <v>9.09</v>
      </c>
    </row>
    <row r="2117" spans="1:21" x14ac:dyDescent="0.3">
      <c r="A2117" s="16">
        <v>42345</v>
      </c>
      <c r="B2117" s="15">
        <v>8.42</v>
      </c>
      <c r="T2117" s="16">
        <v>42340</v>
      </c>
      <c r="U2117" s="15">
        <v>8.9700000000000006</v>
      </c>
    </row>
    <row r="2118" spans="1:21" x14ac:dyDescent="0.3">
      <c r="A2118" s="16">
        <v>42342</v>
      </c>
      <c r="B2118" s="15">
        <v>8.52</v>
      </c>
      <c r="T2118" s="16">
        <v>42339</v>
      </c>
      <c r="U2118" s="15">
        <v>9.0399999999999991</v>
      </c>
    </row>
    <row r="2119" spans="1:21" x14ac:dyDescent="0.3">
      <c r="A2119" s="16">
        <v>42341</v>
      </c>
      <c r="B2119" s="15">
        <v>8.58</v>
      </c>
      <c r="T2119" s="16">
        <v>42338</v>
      </c>
      <c r="U2119" s="15">
        <v>9.06</v>
      </c>
    </row>
    <row r="2120" spans="1:21" x14ac:dyDescent="0.3">
      <c r="A2120" s="16">
        <v>42340</v>
      </c>
      <c r="B2120" s="15">
        <v>8.49</v>
      </c>
      <c r="T2120" s="16">
        <v>42335</v>
      </c>
      <c r="U2120" s="15">
        <v>9.06</v>
      </c>
    </row>
    <row r="2121" spans="1:21" x14ac:dyDescent="0.3">
      <c r="A2121" s="16">
        <v>42339</v>
      </c>
      <c r="B2121" s="15">
        <v>8.5500000000000007</v>
      </c>
      <c r="T2121" s="16">
        <v>42334</v>
      </c>
      <c r="U2121" s="15">
        <v>9.07</v>
      </c>
    </row>
    <row r="2122" spans="1:21" x14ac:dyDescent="0.3">
      <c r="A2122" s="16">
        <v>42338</v>
      </c>
      <c r="B2122" s="15">
        <v>8.58</v>
      </c>
      <c r="T2122" s="16">
        <v>42333</v>
      </c>
      <c r="U2122" s="15">
        <v>9.1199999999999992</v>
      </c>
    </row>
    <row r="2123" spans="1:21" x14ac:dyDescent="0.3">
      <c r="A2123" s="16">
        <v>42335</v>
      </c>
      <c r="B2123" s="15">
        <v>8.56</v>
      </c>
      <c r="T2123" s="16">
        <v>42332</v>
      </c>
      <c r="U2123" s="15">
        <v>9.14</v>
      </c>
    </row>
    <row r="2124" spans="1:21" x14ac:dyDescent="0.3">
      <c r="A2124" s="16">
        <v>42334</v>
      </c>
      <c r="B2124" s="15">
        <v>8.58</v>
      </c>
      <c r="T2124" s="16">
        <v>42331</v>
      </c>
      <c r="U2124" s="15">
        <v>9.0500000000000007</v>
      </c>
    </row>
    <row r="2125" spans="1:21" x14ac:dyDescent="0.3">
      <c r="A2125" s="16">
        <v>42333</v>
      </c>
      <c r="B2125" s="15">
        <v>8.6199999999999992</v>
      </c>
      <c r="T2125" s="16">
        <v>42328</v>
      </c>
      <c r="U2125" s="15">
        <v>9</v>
      </c>
    </row>
    <row r="2126" spans="1:21" x14ac:dyDescent="0.3">
      <c r="A2126" s="16">
        <v>42332</v>
      </c>
      <c r="B2126" s="15">
        <v>8.65</v>
      </c>
      <c r="T2126" s="16">
        <v>42327</v>
      </c>
      <c r="U2126" s="15">
        <v>9.1199999999999992</v>
      </c>
    </row>
    <row r="2127" spans="1:21" x14ac:dyDescent="0.3">
      <c r="A2127" s="16">
        <v>42331</v>
      </c>
      <c r="B2127" s="15">
        <v>8.56</v>
      </c>
      <c r="T2127" s="16">
        <v>42326</v>
      </c>
      <c r="U2127" s="15">
        <v>9.07</v>
      </c>
    </row>
    <row r="2128" spans="1:21" x14ac:dyDescent="0.3">
      <c r="A2128" s="16">
        <v>42328</v>
      </c>
      <c r="B2128" s="15">
        <v>8.51</v>
      </c>
      <c r="T2128" s="16">
        <v>42325</v>
      </c>
      <c r="U2128" s="15">
        <v>9.1</v>
      </c>
    </row>
    <row r="2129" spans="1:21" x14ac:dyDescent="0.3">
      <c r="A2129" s="16">
        <v>42327</v>
      </c>
      <c r="B2129" s="15">
        <v>8.6199999999999992</v>
      </c>
      <c r="T2129" s="16">
        <v>42324</v>
      </c>
      <c r="U2129" s="15">
        <v>9.01</v>
      </c>
    </row>
    <row r="2130" spans="1:21" x14ac:dyDescent="0.3">
      <c r="A2130" s="16">
        <v>42326</v>
      </c>
      <c r="B2130" s="15">
        <v>8.58</v>
      </c>
      <c r="T2130" s="16">
        <v>42321</v>
      </c>
      <c r="U2130" s="15">
        <v>8.8800000000000008</v>
      </c>
    </row>
    <row r="2131" spans="1:21" x14ac:dyDescent="0.3">
      <c r="A2131" s="16">
        <v>42325</v>
      </c>
      <c r="B2131" s="15">
        <v>8.58</v>
      </c>
      <c r="T2131" s="16">
        <v>42320</v>
      </c>
      <c r="U2131" s="15">
        <v>8.85</v>
      </c>
    </row>
    <row r="2132" spans="1:21" x14ac:dyDescent="0.3">
      <c r="A2132" s="16">
        <v>42324</v>
      </c>
      <c r="B2132" s="15">
        <v>8.5</v>
      </c>
      <c r="T2132" s="16">
        <v>42319</v>
      </c>
      <c r="U2132" s="15">
        <v>8.93</v>
      </c>
    </row>
    <row r="2133" spans="1:21" x14ac:dyDescent="0.3">
      <c r="A2133" s="16">
        <v>42321</v>
      </c>
      <c r="B2133" s="15">
        <v>8.3800000000000008</v>
      </c>
      <c r="T2133" s="16">
        <v>42318</v>
      </c>
      <c r="U2133" s="15">
        <v>8.93</v>
      </c>
    </row>
    <row r="2134" spans="1:21" x14ac:dyDescent="0.3">
      <c r="A2134" s="16">
        <v>42320</v>
      </c>
      <c r="B2134" s="15">
        <v>8.36</v>
      </c>
      <c r="T2134" s="16">
        <v>42317</v>
      </c>
      <c r="U2134" s="15">
        <v>8.81</v>
      </c>
    </row>
    <row r="2135" spans="1:21" x14ac:dyDescent="0.3">
      <c r="A2135" s="16">
        <v>42319</v>
      </c>
      <c r="B2135" s="15">
        <v>8.43</v>
      </c>
      <c r="T2135" s="16">
        <v>42314</v>
      </c>
      <c r="U2135" s="15">
        <v>8.89</v>
      </c>
    </row>
    <row r="2136" spans="1:21" x14ac:dyDescent="0.3">
      <c r="A2136" s="16">
        <v>42318</v>
      </c>
      <c r="B2136" s="15">
        <v>8.42</v>
      </c>
      <c r="T2136" s="16">
        <v>42313</v>
      </c>
      <c r="U2136" s="15">
        <v>8.9499999999999993</v>
      </c>
    </row>
    <row r="2137" spans="1:21" x14ac:dyDescent="0.3">
      <c r="A2137" s="16">
        <v>42317</v>
      </c>
      <c r="B2137" s="15">
        <v>8.32</v>
      </c>
      <c r="T2137" s="16">
        <v>42312</v>
      </c>
      <c r="U2137" s="15">
        <v>8.89</v>
      </c>
    </row>
    <row r="2138" spans="1:21" x14ac:dyDescent="0.3">
      <c r="A2138" s="16">
        <v>42314</v>
      </c>
      <c r="B2138" s="15">
        <v>8.39</v>
      </c>
      <c r="T2138" s="16">
        <v>42311</v>
      </c>
      <c r="U2138" s="15">
        <v>8.94</v>
      </c>
    </row>
    <row r="2139" spans="1:21" x14ac:dyDescent="0.3">
      <c r="A2139" s="16">
        <v>42313</v>
      </c>
      <c r="B2139" s="15">
        <v>8.4499999999999993</v>
      </c>
      <c r="T2139" s="16">
        <v>42310</v>
      </c>
      <c r="U2139" s="15">
        <v>9.09</v>
      </c>
    </row>
    <row r="2140" spans="1:21" x14ac:dyDescent="0.3">
      <c r="A2140" s="16">
        <v>42312</v>
      </c>
      <c r="B2140" s="15">
        <v>8.3800000000000008</v>
      </c>
      <c r="T2140" s="16">
        <v>42307</v>
      </c>
      <c r="U2140" s="15">
        <v>9.1300000000000008</v>
      </c>
    </row>
    <row r="2141" spans="1:21" x14ac:dyDescent="0.3">
      <c r="A2141" s="16">
        <v>42311</v>
      </c>
      <c r="B2141" s="15">
        <v>8.44</v>
      </c>
      <c r="T2141" s="16">
        <v>42306</v>
      </c>
      <c r="U2141" s="15">
        <v>9.17</v>
      </c>
    </row>
    <row r="2142" spans="1:21" x14ac:dyDescent="0.3">
      <c r="A2142" s="16">
        <v>42310</v>
      </c>
      <c r="B2142" s="15">
        <v>8.58</v>
      </c>
      <c r="T2142" s="16">
        <v>42305</v>
      </c>
      <c r="U2142" s="15">
        <v>9.0500000000000007</v>
      </c>
    </row>
    <row r="2143" spans="1:21" x14ac:dyDescent="0.3">
      <c r="A2143" s="16">
        <v>42307</v>
      </c>
      <c r="B2143" s="15">
        <v>8.64</v>
      </c>
      <c r="T2143" s="16">
        <v>42304</v>
      </c>
      <c r="U2143" s="15">
        <v>9.09</v>
      </c>
    </row>
    <row r="2144" spans="1:21" x14ac:dyDescent="0.3">
      <c r="A2144" s="16">
        <v>42306</v>
      </c>
      <c r="B2144" s="15">
        <v>8.65</v>
      </c>
      <c r="T2144" s="16">
        <v>42303</v>
      </c>
      <c r="U2144" s="15">
        <v>9.14</v>
      </c>
    </row>
    <row r="2145" spans="1:21" x14ac:dyDescent="0.3">
      <c r="A2145" s="16">
        <v>42305</v>
      </c>
      <c r="B2145" s="15">
        <v>8.56</v>
      </c>
      <c r="T2145" s="16">
        <v>42300</v>
      </c>
      <c r="U2145" s="15">
        <v>9.11</v>
      </c>
    </row>
    <row r="2146" spans="1:21" x14ac:dyDescent="0.3">
      <c r="A2146" s="16">
        <v>42304</v>
      </c>
      <c r="B2146" s="15">
        <v>8.59</v>
      </c>
      <c r="T2146" s="16">
        <v>42299</v>
      </c>
      <c r="U2146" s="15">
        <v>8.9600000000000009</v>
      </c>
    </row>
    <row r="2147" spans="1:21" x14ac:dyDescent="0.3">
      <c r="A2147" s="16">
        <v>42303</v>
      </c>
      <c r="B2147" s="15">
        <v>8.64</v>
      </c>
      <c r="T2147" s="16">
        <v>42298</v>
      </c>
      <c r="U2147" s="15">
        <v>8.93</v>
      </c>
    </row>
    <row r="2148" spans="1:21" x14ac:dyDescent="0.3">
      <c r="A2148" s="16">
        <v>42300</v>
      </c>
      <c r="B2148" s="15">
        <v>8.6</v>
      </c>
      <c r="T2148" s="16">
        <v>42297</v>
      </c>
      <c r="U2148" s="15">
        <v>8.94</v>
      </c>
    </row>
    <row r="2149" spans="1:21" x14ac:dyDescent="0.3">
      <c r="A2149" s="16">
        <v>42299</v>
      </c>
      <c r="B2149" s="15">
        <v>8.4700000000000006</v>
      </c>
      <c r="T2149" s="16">
        <v>42296</v>
      </c>
      <c r="U2149" s="15">
        <v>8.82</v>
      </c>
    </row>
    <row r="2150" spans="1:21" x14ac:dyDescent="0.3">
      <c r="A2150" s="16">
        <v>42298</v>
      </c>
      <c r="B2150" s="15">
        <v>8.43</v>
      </c>
      <c r="T2150" s="16">
        <v>42293</v>
      </c>
      <c r="U2150" s="15">
        <v>8.8699999999999992</v>
      </c>
    </row>
    <row r="2151" spans="1:21" x14ac:dyDescent="0.3">
      <c r="A2151" s="16">
        <v>42297</v>
      </c>
      <c r="B2151" s="15">
        <v>8.44</v>
      </c>
      <c r="T2151" s="16">
        <v>42292</v>
      </c>
      <c r="U2151" s="15">
        <v>8.92</v>
      </c>
    </row>
    <row r="2152" spans="1:21" x14ac:dyDescent="0.3">
      <c r="A2152" s="16">
        <v>42296</v>
      </c>
      <c r="B2152" s="15">
        <v>8.34</v>
      </c>
      <c r="T2152" s="16">
        <v>42291</v>
      </c>
      <c r="U2152" s="15">
        <v>8.93</v>
      </c>
    </row>
    <row r="2153" spans="1:21" x14ac:dyDescent="0.3">
      <c r="A2153" s="16">
        <v>42293</v>
      </c>
      <c r="B2153" s="15">
        <v>8.3800000000000008</v>
      </c>
      <c r="T2153" s="16">
        <v>42290</v>
      </c>
      <c r="U2153" s="15">
        <v>8.81</v>
      </c>
    </row>
    <row r="2154" spans="1:21" x14ac:dyDescent="0.3">
      <c r="A2154" s="16">
        <v>42292</v>
      </c>
      <c r="B2154" s="15">
        <v>8.42</v>
      </c>
      <c r="T2154" s="16">
        <v>42289</v>
      </c>
      <c r="U2154" s="15">
        <v>8.7799999999999994</v>
      </c>
    </row>
    <row r="2155" spans="1:21" x14ac:dyDescent="0.3">
      <c r="A2155" s="16">
        <v>42291</v>
      </c>
      <c r="B2155" s="15">
        <v>8.42</v>
      </c>
      <c r="T2155" s="16">
        <v>42286</v>
      </c>
      <c r="U2155" s="15">
        <v>8.83</v>
      </c>
    </row>
    <row r="2156" spans="1:21" x14ac:dyDescent="0.3">
      <c r="A2156" s="16">
        <v>42290</v>
      </c>
      <c r="B2156" s="15">
        <v>8.33</v>
      </c>
      <c r="T2156" s="16">
        <v>42285</v>
      </c>
      <c r="U2156" s="15">
        <v>8.6</v>
      </c>
    </row>
    <row r="2157" spans="1:21" x14ac:dyDescent="0.3">
      <c r="A2157" s="16">
        <v>42289</v>
      </c>
      <c r="B2157" s="15">
        <v>8.2899999999999991</v>
      </c>
      <c r="T2157" s="16">
        <v>42284</v>
      </c>
      <c r="U2157" s="15">
        <v>8.58</v>
      </c>
    </row>
    <row r="2158" spans="1:21" x14ac:dyDescent="0.3">
      <c r="A2158" s="16">
        <v>42286</v>
      </c>
      <c r="B2158" s="15">
        <v>8.32</v>
      </c>
      <c r="T2158" s="16">
        <v>42283</v>
      </c>
      <c r="U2158" s="15">
        <v>8.69</v>
      </c>
    </row>
    <row r="2159" spans="1:21" x14ac:dyDescent="0.3">
      <c r="A2159" s="16">
        <v>42285</v>
      </c>
      <c r="B2159" s="15">
        <v>8.11</v>
      </c>
      <c r="T2159" s="16">
        <v>42282</v>
      </c>
      <c r="U2159" s="15">
        <v>8.69</v>
      </c>
    </row>
    <row r="2160" spans="1:21" x14ac:dyDescent="0.3">
      <c r="A2160" s="16">
        <v>42284</v>
      </c>
      <c r="B2160" s="15">
        <v>8.09</v>
      </c>
      <c r="T2160" s="16">
        <v>42279</v>
      </c>
      <c r="U2160" s="15">
        <v>8.6199999999999992</v>
      </c>
    </row>
    <row r="2161" spans="1:21" x14ac:dyDescent="0.3">
      <c r="A2161" s="16">
        <v>42283</v>
      </c>
      <c r="B2161" s="15">
        <v>8.19</v>
      </c>
      <c r="T2161" s="16">
        <v>42278</v>
      </c>
      <c r="U2161" s="15">
        <v>8.65</v>
      </c>
    </row>
    <row r="2162" spans="1:21" x14ac:dyDescent="0.3">
      <c r="A2162" s="16">
        <v>42282</v>
      </c>
      <c r="B2162" s="15">
        <v>8.18</v>
      </c>
      <c r="T2162" s="16">
        <v>42277</v>
      </c>
      <c r="U2162" s="15">
        <v>8.6300000000000008</v>
      </c>
    </row>
    <row r="2163" spans="1:21" x14ac:dyDescent="0.3">
      <c r="A2163" s="16">
        <v>42279</v>
      </c>
      <c r="B2163" s="15">
        <v>8.11</v>
      </c>
      <c r="T2163" s="16">
        <v>42276</v>
      </c>
      <c r="U2163" s="15">
        <v>8.4499999999999993</v>
      </c>
    </row>
    <row r="2164" spans="1:21" x14ac:dyDescent="0.3">
      <c r="A2164" s="16">
        <v>42278</v>
      </c>
      <c r="B2164" s="15">
        <v>8.14</v>
      </c>
      <c r="T2164" s="16">
        <v>42275</v>
      </c>
      <c r="U2164" s="15">
        <v>8.41</v>
      </c>
    </row>
    <row r="2165" spans="1:21" x14ac:dyDescent="0.3">
      <c r="A2165" s="16">
        <v>42277</v>
      </c>
      <c r="B2165" s="15">
        <v>8.1300000000000008</v>
      </c>
      <c r="T2165" s="16">
        <v>42272</v>
      </c>
      <c r="U2165" s="15">
        <v>8.49</v>
      </c>
    </row>
    <row r="2166" spans="1:21" x14ac:dyDescent="0.3">
      <c r="A2166" s="16">
        <v>42276</v>
      </c>
      <c r="B2166" s="15">
        <v>7.94</v>
      </c>
      <c r="T2166" s="16">
        <v>42271</v>
      </c>
      <c r="U2166" s="15">
        <v>8.5</v>
      </c>
    </row>
    <row r="2167" spans="1:21" x14ac:dyDescent="0.3">
      <c r="A2167" s="16">
        <v>42275</v>
      </c>
      <c r="B2167" s="15">
        <v>7.89</v>
      </c>
      <c r="T2167" s="16">
        <v>42270</v>
      </c>
      <c r="U2167" s="15">
        <v>8.57</v>
      </c>
    </row>
    <row r="2168" spans="1:21" x14ac:dyDescent="0.3">
      <c r="A2168" s="16">
        <v>42272</v>
      </c>
      <c r="B2168" s="15">
        <v>7.98</v>
      </c>
      <c r="T2168" s="16">
        <v>42269</v>
      </c>
      <c r="U2168" s="15">
        <v>8.52</v>
      </c>
    </row>
    <row r="2169" spans="1:21" x14ac:dyDescent="0.3">
      <c r="A2169" s="16">
        <v>42271</v>
      </c>
      <c r="B2169" s="15">
        <v>7.99</v>
      </c>
      <c r="T2169" s="16">
        <v>42268</v>
      </c>
      <c r="U2169" s="15">
        <v>8.49</v>
      </c>
    </row>
    <row r="2170" spans="1:21" x14ac:dyDescent="0.3">
      <c r="A2170" s="16">
        <v>42270</v>
      </c>
      <c r="B2170" s="15">
        <v>8.0500000000000007</v>
      </c>
      <c r="T2170" s="16">
        <v>42265</v>
      </c>
      <c r="U2170" s="15">
        <v>8.6199999999999992</v>
      </c>
    </row>
    <row r="2171" spans="1:21" x14ac:dyDescent="0.3">
      <c r="A2171" s="16">
        <v>42269</v>
      </c>
      <c r="B2171" s="15">
        <v>8</v>
      </c>
      <c r="T2171" s="16">
        <v>42264</v>
      </c>
      <c r="U2171" s="15">
        <v>8.73</v>
      </c>
    </row>
    <row r="2172" spans="1:21" x14ac:dyDescent="0.3">
      <c r="A2172" s="16">
        <v>42268</v>
      </c>
      <c r="B2172" s="15">
        <v>7.98</v>
      </c>
      <c r="T2172" s="16">
        <v>42263</v>
      </c>
      <c r="U2172" s="15">
        <v>8.74</v>
      </c>
    </row>
    <row r="2173" spans="1:21" x14ac:dyDescent="0.3">
      <c r="A2173" s="16">
        <v>42265</v>
      </c>
      <c r="B2173" s="15">
        <v>8.1</v>
      </c>
      <c r="T2173" s="16">
        <v>42262</v>
      </c>
      <c r="U2173" s="15">
        <v>8.68</v>
      </c>
    </row>
    <row r="2174" spans="1:21" x14ac:dyDescent="0.3">
      <c r="A2174" s="16">
        <v>42264</v>
      </c>
      <c r="B2174" s="15">
        <v>8.1999999999999993</v>
      </c>
      <c r="T2174" s="16">
        <v>42261</v>
      </c>
      <c r="U2174" s="15">
        <v>8.74</v>
      </c>
    </row>
    <row r="2175" spans="1:21" x14ac:dyDescent="0.3">
      <c r="A2175" s="16">
        <v>42263</v>
      </c>
      <c r="B2175" s="15">
        <v>8.2200000000000006</v>
      </c>
      <c r="T2175" s="16">
        <v>42258</v>
      </c>
      <c r="U2175" s="15">
        <v>8.77</v>
      </c>
    </row>
    <row r="2176" spans="1:21" x14ac:dyDescent="0.3">
      <c r="A2176" s="16">
        <v>42262</v>
      </c>
      <c r="B2176" s="15">
        <v>8.17</v>
      </c>
      <c r="T2176" s="16">
        <v>42257</v>
      </c>
      <c r="U2176" s="15">
        <v>8.7899999999999991</v>
      </c>
    </row>
    <row r="2177" spans="1:21" x14ac:dyDescent="0.3">
      <c r="A2177" s="16">
        <v>42261</v>
      </c>
      <c r="B2177" s="15">
        <v>8.2100000000000009</v>
      </c>
      <c r="T2177" s="16">
        <v>42256</v>
      </c>
      <c r="U2177" s="15">
        <v>8.7799999999999994</v>
      </c>
    </row>
    <row r="2178" spans="1:21" x14ac:dyDescent="0.3">
      <c r="A2178" s="16">
        <v>42258</v>
      </c>
      <c r="B2178" s="15">
        <v>8.2200000000000006</v>
      </c>
      <c r="T2178" s="16">
        <v>42255</v>
      </c>
      <c r="U2178" s="15">
        <v>8.73</v>
      </c>
    </row>
    <row r="2179" spans="1:21" x14ac:dyDescent="0.3">
      <c r="A2179" s="16">
        <v>42257</v>
      </c>
      <c r="B2179" s="15">
        <v>8.2799999999999994</v>
      </c>
      <c r="T2179" s="16">
        <v>42254</v>
      </c>
      <c r="U2179" s="15">
        <v>8.6</v>
      </c>
    </row>
    <row r="2180" spans="1:21" x14ac:dyDescent="0.3">
      <c r="A2180" s="16">
        <v>42256</v>
      </c>
      <c r="B2180" s="15">
        <v>8.26</v>
      </c>
      <c r="T2180" s="16">
        <v>42251</v>
      </c>
      <c r="U2180" s="15">
        <v>8.61</v>
      </c>
    </row>
    <row r="2181" spans="1:21" x14ac:dyDescent="0.3">
      <c r="A2181" s="16">
        <v>42255</v>
      </c>
      <c r="B2181" s="15">
        <v>8.2200000000000006</v>
      </c>
      <c r="T2181" s="16">
        <v>42250</v>
      </c>
      <c r="U2181" s="15">
        <v>8.69</v>
      </c>
    </row>
    <row r="2182" spans="1:21" x14ac:dyDescent="0.3">
      <c r="A2182" s="16">
        <v>42254</v>
      </c>
      <c r="B2182" s="15">
        <v>8.07</v>
      </c>
      <c r="T2182" s="16">
        <v>42249</v>
      </c>
      <c r="U2182" s="15">
        <v>8.64</v>
      </c>
    </row>
    <row r="2183" spans="1:21" x14ac:dyDescent="0.3">
      <c r="A2183" s="16">
        <v>42251</v>
      </c>
      <c r="B2183" s="15">
        <v>8.08</v>
      </c>
      <c r="T2183" s="16">
        <v>42248</v>
      </c>
      <c r="U2183" s="15">
        <v>8.5299999999999994</v>
      </c>
    </row>
    <row r="2184" spans="1:21" x14ac:dyDescent="0.3">
      <c r="A2184" s="16">
        <v>42250</v>
      </c>
      <c r="B2184" s="15">
        <v>8.16</v>
      </c>
      <c r="T2184" s="16">
        <v>42247</v>
      </c>
      <c r="U2184" s="15">
        <v>8.6</v>
      </c>
    </row>
    <row r="2185" spans="1:21" x14ac:dyDescent="0.3">
      <c r="A2185" s="16">
        <v>42249</v>
      </c>
      <c r="B2185" s="15">
        <v>8.09</v>
      </c>
      <c r="T2185" s="16">
        <v>42244</v>
      </c>
      <c r="U2185" s="15">
        <v>8.6300000000000008</v>
      </c>
    </row>
    <row r="2186" spans="1:21" x14ac:dyDescent="0.3">
      <c r="A2186" s="16">
        <v>42248</v>
      </c>
      <c r="B2186" s="15">
        <v>7.97</v>
      </c>
      <c r="T2186" s="16">
        <v>42243</v>
      </c>
      <c r="U2186" s="15">
        <v>8.57</v>
      </c>
    </row>
    <row r="2187" spans="1:21" x14ac:dyDescent="0.3">
      <c r="A2187" s="16">
        <v>42247</v>
      </c>
      <c r="B2187" s="15">
        <v>8.0399999999999991</v>
      </c>
      <c r="T2187" s="16">
        <v>42242</v>
      </c>
      <c r="U2187" s="15">
        <v>8.6199999999999992</v>
      </c>
    </row>
    <row r="2188" spans="1:21" x14ac:dyDescent="0.3">
      <c r="A2188" s="16">
        <v>42244</v>
      </c>
      <c r="B2188" s="15">
        <v>8.08</v>
      </c>
      <c r="T2188" s="16">
        <v>42241</v>
      </c>
      <c r="U2188" s="15">
        <v>8.77</v>
      </c>
    </row>
    <row r="2189" spans="1:21" x14ac:dyDescent="0.3">
      <c r="A2189" s="16">
        <v>42243</v>
      </c>
      <c r="B2189" s="15">
        <v>8.0399999999999991</v>
      </c>
      <c r="T2189" s="16">
        <v>42240</v>
      </c>
      <c r="U2189" s="15">
        <v>8.69</v>
      </c>
    </row>
    <row r="2190" spans="1:21" x14ac:dyDescent="0.3">
      <c r="A2190" s="16">
        <v>42242</v>
      </c>
      <c r="B2190" s="15">
        <v>8.09</v>
      </c>
      <c r="T2190" s="16">
        <v>42237</v>
      </c>
      <c r="U2190" s="15">
        <v>8.7200000000000006</v>
      </c>
    </row>
    <row r="2191" spans="1:21" x14ac:dyDescent="0.3">
      <c r="A2191" s="16">
        <v>42241</v>
      </c>
      <c r="B2191" s="15">
        <v>8.2200000000000006</v>
      </c>
      <c r="T2191" s="16">
        <v>42236</v>
      </c>
      <c r="U2191" s="15">
        <v>8.8800000000000008</v>
      </c>
    </row>
    <row r="2192" spans="1:21" x14ac:dyDescent="0.3">
      <c r="A2192" s="16">
        <v>42240</v>
      </c>
      <c r="B2192" s="15">
        <v>8.16</v>
      </c>
      <c r="T2192" s="16">
        <v>42235</v>
      </c>
      <c r="U2192" s="15">
        <v>8.86</v>
      </c>
    </row>
    <row r="2193" spans="1:21" x14ac:dyDescent="0.3">
      <c r="A2193" s="16">
        <v>42237</v>
      </c>
      <c r="B2193" s="15">
        <v>8.19</v>
      </c>
      <c r="T2193" s="16">
        <v>42234</v>
      </c>
      <c r="U2193" s="15">
        <v>8.7899999999999991</v>
      </c>
    </row>
    <row r="2194" spans="1:21" x14ac:dyDescent="0.3">
      <c r="A2194" s="16">
        <v>42236</v>
      </c>
      <c r="B2194" s="15">
        <v>8.3699999999999992</v>
      </c>
      <c r="T2194" s="16">
        <v>42233</v>
      </c>
      <c r="U2194" s="15">
        <v>8.76</v>
      </c>
    </row>
    <row r="2195" spans="1:21" x14ac:dyDescent="0.3">
      <c r="A2195" s="16">
        <v>42235</v>
      </c>
      <c r="B2195" s="15">
        <v>8.3000000000000007</v>
      </c>
      <c r="T2195" s="16">
        <v>42230</v>
      </c>
      <c r="U2195" s="15">
        <v>8.84</v>
      </c>
    </row>
    <row r="2196" spans="1:21" x14ac:dyDescent="0.3">
      <c r="A2196" s="16">
        <v>42234</v>
      </c>
      <c r="B2196" s="15">
        <v>8.24</v>
      </c>
      <c r="T2196" s="16">
        <v>42229</v>
      </c>
      <c r="U2196" s="15">
        <v>8.7100000000000009</v>
      </c>
    </row>
    <row r="2197" spans="1:21" x14ac:dyDescent="0.3">
      <c r="A2197" s="16">
        <v>42233</v>
      </c>
      <c r="B2197" s="15">
        <v>8.23</v>
      </c>
      <c r="T2197" s="16">
        <v>42228</v>
      </c>
      <c r="U2197" s="15">
        <v>8.7100000000000009</v>
      </c>
    </row>
    <row r="2198" spans="1:21" x14ac:dyDescent="0.3">
      <c r="A2198" s="16">
        <v>42230</v>
      </c>
      <c r="B2198" s="15">
        <v>8.32</v>
      </c>
      <c r="T2198" s="16">
        <v>42227</v>
      </c>
      <c r="U2198" s="15">
        <v>8.61</v>
      </c>
    </row>
    <row r="2199" spans="1:21" x14ac:dyDescent="0.3">
      <c r="A2199" s="16">
        <v>42229</v>
      </c>
      <c r="B2199" s="15">
        <v>8.17</v>
      </c>
      <c r="T2199" s="16">
        <v>42226</v>
      </c>
      <c r="U2199" s="15">
        <v>8.43</v>
      </c>
    </row>
    <row r="2200" spans="1:21" x14ac:dyDescent="0.3">
      <c r="A2200" s="16">
        <v>42228</v>
      </c>
      <c r="B2200" s="15">
        <v>8.16</v>
      </c>
      <c r="T2200" s="16">
        <v>42223</v>
      </c>
      <c r="U2200" s="15">
        <v>8.2899999999999991</v>
      </c>
    </row>
    <row r="2201" spans="1:21" x14ac:dyDescent="0.3">
      <c r="A2201" s="16">
        <v>42227</v>
      </c>
      <c r="B2201" s="15">
        <v>8.07</v>
      </c>
      <c r="T2201" s="16">
        <v>42222</v>
      </c>
      <c r="U2201" s="15">
        <v>8.35</v>
      </c>
    </row>
    <row r="2202" spans="1:21" x14ac:dyDescent="0.3">
      <c r="A2202" s="16">
        <v>42226</v>
      </c>
      <c r="B2202" s="15">
        <v>7.89</v>
      </c>
      <c r="T2202" s="16">
        <v>42221</v>
      </c>
      <c r="U2202" s="15">
        <v>8.34</v>
      </c>
    </row>
    <row r="2203" spans="1:21" x14ac:dyDescent="0.3">
      <c r="A2203" s="16">
        <v>42223</v>
      </c>
      <c r="B2203" s="15">
        <v>7.76</v>
      </c>
      <c r="T2203" s="16">
        <v>42220</v>
      </c>
      <c r="U2203" s="15">
        <v>8.42</v>
      </c>
    </row>
    <row r="2204" spans="1:21" x14ac:dyDescent="0.3">
      <c r="A2204" s="16">
        <v>42222</v>
      </c>
      <c r="B2204" s="15">
        <v>7.84</v>
      </c>
      <c r="T2204" s="16">
        <v>42219</v>
      </c>
      <c r="U2204" s="15">
        <v>8.4700000000000006</v>
      </c>
    </row>
    <row r="2205" spans="1:21" x14ac:dyDescent="0.3">
      <c r="A2205" s="16">
        <v>42221</v>
      </c>
      <c r="B2205" s="15">
        <v>7.81</v>
      </c>
      <c r="T2205" s="16">
        <v>42216</v>
      </c>
      <c r="U2205" s="15">
        <v>8.3800000000000008</v>
      </c>
    </row>
    <row r="2206" spans="1:21" x14ac:dyDescent="0.3">
      <c r="A2206" s="16">
        <v>42220</v>
      </c>
      <c r="B2206" s="15">
        <v>7.89</v>
      </c>
      <c r="T2206" s="16">
        <v>42215</v>
      </c>
      <c r="U2206" s="15">
        <v>8.39</v>
      </c>
    </row>
    <row r="2207" spans="1:21" x14ac:dyDescent="0.3">
      <c r="A2207" s="16">
        <v>42219</v>
      </c>
      <c r="B2207" s="15">
        <v>7.93</v>
      </c>
      <c r="T2207" s="16">
        <v>42214</v>
      </c>
      <c r="U2207" s="15">
        <v>8.58</v>
      </c>
    </row>
    <row r="2208" spans="1:21" x14ac:dyDescent="0.3">
      <c r="A2208" s="16">
        <v>42216</v>
      </c>
      <c r="B2208" s="15">
        <v>7.87</v>
      </c>
      <c r="T2208" s="16">
        <v>42213</v>
      </c>
      <c r="U2208" s="15">
        <v>8.5399999999999991</v>
      </c>
    </row>
    <row r="2209" spans="1:21" x14ac:dyDescent="0.3">
      <c r="A2209" s="16">
        <v>42215</v>
      </c>
      <c r="B2209" s="15">
        <v>7.87</v>
      </c>
      <c r="T2209" s="16">
        <v>42212</v>
      </c>
      <c r="U2209" s="15">
        <v>8.5500000000000007</v>
      </c>
    </row>
    <row r="2210" spans="1:21" x14ac:dyDescent="0.3">
      <c r="A2210" s="16">
        <v>42214</v>
      </c>
      <c r="B2210" s="15">
        <v>8.0399999999999991</v>
      </c>
      <c r="T2210" s="16">
        <v>42209</v>
      </c>
      <c r="U2210" s="15">
        <v>8.5399999999999991</v>
      </c>
    </row>
    <row r="2211" spans="1:21" x14ac:dyDescent="0.3">
      <c r="A2211" s="16">
        <v>42213</v>
      </c>
      <c r="B2211" s="15">
        <v>7.99</v>
      </c>
      <c r="T2211" s="16">
        <v>42208</v>
      </c>
      <c r="U2211" s="15">
        <v>8.61</v>
      </c>
    </row>
    <row r="2212" spans="1:21" x14ac:dyDescent="0.3">
      <c r="A2212" s="16">
        <v>42212</v>
      </c>
      <c r="B2212" s="15">
        <v>7.99</v>
      </c>
      <c r="T2212" s="16">
        <v>42207</v>
      </c>
      <c r="U2212" s="15">
        <v>8.49</v>
      </c>
    </row>
    <row r="2213" spans="1:21" x14ac:dyDescent="0.3">
      <c r="A2213" s="16">
        <v>42209</v>
      </c>
      <c r="B2213" s="15">
        <v>7.98</v>
      </c>
      <c r="T2213" s="16">
        <v>42206</v>
      </c>
      <c r="U2213" s="15">
        <v>8.5</v>
      </c>
    </row>
    <row r="2214" spans="1:21" x14ac:dyDescent="0.3">
      <c r="A2214" s="16">
        <v>42208</v>
      </c>
      <c r="B2214" s="15">
        <v>8.07</v>
      </c>
      <c r="T2214" s="16">
        <v>42205</v>
      </c>
      <c r="U2214" s="15">
        <v>8.52</v>
      </c>
    </row>
    <row r="2215" spans="1:21" x14ac:dyDescent="0.3">
      <c r="A2215" s="16">
        <v>42207</v>
      </c>
      <c r="B2215" s="15">
        <v>7.93</v>
      </c>
      <c r="T2215" s="16">
        <v>42202</v>
      </c>
      <c r="U2215" s="15">
        <v>8.27</v>
      </c>
    </row>
    <row r="2216" spans="1:21" x14ac:dyDescent="0.3">
      <c r="A2216" s="16">
        <v>42206</v>
      </c>
      <c r="B2216" s="15">
        <v>7.92</v>
      </c>
      <c r="T2216" s="16">
        <v>42201</v>
      </c>
      <c r="U2216" s="15">
        <v>8.19</v>
      </c>
    </row>
    <row r="2217" spans="1:21" x14ac:dyDescent="0.3">
      <c r="A2217" s="16">
        <v>42205</v>
      </c>
      <c r="B2217" s="15">
        <v>7.96</v>
      </c>
      <c r="T2217" s="16">
        <v>42200</v>
      </c>
      <c r="U2217" s="15">
        <v>8.2899999999999991</v>
      </c>
    </row>
    <row r="2218" spans="1:21" x14ac:dyDescent="0.3">
      <c r="A2218" s="16">
        <v>42202</v>
      </c>
      <c r="B2218" s="15">
        <v>7.7</v>
      </c>
      <c r="T2218" s="16">
        <v>42199</v>
      </c>
      <c r="U2218" s="15">
        <v>8.25</v>
      </c>
    </row>
    <row r="2219" spans="1:21" x14ac:dyDescent="0.3">
      <c r="A2219" s="16">
        <v>42201</v>
      </c>
      <c r="B2219" s="15">
        <v>7.64</v>
      </c>
      <c r="T2219" s="16">
        <v>42198</v>
      </c>
      <c r="U2219" s="15">
        <v>8.32</v>
      </c>
    </row>
    <row r="2220" spans="1:21" x14ac:dyDescent="0.3">
      <c r="A2220" s="16">
        <v>42200</v>
      </c>
      <c r="B2220" s="15">
        <v>7.75</v>
      </c>
      <c r="T2220" s="16">
        <v>42195</v>
      </c>
      <c r="U2220" s="15">
        <v>8.1300000000000008</v>
      </c>
    </row>
    <row r="2221" spans="1:21" x14ac:dyDescent="0.3">
      <c r="A2221" s="16">
        <v>42199</v>
      </c>
      <c r="B2221" s="15">
        <v>7.7</v>
      </c>
      <c r="T2221" s="16">
        <v>42194</v>
      </c>
      <c r="U2221" s="15">
        <v>8</v>
      </c>
    </row>
    <row r="2222" spans="1:21" x14ac:dyDescent="0.3">
      <c r="A2222" s="16">
        <v>42198</v>
      </c>
      <c r="B2222" s="15">
        <v>7.75</v>
      </c>
      <c r="T2222" s="16">
        <v>42193</v>
      </c>
      <c r="U2222" s="15">
        <v>7.96</v>
      </c>
    </row>
    <row r="2223" spans="1:21" x14ac:dyDescent="0.3">
      <c r="A2223" s="16">
        <v>42195</v>
      </c>
      <c r="B2223" s="15">
        <v>7.58</v>
      </c>
      <c r="T2223" s="16">
        <v>42192</v>
      </c>
      <c r="U2223" s="15">
        <v>7.97</v>
      </c>
    </row>
    <row r="2224" spans="1:21" x14ac:dyDescent="0.3">
      <c r="A2224" s="16">
        <v>42194</v>
      </c>
      <c r="B2224" s="15">
        <v>7.45</v>
      </c>
      <c r="T2224" s="16">
        <v>42191</v>
      </c>
      <c r="U2224" s="15">
        <v>7.9</v>
      </c>
    </row>
    <row r="2225" spans="1:21" x14ac:dyDescent="0.3">
      <c r="A2225" s="16">
        <v>42193</v>
      </c>
      <c r="B2225" s="15">
        <v>7.47</v>
      </c>
      <c r="T2225" s="16">
        <v>42188</v>
      </c>
      <c r="U2225" s="15">
        <v>7.97</v>
      </c>
    </row>
    <row r="2226" spans="1:21" x14ac:dyDescent="0.3">
      <c r="A2226" s="16">
        <v>42192</v>
      </c>
      <c r="B2226" s="15">
        <v>7.44</v>
      </c>
      <c r="T2226" s="16">
        <v>42187</v>
      </c>
      <c r="U2226" s="15">
        <v>7.97</v>
      </c>
    </row>
    <row r="2227" spans="1:21" x14ac:dyDescent="0.3">
      <c r="A2227" s="16">
        <v>42191</v>
      </c>
      <c r="B2227" s="15">
        <v>7.36</v>
      </c>
      <c r="T2227" s="16">
        <v>42186</v>
      </c>
      <c r="U2227" s="15">
        <v>8.01</v>
      </c>
    </row>
    <row r="2228" spans="1:21" x14ac:dyDescent="0.3">
      <c r="A2228" s="16">
        <v>42188</v>
      </c>
      <c r="B2228" s="15">
        <v>7.43</v>
      </c>
      <c r="T2228" s="16">
        <v>42185</v>
      </c>
      <c r="U2228" s="15">
        <v>7.96</v>
      </c>
    </row>
    <row r="2229" spans="1:21" x14ac:dyDescent="0.3">
      <c r="A2229" s="16">
        <v>42187</v>
      </c>
      <c r="B2229" s="15">
        <v>7.43</v>
      </c>
      <c r="T2229" s="16">
        <v>42184</v>
      </c>
      <c r="U2229" s="15">
        <v>7.88</v>
      </c>
    </row>
    <row r="2230" spans="1:21" x14ac:dyDescent="0.3">
      <c r="A2230" s="16">
        <v>42186</v>
      </c>
      <c r="B2230" s="15">
        <v>7.47</v>
      </c>
      <c r="T2230" s="16">
        <v>42181</v>
      </c>
      <c r="U2230" s="15">
        <v>8.07</v>
      </c>
    </row>
    <row r="2231" spans="1:21" x14ac:dyDescent="0.3">
      <c r="A2231" s="16">
        <v>42185</v>
      </c>
      <c r="B2231" s="15">
        <v>7.44</v>
      </c>
      <c r="T2231" s="16">
        <v>42180</v>
      </c>
      <c r="U2231" s="15">
        <v>8.1300000000000008</v>
      </c>
    </row>
    <row r="2232" spans="1:21" x14ac:dyDescent="0.3">
      <c r="A2232" s="16">
        <v>42184</v>
      </c>
      <c r="B2232" s="15">
        <v>7.36</v>
      </c>
      <c r="T2232" s="16">
        <v>42179</v>
      </c>
      <c r="U2232" s="15">
        <v>8.02</v>
      </c>
    </row>
    <row r="2233" spans="1:21" x14ac:dyDescent="0.3">
      <c r="A2233" s="16">
        <v>42181</v>
      </c>
      <c r="B2233" s="15">
        <v>7.52</v>
      </c>
      <c r="T2233" s="16">
        <v>42178</v>
      </c>
      <c r="U2233" s="15">
        <v>8.0299999999999994</v>
      </c>
    </row>
    <row r="2234" spans="1:21" x14ac:dyDescent="0.3">
      <c r="A2234" s="16">
        <v>42180</v>
      </c>
      <c r="B2234" s="15">
        <v>7.57</v>
      </c>
      <c r="T2234" s="16">
        <v>42177</v>
      </c>
      <c r="U2234" s="15">
        <v>8.01</v>
      </c>
    </row>
    <row r="2235" spans="1:21" x14ac:dyDescent="0.3">
      <c r="A2235" s="16">
        <v>42179</v>
      </c>
      <c r="B2235" s="15">
        <v>7.47</v>
      </c>
      <c r="T2235" s="16">
        <v>42174</v>
      </c>
      <c r="U2235" s="15">
        <v>7.97</v>
      </c>
    </row>
    <row r="2236" spans="1:21" x14ac:dyDescent="0.3">
      <c r="A2236" s="16">
        <v>42178</v>
      </c>
      <c r="B2236" s="15">
        <v>7.49</v>
      </c>
      <c r="T2236" s="16">
        <v>42173</v>
      </c>
      <c r="U2236" s="15">
        <v>8.01</v>
      </c>
    </row>
    <row r="2237" spans="1:21" x14ac:dyDescent="0.3">
      <c r="A2237" s="16">
        <v>42177</v>
      </c>
      <c r="B2237" s="15">
        <v>7.48</v>
      </c>
      <c r="T2237" s="16">
        <v>42172</v>
      </c>
      <c r="U2237" s="15">
        <v>8.0299999999999994</v>
      </c>
    </row>
    <row r="2238" spans="1:21" x14ac:dyDescent="0.3">
      <c r="A2238" s="16">
        <v>42174</v>
      </c>
      <c r="B2238" s="15">
        <v>7.41</v>
      </c>
      <c r="T2238" s="16">
        <v>42171</v>
      </c>
      <c r="U2238" s="15">
        <v>7.96</v>
      </c>
    </row>
    <row r="2239" spans="1:21" x14ac:dyDescent="0.3">
      <c r="A2239" s="16">
        <v>42173</v>
      </c>
      <c r="B2239" s="15">
        <v>7.45</v>
      </c>
      <c r="T2239" s="16">
        <v>42170</v>
      </c>
      <c r="U2239" s="15">
        <v>8.07</v>
      </c>
    </row>
    <row r="2240" spans="1:21" x14ac:dyDescent="0.3">
      <c r="A2240" s="16">
        <v>42172</v>
      </c>
      <c r="B2240" s="15">
        <v>7.46</v>
      </c>
      <c r="T2240" s="16">
        <v>42167</v>
      </c>
      <c r="U2240" s="15">
        <v>8.16</v>
      </c>
    </row>
    <row r="2241" spans="1:21" x14ac:dyDescent="0.3">
      <c r="A2241" s="16">
        <v>42171</v>
      </c>
      <c r="B2241" s="15">
        <v>7.42</v>
      </c>
      <c r="T2241" s="16">
        <v>42166</v>
      </c>
      <c r="U2241" s="15">
        <v>8.07</v>
      </c>
    </row>
    <row r="2242" spans="1:21" x14ac:dyDescent="0.3">
      <c r="A2242" s="16">
        <v>42170</v>
      </c>
      <c r="B2242" s="15">
        <v>7.53</v>
      </c>
      <c r="T2242" s="16">
        <v>42165</v>
      </c>
      <c r="U2242" s="15">
        <v>8.15</v>
      </c>
    </row>
    <row r="2243" spans="1:21" x14ac:dyDescent="0.3">
      <c r="A2243" s="16">
        <v>42167</v>
      </c>
      <c r="B2243" s="15">
        <v>7.59</v>
      </c>
      <c r="T2243" s="16">
        <v>42164</v>
      </c>
      <c r="U2243" s="15">
        <v>8.14</v>
      </c>
    </row>
    <row r="2244" spans="1:21" x14ac:dyDescent="0.3">
      <c r="A2244" s="16">
        <v>42166</v>
      </c>
      <c r="B2244" s="15">
        <v>7.52</v>
      </c>
      <c r="T2244" s="16">
        <v>42163</v>
      </c>
      <c r="U2244" s="15">
        <v>8.0299999999999994</v>
      </c>
    </row>
    <row r="2245" spans="1:21" x14ac:dyDescent="0.3">
      <c r="A2245" s="16">
        <v>42165</v>
      </c>
      <c r="B2245" s="15">
        <v>7.58</v>
      </c>
      <c r="T2245" s="16">
        <v>42160</v>
      </c>
      <c r="U2245" s="15">
        <v>7.99</v>
      </c>
    </row>
    <row r="2246" spans="1:21" x14ac:dyDescent="0.3">
      <c r="A2246" s="16">
        <v>42164</v>
      </c>
      <c r="B2246" s="15">
        <v>7.57</v>
      </c>
      <c r="T2246" s="16">
        <v>42159</v>
      </c>
      <c r="U2246" s="15">
        <v>7.98</v>
      </c>
    </row>
    <row r="2247" spans="1:21" x14ac:dyDescent="0.3">
      <c r="A2247" s="16">
        <v>42163</v>
      </c>
      <c r="B2247" s="15">
        <v>7.46</v>
      </c>
      <c r="T2247" s="16">
        <v>42158</v>
      </c>
      <c r="U2247" s="15">
        <v>8.07</v>
      </c>
    </row>
    <row r="2248" spans="1:21" x14ac:dyDescent="0.3">
      <c r="A2248" s="16">
        <v>42160</v>
      </c>
      <c r="B2248" s="15">
        <v>7.41</v>
      </c>
      <c r="T2248" s="16">
        <v>42157</v>
      </c>
      <c r="U2248" s="15">
        <v>8.0299999999999994</v>
      </c>
    </row>
    <row r="2249" spans="1:21" x14ac:dyDescent="0.3">
      <c r="A2249" s="16">
        <v>42159</v>
      </c>
      <c r="B2249" s="15">
        <v>7.4</v>
      </c>
      <c r="T2249" s="16">
        <v>42156</v>
      </c>
      <c r="U2249" s="15">
        <v>7.82</v>
      </c>
    </row>
    <row r="2250" spans="1:21" x14ac:dyDescent="0.3">
      <c r="A2250" s="16">
        <v>42158</v>
      </c>
      <c r="B2250" s="15">
        <v>7.49</v>
      </c>
      <c r="T2250" s="16">
        <v>42153</v>
      </c>
      <c r="U2250" s="15">
        <v>7.91</v>
      </c>
    </row>
    <row r="2251" spans="1:21" x14ac:dyDescent="0.3">
      <c r="A2251" s="16">
        <v>42157</v>
      </c>
      <c r="B2251" s="15">
        <v>7.44</v>
      </c>
      <c r="T2251" s="16">
        <v>42152</v>
      </c>
      <c r="U2251" s="15">
        <v>7.8</v>
      </c>
    </row>
    <row r="2252" spans="1:21" x14ac:dyDescent="0.3">
      <c r="A2252" s="16">
        <v>42156</v>
      </c>
      <c r="B2252" s="15">
        <v>7.24</v>
      </c>
      <c r="T2252" s="16">
        <v>42151</v>
      </c>
      <c r="U2252" s="15">
        <v>7.79</v>
      </c>
    </row>
    <row r="2253" spans="1:21" x14ac:dyDescent="0.3">
      <c r="A2253" s="16">
        <v>42153</v>
      </c>
      <c r="B2253" s="15">
        <v>7.31</v>
      </c>
      <c r="T2253" s="16">
        <v>42150</v>
      </c>
      <c r="U2253" s="15">
        <v>7.84</v>
      </c>
    </row>
    <row r="2254" spans="1:21" x14ac:dyDescent="0.3">
      <c r="A2254" s="16">
        <v>42152</v>
      </c>
      <c r="B2254" s="15">
        <v>7.19</v>
      </c>
      <c r="T2254" s="16">
        <v>42149</v>
      </c>
      <c r="U2254" s="15">
        <v>7.97</v>
      </c>
    </row>
    <row r="2255" spans="1:21" x14ac:dyDescent="0.3">
      <c r="A2255" s="16">
        <v>42151</v>
      </c>
      <c r="B2255" s="15">
        <v>7.18</v>
      </c>
      <c r="T2255" s="16">
        <v>42146</v>
      </c>
      <c r="U2255" s="15">
        <v>7.89</v>
      </c>
    </row>
    <row r="2256" spans="1:21" x14ac:dyDescent="0.3">
      <c r="A2256" s="16">
        <v>42150</v>
      </c>
      <c r="B2256" s="15">
        <v>7.23</v>
      </c>
      <c r="T2256" s="16">
        <v>42145</v>
      </c>
      <c r="U2256" s="15">
        <v>7.89</v>
      </c>
    </row>
    <row r="2257" spans="1:21" x14ac:dyDescent="0.3">
      <c r="A2257" s="16">
        <v>42146</v>
      </c>
      <c r="B2257" s="15">
        <v>7.28</v>
      </c>
      <c r="T2257" s="16">
        <v>42144</v>
      </c>
      <c r="U2257" s="15">
        <v>7.94</v>
      </c>
    </row>
    <row r="2258" spans="1:21" x14ac:dyDescent="0.3">
      <c r="A2258" s="16">
        <v>42145</v>
      </c>
      <c r="B2258" s="15">
        <v>7.31</v>
      </c>
      <c r="T2258" s="16">
        <v>42143</v>
      </c>
      <c r="U2258" s="15">
        <v>7.98</v>
      </c>
    </row>
    <row r="2259" spans="1:21" x14ac:dyDescent="0.3">
      <c r="A2259" s="16">
        <v>42144</v>
      </c>
      <c r="B2259" s="15">
        <v>7.35</v>
      </c>
      <c r="T2259" s="16">
        <v>42142</v>
      </c>
      <c r="U2259" s="15">
        <v>8.2100000000000009</v>
      </c>
    </row>
    <row r="2260" spans="1:21" x14ac:dyDescent="0.3">
      <c r="A2260" s="16">
        <v>42143</v>
      </c>
      <c r="B2260" s="15">
        <v>7.39</v>
      </c>
      <c r="T2260" s="16">
        <v>42139</v>
      </c>
      <c r="U2260" s="15">
        <v>8.18</v>
      </c>
    </row>
    <row r="2261" spans="1:21" x14ac:dyDescent="0.3">
      <c r="A2261" s="16">
        <v>42142</v>
      </c>
      <c r="B2261" s="15">
        <v>7.6</v>
      </c>
      <c r="T2261" s="16">
        <v>42138</v>
      </c>
      <c r="U2261" s="15">
        <v>8.16</v>
      </c>
    </row>
    <row r="2262" spans="1:21" x14ac:dyDescent="0.3">
      <c r="A2262" s="16">
        <v>42139</v>
      </c>
      <c r="B2262" s="15">
        <v>7.58</v>
      </c>
      <c r="T2262" s="16">
        <v>42137</v>
      </c>
      <c r="U2262" s="15">
        <v>8.26</v>
      </c>
    </row>
    <row r="2263" spans="1:21" x14ac:dyDescent="0.3">
      <c r="A2263" s="16">
        <v>42138</v>
      </c>
      <c r="B2263" s="15">
        <v>7.56</v>
      </c>
      <c r="T2263" s="16">
        <v>42136</v>
      </c>
      <c r="U2263" s="15">
        <v>8.1999999999999993</v>
      </c>
    </row>
    <row r="2264" spans="1:21" x14ac:dyDescent="0.3">
      <c r="A2264" s="16">
        <v>42137</v>
      </c>
      <c r="B2264" s="15">
        <v>7.61</v>
      </c>
      <c r="T2264" s="16">
        <v>42135</v>
      </c>
      <c r="U2264" s="15">
        <v>8.23</v>
      </c>
    </row>
    <row r="2265" spans="1:21" x14ac:dyDescent="0.3">
      <c r="A2265" s="16">
        <v>42136</v>
      </c>
      <c r="B2265" s="15">
        <v>7.63</v>
      </c>
      <c r="T2265" s="16">
        <v>42132</v>
      </c>
      <c r="U2265" s="15">
        <v>8.15</v>
      </c>
    </row>
    <row r="2266" spans="1:21" x14ac:dyDescent="0.3">
      <c r="A2266" s="16">
        <v>42135</v>
      </c>
      <c r="B2266" s="15">
        <v>7.62</v>
      </c>
      <c r="T2266" s="16">
        <v>42131</v>
      </c>
      <c r="U2266" s="15">
        <v>8.0399999999999991</v>
      </c>
    </row>
    <row r="2267" spans="1:21" x14ac:dyDescent="0.3">
      <c r="A2267" s="16">
        <v>42132</v>
      </c>
      <c r="B2267" s="15">
        <v>7.54</v>
      </c>
      <c r="T2267" s="16">
        <v>42130</v>
      </c>
      <c r="U2267" s="15">
        <v>8.14</v>
      </c>
    </row>
    <row r="2268" spans="1:21" x14ac:dyDescent="0.3">
      <c r="A2268" s="16">
        <v>42131</v>
      </c>
      <c r="B2268" s="15">
        <v>7.43</v>
      </c>
      <c r="T2268" s="16">
        <v>42129</v>
      </c>
      <c r="U2268" s="15">
        <v>8.15</v>
      </c>
    </row>
    <row r="2269" spans="1:21" x14ac:dyDescent="0.3">
      <c r="A2269" s="16">
        <v>42130</v>
      </c>
      <c r="B2269" s="15">
        <v>7.54</v>
      </c>
      <c r="T2269" s="16">
        <v>42128</v>
      </c>
      <c r="U2269" s="15">
        <v>8.18</v>
      </c>
    </row>
    <row r="2270" spans="1:21" x14ac:dyDescent="0.3">
      <c r="A2270" s="16">
        <v>42129</v>
      </c>
      <c r="B2270" s="15">
        <v>7.57</v>
      </c>
      <c r="T2270" s="16">
        <v>42125</v>
      </c>
      <c r="U2270" s="15">
        <v>8.08</v>
      </c>
    </row>
    <row r="2271" spans="1:21" x14ac:dyDescent="0.3">
      <c r="A2271" s="16">
        <v>42128</v>
      </c>
      <c r="B2271" s="15">
        <v>7.61</v>
      </c>
      <c r="T2271" s="16">
        <v>42124</v>
      </c>
      <c r="U2271" s="15">
        <v>7.99</v>
      </c>
    </row>
    <row r="2272" spans="1:21" x14ac:dyDescent="0.3">
      <c r="A2272" s="16">
        <v>42124</v>
      </c>
      <c r="B2272" s="15">
        <v>7.39</v>
      </c>
      <c r="T2272" s="16">
        <v>42123</v>
      </c>
      <c r="U2272" s="15">
        <v>8.07</v>
      </c>
    </row>
    <row r="2273" spans="1:21" x14ac:dyDescent="0.3">
      <c r="A2273" s="16">
        <v>42123</v>
      </c>
      <c r="B2273" s="15">
        <v>7.47</v>
      </c>
      <c r="T2273" s="16">
        <v>42122</v>
      </c>
      <c r="U2273" s="15">
        <v>7.96</v>
      </c>
    </row>
    <row r="2274" spans="1:21" x14ac:dyDescent="0.3">
      <c r="A2274" s="16">
        <v>42122</v>
      </c>
      <c r="B2274" s="15">
        <v>7.35</v>
      </c>
      <c r="T2274" s="16">
        <v>42121</v>
      </c>
      <c r="U2274" s="15">
        <v>7.76</v>
      </c>
    </row>
    <row r="2275" spans="1:21" x14ac:dyDescent="0.3">
      <c r="A2275" s="16">
        <v>42121</v>
      </c>
      <c r="B2275" s="15">
        <v>7.18</v>
      </c>
      <c r="T2275" s="16">
        <v>42118</v>
      </c>
      <c r="U2275" s="15">
        <v>7.89</v>
      </c>
    </row>
    <row r="2276" spans="1:21" x14ac:dyDescent="0.3">
      <c r="A2276" s="16">
        <v>42118</v>
      </c>
      <c r="B2276" s="15">
        <v>7.28</v>
      </c>
      <c r="T2276" s="16">
        <v>42117</v>
      </c>
      <c r="U2276" s="15">
        <v>7.85</v>
      </c>
    </row>
    <row r="2277" spans="1:21" x14ac:dyDescent="0.3">
      <c r="A2277" s="16">
        <v>42117</v>
      </c>
      <c r="B2277" s="15">
        <v>7.26</v>
      </c>
      <c r="T2277" s="16">
        <v>42116</v>
      </c>
      <c r="U2277" s="15">
        <v>7.7</v>
      </c>
    </row>
    <row r="2278" spans="1:21" x14ac:dyDescent="0.3">
      <c r="A2278" s="16">
        <v>42116</v>
      </c>
      <c r="B2278" s="15">
        <v>7.1</v>
      </c>
      <c r="T2278" s="16">
        <v>42115</v>
      </c>
      <c r="U2278" s="15">
        <v>7.7</v>
      </c>
    </row>
    <row r="2279" spans="1:21" x14ac:dyDescent="0.3">
      <c r="A2279" s="16">
        <v>42115</v>
      </c>
      <c r="B2279" s="15">
        <v>7.08</v>
      </c>
      <c r="T2279" s="16">
        <v>42114</v>
      </c>
      <c r="U2279" s="15">
        <v>7.73</v>
      </c>
    </row>
    <row r="2280" spans="1:21" x14ac:dyDescent="0.3">
      <c r="A2280" s="16">
        <v>42114</v>
      </c>
      <c r="B2280" s="15">
        <v>7.12</v>
      </c>
      <c r="T2280" s="16">
        <v>42111</v>
      </c>
      <c r="U2280" s="15">
        <v>7.43</v>
      </c>
    </row>
    <row r="2281" spans="1:21" x14ac:dyDescent="0.3">
      <c r="A2281" s="16">
        <v>42111</v>
      </c>
      <c r="B2281" s="15">
        <v>6.82</v>
      </c>
      <c r="T2281" s="16">
        <v>42110</v>
      </c>
      <c r="U2281" s="15">
        <v>7.46</v>
      </c>
    </row>
    <row r="2282" spans="1:21" x14ac:dyDescent="0.3">
      <c r="A2282" s="16">
        <v>42110</v>
      </c>
      <c r="B2282" s="15">
        <v>6.89</v>
      </c>
      <c r="T2282" s="16">
        <v>42109</v>
      </c>
      <c r="U2282" s="15">
        <v>7.43</v>
      </c>
    </row>
    <row r="2283" spans="1:21" x14ac:dyDescent="0.3">
      <c r="A2283" s="16">
        <v>42109</v>
      </c>
      <c r="B2283" s="15">
        <v>6.86</v>
      </c>
      <c r="T2283" s="16">
        <v>42108</v>
      </c>
      <c r="U2283" s="15">
        <v>7.38</v>
      </c>
    </row>
    <row r="2284" spans="1:21" x14ac:dyDescent="0.3">
      <c r="A2284" s="16">
        <v>42108</v>
      </c>
      <c r="B2284" s="15">
        <v>6.8</v>
      </c>
      <c r="T2284" s="16">
        <v>42107</v>
      </c>
      <c r="U2284" s="15">
        <v>7.38</v>
      </c>
    </row>
    <row r="2285" spans="1:21" x14ac:dyDescent="0.3">
      <c r="A2285" s="16">
        <v>42107</v>
      </c>
      <c r="B2285" s="15">
        <v>6.8</v>
      </c>
      <c r="T2285" s="16">
        <v>42104</v>
      </c>
      <c r="U2285" s="15">
        <v>7.51</v>
      </c>
    </row>
    <row r="2286" spans="1:21" x14ac:dyDescent="0.3">
      <c r="A2286" s="16">
        <v>42104</v>
      </c>
      <c r="B2286" s="15">
        <v>6.98</v>
      </c>
      <c r="T2286" s="16">
        <v>42103</v>
      </c>
      <c r="U2286" s="15">
        <v>7.58</v>
      </c>
    </row>
    <row r="2287" spans="1:21" x14ac:dyDescent="0.3">
      <c r="A2287" s="16">
        <v>42103</v>
      </c>
      <c r="B2287" s="15">
        <v>7.02</v>
      </c>
      <c r="T2287" s="16">
        <v>42102</v>
      </c>
      <c r="U2287" s="15">
        <v>7.7</v>
      </c>
    </row>
    <row r="2288" spans="1:21" x14ac:dyDescent="0.3">
      <c r="A2288" s="16">
        <v>42102</v>
      </c>
      <c r="B2288" s="15">
        <v>7.12</v>
      </c>
      <c r="T2288" s="16">
        <v>42101</v>
      </c>
      <c r="U2288" s="15">
        <v>7.69</v>
      </c>
    </row>
    <row r="2289" spans="1:21" x14ac:dyDescent="0.3">
      <c r="A2289" s="16">
        <v>42101</v>
      </c>
      <c r="B2289" s="15">
        <v>7.1</v>
      </c>
      <c r="T2289" s="16">
        <v>42096</v>
      </c>
      <c r="U2289" s="15">
        <v>7.73</v>
      </c>
    </row>
    <row r="2290" spans="1:21" x14ac:dyDescent="0.3">
      <c r="A2290" s="16">
        <v>42096</v>
      </c>
      <c r="B2290" s="15">
        <v>7.15</v>
      </c>
      <c r="T2290" s="16">
        <v>42095</v>
      </c>
      <c r="U2290" s="15">
        <v>7.73</v>
      </c>
    </row>
    <row r="2291" spans="1:21" x14ac:dyDescent="0.3">
      <c r="A2291" s="16">
        <v>42095</v>
      </c>
      <c r="B2291" s="15">
        <v>7.15</v>
      </c>
      <c r="T2291" s="16">
        <v>42094</v>
      </c>
      <c r="U2291" s="15">
        <v>7.54</v>
      </c>
    </row>
    <row r="2292" spans="1:21" x14ac:dyDescent="0.3">
      <c r="A2292" s="16">
        <v>42094</v>
      </c>
      <c r="B2292" s="15">
        <v>6.91</v>
      </c>
      <c r="T2292" s="16">
        <v>42093</v>
      </c>
      <c r="U2292" s="15">
        <v>7.5</v>
      </c>
    </row>
    <row r="2293" spans="1:21" x14ac:dyDescent="0.3">
      <c r="A2293" s="16">
        <v>42093</v>
      </c>
      <c r="B2293" s="15">
        <v>6.88</v>
      </c>
      <c r="T2293" s="16">
        <v>42090</v>
      </c>
      <c r="U2293" s="15">
        <v>7.37</v>
      </c>
    </row>
    <row r="2294" spans="1:21" x14ac:dyDescent="0.3">
      <c r="A2294" s="16">
        <v>42090</v>
      </c>
      <c r="B2294" s="15">
        <v>6.79</v>
      </c>
      <c r="T2294" s="16">
        <v>42089</v>
      </c>
      <c r="U2294" s="15">
        <v>7.57</v>
      </c>
    </row>
    <row r="2295" spans="1:21" x14ac:dyDescent="0.3">
      <c r="A2295" s="16">
        <v>42089</v>
      </c>
      <c r="B2295" s="15">
        <v>6.95</v>
      </c>
      <c r="T2295" s="16">
        <v>42088</v>
      </c>
      <c r="U2295" s="15">
        <v>7.58</v>
      </c>
    </row>
    <row r="2296" spans="1:21" x14ac:dyDescent="0.3">
      <c r="A2296" s="16">
        <v>42088</v>
      </c>
      <c r="B2296" s="15">
        <v>6.96</v>
      </c>
      <c r="T2296" s="16">
        <v>42087</v>
      </c>
      <c r="U2296" s="15">
        <v>7.65</v>
      </c>
    </row>
    <row r="2297" spans="1:21" x14ac:dyDescent="0.3">
      <c r="A2297" s="16">
        <v>42087</v>
      </c>
      <c r="B2297" s="15">
        <v>7.05</v>
      </c>
      <c r="T2297" s="16">
        <v>42086</v>
      </c>
      <c r="U2297" s="15">
        <v>7.67</v>
      </c>
    </row>
    <row r="2298" spans="1:21" x14ac:dyDescent="0.3">
      <c r="A2298" s="16">
        <v>42086</v>
      </c>
      <c r="B2298" s="15">
        <v>7.04</v>
      </c>
      <c r="T2298" s="16">
        <v>42083</v>
      </c>
      <c r="U2298" s="15">
        <v>7.67</v>
      </c>
    </row>
    <row r="2299" spans="1:21" x14ac:dyDescent="0.3">
      <c r="A2299" s="16">
        <v>42083</v>
      </c>
      <c r="B2299" s="15">
        <v>7.01</v>
      </c>
      <c r="T2299" s="16">
        <v>42082</v>
      </c>
      <c r="U2299" s="15">
        <v>7.27</v>
      </c>
    </row>
    <row r="2300" spans="1:21" x14ac:dyDescent="0.3">
      <c r="A2300" s="16">
        <v>42082</v>
      </c>
      <c r="B2300" s="15">
        <v>6.68</v>
      </c>
      <c r="T2300" s="16">
        <v>42081</v>
      </c>
      <c r="U2300" s="15">
        <v>7.34</v>
      </c>
    </row>
    <row r="2301" spans="1:21" x14ac:dyDescent="0.3">
      <c r="A2301" s="16">
        <v>42081</v>
      </c>
      <c r="B2301" s="15">
        <v>6.74</v>
      </c>
      <c r="T2301" s="16">
        <v>42080</v>
      </c>
      <c r="U2301" s="15">
        <v>7.34</v>
      </c>
    </row>
    <row r="2302" spans="1:21" x14ac:dyDescent="0.3">
      <c r="A2302" s="16">
        <v>42080</v>
      </c>
      <c r="B2302" s="15">
        <v>6.74</v>
      </c>
      <c r="T2302" s="16">
        <v>42079</v>
      </c>
      <c r="U2302" s="15">
        <v>7.11</v>
      </c>
    </row>
    <row r="2303" spans="1:21" x14ac:dyDescent="0.3">
      <c r="A2303" s="16">
        <v>42079</v>
      </c>
      <c r="B2303" s="15">
        <v>6.48</v>
      </c>
      <c r="T2303" s="16">
        <v>42076</v>
      </c>
      <c r="U2303" s="15">
        <v>7.07</v>
      </c>
    </row>
    <row r="2304" spans="1:21" x14ac:dyDescent="0.3">
      <c r="A2304" s="16">
        <v>42076</v>
      </c>
      <c r="B2304" s="15">
        <v>6.49</v>
      </c>
      <c r="T2304" s="16">
        <v>42075</v>
      </c>
      <c r="U2304" s="15">
        <v>7.03</v>
      </c>
    </row>
    <row r="2305" spans="1:21" x14ac:dyDescent="0.3">
      <c r="A2305" s="16">
        <v>42075</v>
      </c>
      <c r="B2305" s="15">
        <v>6.42</v>
      </c>
      <c r="T2305" s="16">
        <v>42074</v>
      </c>
      <c r="U2305" s="15">
        <v>7.38</v>
      </c>
    </row>
    <row r="2306" spans="1:21" x14ac:dyDescent="0.3">
      <c r="A2306" s="16">
        <v>42074</v>
      </c>
      <c r="B2306" s="15">
        <v>6.75</v>
      </c>
      <c r="T2306" s="16">
        <v>42073</v>
      </c>
      <c r="U2306" s="15">
        <v>7.43</v>
      </c>
    </row>
    <row r="2307" spans="1:21" x14ac:dyDescent="0.3">
      <c r="A2307" s="16">
        <v>42073</v>
      </c>
      <c r="B2307" s="15">
        <v>6.8</v>
      </c>
      <c r="T2307" s="16">
        <v>42072</v>
      </c>
      <c r="U2307" s="15">
        <v>7.3</v>
      </c>
    </row>
    <row r="2308" spans="1:21" x14ac:dyDescent="0.3">
      <c r="A2308" s="16">
        <v>42072</v>
      </c>
      <c r="B2308" s="15">
        <v>6.69</v>
      </c>
      <c r="T2308" s="16">
        <v>42069</v>
      </c>
      <c r="U2308" s="15">
        <v>7.43</v>
      </c>
    </row>
    <row r="2309" spans="1:21" x14ac:dyDescent="0.3">
      <c r="A2309" s="16">
        <v>42069</v>
      </c>
      <c r="B2309" s="15">
        <v>6.81</v>
      </c>
      <c r="T2309" s="16">
        <v>42068</v>
      </c>
      <c r="U2309" s="15">
        <v>7.39</v>
      </c>
    </row>
    <row r="2310" spans="1:21" x14ac:dyDescent="0.3">
      <c r="A2310" s="16">
        <v>42068</v>
      </c>
      <c r="B2310" s="15">
        <v>6.75</v>
      </c>
      <c r="T2310" s="16">
        <v>42067</v>
      </c>
      <c r="U2310" s="15">
        <v>7.68</v>
      </c>
    </row>
    <row r="2311" spans="1:21" x14ac:dyDescent="0.3">
      <c r="A2311" s="16">
        <v>42067</v>
      </c>
      <c r="B2311" s="15">
        <v>6.99</v>
      </c>
      <c r="T2311" s="16">
        <v>42066</v>
      </c>
      <c r="U2311" s="15">
        <v>7.37</v>
      </c>
    </row>
    <row r="2312" spans="1:21" x14ac:dyDescent="0.3">
      <c r="A2312" s="16">
        <v>42066</v>
      </c>
      <c r="B2312" s="15">
        <v>6.74</v>
      </c>
      <c r="T2312" s="16">
        <v>42065</v>
      </c>
      <c r="U2312" s="15">
        <v>7.6</v>
      </c>
    </row>
    <row r="2313" spans="1:21" x14ac:dyDescent="0.3">
      <c r="A2313" s="16">
        <v>42065</v>
      </c>
      <c r="B2313" s="15">
        <v>6.95</v>
      </c>
      <c r="T2313" s="16">
        <v>42062</v>
      </c>
      <c r="U2313" s="15">
        <v>7.77</v>
      </c>
    </row>
    <row r="2314" spans="1:21" x14ac:dyDescent="0.3">
      <c r="A2314" s="16">
        <v>42062</v>
      </c>
      <c r="B2314" s="15">
        <v>7.08</v>
      </c>
      <c r="T2314" s="16">
        <v>42061</v>
      </c>
      <c r="U2314" s="15">
        <v>7.74</v>
      </c>
    </row>
    <row r="2315" spans="1:21" x14ac:dyDescent="0.3">
      <c r="A2315" s="16">
        <v>42061</v>
      </c>
      <c r="B2315" s="15">
        <v>7.07</v>
      </c>
      <c r="T2315" s="16">
        <v>42060</v>
      </c>
      <c r="U2315" s="15">
        <v>8.09</v>
      </c>
    </row>
    <row r="2316" spans="1:21" x14ac:dyDescent="0.3">
      <c r="A2316" s="16">
        <v>42060</v>
      </c>
      <c r="B2316" s="15">
        <v>7.39</v>
      </c>
      <c r="T2316" s="16">
        <v>42059</v>
      </c>
      <c r="U2316" s="15">
        <v>8.16</v>
      </c>
    </row>
    <row r="2317" spans="1:21" x14ac:dyDescent="0.3">
      <c r="A2317" s="16">
        <v>42059</v>
      </c>
      <c r="B2317" s="15">
        <v>7.44</v>
      </c>
      <c r="T2317" s="16">
        <v>42058</v>
      </c>
      <c r="U2317" s="15">
        <v>8.43</v>
      </c>
    </row>
    <row r="2318" spans="1:21" x14ac:dyDescent="0.3">
      <c r="A2318" s="16">
        <v>42058</v>
      </c>
      <c r="B2318" s="15">
        <v>7.67</v>
      </c>
      <c r="T2318" s="16">
        <v>42055</v>
      </c>
      <c r="U2318" s="15">
        <v>8.0299999999999994</v>
      </c>
    </row>
    <row r="2319" spans="1:21" x14ac:dyDescent="0.3">
      <c r="A2319" s="16">
        <v>42055</v>
      </c>
      <c r="B2319" s="15">
        <v>7.31</v>
      </c>
      <c r="T2319" s="16">
        <v>42054</v>
      </c>
      <c r="U2319" s="15">
        <v>8.06</v>
      </c>
    </row>
    <row r="2320" spans="1:21" x14ac:dyDescent="0.3">
      <c r="A2320" s="16">
        <v>42054</v>
      </c>
      <c r="B2320" s="15">
        <v>7.34</v>
      </c>
      <c r="T2320" s="16">
        <v>42053</v>
      </c>
      <c r="U2320" s="15">
        <v>8.2200000000000006</v>
      </c>
    </row>
    <row r="2321" spans="1:21" x14ac:dyDescent="0.3">
      <c r="A2321" s="16">
        <v>42053</v>
      </c>
      <c r="B2321" s="15">
        <v>7.5</v>
      </c>
      <c r="T2321" s="16">
        <v>42052</v>
      </c>
      <c r="U2321" s="15">
        <v>8.1999999999999993</v>
      </c>
    </row>
    <row r="2322" spans="1:21" x14ac:dyDescent="0.3">
      <c r="A2322" s="16">
        <v>42052</v>
      </c>
      <c r="B2322" s="15">
        <v>7.48</v>
      </c>
      <c r="T2322" s="16">
        <v>42051</v>
      </c>
      <c r="U2322" s="15">
        <v>8.4</v>
      </c>
    </row>
    <row r="2323" spans="1:21" x14ac:dyDescent="0.3">
      <c r="A2323" s="16">
        <v>42051</v>
      </c>
      <c r="B2323" s="15">
        <v>7.66</v>
      </c>
      <c r="T2323" s="16">
        <v>42048</v>
      </c>
      <c r="U2323" s="15">
        <v>8.39</v>
      </c>
    </row>
    <row r="2324" spans="1:21" x14ac:dyDescent="0.3">
      <c r="A2324" s="16">
        <v>42048</v>
      </c>
      <c r="B2324" s="15">
        <v>7.63</v>
      </c>
      <c r="T2324" s="16">
        <v>42047</v>
      </c>
      <c r="U2324" s="15">
        <v>8.15</v>
      </c>
    </row>
    <row r="2325" spans="1:21" x14ac:dyDescent="0.3">
      <c r="A2325" s="16">
        <v>42047</v>
      </c>
      <c r="B2325" s="15">
        <v>7.4</v>
      </c>
      <c r="T2325" s="16">
        <v>42046</v>
      </c>
      <c r="U2325" s="15">
        <v>7.99</v>
      </c>
    </row>
    <row r="2326" spans="1:21" x14ac:dyDescent="0.3">
      <c r="A2326" s="16">
        <v>42046</v>
      </c>
      <c r="B2326" s="15">
        <v>7.22</v>
      </c>
      <c r="T2326" s="16">
        <v>42045</v>
      </c>
      <c r="U2326" s="15">
        <v>7.86</v>
      </c>
    </row>
    <row r="2327" spans="1:21" x14ac:dyDescent="0.3">
      <c r="A2327" s="16">
        <v>42045</v>
      </c>
      <c r="B2327" s="15">
        <v>7.08</v>
      </c>
      <c r="T2327" s="16">
        <v>42044</v>
      </c>
      <c r="U2327" s="15">
        <v>7.65</v>
      </c>
    </row>
    <row r="2328" spans="1:21" x14ac:dyDescent="0.3">
      <c r="A2328" s="16">
        <v>42044</v>
      </c>
      <c r="B2328" s="15">
        <v>6.92</v>
      </c>
      <c r="T2328" s="16">
        <v>42041</v>
      </c>
      <c r="U2328" s="15">
        <v>7.69</v>
      </c>
    </row>
    <row r="2329" spans="1:21" x14ac:dyDescent="0.3">
      <c r="A2329" s="16">
        <v>42041</v>
      </c>
      <c r="B2329" s="15">
        <v>6.95</v>
      </c>
      <c r="T2329" s="16">
        <v>42040</v>
      </c>
      <c r="U2329" s="15">
        <v>7.73</v>
      </c>
    </row>
    <row r="2330" spans="1:21" x14ac:dyDescent="0.3">
      <c r="A2330" s="16">
        <v>42040</v>
      </c>
      <c r="B2330" s="15">
        <v>7</v>
      </c>
      <c r="T2330" s="16">
        <v>42039</v>
      </c>
      <c r="U2330" s="15">
        <v>7.66</v>
      </c>
    </row>
    <row r="2331" spans="1:21" x14ac:dyDescent="0.3">
      <c r="A2331" s="16">
        <v>42039</v>
      </c>
      <c r="B2331" s="15">
        <v>6.91</v>
      </c>
      <c r="T2331" s="16">
        <v>42038</v>
      </c>
      <c r="U2331" s="15">
        <v>7.8</v>
      </c>
    </row>
    <row r="2332" spans="1:21" x14ac:dyDescent="0.3">
      <c r="A2332" s="16">
        <v>42038</v>
      </c>
      <c r="B2332" s="15">
        <v>7.07</v>
      </c>
      <c r="T2332" s="16">
        <v>42037</v>
      </c>
      <c r="U2332" s="15">
        <v>7.87</v>
      </c>
    </row>
    <row r="2333" spans="1:21" x14ac:dyDescent="0.3">
      <c r="A2333" s="16">
        <v>42037</v>
      </c>
      <c r="B2333" s="15">
        <v>7.12</v>
      </c>
      <c r="T2333" s="16">
        <v>42034</v>
      </c>
      <c r="U2333" s="15">
        <v>7.82</v>
      </c>
    </row>
    <row r="2334" spans="1:21" x14ac:dyDescent="0.3">
      <c r="A2334" s="16">
        <v>42034</v>
      </c>
      <c r="B2334" s="15">
        <v>7.08</v>
      </c>
      <c r="T2334" s="16">
        <v>42033</v>
      </c>
      <c r="U2334" s="15">
        <v>7.79</v>
      </c>
    </row>
    <row r="2335" spans="1:21" x14ac:dyDescent="0.3">
      <c r="A2335" s="16">
        <v>42033</v>
      </c>
      <c r="B2335" s="15">
        <v>7.06</v>
      </c>
      <c r="T2335" s="16">
        <v>42032</v>
      </c>
      <c r="U2335" s="15">
        <v>7.7</v>
      </c>
    </row>
    <row r="2336" spans="1:21" x14ac:dyDescent="0.3">
      <c r="A2336" s="16">
        <v>42032</v>
      </c>
      <c r="B2336" s="15">
        <v>6.95</v>
      </c>
      <c r="T2336" s="16">
        <v>42031</v>
      </c>
      <c r="U2336" s="15">
        <v>7.58</v>
      </c>
    </row>
    <row r="2337" spans="1:21" x14ac:dyDescent="0.3">
      <c r="A2337" s="16">
        <v>42031</v>
      </c>
      <c r="B2337" s="15">
        <v>6.83</v>
      </c>
      <c r="T2337" s="16">
        <v>42030</v>
      </c>
      <c r="U2337" s="15">
        <v>7.6</v>
      </c>
    </row>
    <row r="2338" spans="1:21" x14ac:dyDescent="0.3">
      <c r="A2338" s="16">
        <v>42030</v>
      </c>
      <c r="B2338" s="15">
        <v>6.85</v>
      </c>
      <c r="T2338" s="16">
        <v>42027</v>
      </c>
      <c r="U2338" s="15">
        <v>7.55</v>
      </c>
    </row>
    <row r="2339" spans="1:21" x14ac:dyDescent="0.3">
      <c r="A2339" s="16">
        <v>42027</v>
      </c>
      <c r="B2339" s="15">
        <v>6.8</v>
      </c>
      <c r="T2339" s="16">
        <v>42026</v>
      </c>
      <c r="U2339" s="15">
        <v>7.51</v>
      </c>
    </row>
    <row r="2340" spans="1:21" x14ac:dyDescent="0.3">
      <c r="A2340" s="16">
        <v>42026</v>
      </c>
      <c r="B2340" s="15">
        <v>6.79</v>
      </c>
      <c r="T2340" s="16">
        <v>42025</v>
      </c>
      <c r="U2340" s="15">
        <v>8.1300000000000008</v>
      </c>
    </row>
    <row r="2341" spans="1:21" x14ac:dyDescent="0.3">
      <c r="A2341" s="16">
        <v>42025</v>
      </c>
      <c r="B2341" s="15">
        <v>7.3</v>
      </c>
      <c r="T2341" s="16">
        <v>42024</v>
      </c>
      <c r="U2341" s="15">
        <v>7.95</v>
      </c>
    </row>
    <row r="2342" spans="1:21" x14ac:dyDescent="0.3">
      <c r="A2342" s="16">
        <v>42024</v>
      </c>
      <c r="B2342" s="15">
        <v>7.17</v>
      </c>
      <c r="T2342" s="16">
        <v>42023</v>
      </c>
      <c r="U2342" s="15">
        <v>8</v>
      </c>
    </row>
    <row r="2343" spans="1:21" x14ac:dyDescent="0.3">
      <c r="A2343" s="16">
        <v>42023</v>
      </c>
      <c r="B2343" s="15">
        <v>7.22</v>
      </c>
      <c r="T2343" s="16">
        <v>42020</v>
      </c>
      <c r="U2343" s="15">
        <v>7.92</v>
      </c>
    </row>
    <row r="2344" spans="1:21" x14ac:dyDescent="0.3">
      <c r="A2344" s="16">
        <v>42020</v>
      </c>
      <c r="B2344" s="15">
        <v>7.13</v>
      </c>
      <c r="T2344" s="16">
        <v>42019</v>
      </c>
      <c r="U2344" s="15">
        <v>7.91</v>
      </c>
    </row>
    <row r="2345" spans="1:21" x14ac:dyDescent="0.3">
      <c r="A2345" s="16">
        <v>42019</v>
      </c>
      <c r="B2345" s="15">
        <v>7.14</v>
      </c>
      <c r="T2345" s="16">
        <v>42018</v>
      </c>
      <c r="U2345" s="15">
        <v>7.96</v>
      </c>
    </row>
    <row r="2346" spans="1:21" x14ac:dyDescent="0.3">
      <c r="A2346" s="16">
        <v>42018</v>
      </c>
      <c r="B2346" s="15">
        <v>7.17</v>
      </c>
      <c r="T2346" s="16">
        <v>42017</v>
      </c>
      <c r="U2346" s="15">
        <v>8.09</v>
      </c>
    </row>
    <row r="2347" spans="1:21" x14ac:dyDescent="0.3">
      <c r="A2347" s="16">
        <v>42017</v>
      </c>
      <c r="B2347" s="15">
        <v>7.29</v>
      </c>
      <c r="T2347" s="16">
        <v>42016</v>
      </c>
      <c r="U2347" s="15">
        <v>7.49</v>
      </c>
    </row>
    <row r="2348" spans="1:21" x14ac:dyDescent="0.3">
      <c r="A2348" s="16">
        <v>42016</v>
      </c>
      <c r="B2348" s="15">
        <v>6.71</v>
      </c>
      <c r="T2348" s="16">
        <v>42013</v>
      </c>
      <c r="U2348" s="15">
        <v>7.48</v>
      </c>
    </row>
    <row r="2349" spans="1:21" x14ac:dyDescent="0.3">
      <c r="A2349" s="16">
        <v>42013</v>
      </c>
      <c r="B2349" s="15">
        <v>6.71</v>
      </c>
      <c r="T2349" s="16">
        <v>42012</v>
      </c>
      <c r="U2349" s="15">
        <v>7.59</v>
      </c>
    </row>
    <row r="2350" spans="1:21" x14ac:dyDescent="0.3">
      <c r="A2350" s="16">
        <v>42012</v>
      </c>
      <c r="B2350" s="15">
        <v>6.81</v>
      </c>
      <c r="T2350" s="16">
        <v>42011</v>
      </c>
      <c r="U2350" s="15">
        <v>7.56</v>
      </c>
    </row>
    <row r="2351" spans="1:21" x14ac:dyDescent="0.3">
      <c r="A2351" s="16">
        <v>42011</v>
      </c>
      <c r="B2351" s="15">
        <v>6.77</v>
      </c>
      <c r="T2351" s="16">
        <v>42010</v>
      </c>
      <c r="U2351" s="15">
        <v>7.58</v>
      </c>
    </row>
    <row r="2352" spans="1:21" x14ac:dyDescent="0.3">
      <c r="A2352" s="16">
        <v>42010</v>
      </c>
      <c r="B2352" s="15">
        <v>6.78</v>
      </c>
      <c r="T2352" s="16">
        <v>42009</v>
      </c>
      <c r="U2352" s="15">
        <v>7.72</v>
      </c>
    </row>
    <row r="2353" spans="1:21" x14ac:dyDescent="0.3">
      <c r="A2353" s="16">
        <v>42009</v>
      </c>
      <c r="B2353" s="15">
        <v>6.91</v>
      </c>
      <c r="T2353" s="16">
        <v>42006</v>
      </c>
      <c r="U2353" s="15">
        <v>7.83</v>
      </c>
    </row>
    <row r="2354" spans="1:21" x14ac:dyDescent="0.3">
      <c r="A2354" s="16">
        <v>42006</v>
      </c>
      <c r="B2354" s="15">
        <v>7.01</v>
      </c>
      <c r="T2354" s="16">
        <v>42004</v>
      </c>
      <c r="U2354" s="15">
        <v>8.09</v>
      </c>
    </row>
    <row r="2355" spans="1:21" x14ac:dyDescent="0.3">
      <c r="A2355" s="16">
        <v>42003</v>
      </c>
      <c r="B2355" s="15">
        <v>7.2</v>
      </c>
      <c r="T2355" s="16">
        <v>42003</v>
      </c>
      <c r="U2355" s="15">
        <v>8.06</v>
      </c>
    </row>
    <row r="2356" spans="1:21" x14ac:dyDescent="0.3">
      <c r="A2356" s="16">
        <v>41996</v>
      </c>
      <c r="B2356" s="15">
        <v>7.24</v>
      </c>
      <c r="T2356" s="16">
        <v>42002</v>
      </c>
      <c r="U2356" s="15">
        <v>8.09</v>
      </c>
    </row>
    <row r="2357" spans="1:21" x14ac:dyDescent="0.3">
      <c r="A2357" s="16">
        <v>41995</v>
      </c>
      <c r="B2357" s="15">
        <v>7.09</v>
      </c>
      <c r="T2357" s="16">
        <v>41997</v>
      </c>
      <c r="U2357" s="15">
        <v>8.2100000000000009</v>
      </c>
    </row>
    <row r="2358" spans="1:21" x14ac:dyDescent="0.3">
      <c r="A2358" s="16">
        <v>41992</v>
      </c>
      <c r="B2358" s="15">
        <v>7.05</v>
      </c>
      <c r="T2358" s="16">
        <v>41996</v>
      </c>
      <c r="U2358" s="15">
        <v>8.09</v>
      </c>
    </row>
    <row r="2359" spans="1:21" x14ac:dyDescent="0.3">
      <c r="A2359" s="16">
        <v>41991</v>
      </c>
      <c r="B2359" s="15">
        <v>7.03</v>
      </c>
      <c r="T2359" s="16">
        <v>41995</v>
      </c>
      <c r="U2359" s="15">
        <v>7.92</v>
      </c>
    </row>
    <row r="2360" spans="1:21" x14ac:dyDescent="0.3">
      <c r="A2360" s="16">
        <v>41990</v>
      </c>
      <c r="B2360" s="15">
        <v>6.97</v>
      </c>
      <c r="T2360" s="16">
        <v>41992</v>
      </c>
      <c r="U2360" s="15">
        <v>7.89</v>
      </c>
    </row>
    <row r="2361" spans="1:21" x14ac:dyDescent="0.3">
      <c r="A2361" s="16">
        <v>41989</v>
      </c>
      <c r="B2361" s="15">
        <v>6.89</v>
      </c>
      <c r="T2361" s="16">
        <v>41991</v>
      </c>
      <c r="U2361" s="15">
        <v>7.85</v>
      </c>
    </row>
    <row r="2362" spans="1:21" x14ac:dyDescent="0.3">
      <c r="A2362" s="16">
        <v>41988</v>
      </c>
      <c r="B2362" s="15">
        <v>6.87</v>
      </c>
      <c r="T2362" s="16">
        <v>41990</v>
      </c>
      <c r="U2362" s="15">
        <v>7.79</v>
      </c>
    </row>
    <row r="2363" spans="1:21" x14ac:dyDescent="0.3">
      <c r="A2363" s="16">
        <v>41985</v>
      </c>
      <c r="B2363" s="15">
        <v>6.66</v>
      </c>
      <c r="T2363" s="16">
        <v>41989</v>
      </c>
      <c r="U2363" s="15">
        <v>7.72</v>
      </c>
    </row>
    <row r="2364" spans="1:21" x14ac:dyDescent="0.3">
      <c r="A2364" s="16">
        <v>41984</v>
      </c>
      <c r="B2364" s="15">
        <v>6.71</v>
      </c>
      <c r="T2364" s="16">
        <v>41988</v>
      </c>
      <c r="U2364" s="15">
        <v>7.48</v>
      </c>
    </row>
    <row r="2365" spans="1:21" x14ac:dyDescent="0.3">
      <c r="A2365" s="16">
        <v>41983</v>
      </c>
      <c r="B2365" s="15">
        <v>6.54</v>
      </c>
      <c r="T2365" s="16">
        <v>41985</v>
      </c>
      <c r="U2365" s="15">
        <v>7.23</v>
      </c>
    </row>
    <row r="2366" spans="1:21" x14ac:dyDescent="0.3">
      <c r="A2366" s="16">
        <v>41982</v>
      </c>
      <c r="B2366" s="15">
        <v>6.74</v>
      </c>
      <c r="T2366" s="16">
        <v>41984</v>
      </c>
      <c r="U2366" s="15">
        <v>7.32</v>
      </c>
    </row>
    <row r="2367" spans="1:21" x14ac:dyDescent="0.3">
      <c r="A2367" s="16">
        <v>41981</v>
      </c>
      <c r="B2367" s="15">
        <v>6.67</v>
      </c>
      <c r="T2367" s="16">
        <v>41983</v>
      </c>
      <c r="U2367" s="15">
        <v>7.15</v>
      </c>
    </row>
    <row r="2368" spans="1:21" x14ac:dyDescent="0.3">
      <c r="A2368" s="16">
        <v>41978</v>
      </c>
      <c r="B2368" s="15">
        <v>6.66</v>
      </c>
      <c r="T2368" s="16">
        <v>41982</v>
      </c>
      <c r="U2368" s="15">
        <v>7.34</v>
      </c>
    </row>
    <row r="2369" spans="1:21" x14ac:dyDescent="0.3">
      <c r="A2369" s="16">
        <v>41977</v>
      </c>
      <c r="B2369" s="15">
        <v>6.84</v>
      </c>
      <c r="T2369" s="16">
        <v>41981</v>
      </c>
      <c r="U2369" s="15">
        <v>7.26</v>
      </c>
    </row>
    <row r="2370" spans="1:21" x14ac:dyDescent="0.3">
      <c r="A2370" s="16">
        <v>41976</v>
      </c>
      <c r="B2370" s="15">
        <v>6.9</v>
      </c>
      <c r="T2370" s="16">
        <v>41978</v>
      </c>
      <c r="U2370" s="15">
        <v>7.25</v>
      </c>
    </row>
    <row r="2371" spans="1:21" x14ac:dyDescent="0.3">
      <c r="A2371" s="16">
        <v>41975</v>
      </c>
      <c r="B2371" s="15">
        <v>6.86</v>
      </c>
      <c r="T2371" s="16">
        <v>41977</v>
      </c>
      <c r="U2371" s="15">
        <v>7.45</v>
      </c>
    </row>
    <row r="2372" spans="1:21" x14ac:dyDescent="0.3">
      <c r="A2372" s="16">
        <v>41974</v>
      </c>
      <c r="B2372" s="15">
        <v>7.07</v>
      </c>
      <c r="T2372" s="16">
        <v>41976</v>
      </c>
      <c r="U2372" s="15">
        <v>7.5</v>
      </c>
    </row>
    <row r="2373" spans="1:21" x14ac:dyDescent="0.3">
      <c r="A2373" s="16">
        <v>41971</v>
      </c>
      <c r="B2373" s="15">
        <v>7.03</v>
      </c>
      <c r="T2373" s="16">
        <v>41975</v>
      </c>
      <c r="U2373" s="15">
        <v>7.46</v>
      </c>
    </row>
    <row r="2374" spans="1:21" x14ac:dyDescent="0.3">
      <c r="A2374" s="16">
        <v>41970</v>
      </c>
      <c r="B2374" s="15">
        <v>7.09</v>
      </c>
      <c r="T2374" s="16">
        <v>41974</v>
      </c>
      <c r="U2374" s="15">
        <v>7.7</v>
      </c>
    </row>
    <row r="2375" spans="1:21" x14ac:dyDescent="0.3">
      <c r="A2375" s="16">
        <v>41969</v>
      </c>
      <c r="B2375" s="15">
        <v>7.17</v>
      </c>
      <c r="T2375" s="16">
        <v>41971</v>
      </c>
      <c r="U2375" s="15">
        <v>7.66</v>
      </c>
    </row>
    <row r="2376" spans="1:21" x14ac:dyDescent="0.3">
      <c r="A2376" s="16">
        <v>41968</v>
      </c>
      <c r="B2376" s="15">
        <v>7.12</v>
      </c>
      <c r="T2376" s="16">
        <v>41970</v>
      </c>
      <c r="U2376" s="15">
        <v>7.73</v>
      </c>
    </row>
    <row r="2377" spans="1:21" x14ac:dyDescent="0.3">
      <c r="A2377" s="16">
        <v>41967</v>
      </c>
      <c r="B2377" s="15">
        <v>7.05</v>
      </c>
      <c r="T2377" s="16">
        <v>41969</v>
      </c>
      <c r="U2377" s="15">
        <v>7.83</v>
      </c>
    </row>
    <row r="2378" spans="1:21" x14ac:dyDescent="0.3">
      <c r="A2378" s="16">
        <v>41964</v>
      </c>
      <c r="B2378" s="15">
        <v>6.98</v>
      </c>
      <c r="T2378" s="16">
        <v>41968</v>
      </c>
      <c r="U2378" s="15">
        <v>7.76</v>
      </c>
    </row>
    <row r="2379" spans="1:21" x14ac:dyDescent="0.3">
      <c r="A2379" s="16">
        <v>41963</v>
      </c>
      <c r="B2379" s="15">
        <v>6.95</v>
      </c>
      <c r="T2379" s="16">
        <v>41967</v>
      </c>
      <c r="U2379" s="15">
        <v>7.68</v>
      </c>
    </row>
    <row r="2380" spans="1:21" x14ac:dyDescent="0.3">
      <c r="A2380" s="16">
        <v>41962</v>
      </c>
      <c r="B2380" s="15">
        <v>7.03</v>
      </c>
      <c r="T2380" s="16">
        <v>41964</v>
      </c>
      <c r="U2380" s="15">
        <v>7.63</v>
      </c>
    </row>
    <row r="2381" spans="1:21" x14ac:dyDescent="0.3">
      <c r="A2381" s="16">
        <v>41961</v>
      </c>
      <c r="B2381" s="15">
        <v>7.02</v>
      </c>
      <c r="T2381" s="16">
        <v>41963</v>
      </c>
      <c r="U2381" s="15">
        <v>7.59</v>
      </c>
    </row>
    <row r="2382" spans="1:21" x14ac:dyDescent="0.3">
      <c r="A2382" s="16">
        <v>41960</v>
      </c>
      <c r="B2382" s="15">
        <v>6.88</v>
      </c>
      <c r="T2382" s="16">
        <v>41962</v>
      </c>
      <c r="U2382" s="15">
        <v>7.69</v>
      </c>
    </row>
    <row r="2383" spans="1:21" x14ac:dyDescent="0.3">
      <c r="A2383" s="16">
        <v>41957</v>
      </c>
      <c r="B2383" s="15">
        <v>6.61</v>
      </c>
      <c r="T2383" s="16">
        <v>41961</v>
      </c>
      <c r="U2383" s="15">
        <v>7.65</v>
      </c>
    </row>
    <row r="2384" spans="1:21" x14ac:dyDescent="0.3">
      <c r="A2384" s="16">
        <v>41956</v>
      </c>
      <c r="B2384" s="15">
        <v>6.78</v>
      </c>
      <c r="T2384" s="16">
        <v>41960</v>
      </c>
      <c r="U2384" s="15">
        <v>7.52</v>
      </c>
    </row>
    <row r="2385" spans="1:21" x14ac:dyDescent="0.3">
      <c r="A2385" s="16">
        <v>41955</v>
      </c>
      <c r="B2385" s="15">
        <v>6.83</v>
      </c>
      <c r="T2385" s="16">
        <v>41957</v>
      </c>
      <c r="U2385" s="15">
        <v>7.23</v>
      </c>
    </row>
    <row r="2386" spans="1:21" x14ac:dyDescent="0.3">
      <c r="A2386" s="16">
        <v>41954</v>
      </c>
      <c r="B2386" s="15">
        <v>6.79</v>
      </c>
      <c r="T2386" s="16">
        <v>41956</v>
      </c>
      <c r="U2386" s="15">
        <v>7.41</v>
      </c>
    </row>
    <row r="2387" spans="1:21" x14ac:dyDescent="0.3">
      <c r="A2387" s="16">
        <v>41953</v>
      </c>
      <c r="B2387" s="15">
        <v>6.7</v>
      </c>
      <c r="T2387" s="16">
        <v>41955</v>
      </c>
      <c r="U2387" s="15">
        <v>7.49</v>
      </c>
    </row>
    <row r="2388" spans="1:21" x14ac:dyDescent="0.3">
      <c r="A2388" s="16">
        <v>41950</v>
      </c>
      <c r="B2388" s="15">
        <v>6.73</v>
      </c>
      <c r="T2388" s="16">
        <v>41954</v>
      </c>
      <c r="U2388" s="15">
        <v>7.43</v>
      </c>
    </row>
    <row r="2389" spans="1:21" x14ac:dyDescent="0.3">
      <c r="A2389" s="16">
        <v>41949</v>
      </c>
      <c r="B2389" s="15">
        <v>6.63</v>
      </c>
      <c r="T2389" s="16">
        <v>41953</v>
      </c>
      <c r="U2389" s="15">
        <v>7.35</v>
      </c>
    </row>
    <row r="2390" spans="1:21" x14ac:dyDescent="0.3">
      <c r="A2390" s="16">
        <v>41948</v>
      </c>
      <c r="B2390" s="15">
        <v>6.63</v>
      </c>
      <c r="T2390" s="16">
        <v>41950</v>
      </c>
      <c r="U2390" s="15">
        <v>7.39</v>
      </c>
    </row>
    <row r="2391" spans="1:21" x14ac:dyDescent="0.3">
      <c r="A2391" s="16">
        <v>41947</v>
      </c>
      <c r="B2391" s="15">
        <v>6.47</v>
      </c>
      <c r="T2391" s="16">
        <v>41949</v>
      </c>
      <c r="U2391" s="15">
        <v>7.26</v>
      </c>
    </row>
    <row r="2392" spans="1:21" x14ac:dyDescent="0.3">
      <c r="A2392" s="16">
        <v>41946</v>
      </c>
      <c r="B2392" s="15">
        <v>6.55</v>
      </c>
      <c r="T2392" s="16">
        <v>41948</v>
      </c>
      <c r="U2392" s="15">
        <v>7.29</v>
      </c>
    </row>
    <row r="2393" spans="1:21" x14ac:dyDescent="0.3">
      <c r="A2393" s="16">
        <v>41943</v>
      </c>
      <c r="B2393" s="15">
        <v>6.33</v>
      </c>
      <c r="T2393" s="16">
        <v>41947</v>
      </c>
      <c r="U2393" s="15">
        <v>7.13</v>
      </c>
    </row>
    <row r="2394" spans="1:21" x14ac:dyDescent="0.3">
      <c r="A2394" s="16">
        <v>41942</v>
      </c>
      <c r="B2394" s="15">
        <v>6.4</v>
      </c>
      <c r="T2394" s="16">
        <v>41946</v>
      </c>
      <c r="U2394" s="15">
        <v>7.21</v>
      </c>
    </row>
    <row r="2395" spans="1:21" x14ac:dyDescent="0.3">
      <c r="A2395" s="16">
        <v>41941</v>
      </c>
      <c r="B2395" s="15">
        <v>6.4</v>
      </c>
      <c r="T2395" s="16">
        <v>41943</v>
      </c>
      <c r="U2395" s="15">
        <v>6.97</v>
      </c>
    </row>
    <row r="2396" spans="1:21" x14ac:dyDescent="0.3">
      <c r="A2396" s="16">
        <v>41940</v>
      </c>
      <c r="B2396" s="15">
        <v>6.17</v>
      </c>
      <c r="T2396" s="16">
        <v>41942</v>
      </c>
      <c r="U2396" s="15">
        <v>7.05</v>
      </c>
    </row>
    <row r="2397" spans="1:21" x14ac:dyDescent="0.3">
      <c r="A2397" s="16">
        <v>41939</v>
      </c>
      <c r="B2397" s="15">
        <v>6.29</v>
      </c>
      <c r="T2397" s="16">
        <v>41941</v>
      </c>
      <c r="U2397" s="15">
        <v>7.04</v>
      </c>
    </row>
    <row r="2398" spans="1:21" x14ac:dyDescent="0.3">
      <c r="A2398" s="16">
        <v>41936</v>
      </c>
      <c r="B2398" s="15">
        <v>6.38</v>
      </c>
      <c r="T2398" s="16">
        <v>41940</v>
      </c>
      <c r="U2398" s="15">
        <v>6.78</v>
      </c>
    </row>
    <row r="2399" spans="1:21" x14ac:dyDescent="0.3">
      <c r="A2399" s="16">
        <v>41935</v>
      </c>
      <c r="B2399" s="15">
        <v>6.32</v>
      </c>
      <c r="T2399" s="16">
        <v>41939</v>
      </c>
      <c r="U2399" s="15">
        <v>6.91</v>
      </c>
    </row>
    <row r="2400" spans="1:21" x14ac:dyDescent="0.3">
      <c r="A2400" s="16">
        <v>41934</v>
      </c>
      <c r="B2400" s="15">
        <v>6.21</v>
      </c>
      <c r="T2400" s="16">
        <v>41936</v>
      </c>
      <c r="U2400" s="15">
        <v>7.03</v>
      </c>
    </row>
    <row r="2401" spans="1:21" x14ac:dyDescent="0.3">
      <c r="A2401" s="16">
        <v>41933</v>
      </c>
      <c r="B2401" s="15">
        <v>6.16</v>
      </c>
      <c r="T2401" s="16">
        <v>41935</v>
      </c>
      <c r="U2401" s="15">
        <v>6.96</v>
      </c>
    </row>
    <row r="2402" spans="1:21" x14ac:dyDescent="0.3">
      <c r="A2402" s="16">
        <v>41932</v>
      </c>
      <c r="B2402" s="15">
        <v>6.1</v>
      </c>
      <c r="T2402" s="16">
        <v>41934</v>
      </c>
      <c r="U2402" s="15">
        <v>6.84</v>
      </c>
    </row>
    <row r="2403" spans="1:21" x14ac:dyDescent="0.3">
      <c r="A2403" s="16">
        <v>41929</v>
      </c>
      <c r="B2403" s="15">
        <v>6.12</v>
      </c>
      <c r="T2403" s="16">
        <v>41933</v>
      </c>
      <c r="U2403" s="15">
        <v>6.78</v>
      </c>
    </row>
    <row r="2404" spans="1:21" x14ac:dyDescent="0.3">
      <c r="A2404" s="16">
        <v>41928</v>
      </c>
      <c r="B2404" s="15">
        <v>6.19</v>
      </c>
      <c r="T2404" s="16">
        <v>41932</v>
      </c>
      <c r="U2404" s="15">
        <v>6.74</v>
      </c>
    </row>
    <row r="2405" spans="1:21" x14ac:dyDescent="0.3">
      <c r="A2405" s="16">
        <v>41927</v>
      </c>
      <c r="B2405" s="15">
        <v>6.14</v>
      </c>
      <c r="T2405" s="16">
        <v>41929</v>
      </c>
      <c r="U2405" s="15">
        <v>6.72</v>
      </c>
    </row>
    <row r="2406" spans="1:21" x14ac:dyDescent="0.3">
      <c r="A2406" s="16">
        <v>41926</v>
      </c>
      <c r="B2406" s="15">
        <v>6.07</v>
      </c>
      <c r="T2406" s="16">
        <v>41928</v>
      </c>
      <c r="U2406" s="15">
        <v>6.82</v>
      </c>
    </row>
    <row r="2407" spans="1:21" x14ac:dyDescent="0.3">
      <c r="A2407" s="16">
        <v>41925</v>
      </c>
      <c r="B2407" s="15">
        <v>6.04</v>
      </c>
      <c r="T2407" s="16">
        <v>41927</v>
      </c>
      <c r="U2407" s="15">
        <v>6.76</v>
      </c>
    </row>
    <row r="2408" spans="1:21" x14ac:dyDescent="0.3">
      <c r="A2408" s="16">
        <v>41922</v>
      </c>
      <c r="B2408" s="15">
        <v>6.02</v>
      </c>
      <c r="T2408" s="16">
        <v>41926</v>
      </c>
      <c r="U2408" s="15">
        <v>6.68</v>
      </c>
    </row>
    <row r="2409" spans="1:21" x14ac:dyDescent="0.3">
      <c r="A2409" s="16">
        <v>41921</v>
      </c>
      <c r="B2409" s="15">
        <v>6.1</v>
      </c>
      <c r="T2409" s="16">
        <v>41925</v>
      </c>
      <c r="U2409" s="15">
        <v>6.66</v>
      </c>
    </row>
    <row r="2410" spans="1:21" x14ac:dyDescent="0.3">
      <c r="A2410" s="16">
        <v>41920</v>
      </c>
      <c r="B2410" s="15">
        <v>6.04</v>
      </c>
      <c r="T2410" s="16">
        <v>41922</v>
      </c>
      <c r="U2410" s="15">
        <v>6.64</v>
      </c>
    </row>
    <row r="2411" spans="1:21" x14ac:dyDescent="0.3">
      <c r="A2411" s="16">
        <v>41919</v>
      </c>
      <c r="B2411" s="15">
        <v>5.7</v>
      </c>
      <c r="T2411" s="16">
        <v>41921</v>
      </c>
      <c r="U2411" s="15">
        <v>6.73</v>
      </c>
    </row>
    <row r="2412" spans="1:21" x14ac:dyDescent="0.3">
      <c r="A2412" s="16">
        <v>41918</v>
      </c>
      <c r="B2412" s="15">
        <v>5.64</v>
      </c>
      <c r="T2412" s="16">
        <v>41920</v>
      </c>
      <c r="U2412" s="15">
        <v>6.65</v>
      </c>
    </row>
    <row r="2413" spans="1:21" x14ac:dyDescent="0.3">
      <c r="A2413" s="16">
        <v>41915</v>
      </c>
      <c r="B2413" s="15">
        <v>5.64</v>
      </c>
      <c r="T2413" s="16">
        <v>41919</v>
      </c>
      <c r="U2413" s="15">
        <v>6.31</v>
      </c>
    </row>
    <row r="2414" spans="1:21" x14ac:dyDescent="0.3">
      <c r="A2414" s="16">
        <v>41914</v>
      </c>
      <c r="B2414" s="15">
        <v>5.66</v>
      </c>
      <c r="T2414" s="16">
        <v>41918</v>
      </c>
      <c r="U2414" s="15">
        <v>6.25</v>
      </c>
    </row>
    <row r="2415" spans="1:21" x14ac:dyDescent="0.3">
      <c r="A2415" s="16">
        <v>41913</v>
      </c>
      <c r="B2415" s="15">
        <v>5.79</v>
      </c>
      <c r="T2415" s="16">
        <v>41915</v>
      </c>
      <c r="U2415" s="15">
        <v>6.25</v>
      </c>
    </row>
    <row r="2416" spans="1:21" x14ac:dyDescent="0.3">
      <c r="A2416" s="16">
        <v>41912</v>
      </c>
      <c r="B2416" s="15">
        <v>5.82</v>
      </c>
      <c r="T2416" s="16">
        <v>41914</v>
      </c>
      <c r="U2416" s="15">
        <v>6.27</v>
      </c>
    </row>
    <row r="2417" spans="1:21" x14ac:dyDescent="0.3">
      <c r="A2417" s="16">
        <v>41911</v>
      </c>
      <c r="B2417" s="15">
        <v>5.76</v>
      </c>
      <c r="T2417" s="16">
        <v>41913</v>
      </c>
      <c r="U2417" s="15">
        <v>6.4</v>
      </c>
    </row>
    <row r="2418" spans="1:21" x14ac:dyDescent="0.3">
      <c r="A2418" s="16">
        <v>41908</v>
      </c>
      <c r="B2418" s="15">
        <v>5.91</v>
      </c>
      <c r="T2418" s="16">
        <v>41912</v>
      </c>
      <c r="U2418" s="15">
        <v>6.44</v>
      </c>
    </row>
    <row r="2419" spans="1:21" x14ac:dyDescent="0.3">
      <c r="A2419" s="16">
        <v>41907</v>
      </c>
      <c r="B2419" s="15">
        <v>5.79</v>
      </c>
      <c r="T2419" s="16">
        <v>41911</v>
      </c>
      <c r="U2419" s="15">
        <v>6.38</v>
      </c>
    </row>
    <row r="2420" spans="1:21" x14ac:dyDescent="0.3">
      <c r="A2420" s="16">
        <v>41906</v>
      </c>
      <c r="B2420" s="15">
        <v>5.81</v>
      </c>
      <c r="T2420" s="16">
        <v>41908</v>
      </c>
      <c r="U2420" s="15">
        <v>6.56</v>
      </c>
    </row>
    <row r="2421" spans="1:21" x14ac:dyDescent="0.3">
      <c r="A2421" s="16">
        <v>41905</v>
      </c>
      <c r="B2421" s="15">
        <v>5.66</v>
      </c>
      <c r="T2421" s="16">
        <v>41907</v>
      </c>
      <c r="U2421" s="15">
        <v>6.45</v>
      </c>
    </row>
    <row r="2422" spans="1:21" x14ac:dyDescent="0.3">
      <c r="A2422" s="16">
        <v>41904</v>
      </c>
      <c r="B2422" s="15">
        <v>6</v>
      </c>
      <c r="T2422" s="16">
        <v>41906</v>
      </c>
      <c r="U2422" s="15">
        <v>6.45</v>
      </c>
    </row>
    <row r="2423" spans="1:21" x14ac:dyDescent="0.3">
      <c r="A2423" s="16">
        <v>41901</v>
      </c>
      <c r="B2423" s="15">
        <v>6.01</v>
      </c>
      <c r="T2423" s="16">
        <v>41905</v>
      </c>
      <c r="U2423" s="15">
        <v>6.28</v>
      </c>
    </row>
    <row r="2424" spans="1:21" x14ac:dyDescent="0.3">
      <c r="A2424" s="16">
        <v>41900</v>
      </c>
      <c r="B2424" s="15">
        <v>5.98</v>
      </c>
      <c r="T2424" s="16">
        <v>41904</v>
      </c>
      <c r="U2424" s="15">
        <v>6.66</v>
      </c>
    </row>
    <row r="2425" spans="1:21" x14ac:dyDescent="0.3">
      <c r="A2425" s="16">
        <v>41899</v>
      </c>
      <c r="B2425" s="15">
        <v>5.88</v>
      </c>
      <c r="T2425" s="16">
        <v>41901</v>
      </c>
      <c r="U2425" s="15">
        <v>6.69</v>
      </c>
    </row>
    <row r="2426" spans="1:21" x14ac:dyDescent="0.3">
      <c r="A2426" s="16">
        <v>41898</v>
      </c>
      <c r="B2426" s="15">
        <v>5.79</v>
      </c>
      <c r="T2426" s="16">
        <v>41900</v>
      </c>
      <c r="U2426" s="15">
        <v>6.64</v>
      </c>
    </row>
    <row r="2427" spans="1:21" x14ac:dyDescent="0.3">
      <c r="A2427" s="16">
        <v>41897</v>
      </c>
      <c r="B2427" s="15">
        <v>5.92</v>
      </c>
      <c r="T2427" s="16">
        <v>41899</v>
      </c>
      <c r="U2427" s="15">
        <v>6.53</v>
      </c>
    </row>
    <row r="2428" spans="1:21" x14ac:dyDescent="0.3">
      <c r="A2428" s="16">
        <v>41894</v>
      </c>
      <c r="B2428" s="15">
        <v>6.03</v>
      </c>
      <c r="T2428" s="16">
        <v>41898</v>
      </c>
      <c r="U2428" s="15">
        <v>6.44</v>
      </c>
    </row>
    <row r="2429" spans="1:21" x14ac:dyDescent="0.3">
      <c r="A2429" s="16">
        <v>41893</v>
      </c>
      <c r="B2429" s="15">
        <v>6.1</v>
      </c>
      <c r="T2429" s="16">
        <v>41897</v>
      </c>
      <c r="U2429" s="15">
        <v>6.59</v>
      </c>
    </row>
    <row r="2430" spans="1:21" x14ac:dyDescent="0.3">
      <c r="A2430" s="16">
        <v>41892</v>
      </c>
      <c r="B2430" s="15">
        <v>6.07</v>
      </c>
      <c r="T2430" s="16">
        <v>41894</v>
      </c>
      <c r="U2430" s="15">
        <v>6.76</v>
      </c>
    </row>
    <row r="2431" spans="1:21" x14ac:dyDescent="0.3">
      <c r="A2431" s="16">
        <v>41891</v>
      </c>
      <c r="B2431" s="15">
        <v>6.12</v>
      </c>
      <c r="T2431" s="16">
        <v>41893</v>
      </c>
      <c r="U2431" s="15">
        <v>6.83</v>
      </c>
    </row>
    <row r="2432" spans="1:21" x14ac:dyDescent="0.3">
      <c r="A2432" s="16">
        <v>41890</v>
      </c>
      <c r="B2432" s="15">
        <v>6.27</v>
      </c>
      <c r="T2432" s="16">
        <v>41892</v>
      </c>
      <c r="U2432" s="15">
        <v>6.81</v>
      </c>
    </row>
    <row r="2433" spans="1:21" x14ac:dyDescent="0.3">
      <c r="A2433" s="16">
        <v>41887</v>
      </c>
      <c r="B2433" s="15">
        <v>6.22</v>
      </c>
      <c r="T2433" s="16">
        <v>41891</v>
      </c>
      <c r="U2433" s="15">
        <v>6.86</v>
      </c>
    </row>
    <row r="2434" spans="1:21" x14ac:dyDescent="0.3">
      <c r="A2434" s="16">
        <v>41886</v>
      </c>
      <c r="B2434" s="15">
        <v>6.1</v>
      </c>
      <c r="T2434" s="16">
        <v>41890</v>
      </c>
      <c r="U2434" s="15">
        <v>7.04</v>
      </c>
    </row>
    <row r="2435" spans="1:21" x14ac:dyDescent="0.3">
      <c r="A2435" s="16">
        <v>41885</v>
      </c>
      <c r="B2435" s="15">
        <v>6.32</v>
      </c>
      <c r="T2435" s="16">
        <v>41887</v>
      </c>
      <c r="U2435" s="15">
        <v>7.03</v>
      </c>
    </row>
    <row r="2436" spans="1:21" x14ac:dyDescent="0.3">
      <c r="A2436" s="16">
        <v>41884</v>
      </c>
      <c r="B2436" s="15">
        <v>6.38</v>
      </c>
      <c r="T2436" s="16">
        <v>41886</v>
      </c>
      <c r="U2436" s="15">
        <v>6.89</v>
      </c>
    </row>
    <row r="2437" spans="1:21" x14ac:dyDescent="0.3">
      <c r="A2437" s="16">
        <v>41883</v>
      </c>
      <c r="B2437" s="15">
        <v>6.38</v>
      </c>
      <c r="T2437" s="16">
        <v>41885</v>
      </c>
      <c r="U2437" s="15">
        <v>7.13</v>
      </c>
    </row>
    <row r="2438" spans="1:21" x14ac:dyDescent="0.3">
      <c r="A2438" s="16">
        <v>41880</v>
      </c>
      <c r="B2438" s="15">
        <v>6.38</v>
      </c>
      <c r="T2438" s="16">
        <v>41884</v>
      </c>
      <c r="U2438" s="15">
        <v>7.2</v>
      </c>
    </row>
    <row r="2439" spans="1:21" x14ac:dyDescent="0.3">
      <c r="A2439" s="16">
        <v>41879</v>
      </c>
      <c r="B2439" s="15">
        <v>6.43</v>
      </c>
      <c r="T2439" s="16">
        <v>41883</v>
      </c>
      <c r="U2439" s="15">
        <v>7.2</v>
      </c>
    </row>
    <row r="2440" spans="1:21" x14ac:dyDescent="0.3">
      <c r="A2440" s="16">
        <v>41878</v>
      </c>
      <c r="B2440" s="15">
        <v>6.35</v>
      </c>
      <c r="T2440" s="16">
        <v>41880</v>
      </c>
      <c r="U2440" s="15">
        <v>7.2</v>
      </c>
    </row>
    <row r="2441" spans="1:21" x14ac:dyDescent="0.3">
      <c r="A2441" s="16">
        <v>41877</v>
      </c>
      <c r="B2441" s="15">
        <v>6.3</v>
      </c>
      <c r="T2441" s="16">
        <v>41879</v>
      </c>
      <c r="U2441" s="15">
        <v>7.25</v>
      </c>
    </row>
    <row r="2442" spans="1:21" x14ac:dyDescent="0.3">
      <c r="A2442" s="16">
        <v>41876</v>
      </c>
      <c r="B2442" s="15">
        <v>6.31</v>
      </c>
      <c r="T2442" s="16">
        <v>41878</v>
      </c>
      <c r="U2442" s="15">
        <v>7.17</v>
      </c>
    </row>
    <row r="2443" spans="1:21" x14ac:dyDescent="0.3">
      <c r="A2443" s="16">
        <v>41873</v>
      </c>
      <c r="B2443" s="15">
        <v>6.34</v>
      </c>
      <c r="T2443" s="16">
        <v>41877</v>
      </c>
      <c r="U2443" s="15">
        <v>7.12</v>
      </c>
    </row>
    <row r="2444" spans="1:21" x14ac:dyDescent="0.3">
      <c r="A2444" s="16">
        <v>41872</v>
      </c>
      <c r="B2444" s="15">
        <v>6.32</v>
      </c>
      <c r="T2444" s="16">
        <v>41876</v>
      </c>
      <c r="U2444" s="15">
        <v>7.15</v>
      </c>
    </row>
    <row r="2445" spans="1:21" x14ac:dyDescent="0.3">
      <c r="A2445" s="16">
        <v>41871</v>
      </c>
      <c r="B2445" s="15">
        <v>6.38</v>
      </c>
      <c r="T2445" s="16">
        <v>41873</v>
      </c>
      <c r="U2445" s="15">
        <v>7.17</v>
      </c>
    </row>
    <row r="2446" spans="1:21" x14ac:dyDescent="0.3">
      <c r="A2446" s="16">
        <v>41870</v>
      </c>
      <c r="B2446" s="15">
        <v>6.42</v>
      </c>
      <c r="T2446" s="16">
        <v>41872</v>
      </c>
      <c r="U2446" s="15">
        <v>7.16</v>
      </c>
    </row>
    <row r="2447" spans="1:21" x14ac:dyDescent="0.3">
      <c r="A2447" s="16">
        <v>41869</v>
      </c>
      <c r="B2447" s="15">
        <v>6.34</v>
      </c>
      <c r="T2447" s="16">
        <v>41871</v>
      </c>
      <c r="U2447" s="15">
        <v>7.24</v>
      </c>
    </row>
    <row r="2448" spans="1:21" x14ac:dyDescent="0.3">
      <c r="A2448" s="16">
        <v>41866</v>
      </c>
      <c r="B2448" s="15">
        <v>6.36</v>
      </c>
      <c r="T2448" s="16">
        <v>41870</v>
      </c>
      <c r="U2448" s="15">
        <v>7.27</v>
      </c>
    </row>
    <row r="2449" spans="1:21" x14ac:dyDescent="0.3">
      <c r="A2449" s="16">
        <v>41865</v>
      </c>
      <c r="B2449" s="15">
        <v>6.14</v>
      </c>
      <c r="T2449" s="16">
        <v>41869</v>
      </c>
      <c r="U2449" s="15">
        <v>7.17</v>
      </c>
    </row>
    <row r="2450" spans="1:21" x14ac:dyDescent="0.3">
      <c r="A2450" s="16">
        <v>41864</v>
      </c>
      <c r="B2450" s="15">
        <v>6.17</v>
      </c>
      <c r="T2450" s="16">
        <v>41866</v>
      </c>
      <c r="U2450" s="15">
        <v>7.21</v>
      </c>
    </row>
    <row r="2451" spans="1:21" x14ac:dyDescent="0.3">
      <c r="A2451" s="16">
        <v>41863</v>
      </c>
      <c r="B2451" s="15">
        <v>6.04</v>
      </c>
      <c r="T2451" s="16">
        <v>41865</v>
      </c>
      <c r="U2451" s="15">
        <v>7.05</v>
      </c>
    </row>
    <row r="2452" spans="1:21" x14ac:dyDescent="0.3">
      <c r="A2452" s="16">
        <v>41862</v>
      </c>
      <c r="B2452" s="15">
        <v>6.06</v>
      </c>
      <c r="T2452" s="16">
        <v>41864</v>
      </c>
      <c r="U2452" s="15">
        <v>7.05</v>
      </c>
    </row>
    <row r="2453" spans="1:21" x14ac:dyDescent="0.3">
      <c r="A2453" s="16">
        <v>41859</v>
      </c>
      <c r="B2453" s="15">
        <v>5.93</v>
      </c>
      <c r="T2453" s="16">
        <v>41863</v>
      </c>
      <c r="U2453" s="15">
        <v>6.92</v>
      </c>
    </row>
    <row r="2454" spans="1:21" x14ac:dyDescent="0.3">
      <c r="A2454" s="16">
        <v>41858</v>
      </c>
      <c r="B2454" s="15">
        <v>5.94</v>
      </c>
      <c r="T2454" s="16">
        <v>41862</v>
      </c>
      <c r="U2454" s="15">
        <v>6.94</v>
      </c>
    </row>
    <row r="2455" spans="1:21" x14ac:dyDescent="0.3">
      <c r="A2455" s="16">
        <v>41857</v>
      </c>
      <c r="B2455" s="15">
        <v>6.19</v>
      </c>
      <c r="T2455" s="16">
        <v>41859</v>
      </c>
      <c r="U2455" s="15">
        <v>6.75</v>
      </c>
    </row>
    <row r="2456" spans="1:21" x14ac:dyDescent="0.3">
      <c r="A2456" s="16">
        <v>41856</v>
      </c>
      <c r="B2456" s="15">
        <v>6.18</v>
      </c>
      <c r="T2456" s="16">
        <v>41858</v>
      </c>
      <c r="U2456" s="15">
        <v>6.74</v>
      </c>
    </row>
    <row r="2457" spans="1:21" x14ac:dyDescent="0.3">
      <c r="A2457" s="16">
        <v>41855</v>
      </c>
      <c r="B2457" s="15">
        <v>6.24</v>
      </c>
      <c r="T2457" s="16">
        <v>41857</v>
      </c>
      <c r="U2457" s="15">
        <v>7.03</v>
      </c>
    </row>
    <row r="2458" spans="1:21" x14ac:dyDescent="0.3">
      <c r="A2458" s="16">
        <v>41852</v>
      </c>
      <c r="B2458" s="15">
        <v>6.26</v>
      </c>
      <c r="T2458" s="16">
        <v>41856</v>
      </c>
      <c r="U2458" s="15">
        <v>7.02</v>
      </c>
    </row>
    <row r="2459" spans="1:21" x14ac:dyDescent="0.3">
      <c r="A2459" s="16">
        <v>41851</v>
      </c>
      <c r="B2459" s="15">
        <v>6.19</v>
      </c>
      <c r="T2459" s="16">
        <v>41855</v>
      </c>
      <c r="U2459" s="15">
        <v>7.05</v>
      </c>
    </row>
    <row r="2460" spans="1:21" x14ac:dyDescent="0.3">
      <c r="A2460" s="16">
        <v>41850</v>
      </c>
      <c r="B2460" s="15">
        <v>6.1</v>
      </c>
      <c r="T2460" s="16">
        <v>41852</v>
      </c>
      <c r="U2460" s="15">
        <v>7.09</v>
      </c>
    </row>
    <row r="2461" spans="1:21" x14ac:dyDescent="0.3">
      <c r="A2461" s="16">
        <v>41849</v>
      </c>
      <c r="B2461" s="15">
        <v>6.01</v>
      </c>
      <c r="T2461" s="16">
        <v>41851</v>
      </c>
      <c r="U2461" s="15">
        <v>7.02</v>
      </c>
    </row>
    <row r="2462" spans="1:21" x14ac:dyDescent="0.3">
      <c r="A2462" s="16">
        <v>41848</v>
      </c>
      <c r="B2462" s="15">
        <v>6.17</v>
      </c>
      <c r="T2462" s="16">
        <v>41850</v>
      </c>
      <c r="U2462" s="15">
        <v>6.96</v>
      </c>
    </row>
    <row r="2463" spans="1:21" x14ac:dyDescent="0.3">
      <c r="A2463" s="16">
        <v>41845</v>
      </c>
      <c r="B2463" s="15">
        <v>6.13</v>
      </c>
      <c r="T2463" s="16">
        <v>41849</v>
      </c>
      <c r="U2463" s="15">
        <v>6.87</v>
      </c>
    </row>
    <row r="2464" spans="1:21" x14ac:dyDescent="0.3">
      <c r="A2464" s="16">
        <v>41844</v>
      </c>
      <c r="B2464" s="15">
        <v>6.02</v>
      </c>
      <c r="T2464" s="16">
        <v>41848</v>
      </c>
      <c r="U2464" s="15">
        <v>7.05</v>
      </c>
    </row>
    <row r="2465" spans="1:21" x14ac:dyDescent="0.3">
      <c r="A2465" s="16">
        <v>41843</v>
      </c>
      <c r="B2465" s="15">
        <v>6.15</v>
      </c>
      <c r="T2465" s="16">
        <v>41845</v>
      </c>
      <c r="U2465" s="15">
        <v>6.98</v>
      </c>
    </row>
    <row r="2466" spans="1:21" x14ac:dyDescent="0.3">
      <c r="A2466" s="16">
        <v>41842</v>
      </c>
      <c r="B2466" s="15">
        <v>6.13</v>
      </c>
      <c r="T2466" s="16">
        <v>41844</v>
      </c>
      <c r="U2466" s="15">
        <v>6.91</v>
      </c>
    </row>
    <row r="2467" spans="1:21" x14ac:dyDescent="0.3">
      <c r="A2467" s="16">
        <v>41841</v>
      </c>
      <c r="B2467" s="15">
        <v>6.03</v>
      </c>
      <c r="T2467" s="16">
        <v>41843</v>
      </c>
      <c r="U2467" s="15">
        <v>7.03</v>
      </c>
    </row>
    <row r="2468" spans="1:21" x14ac:dyDescent="0.3">
      <c r="A2468" s="16">
        <v>41838</v>
      </c>
      <c r="B2468" s="15">
        <v>5.98</v>
      </c>
      <c r="T2468" s="16">
        <v>41842</v>
      </c>
      <c r="U2468" s="15">
        <v>7.03</v>
      </c>
    </row>
    <row r="2469" spans="1:21" x14ac:dyDescent="0.3">
      <c r="A2469" s="16">
        <v>41837</v>
      </c>
      <c r="B2469" s="15">
        <v>6.13</v>
      </c>
      <c r="T2469" s="16">
        <v>41841</v>
      </c>
      <c r="U2469" s="15">
        <v>6.9</v>
      </c>
    </row>
    <row r="2470" spans="1:21" x14ac:dyDescent="0.3">
      <c r="A2470" s="16">
        <v>41836</v>
      </c>
      <c r="B2470" s="15">
        <v>6.01</v>
      </c>
      <c r="T2470" s="16">
        <v>41838</v>
      </c>
      <c r="U2470" s="15">
        <v>6.84</v>
      </c>
    </row>
    <row r="2471" spans="1:21" x14ac:dyDescent="0.3">
      <c r="A2471" s="16">
        <v>41835</v>
      </c>
      <c r="B2471" s="15">
        <v>5.86</v>
      </c>
      <c r="T2471" s="16">
        <v>41837</v>
      </c>
      <c r="U2471" s="15">
        <v>7.02</v>
      </c>
    </row>
    <row r="2472" spans="1:21" x14ac:dyDescent="0.3">
      <c r="A2472" s="16">
        <v>41834</v>
      </c>
      <c r="B2472" s="15">
        <v>5.87</v>
      </c>
      <c r="T2472" s="16">
        <v>41836</v>
      </c>
      <c r="U2472" s="15">
        <v>6.9</v>
      </c>
    </row>
    <row r="2473" spans="1:21" x14ac:dyDescent="0.3">
      <c r="A2473" s="16">
        <v>41831</v>
      </c>
      <c r="B2473" s="15">
        <v>5.72</v>
      </c>
      <c r="T2473" s="16">
        <v>41835</v>
      </c>
      <c r="U2473" s="15">
        <v>6.79</v>
      </c>
    </row>
    <row r="2474" spans="1:21" x14ac:dyDescent="0.3">
      <c r="A2474" s="16">
        <v>41830</v>
      </c>
      <c r="B2474" s="15">
        <v>5.68</v>
      </c>
      <c r="T2474" s="16">
        <v>41834</v>
      </c>
      <c r="U2474" s="15">
        <v>6.72</v>
      </c>
    </row>
    <row r="2475" spans="1:21" x14ac:dyDescent="0.3">
      <c r="A2475" s="16">
        <v>41829</v>
      </c>
      <c r="B2475" s="15">
        <v>5.78</v>
      </c>
      <c r="T2475" s="16">
        <v>41831</v>
      </c>
      <c r="U2475" s="15">
        <v>6.58</v>
      </c>
    </row>
    <row r="2476" spans="1:21" x14ac:dyDescent="0.3">
      <c r="A2476" s="16">
        <v>41828</v>
      </c>
      <c r="B2476" s="15">
        <v>5.72</v>
      </c>
      <c r="T2476" s="16">
        <v>41830</v>
      </c>
      <c r="U2476" s="15">
        <v>6.52</v>
      </c>
    </row>
    <row r="2477" spans="1:21" x14ac:dyDescent="0.3">
      <c r="A2477" s="16">
        <v>41827</v>
      </c>
      <c r="B2477" s="15">
        <v>5.52</v>
      </c>
      <c r="T2477" s="16">
        <v>41829</v>
      </c>
      <c r="U2477" s="15">
        <v>6.66</v>
      </c>
    </row>
    <row r="2478" spans="1:21" x14ac:dyDescent="0.3">
      <c r="A2478" s="16">
        <v>41824</v>
      </c>
      <c r="B2478" s="15">
        <v>5.63</v>
      </c>
      <c r="T2478" s="16">
        <v>41828</v>
      </c>
      <c r="U2478" s="15">
        <v>6.59</v>
      </c>
    </row>
    <row r="2479" spans="1:21" x14ac:dyDescent="0.3">
      <c r="A2479" s="16">
        <v>41823</v>
      </c>
      <c r="B2479" s="15">
        <v>5.97</v>
      </c>
      <c r="T2479" s="16">
        <v>41827</v>
      </c>
      <c r="U2479" s="15">
        <v>6.39</v>
      </c>
    </row>
    <row r="2480" spans="1:21" x14ac:dyDescent="0.3">
      <c r="A2480" s="16">
        <v>41822</v>
      </c>
      <c r="B2480" s="15">
        <v>6.07</v>
      </c>
      <c r="T2480" s="16">
        <v>41824</v>
      </c>
      <c r="U2480" s="15">
        <v>6.51</v>
      </c>
    </row>
    <row r="2481" spans="1:21" x14ac:dyDescent="0.3">
      <c r="A2481" s="16">
        <v>41821</v>
      </c>
      <c r="B2481" s="15">
        <v>5.98</v>
      </c>
      <c r="T2481" s="16">
        <v>41823</v>
      </c>
      <c r="U2481" s="15">
        <v>6.94</v>
      </c>
    </row>
    <row r="2482" spans="1:21" x14ac:dyDescent="0.3">
      <c r="A2482" s="16">
        <v>41820</v>
      </c>
      <c r="B2482" s="15">
        <v>5.81</v>
      </c>
      <c r="T2482" s="16">
        <v>41822</v>
      </c>
      <c r="U2482" s="15">
        <v>7.03</v>
      </c>
    </row>
    <row r="2483" spans="1:21" x14ac:dyDescent="0.3">
      <c r="A2483" s="16">
        <v>41817</v>
      </c>
      <c r="B2483" s="15">
        <v>5.78</v>
      </c>
      <c r="T2483" s="16">
        <v>41821</v>
      </c>
      <c r="U2483" s="15">
        <v>6.98</v>
      </c>
    </row>
    <row r="2484" spans="1:21" x14ac:dyDescent="0.3">
      <c r="A2484" s="16">
        <v>41816</v>
      </c>
      <c r="B2484" s="15">
        <v>5.71</v>
      </c>
      <c r="T2484" s="16">
        <v>41820</v>
      </c>
      <c r="U2484" s="15">
        <v>6.79</v>
      </c>
    </row>
    <row r="2485" spans="1:21" x14ac:dyDescent="0.3">
      <c r="A2485" s="16">
        <v>41815</v>
      </c>
      <c r="B2485" s="15">
        <v>5.71</v>
      </c>
      <c r="T2485" s="16">
        <v>41817</v>
      </c>
      <c r="U2485" s="15">
        <v>6.74</v>
      </c>
    </row>
    <row r="2486" spans="1:21" x14ac:dyDescent="0.3">
      <c r="A2486" s="16">
        <v>41814</v>
      </c>
      <c r="B2486" s="15">
        <v>5.75</v>
      </c>
      <c r="T2486" s="16">
        <v>41816</v>
      </c>
      <c r="U2486" s="15">
        <v>6.67</v>
      </c>
    </row>
    <row r="2487" spans="1:21" x14ac:dyDescent="0.3">
      <c r="A2487" s="16">
        <v>41813</v>
      </c>
      <c r="B2487" s="15">
        <v>5.78</v>
      </c>
      <c r="T2487" s="16">
        <v>41815</v>
      </c>
      <c r="U2487" s="15">
        <v>6.67</v>
      </c>
    </row>
    <row r="2488" spans="1:21" x14ac:dyDescent="0.3">
      <c r="A2488" s="16">
        <v>41810</v>
      </c>
      <c r="B2488" s="15">
        <v>5.65</v>
      </c>
      <c r="T2488" s="16">
        <v>41814</v>
      </c>
      <c r="U2488" s="15">
        <v>6.72</v>
      </c>
    </row>
    <row r="2489" spans="1:21" x14ac:dyDescent="0.3">
      <c r="A2489" s="16">
        <v>41809</v>
      </c>
      <c r="B2489" s="15">
        <v>5.52</v>
      </c>
      <c r="T2489" s="16">
        <v>41813</v>
      </c>
      <c r="U2489" s="15">
        <v>6.77</v>
      </c>
    </row>
    <row r="2490" spans="1:21" x14ac:dyDescent="0.3">
      <c r="A2490" s="16">
        <v>41808</v>
      </c>
      <c r="B2490" s="15">
        <v>5.66</v>
      </c>
      <c r="T2490" s="16">
        <v>41810</v>
      </c>
      <c r="U2490" s="15">
        <v>6.62</v>
      </c>
    </row>
    <row r="2491" spans="1:21" x14ac:dyDescent="0.3">
      <c r="A2491" s="16">
        <v>41807</v>
      </c>
      <c r="B2491" s="15">
        <v>5.71</v>
      </c>
      <c r="T2491" s="16">
        <v>41809</v>
      </c>
      <c r="U2491" s="15">
        <v>6.51</v>
      </c>
    </row>
    <row r="2492" spans="1:21" x14ac:dyDescent="0.3">
      <c r="A2492" s="16">
        <v>41806</v>
      </c>
      <c r="B2492" s="15">
        <v>5.64</v>
      </c>
      <c r="T2492" s="16">
        <v>41808</v>
      </c>
      <c r="U2492" s="15">
        <v>6.63</v>
      </c>
    </row>
    <row r="2493" spans="1:21" x14ac:dyDescent="0.3">
      <c r="A2493" s="16">
        <v>41803</v>
      </c>
      <c r="B2493" s="15">
        <v>5.65</v>
      </c>
      <c r="T2493" s="16">
        <v>41807</v>
      </c>
      <c r="U2493" s="15">
        <v>6.69</v>
      </c>
    </row>
    <row r="2494" spans="1:21" x14ac:dyDescent="0.3">
      <c r="A2494" s="16">
        <v>41802</v>
      </c>
      <c r="B2494" s="15">
        <v>5.54</v>
      </c>
      <c r="T2494" s="16">
        <v>41806</v>
      </c>
      <c r="U2494" s="15">
        <v>6.61</v>
      </c>
    </row>
    <row r="2495" spans="1:21" x14ac:dyDescent="0.3">
      <c r="A2495" s="16">
        <v>41801</v>
      </c>
      <c r="B2495" s="15">
        <v>5.35</v>
      </c>
      <c r="T2495" s="16">
        <v>41803</v>
      </c>
      <c r="U2495" s="15">
        <v>6.65</v>
      </c>
    </row>
    <row r="2496" spans="1:21" x14ac:dyDescent="0.3">
      <c r="A2496" s="16">
        <v>41800</v>
      </c>
      <c r="B2496" s="15">
        <v>5.48</v>
      </c>
      <c r="T2496" s="16">
        <v>41802</v>
      </c>
      <c r="U2496" s="15">
        <v>6.52</v>
      </c>
    </row>
    <row r="2497" spans="1:21" x14ac:dyDescent="0.3">
      <c r="A2497" s="16">
        <v>41799</v>
      </c>
      <c r="B2497" s="15">
        <v>5.51</v>
      </c>
      <c r="T2497" s="16">
        <v>41801</v>
      </c>
      <c r="U2497" s="15">
        <v>6.32</v>
      </c>
    </row>
    <row r="2498" spans="1:21" x14ac:dyDescent="0.3">
      <c r="A2498" s="16">
        <v>41796</v>
      </c>
      <c r="B2498" s="15">
        <v>5.45</v>
      </c>
      <c r="T2498" s="16">
        <v>41800</v>
      </c>
      <c r="U2498" s="15">
        <v>6.45</v>
      </c>
    </row>
    <row r="2499" spans="1:21" x14ac:dyDescent="0.3">
      <c r="A2499" s="16">
        <v>41795</v>
      </c>
      <c r="B2499" s="15">
        <v>5.51</v>
      </c>
      <c r="T2499" s="16">
        <v>41799</v>
      </c>
      <c r="U2499" s="15">
        <v>6.49</v>
      </c>
    </row>
    <row r="2500" spans="1:21" x14ac:dyDescent="0.3">
      <c r="A2500" s="16">
        <v>41794</v>
      </c>
      <c r="B2500" s="15">
        <v>5.39</v>
      </c>
      <c r="T2500" s="16">
        <v>41796</v>
      </c>
      <c r="U2500" s="15">
        <v>6.4</v>
      </c>
    </row>
    <row r="2501" spans="1:21" x14ac:dyDescent="0.3">
      <c r="A2501" s="16">
        <v>41793</v>
      </c>
      <c r="B2501" s="15">
        <v>5.42</v>
      </c>
      <c r="T2501" s="16">
        <v>41795</v>
      </c>
      <c r="U2501" s="15">
        <v>6.51</v>
      </c>
    </row>
    <row r="2502" spans="1:21" x14ac:dyDescent="0.3">
      <c r="A2502" s="16">
        <v>41792</v>
      </c>
      <c r="B2502" s="15">
        <v>5.15</v>
      </c>
      <c r="T2502" s="16">
        <v>41794</v>
      </c>
      <c r="U2502" s="15">
        <v>6.37</v>
      </c>
    </row>
    <row r="2503" spans="1:21" x14ac:dyDescent="0.3">
      <c r="A2503" s="16">
        <v>41789</v>
      </c>
      <c r="B2503" s="15">
        <v>5.09</v>
      </c>
      <c r="T2503" s="16">
        <v>41793</v>
      </c>
      <c r="U2503" s="15">
        <v>6.41</v>
      </c>
    </row>
    <row r="2504" spans="1:21" x14ac:dyDescent="0.3">
      <c r="A2504" s="16">
        <v>41788</v>
      </c>
      <c r="B2504" s="15">
        <v>5.21</v>
      </c>
      <c r="T2504" s="16">
        <v>41792</v>
      </c>
      <c r="U2504" s="15">
        <v>6.08</v>
      </c>
    </row>
    <row r="2505" spans="1:21" x14ac:dyDescent="0.3">
      <c r="A2505" s="16">
        <v>41787</v>
      </c>
      <c r="B2505" s="15">
        <v>5.18</v>
      </c>
      <c r="T2505" s="16">
        <v>41789</v>
      </c>
      <c r="U2505" s="15">
        <v>5.99</v>
      </c>
    </row>
    <row r="2506" spans="1:21" x14ac:dyDescent="0.3">
      <c r="A2506" s="16">
        <v>41786</v>
      </c>
      <c r="B2506" s="15">
        <v>5.16</v>
      </c>
      <c r="T2506" s="16">
        <v>41788</v>
      </c>
      <c r="U2506" s="15">
        <v>6.17</v>
      </c>
    </row>
    <row r="2507" spans="1:21" x14ac:dyDescent="0.3">
      <c r="A2507" s="16">
        <v>41785</v>
      </c>
      <c r="B2507" s="15">
        <v>5.0999999999999996</v>
      </c>
      <c r="T2507" s="16">
        <v>41787</v>
      </c>
      <c r="U2507" s="15">
        <v>6.17</v>
      </c>
    </row>
    <row r="2508" spans="1:21" x14ac:dyDescent="0.3">
      <c r="A2508" s="16">
        <v>41782</v>
      </c>
      <c r="B2508" s="15">
        <v>5.1100000000000003</v>
      </c>
      <c r="T2508" s="16">
        <v>41786</v>
      </c>
      <c r="U2508" s="15">
        <v>6.14</v>
      </c>
    </row>
    <row r="2509" spans="1:21" x14ac:dyDescent="0.3">
      <c r="A2509" s="16">
        <v>41781</v>
      </c>
      <c r="B2509" s="15">
        <v>5.16</v>
      </c>
      <c r="T2509" s="16">
        <v>41785</v>
      </c>
      <c r="U2509" s="15">
        <v>6.05</v>
      </c>
    </row>
    <row r="2510" spans="1:21" x14ac:dyDescent="0.3">
      <c r="A2510" s="16">
        <v>41780</v>
      </c>
      <c r="B2510" s="15">
        <v>5.12</v>
      </c>
      <c r="T2510" s="16">
        <v>41782</v>
      </c>
      <c r="U2510" s="15">
        <v>6.08</v>
      </c>
    </row>
    <row r="2511" spans="1:21" x14ac:dyDescent="0.3">
      <c r="A2511" s="16">
        <v>41779</v>
      </c>
      <c r="B2511" s="15">
        <v>4.84</v>
      </c>
      <c r="T2511" s="16">
        <v>41781</v>
      </c>
      <c r="U2511" s="15">
        <v>6.16</v>
      </c>
    </row>
    <row r="2512" spans="1:21" x14ac:dyDescent="0.3">
      <c r="A2512" s="16">
        <v>41778</v>
      </c>
      <c r="B2512" s="15">
        <v>4.7</v>
      </c>
      <c r="T2512" s="16">
        <v>41780</v>
      </c>
      <c r="U2512" s="15">
        <v>6.09</v>
      </c>
    </row>
    <row r="2513" spans="1:21" x14ac:dyDescent="0.3">
      <c r="A2513" s="16">
        <v>41775</v>
      </c>
      <c r="B2513" s="15">
        <v>4.79</v>
      </c>
      <c r="T2513" s="16">
        <v>41779</v>
      </c>
      <c r="U2513" s="15">
        <v>5.76</v>
      </c>
    </row>
    <row r="2514" spans="1:21" x14ac:dyDescent="0.3">
      <c r="A2514" s="16">
        <v>41774</v>
      </c>
      <c r="B2514" s="15">
        <v>4.7699999999999996</v>
      </c>
      <c r="T2514" s="16">
        <v>41778</v>
      </c>
      <c r="U2514" s="15">
        <v>5.6</v>
      </c>
    </row>
    <row r="2515" spans="1:21" x14ac:dyDescent="0.3">
      <c r="A2515" s="16">
        <v>41773</v>
      </c>
      <c r="B2515" s="15">
        <v>5.1100000000000003</v>
      </c>
      <c r="T2515" s="16">
        <v>41775</v>
      </c>
      <c r="U2515" s="15">
        <v>5.71</v>
      </c>
    </row>
    <row r="2516" spans="1:21" x14ac:dyDescent="0.3">
      <c r="A2516" s="16">
        <v>41772</v>
      </c>
      <c r="B2516" s="15">
        <v>5.28</v>
      </c>
      <c r="T2516" s="16">
        <v>41774</v>
      </c>
      <c r="U2516" s="15">
        <v>5.68</v>
      </c>
    </row>
    <row r="2517" spans="1:21" x14ac:dyDescent="0.3">
      <c r="A2517" s="16">
        <v>41771</v>
      </c>
      <c r="B2517" s="15">
        <v>5.3</v>
      </c>
      <c r="T2517" s="16">
        <v>41773</v>
      </c>
      <c r="U2517" s="15">
        <v>6.09</v>
      </c>
    </row>
    <row r="2518" spans="1:21" x14ac:dyDescent="0.3">
      <c r="A2518" s="16">
        <v>41768</v>
      </c>
      <c r="B2518" s="15">
        <v>5.24</v>
      </c>
      <c r="T2518" s="16">
        <v>41772</v>
      </c>
      <c r="U2518" s="15">
        <v>6.31</v>
      </c>
    </row>
    <row r="2519" spans="1:21" x14ac:dyDescent="0.3">
      <c r="A2519" s="16">
        <v>41767</v>
      </c>
      <c r="B2519" s="15">
        <v>5.13</v>
      </c>
      <c r="T2519" s="16">
        <v>41771</v>
      </c>
      <c r="U2519" s="15">
        <v>6.33</v>
      </c>
    </row>
    <row r="2520" spans="1:21" x14ac:dyDescent="0.3">
      <c r="A2520" s="16">
        <v>41766</v>
      </c>
      <c r="B2520" s="15">
        <v>5.12</v>
      </c>
      <c r="T2520" s="16">
        <v>41768</v>
      </c>
      <c r="U2520" s="15">
        <v>6.25</v>
      </c>
    </row>
    <row r="2521" spans="1:21" x14ac:dyDescent="0.3">
      <c r="A2521" s="16">
        <v>41765</v>
      </c>
      <c r="B2521" s="15">
        <v>5.22</v>
      </c>
      <c r="T2521" s="16">
        <v>41767</v>
      </c>
      <c r="U2521" s="15">
        <v>6.13</v>
      </c>
    </row>
    <row r="2522" spans="1:21" x14ac:dyDescent="0.3">
      <c r="A2522" s="16">
        <v>41764</v>
      </c>
      <c r="B2522" s="15">
        <v>5.22</v>
      </c>
      <c r="T2522" s="16">
        <v>41766</v>
      </c>
      <c r="U2522" s="15">
        <v>6.12</v>
      </c>
    </row>
    <row r="2523" spans="1:21" x14ac:dyDescent="0.3">
      <c r="A2523" s="16">
        <v>41761</v>
      </c>
      <c r="B2523" s="15">
        <v>5.17</v>
      </c>
      <c r="T2523" s="16">
        <v>41765</v>
      </c>
      <c r="U2523" s="15">
        <v>6.22</v>
      </c>
    </row>
    <row r="2524" spans="1:21" x14ac:dyDescent="0.3">
      <c r="A2524" s="16">
        <v>41759</v>
      </c>
      <c r="B2524" s="15">
        <v>5.4</v>
      </c>
      <c r="T2524" s="16">
        <v>41764</v>
      </c>
      <c r="U2524" s="15">
        <v>6.22</v>
      </c>
    </row>
    <row r="2525" spans="1:21" x14ac:dyDescent="0.3">
      <c r="A2525" s="16">
        <v>41758</v>
      </c>
      <c r="B2525" s="15">
        <v>5.42</v>
      </c>
      <c r="T2525" s="16">
        <v>41761</v>
      </c>
      <c r="U2525" s="15">
        <v>6.2</v>
      </c>
    </row>
    <row r="2526" spans="1:21" x14ac:dyDescent="0.3">
      <c r="A2526" s="16">
        <v>41757</v>
      </c>
      <c r="B2526" s="15">
        <v>5.19</v>
      </c>
      <c r="T2526" s="16">
        <v>41760</v>
      </c>
      <c r="U2526" s="15">
        <v>6.45</v>
      </c>
    </row>
    <row r="2527" spans="1:21" x14ac:dyDescent="0.3">
      <c r="A2527" s="16">
        <v>41754</v>
      </c>
      <c r="B2527" s="15">
        <v>5.0599999999999996</v>
      </c>
      <c r="T2527" s="16">
        <v>41759</v>
      </c>
      <c r="U2527" s="15">
        <v>6.45</v>
      </c>
    </row>
    <row r="2528" spans="1:21" x14ac:dyDescent="0.3">
      <c r="A2528" s="16">
        <v>41753</v>
      </c>
      <c r="B2528" s="15">
        <v>5.71</v>
      </c>
      <c r="T2528" s="16">
        <v>41758</v>
      </c>
      <c r="U2528" s="15">
        <v>6.46</v>
      </c>
    </row>
    <row r="2529" spans="1:21" x14ac:dyDescent="0.3">
      <c r="A2529" s="16">
        <v>41752</v>
      </c>
      <c r="B2529" s="15">
        <v>5.67</v>
      </c>
      <c r="T2529" s="16">
        <v>41757</v>
      </c>
      <c r="U2529" s="15">
        <v>6.2</v>
      </c>
    </row>
    <row r="2530" spans="1:21" x14ac:dyDescent="0.3">
      <c r="A2530" s="16">
        <v>41751</v>
      </c>
      <c r="B2530" s="15">
        <v>5.66</v>
      </c>
      <c r="T2530" s="16">
        <v>41754</v>
      </c>
      <c r="U2530" s="15">
        <v>6.07</v>
      </c>
    </row>
    <row r="2531" spans="1:21" x14ac:dyDescent="0.3">
      <c r="A2531" s="16">
        <v>41746</v>
      </c>
      <c r="B2531" s="15">
        <v>5.53</v>
      </c>
      <c r="T2531" s="16">
        <v>41753</v>
      </c>
      <c r="U2531" s="15">
        <v>6.8</v>
      </c>
    </row>
    <row r="2532" spans="1:21" x14ac:dyDescent="0.3">
      <c r="A2532" s="16">
        <v>41745</v>
      </c>
      <c r="B2532" s="15">
        <v>5.42</v>
      </c>
      <c r="T2532" s="16">
        <v>41752</v>
      </c>
      <c r="U2532" s="15">
        <v>6.72</v>
      </c>
    </row>
    <row r="2533" spans="1:21" x14ac:dyDescent="0.3">
      <c r="A2533" s="16">
        <v>41744</v>
      </c>
      <c r="B2533" s="15">
        <v>5.55</v>
      </c>
      <c r="T2533" s="16">
        <v>41751</v>
      </c>
      <c r="U2533" s="15">
        <v>6.73</v>
      </c>
    </row>
    <row r="2534" spans="1:21" x14ac:dyDescent="0.3">
      <c r="A2534" s="16">
        <v>41743</v>
      </c>
      <c r="B2534" s="15">
        <v>5.25</v>
      </c>
      <c r="T2534" s="16">
        <v>41746</v>
      </c>
      <c r="U2534" s="15">
        <v>6.58</v>
      </c>
    </row>
    <row r="2535" spans="1:21" x14ac:dyDescent="0.3">
      <c r="A2535" s="16">
        <v>41740</v>
      </c>
      <c r="B2535" s="15">
        <v>5.23</v>
      </c>
      <c r="T2535" s="16">
        <v>41745</v>
      </c>
      <c r="U2535" s="15">
        <v>6.47</v>
      </c>
    </row>
    <row r="2536" spans="1:21" x14ac:dyDescent="0.3">
      <c r="A2536" s="16">
        <v>41739</v>
      </c>
      <c r="B2536" s="15">
        <v>5.08</v>
      </c>
      <c r="T2536" s="16">
        <v>41744</v>
      </c>
      <c r="U2536" s="15">
        <v>6.56</v>
      </c>
    </row>
    <row r="2537" spans="1:21" x14ac:dyDescent="0.3">
      <c r="A2537" s="16">
        <v>41738</v>
      </c>
      <c r="B2537" s="15">
        <v>4.92</v>
      </c>
      <c r="T2537" s="16">
        <v>41743</v>
      </c>
      <c r="U2537" s="15">
        <v>6.21</v>
      </c>
    </row>
    <row r="2538" spans="1:21" x14ac:dyDescent="0.3">
      <c r="A2538" s="16">
        <v>41737</v>
      </c>
      <c r="B2538" s="15">
        <v>4.8600000000000003</v>
      </c>
      <c r="T2538" s="16">
        <v>41740</v>
      </c>
      <c r="U2538" s="15">
        <v>6.29</v>
      </c>
    </row>
    <row r="2539" spans="1:21" x14ac:dyDescent="0.3">
      <c r="A2539" s="16">
        <v>41736</v>
      </c>
      <c r="B2539" s="15">
        <v>4.97</v>
      </c>
      <c r="T2539" s="16">
        <v>41739</v>
      </c>
      <c r="U2539" s="15">
        <v>6.08</v>
      </c>
    </row>
    <row r="2540" spans="1:21" x14ac:dyDescent="0.3">
      <c r="A2540" s="16">
        <v>41733</v>
      </c>
      <c r="B2540" s="15">
        <v>4.6900000000000004</v>
      </c>
      <c r="T2540" s="16">
        <v>41738</v>
      </c>
      <c r="U2540" s="15">
        <v>5.89</v>
      </c>
    </row>
    <row r="2541" spans="1:21" x14ac:dyDescent="0.3">
      <c r="A2541" s="16">
        <v>41732</v>
      </c>
      <c r="B2541" s="15">
        <v>4.82</v>
      </c>
      <c r="T2541" s="16">
        <v>41737</v>
      </c>
      <c r="U2541" s="15">
        <v>5.8</v>
      </c>
    </row>
    <row r="2542" spans="1:21" x14ac:dyDescent="0.3">
      <c r="A2542" s="16">
        <v>41731</v>
      </c>
      <c r="B2542" s="15">
        <v>4.82</v>
      </c>
      <c r="T2542" s="16">
        <v>41736</v>
      </c>
      <c r="U2542" s="15">
        <v>5.95</v>
      </c>
    </row>
    <row r="2543" spans="1:21" x14ac:dyDescent="0.3">
      <c r="A2543" s="16">
        <v>41730</v>
      </c>
      <c r="B2543" s="15">
        <v>5.04</v>
      </c>
      <c r="T2543" s="16">
        <v>41733</v>
      </c>
      <c r="U2543" s="15">
        <v>5.61</v>
      </c>
    </row>
    <row r="2544" spans="1:21" x14ac:dyDescent="0.3">
      <c r="A2544" s="16">
        <v>41729</v>
      </c>
      <c r="B2544" s="15">
        <v>4.63</v>
      </c>
      <c r="T2544" s="16">
        <v>41732</v>
      </c>
      <c r="U2544" s="15">
        <v>5.82</v>
      </c>
    </row>
    <row r="2545" spans="1:21" x14ac:dyDescent="0.3">
      <c r="A2545" s="16">
        <v>41726</v>
      </c>
      <c r="B2545" s="15">
        <v>4.3499999999999996</v>
      </c>
      <c r="T2545" s="16">
        <v>41731</v>
      </c>
      <c r="U2545" s="15">
        <v>5.81</v>
      </c>
    </row>
    <row r="2546" spans="1:21" x14ac:dyDescent="0.3">
      <c r="A2546" s="16">
        <v>41725</v>
      </c>
      <c r="B2546" s="15">
        <v>5.24</v>
      </c>
      <c r="T2546" s="16">
        <v>41730</v>
      </c>
      <c r="U2546" s="15">
        <v>6.08</v>
      </c>
    </row>
    <row r="2547" spans="1:21" x14ac:dyDescent="0.3">
      <c r="A2547" s="16">
        <v>41724</v>
      </c>
      <c r="B2547" s="15">
        <v>5.79</v>
      </c>
      <c r="T2547" s="16">
        <v>41729</v>
      </c>
      <c r="U2547" s="15">
        <v>5.62</v>
      </c>
    </row>
    <row r="2548" spans="1:21" x14ac:dyDescent="0.3">
      <c r="A2548" s="16">
        <v>41723</v>
      </c>
      <c r="B2548" s="15">
        <v>5.85</v>
      </c>
      <c r="T2548" s="16">
        <v>41726</v>
      </c>
      <c r="U2548" s="15">
        <v>5.34</v>
      </c>
    </row>
    <row r="2549" spans="1:21" x14ac:dyDescent="0.3">
      <c r="A2549" s="16">
        <v>41722</v>
      </c>
      <c r="B2549" s="15">
        <v>5.85</v>
      </c>
      <c r="T2549" s="16">
        <v>41725</v>
      </c>
      <c r="U2549" s="15">
        <v>6.41</v>
      </c>
    </row>
    <row r="2550" spans="1:21" x14ac:dyDescent="0.3">
      <c r="A2550" s="16">
        <v>41719</v>
      </c>
      <c r="B2550" s="15">
        <v>6.17</v>
      </c>
      <c r="T2550" s="16">
        <v>41724</v>
      </c>
      <c r="U2550" s="15">
        <v>7.17</v>
      </c>
    </row>
    <row r="2551" spans="1:21" x14ac:dyDescent="0.3">
      <c r="A2551" s="16">
        <v>41718</v>
      </c>
      <c r="B2551" s="15">
        <v>6</v>
      </c>
      <c r="T2551" s="16">
        <v>41723</v>
      </c>
      <c r="U2551" s="15">
        <v>7.27</v>
      </c>
    </row>
    <row r="2552" spans="1:21" x14ac:dyDescent="0.3">
      <c r="A2552" s="16">
        <v>41717</v>
      </c>
      <c r="B2552" s="15">
        <v>5.96</v>
      </c>
      <c r="T2552" s="16">
        <v>41722</v>
      </c>
      <c r="U2552" s="15">
        <v>7.25</v>
      </c>
    </row>
    <row r="2553" spans="1:21" x14ac:dyDescent="0.3">
      <c r="A2553" s="16">
        <v>41716</v>
      </c>
      <c r="B2553" s="15">
        <v>5.78</v>
      </c>
      <c r="T2553" s="16">
        <v>41719</v>
      </c>
      <c r="U2553" s="15">
        <v>7.59</v>
      </c>
    </row>
    <row r="2554" spans="1:21" x14ac:dyDescent="0.3">
      <c r="A2554" s="16">
        <v>41715</v>
      </c>
      <c r="B2554" s="15">
        <v>5.88</v>
      </c>
      <c r="T2554" s="16">
        <v>41718</v>
      </c>
      <c r="U2554" s="15">
        <v>7.4</v>
      </c>
    </row>
    <row r="2555" spans="1:21" x14ac:dyDescent="0.3">
      <c r="A2555" s="16">
        <v>41712</v>
      </c>
      <c r="B2555" s="15">
        <v>6.3</v>
      </c>
      <c r="T2555" s="16">
        <v>41717</v>
      </c>
      <c r="U2555" s="15">
        <v>7.38</v>
      </c>
    </row>
    <row r="2556" spans="1:21" x14ac:dyDescent="0.3">
      <c r="A2556" s="16">
        <v>41711</v>
      </c>
      <c r="B2556" s="15">
        <v>6.42</v>
      </c>
      <c r="T2556" s="16">
        <v>41716</v>
      </c>
      <c r="U2556" s="15">
        <v>7.11</v>
      </c>
    </row>
    <row r="2557" spans="1:21" x14ac:dyDescent="0.3">
      <c r="A2557" s="16">
        <v>41710</v>
      </c>
      <c r="B2557" s="15">
        <v>6.49</v>
      </c>
      <c r="T2557" s="16">
        <v>41715</v>
      </c>
      <c r="U2557" s="15">
        <v>7.24</v>
      </c>
    </row>
    <row r="2558" spans="1:21" x14ac:dyDescent="0.3">
      <c r="A2558" s="16">
        <v>41709</v>
      </c>
      <c r="B2558" s="15">
        <v>6.82</v>
      </c>
      <c r="T2558" s="16">
        <v>41712</v>
      </c>
      <c r="U2558" s="15">
        <v>7.73</v>
      </c>
    </row>
    <row r="2559" spans="1:21" x14ac:dyDescent="0.3">
      <c r="A2559" s="16">
        <v>41708</v>
      </c>
      <c r="B2559" s="15">
        <v>6.89</v>
      </c>
      <c r="T2559" s="16">
        <v>41711</v>
      </c>
      <c r="U2559" s="15">
        <v>7.92</v>
      </c>
    </row>
    <row r="2560" spans="1:21" x14ac:dyDescent="0.3">
      <c r="A2560" s="16">
        <v>41705</v>
      </c>
      <c r="B2560" s="15">
        <v>6.91</v>
      </c>
      <c r="T2560" s="16">
        <v>41710</v>
      </c>
      <c r="U2560" s="15">
        <v>8.01</v>
      </c>
    </row>
    <row r="2561" spans="1:21" x14ac:dyDescent="0.3">
      <c r="A2561" s="16">
        <v>41704</v>
      </c>
      <c r="B2561" s="15">
        <v>6.79</v>
      </c>
      <c r="T2561" s="16">
        <v>41709</v>
      </c>
      <c r="U2561" s="15">
        <v>8.3800000000000008</v>
      </c>
    </row>
    <row r="2562" spans="1:21" x14ac:dyDescent="0.3">
      <c r="A2562" s="16">
        <v>41703</v>
      </c>
      <c r="B2562" s="15">
        <v>6.77</v>
      </c>
      <c r="T2562" s="16">
        <v>41708</v>
      </c>
      <c r="U2562" s="15">
        <v>8.48</v>
      </c>
    </row>
    <row r="2563" spans="1:21" x14ac:dyDescent="0.3">
      <c r="A2563" s="16">
        <v>41702</v>
      </c>
      <c r="B2563" s="15">
        <v>6.8</v>
      </c>
      <c r="T2563" s="16">
        <v>41705</v>
      </c>
      <c r="U2563" s="15">
        <v>8.49</v>
      </c>
    </row>
    <row r="2564" spans="1:21" x14ac:dyDescent="0.3">
      <c r="A2564" s="16">
        <v>41701</v>
      </c>
      <c r="B2564" s="15">
        <v>6.58</v>
      </c>
      <c r="T2564" s="16">
        <v>41704</v>
      </c>
      <c r="U2564" s="15">
        <v>8.39</v>
      </c>
    </row>
    <row r="2565" spans="1:21" x14ac:dyDescent="0.3">
      <c r="A2565" s="16">
        <v>41698</v>
      </c>
      <c r="B2565" s="15">
        <v>7.05</v>
      </c>
      <c r="T2565" s="16">
        <v>41703</v>
      </c>
      <c r="U2565" s="15">
        <v>8.3800000000000008</v>
      </c>
    </row>
    <row r="2566" spans="1:21" x14ac:dyDescent="0.3">
      <c r="A2566" s="16">
        <v>41697</v>
      </c>
      <c r="B2566" s="15">
        <v>6.5</v>
      </c>
      <c r="T2566" s="16">
        <v>41702</v>
      </c>
      <c r="U2566" s="15">
        <v>8.44</v>
      </c>
    </row>
    <row r="2567" spans="1:21" x14ac:dyDescent="0.3">
      <c r="A2567" s="16">
        <v>41696</v>
      </c>
      <c r="B2567" s="15">
        <v>6.49</v>
      </c>
      <c r="T2567" s="16">
        <v>41701</v>
      </c>
      <c r="U2567" s="15">
        <v>8.23</v>
      </c>
    </row>
    <row r="2568" spans="1:21" x14ac:dyDescent="0.3">
      <c r="A2568" s="16">
        <v>41695</v>
      </c>
      <c r="B2568" s="15">
        <v>6.2</v>
      </c>
      <c r="T2568" s="16">
        <v>41698</v>
      </c>
      <c r="U2568" s="15">
        <v>8.74</v>
      </c>
    </row>
    <row r="2569" spans="1:21" x14ac:dyDescent="0.3">
      <c r="A2569" s="16">
        <v>41694</v>
      </c>
      <c r="B2569" s="15">
        <v>6.98</v>
      </c>
      <c r="T2569" s="16">
        <v>41697</v>
      </c>
      <c r="U2569" s="15">
        <v>8.02</v>
      </c>
    </row>
    <row r="2570" spans="1:21" x14ac:dyDescent="0.3">
      <c r="A2570" s="16">
        <v>41691</v>
      </c>
      <c r="B2570" s="15">
        <v>7.11</v>
      </c>
      <c r="T2570" s="16">
        <v>41696</v>
      </c>
      <c r="U2570" s="15">
        <v>7.99</v>
      </c>
    </row>
    <row r="2571" spans="1:21" x14ac:dyDescent="0.3">
      <c r="A2571" s="16">
        <v>41690</v>
      </c>
      <c r="B2571" s="15">
        <v>6.99</v>
      </c>
      <c r="T2571" s="16">
        <v>41695</v>
      </c>
      <c r="U2571" s="15">
        <v>7.67</v>
      </c>
    </row>
    <row r="2572" spans="1:21" x14ac:dyDescent="0.3">
      <c r="A2572" s="16">
        <v>41689</v>
      </c>
      <c r="B2572" s="15">
        <v>6.9</v>
      </c>
      <c r="T2572" s="16">
        <v>41694</v>
      </c>
      <c r="U2572" s="15">
        <v>8.61</v>
      </c>
    </row>
    <row r="2573" spans="1:21" x14ac:dyDescent="0.3">
      <c r="A2573" s="16">
        <v>41688</v>
      </c>
      <c r="B2573" s="15">
        <v>6.73</v>
      </c>
      <c r="T2573" s="16">
        <v>41691</v>
      </c>
      <c r="U2573" s="15">
        <v>8.77</v>
      </c>
    </row>
    <row r="2574" spans="1:21" x14ac:dyDescent="0.3">
      <c r="A2574" s="16">
        <v>41684</v>
      </c>
      <c r="B2574" s="15">
        <v>6.57</v>
      </c>
      <c r="T2574" s="16">
        <v>41690</v>
      </c>
      <c r="U2574" s="15">
        <v>8.59</v>
      </c>
    </row>
    <row r="2575" spans="1:21" x14ac:dyDescent="0.3">
      <c r="A2575" s="16">
        <v>41683</v>
      </c>
      <c r="B2575" s="15">
        <v>6.38</v>
      </c>
      <c r="T2575" s="16">
        <v>41689</v>
      </c>
      <c r="U2575" s="15">
        <v>8.51</v>
      </c>
    </row>
    <row r="2576" spans="1:21" x14ac:dyDescent="0.3">
      <c r="A2576" s="16">
        <v>41682</v>
      </c>
      <c r="B2576" s="15">
        <v>6.34</v>
      </c>
      <c r="T2576" s="16">
        <v>41688</v>
      </c>
      <c r="U2576" s="15">
        <v>8.27</v>
      </c>
    </row>
    <row r="2577" spans="1:21" x14ac:dyDescent="0.3">
      <c r="A2577" s="16">
        <v>41681</v>
      </c>
      <c r="B2577" s="15">
        <v>6.23</v>
      </c>
      <c r="T2577" s="16">
        <v>41687</v>
      </c>
      <c r="U2577" s="15">
        <v>8.35</v>
      </c>
    </row>
    <row r="2578" spans="1:21" x14ac:dyDescent="0.3">
      <c r="A2578" s="16">
        <v>41680</v>
      </c>
      <c r="B2578" s="15">
        <v>6.39</v>
      </c>
      <c r="T2578" s="16">
        <v>41684</v>
      </c>
      <c r="U2578" s="15">
        <v>8.07</v>
      </c>
    </row>
    <row r="2579" spans="1:21" x14ac:dyDescent="0.3">
      <c r="A2579" s="16">
        <v>41677</v>
      </c>
      <c r="B2579" s="15">
        <v>6.44</v>
      </c>
      <c r="T2579" s="16">
        <v>41683</v>
      </c>
      <c r="U2579" s="15">
        <v>7.86</v>
      </c>
    </row>
    <row r="2580" spans="1:21" x14ac:dyDescent="0.3">
      <c r="A2580" s="16">
        <v>41676</v>
      </c>
      <c r="B2580" s="15">
        <v>6.44</v>
      </c>
      <c r="T2580" s="16">
        <v>41682</v>
      </c>
      <c r="U2580" s="15">
        <v>7.82</v>
      </c>
    </row>
    <row r="2581" spans="1:21" x14ac:dyDescent="0.3">
      <c r="A2581" s="16">
        <v>41675</v>
      </c>
      <c r="B2581" s="15">
        <v>6.05</v>
      </c>
      <c r="T2581" s="16">
        <v>41681</v>
      </c>
      <c r="U2581" s="15">
        <v>7.7</v>
      </c>
    </row>
    <row r="2582" spans="1:21" x14ac:dyDescent="0.3">
      <c r="A2582" s="16">
        <v>41674</v>
      </c>
      <c r="B2582" s="15">
        <v>5.81</v>
      </c>
      <c r="T2582" s="16">
        <v>41680</v>
      </c>
      <c r="U2582" s="15">
        <v>7.88</v>
      </c>
    </row>
    <row r="2583" spans="1:21" x14ac:dyDescent="0.3">
      <c r="A2583" s="16">
        <v>41673</v>
      </c>
      <c r="B2583" s="15">
        <v>5.82</v>
      </c>
      <c r="T2583" s="16">
        <v>41677</v>
      </c>
      <c r="U2583" s="15">
        <v>7.92</v>
      </c>
    </row>
    <row r="2584" spans="1:21" x14ac:dyDescent="0.3">
      <c r="A2584" s="16">
        <v>41670</v>
      </c>
      <c r="B2584" s="15">
        <v>5.55</v>
      </c>
      <c r="T2584" s="16">
        <v>41676</v>
      </c>
      <c r="U2584" s="15">
        <v>7.94</v>
      </c>
    </row>
    <row r="2585" spans="1:21" x14ac:dyDescent="0.3">
      <c r="A2585" s="16">
        <v>41669</v>
      </c>
      <c r="B2585" s="15">
        <v>5.7</v>
      </c>
      <c r="T2585" s="16">
        <v>41675</v>
      </c>
      <c r="U2585" s="15">
        <v>7.48</v>
      </c>
    </row>
    <row r="2586" spans="1:21" x14ac:dyDescent="0.3">
      <c r="A2586" s="16">
        <v>41668</v>
      </c>
      <c r="B2586" s="15">
        <v>5.49</v>
      </c>
      <c r="T2586" s="16">
        <v>41674</v>
      </c>
      <c r="U2586" s="15">
        <v>7.15</v>
      </c>
    </row>
    <row r="2587" spans="1:21" x14ac:dyDescent="0.3">
      <c r="A2587" s="16">
        <v>41667</v>
      </c>
      <c r="B2587" s="15">
        <v>5.51</v>
      </c>
      <c r="T2587" s="16">
        <v>41673</v>
      </c>
      <c r="U2587" s="15">
        <v>7.15</v>
      </c>
    </row>
    <row r="2588" spans="1:21" x14ac:dyDescent="0.3">
      <c r="A2588" s="16">
        <v>41666</v>
      </c>
      <c r="B2588" s="15">
        <v>5.39</v>
      </c>
      <c r="T2588" s="16">
        <v>41670</v>
      </c>
      <c r="U2588" s="15">
        <v>6.73</v>
      </c>
    </row>
    <row r="2589" spans="1:21" x14ac:dyDescent="0.3">
      <c r="A2589" s="16">
        <v>41663</v>
      </c>
      <c r="B2589" s="15">
        <v>5.25</v>
      </c>
      <c r="T2589" s="16">
        <v>41669</v>
      </c>
      <c r="U2589" s="15">
        <v>6.96</v>
      </c>
    </row>
    <row r="2590" spans="1:21" x14ac:dyDescent="0.3">
      <c r="A2590" s="16">
        <v>41662</v>
      </c>
      <c r="B2590" s="15">
        <v>5.03</v>
      </c>
      <c r="T2590" s="16">
        <v>41668</v>
      </c>
      <c r="U2590" s="15">
        <v>6.71</v>
      </c>
    </row>
    <row r="2591" spans="1:21" x14ac:dyDescent="0.3">
      <c r="A2591" s="16">
        <v>41661</v>
      </c>
      <c r="B2591" s="15">
        <v>5.1100000000000003</v>
      </c>
      <c r="T2591" s="16">
        <v>41667</v>
      </c>
      <c r="U2591" s="15">
        <v>6.7</v>
      </c>
    </row>
    <row r="2592" spans="1:21" x14ac:dyDescent="0.3">
      <c r="A2592" s="16">
        <v>41660</v>
      </c>
      <c r="B2592" s="15">
        <v>5.0199999999999996</v>
      </c>
      <c r="T2592" s="16">
        <v>41666</v>
      </c>
      <c r="U2592" s="15">
        <v>6.54</v>
      </c>
    </row>
    <row r="2593" spans="1:21" x14ac:dyDescent="0.3">
      <c r="A2593" s="16">
        <v>41659</v>
      </c>
      <c r="B2593" s="15">
        <v>4.92</v>
      </c>
      <c r="T2593" s="16">
        <v>41663</v>
      </c>
      <c r="U2593" s="15">
        <v>6.39</v>
      </c>
    </row>
    <row r="2594" spans="1:21" x14ac:dyDescent="0.3">
      <c r="A2594" s="16">
        <v>41656</v>
      </c>
      <c r="B2594" s="15">
        <v>5.07</v>
      </c>
      <c r="T2594" s="16">
        <v>41662</v>
      </c>
      <c r="U2594" s="15">
        <v>6.1</v>
      </c>
    </row>
    <row r="2595" spans="1:21" x14ac:dyDescent="0.3">
      <c r="A2595" s="16">
        <v>41655</v>
      </c>
      <c r="B2595" s="15">
        <v>5.07</v>
      </c>
      <c r="T2595" s="16">
        <v>41661</v>
      </c>
      <c r="U2595" s="15">
        <v>6.2</v>
      </c>
    </row>
    <row r="2596" spans="1:21" x14ac:dyDescent="0.3">
      <c r="A2596" s="16">
        <v>41654</v>
      </c>
      <c r="B2596" s="15">
        <v>4.8</v>
      </c>
      <c r="T2596" s="16">
        <v>41660</v>
      </c>
      <c r="U2596" s="15">
        <v>6.08</v>
      </c>
    </row>
    <row r="2597" spans="1:21" x14ac:dyDescent="0.3">
      <c r="A2597" s="16">
        <v>41653</v>
      </c>
      <c r="B2597" s="15">
        <v>4.82</v>
      </c>
      <c r="T2597" s="16">
        <v>41659</v>
      </c>
      <c r="U2597" s="15">
        <v>5.96</v>
      </c>
    </row>
    <row r="2598" spans="1:21" x14ac:dyDescent="0.3">
      <c r="A2598" s="16">
        <v>41652</v>
      </c>
      <c r="B2598" s="15">
        <v>4.6100000000000003</v>
      </c>
      <c r="T2598" s="16">
        <v>41656</v>
      </c>
      <c r="U2598" s="15">
        <v>6.14</v>
      </c>
    </row>
    <row r="2599" spans="1:21" x14ac:dyDescent="0.3">
      <c r="A2599" s="16">
        <v>41649</v>
      </c>
      <c r="B2599" s="15">
        <v>4.5</v>
      </c>
      <c r="T2599" s="16">
        <v>41655</v>
      </c>
      <c r="U2599" s="15">
        <v>6.13</v>
      </c>
    </row>
    <row r="2600" spans="1:21" x14ac:dyDescent="0.3">
      <c r="A2600" s="16">
        <v>41648</v>
      </c>
      <c r="B2600" s="15">
        <v>4.51</v>
      </c>
      <c r="T2600" s="16">
        <v>41654</v>
      </c>
      <c r="U2600" s="15">
        <v>5.8</v>
      </c>
    </row>
    <row r="2601" spans="1:21" x14ac:dyDescent="0.3">
      <c r="A2601" s="16">
        <v>41647</v>
      </c>
      <c r="B2601" s="15">
        <v>4.5999999999999996</v>
      </c>
      <c r="T2601" s="16">
        <v>41653</v>
      </c>
      <c r="U2601" s="15">
        <v>5.8</v>
      </c>
    </row>
    <row r="2602" spans="1:21" x14ac:dyDescent="0.3">
      <c r="A2602" s="16">
        <v>41646</v>
      </c>
      <c r="B2602" s="15">
        <v>4.67</v>
      </c>
      <c r="T2602" s="16">
        <v>41652</v>
      </c>
      <c r="U2602" s="15">
        <v>5.55</v>
      </c>
    </row>
    <row r="2603" spans="1:21" x14ac:dyDescent="0.3">
      <c r="A2603" s="16">
        <v>41645</v>
      </c>
      <c r="B2603" s="15">
        <v>4.6500000000000004</v>
      </c>
      <c r="T2603" s="16">
        <v>41649</v>
      </c>
      <c r="U2603" s="15">
        <v>5.44</v>
      </c>
    </row>
    <row r="2604" spans="1:21" x14ac:dyDescent="0.3">
      <c r="A2604" s="16">
        <v>41642</v>
      </c>
      <c r="B2604" s="15">
        <v>4.71</v>
      </c>
      <c r="T2604" s="16">
        <v>41648</v>
      </c>
      <c r="U2604" s="15">
        <v>5.42</v>
      </c>
    </row>
    <row r="2605" spans="1:21" x14ac:dyDescent="0.3">
      <c r="A2605" s="16">
        <v>41641</v>
      </c>
      <c r="B2605" s="15">
        <v>4.74</v>
      </c>
      <c r="T2605" s="16">
        <v>41647</v>
      </c>
      <c r="U2605" s="15">
        <v>5.49</v>
      </c>
    </row>
    <row r="2606" spans="1:21" x14ac:dyDescent="0.3">
      <c r="A2606" s="16">
        <v>41638</v>
      </c>
      <c r="B2606" s="15">
        <v>4.91</v>
      </c>
      <c r="T2606" s="16">
        <v>41646</v>
      </c>
      <c r="U2606" s="15">
        <v>5.6</v>
      </c>
    </row>
    <row r="2607" spans="1:21" x14ac:dyDescent="0.3">
      <c r="A2607" s="16">
        <v>41635</v>
      </c>
      <c r="B2607" s="15">
        <v>4.91</v>
      </c>
      <c r="T2607" s="16">
        <v>41645</v>
      </c>
      <c r="U2607" s="15">
        <v>5.58</v>
      </c>
    </row>
    <row r="2608" spans="1:21" x14ac:dyDescent="0.3">
      <c r="A2608" s="16">
        <v>41631</v>
      </c>
      <c r="B2608" s="15">
        <v>4.7699999999999996</v>
      </c>
      <c r="T2608" s="16">
        <v>41642</v>
      </c>
      <c r="U2608" s="15">
        <v>5.69</v>
      </c>
    </row>
    <row r="2609" spans="1:21" x14ac:dyDescent="0.3">
      <c r="A2609" s="16">
        <v>41628</v>
      </c>
      <c r="B2609" s="15">
        <v>4.76</v>
      </c>
      <c r="T2609" s="16">
        <v>41641</v>
      </c>
      <c r="U2609" s="15">
        <v>5.71</v>
      </c>
    </row>
    <row r="2610" spans="1:21" x14ac:dyDescent="0.3">
      <c r="A2610" s="16">
        <v>41627</v>
      </c>
      <c r="B2610" s="15">
        <v>4.96</v>
      </c>
      <c r="T2610" s="16">
        <v>41639</v>
      </c>
      <c r="U2610" s="15">
        <v>5.85</v>
      </c>
    </row>
    <row r="2611" spans="1:21" x14ac:dyDescent="0.3">
      <c r="A2611" s="16">
        <v>41626</v>
      </c>
      <c r="B2611" s="15">
        <v>4.87</v>
      </c>
      <c r="T2611" s="16">
        <v>41638</v>
      </c>
      <c r="U2611" s="15">
        <v>5.92</v>
      </c>
    </row>
    <row r="2612" spans="1:21" x14ac:dyDescent="0.3">
      <c r="A2612" s="16">
        <v>41625</v>
      </c>
      <c r="B2612" s="15">
        <v>4.88</v>
      </c>
      <c r="T2612" s="16">
        <v>41635</v>
      </c>
      <c r="U2612" s="15">
        <v>5.96</v>
      </c>
    </row>
    <row r="2613" spans="1:21" x14ac:dyDescent="0.3">
      <c r="A2613" s="16">
        <v>41624</v>
      </c>
      <c r="B2613" s="15">
        <v>4.67</v>
      </c>
      <c r="T2613" s="16">
        <v>41632</v>
      </c>
      <c r="U2613" s="15">
        <v>5.94</v>
      </c>
    </row>
    <row r="2614" spans="1:21" x14ac:dyDescent="0.3">
      <c r="A2614" s="16">
        <v>41621</v>
      </c>
      <c r="B2614" s="15">
        <v>4.8</v>
      </c>
      <c r="T2614" s="16">
        <v>41631</v>
      </c>
      <c r="U2614" s="15">
        <v>5.82</v>
      </c>
    </row>
    <row r="2615" spans="1:21" x14ac:dyDescent="0.3">
      <c r="A2615" s="16">
        <v>41620</v>
      </c>
      <c r="B2615" s="15">
        <v>4.9000000000000004</v>
      </c>
      <c r="T2615" s="16">
        <v>41628</v>
      </c>
      <c r="U2615" s="15">
        <v>5.81</v>
      </c>
    </row>
    <row r="2616" spans="1:21" x14ac:dyDescent="0.3">
      <c r="A2616" s="16">
        <v>41619</v>
      </c>
      <c r="B2616" s="15">
        <v>4.88</v>
      </c>
      <c r="T2616" s="16">
        <v>41627</v>
      </c>
      <c r="U2616" s="15">
        <v>6.02</v>
      </c>
    </row>
    <row r="2617" spans="1:21" x14ac:dyDescent="0.3">
      <c r="A2617" s="16">
        <v>41618</v>
      </c>
      <c r="B2617" s="15">
        <v>5.0199999999999996</v>
      </c>
      <c r="T2617" s="16">
        <v>41626</v>
      </c>
      <c r="U2617" s="15">
        <v>5.98</v>
      </c>
    </row>
    <row r="2618" spans="1:21" x14ac:dyDescent="0.3">
      <c r="A2618" s="16">
        <v>41617</v>
      </c>
      <c r="B2618" s="15">
        <v>4.9000000000000004</v>
      </c>
      <c r="T2618" s="16">
        <v>41625</v>
      </c>
      <c r="U2618" s="15">
        <v>6.02</v>
      </c>
    </row>
    <row r="2619" spans="1:21" x14ac:dyDescent="0.3">
      <c r="A2619" s="16">
        <v>41614</v>
      </c>
      <c r="B2619" s="15">
        <v>4.79</v>
      </c>
      <c r="T2619" s="16">
        <v>41624</v>
      </c>
      <c r="U2619" s="15">
        <v>5.43</v>
      </c>
    </row>
    <row r="2620" spans="1:21" x14ac:dyDescent="0.3">
      <c r="A2620" s="16">
        <v>41613</v>
      </c>
      <c r="B2620" s="15">
        <v>4.6399999999999997</v>
      </c>
      <c r="T2620" s="16">
        <v>41621</v>
      </c>
      <c r="U2620" s="15">
        <v>5.59</v>
      </c>
    </row>
    <row r="2621" spans="1:21" x14ac:dyDescent="0.3">
      <c r="A2621" s="16">
        <v>41612</v>
      </c>
      <c r="B2621" s="15">
        <v>4.4800000000000004</v>
      </c>
      <c r="T2621" s="16">
        <v>41620</v>
      </c>
      <c r="U2621" s="15">
        <v>5.72</v>
      </c>
    </row>
    <row r="2622" spans="1:21" x14ac:dyDescent="0.3">
      <c r="A2622" s="16">
        <v>41611</v>
      </c>
      <c r="B2622" s="15">
        <v>4.4800000000000004</v>
      </c>
      <c r="T2622" s="16">
        <v>41619</v>
      </c>
      <c r="U2622" s="15">
        <v>5.72</v>
      </c>
    </row>
    <row r="2623" spans="1:21" x14ac:dyDescent="0.3">
      <c r="A2623" s="16">
        <v>41610</v>
      </c>
      <c r="B2623" s="15">
        <v>4.5</v>
      </c>
      <c r="T2623" s="16">
        <v>41618</v>
      </c>
      <c r="U2623" s="15">
        <v>5.86</v>
      </c>
    </row>
    <row r="2624" spans="1:21" x14ac:dyDescent="0.3">
      <c r="A2624" s="16">
        <v>41607</v>
      </c>
      <c r="B2624" s="15">
        <v>4.3600000000000003</v>
      </c>
      <c r="T2624" s="16">
        <v>41617</v>
      </c>
      <c r="U2624" s="15">
        <v>5.74</v>
      </c>
    </row>
    <row r="2625" spans="1:21" x14ac:dyDescent="0.3">
      <c r="A2625" s="16">
        <v>41606</v>
      </c>
      <c r="B2625" s="15">
        <v>4.43</v>
      </c>
      <c r="T2625" s="16">
        <v>41614</v>
      </c>
      <c r="U2625" s="15">
        <v>5.63</v>
      </c>
    </row>
    <row r="2626" spans="1:21" x14ac:dyDescent="0.3">
      <c r="A2626" s="16">
        <v>41605</v>
      </c>
      <c r="B2626" s="15">
        <v>4.47</v>
      </c>
      <c r="T2626" s="16">
        <v>41613</v>
      </c>
      <c r="U2626" s="15">
        <v>5.43</v>
      </c>
    </row>
    <row r="2627" spans="1:21" x14ac:dyDescent="0.3">
      <c r="A2627" s="16">
        <v>41604</v>
      </c>
      <c r="B2627" s="15">
        <v>4.49</v>
      </c>
      <c r="T2627" s="16">
        <v>41612</v>
      </c>
      <c r="U2627" s="15">
        <v>5.25</v>
      </c>
    </row>
    <row r="2628" spans="1:21" x14ac:dyDescent="0.3">
      <c r="A2628" s="16">
        <v>41603</v>
      </c>
      <c r="B2628" s="15">
        <v>4.4000000000000004</v>
      </c>
      <c r="T2628" s="16">
        <v>41611</v>
      </c>
      <c r="U2628" s="15">
        <v>5.27</v>
      </c>
    </row>
    <row r="2629" spans="1:21" x14ac:dyDescent="0.3">
      <c r="A2629" s="16">
        <v>41600</v>
      </c>
      <c r="B2629" s="15">
        <v>4.43</v>
      </c>
      <c r="T2629" s="16">
        <v>41610</v>
      </c>
      <c r="U2629" s="15">
        <v>5.31</v>
      </c>
    </row>
    <row r="2630" spans="1:21" x14ac:dyDescent="0.3">
      <c r="A2630" s="16">
        <v>41599</v>
      </c>
      <c r="B2630" s="15">
        <v>4.41</v>
      </c>
      <c r="T2630" s="16">
        <v>41607</v>
      </c>
      <c r="U2630" s="15">
        <v>5.14</v>
      </c>
    </row>
    <row r="2631" spans="1:21" x14ac:dyDescent="0.3">
      <c r="A2631" s="16">
        <v>41598</v>
      </c>
      <c r="B2631" s="15">
        <v>4.49</v>
      </c>
      <c r="T2631" s="16">
        <v>41606</v>
      </c>
      <c r="U2631" s="15">
        <v>5.24</v>
      </c>
    </row>
    <row r="2632" spans="1:21" x14ac:dyDescent="0.3">
      <c r="A2632" s="16">
        <v>41597</v>
      </c>
      <c r="B2632" s="15">
        <v>4.42</v>
      </c>
      <c r="T2632" s="16">
        <v>41605</v>
      </c>
      <c r="U2632" s="15">
        <v>5.29</v>
      </c>
    </row>
    <row r="2633" spans="1:21" x14ac:dyDescent="0.3">
      <c r="A2633" s="16">
        <v>41596</v>
      </c>
      <c r="B2633" s="15">
        <v>4.3499999999999996</v>
      </c>
      <c r="T2633" s="16">
        <v>41604</v>
      </c>
      <c r="U2633" s="15">
        <v>5.32</v>
      </c>
    </row>
    <row r="2634" spans="1:21" x14ac:dyDescent="0.3">
      <c r="A2634" s="16">
        <v>41593</v>
      </c>
      <c r="B2634" s="15">
        <v>4.5</v>
      </c>
      <c r="T2634" s="16">
        <v>41603</v>
      </c>
      <c r="U2634" s="15">
        <v>5.23</v>
      </c>
    </row>
    <row r="2635" spans="1:21" x14ac:dyDescent="0.3">
      <c r="A2635" s="16">
        <v>41592</v>
      </c>
      <c r="B2635" s="15">
        <v>4.59</v>
      </c>
      <c r="T2635" s="16">
        <v>41600</v>
      </c>
      <c r="U2635" s="15">
        <v>5.26</v>
      </c>
    </row>
    <row r="2636" spans="1:21" x14ac:dyDescent="0.3">
      <c r="A2636" s="16">
        <v>41591</v>
      </c>
      <c r="B2636" s="15">
        <v>4.6500000000000004</v>
      </c>
      <c r="T2636" s="16">
        <v>41599</v>
      </c>
      <c r="U2636" s="15">
        <v>5.24</v>
      </c>
    </row>
    <row r="2637" spans="1:21" x14ac:dyDescent="0.3">
      <c r="A2637" s="16">
        <v>41590</v>
      </c>
      <c r="B2637" s="15">
        <v>4.6500000000000004</v>
      </c>
      <c r="T2637" s="16">
        <v>41598</v>
      </c>
      <c r="U2637" s="15">
        <v>5.33</v>
      </c>
    </row>
    <row r="2638" spans="1:21" x14ac:dyDescent="0.3">
      <c r="A2638" s="16">
        <v>41589</v>
      </c>
      <c r="B2638" s="15">
        <v>4.6100000000000003</v>
      </c>
      <c r="T2638" s="16">
        <v>41597</v>
      </c>
      <c r="U2638" s="15">
        <v>5.27</v>
      </c>
    </row>
    <row r="2639" spans="1:21" x14ac:dyDescent="0.3">
      <c r="A2639" s="16">
        <v>41586</v>
      </c>
      <c r="B2639" s="15">
        <v>4.49</v>
      </c>
      <c r="T2639" s="16">
        <v>41596</v>
      </c>
      <c r="U2639" s="15">
        <v>5.17</v>
      </c>
    </row>
    <row r="2640" spans="1:21" x14ac:dyDescent="0.3">
      <c r="A2640" s="16">
        <v>41585</v>
      </c>
      <c r="B2640" s="15">
        <v>4.8</v>
      </c>
      <c r="T2640" s="16">
        <v>41593</v>
      </c>
      <c r="U2640" s="15">
        <v>5.35</v>
      </c>
    </row>
    <row r="2641" spans="1:21" x14ac:dyDescent="0.3">
      <c r="A2641" s="16">
        <v>41584</v>
      </c>
      <c r="B2641" s="15">
        <v>4.78</v>
      </c>
      <c r="T2641" s="16">
        <v>41592</v>
      </c>
      <c r="U2641" s="15">
        <v>5.45</v>
      </c>
    </row>
    <row r="2642" spans="1:21" x14ac:dyDescent="0.3">
      <c r="A2642" s="16">
        <v>41583</v>
      </c>
      <c r="B2642" s="15">
        <v>4.8</v>
      </c>
      <c r="T2642" s="16">
        <v>41591</v>
      </c>
      <c r="U2642" s="15">
        <v>5.51</v>
      </c>
    </row>
    <row r="2643" spans="1:21" x14ac:dyDescent="0.3">
      <c r="A2643" s="16">
        <v>41582</v>
      </c>
      <c r="B2643" s="15">
        <v>4.5599999999999996</v>
      </c>
      <c r="T2643" s="16">
        <v>41590</v>
      </c>
      <c r="U2643" s="15">
        <v>5.5</v>
      </c>
    </row>
    <row r="2644" spans="1:21" x14ac:dyDescent="0.3">
      <c r="A2644" s="16">
        <v>41579</v>
      </c>
      <c r="B2644" s="15">
        <v>4.62</v>
      </c>
      <c r="T2644" s="16">
        <v>41589</v>
      </c>
      <c r="U2644" s="15">
        <v>5.47</v>
      </c>
    </row>
    <row r="2645" spans="1:21" x14ac:dyDescent="0.3">
      <c r="A2645" s="16">
        <v>41578</v>
      </c>
      <c r="B2645" s="15">
        <v>4.8099999999999996</v>
      </c>
      <c r="T2645" s="16">
        <v>41586</v>
      </c>
      <c r="U2645" s="15">
        <v>5.35</v>
      </c>
    </row>
    <row r="2646" spans="1:21" x14ac:dyDescent="0.3">
      <c r="A2646" s="16">
        <v>41577</v>
      </c>
      <c r="B2646" s="15">
        <v>4.97</v>
      </c>
      <c r="T2646" s="16">
        <v>41585</v>
      </c>
      <c r="U2646" s="15">
        <v>5.7</v>
      </c>
    </row>
    <row r="2647" spans="1:21" x14ac:dyDescent="0.3">
      <c r="A2647" s="16">
        <v>41576</v>
      </c>
      <c r="B2647" s="15">
        <v>5.09</v>
      </c>
      <c r="T2647" s="16">
        <v>41584</v>
      </c>
      <c r="U2647" s="15">
        <v>5.68</v>
      </c>
    </row>
    <row r="2648" spans="1:21" x14ac:dyDescent="0.3">
      <c r="A2648" s="16">
        <v>41575</v>
      </c>
      <c r="B2648" s="15">
        <v>4.83</v>
      </c>
      <c r="T2648" s="16">
        <v>41583</v>
      </c>
      <c r="U2648" s="15">
        <v>5.67</v>
      </c>
    </row>
    <row r="2649" spans="1:21" x14ac:dyDescent="0.3">
      <c r="A2649" s="16">
        <v>41572</v>
      </c>
      <c r="B2649" s="15">
        <v>5.01</v>
      </c>
      <c r="T2649" s="16">
        <v>41582</v>
      </c>
      <c r="U2649" s="15">
        <v>5.4</v>
      </c>
    </row>
    <row r="2650" spans="1:21" x14ac:dyDescent="0.3">
      <c r="A2650" s="16">
        <v>41571</v>
      </c>
      <c r="B2650" s="15">
        <v>4.67</v>
      </c>
      <c r="T2650" s="16">
        <v>41579</v>
      </c>
      <c r="U2650" s="15">
        <v>5.46</v>
      </c>
    </row>
    <row r="2651" spans="1:21" x14ac:dyDescent="0.3">
      <c r="A2651" s="16">
        <v>41570</v>
      </c>
      <c r="B2651" s="15">
        <v>4.62</v>
      </c>
      <c r="T2651" s="16">
        <v>41578</v>
      </c>
      <c r="U2651" s="15">
        <v>5.68</v>
      </c>
    </row>
    <row r="2652" spans="1:21" x14ac:dyDescent="0.3">
      <c r="A2652" s="16">
        <v>41569</v>
      </c>
      <c r="B2652" s="15">
        <v>4.71</v>
      </c>
      <c r="T2652" s="16">
        <v>41577</v>
      </c>
      <c r="U2652" s="15">
        <v>5.87</v>
      </c>
    </row>
    <row r="2653" spans="1:21" x14ac:dyDescent="0.3">
      <c r="A2653" s="16">
        <v>41568</v>
      </c>
      <c r="B2653" s="15">
        <v>4.59</v>
      </c>
      <c r="T2653" s="16">
        <v>41576</v>
      </c>
      <c r="U2653" s="15">
        <v>6</v>
      </c>
    </row>
    <row r="2654" spans="1:21" x14ac:dyDescent="0.3">
      <c r="A2654" s="16">
        <v>41565</v>
      </c>
      <c r="B2654" s="15">
        <v>5.13</v>
      </c>
      <c r="T2654" s="16">
        <v>41575</v>
      </c>
      <c r="U2654" s="15">
        <v>5.73</v>
      </c>
    </row>
    <row r="2655" spans="1:21" x14ac:dyDescent="0.3">
      <c r="A2655" s="16">
        <v>41564</v>
      </c>
      <c r="B2655" s="15">
        <v>5.18</v>
      </c>
      <c r="T2655" s="16">
        <v>41572</v>
      </c>
      <c r="U2655" s="15">
        <v>5.93</v>
      </c>
    </row>
    <row r="2656" spans="1:21" x14ac:dyDescent="0.3">
      <c r="A2656" s="16">
        <v>41563</v>
      </c>
      <c r="B2656" s="15">
        <v>5.34</v>
      </c>
      <c r="T2656" s="16">
        <v>41571</v>
      </c>
      <c r="U2656" s="15">
        <v>5.52</v>
      </c>
    </row>
    <row r="2657" spans="1:21" x14ac:dyDescent="0.3">
      <c r="A2657" s="16">
        <v>41562</v>
      </c>
      <c r="B2657" s="15">
        <v>4.96</v>
      </c>
      <c r="T2657" s="16">
        <v>41570</v>
      </c>
      <c r="U2657" s="15">
        <v>5.46</v>
      </c>
    </row>
    <row r="2658" spans="1:21" x14ac:dyDescent="0.3">
      <c r="A2658" s="16">
        <v>41561</v>
      </c>
      <c r="B2658" s="15">
        <v>4.82</v>
      </c>
      <c r="T2658" s="16">
        <v>41569</v>
      </c>
      <c r="U2658" s="15">
        <v>5.56</v>
      </c>
    </row>
    <row r="2659" spans="1:21" x14ac:dyDescent="0.3">
      <c r="A2659" s="16">
        <v>41558</v>
      </c>
      <c r="B2659" s="15">
        <v>4.62</v>
      </c>
      <c r="T2659" s="16">
        <v>41568</v>
      </c>
      <c r="U2659" s="15">
        <v>5.43</v>
      </c>
    </row>
    <row r="2660" spans="1:21" x14ac:dyDescent="0.3">
      <c r="A2660" s="16">
        <v>41557</v>
      </c>
      <c r="B2660" s="15">
        <v>4.7699999999999996</v>
      </c>
      <c r="T2660" s="16">
        <v>41565</v>
      </c>
      <c r="U2660" s="15">
        <v>6.04</v>
      </c>
    </row>
    <row r="2661" spans="1:21" x14ac:dyDescent="0.3">
      <c r="A2661" s="16">
        <v>41556</v>
      </c>
      <c r="B2661" s="15">
        <v>4.8</v>
      </c>
      <c r="T2661" s="16">
        <v>41564</v>
      </c>
      <c r="U2661" s="15">
        <v>6.09</v>
      </c>
    </row>
    <row r="2662" spans="1:21" x14ac:dyDescent="0.3">
      <c r="A2662" s="16">
        <v>41555</v>
      </c>
      <c r="B2662" s="15">
        <v>4.87</v>
      </c>
      <c r="T2662" s="16">
        <v>41563</v>
      </c>
      <c r="U2662" s="15">
        <v>6.27</v>
      </c>
    </row>
    <row r="2663" spans="1:21" x14ac:dyDescent="0.3">
      <c r="A2663" s="16">
        <v>41554</v>
      </c>
      <c r="B2663" s="15">
        <v>4.97</v>
      </c>
      <c r="T2663" s="16">
        <v>41562</v>
      </c>
      <c r="U2663" s="15">
        <v>5.86</v>
      </c>
    </row>
    <row r="2664" spans="1:21" x14ac:dyDescent="0.3">
      <c r="A2664" s="16">
        <v>41551</v>
      </c>
      <c r="B2664" s="15">
        <v>5.1100000000000003</v>
      </c>
      <c r="T2664" s="16">
        <v>41561</v>
      </c>
      <c r="U2664" s="15">
        <v>5.69</v>
      </c>
    </row>
    <row r="2665" spans="1:21" x14ac:dyDescent="0.3">
      <c r="A2665" s="16">
        <v>41550</v>
      </c>
      <c r="B2665" s="15">
        <v>5.2</v>
      </c>
      <c r="T2665" s="16">
        <v>41558</v>
      </c>
      <c r="U2665" s="15">
        <v>5.47</v>
      </c>
    </row>
    <row r="2666" spans="1:21" x14ac:dyDescent="0.3">
      <c r="A2666" s="16">
        <v>41549</v>
      </c>
      <c r="B2666" s="15">
        <v>5.28</v>
      </c>
      <c r="T2666" s="16">
        <v>41557</v>
      </c>
      <c r="U2666" s="15">
        <v>5.61</v>
      </c>
    </row>
    <row r="2667" spans="1:21" x14ac:dyDescent="0.3">
      <c r="A2667" s="16">
        <v>41548</v>
      </c>
      <c r="B2667" s="15">
        <v>5.15</v>
      </c>
      <c r="T2667" s="16">
        <v>41556</v>
      </c>
      <c r="U2667" s="15">
        <v>5.66</v>
      </c>
    </row>
    <row r="2668" spans="1:21" x14ac:dyDescent="0.3">
      <c r="A2668" s="16">
        <v>41547</v>
      </c>
      <c r="B2668" s="15">
        <v>5.04</v>
      </c>
      <c r="T2668" s="16">
        <v>41555</v>
      </c>
      <c r="U2668" s="15">
        <v>5.77</v>
      </c>
    </row>
    <row r="2669" spans="1:21" x14ac:dyDescent="0.3">
      <c r="A2669" s="16">
        <v>41544</v>
      </c>
      <c r="B2669" s="15">
        <v>5.39</v>
      </c>
      <c r="T2669" s="16">
        <v>41554</v>
      </c>
      <c r="U2669" s="15">
        <v>5.89</v>
      </c>
    </row>
    <row r="2670" spans="1:21" x14ac:dyDescent="0.3">
      <c r="A2670" s="16">
        <v>41543</v>
      </c>
      <c r="B2670" s="15">
        <v>5.49</v>
      </c>
      <c r="T2670" s="16">
        <v>41551</v>
      </c>
      <c r="U2670" s="15">
        <v>6.07</v>
      </c>
    </row>
    <row r="2671" spans="1:21" x14ac:dyDescent="0.3">
      <c r="A2671" s="16">
        <v>41542</v>
      </c>
      <c r="B2671" s="15">
        <v>5.4</v>
      </c>
      <c r="T2671" s="16">
        <v>41550</v>
      </c>
      <c r="U2671" s="15">
        <v>6.15</v>
      </c>
    </row>
    <row r="2672" spans="1:21" x14ac:dyDescent="0.3">
      <c r="A2672" s="16">
        <v>41541</v>
      </c>
      <c r="B2672" s="15">
        <v>5.39</v>
      </c>
      <c r="T2672" s="16">
        <v>41549</v>
      </c>
      <c r="U2672" s="15">
        <v>6.23</v>
      </c>
    </row>
    <row r="2673" spans="1:21" x14ac:dyDescent="0.3">
      <c r="A2673" s="16">
        <v>41540</v>
      </c>
      <c r="B2673" s="15">
        <v>5.43</v>
      </c>
      <c r="T2673" s="16">
        <v>41548</v>
      </c>
      <c r="U2673" s="15">
        <v>6.1</v>
      </c>
    </row>
    <row r="2674" spans="1:21" x14ac:dyDescent="0.3">
      <c r="A2674" s="16">
        <v>41537</v>
      </c>
      <c r="B2674" s="15">
        <v>5.36</v>
      </c>
      <c r="T2674" s="16">
        <v>41547</v>
      </c>
      <c r="U2674" s="15">
        <v>5.99</v>
      </c>
    </row>
    <row r="2675" spans="1:21" x14ac:dyDescent="0.3">
      <c r="A2675" s="16">
        <v>41536</v>
      </c>
      <c r="B2675" s="15">
        <v>5.36</v>
      </c>
      <c r="T2675" s="16">
        <v>41544</v>
      </c>
      <c r="U2675" s="15">
        <v>6.37</v>
      </c>
    </row>
    <row r="2676" spans="1:21" x14ac:dyDescent="0.3">
      <c r="A2676" s="16">
        <v>41535</v>
      </c>
      <c r="B2676" s="15">
        <v>5.53</v>
      </c>
      <c r="T2676" s="16">
        <v>41543</v>
      </c>
      <c r="U2676" s="15">
        <v>6.47</v>
      </c>
    </row>
    <row r="2677" spans="1:21" x14ac:dyDescent="0.3">
      <c r="A2677" s="16">
        <v>41534</v>
      </c>
      <c r="B2677" s="15">
        <v>5.68</v>
      </c>
      <c r="T2677" s="16">
        <v>41542</v>
      </c>
      <c r="U2677" s="15">
        <v>6.38</v>
      </c>
    </row>
    <row r="2678" spans="1:21" x14ac:dyDescent="0.3">
      <c r="A2678" s="16">
        <v>41533</v>
      </c>
      <c r="B2678" s="15">
        <v>5.48</v>
      </c>
      <c r="T2678" s="16">
        <v>41541</v>
      </c>
      <c r="U2678" s="15">
        <v>6.36</v>
      </c>
    </row>
    <row r="2679" spans="1:21" x14ac:dyDescent="0.3">
      <c r="A2679" s="16">
        <v>41530</v>
      </c>
      <c r="B2679" s="15">
        <v>5.41</v>
      </c>
      <c r="T2679" s="16">
        <v>41540</v>
      </c>
      <c r="U2679" s="15">
        <v>6.41</v>
      </c>
    </row>
    <row r="2680" spans="1:21" x14ac:dyDescent="0.3">
      <c r="A2680" s="16">
        <v>41529</v>
      </c>
      <c r="B2680" s="15">
        <v>5.63</v>
      </c>
      <c r="T2680" s="16">
        <v>41537</v>
      </c>
      <c r="U2680" s="15">
        <v>6.3</v>
      </c>
    </row>
    <row r="2681" spans="1:21" x14ac:dyDescent="0.3">
      <c r="A2681" s="16">
        <v>41528</v>
      </c>
      <c r="B2681" s="15">
        <v>5.28</v>
      </c>
      <c r="T2681" s="16">
        <v>41536</v>
      </c>
      <c r="U2681" s="15">
        <v>6.3</v>
      </c>
    </row>
    <row r="2682" spans="1:21" x14ac:dyDescent="0.3">
      <c r="A2682" s="16">
        <v>41527</v>
      </c>
      <c r="B2682" s="15">
        <v>5.15</v>
      </c>
      <c r="T2682" s="16">
        <v>41535</v>
      </c>
      <c r="U2682" s="15">
        <v>6.53</v>
      </c>
    </row>
    <row r="2683" spans="1:21" x14ac:dyDescent="0.3">
      <c r="A2683" s="16">
        <v>41526</v>
      </c>
      <c r="B2683" s="15">
        <v>5.33</v>
      </c>
      <c r="T2683" s="16">
        <v>41534</v>
      </c>
      <c r="U2683" s="15">
        <v>6.67</v>
      </c>
    </row>
    <row r="2684" spans="1:21" x14ac:dyDescent="0.3">
      <c r="A2684" s="16">
        <v>41523</v>
      </c>
      <c r="B2684" s="15">
        <v>5.33</v>
      </c>
      <c r="T2684" s="16">
        <v>41533</v>
      </c>
      <c r="U2684" s="15">
        <v>6.4</v>
      </c>
    </row>
    <row r="2685" spans="1:21" x14ac:dyDescent="0.3">
      <c r="A2685" s="16">
        <v>41522</v>
      </c>
      <c r="B2685" s="15">
        <v>4.9800000000000004</v>
      </c>
      <c r="T2685" s="16">
        <v>41530</v>
      </c>
      <c r="U2685" s="15">
        <v>6.32</v>
      </c>
    </row>
    <row r="2686" spans="1:21" x14ac:dyDescent="0.3">
      <c r="A2686" s="16">
        <v>41521</v>
      </c>
      <c r="B2686" s="15">
        <v>4.57</v>
      </c>
      <c r="T2686" s="16">
        <v>41529</v>
      </c>
      <c r="U2686" s="15">
        <v>6.58</v>
      </c>
    </row>
    <row r="2687" spans="1:21" x14ac:dyDescent="0.3">
      <c r="A2687" s="16">
        <v>41520</v>
      </c>
      <c r="B2687" s="15">
        <v>4.42</v>
      </c>
      <c r="T2687" s="16">
        <v>41528</v>
      </c>
      <c r="U2687" s="15">
        <v>6.13</v>
      </c>
    </row>
    <row r="2688" spans="1:21" x14ac:dyDescent="0.3">
      <c r="A2688" s="16">
        <v>41519</v>
      </c>
      <c r="B2688" s="15">
        <v>4.51</v>
      </c>
      <c r="T2688" s="16">
        <v>41527</v>
      </c>
      <c r="U2688" s="15">
        <v>5.99</v>
      </c>
    </row>
    <row r="2689" spans="1:21" x14ac:dyDescent="0.3">
      <c r="A2689" s="16">
        <v>41516</v>
      </c>
      <c r="B2689" s="15">
        <v>4.57</v>
      </c>
      <c r="T2689" s="16">
        <v>41526</v>
      </c>
      <c r="U2689" s="15">
        <v>6.19</v>
      </c>
    </row>
    <row r="2690" spans="1:21" x14ac:dyDescent="0.3">
      <c r="A2690" s="16">
        <v>41515</v>
      </c>
      <c r="B2690" s="15">
        <v>4.5999999999999996</v>
      </c>
      <c r="T2690" s="16">
        <v>41523</v>
      </c>
      <c r="U2690" s="15">
        <v>6.14</v>
      </c>
    </row>
    <row r="2691" spans="1:21" x14ac:dyDescent="0.3">
      <c r="A2691" s="16">
        <v>41514</v>
      </c>
      <c r="B2691" s="15">
        <v>4.6100000000000003</v>
      </c>
      <c r="T2691" s="16">
        <v>41522</v>
      </c>
      <c r="U2691" s="15">
        <v>5.72</v>
      </c>
    </row>
    <row r="2692" spans="1:21" x14ac:dyDescent="0.3">
      <c r="A2692" s="16">
        <v>41513</v>
      </c>
      <c r="B2692" s="15">
        <v>4.55</v>
      </c>
      <c r="T2692" s="16">
        <v>41521</v>
      </c>
      <c r="U2692" s="15">
        <v>5.28</v>
      </c>
    </row>
    <row r="2693" spans="1:21" x14ac:dyDescent="0.3">
      <c r="A2693" s="16">
        <v>41512</v>
      </c>
      <c r="B2693" s="15">
        <v>4.43</v>
      </c>
      <c r="T2693" s="16">
        <v>41520</v>
      </c>
      <c r="U2693" s="15">
        <v>5.14</v>
      </c>
    </row>
    <row r="2694" spans="1:21" x14ac:dyDescent="0.3">
      <c r="A2694" s="16">
        <v>41509</v>
      </c>
      <c r="B2694" s="15">
        <v>4.4400000000000004</v>
      </c>
      <c r="T2694" s="16">
        <v>41519</v>
      </c>
      <c r="U2694" s="15">
        <v>5.23</v>
      </c>
    </row>
    <row r="2695" spans="1:21" x14ac:dyDescent="0.3">
      <c r="A2695" s="16">
        <v>41508</v>
      </c>
      <c r="B2695" s="15">
        <v>4.53</v>
      </c>
      <c r="T2695" s="16">
        <v>41516</v>
      </c>
      <c r="U2695" s="15">
        <v>5.29</v>
      </c>
    </row>
    <row r="2696" spans="1:21" x14ac:dyDescent="0.3">
      <c r="A2696" s="16">
        <v>41507</v>
      </c>
      <c r="B2696" s="15">
        <v>4.38</v>
      </c>
      <c r="T2696" s="16">
        <v>41515</v>
      </c>
      <c r="U2696" s="15">
        <v>5.32</v>
      </c>
    </row>
    <row r="2697" spans="1:21" x14ac:dyDescent="0.3">
      <c r="A2697" s="16">
        <v>41506</v>
      </c>
      <c r="B2697" s="15">
        <v>4.3600000000000003</v>
      </c>
      <c r="T2697" s="16">
        <v>41514</v>
      </c>
      <c r="U2697" s="15">
        <v>5.34</v>
      </c>
    </row>
    <row r="2698" spans="1:21" x14ac:dyDescent="0.3">
      <c r="A2698" s="16">
        <v>41505</v>
      </c>
      <c r="B2698" s="15">
        <v>4.34</v>
      </c>
      <c r="T2698" s="16">
        <v>41513</v>
      </c>
      <c r="U2698" s="15">
        <v>5.27</v>
      </c>
    </row>
    <row r="2699" spans="1:21" x14ac:dyDescent="0.3">
      <c r="A2699" s="16">
        <v>41502</v>
      </c>
      <c r="B2699" s="15">
        <v>4.37</v>
      </c>
      <c r="T2699" s="16">
        <v>41512</v>
      </c>
      <c r="U2699" s="15">
        <v>5.15</v>
      </c>
    </row>
    <row r="2700" spans="1:21" x14ac:dyDescent="0.3">
      <c r="A2700" s="16">
        <v>41501</v>
      </c>
      <c r="B2700" s="15">
        <v>4.37</v>
      </c>
      <c r="T2700" s="16">
        <v>41509</v>
      </c>
      <c r="U2700" s="15">
        <v>5.16</v>
      </c>
    </row>
    <row r="2701" spans="1:21" x14ac:dyDescent="0.3">
      <c r="A2701" s="16">
        <v>41500</v>
      </c>
      <c r="B2701" s="15">
        <v>4.37</v>
      </c>
      <c r="T2701" s="16">
        <v>41508</v>
      </c>
      <c r="U2701" s="15">
        <v>5.25</v>
      </c>
    </row>
    <row r="2702" spans="1:21" x14ac:dyDescent="0.3">
      <c r="A2702" s="16">
        <v>41499</v>
      </c>
      <c r="B2702" s="15">
        <v>4.3099999999999996</v>
      </c>
      <c r="T2702" s="16">
        <v>41507</v>
      </c>
      <c r="U2702" s="15">
        <v>5.0999999999999996</v>
      </c>
    </row>
    <row r="2703" spans="1:21" x14ac:dyDescent="0.3">
      <c r="A2703" s="16">
        <v>41498</v>
      </c>
      <c r="B2703" s="15">
        <v>4.33</v>
      </c>
      <c r="T2703" s="16">
        <v>41506</v>
      </c>
      <c r="U2703" s="15">
        <v>5.08</v>
      </c>
    </row>
    <row r="2704" spans="1:21" x14ac:dyDescent="0.3">
      <c r="A2704" s="16">
        <v>41495</v>
      </c>
      <c r="B2704" s="15">
        <v>4.46</v>
      </c>
      <c r="T2704" s="16">
        <v>41505</v>
      </c>
      <c r="U2704" s="15">
        <v>5.0599999999999996</v>
      </c>
    </row>
    <row r="2705" spans="1:21" x14ac:dyDescent="0.3">
      <c r="A2705" s="16">
        <v>41494</v>
      </c>
      <c r="B2705" s="15">
        <v>4.53</v>
      </c>
      <c r="T2705" s="16">
        <v>41502</v>
      </c>
      <c r="U2705" s="15">
        <v>5.09</v>
      </c>
    </row>
    <row r="2706" spans="1:21" x14ac:dyDescent="0.3">
      <c r="A2706" s="16">
        <v>41493</v>
      </c>
      <c r="B2706" s="15">
        <v>4.46</v>
      </c>
      <c r="T2706" s="16">
        <v>41501</v>
      </c>
      <c r="U2706" s="15">
        <v>5.09</v>
      </c>
    </row>
    <row r="2707" spans="1:21" x14ac:dyDescent="0.3">
      <c r="A2707" s="16">
        <v>41492</v>
      </c>
      <c r="B2707" s="15">
        <v>4.5199999999999996</v>
      </c>
      <c r="T2707" s="16">
        <v>41500</v>
      </c>
      <c r="U2707" s="15">
        <v>5.0999999999999996</v>
      </c>
    </row>
    <row r="2708" spans="1:21" x14ac:dyDescent="0.3">
      <c r="A2708" s="16">
        <v>41491</v>
      </c>
      <c r="B2708" s="15">
        <v>4.43</v>
      </c>
      <c r="T2708" s="16">
        <v>41499</v>
      </c>
      <c r="U2708" s="15">
        <v>5.04</v>
      </c>
    </row>
    <row r="2709" spans="1:21" x14ac:dyDescent="0.3">
      <c r="A2709" s="16">
        <v>41488</v>
      </c>
      <c r="B2709" s="15">
        <v>4.4000000000000004</v>
      </c>
      <c r="T2709" s="16">
        <v>41498</v>
      </c>
      <c r="U2709" s="15">
        <v>5.0599999999999996</v>
      </c>
    </row>
    <row r="2710" spans="1:21" x14ac:dyDescent="0.3">
      <c r="A2710" s="16">
        <v>41487</v>
      </c>
      <c r="B2710" s="15">
        <v>4.3499999999999996</v>
      </c>
      <c r="T2710" s="16">
        <v>41495</v>
      </c>
      <c r="U2710" s="15">
        <v>5.2</v>
      </c>
    </row>
    <row r="2711" spans="1:21" x14ac:dyDescent="0.3">
      <c r="A2711" s="16">
        <v>41486</v>
      </c>
      <c r="B2711" s="15">
        <v>4.34</v>
      </c>
      <c r="T2711" s="16">
        <v>41494</v>
      </c>
      <c r="U2711" s="15">
        <v>5.28</v>
      </c>
    </row>
    <row r="2712" spans="1:21" x14ac:dyDescent="0.3">
      <c r="A2712" s="16">
        <v>41485</v>
      </c>
      <c r="B2712" s="15">
        <v>4.29</v>
      </c>
      <c r="T2712" s="16">
        <v>41493</v>
      </c>
      <c r="U2712" s="15">
        <v>5.22</v>
      </c>
    </row>
    <row r="2713" spans="1:21" x14ac:dyDescent="0.3">
      <c r="A2713" s="16">
        <v>41484</v>
      </c>
      <c r="B2713" s="15">
        <v>4.33</v>
      </c>
      <c r="T2713" s="16">
        <v>41492</v>
      </c>
      <c r="U2713" s="15">
        <v>5.27</v>
      </c>
    </row>
    <row r="2714" spans="1:21" x14ac:dyDescent="0.3">
      <c r="A2714" s="16">
        <v>41481</v>
      </c>
      <c r="B2714" s="15">
        <v>4.33</v>
      </c>
      <c r="T2714" s="16">
        <v>41491</v>
      </c>
      <c r="U2714" s="15">
        <v>5.17</v>
      </c>
    </row>
    <row r="2715" spans="1:21" x14ac:dyDescent="0.3">
      <c r="A2715" s="16">
        <v>41480</v>
      </c>
      <c r="B2715" s="15">
        <v>4.3</v>
      </c>
      <c r="T2715" s="16">
        <v>41488</v>
      </c>
      <c r="U2715" s="15">
        <v>5.14</v>
      </c>
    </row>
    <row r="2716" spans="1:21" x14ac:dyDescent="0.3">
      <c r="A2716" s="16">
        <v>41479</v>
      </c>
      <c r="B2716" s="15">
        <v>4.3</v>
      </c>
      <c r="T2716" s="16">
        <v>41487</v>
      </c>
      <c r="U2716" s="15">
        <v>5.09</v>
      </c>
    </row>
    <row r="2717" spans="1:21" x14ac:dyDescent="0.3">
      <c r="A2717" s="16">
        <v>41478</v>
      </c>
      <c r="B2717" s="15">
        <v>4.26</v>
      </c>
      <c r="T2717" s="16">
        <v>41486</v>
      </c>
      <c r="U2717" s="15">
        <v>5.08</v>
      </c>
    </row>
    <row r="2718" spans="1:21" x14ac:dyDescent="0.3">
      <c r="A2718" s="16">
        <v>41477</v>
      </c>
      <c r="B2718" s="15">
        <v>4.21</v>
      </c>
      <c r="T2718" s="16">
        <v>41485</v>
      </c>
      <c r="U2718" s="15">
        <v>5.03</v>
      </c>
    </row>
    <row r="2719" spans="1:21" x14ac:dyDescent="0.3">
      <c r="A2719" s="16">
        <v>41474</v>
      </c>
      <c r="B2719" s="15">
        <v>4.1900000000000004</v>
      </c>
      <c r="T2719" s="16">
        <v>41484</v>
      </c>
      <c r="U2719" s="15">
        <v>5.07</v>
      </c>
    </row>
    <row r="2720" spans="1:21" x14ac:dyDescent="0.3">
      <c r="A2720" s="16">
        <v>41473</v>
      </c>
      <c r="B2720" s="15">
        <v>4.13</v>
      </c>
      <c r="T2720" s="16">
        <v>41481</v>
      </c>
      <c r="U2720" s="15">
        <v>5.07</v>
      </c>
    </row>
    <row r="2721" spans="1:21" x14ac:dyDescent="0.3">
      <c r="A2721" s="16">
        <v>41472</v>
      </c>
      <c r="B2721" s="15">
        <v>4.13</v>
      </c>
      <c r="T2721" s="16">
        <v>41480</v>
      </c>
      <c r="U2721" s="15">
        <v>5.05</v>
      </c>
    </row>
    <row r="2722" spans="1:21" x14ac:dyDescent="0.3">
      <c r="A2722" s="16">
        <v>41471</v>
      </c>
      <c r="B2722" s="15">
        <v>4.13</v>
      </c>
      <c r="T2722" s="16">
        <v>41479</v>
      </c>
      <c r="U2722" s="15">
        <v>5.0199999999999996</v>
      </c>
    </row>
    <row r="2723" spans="1:21" x14ac:dyDescent="0.3">
      <c r="A2723" s="16">
        <v>41470</v>
      </c>
      <c r="B2723" s="15">
        <v>4.05</v>
      </c>
      <c r="T2723" s="16">
        <v>41478</v>
      </c>
      <c r="U2723" s="15">
        <v>4.97</v>
      </c>
    </row>
    <row r="2724" spans="1:21" x14ac:dyDescent="0.3">
      <c r="A2724" s="16">
        <v>41467</v>
      </c>
      <c r="B2724" s="15">
        <v>4.04</v>
      </c>
      <c r="T2724" s="16">
        <v>41477</v>
      </c>
      <c r="U2724" s="15">
        <v>4.9000000000000004</v>
      </c>
    </row>
    <row r="2725" spans="1:21" x14ac:dyDescent="0.3">
      <c r="A2725" s="16">
        <v>41466</v>
      </c>
      <c r="B2725" s="15">
        <v>4.09</v>
      </c>
      <c r="T2725" s="16">
        <v>41474</v>
      </c>
      <c r="U2725" s="15">
        <v>4.87</v>
      </c>
    </row>
    <row r="2726" spans="1:21" x14ac:dyDescent="0.3">
      <c r="A2726" s="16">
        <v>41465</v>
      </c>
      <c r="B2726" s="15">
        <v>4.05</v>
      </c>
      <c r="T2726" s="16">
        <v>41473</v>
      </c>
      <c r="U2726" s="15">
        <v>4.8099999999999996</v>
      </c>
    </row>
    <row r="2727" spans="1:21" x14ac:dyDescent="0.3">
      <c r="A2727" s="16">
        <v>41464</v>
      </c>
      <c r="B2727" s="15">
        <v>4.17</v>
      </c>
      <c r="T2727" s="16">
        <v>41472</v>
      </c>
      <c r="U2727" s="15">
        <v>4.8</v>
      </c>
    </row>
    <row r="2728" spans="1:21" x14ac:dyDescent="0.3">
      <c r="A2728" s="16">
        <v>41463</v>
      </c>
      <c r="B2728" s="15">
        <v>4.24</v>
      </c>
      <c r="T2728" s="16">
        <v>41471</v>
      </c>
      <c r="U2728" s="15">
        <v>4.8099999999999996</v>
      </c>
    </row>
    <row r="2729" spans="1:21" x14ac:dyDescent="0.3">
      <c r="A2729" s="16">
        <v>41460</v>
      </c>
      <c r="B2729" s="15">
        <v>4.29</v>
      </c>
      <c r="T2729" s="16">
        <v>41470</v>
      </c>
      <c r="U2729" s="15">
        <v>4.72</v>
      </c>
    </row>
    <row r="2730" spans="1:21" x14ac:dyDescent="0.3">
      <c r="A2730" s="16">
        <v>41459</v>
      </c>
      <c r="B2730" s="15">
        <v>4.55</v>
      </c>
      <c r="T2730" s="16">
        <v>41467</v>
      </c>
      <c r="U2730" s="15">
        <v>4.71</v>
      </c>
    </row>
    <row r="2731" spans="1:21" x14ac:dyDescent="0.3">
      <c r="A2731" s="16">
        <v>41458</v>
      </c>
      <c r="B2731" s="15">
        <v>4.6900000000000004</v>
      </c>
      <c r="T2731" s="16">
        <v>41466</v>
      </c>
      <c r="U2731" s="15">
        <v>4.76</v>
      </c>
    </row>
    <row r="2732" spans="1:21" x14ac:dyDescent="0.3">
      <c r="A2732" s="16">
        <v>41457</v>
      </c>
      <c r="B2732" s="15">
        <v>4.29</v>
      </c>
      <c r="T2732" s="16">
        <v>41465</v>
      </c>
      <c r="U2732" s="15">
        <v>4.71</v>
      </c>
    </row>
    <row r="2733" spans="1:21" x14ac:dyDescent="0.3">
      <c r="A2733" s="16">
        <v>41456</v>
      </c>
      <c r="B2733" s="15">
        <v>4.24</v>
      </c>
      <c r="T2733" s="16">
        <v>41464</v>
      </c>
      <c r="U2733" s="15">
        <v>4.8600000000000003</v>
      </c>
    </row>
    <row r="2734" spans="1:21" x14ac:dyDescent="0.3">
      <c r="A2734" s="16">
        <v>41453</v>
      </c>
      <c r="B2734" s="15">
        <v>4.21</v>
      </c>
      <c r="T2734" s="16">
        <v>41463</v>
      </c>
      <c r="U2734" s="15">
        <v>4.95</v>
      </c>
    </row>
    <row r="2735" spans="1:21" x14ac:dyDescent="0.3">
      <c r="A2735" s="16">
        <v>41452</v>
      </c>
      <c r="B2735" s="15">
        <v>4.43</v>
      </c>
      <c r="T2735" s="16">
        <v>41460</v>
      </c>
      <c r="U2735" s="15">
        <v>5</v>
      </c>
    </row>
    <row r="2736" spans="1:21" x14ac:dyDescent="0.3">
      <c r="A2736" s="16">
        <v>41451</v>
      </c>
      <c r="B2736" s="15">
        <v>4.42</v>
      </c>
      <c r="T2736" s="16">
        <v>41459</v>
      </c>
      <c r="U2736" s="15">
        <v>5.3</v>
      </c>
    </row>
    <row r="2737" spans="1:21" x14ac:dyDescent="0.3">
      <c r="A2737" s="16">
        <v>41450</v>
      </c>
      <c r="B2737" s="15">
        <v>4.28</v>
      </c>
      <c r="T2737" s="16">
        <v>41458</v>
      </c>
      <c r="U2737" s="15">
        <v>5.46</v>
      </c>
    </row>
    <row r="2738" spans="1:21" x14ac:dyDescent="0.3">
      <c r="A2738" s="16">
        <v>41449</v>
      </c>
      <c r="B2738" s="15">
        <v>4.12</v>
      </c>
      <c r="T2738" s="16">
        <v>41457</v>
      </c>
      <c r="U2738" s="15">
        <v>5.05</v>
      </c>
    </row>
    <row r="2739" spans="1:21" x14ac:dyDescent="0.3">
      <c r="A2739" s="16">
        <v>41446</v>
      </c>
      <c r="B2739" s="15">
        <v>4.38</v>
      </c>
      <c r="T2739" s="16">
        <v>41456</v>
      </c>
      <c r="U2739" s="15">
        <v>5</v>
      </c>
    </row>
    <row r="2740" spans="1:21" x14ac:dyDescent="0.3">
      <c r="A2740" s="16">
        <v>41445</v>
      </c>
      <c r="B2740" s="15">
        <v>4.43</v>
      </c>
      <c r="T2740" s="16">
        <v>41453</v>
      </c>
      <c r="U2740" s="15">
        <v>4.97</v>
      </c>
    </row>
    <row r="2741" spans="1:21" x14ac:dyDescent="0.3">
      <c r="A2741" s="16">
        <v>41444</v>
      </c>
      <c r="B2741" s="15">
        <v>4.3899999999999997</v>
      </c>
      <c r="T2741" s="16">
        <v>41452</v>
      </c>
      <c r="U2741" s="15">
        <v>5.21</v>
      </c>
    </row>
    <row r="2742" spans="1:21" x14ac:dyDescent="0.3">
      <c r="A2742" s="16">
        <v>41443</v>
      </c>
      <c r="B2742" s="15">
        <v>4.7</v>
      </c>
      <c r="T2742" s="16">
        <v>41451</v>
      </c>
      <c r="U2742" s="15">
        <v>5.21</v>
      </c>
    </row>
    <row r="2743" spans="1:21" x14ac:dyDescent="0.3">
      <c r="A2743" s="16">
        <v>41442</v>
      </c>
      <c r="B2743" s="15">
        <v>4.58</v>
      </c>
      <c r="T2743" s="16">
        <v>41450</v>
      </c>
      <c r="U2743" s="15">
        <v>5.07</v>
      </c>
    </row>
    <row r="2744" spans="1:21" x14ac:dyDescent="0.3">
      <c r="A2744" s="16">
        <v>41439</v>
      </c>
      <c r="B2744" s="15">
        <v>4.7699999999999996</v>
      </c>
      <c r="T2744" s="16">
        <v>41449</v>
      </c>
      <c r="U2744" s="15">
        <v>4.92</v>
      </c>
    </row>
    <row r="2745" spans="1:21" x14ac:dyDescent="0.3">
      <c r="A2745" s="16">
        <v>41438</v>
      </c>
      <c r="B2745" s="15">
        <v>4.41</v>
      </c>
      <c r="T2745" s="16">
        <v>41446</v>
      </c>
      <c r="U2745" s="15">
        <v>5.17</v>
      </c>
    </row>
    <row r="2746" spans="1:21" x14ac:dyDescent="0.3">
      <c r="A2746" s="16">
        <v>41437</v>
      </c>
      <c r="B2746" s="15">
        <v>4.5</v>
      </c>
      <c r="T2746" s="16">
        <v>41445</v>
      </c>
      <c r="U2746" s="15">
        <v>5.22</v>
      </c>
    </row>
    <row r="2747" spans="1:21" x14ac:dyDescent="0.3">
      <c r="A2747" s="16">
        <v>41436</v>
      </c>
      <c r="B2747" s="15">
        <v>4.2</v>
      </c>
      <c r="T2747" s="16">
        <v>41444</v>
      </c>
      <c r="U2747" s="15">
        <v>5.18</v>
      </c>
    </row>
    <row r="2748" spans="1:21" x14ac:dyDescent="0.3">
      <c r="A2748" s="16">
        <v>41435</v>
      </c>
      <c r="B2748" s="15">
        <v>4.04</v>
      </c>
      <c r="T2748" s="16">
        <v>41443</v>
      </c>
      <c r="U2748" s="15">
        <v>5.56</v>
      </c>
    </row>
    <row r="2749" spans="1:21" x14ac:dyDescent="0.3">
      <c r="A2749" s="16">
        <v>41432</v>
      </c>
      <c r="B2749" s="15">
        <v>4.12</v>
      </c>
      <c r="T2749" s="16">
        <v>41442</v>
      </c>
      <c r="U2749" s="15">
        <v>5.51</v>
      </c>
    </row>
    <row r="2750" spans="1:21" x14ac:dyDescent="0.3">
      <c r="A2750" s="16">
        <v>41431</v>
      </c>
      <c r="B2750" s="15">
        <v>4</v>
      </c>
      <c r="T2750" s="16">
        <v>41439</v>
      </c>
      <c r="U2750" s="15">
        <v>5.71</v>
      </c>
    </row>
    <row r="2751" spans="1:21" x14ac:dyDescent="0.3">
      <c r="A2751" s="16">
        <v>41430</v>
      </c>
      <c r="B2751" s="15">
        <v>3.91</v>
      </c>
      <c r="T2751" s="16">
        <v>41438</v>
      </c>
      <c r="U2751" s="15">
        <v>5.32</v>
      </c>
    </row>
    <row r="2752" spans="1:21" x14ac:dyDescent="0.3">
      <c r="A2752" s="16">
        <v>41429</v>
      </c>
      <c r="B2752" s="15">
        <v>3.96</v>
      </c>
      <c r="T2752" s="16">
        <v>41437</v>
      </c>
      <c r="U2752" s="15">
        <v>5.43</v>
      </c>
    </row>
    <row r="2753" spans="1:21" x14ac:dyDescent="0.3">
      <c r="A2753" s="16">
        <v>41428</v>
      </c>
      <c r="B2753" s="15">
        <v>3.92</v>
      </c>
      <c r="T2753" s="16">
        <v>41436</v>
      </c>
      <c r="U2753" s="15">
        <v>5.0999999999999996</v>
      </c>
    </row>
    <row r="2754" spans="1:21" x14ac:dyDescent="0.3">
      <c r="A2754" s="16">
        <v>41425</v>
      </c>
      <c r="B2754" s="15">
        <v>3.95</v>
      </c>
      <c r="T2754" s="16">
        <v>41435</v>
      </c>
      <c r="U2754" s="15">
        <v>4.92</v>
      </c>
    </row>
    <row r="2755" spans="1:21" x14ac:dyDescent="0.3">
      <c r="A2755" s="16">
        <v>41424</v>
      </c>
      <c r="B2755" s="15">
        <v>3.82</v>
      </c>
      <c r="T2755" s="16">
        <v>41432</v>
      </c>
      <c r="U2755" s="15">
        <v>5.01</v>
      </c>
    </row>
    <row r="2756" spans="1:21" x14ac:dyDescent="0.3">
      <c r="A2756" s="16">
        <v>41423</v>
      </c>
      <c r="B2756" s="15">
        <v>3.75</v>
      </c>
      <c r="T2756" s="16">
        <v>41431</v>
      </c>
      <c r="U2756" s="15">
        <v>4.8600000000000003</v>
      </c>
    </row>
    <row r="2757" spans="1:21" x14ac:dyDescent="0.3">
      <c r="A2757" s="16">
        <v>41422</v>
      </c>
      <c r="B2757" s="15">
        <v>3.65</v>
      </c>
      <c r="T2757" s="16">
        <v>41430</v>
      </c>
      <c r="U2757" s="15">
        <v>4.8099999999999996</v>
      </c>
    </row>
    <row r="2758" spans="1:21" x14ac:dyDescent="0.3">
      <c r="A2758" s="16">
        <v>41421</v>
      </c>
      <c r="B2758" s="15">
        <v>3.5</v>
      </c>
      <c r="T2758" s="16">
        <v>41429</v>
      </c>
      <c r="U2758" s="15">
        <v>4.78</v>
      </c>
    </row>
    <row r="2759" spans="1:21" x14ac:dyDescent="0.3">
      <c r="A2759" s="16">
        <v>41418</v>
      </c>
      <c r="B2759" s="15">
        <v>3.56</v>
      </c>
      <c r="T2759" s="16">
        <v>41428</v>
      </c>
      <c r="U2759" s="15">
        <v>4.71</v>
      </c>
    </row>
    <row r="2760" spans="1:21" x14ac:dyDescent="0.3">
      <c r="A2760" s="16">
        <v>41417</v>
      </c>
      <c r="B2760" s="15">
        <v>3.4</v>
      </c>
      <c r="T2760" s="16">
        <v>41425</v>
      </c>
      <c r="U2760" s="15">
        <v>4.7300000000000004</v>
      </c>
    </row>
    <row r="2761" spans="1:21" x14ac:dyDescent="0.3">
      <c r="A2761" s="16">
        <v>41416</v>
      </c>
      <c r="B2761" s="15">
        <v>3.32</v>
      </c>
      <c r="T2761" s="16">
        <v>41424</v>
      </c>
      <c r="U2761" s="15">
        <v>4.59</v>
      </c>
    </row>
    <row r="2762" spans="1:21" x14ac:dyDescent="0.3">
      <c r="A2762" s="16">
        <v>41415</v>
      </c>
      <c r="B2762" s="15">
        <v>3.56</v>
      </c>
      <c r="T2762" s="16">
        <v>41423</v>
      </c>
      <c r="U2762" s="15">
        <v>4.5199999999999996</v>
      </c>
    </row>
    <row r="2763" spans="1:21" x14ac:dyDescent="0.3">
      <c r="A2763" s="16">
        <v>41414</v>
      </c>
      <c r="B2763" s="15">
        <v>3.6</v>
      </c>
      <c r="T2763" s="16">
        <v>41422</v>
      </c>
      <c r="U2763" s="15">
        <v>4.37</v>
      </c>
    </row>
    <row r="2764" spans="1:21" x14ac:dyDescent="0.3">
      <c r="A2764" s="16">
        <v>41411</v>
      </c>
      <c r="B2764" s="15">
        <v>3.54</v>
      </c>
      <c r="T2764" s="16">
        <v>41421</v>
      </c>
      <c r="U2764" s="15">
        <v>4.18</v>
      </c>
    </row>
    <row r="2765" spans="1:21" x14ac:dyDescent="0.3">
      <c r="A2765" s="16">
        <v>41410</v>
      </c>
      <c r="B2765" s="15">
        <v>3.7</v>
      </c>
      <c r="T2765" s="16">
        <v>41418</v>
      </c>
      <c r="U2765" s="15">
        <v>4.24</v>
      </c>
    </row>
    <row r="2766" spans="1:21" x14ac:dyDescent="0.3">
      <c r="A2766" s="16">
        <v>41409</v>
      </c>
      <c r="B2766" s="15">
        <v>3.64</v>
      </c>
      <c r="T2766" s="16">
        <v>41417</v>
      </c>
      <c r="U2766" s="15">
        <v>4.03</v>
      </c>
    </row>
    <row r="2767" spans="1:21" x14ac:dyDescent="0.3">
      <c r="A2767" s="16">
        <v>41408</v>
      </c>
      <c r="B2767" s="15">
        <v>3.52</v>
      </c>
      <c r="T2767" s="16">
        <v>41416</v>
      </c>
      <c r="U2767" s="15">
        <v>3.94</v>
      </c>
    </row>
    <row r="2768" spans="1:21" x14ac:dyDescent="0.3">
      <c r="A2768" s="16">
        <v>41407</v>
      </c>
      <c r="B2768" s="15">
        <v>3.27</v>
      </c>
      <c r="T2768" s="16">
        <v>41415</v>
      </c>
      <c r="U2768" s="15">
        <v>4.18</v>
      </c>
    </row>
    <row r="2769" spans="1:21" x14ac:dyDescent="0.3">
      <c r="A2769" s="16">
        <v>41404</v>
      </c>
      <c r="B2769" s="15">
        <v>3.38</v>
      </c>
      <c r="T2769" s="16">
        <v>41414</v>
      </c>
      <c r="U2769" s="15">
        <v>4.22</v>
      </c>
    </row>
    <row r="2770" spans="1:21" x14ac:dyDescent="0.3">
      <c r="A2770" s="16">
        <v>41403</v>
      </c>
      <c r="B2770" s="15">
        <v>3.79</v>
      </c>
      <c r="T2770" s="16">
        <v>41411</v>
      </c>
      <c r="U2770" s="15">
        <v>4.16</v>
      </c>
    </row>
    <row r="2771" spans="1:21" x14ac:dyDescent="0.3">
      <c r="A2771" s="16">
        <v>41402</v>
      </c>
      <c r="B2771" s="15">
        <v>3.49</v>
      </c>
      <c r="T2771" s="16">
        <v>41410</v>
      </c>
      <c r="U2771" s="15">
        <v>4.32</v>
      </c>
    </row>
    <row r="2772" spans="1:21" x14ac:dyDescent="0.3">
      <c r="A2772" s="16">
        <v>41401</v>
      </c>
      <c r="B2772" s="15">
        <v>3.74</v>
      </c>
      <c r="T2772" s="16">
        <v>41409</v>
      </c>
      <c r="U2772" s="15">
        <v>4.26</v>
      </c>
    </row>
    <row r="2773" spans="1:21" x14ac:dyDescent="0.3">
      <c r="A2773" s="16">
        <v>41400</v>
      </c>
      <c r="B2773" s="15">
        <v>3.91</v>
      </c>
      <c r="T2773" s="16">
        <v>41408</v>
      </c>
      <c r="U2773" s="15">
        <v>4.13</v>
      </c>
    </row>
    <row r="2774" spans="1:21" x14ac:dyDescent="0.3">
      <c r="A2774" s="16">
        <v>41397</v>
      </c>
      <c r="B2774" s="15">
        <v>3.78</v>
      </c>
      <c r="T2774" s="16">
        <v>41407</v>
      </c>
      <c r="U2774" s="15">
        <v>3.86</v>
      </c>
    </row>
    <row r="2775" spans="1:21" x14ac:dyDescent="0.3">
      <c r="A2775" s="16">
        <v>41396</v>
      </c>
      <c r="B2775" s="15">
        <v>3.09</v>
      </c>
      <c r="T2775" s="16">
        <v>41404</v>
      </c>
      <c r="U2775" s="15">
        <v>3.98</v>
      </c>
    </row>
    <row r="2776" spans="1:21" x14ac:dyDescent="0.3">
      <c r="A2776" s="16">
        <v>41395</v>
      </c>
      <c r="B2776" s="15">
        <v>2.91</v>
      </c>
      <c r="T2776" s="16">
        <v>41403</v>
      </c>
      <c r="U2776" s="15">
        <v>4.42</v>
      </c>
    </row>
    <row r="2777" spans="1:21" x14ac:dyDescent="0.3">
      <c r="A2777" s="16">
        <v>41394</v>
      </c>
      <c r="B2777" s="15">
        <v>3.12</v>
      </c>
      <c r="T2777" s="16">
        <v>41402</v>
      </c>
      <c r="U2777" s="15">
        <v>4.1100000000000003</v>
      </c>
    </row>
    <row r="2778" spans="1:21" x14ac:dyDescent="0.3">
      <c r="A2778" s="16">
        <v>41393</v>
      </c>
      <c r="B2778" s="15">
        <v>3.32</v>
      </c>
      <c r="T2778" s="16">
        <v>41401</v>
      </c>
      <c r="U2778" s="15">
        <v>4.38</v>
      </c>
    </row>
    <row r="2779" spans="1:21" x14ac:dyDescent="0.3">
      <c r="A2779" s="16">
        <v>41390</v>
      </c>
      <c r="B2779" s="15">
        <v>3.11</v>
      </c>
      <c r="T2779" s="16">
        <v>41400</v>
      </c>
      <c r="U2779" s="15">
        <v>4.54</v>
      </c>
    </row>
    <row r="2780" spans="1:21" x14ac:dyDescent="0.3">
      <c r="A2780" s="16">
        <v>41389</v>
      </c>
      <c r="B2780" s="15">
        <v>2.97</v>
      </c>
      <c r="T2780" s="16">
        <v>41397</v>
      </c>
      <c r="U2780" s="15">
        <v>4.3899999999999997</v>
      </c>
    </row>
    <row r="2781" spans="1:21" x14ac:dyDescent="0.3">
      <c r="A2781" s="16">
        <v>41388</v>
      </c>
      <c r="B2781" s="15">
        <v>3.02</v>
      </c>
      <c r="T2781" s="16">
        <v>41396</v>
      </c>
      <c r="U2781" s="15">
        <v>3.63</v>
      </c>
    </row>
    <row r="2782" spans="1:21" x14ac:dyDescent="0.3">
      <c r="A2782" s="16">
        <v>41387</v>
      </c>
      <c r="B2782" s="15">
        <v>3.08</v>
      </c>
      <c r="T2782" s="16">
        <v>41395</v>
      </c>
      <c r="U2782" s="15">
        <v>3.45</v>
      </c>
    </row>
    <row r="2783" spans="1:21" x14ac:dyDescent="0.3">
      <c r="A2783" s="16">
        <v>41386</v>
      </c>
      <c r="B2783" s="15">
        <v>2.89</v>
      </c>
      <c r="T2783" s="16">
        <v>41394</v>
      </c>
      <c r="U2783" s="15">
        <v>3.69</v>
      </c>
    </row>
    <row r="2784" spans="1:21" x14ac:dyDescent="0.3">
      <c r="A2784" s="16">
        <v>41383</v>
      </c>
      <c r="B2784" s="15">
        <v>3.16</v>
      </c>
      <c r="T2784" s="16">
        <v>41393</v>
      </c>
      <c r="U2784" s="15">
        <v>3.91</v>
      </c>
    </row>
    <row r="2785" spans="1:21" x14ac:dyDescent="0.3">
      <c r="A2785" s="16">
        <v>41382</v>
      </c>
      <c r="B2785" s="15">
        <v>3.07</v>
      </c>
      <c r="T2785" s="16">
        <v>41390</v>
      </c>
      <c r="U2785" s="15">
        <v>3.68</v>
      </c>
    </row>
    <row r="2786" spans="1:21" x14ac:dyDescent="0.3">
      <c r="A2786" s="16">
        <v>41381</v>
      </c>
      <c r="B2786" s="15">
        <v>2.75</v>
      </c>
      <c r="T2786" s="16">
        <v>41389</v>
      </c>
      <c r="U2786" s="15">
        <v>3.53</v>
      </c>
    </row>
    <row r="2787" spans="1:21" x14ac:dyDescent="0.3">
      <c r="A2787" s="16">
        <v>41380</v>
      </c>
      <c r="B2787" s="15">
        <v>3.09</v>
      </c>
      <c r="T2787" s="16">
        <v>41388</v>
      </c>
      <c r="U2787" s="15">
        <v>3.58</v>
      </c>
    </row>
    <row r="2788" spans="1:21" x14ac:dyDescent="0.3">
      <c r="A2788" s="16">
        <v>41379</v>
      </c>
      <c r="B2788" s="15">
        <v>4.76</v>
      </c>
      <c r="T2788" s="16">
        <v>41387</v>
      </c>
      <c r="U2788" s="15">
        <v>3.63</v>
      </c>
    </row>
    <row r="2789" spans="1:21" x14ac:dyDescent="0.3">
      <c r="A2789" s="16">
        <v>41376</v>
      </c>
      <c r="B2789" s="15">
        <v>4.7699999999999996</v>
      </c>
      <c r="T2789" s="16">
        <v>41386</v>
      </c>
      <c r="U2789" s="15">
        <v>3.44</v>
      </c>
    </row>
    <row r="2790" spans="1:21" x14ac:dyDescent="0.3">
      <c r="A2790" s="16">
        <v>41375</v>
      </c>
      <c r="B2790" s="15">
        <v>4.3499999999999996</v>
      </c>
      <c r="T2790" s="16">
        <v>41383</v>
      </c>
      <c r="U2790" s="15">
        <v>3.77</v>
      </c>
    </row>
    <row r="2791" spans="1:21" x14ac:dyDescent="0.3">
      <c r="A2791" s="16">
        <v>41374</v>
      </c>
      <c r="B2791" s="15">
        <v>4.3</v>
      </c>
      <c r="T2791" s="16">
        <v>41382</v>
      </c>
      <c r="U2791" s="15">
        <v>3.64</v>
      </c>
    </row>
    <row r="2792" spans="1:21" x14ac:dyDescent="0.3">
      <c r="A2792" s="16">
        <v>41373</v>
      </c>
      <c r="B2792" s="15">
        <v>4.78</v>
      </c>
      <c r="T2792" s="16">
        <v>41381</v>
      </c>
      <c r="U2792" s="15">
        <v>3.3</v>
      </c>
    </row>
    <row r="2793" spans="1:21" x14ac:dyDescent="0.3">
      <c r="A2793" s="16">
        <v>41372</v>
      </c>
      <c r="B2793" s="15">
        <v>5.2</v>
      </c>
      <c r="T2793" s="16">
        <v>41380</v>
      </c>
      <c r="U2793" s="15">
        <v>3.69</v>
      </c>
    </row>
    <row r="2794" spans="1:21" x14ac:dyDescent="0.3">
      <c r="A2794" s="16">
        <v>41369</v>
      </c>
      <c r="B2794" s="15">
        <v>5.19</v>
      </c>
      <c r="T2794" s="16">
        <v>41379</v>
      </c>
      <c r="U2794" s="15">
        <v>5.6</v>
      </c>
    </row>
    <row r="2795" spans="1:21" x14ac:dyDescent="0.3">
      <c r="A2795" s="16">
        <v>41368</v>
      </c>
      <c r="B2795" s="15">
        <v>5.04</v>
      </c>
      <c r="T2795" s="16">
        <v>41376</v>
      </c>
      <c r="U2795" s="15">
        <v>5.61</v>
      </c>
    </row>
    <row r="2796" spans="1:21" x14ac:dyDescent="0.3">
      <c r="A2796" s="16">
        <v>41367</v>
      </c>
      <c r="B2796" s="15">
        <v>4.92</v>
      </c>
      <c r="T2796" s="16">
        <v>41375</v>
      </c>
      <c r="U2796" s="15">
        <v>5.18</v>
      </c>
    </row>
    <row r="2797" spans="1:21" x14ac:dyDescent="0.3">
      <c r="A2797" s="16">
        <v>41366</v>
      </c>
      <c r="B2797" s="15">
        <v>4.9400000000000004</v>
      </c>
      <c r="T2797" s="16">
        <v>41374</v>
      </c>
      <c r="U2797" s="15">
        <v>5.12</v>
      </c>
    </row>
    <row r="2798" spans="1:21" x14ac:dyDescent="0.3">
      <c r="A2798" s="16">
        <v>41361</v>
      </c>
      <c r="B2798" s="15">
        <v>4.8099999999999996</v>
      </c>
      <c r="T2798" s="16">
        <v>41373</v>
      </c>
      <c r="U2798" s="15">
        <v>5.72</v>
      </c>
    </row>
    <row r="2799" spans="1:21" x14ac:dyDescent="0.3">
      <c r="A2799" s="16">
        <v>41360</v>
      </c>
      <c r="B2799" s="15">
        <v>4.95</v>
      </c>
      <c r="T2799" s="16">
        <v>41372</v>
      </c>
      <c r="U2799" s="15">
        <v>6.21</v>
      </c>
    </row>
    <row r="2800" spans="1:21" x14ac:dyDescent="0.3">
      <c r="A2800" s="16">
        <v>41359</v>
      </c>
      <c r="B2800" s="15">
        <v>4.62</v>
      </c>
      <c r="T2800" s="16">
        <v>41369</v>
      </c>
      <c r="U2800" s="15">
        <v>6.18</v>
      </c>
    </row>
    <row r="2801" spans="1:21" x14ac:dyDescent="0.3">
      <c r="A2801" s="16">
        <v>41358</v>
      </c>
      <c r="B2801" s="15">
        <v>4.49</v>
      </c>
      <c r="T2801" s="16">
        <v>41368</v>
      </c>
      <c r="U2801" s="15">
        <v>6</v>
      </c>
    </row>
    <row r="2802" spans="1:21" x14ac:dyDescent="0.3">
      <c r="A2802" s="16">
        <v>41355</v>
      </c>
      <c r="B2802" s="15">
        <v>4.1500000000000004</v>
      </c>
      <c r="T2802" s="16">
        <v>41367</v>
      </c>
      <c r="U2802" s="15">
        <v>5.86</v>
      </c>
    </row>
    <row r="2803" spans="1:21" x14ac:dyDescent="0.3">
      <c r="A2803" s="16">
        <v>41354</v>
      </c>
      <c r="B2803" s="15">
        <v>4.42</v>
      </c>
      <c r="T2803" s="16">
        <v>41366</v>
      </c>
      <c r="U2803" s="15">
        <v>5.86</v>
      </c>
    </row>
    <row r="2804" spans="1:21" x14ac:dyDescent="0.3">
      <c r="A2804" s="16">
        <v>41353</v>
      </c>
      <c r="B2804" s="15">
        <v>3.97</v>
      </c>
      <c r="T2804" s="16">
        <v>41361</v>
      </c>
      <c r="U2804" s="15">
        <v>5.72</v>
      </c>
    </row>
    <row r="2805" spans="1:21" x14ac:dyDescent="0.3">
      <c r="A2805" s="16">
        <v>41352</v>
      </c>
      <c r="B2805" s="15">
        <v>3.51</v>
      </c>
      <c r="T2805" s="16">
        <v>41360</v>
      </c>
      <c r="U2805" s="15">
        <v>5.88</v>
      </c>
    </row>
    <row r="2806" spans="1:21" x14ac:dyDescent="0.3">
      <c r="A2806" s="16">
        <v>41351</v>
      </c>
      <c r="B2806" s="15">
        <v>3.55</v>
      </c>
      <c r="T2806" s="16">
        <v>41359</v>
      </c>
      <c r="U2806" s="15">
        <v>5.49</v>
      </c>
    </row>
    <row r="2807" spans="1:21" x14ac:dyDescent="0.3">
      <c r="A2807" s="16">
        <v>41348</v>
      </c>
      <c r="B2807" s="15">
        <v>3.78</v>
      </c>
      <c r="T2807" s="16">
        <v>41358</v>
      </c>
      <c r="U2807" s="15">
        <v>5.36</v>
      </c>
    </row>
    <row r="2808" spans="1:21" x14ac:dyDescent="0.3">
      <c r="A2808" s="16">
        <v>41347</v>
      </c>
      <c r="B2808" s="15">
        <v>3.7</v>
      </c>
      <c r="T2808" s="16">
        <v>41355</v>
      </c>
      <c r="U2808" s="15">
        <v>4.97</v>
      </c>
    </row>
    <row r="2809" spans="1:21" x14ac:dyDescent="0.3">
      <c r="A2809" s="16">
        <v>41346</v>
      </c>
      <c r="B2809" s="15">
        <v>3.52</v>
      </c>
      <c r="T2809" s="16">
        <v>41354</v>
      </c>
      <c r="U2809" s="15">
        <v>5.32</v>
      </c>
    </row>
    <row r="2810" spans="1:21" x14ac:dyDescent="0.3">
      <c r="A2810" s="16">
        <v>41345</v>
      </c>
      <c r="B2810" s="15">
        <v>3.73</v>
      </c>
      <c r="T2810" s="16">
        <v>41353</v>
      </c>
      <c r="U2810" s="15">
        <v>4.8</v>
      </c>
    </row>
    <row r="2811" spans="1:21" x14ac:dyDescent="0.3">
      <c r="A2811" s="16">
        <v>41344</v>
      </c>
      <c r="B2811" s="15">
        <v>3.95</v>
      </c>
      <c r="T2811" s="16">
        <v>41352</v>
      </c>
      <c r="U2811" s="15">
        <v>4.34</v>
      </c>
    </row>
    <row r="2812" spans="1:21" x14ac:dyDescent="0.3">
      <c r="A2812" s="16">
        <v>41341</v>
      </c>
      <c r="B2812" s="15">
        <v>4.26</v>
      </c>
      <c r="T2812" s="16">
        <v>41351</v>
      </c>
      <c r="U2812" s="15">
        <v>4.3499999999999996</v>
      </c>
    </row>
    <row r="2813" spans="1:21" x14ac:dyDescent="0.3">
      <c r="A2813" s="16">
        <v>41340</v>
      </c>
      <c r="B2813" s="15">
        <v>4.32</v>
      </c>
      <c r="T2813" s="16">
        <v>41348</v>
      </c>
      <c r="U2813" s="15">
        <v>4.6100000000000003</v>
      </c>
    </row>
    <row r="2814" spans="1:21" x14ac:dyDescent="0.3">
      <c r="A2814" s="16">
        <v>41339</v>
      </c>
      <c r="B2814" s="15">
        <v>4.28</v>
      </c>
      <c r="T2814" s="16">
        <v>41347</v>
      </c>
      <c r="U2814" s="15">
        <v>4.51</v>
      </c>
    </row>
    <row r="2815" spans="1:21" x14ac:dyDescent="0.3">
      <c r="A2815" s="16">
        <v>41338</v>
      </c>
      <c r="B2815" s="15">
        <v>4.2300000000000004</v>
      </c>
      <c r="T2815" s="16">
        <v>41346</v>
      </c>
      <c r="U2815" s="15">
        <v>4.32</v>
      </c>
    </row>
    <row r="2816" spans="1:21" x14ac:dyDescent="0.3">
      <c r="A2816" s="16">
        <v>41337</v>
      </c>
      <c r="B2816" s="15">
        <v>4.63</v>
      </c>
      <c r="T2816" s="16">
        <v>41345</v>
      </c>
      <c r="U2816" s="15">
        <v>4.57</v>
      </c>
    </row>
    <row r="2817" spans="1:21" x14ac:dyDescent="0.3">
      <c r="A2817" s="16">
        <v>41334</v>
      </c>
      <c r="B2817" s="15">
        <v>4.67</v>
      </c>
      <c r="T2817" s="16">
        <v>41344</v>
      </c>
      <c r="U2817" s="15">
        <v>4.82</v>
      </c>
    </row>
    <row r="2818" spans="1:21" x14ac:dyDescent="0.3">
      <c r="A2818" s="16">
        <v>41333</v>
      </c>
      <c r="B2818" s="15">
        <v>4.9000000000000004</v>
      </c>
      <c r="T2818" s="16">
        <v>41341</v>
      </c>
      <c r="U2818" s="15">
        <v>5.16</v>
      </c>
    </row>
    <row r="2819" spans="1:21" x14ac:dyDescent="0.3">
      <c r="A2819" s="16">
        <v>41332</v>
      </c>
      <c r="B2819" s="15">
        <v>4.47</v>
      </c>
      <c r="T2819" s="16">
        <v>41340</v>
      </c>
      <c r="U2819" s="15">
        <v>5.24</v>
      </c>
    </row>
    <row r="2820" spans="1:21" x14ac:dyDescent="0.3">
      <c r="A2820" s="16">
        <v>41331</v>
      </c>
      <c r="B2820" s="15">
        <v>4.3</v>
      </c>
      <c r="T2820" s="16">
        <v>41339</v>
      </c>
      <c r="U2820" s="15">
        <v>5.22</v>
      </c>
    </row>
    <row r="2821" spans="1:21" x14ac:dyDescent="0.3">
      <c r="A2821" s="16">
        <v>41330</v>
      </c>
      <c r="B2821" s="15">
        <v>4.57</v>
      </c>
      <c r="T2821" s="16">
        <v>41338</v>
      </c>
      <c r="U2821" s="15">
        <v>5.17</v>
      </c>
    </row>
    <row r="2822" spans="1:21" x14ac:dyDescent="0.3">
      <c r="A2822" s="16">
        <v>41327</v>
      </c>
      <c r="B2822" s="15">
        <v>5.19</v>
      </c>
      <c r="T2822" s="16">
        <v>41337</v>
      </c>
      <c r="U2822" s="15">
        <v>5.61</v>
      </c>
    </row>
    <row r="2823" spans="1:21" x14ac:dyDescent="0.3">
      <c r="A2823" s="16">
        <v>41326</v>
      </c>
      <c r="B2823" s="15">
        <v>5.3</v>
      </c>
      <c r="T2823" s="16">
        <v>41334</v>
      </c>
      <c r="U2823" s="15">
        <v>5.65</v>
      </c>
    </row>
    <row r="2824" spans="1:21" x14ac:dyDescent="0.3">
      <c r="A2824" s="16">
        <v>41325</v>
      </c>
      <c r="B2824" s="15">
        <v>4.9800000000000004</v>
      </c>
      <c r="T2824" s="16">
        <v>41333</v>
      </c>
      <c r="U2824" s="15">
        <v>5.83</v>
      </c>
    </row>
    <row r="2825" spans="1:21" x14ac:dyDescent="0.3">
      <c r="A2825" s="16">
        <v>41324</v>
      </c>
      <c r="B2825" s="15">
        <v>4.68</v>
      </c>
      <c r="T2825" s="16">
        <v>41332</v>
      </c>
      <c r="U2825" s="15">
        <v>5.36</v>
      </c>
    </row>
    <row r="2826" spans="1:21" x14ac:dyDescent="0.3">
      <c r="A2826" s="16">
        <v>41323</v>
      </c>
      <c r="B2826" s="15">
        <v>5.12</v>
      </c>
      <c r="T2826" s="16">
        <v>41331</v>
      </c>
      <c r="U2826" s="15">
        <v>5.21</v>
      </c>
    </row>
    <row r="2827" spans="1:21" x14ac:dyDescent="0.3">
      <c r="A2827" s="16">
        <v>41320</v>
      </c>
      <c r="B2827" s="15">
        <v>5.19</v>
      </c>
      <c r="T2827" s="16">
        <v>41330</v>
      </c>
      <c r="U2827" s="15">
        <v>5.54</v>
      </c>
    </row>
    <row r="2828" spans="1:21" x14ac:dyDescent="0.3">
      <c r="A2828" s="16">
        <v>41319</v>
      </c>
      <c r="B2828" s="15">
        <v>5.25</v>
      </c>
      <c r="T2828" s="16">
        <v>41327</v>
      </c>
      <c r="U2828" s="15">
        <v>6.21</v>
      </c>
    </row>
    <row r="2829" spans="1:21" x14ac:dyDescent="0.3">
      <c r="A2829" s="16">
        <v>41318</v>
      </c>
      <c r="B2829" s="15">
        <v>5.23</v>
      </c>
      <c r="T2829" s="16">
        <v>41326</v>
      </c>
      <c r="U2829" s="15">
        <v>6.32</v>
      </c>
    </row>
    <row r="2830" spans="1:21" x14ac:dyDescent="0.3">
      <c r="A2830" s="16">
        <v>41317</v>
      </c>
      <c r="B2830" s="15">
        <v>4.58</v>
      </c>
      <c r="T2830" s="16">
        <v>41325</v>
      </c>
      <c r="U2830" s="15">
        <v>5.96</v>
      </c>
    </row>
    <row r="2831" spans="1:21" x14ac:dyDescent="0.3">
      <c r="A2831" s="16">
        <v>41316</v>
      </c>
      <c r="B2831" s="15">
        <v>4.4800000000000004</v>
      </c>
      <c r="T2831" s="16">
        <v>41324</v>
      </c>
      <c r="U2831" s="15">
        <v>5.61</v>
      </c>
    </row>
    <row r="2832" spans="1:21" x14ac:dyDescent="0.3">
      <c r="A2832" s="16">
        <v>41313</v>
      </c>
      <c r="B2832" s="15">
        <v>4.55</v>
      </c>
      <c r="T2832" s="16">
        <v>41323</v>
      </c>
      <c r="U2832" s="15">
        <v>6.17</v>
      </c>
    </row>
    <row r="2833" spans="1:21" x14ac:dyDescent="0.3">
      <c r="A2833" s="16">
        <v>41312</v>
      </c>
      <c r="B2833" s="15">
        <v>4.2</v>
      </c>
      <c r="T2833" s="16">
        <v>41320</v>
      </c>
      <c r="U2833" s="15">
        <v>6.23</v>
      </c>
    </row>
    <row r="2834" spans="1:21" x14ac:dyDescent="0.3">
      <c r="A2834" s="16">
        <v>41311</v>
      </c>
      <c r="B2834" s="15">
        <v>4.18</v>
      </c>
      <c r="T2834" s="16">
        <v>41319</v>
      </c>
      <c r="U2834" s="15">
        <v>6.31</v>
      </c>
    </row>
    <row r="2835" spans="1:21" x14ac:dyDescent="0.3">
      <c r="A2835" s="16">
        <v>41310</v>
      </c>
      <c r="B2835" s="15">
        <v>4.42</v>
      </c>
      <c r="T2835" s="16">
        <v>41318</v>
      </c>
      <c r="U2835" s="15">
        <v>6.31</v>
      </c>
    </row>
    <row r="2836" spans="1:21" x14ac:dyDescent="0.3">
      <c r="A2836" s="16">
        <v>41309</v>
      </c>
      <c r="B2836" s="15">
        <v>4.32</v>
      </c>
      <c r="T2836" s="16">
        <v>41317</v>
      </c>
      <c r="U2836" s="15">
        <v>5.59</v>
      </c>
    </row>
    <row r="2837" spans="1:21" x14ac:dyDescent="0.3">
      <c r="A2837" s="16">
        <v>41306</v>
      </c>
      <c r="B2837" s="15">
        <v>4.34</v>
      </c>
      <c r="T2837" s="16">
        <v>41316</v>
      </c>
      <c r="U2837" s="15">
        <v>5.45</v>
      </c>
    </row>
    <row r="2838" spans="1:21" x14ac:dyDescent="0.3">
      <c r="A2838" s="16">
        <v>41305</v>
      </c>
      <c r="B2838" s="15">
        <v>3.42</v>
      </c>
      <c r="T2838" s="16">
        <v>41313</v>
      </c>
      <c r="U2838" s="15">
        <v>5.53</v>
      </c>
    </row>
    <row r="2839" spans="1:21" x14ac:dyDescent="0.3">
      <c r="A2839" s="16">
        <v>41304</v>
      </c>
      <c r="B2839" s="15">
        <v>3.8</v>
      </c>
      <c r="T2839" s="16">
        <v>41312</v>
      </c>
      <c r="U2839" s="15">
        <v>5.14</v>
      </c>
    </row>
    <row r="2840" spans="1:21" x14ac:dyDescent="0.3">
      <c r="A2840" s="16">
        <v>41303</v>
      </c>
      <c r="B2840" s="15">
        <v>3.99</v>
      </c>
      <c r="T2840" s="16">
        <v>41311</v>
      </c>
      <c r="U2840" s="15">
        <v>5.13</v>
      </c>
    </row>
    <row r="2841" spans="1:21" x14ac:dyDescent="0.3">
      <c r="A2841" s="16">
        <v>41302</v>
      </c>
      <c r="B2841" s="15">
        <v>4.18</v>
      </c>
      <c r="T2841" s="16">
        <v>41310</v>
      </c>
      <c r="U2841" s="15">
        <v>5.41</v>
      </c>
    </row>
    <row r="2842" spans="1:21" x14ac:dyDescent="0.3">
      <c r="A2842" s="16">
        <v>41299</v>
      </c>
      <c r="B2842" s="15">
        <v>4.1100000000000003</v>
      </c>
      <c r="T2842" s="16">
        <v>41309</v>
      </c>
      <c r="U2842" s="15">
        <v>5.29</v>
      </c>
    </row>
    <row r="2843" spans="1:21" x14ac:dyDescent="0.3">
      <c r="A2843" s="16">
        <v>41298</v>
      </c>
      <c r="B2843" s="15">
        <v>4.33</v>
      </c>
      <c r="T2843" s="16">
        <v>41306</v>
      </c>
      <c r="U2843" s="15">
        <v>5.24</v>
      </c>
    </row>
    <row r="2844" spans="1:21" x14ac:dyDescent="0.3">
      <c r="A2844" s="16">
        <v>41297</v>
      </c>
      <c r="B2844" s="15">
        <v>4.6500000000000004</v>
      </c>
      <c r="T2844" s="16">
        <v>41305</v>
      </c>
      <c r="U2844" s="15">
        <v>4.2699999999999996</v>
      </c>
    </row>
    <row r="2845" spans="1:21" x14ac:dyDescent="0.3">
      <c r="A2845" s="16">
        <v>41296</v>
      </c>
      <c r="B2845" s="15">
        <v>5.45</v>
      </c>
      <c r="T2845" s="16">
        <v>41304</v>
      </c>
      <c r="U2845" s="15">
        <v>4.7300000000000004</v>
      </c>
    </row>
    <row r="2846" spans="1:21" x14ac:dyDescent="0.3">
      <c r="A2846" s="16">
        <v>41295</v>
      </c>
      <c r="B2846" s="15">
        <v>4.95</v>
      </c>
      <c r="T2846" s="16">
        <v>41303</v>
      </c>
      <c r="U2846" s="15">
        <v>4.97</v>
      </c>
    </row>
    <row r="2847" spans="1:21" x14ac:dyDescent="0.3">
      <c r="A2847" s="16">
        <v>41292</v>
      </c>
      <c r="B2847" s="15">
        <v>5.1100000000000003</v>
      </c>
      <c r="T2847" s="16">
        <v>41302</v>
      </c>
      <c r="U2847" s="15">
        <v>5.16</v>
      </c>
    </row>
    <row r="2848" spans="1:21" x14ac:dyDescent="0.3">
      <c r="A2848" s="16">
        <v>41291</v>
      </c>
      <c r="B2848" s="15">
        <v>5.61</v>
      </c>
      <c r="T2848" s="16">
        <v>41299</v>
      </c>
      <c r="U2848" s="15">
        <v>5.0599999999999996</v>
      </c>
    </row>
    <row r="2849" spans="1:21" x14ac:dyDescent="0.3">
      <c r="A2849" s="16">
        <v>41290</v>
      </c>
      <c r="B2849" s="15">
        <v>5.65</v>
      </c>
      <c r="T2849" s="16">
        <v>41298</v>
      </c>
      <c r="U2849" s="15">
        <v>5.32</v>
      </c>
    </row>
    <row r="2850" spans="1:21" x14ac:dyDescent="0.3">
      <c r="A2850" s="16">
        <v>41289</v>
      </c>
      <c r="B2850" s="15">
        <v>6.07</v>
      </c>
      <c r="T2850" s="16">
        <v>41297</v>
      </c>
      <c r="U2850" s="15">
        <v>5.73</v>
      </c>
    </row>
    <row r="2851" spans="1:21" x14ac:dyDescent="0.3">
      <c r="A2851" s="16">
        <v>41288</v>
      </c>
      <c r="B2851" s="15">
        <v>5.9</v>
      </c>
      <c r="T2851" s="16">
        <v>41296</v>
      </c>
      <c r="U2851" s="15">
        <v>6.61</v>
      </c>
    </row>
    <row r="2852" spans="1:21" x14ac:dyDescent="0.3">
      <c r="A2852" s="16">
        <v>41285</v>
      </c>
      <c r="B2852" s="15">
        <v>5.92</v>
      </c>
      <c r="T2852" s="16">
        <v>41295</v>
      </c>
      <c r="U2852" s="15">
        <v>6.05</v>
      </c>
    </row>
    <row r="2853" spans="1:21" x14ac:dyDescent="0.3">
      <c r="A2853" s="16">
        <v>41284</v>
      </c>
      <c r="B2853" s="15">
        <v>6.05</v>
      </c>
      <c r="T2853" s="16">
        <v>41292</v>
      </c>
      <c r="U2853" s="15">
        <v>6.26</v>
      </c>
    </row>
    <row r="2854" spans="1:21" x14ac:dyDescent="0.3">
      <c r="A2854" s="16">
        <v>41283</v>
      </c>
      <c r="B2854" s="15">
        <v>6.21</v>
      </c>
      <c r="T2854" s="16">
        <v>41291</v>
      </c>
      <c r="U2854" s="15">
        <v>6.9</v>
      </c>
    </row>
    <row r="2855" spans="1:21" x14ac:dyDescent="0.3">
      <c r="A2855" s="16">
        <v>41282</v>
      </c>
      <c r="B2855" s="15">
        <v>6.47</v>
      </c>
      <c r="T2855" s="16">
        <v>41290</v>
      </c>
      <c r="U2855" s="15">
        <v>6.94</v>
      </c>
    </row>
    <row r="2856" spans="1:21" x14ac:dyDescent="0.3">
      <c r="A2856" s="16">
        <v>41281</v>
      </c>
      <c r="B2856" s="15">
        <v>6.66</v>
      </c>
      <c r="T2856" s="16">
        <v>41289</v>
      </c>
      <c r="U2856" s="15">
        <v>7.41</v>
      </c>
    </row>
    <row r="2857" spans="1:21" x14ac:dyDescent="0.3">
      <c r="A2857" s="16">
        <v>41278</v>
      </c>
      <c r="B2857" s="15">
        <v>6.34</v>
      </c>
      <c r="T2857" s="16">
        <v>41288</v>
      </c>
      <c r="U2857" s="15">
        <v>7.21</v>
      </c>
    </row>
    <row r="2858" spans="1:21" x14ac:dyDescent="0.3">
      <c r="A2858" s="16">
        <v>41277</v>
      </c>
      <c r="B2858" s="15">
        <v>6.4</v>
      </c>
      <c r="T2858" s="16">
        <v>41285</v>
      </c>
      <c r="U2858" s="15">
        <v>7.25</v>
      </c>
    </row>
    <row r="2859" spans="1:21" x14ac:dyDescent="0.3">
      <c r="A2859" s="16">
        <v>41276</v>
      </c>
      <c r="B2859" s="15">
        <v>6.57</v>
      </c>
      <c r="T2859" s="16">
        <v>41284</v>
      </c>
      <c r="U2859" s="15">
        <v>7.44</v>
      </c>
    </row>
    <row r="2860" spans="1:21" x14ac:dyDescent="0.3">
      <c r="A2860" s="16">
        <v>41274</v>
      </c>
      <c r="B2860" s="15">
        <v>6.67</v>
      </c>
      <c r="T2860" s="16">
        <v>41283</v>
      </c>
      <c r="U2860" s="15">
        <v>7.61</v>
      </c>
    </row>
    <row r="2861" spans="1:21" x14ac:dyDescent="0.3">
      <c r="A2861" s="16">
        <v>41271</v>
      </c>
      <c r="B2861" s="15">
        <v>6.71</v>
      </c>
      <c r="T2861" s="16">
        <v>41282</v>
      </c>
      <c r="U2861" s="15">
        <v>7.9</v>
      </c>
    </row>
    <row r="2862" spans="1:21" x14ac:dyDescent="0.3">
      <c r="A2862" s="16">
        <v>41270</v>
      </c>
      <c r="B2862" s="15">
        <v>7.05</v>
      </c>
      <c r="T2862" s="16">
        <v>41281</v>
      </c>
      <c r="U2862" s="15">
        <v>8.0399999999999991</v>
      </c>
    </row>
    <row r="2863" spans="1:21" x14ac:dyDescent="0.3">
      <c r="A2863" s="16">
        <v>41267</v>
      </c>
      <c r="B2863" s="15">
        <v>7.12</v>
      </c>
      <c r="T2863" s="16">
        <v>41278</v>
      </c>
      <c r="U2863" s="15">
        <v>7.7</v>
      </c>
    </row>
    <row r="2864" spans="1:21" x14ac:dyDescent="0.3">
      <c r="A2864" s="16">
        <v>41264</v>
      </c>
      <c r="B2864" s="15">
        <v>7.21</v>
      </c>
      <c r="T2864" s="16">
        <v>41277</v>
      </c>
      <c r="U2864" s="15">
        <v>7.8</v>
      </c>
    </row>
    <row r="2865" spans="1:21" x14ac:dyDescent="0.3">
      <c r="A2865" s="16">
        <v>41263</v>
      </c>
      <c r="B2865" s="15">
        <v>7.38</v>
      </c>
      <c r="T2865" s="16">
        <v>41276</v>
      </c>
      <c r="U2865" s="15">
        <v>8.0399999999999991</v>
      </c>
    </row>
    <row r="2866" spans="1:21" x14ac:dyDescent="0.3">
      <c r="A2866" s="16">
        <v>41262</v>
      </c>
      <c r="B2866" s="15">
        <v>7.23</v>
      </c>
      <c r="T2866" s="16">
        <v>41274</v>
      </c>
      <c r="U2866" s="15">
        <v>8.19</v>
      </c>
    </row>
    <row r="2867" spans="1:21" x14ac:dyDescent="0.3">
      <c r="A2867" s="16">
        <v>41261</v>
      </c>
      <c r="B2867" s="15">
        <v>6.93</v>
      </c>
      <c r="T2867" s="16">
        <v>41271</v>
      </c>
      <c r="U2867" s="15">
        <v>8.23</v>
      </c>
    </row>
    <row r="2868" spans="1:21" x14ac:dyDescent="0.3">
      <c r="A2868" s="16">
        <v>41260</v>
      </c>
      <c r="B2868" s="15">
        <v>6.7</v>
      </c>
      <c r="T2868" s="16">
        <v>41270</v>
      </c>
      <c r="U2868" s="15">
        <v>8.64</v>
      </c>
    </row>
    <row r="2869" spans="1:21" x14ac:dyDescent="0.3">
      <c r="A2869" s="16">
        <v>41257</v>
      </c>
      <c r="B2869" s="15">
        <v>6.83</v>
      </c>
      <c r="T2869" s="16">
        <v>41267</v>
      </c>
      <c r="U2869" s="15">
        <v>8.69</v>
      </c>
    </row>
    <row r="2870" spans="1:21" x14ac:dyDescent="0.3">
      <c r="A2870" s="16">
        <v>41256</v>
      </c>
      <c r="B2870" s="15">
        <v>6.93</v>
      </c>
      <c r="T2870" s="16">
        <v>41264</v>
      </c>
      <c r="U2870" s="15">
        <v>8.7799999999999994</v>
      </c>
    </row>
    <row r="2871" spans="1:21" x14ac:dyDescent="0.3">
      <c r="A2871" s="16">
        <v>41255</v>
      </c>
      <c r="B2871" s="15">
        <v>7.01</v>
      </c>
      <c r="T2871" s="16">
        <v>41263</v>
      </c>
      <c r="U2871" s="15">
        <v>8.9700000000000006</v>
      </c>
    </row>
    <row r="2872" spans="1:21" x14ac:dyDescent="0.3">
      <c r="A2872" s="16">
        <v>41254</v>
      </c>
      <c r="B2872" s="15">
        <v>7.1</v>
      </c>
      <c r="T2872" s="16">
        <v>41262</v>
      </c>
      <c r="U2872" s="15">
        <v>8.82</v>
      </c>
    </row>
    <row r="2873" spans="1:21" x14ac:dyDescent="0.3">
      <c r="A2873" s="16">
        <v>41253</v>
      </c>
      <c r="B2873" s="15">
        <v>7.35</v>
      </c>
      <c r="T2873" s="16">
        <v>41261</v>
      </c>
      <c r="U2873" s="15">
        <v>8.5</v>
      </c>
    </row>
    <row r="2874" spans="1:21" x14ac:dyDescent="0.3">
      <c r="A2874" s="16">
        <v>41250</v>
      </c>
      <c r="B2874" s="15">
        <v>7.05</v>
      </c>
      <c r="T2874" s="16">
        <v>41260</v>
      </c>
      <c r="U2874" s="15">
        <v>7.76</v>
      </c>
    </row>
    <row r="2875" spans="1:21" x14ac:dyDescent="0.3">
      <c r="A2875" s="16">
        <v>41249</v>
      </c>
      <c r="B2875" s="15">
        <v>6.66</v>
      </c>
      <c r="T2875" s="16">
        <v>41257</v>
      </c>
      <c r="U2875" s="15">
        <v>7.95</v>
      </c>
    </row>
    <row r="2876" spans="1:21" x14ac:dyDescent="0.3">
      <c r="A2876" s="16">
        <v>41248</v>
      </c>
      <c r="B2876" s="15">
        <v>6.42</v>
      </c>
      <c r="T2876" s="16">
        <v>41256</v>
      </c>
      <c r="U2876" s="15">
        <v>8.0299999999999994</v>
      </c>
    </row>
    <row r="2877" spans="1:21" x14ac:dyDescent="0.3">
      <c r="A2877" s="16">
        <v>41247</v>
      </c>
      <c r="B2877" s="15">
        <v>5.99</v>
      </c>
      <c r="T2877" s="16">
        <v>41255</v>
      </c>
      <c r="U2877" s="15">
        <v>8.1199999999999992</v>
      </c>
    </row>
    <row r="2878" spans="1:21" x14ac:dyDescent="0.3">
      <c r="A2878" s="16">
        <v>41246</v>
      </c>
      <c r="B2878" s="15">
        <v>6.22</v>
      </c>
      <c r="T2878" s="16">
        <v>41254</v>
      </c>
      <c r="U2878" s="15">
        <v>8.23</v>
      </c>
    </row>
    <row r="2879" spans="1:21" x14ac:dyDescent="0.3">
      <c r="A2879" s="16">
        <v>41243</v>
      </c>
      <c r="B2879" s="15">
        <v>6.47</v>
      </c>
      <c r="T2879" s="16">
        <v>41253</v>
      </c>
      <c r="U2879" s="15">
        <v>8.5399999999999991</v>
      </c>
    </row>
    <row r="2880" spans="1:21" x14ac:dyDescent="0.3">
      <c r="A2880" s="16">
        <v>41242</v>
      </c>
      <c r="B2880" s="15">
        <v>6.87</v>
      </c>
      <c r="T2880" s="16">
        <v>41250</v>
      </c>
      <c r="U2880" s="15">
        <v>8.1999999999999993</v>
      </c>
    </row>
    <row r="2881" spans="1:21" x14ac:dyDescent="0.3">
      <c r="A2881" s="16">
        <v>41241</v>
      </c>
      <c r="B2881" s="15">
        <v>7.12</v>
      </c>
      <c r="T2881" s="16">
        <v>41249</v>
      </c>
      <c r="U2881" s="15">
        <v>7.76</v>
      </c>
    </row>
    <row r="2882" spans="1:21" x14ac:dyDescent="0.3">
      <c r="A2882" s="16">
        <v>41240</v>
      </c>
      <c r="B2882" s="15">
        <v>7.14</v>
      </c>
      <c r="T2882" s="16">
        <v>41248</v>
      </c>
      <c r="U2882" s="15">
        <v>7.5</v>
      </c>
    </row>
    <row r="2883" spans="1:21" x14ac:dyDescent="0.3">
      <c r="A2883" s="16">
        <v>41239</v>
      </c>
      <c r="B2883" s="15">
        <v>7.13</v>
      </c>
      <c r="T2883" s="16">
        <v>41247</v>
      </c>
      <c r="U2883" s="15">
        <v>7.08</v>
      </c>
    </row>
    <row r="2884" spans="1:21" x14ac:dyDescent="0.3">
      <c r="A2884" s="16">
        <v>41236</v>
      </c>
      <c r="B2884" s="15">
        <v>7.3</v>
      </c>
      <c r="T2884" s="16">
        <v>41246</v>
      </c>
      <c r="U2884" s="15">
        <v>7.35</v>
      </c>
    </row>
    <row r="2885" spans="1:21" x14ac:dyDescent="0.3">
      <c r="A2885" s="16">
        <v>41235</v>
      </c>
      <c r="B2885" s="15">
        <v>7.07</v>
      </c>
      <c r="T2885" s="16">
        <v>41243</v>
      </c>
      <c r="U2885" s="15">
        <v>7.65</v>
      </c>
    </row>
    <row r="2886" spans="1:21" x14ac:dyDescent="0.3">
      <c r="A2886" s="16">
        <v>41234</v>
      </c>
      <c r="B2886" s="15">
        <v>7.06</v>
      </c>
      <c r="T2886" s="16">
        <v>41242</v>
      </c>
      <c r="U2886" s="15">
        <v>8.11</v>
      </c>
    </row>
    <row r="2887" spans="1:21" x14ac:dyDescent="0.3">
      <c r="A2887" s="16">
        <v>41233</v>
      </c>
      <c r="B2887" s="15">
        <v>7.02</v>
      </c>
      <c r="T2887" s="16">
        <v>41241</v>
      </c>
      <c r="U2887" s="15">
        <v>8.36</v>
      </c>
    </row>
    <row r="2888" spans="1:21" x14ac:dyDescent="0.3">
      <c r="A2888" s="16">
        <v>41232</v>
      </c>
      <c r="B2888" s="15">
        <v>6.99</v>
      </c>
      <c r="T2888" s="16">
        <v>41240</v>
      </c>
      <c r="U2888" s="15">
        <v>8.3699999999999992</v>
      </c>
    </row>
    <row r="2889" spans="1:21" x14ac:dyDescent="0.3">
      <c r="A2889" s="16">
        <v>41229</v>
      </c>
      <c r="B2889" s="15">
        <v>7.19</v>
      </c>
      <c r="T2889" s="16">
        <v>41239</v>
      </c>
      <c r="U2889" s="15">
        <v>8.35</v>
      </c>
    </row>
    <row r="2890" spans="1:21" x14ac:dyDescent="0.3">
      <c r="A2890" s="16">
        <v>41228</v>
      </c>
      <c r="B2890" s="15">
        <v>7.44</v>
      </c>
      <c r="T2890" s="16">
        <v>41236</v>
      </c>
      <c r="U2890" s="15">
        <v>8.5299999999999994</v>
      </c>
    </row>
    <row r="2891" spans="1:21" x14ac:dyDescent="0.3">
      <c r="A2891" s="16">
        <v>41227</v>
      </c>
      <c r="B2891" s="15">
        <v>8.26</v>
      </c>
      <c r="T2891" s="16">
        <v>41235</v>
      </c>
      <c r="U2891" s="15">
        <v>8.2899999999999991</v>
      </c>
    </row>
    <row r="2892" spans="1:21" x14ac:dyDescent="0.3">
      <c r="A2892" s="16">
        <v>41226</v>
      </c>
      <c r="B2892" s="15">
        <v>8.76</v>
      </c>
      <c r="T2892" s="16">
        <v>41234</v>
      </c>
      <c r="U2892" s="15">
        <v>8.2799999999999994</v>
      </c>
    </row>
    <row r="2893" spans="1:21" x14ac:dyDescent="0.3">
      <c r="A2893" s="16">
        <v>41225</v>
      </c>
      <c r="B2893" s="15">
        <v>9.4700000000000006</v>
      </c>
      <c r="T2893" s="16">
        <v>41233</v>
      </c>
      <c r="U2893" s="15">
        <v>8.2100000000000009</v>
      </c>
    </row>
    <row r="2894" spans="1:21" x14ac:dyDescent="0.3">
      <c r="A2894" s="16">
        <v>41222</v>
      </c>
      <c r="B2894" s="15">
        <v>8.67</v>
      </c>
      <c r="T2894" s="16">
        <v>41232</v>
      </c>
      <c r="U2894" s="15">
        <v>8.19</v>
      </c>
    </row>
    <row r="2895" spans="1:21" x14ac:dyDescent="0.3">
      <c r="A2895" s="16">
        <v>41221</v>
      </c>
      <c r="B2895" s="15">
        <v>8.61</v>
      </c>
      <c r="T2895" s="16">
        <v>41229</v>
      </c>
      <c r="U2895" s="15">
        <v>8.43</v>
      </c>
    </row>
    <row r="2896" spans="1:21" x14ac:dyDescent="0.3">
      <c r="A2896" s="16">
        <v>41220</v>
      </c>
      <c r="B2896" s="15">
        <v>8.56</v>
      </c>
      <c r="T2896" s="16">
        <v>41228</v>
      </c>
      <c r="U2896" s="15">
        <v>8.68</v>
      </c>
    </row>
    <row r="2897" spans="1:21" x14ac:dyDescent="0.3">
      <c r="A2897" s="16">
        <v>41219</v>
      </c>
      <c r="B2897" s="15">
        <v>8.68</v>
      </c>
      <c r="T2897" s="16">
        <v>41227</v>
      </c>
      <c r="U2897" s="15">
        <v>9.5500000000000007</v>
      </c>
    </row>
    <row r="2898" spans="1:21" x14ac:dyDescent="0.3">
      <c r="A2898" s="16">
        <v>41218</v>
      </c>
      <c r="B2898" s="15">
        <v>8.59</v>
      </c>
      <c r="T2898" s="16">
        <v>41226</v>
      </c>
      <c r="U2898" s="15">
        <v>10.130000000000001</v>
      </c>
    </row>
    <row r="2899" spans="1:21" x14ac:dyDescent="0.3">
      <c r="A2899" s="16">
        <v>41215</v>
      </c>
      <c r="B2899" s="15">
        <v>8.44</v>
      </c>
      <c r="T2899" s="16">
        <v>41225</v>
      </c>
      <c r="U2899" s="15">
        <v>10.91</v>
      </c>
    </row>
    <row r="2900" spans="1:21" x14ac:dyDescent="0.3">
      <c r="A2900" s="16">
        <v>41214</v>
      </c>
      <c r="B2900" s="15">
        <v>8.39</v>
      </c>
      <c r="T2900" s="16">
        <v>41222</v>
      </c>
      <c r="U2900" s="15">
        <v>9.9700000000000006</v>
      </c>
    </row>
    <row r="2901" spans="1:21" x14ac:dyDescent="0.3">
      <c r="A2901" s="16">
        <v>41213</v>
      </c>
      <c r="B2901" s="15">
        <v>8.58</v>
      </c>
      <c r="T2901" s="16">
        <v>41221</v>
      </c>
      <c r="U2901" s="15">
        <v>9.9</v>
      </c>
    </row>
    <row r="2902" spans="1:21" x14ac:dyDescent="0.3">
      <c r="A2902" s="16">
        <v>41212</v>
      </c>
      <c r="B2902" s="15">
        <v>8.48</v>
      </c>
      <c r="T2902" s="16">
        <v>41220</v>
      </c>
      <c r="U2902" s="15">
        <v>9.82</v>
      </c>
    </row>
    <row r="2903" spans="1:21" x14ac:dyDescent="0.3">
      <c r="A2903" s="16">
        <v>41211</v>
      </c>
      <c r="B2903" s="15">
        <v>8.41</v>
      </c>
      <c r="T2903" s="16">
        <v>41219</v>
      </c>
      <c r="U2903" s="15">
        <v>9.98</v>
      </c>
    </row>
    <row r="2904" spans="1:21" x14ac:dyDescent="0.3">
      <c r="A2904" s="16">
        <v>41208</v>
      </c>
      <c r="B2904" s="15">
        <v>8.2100000000000009</v>
      </c>
      <c r="T2904" s="16">
        <v>41218</v>
      </c>
      <c r="U2904" s="15">
        <v>9.8699999999999992</v>
      </c>
    </row>
    <row r="2905" spans="1:21" x14ac:dyDescent="0.3">
      <c r="A2905" s="16">
        <v>41207</v>
      </c>
      <c r="B2905" s="15">
        <v>8.01</v>
      </c>
      <c r="T2905" s="16">
        <v>41215</v>
      </c>
      <c r="U2905" s="15">
        <v>9.6999999999999993</v>
      </c>
    </row>
    <row r="2906" spans="1:21" x14ac:dyDescent="0.3">
      <c r="A2906" s="16">
        <v>41206</v>
      </c>
      <c r="B2906" s="15">
        <v>8</v>
      </c>
      <c r="T2906" s="16">
        <v>41214</v>
      </c>
      <c r="U2906" s="15">
        <v>9.6999999999999993</v>
      </c>
    </row>
    <row r="2907" spans="1:21" x14ac:dyDescent="0.3">
      <c r="A2907" s="16">
        <v>41205</v>
      </c>
      <c r="B2907" s="15">
        <v>8.2100000000000009</v>
      </c>
      <c r="T2907" s="16">
        <v>41213</v>
      </c>
      <c r="U2907" s="15">
        <v>9.89</v>
      </c>
    </row>
    <row r="2908" spans="1:21" x14ac:dyDescent="0.3">
      <c r="A2908" s="16">
        <v>41204</v>
      </c>
      <c r="B2908" s="15">
        <v>8.25</v>
      </c>
      <c r="T2908" s="16">
        <v>41212</v>
      </c>
      <c r="U2908" s="15">
        <v>9.75</v>
      </c>
    </row>
    <row r="2909" spans="1:21" x14ac:dyDescent="0.3">
      <c r="A2909" s="16">
        <v>41201</v>
      </c>
      <c r="B2909" s="15">
        <v>8.3000000000000007</v>
      </c>
      <c r="T2909" s="16">
        <v>41211</v>
      </c>
      <c r="U2909" s="15">
        <v>9.6999999999999993</v>
      </c>
    </row>
    <row r="2910" spans="1:21" x14ac:dyDescent="0.3">
      <c r="A2910" s="16">
        <v>41200</v>
      </c>
      <c r="B2910" s="15">
        <v>8.43</v>
      </c>
      <c r="T2910" s="16">
        <v>41208</v>
      </c>
      <c r="U2910" s="15">
        <v>9.4600000000000009</v>
      </c>
    </row>
    <row r="2911" spans="1:21" x14ac:dyDescent="0.3">
      <c r="A2911" s="16">
        <v>41199</v>
      </c>
      <c r="B2911" s="15">
        <v>8.65</v>
      </c>
      <c r="T2911" s="16">
        <v>41207</v>
      </c>
      <c r="U2911" s="15">
        <v>9.2200000000000006</v>
      </c>
    </row>
    <row r="2912" spans="1:21" x14ac:dyDescent="0.3">
      <c r="A2912" s="16">
        <v>41198</v>
      </c>
      <c r="B2912" s="15">
        <v>8.3699999999999992</v>
      </c>
      <c r="T2912" s="16">
        <v>41206</v>
      </c>
      <c r="U2912" s="15">
        <v>9.2200000000000006</v>
      </c>
    </row>
    <row r="2913" spans="1:21" x14ac:dyDescent="0.3">
      <c r="A2913" s="16">
        <v>41197</v>
      </c>
      <c r="B2913" s="15">
        <v>8.0399999999999991</v>
      </c>
      <c r="T2913" s="16">
        <v>41205</v>
      </c>
      <c r="U2913" s="15">
        <v>9.4499999999999993</v>
      </c>
    </row>
    <row r="2914" spans="1:21" x14ac:dyDescent="0.3">
      <c r="A2914" s="16">
        <v>41194</v>
      </c>
      <c r="B2914" s="15">
        <v>8.17</v>
      </c>
      <c r="T2914" s="16">
        <v>41204</v>
      </c>
      <c r="U2914" s="15">
        <v>9.48</v>
      </c>
    </row>
    <row r="2915" spans="1:21" x14ac:dyDescent="0.3">
      <c r="A2915" s="16">
        <v>41193</v>
      </c>
      <c r="B2915" s="15">
        <v>8.15</v>
      </c>
      <c r="T2915" s="16">
        <v>41201</v>
      </c>
      <c r="U2915" s="15">
        <v>9.5399999999999991</v>
      </c>
    </row>
    <row r="2916" spans="1:21" x14ac:dyDescent="0.3">
      <c r="A2916" s="16">
        <v>41192</v>
      </c>
      <c r="B2916" s="15">
        <v>8.07</v>
      </c>
      <c r="T2916" s="16">
        <v>41200</v>
      </c>
      <c r="U2916" s="15">
        <v>9.65</v>
      </c>
    </row>
    <row r="2917" spans="1:21" x14ac:dyDescent="0.3">
      <c r="A2917" s="16">
        <v>41191</v>
      </c>
      <c r="B2917" s="15">
        <v>8.24</v>
      </c>
      <c r="T2917" s="16">
        <v>41199</v>
      </c>
      <c r="U2917" s="15">
        <v>9.89</v>
      </c>
    </row>
    <row r="2918" spans="1:21" x14ac:dyDescent="0.3">
      <c r="A2918" s="16">
        <v>41190</v>
      </c>
      <c r="B2918" s="15">
        <v>8.26</v>
      </c>
      <c r="T2918" s="16">
        <v>41198</v>
      </c>
      <c r="U2918" s="15">
        <v>9.64</v>
      </c>
    </row>
    <row r="2919" spans="1:21" x14ac:dyDescent="0.3">
      <c r="A2919" s="16">
        <v>41187</v>
      </c>
      <c r="B2919" s="15">
        <v>8.15</v>
      </c>
      <c r="T2919" s="16">
        <v>41197</v>
      </c>
      <c r="U2919" s="15">
        <v>9.2799999999999994</v>
      </c>
    </row>
    <row r="2920" spans="1:21" x14ac:dyDescent="0.3">
      <c r="A2920" s="16">
        <v>41186</v>
      </c>
      <c r="B2920" s="15">
        <v>8</v>
      </c>
      <c r="T2920" s="16">
        <v>41194</v>
      </c>
      <c r="U2920" s="15">
        <v>9.41</v>
      </c>
    </row>
    <row r="2921" spans="1:21" x14ac:dyDescent="0.3">
      <c r="A2921" s="16">
        <v>41185</v>
      </c>
      <c r="B2921" s="15">
        <v>7.94</v>
      </c>
      <c r="T2921" s="16">
        <v>41193</v>
      </c>
      <c r="U2921" s="15">
        <v>9.42</v>
      </c>
    </row>
    <row r="2922" spans="1:21" x14ac:dyDescent="0.3">
      <c r="A2922" s="16">
        <v>41184</v>
      </c>
      <c r="B2922" s="15">
        <v>8.24</v>
      </c>
      <c r="T2922" s="16">
        <v>41192</v>
      </c>
      <c r="U2922" s="15">
        <v>9.36</v>
      </c>
    </row>
    <row r="2923" spans="1:21" x14ac:dyDescent="0.3">
      <c r="A2923" s="16">
        <v>41183</v>
      </c>
      <c r="B2923" s="15">
        <v>8.32</v>
      </c>
      <c r="T2923" s="16">
        <v>41191</v>
      </c>
      <c r="U2923" s="15">
        <v>9.5399999999999991</v>
      </c>
    </row>
    <row r="2924" spans="1:21" x14ac:dyDescent="0.3">
      <c r="A2924" s="16">
        <v>41180</v>
      </c>
      <c r="B2924" s="15">
        <v>8.34</v>
      </c>
      <c r="T2924" s="16">
        <v>41190</v>
      </c>
      <c r="U2924" s="15">
        <v>9.56</v>
      </c>
    </row>
    <row r="2925" spans="1:21" x14ac:dyDescent="0.3">
      <c r="A2925" s="16">
        <v>41179</v>
      </c>
      <c r="B2925" s="15">
        <v>8.23</v>
      </c>
      <c r="T2925" s="16">
        <v>41187</v>
      </c>
      <c r="U2925" s="15">
        <v>9.44</v>
      </c>
    </row>
    <row r="2926" spans="1:21" x14ac:dyDescent="0.3">
      <c r="A2926" s="16">
        <v>41178</v>
      </c>
      <c r="B2926" s="15">
        <v>7.98</v>
      </c>
      <c r="T2926" s="16">
        <v>41186</v>
      </c>
      <c r="U2926" s="15">
        <v>9.36</v>
      </c>
    </row>
    <row r="2927" spans="1:21" x14ac:dyDescent="0.3">
      <c r="A2927" s="16">
        <v>41177</v>
      </c>
      <c r="B2927" s="15">
        <v>7.84</v>
      </c>
      <c r="T2927" s="16">
        <v>41185</v>
      </c>
      <c r="U2927" s="15">
        <v>9.27</v>
      </c>
    </row>
    <row r="2928" spans="1:21" x14ac:dyDescent="0.3">
      <c r="A2928" s="16">
        <v>41176</v>
      </c>
      <c r="B2928" s="15">
        <v>7.63</v>
      </c>
      <c r="T2928" s="16">
        <v>41184</v>
      </c>
      <c r="U2928" s="15">
        <v>9.6300000000000008</v>
      </c>
    </row>
    <row r="2929" spans="1:21" x14ac:dyDescent="0.3">
      <c r="A2929" s="16">
        <v>41173</v>
      </c>
      <c r="B2929" s="15">
        <v>7.82</v>
      </c>
      <c r="T2929" s="16">
        <v>41183</v>
      </c>
      <c r="U2929" s="15">
        <v>9.6999999999999993</v>
      </c>
    </row>
    <row r="2930" spans="1:21" x14ac:dyDescent="0.3">
      <c r="A2930" s="16">
        <v>41172</v>
      </c>
      <c r="B2930" s="15">
        <v>8.0500000000000007</v>
      </c>
      <c r="T2930" s="16">
        <v>41180</v>
      </c>
      <c r="U2930" s="15">
        <v>9.7100000000000009</v>
      </c>
    </row>
    <row r="2931" spans="1:21" x14ac:dyDescent="0.3">
      <c r="A2931" s="16">
        <v>41171</v>
      </c>
      <c r="B2931" s="15">
        <v>7.93</v>
      </c>
      <c r="T2931" s="16">
        <v>41179</v>
      </c>
      <c r="U2931" s="15">
        <v>9.61</v>
      </c>
    </row>
    <row r="2932" spans="1:21" x14ac:dyDescent="0.3">
      <c r="A2932" s="16">
        <v>41170</v>
      </c>
      <c r="B2932" s="15">
        <v>7.84</v>
      </c>
      <c r="T2932" s="16">
        <v>41178</v>
      </c>
      <c r="U2932" s="15">
        <v>9.35</v>
      </c>
    </row>
    <row r="2933" spans="1:21" x14ac:dyDescent="0.3">
      <c r="A2933" s="16">
        <v>41169</v>
      </c>
      <c r="B2933" s="15">
        <v>7.78</v>
      </c>
      <c r="T2933" s="16">
        <v>41177</v>
      </c>
      <c r="U2933" s="15">
        <v>9.2100000000000009</v>
      </c>
    </row>
    <row r="2934" spans="1:21" x14ac:dyDescent="0.3">
      <c r="A2934" s="16">
        <v>41166</v>
      </c>
      <c r="B2934" s="15">
        <v>7.83</v>
      </c>
      <c r="T2934" s="16">
        <v>41176</v>
      </c>
      <c r="U2934" s="15">
        <v>9.06</v>
      </c>
    </row>
    <row r="2935" spans="1:21" x14ac:dyDescent="0.3">
      <c r="A2935" s="16">
        <v>41165</v>
      </c>
      <c r="B2935" s="15">
        <v>8.2100000000000009</v>
      </c>
      <c r="T2935" s="16">
        <v>41173</v>
      </c>
      <c r="U2935" s="15">
        <v>9.2899999999999991</v>
      </c>
    </row>
    <row r="2936" spans="1:21" x14ac:dyDescent="0.3">
      <c r="A2936" s="16">
        <v>41164</v>
      </c>
      <c r="B2936" s="15">
        <v>8.35</v>
      </c>
      <c r="T2936" s="16">
        <v>41172</v>
      </c>
      <c r="U2936" s="15">
        <v>9.57</v>
      </c>
    </row>
    <row r="2937" spans="1:21" x14ac:dyDescent="0.3">
      <c r="A2937" s="16">
        <v>41163</v>
      </c>
      <c r="B2937" s="15">
        <v>8.14</v>
      </c>
      <c r="T2937" s="16">
        <v>41171</v>
      </c>
      <c r="U2937" s="15">
        <v>9.42</v>
      </c>
    </row>
    <row r="2938" spans="1:21" x14ac:dyDescent="0.3">
      <c r="A2938" s="16">
        <v>41162</v>
      </c>
      <c r="B2938" s="15">
        <v>8.23</v>
      </c>
      <c r="T2938" s="16">
        <v>41170</v>
      </c>
      <c r="U2938" s="15">
        <v>9.34</v>
      </c>
    </row>
    <row r="2939" spans="1:21" x14ac:dyDescent="0.3">
      <c r="A2939" s="16">
        <v>41159</v>
      </c>
      <c r="B2939" s="15">
        <v>8.8000000000000007</v>
      </c>
      <c r="T2939" s="16">
        <v>41169</v>
      </c>
      <c r="U2939" s="15">
        <v>9.2899999999999991</v>
      </c>
    </row>
    <row r="2940" spans="1:21" x14ac:dyDescent="0.3">
      <c r="A2940" s="16">
        <v>41158</v>
      </c>
      <c r="B2940" s="15">
        <v>8.68</v>
      </c>
      <c r="T2940" s="16">
        <v>41166</v>
      </c>
      <c r="U2940" s="15">
        <v>9.35</v>
      </c>
    </row>
    <row r="2941" spans="1:21" x14ac:dyDescent="0.3">
      <c r="A2941" s="16">
        <v>41157</v>
      </c>
      <c r="B2941" s="15">
        <v>8.67</v>
      </c>
      <c r="T2941" s="16">
        <v>41165</v>
      </c>
      <c r="U2941" s="15">
        <v>9.75</v>
      </c>
    </row>
    <row r="2942" spans="1:21" x14ac:dyDescent="0.3">
      <c r="A2942" s="16">
        <v>41156</v>
      </c>
      <c r="B2942" s="15">
        <v>8.6199999999999992</v>
      </c>
      <c r="T2942" s="16">
        <v>41164</v>
      </c>
      <c r="U2942" s="15">
        <v>9.9</v>
      </c>
    </row>
    <row r="2943" spans="1:21" x14ac:dyDescent="0.3">
      <c r="A2943" s="16">
        <v>41155</v>
      </c>
      <c r="B2943" s="15">
        <v>8.68</v>
      </c>
      <c r="T2943" s="16">
        <v>41163</v>
      </c>
      <c r="U2943" s="15">
        <v>9.6199999999999992</v>
      </c>
    </row>
    <row r="2944" spans="1:21" x14ac:dyDescent="0.3">
      <c r="A2944" s="16">
        <v>41152</v>
      </c>
      <c r="B2944" s="15">
        <v>8.5</v>
      </c>
      <c r="T2944" s="16">
        <v>41162</v>
      </c>
      <c r="U2944" s="15">
        <v>9.74</v>
      </c>
    </row>
    <row r="2945" spans="1:21" x14ac:dyDescent="0.3">
      <c r="A2945" s="16">
        <v>41151</v>
      </c>
      <c r="B2945" s="15">
        <v>8.09</v>
      </c>
      <c r="T2945" s="16">
        <v>41159</v>
      </c>
      <c r="U2945" s="15">
        <v>10.34</v>
      </c>
    </row>
    <row r="2946" spans="1:21" x14ac:dyDescent="0.3">
      <c r="A2946" s="16">
        <v>41150</v>
      </c>
      <c r="B2946" s="15">
        <v>8.1300000000000008</v>
      </c>
      <c r="T2946" s="16">
        <v>41158</v>
      </c>
      <c r="U2946" s="15">
        <v>10.210000000000001</v>
      </c>
    </row>
    <row r="2947" spans="1:21" x14ac:dyDescent="0.3">
      <c r="A2947" s="16">
        <v>41149</v>
      </c>
      <c r="B2947" s="15">
        <v>8.43</v>
      </c>
      <c r="T2947" s="16">
        <v>41157</v>
      </c>
      <c r="U2947" s="15">
        <v>10.199999999999999</v>
      </c>
    </row>
    <row r="2948" spans="1:21" x14ac:dyDescent="0.3">
      <c r="A2948" s="16">
        <v>41148</v>
      </c>
      <c r="B2948" s="15">
        <v>8.61</v>
      </c>
      <c r="T2948" s="16">
        <v>41156</v>
      </c>
      <c r="U2948" s="15">
        <v>10.130000000000001</v>
      </c>
    </row>
    <row r="2949" spans="1:21" x14ac:dyDescent="0.3">
      <c r="A2949" s="16">
        <v>41145</v>
      </c>
      <c r="B2949" s="15">
        <v>8.6199999999999992</v>
      </c>
      <c r="T2949" s="16">
        <v>41155</v>
      </c>
      <c r="U2949" s="15">
        <v>10.210000000000001</v>
      </c>
    </row>
    <row r="2950" spans="1:21" x14ac:dyDescent="0.3">
      <c r="A2950" s="16">
        <v>41144</v>
      </c>
      <c r="B2950" s="15">
        <v>8.61</v>
      </c>
      <c r="T2950" s="16">
        <v>41152</v>
      </c>
      <c r="U2950" s="15">
        <v>10.039999999999999</v>
      </c>
    </row>
    <row r="2951" spans="1:21" x14ac:dyDescent="0.3">
      <c r="A2951" s="16">
        <v>41143</v>
      </c>
      <c r="B2951" s="15">
        <v>8.49</v>
      </c>
      <c r="T2951" s="16">
        <v>41151</v>
      </c>
      <c r="U2951" s="15">
        <v>9.49</v>
      </c>
    </row>
    <row r="2952" spans="1:21" x14ac:dyDescent="0.3">
      <c r="A2952" s="16">
        <v>41142</v>
      </c>
      <c r="B2952" s="15">
        <v>8.3699999999999992</v>
      </c>
      <c r="T2952" s="16">
        <v>41150</v>
      </c>
      <c r="U2952" s="15">
        <v>9.59</v>
      </c>
    </row>
    <row r="2953" spans="1:21" x14ac:dyDescent="0.3">
      <c r="A2953" s="16">
        <v>41141</v>
      </c>
      <c r="B2953" s="15">
        <v>8.1</v>
      </c>
      <c r="T2953" s="16">
        <v>41149</v>
      </c>
      <c r="U2953" s="15">
        <v>9.98</v>
      </c>
    </row>
    <row r="2954" spans="1:21" x14ac:dyDescent="0.3">
      <c r="A2954" s="16">
        <v>41138</v>
      </c>
      <c r="B2954" s="15">
        <v>8.15</v>
      </c>
      <c r="T2954" s="16">
        <v>41148</v>
      </c>
      <c r="U2954" s="15">
        <v>10.199999999999999</v>
      </c>
    </row>
    <row r="2955" spans="1:21" x14ac:dyDescent="0.3">
      <c r="A2955" s="16">
        <v>41137</v>
      </c>
      <c r="B2955" s="15">
        <v>8.16</v>
      </c>
      <c r="T2955" s="16">
        <v>41145</v>
      </c>
      <c r="U2955" s="15">
        <v>10.17</v>
      </c>
    </row>
    <row r="2956" spans="1:21" x14ac:dyDescent="0.3">
      <c r="A2956" s="16">
        <v>41136</v>
      </c>
      <c r="B2956" s="15">
        <v>7.93</v>
      </c>
      <c r="T2956" s="16">
        <v>41144</v>
      </c>
      <c r="U2956" s="15">
        <v>10.17</v>
      </c>
    </row>
    <row r="2957" spans="1:21" x14ac:dyDescent="0.3">
      <c r="A2957" s="16">
        <v>41135</v>
      </c>
      <c r="B2957" s="15">
        <v>8.1199999999999992</v>
      </c>
      <c r="T2957" s="16">
        <v>41143</v>
      </c>
      <c r="U2957" s="15">
        <v>10.050000000000001</v>
      </c>
    </row>
    <row r="2958" spans="1:21" x14ac:dyDescent="0.3">
      <c r="A2958" s="16">
        <v>41134</v>
      </c>
      <c r="B2958" s="15">
        <v>7.93</v>
      </c>
      <c r="T2958" s="16">
        <v>41142</v>
      </c>
      <c r="U2958" s="15">
        <v>9.91</v>
      </c>
    </row>
    <row r="2959" spans="1:21" x14ac:dyDescent="0.3">
      <c r="A2959" s="16">
        <v>41131</v>
      </c>
      <c r="B2959" s="15">
        <v>7.64</v>
      </c>
      <c r="T2959" s="16">
        <v>41141</v>
      </c>
      <c r="U2959" s="15">
        <v>9.5299999999999994</v>
      </c>
    </row>
    <row r="2960" spans="1:21" x14ac:dyDescent="0.3">
      <c r="A2960" s="16">
        <v>41130</v>
      </c>
      <c r="B2960" s="15">
        <v>7.58</v>
      </c>
      <c r="T2960" s="16">
        <v>41138</v>
      </c>
      <c r="U2960" s="15">
        <v>9.6</v>
      </c>
    </row>
    <row r="2961" spans="1:21" x14ac:dyDescent="0.3">
      <c r="A2961" s="16">
        <v>41129</v>
      </c>
      <c r="B2961" s="15">
        <v>7.68</v>
      </c>
      <c r="T2961" s="16">
        <v>41137</v>
      </c>
      <c r="U2961" s="15">
        <v>9.61</v>
      </c>
    </row>
    <row r="2962" spans="1:21" x14ac:dyDescent="0.3">
      <c r="A2962" s="16">
        <v>41128</v>
      </c>
      <c r="B2962" s="15">
        <v>7.77</v>
      </c>
      <c r="T2962" s="16">
        <v>41136</v>
      </c>
      <c r="U2962" s="15">
        <v>9.39</v>
      </c>
    </row>
    <row r="2963" spans="1:21" x14ac:dyDescent="0.3">
      <c r="A2963" s="16">
        <v>41127</v>
      </c>
      <c r="B2963" s="15">
        <v>7.65</v>
      </c>
      <c r="T2963" s="16">
        <v>41135</v>
      </c>
      <c r="U2963" s="15">
        <v>9.56</v>
      </c>
    </row>
    <row r="2964" spans="1:21" x14ac:dyDescent="0.3">
      <c r="A2964" s="16">
        <v>41124</v>
      </c>
      <c r="B2964" s="15">
        <v>7.55</v>
      </c>
      <c r="T2964" s="16">
        <v>41134</v>
      </c>
      <c r="U2964" s="15">
        <v>9.32</v>
      </c>
    </row>
    <row r="2965" spans="1:21" x14ac:dyDescent="0.3">
      <c r="A2965" s="16">
        <v>41123</v>
      </c>
      <c r="B2965" s="15">
        <v>7.52</v>
      </c>
      <c r="T2965" s="16">
        <v>41131</v>
      </c>
      <c r="U2965" s="15">
        <v>8.9700000000000006</v>
      </c>
    </row>
    <row r="2966" spans="1:21" x14ac:dyDescent="0.3">
      <c r="A2966" s="16">
        <v>41122</v>
      </c>
      <c r="B2966" s="15">
        <v>7.42</v>
      </c>
      <c r="T2966" s="16">
        <v>41130</v>
      </c>
      <c r="U2966" s="15">
        <v>8.9</v>
      </c>
    </row>
    <row r="2967" spans="1:21" x14ac:dyDescent="0.3">
      <c r="A2967" s="16">
        <v>41121</v>
      </c>
      <c r="B2967" s="15">
        <v>7.38</v>
      </c>
      <c r="T2967" s="16">
        <v>41129</v>
      </c>
      <c r="U2967" s="15">
        <v>9.0399999999999991</v>
      </c>
    </row>
    <row r="2968" spans="1:21" x14ac:dyDescent="0.3">
      <c r="A2968" s="16">
        <v>41120</v>
      </c>
      <c r="B2968" s="15">
        <v>7.04</v>
      </c>
      <c r="T2968" s="16">
        <v>41128</v>
      </c>
      <c r="U2968" s="15">
        <v>9.1199999999999992</v>
      </c>
    </row>
    <row r="2969" spans="1:21" x14ac:dyDescent="0.3">
      <c r="A2969" s="16">
        <v>41117</v>
      </c>
      <c r="B2969" s="15">
        <v>7.37</v>
      </c>
      <c r="T2969" s="16">
        <v>41127</v>
      </c>
      <c r="U2969" s="15">
        <v>9</v>
      </c>
    </row>
    <row r="2970" spans="1:21" x14ac:dyDescent="0.3">
      <c r="A2970" s="16">
        <v>41116</v>
      </c>
      <c r="B2970" s="15">
        <v>7.42</v>
      </c>
      <c r="T2970" s="16">
        <v>41124</v>
      </c>
      <c r="U2970" s="15">
        <v>8.8699999999999992</v>
      </c>
    </row>
    <row r="2971" spans="1:21" x14ac:dyDescent="0.3">
      <c r="A2971" s="16">
        <v>41115</v>
      </c>
      <c r="B2971" s="15">
        <v>7.29</v>
      </c>
      <c r="T2971" s="16">
        <v>41123</v>
      </c>
      <c r="U2971" s="15">
        <v>8.83</v>
      </c>
    </row>
    <row r="2972" spans="1:21" x14ac:dyDescent="0.3">
      <c r="A2972" s="16">
        <v>41114</v>
      </c>
      <c r="B2972" s="15">
        <v>7.64</v>
      </c>
      <c r="T2972" s="16">
        <v>41122</v>
      </c>
      <c r="U2972" s="15">
        <v>8.7200000000000006</v>
      </c>
    </row>
    <row r="2973" spans="1:21" x14ac:dyDescent="0.3">
      <c r="A2973" s="16">
        <v>41113</v>
      </c>
      <c r="B2973" s="15">
        <v>7.56</v>
      </c>
      <c r="T2973" s="16">
        <v>41121</v>
      </c>
      <c r="U2973" s="15">
        <v>8.67</v>
      </c>
    </row>
    <row r="2974" spans="1:21" x14ac:dyDescent="0.3">
      <c r="A2974" s="16">
        <v>41110</v>
      </c>
      <c r="B2974" s="15">
        <v>7.57</v>
      </c>
      <c r="T2974" s="16">
        <v>41120</v>
      </c>
      <c r="U2974" s="15">
        <v>8.31</v>
      </c>
    </row>
    <row r="2975" spans="1:21" x14ac:dyDescent="0.3">
      <c r="A2975" s="16">
        <v>41109</v>
      </c>
      <c r="B2975" s="15">
        <v>7.3</v>
      </c>
      <c r="T2975" s="16">
        <v>41117</v>
      </c>
      <c r="U2975" s="15">
        <v>8.69</v>
      </c>
    </row>
    <row r="2976" spans="1:21" x14ac:dyDescent="0.3">
      <c r="A2976" s="16">
        <v>41108</v>
      </c>
      <c r="B2976" s="15">
        <v>7.59</v>
      </c>
      <c r="T2976" s="16">
        <v>41116</v>
      </c>
      <c r="U2976" s="15">
        <v>8.76</v>
      </c>
    </row>
    <row r="2977" spans="1:21" x14ac:dyDescent="0.3">
      <c r="A2977" s="16">
        <v>41107</v>
      </c>
      <c r="B2977" s="15">
        <v>8.14</v>
      </c>
      <c r="T2977" s="16">
        <v>41115</v>
      </c>
      <c r="U2977" s="15">
        <v>8.6300000000000008</v>
      </c>
    </row>
    <row r="2978" spans="1:21" x14ac:dyDescent="0.3">
      <c r="A2978" s="16">
        <v>41106</v>
      </c>
      <c r="B2978" s="15">
        <v>8.0299999999999994</v>
      </c>
      <c r="T2978" s="16">
        <v>41114</v>
      </c>
      <c r="U2978" s="15">
        <v>9</v>
      </c>
    </row>
    <row r="2979" spans="1:21" x14ac:dyDescent="0.3">
      <c r="A2979" s="16">
        <v>41103</v>
      </c>
      <c r="B2979" s="15">
        <v>8.11</v>
      </c>
      <c r="T2979" s="16">
        <v>41113</v>
      </c>
      <c r="U2979" s="15">
        <v>8.92</v>
      </c>
    </row>
    <row r="2980" spans="1:21" x14ac:dyDescent="0.3">
      <c r="A2980" s="16">
        <v>41102</v>
      </c>
      <c r="B2980" s="15">
        <v>8.1199999999999992</v>
      </c>
      <c r="T2980" s="16">
        <v>41110</v>
      </c>
      <c r="U2980" s="15">
        <v>8.93</v>
      </c>
    </row>
    <row r="2981" spans="1:21" x14ac:dyDescent="0.3">
      <c r="A2981" s="16">
        <v>41101</v>
      </c>
      <c r="B2981" s="15">
        <v>8.3800000000000008</v>
      </c>
      <c r="T2981" s="16">
        <v>41109</v>
      </c>
      <c r="U2981" s="15">
        <v>8.64</v>
      </c>
    </row>
    <row r="2982" spans="1:21" x14ac:dyDescent="0.3">
      <c r="A2982" s="16">
        <v>41100</v>
      </c>
      <c r="B2982" s="15">
        <v>8.42</v>
      </c>
      <c r="T2982" s="16">
        <v>41108</v>
      </c>
      <c r="U2982" s="15">
        <v>8.94</v>
      </c>
    </row>
    <row r="2983" spans="1:21" x14ac:dyDescent="0.3">
      <c r="A2983" s="16">
        <v>41099</v>
      </c>
      <c r="B2983" s="15">
        <v>8.48</v>
      </c>
      <c r="T2983" s="16">
        <v>41107</v>
      </c>
      <c r="U2983" s="15">
        <v>9.52</v>
      </c>
    </row>
    <row r="2984" spans="1:21" x14ac:dyDescent="0.3">
      <c r="A2984" s="16">
        <v>41096</v>
      </c>
      <c r="B2984" s="15">
        <v>8.5399999999999991</v>
      </c>
      <c r="T2984" s="16">
        <v>41106</v>
      </c>
      <c r="U2984" s="15">
        <v>9.36</v>
      </c>
    </row>
    <row r="2985" spans="1:21" x14ac:dyDescent="0.3">
      <c r="A2985" s="16">
        <v>41095</v>
      </c>
      <c r="B2985" s="15">
        <v>8.85</v>
      </c>
      <c r="T2985" s="16">
        <v>41103</v>
      </c>
      <c r="U2985" s="15">
        <v>9.52</v>
      </c>
    </row>
    <row r="2986" spans="1:21" x14ac:dyDescent="0.3">
      <c r="A2986" s="16">
        <v>41094</v>
      </c>
      <c r="B2986" s="15">
        <v>8.7899999999999991</v>
      </c>
      <c r="T2986" s="16">
        <v>41102</v>
      </c>
      <c r="U2986" s="15">
        <v>9.5399999999999991</v>
      </c>
    </row>
    <row r="2987" spans="1:21" x14ac:dyDescent="0.3">
      <c r="A2987" s="16">
        <v>41093</v>
      </c>
      <c r="B2987" s="15">
        <v>8.85</v>
      </c>
      <c r="T2987" s="16">
        <v>41101</v>
      </c>
      <c r="U2987" s="15">
        <v>9.91</v>
      </c>
    </row>
    <row r="2988" spans="1:21" x14ac:dyDescent="0.3">
      <c r="A2988" s="16">
        <v>41092</v>
      </c>
      <c r="B2988" s="15">
        <v>8.64</v>
      </c>
      <c r="T2988" s="16">
        <v>41100</v>
      </c>
      <c r="U2988" s="15">
        <v>9.94</v>
      </c>
    </row>
    <row r="2989" spans="1:21" x14ac:dyDescent="0.3">
      <c r="A2989" s="16">
        <v>41089</v>
      </c>
      <c r="B2989" s="15">
        <v>8.7799999999999994</v>
      </c>
      <c r="T2989" s="16">
        <v>41099</v>
      </c>
      <c r="U2989" s="15">
        <v>9.9700000000000006</v>
      </c>
    </row>
    <row r="2990" spans="1:21" x14ac:dyDescent="0.3">
      <c r="A2990" s="16">
        <v>41088</v>
      </c>
      <c r="B2990" s="15">
        <v>8.4700000000000006</v>
      </c>
      <c r="T2990" s="16">
        <v>41096</v>
      </c>
      <c r="U2990" s="15">
        <v>10.06</v>
      </c>
    </row>
    <row r="2991" spans="1:21" x14ac:dyDescent="0.3">
      <c r="A2991" s="16">
        <v>41087</v>
      </c>
      <c r="B2991" s="15">
        <v>8.4499999999999993</v>
      </c>
      <c r="T2991" s="16">
        <v>41095</v>
      </c>
      <c r="U2991" s="15">
        <v>10.46</v>
      </c>
    </row>
    <row r="2992" spans="1:21" x14ac:dyDescent="0.3">
      <c r="A2992" s="16">
        <v>41086</v>
      </c>
      <c r="B2992" s="15">
        <v>8.5299999999999994</v>
      </c>
      <c r="T2992" s="16">
        <v>41094</v>
      </c>
      <c r="U2992" s="15">
        <v>10.42</v>
      </c>
    </row>
    <row r="2993" spans="1:21" x14ac:dyDescent="0.3">
      <c r="A2993" s="16">
        <v>41085</v>
      </c>
      <c r="B2993" s="15">
        <v>8.5299999999999994</v>
      </c>
      <c r="T2993" s="16">
        <v>41093</v>
      </c>
      <c r="U2993" s="15">
        <v>10.49</v>
      </c>
    </row>
    <row r="2994" spans="1:21" x14ac:dyDescent="0.3">
      <c r="A2994" s="16">
        <v>41082</v>
      </c>
      <c r="B2994" s="15">
        <v>8.65</v>
      </c>
      <c r="T2994" s="16">
        <v>41092</v>
      </c>
      <c r="U2994" s="15">
        <v>10.26</v>
      </c>
    </row>
    <row r="2995" spans="1:21" x14ac:dyDescent="0.3">
      <c r="A2995" s="16">
        <v>41081</v>
      </c>
      <c r="B2995" s="15">
        <v>8.02</v>
      </c>
      <c r="T2995" s="16">
        <v>41089</v>
      </c>
      <c r="U2995" s="15">
        <v>10.38</v>
      </c>
    </row>
    <row r="2996" spans="1:21" x14ac:dyDescent="0.3">
      <c r="A2996" s="16">
        <v>41080</v>
      </c>
      <c r="B2996" s="15">
        <v>7.96</v>
      </c>
      <c r="T2996" s="16">
        <v>41088</v>
      </c>
      <c r="U2996" s="15">
        <v>10.01</v>
      </c>
    </row>
    <row r="2997" spans="1:21" x14ac:dyDescent="0.3">
      <c r="A2997" s="16">
        <v>41079</v>
      </c>
      <c r="B2997" s="15">
        <v>8.0500000000000007</v>
      </c>
      <c r="T2997" s="16">
        <v>41087</v>
      </c>
      <c r="U2997" s="15">
        <v>9.99</v>
      </c>
    </row>
    <row r="2998" spans="1:21" x14ac:dyDescent="0.3">
      <c r="A2998" s="16">
        <v>41078</v>
      </c>
      <c r="B2998" s="15">
        <v>7.86</v>
      </c>
      <c r="T2998" s="16">
        <v>41086</v>
      </c>
      <c r="U2998" s="15">
        <v>10.09</v>
      </c>
    </row>
    <row r="2999" spans="1:21" x14ac:dyDescent="0.3">
      <c r="A2999" s="16">
        <v>41075</v>
      </c>
      <c r="B2999" s="15">
        <v>7.75</v>
      </c>
      <c r="T2999" s="16">
        <v>41085</v>
      </c>
      <c r="U2999" s="15">
        <v>10.02</v>
      </c>
    </row>
    <row r="3000" spans="1:21" x14ac:dyDescent="0.3">
      <c r="A3000" s="16">
        <v>41074</v>
      </c>
      <c r="B3000" s="15">
        <v>7.35</v>
      </c>
      <c r="T3000" s="16">
        <v>41082</v>
      </c>
      <c r="U3000" s="15">
        <v>10.18</v>
      </c>
    </row>
    <row r="3001" spans="1:21" x14ac:dyDescent="0.3">
      <c r="A3001" s="16">
        <v>41073</v>
      </c>
      <c r="B3001" s="15">
        <v>7.23</v>
      </c>
      <c r="T3001" s="16">
        <v>41081</v>
      </c>
      <c r="U3001" s="15">
        <v>9.44</v>
      </c>
    </row>
    <row r="3002" spans="1:21" x14ac:dyDescent="0.3">
      <c r="A3002" s="16">
        <v>41072</v>
      </c>
      <c r="B3002" s="15">
        <v>7.15</v>
      </c>
      <c r="T3002" s="16">
        <v>41080</v>
      </c>
      <c r="U3002" s="15">
        <v>9.3699999999999992</v>
      </c>
    </row>
    <row r="3003" spans="1:21" x14ac:dyDescent="0.3">
      <c r="A3003" s="16">
        <v>41071</v>
      </c>
      <c r="B3003" s="15">
        <v>7.12</v>
      </c>
      <c r="T3003" s="16">
        <v>41079</v>
      </c>
      <c r="U3003" s="15">
        <v>9.4700000000000006</v>
      </c>
    </row>
    <row r="3004" spans="1:21" x14ac:dyDescent="0.3">
      <c r="A3004" s="16">
        <v>41068</v>
      </c>
      <c r="B3004" s="15">
        <v>7.11</v>
      </c>
      <c r="T3004" s="16">
        <v>41078</v>
      </c>
      <c r="U3004" s="15">
        <v>9.25</v>
      </c>
    </row>
    <row r="3005" spans="1:21" x14ac:dyDescent="0.3">
      <c r="A3005" s="16">
        <v>41067</v>
      </c>
      <c r="B3005" s="15">
        <v>6.98</v>
      </c>
      <c r="T3005" s="16">
        <v>41075</v>
      </c>
      <c r="U3005" s="15">
        <v>9.1300000000000008</v>
      </c>
    </row>
    <row r="3006" spans="1:21" x14ac:dyDescent="0.3">
      <c r="A3006" s="16">
        <v>41066</v>
      </c>
      <c r="B3006" s="15">
        <v>6.88</v>
      </c>
      <c r="T3006" s="16">
        <v>41074</v>
      </c>
      <c r="U3006" s="15">
        <v>8.6999999999999993</v>
      </c>
    </row>
    <row r="3007" spans="1:21" x14ac:dyDescent="0.3">
      <c r="A3007" s="16">
        <v>41065</v>
      </c>
      <c r="B3007" s="15">
        <v>6.9</v>
      </c>
      <c r="T3007" s="16">
        <v>41073</v>
      </c>
      <c r="U3007" s="15">
        <v>8.58</v>
      </c>
    </row>
    <row r="3008" spans="1:21" x14ac:dyDescent="0.3">
      <c r="A3008" s="16">
        <v>41064</v>
      </c>
      <c r="B3008" s="15">
        <v>6.88</v>
      </c>
      <c r="T3008" s="16">
        <v>41072</v>
      </c>
      <c r="U3008" s="15">
        <v>8.49</v>
      </c>
    </row>
    <row r="3009" spans="1:21" x14ac:dyDescent="0.3">
      <c r="A3009" s="16">
        <v>41061</v>
      </c>
      <c r="B3009" s="15">
        <v>6.89</v>
      </c>
      <c r="T3009" s="16">
        <v>41071</v>
      </c>
      <c r="U3009" s="15">
        <v>8.4600000000000009</v>
      </c>
    </row>
    <row r="3010" spans="1:21" x14ac:dyDescent="0.3">
      <c r="A3010" s="16">
        <v>41060</v>
      </c>
      <c r="B3010" s="15">
        <v>6.78</v>
      </c>
      <c r="T3010" s="16">
        <v>41068</v>
      </c>
      <c r="U3010" s="15">
        <v>8.4499999999999993</v>
      </c>
    </row>
    <row r="3011" spans="1:21" x14ac:dyDescent="0.3">
      <c r="A3011" s="16">
        <v>41059</v>
      </c>
      <c r="B3011" s="15">
        <v>6.94</v>
      </c>
      <c r="T3011" s="16">
        <v>41067</v>
      </c>
      <c r="U3011" s="15">
        <v>8.31</v>
      </c>
    </row>
    <row r="3012" spans="1:21" x14ac:dyDescent="0.3">
      <c r="A3012" s="16">
        <v>41058</v>
      </c>
      <c r="B3012" s="15">
        <v>7.08</v>
      </c>
      <c r="T3012" s="16">
        <v>41066</v>
      </c>
      <c r="U3012" s="15">
        <v>8.2200000000000006</v>
      </c>
    </row>
    <row r="3013" spans="1:21" x14ac:dyDescent="0.3">
      <c r="A3013" s="16">
        <v>41057</v>
      </c>
      <c r="B3013" s="15">
        <v>7.24</v>
      </c>
      <c r="T3013" s="16">
        <v>41065</v>
      </c>
      <c r="U3013" s="15">
        <v>8.25</v>
      </c>
    </row>
    <row r="3014" spans="1:21" x14ac:dyDescent="0.3">
      <c r="A3014" s="16">
        <v>41054</v>
      </c>
      <c r="B3014" s="15">
        <v>7.36</v>
      </c>
      <c r="T3014" s="16">
        <v>41064</v>
      </c>
      <c r="U3014" s="15">
        <v>8.2100000000000009</v>
      </c>
    </row>
    <row r="3015" spans="1:21" x14ac:dyDescent="0.3">
      <c r="A3015" s="16">
        <v>41053</v>
      </c>
      <c r="B3015" s="15">
        <v>7.34</v>
      </c>
      <c r="T3015" s="16">
        <v>41061</v>
      </c>
      <c r="U3015" s="15">
        <v>8.2200000000000006</v>
      </c>
    </row>
    <row r="3016" spans="1:21" x14ac:dyDescent="0.3">
      <c r="A3016" s="16">
        <v>41052</v>
      </c>
      <c r="B3016" s="15">
        <v>7.22</v>
      </c>
      <c r="T3016" s="16">
        <v>41060</v>
      </c>
      <c r="U3016" s="15">
        <v>8.1300000000000008</v>
      </c>
    </row>
    <row r="3017" spans="1:21" x14ac:dyDescent="0.3">
      <c r="A3017" s="16">
        <v>41051</v>
      </c>
      <c r="B3017" s="15">
        <v>7.43</v>
      </c>
      <c r="T3017" s="16">
        <v>41059</v>
      </c>
      <c r="U3017" s="15">
        <v>8.36</v>
      </c>
    </row>
    <row r="3018" spans="1:21" x14ac:dyDescent="0.3">
      <c r="A3018" s="16">
        <v>41050</v>
      </c>
      <c r="B3018" s="15">
        <v>7.12</v>
      </c>
      <c r="T3018" s="16">
        <v>41058</v>
      </c>
      <c r="U3018" s="15">
        <v>8.5500000000000007</v>
      </c>
    </row>
    <row r="3019" spans="1:21" x14ac:dyDescent="0.3">
      <c r="A3019" s="16">
        <v>41047</v>
      </c>
      <c r="B3019" s="15">
        <v>6.85</v>
      </c>
      <c r="T3019" s="16">
        <v>41057</v>
      </c>
      <c r="U3019" s="15">
        <v>8.7200000000000006</v>
      </c>
    </row>
    <row r="3020" spans="1:21" x14ac:dyDescent="0.3">
      <c r="A3020" s="16">
        <v>41046</v>
      </c>
      <c r="B3020" s="15">
        <v>6.97</v>
      </c>
      <c r="T3020" s="16">
        <v>41054</v>
      </c>
      <c r="U3020" s="15">
        <v>8.83</v>
      </c>
    </row>
    <row r="3021" spans="1:21" x14ac:dyDescent="0.3">
      <c r="A3021" s="16">
        <v>41045</v>
      </c>
      <c r="B3021" s="15">
        <v>7.02</v>
      </c>
      <c r="T3021" s="16">
        <v>41053</v>
      </c>
      <c r="U3021" s="15">
        <v>8.77</v>
      </c>
    </row>
    <row r="3022" spans="1:21" x14ac:dyDescent="0.3">
      <c r="A3022" s="16">
        <v>41044</v>
      </c>
      <c r="B3022" s="15">
        <v>6.97</v>
      </c>
      <c r="T3022" s="16">
        <v>41052</v>
      </c>
      <c r="U3022" s="15">
        <v>8.59</v>
      </c>
    </row>
    <row r="3023" spans="1:21" x14ac:dyDescent="0.3">
      <c r="A3023" s="16">
        <v>41043</v>
      </c>
      <c r="B3023" s="15">
        <v>7.08</v>
      </c>
      <c r="T3023" s="16">
        <v>41051</v>
      </c>
      <c r="U3023" s="15">
        <v>8.7799999999999994</v>
      </c>
    </row>
    <row r="3024" spans="1:21" x14ac:dyDescent="0.3">
      <c r="A3024" s="16">
        <v>41040</v>
      </c>
      <c r="B3024" s="15">
        <v>7.24</v>
      </c>
      <c r="T3024" s="16">
        <v>41050</v>
      </c>
      <c r="U3024" s="15">
        <v>8.43</v>
      </c>
    </row>
    <row r="3025" spans="1:21" x14ac:dyDescent="0.3">
      <c r="A3025" s="16">
        <v>41039</v>
      </c>
      <c r="B3025" s="15">
        <v>7.17</v>
      </c>
      <c r="T3025" s="16">
        <v>41047</v>
      </c>
      <c r="U3025" s="15">
        <v>8.17</v>
      </c>
    </row>
    <row r="3026" spans="1:21" x14ac:dyDescent="0.3">
      <c r="A3026" s="16">
        <v>41038</v>
      </c>
      <c r="B3026" s="15">
        <v>7.2</v>
      </c>
      <c r="T3026" s="16">
        <v>41046</v>
      </c>
      <c r="U3026" s="15">
        <v>8.3000000000000007</v>
      </c>
    </row>
    <row r="3027" spans="1:21" x14ac:dyDescent="0.3">
      <c r="A3027" s="16">
        <v>41037</v>
      </c>
      <c r="B3027" s="15">
        <v>7.28</v>
      </c>
      <c r="T3027" s="16">
        <v>41045</v>
      </c>
      <c r="U3027" s="15">
        <v>8.35</v>
      </c>
    </row>
    <row r="3028" spans="1:21" x14ac:dyDescent="0.3">
      <c r="A3028" s="16">
        <v>41036</v>
      </c>
      <c r="B3028" s="15">
        <v>7.14</v>
      </c>
      <c r="T3028" s="16">
        <v>41044</v>
      </c>
      <c r="U3028" s="15">
        <v>8.2799999999999994</v>
      </c>
    </row>
    <row r="3029" spans="1:21" x14ac:dyDescent="0.3">
      <c r="A3029" s="16">
        <v>41033</v>
      </c>
      <c r="B3029" s="15">
        <v>7.12</v>
      </c>
      <c r="T3029" s="16">
        <v>41043</v>
      </c>
      <c r="U3029" s="15">
        <v>8.39</v>
      </c>
    </row>
    <row r="3030" spans="1:21" x14ac:dyDescent="0.3">
      <c r="A3030" s="16">
        <v>41032</v>
      </c>
      <c r="B3030" s="15">
        <v>7.61</v>
      </c>
      <c r="T3030" s="16">
        <v>41040</v>
      </c>
      <c r="U3030" s="15">
        <v>8.6</v>
      </c>
    </row>
    <row r="3031" spans="1:21" x14ac:dyDescent="0.3">
      <c r="A3031" s="16">
        <v>41031</v>
      </c>
      <c r="B3031" s="15">
        <v>7.67</v>
      </c>
      <c r="T3031" s="16">
        <v>41039</v>
      </c>
      <c r="U3031" s="15">
        <v>8.5399999999999991</v>
      </c>
    </row>
    <row r="3032" spans="1:21" x14ac:dyDescent="0.3">
      <c r="A3032" s="16">
        <v>41030</v>
      </c>
      <c r="B3032" s="15">
        <v>8.0500000000000007</v>
      </c>
      <c r="T3032" s="16">
        <v>41038</v>
      </c>
      <c r="U3032" s="15">
        <v>8.52</v>
      </c>
    </row>
    <row r="3033" spans="1:21" x14ac:dyDescent="0.3">
      <c r="A3033" s="16">
        <v>41029</v>
      </c>
      <c r="B3033" s="15">
        <v>8.08</v>
      </c>
      <c r="T3033" s="16">
        <v>41037</v>
      </c>
      <c r="U3033" s="15">
        <v>8.64</v>
      </c>
    </row>
    <row r="3034" spans="1:21" x14ac:dyDescent="0.3">
      <c r="A3034" s="16">
        <v>41026</v>
      </c>
      <c r="B3034" s="15">
        <v>7.84</v>
      </c>
      <c r="T3034" s="16">
        <v>41036</v>
      </c>
      <c r="U3034" s="15">
        <v>8.58</v>
      </c>
    </row>
    <row r="3035" spans="1:21" x14ac:dyDescent="0.3">
      <c r="A3035" s="16">
        <v>41025</v>
      </c>
      <c r="B3035" s="15">
        <v>7.82</v>
      </c>
      <c r="T3035" s="16">
        <v>41033</v>
      </c>
      <c r="U3035" s="15">
        <v>8.44</v>
      </c>
    </row>
    <row r="3036" spans="1:21" x14ac:dyDescent="0.3">
      <c r="A3036" s="16">
        <v>41024</v>
      </c>
      <c r="B3036" s="15">
        <v>7.62</v>
      </c>
      <c r="T3036" s="16">
        <v>41032</v>
      </c>
      <c r="U3036" s="15">
        <v>9.09</v>
      </c>
    </row>
    <row r="3037" spans="1:21" x14ac:dyDescent="0.3">
      <c r="A3037" s="16">
        <v>41023</v>
      </c>
      <c r="B3037" s="15">
        <v>7.68</v>
      </c>
      <c r="T3037" s="16">
        <v>41031</v>
      </c>
      <c r="U3037" s="15">
        <v>9.18</v>
      </c>
    </row>
    <row r="3038" spans="1:21" x14ac:dyDescent="0.3">
      <c r="A3038" s="16">
        <v>41022</v>
      </c>
      <c r="B3038" s="15">
        <v>7.66</v>
      </c>
      <c r="T3038" s="16">
        <v>41030</v>
      </c>
      <c r="U3038" s="15">
        <v>9.6999999999999993</v>
      </c>
    </row>
    <row r="3039" spans="1:21" x14ac:dyDescent="0.3">
      <c r="A3039" s="16">
        <v>41019</v>
      </c>
      <c r="B3039" s="15">
        <v>7.92</v>
      </c>
      <c r="T3039" s="16">
        <v>41029</v>
      </c>
      <c r="U3039" s="15">
        <v>9.77</v>
      </c>
    </row>
    <row r="3040" spans="1:21" x14ac:dyDescent="0.3">
      <c r="A3040" s="16">
        <v>41018</v>
      </c>
      <c r="B3040" s="15">
        <v>7.93</v>
      </c>
      <c r="T3040" s="16">
        <v>41026</v>
      </c>
      <c r="U3040" s="15">
        <v>9.58</v>
      </c>
    </row>
    <row r="3041" spans="1:21" x14ac:dyDescent="0.3">
      <c r="A3041" s="16">
        <v>41017</v>
      </c>
      <c r="B3041" s="15">
        <v>7.82</v>
      </c>
      <c r="T3041" s="16">
        <v>41025</v>
      </c>
      <c r="U3041" s="15">
        <v>9.57</v>
      </c>
    </row>
    <row r="3042" spans="1:21" x14ac:dyDescent="0.3">
      <c r="A3042" s="16">
        <v>41016</v>
      </c>
      <c r="B3042" s="15">
        <v>7.65</v>
      </c>
      <c r="T3042" s="16">
        <v>41024</v>
      </c>
      <c r="U3042" s="15">
        <v>9.36</v>
      </c>
    </row>
    <row r="3043" spans="1:21" x14ac:dyDescent="0.3">
      <c r="A3043" s="16">
        <v>41015</v>
      </c>
      <c r="B3043" s="15">
        <v>7.36</v>
      </c>
      <c r="T3043" s="16">
        <v>41023</v>
      </c>
      <c r="U3043" s="15">
        <v>9.44</v>
      </c>
    </row>
    <row r="3044" spans="1:21" x14ac:dyDescent="0.3">
      <c r="A3044" s="16">
        <v>41012</v>
      </c>
      <c r="B3044" s="15">
        <v>7.75</v>
      </c>
      <c r="T3044" s="16">
        <v>41022</v>
      </c>
      <c r="U3044" s="15">
        <v>9.42</v>
      </c>
    </row>
    <row r="3045" spans="1:21" x14ac:dyDescent="0.3">
      <c r="A3045" s="16">
        <v>41011</v>
      </c>
      <c r="B3045" s="15">
        <v>7.68</v>
      </c>
      <c r="T3045" s="16">
        <v>41019</v>
      </c>
      <c r="U3045" s="15">
        <v>9.67</v>
      </c>
    </row>
    <row r="3046" spans="1:21" x14ac:dyDescent="0.3">
      <c r="A3046" s="16">
        <v>41010</v>
      </c>
      <c r="B3046" s="15">
        <v>7.55</v>
      </c>
      <c r="T3046" s="16">
        <v>41018</v>
      </c>
      <c r="U3046" s="15">
        <v>9.69</v>
      </c>
    </row>
    <row r="3047" spans="1:21" x14ac:dyDescent="0.3">
      <c r="A3047" s="16">
        <v>41009</v>
      </c>
      <c r="B3047" s="15">
        <v>7.41</v>
      </c>
      <c r="T3047" s="16">
        <v>41017</v>
      </c>
      <c r="U3047" s="15">
        <v>9.57</v>
      </c>
    </row>
    <row r="3048" spans="1:21" x14ac:dyDescent="0.3">
      <c r="A3048" s="16">
        <v>41004</v>
      </c>
      <c r="B3048" s="15">
        <v>7.29</v>
      </c>
      <c r="T3048" s="16">
        <v>41016</v>
      </c>
      <c r="U3048" s="15">
        <v>9.35</v>
      </c>
    </row>
    <row r="3049" spans="1:21" x14ac:dyDescent="0.3">
      <c r="A3049" s="16">
        <v>41003</v>
      </c>
      <c r="B3049" s="15">
        <v>6.66</v>
      </c>
      <c r="T3049" s="16">
        <v>41015</v>
      </c>
      <c r="U3049" s="15">
        <v>9.06</v>
      </c>
    </row>
    <row r="3050" spans="1:21" x14ac:dyDescent="0.3">
      <c r="A3050" s="16">
        <v>41002</v>
      </c>
      <c r="B3050" s="15">
        <v>6.97</v>
      </c>
      <c r="T3050" s="16">
        <v>41012</v>
      </c>
      <c r="U3050" s="15">
        <v>9.56</v>
      </c>
    </row>
    <row r="3051" spans="1:21" x14ac:dyDescent="0.3">
      <c r="A3051" s="16">
        <v>41001</v>
      </c>
      <c r="B3051" s="15">
        <v>6.79</v>
      </c>
      <c r="T3051" s="16">
        <v>41011</v>
      </c>
      <c r="U3051" s="15">
        <v>9.5</v>
      </c>
    </row>
    <row r="3052" spans="1:21" x14ac:dyDescent="0.3">
      <c r="A3052" s="16">
        <v>40998</v>
      </c>
      <c r="B3052" s="15">
        <v>7.61</v>
      </c>
      <c r="T3052" s="16">
        <v>41010</v>
      </c>
      <c r="U3052" s="15">
        <v>9.36</v>
      </c>
    </row>
    <row r="3053" spans="1:21" x14ac:dyDescent="0.3">
      <c r="A3053" s="16">
        <v>40997</v>
      </c>
      <c r="B3053" s="15">
        <v>7.35</v>
      </c>
      <c r="T3053" s="16">
        <v>41009</v>
      </c>
      <c r="U3053" s="15">
        <v>9.1999999999999993</v>
      </c>
    </row>
    <row r="3054" spans="1:21" x14ac:dyDescent="0.3">
      <c r="A3054" s="16">
        <v>40996</v>
      </c>
      <c r="B3054" s="15">
        <v>7.69</v>
      </c>
      <c r="T3054" s="16">
        <v>41004</v>
      </c>
      <c r="U3054" s="15">
        <v>8.98</v>
      </c>
    </row>
    <row r="3055" spans="1:21" x14ac:dyDescent="0.3">
      <c r="A3055" s="16">
        <v>40995</v>
      </c>
      <c r="B3055" s="15">
        <v>7.79</v>
      </c>
      <c r="T3055" s="16">
        <v>41003</v>
      </c>
      <c r="U3055" s="15">
        <v>8.15</v>
      </c>
    </row>
    <row r="3056" spans="1:21" x14ac:dyDescent="0.3">
      <c r="A3056" s="16">
        <v>40994</v>
      </c>
      <c r="B3056" s="15">
        <v>7.5</v>
      </c>
      <c r="T3056" s="16">
        <v>41002</v>
      </c>
      <c r="U3056" s="15">
        <v>8.4600000000000009</v>
      </c>
    </row>
    <row r="3057" spans="1:21" x14ac:dyDescent="0.3">
      <c r="A3057" s="16">
        <v>40991</v>
      </c>
      <c r="B3057" s="15">
        <v>7.53</v>
      </c>
      <c r="T3057" s="16">
        <v>41001</v>
      </c>
      <c r="U3057" s="15">
        <v>8.36</v>
      </c>
    </row>
    <row r="3058" spans="1:21" x14ac:dyDescent="0.3">
      <c r="A3058" s="16">
        <v>40990</v>
      </c>
      <c r="B3058" s="15">
        <v>7.35</v>
      </c>
      <c r="T3058" s="16">
        <v>40998</v>
      </c>
      <c r="U3058" s="15">
        <v>9.34</v>
      </c>
    </row>
    <row r="3059" spans="1:21" x14ac:dyDescent="0.3">
      <c r="A3059" s="16">
        <v>40989</v>
      </c>
      <c r="B3059" s="15">
        <v>7.97</v>
      </c>
      <c r="T3059" s="16">
        <v>40997</v>
      </c>
      <c r="U3059" s="15">
        <v>9.0500000000000007</v>
      </c>
    </row>
    <row r="3060" spans="1:21" x14ac:dyDescent="0.3">
      <c r="A3060" s="16">
        <v>40988</v>
      </c>
      <c r="B3060" s="15">
        <v>7.69</v>
      </c>
      <c r="T3060" s="16">
        <v>40996</v>
      </c>
      <c r="U3060" s="15">
        <v>9.56</v>
      </c>
    </row>
    <row r="3061" spans="1:21" x14ac:dyDescent="0.3">
      <c r="A3061" s="16">
        <v>40987</v>
      </c>
      <c r="B3061" s="15">
        <v>8.34</v>
      </c>
      <c r="T3061" s="16">
        <v>40995</v>
      </c>
      <c r="U3061" s="15">
        <v>9.65</v>
      </c>
    </row>
    <row r="3062" spans="1:21" x14ac:dyDescent="0.3">
      <c r="A3062" s="16">
        <v>40984</v>
      </c>
      <c r="B3062" s="15">
        <v>8.36</v>
      </c>
      <c r="T3062" s="16">
        <v>40994</v>
      </c>
      <c r="U3062" s="15">
        <v>9.3000000000000007</v>
      </c>
    </row>
    <row r="3063" spans="1:21" x14ac:dyDescent="0.3">
      <c r="A3063" s="16">
        <v>40983</v>
      </c>
      <c r="B3063" s="15">
        <v>8.6199999999999992</v>
      </c>
      <c r="T3063" s="16">
        <v>40991</v>
      </c>
      <c r="U3063" s="15">
        <v>9.3699999999999992</v>
      </c>
    </row>
    <row r="3064" spans="1:21" x14ac:dyDescent="0.3">
      <c r="A3064" s="16">
        <v>40982</v>
      </c>
      <c r="B3064" s="15">
        <v>8.7799999999999994</v>
      </c>
      <c r="T3064" s="16">
        <v>40990</v>
      </c>
      <c r="U3064" s="15">
        <v>9.17</v>
      </c>
    </row>
    <row r="3065" spans="1:21" x14ac:dyDescent="0.3">
      <c r="A3065" s="16">
        <v>40981</v>
      </c>
      <c r="B3065" s="15">
        <v>8.4499999999999993</v>
      </c>
      <c r="T3065" s="16">
        <v>40989</v>
      </c>
      <c r="U3065" s="15">
        <v>9.92</v>
      </c>
    </row>
    <row r="3066" spans="1:21" x14ac:dyDescent="0.3">
      <c r="A3066" s="16">
        <v>40980</v>
      </c>
      <c r="B3066" s="15">
        <v>8.49</v>
      </c>
      <c r="T3066" s="16">
        <v>40988</v>
      </c>
      <c r="U3066" s="15">
        <v>9.64</v>
      </c>
    </row>
    <row r="3067" spans="1:21" x14ac:dyDescent="0.3">
      <c r="A3067" s="16">
        <v>40977</v>
      </c>
      <c r="B3067" s="15">
        <v>8.75</v>
      </c>
      <c r="T3067" s="16">
        <v>40987</v>
      </c>
      <c r="U3067" s="15">
        <v>10.51</v>
      </c>
    </row>
    <row r="3068" spans="1:21" x14ac:dyDescent="0.3">
      <c r="A3068" s="16">
        <v>40976</v>
      </c>
      <c r="B3068" s="15">
        <v>9.1300000000000008</v>
      </c>
      <c r="T3068" s="16">
        <v>40984</v>
      </c>
      <c r="U3068" s="15">
        <v>10.59</v>
      </c>
    </row>
    <row r="3069" spans="1:21" x14ac:dyDescent="0.3">
      <c r="A3069" s="16">
        <v>40975</v>
      </c>
      <c r="B3069" s="15">
        <v>9.2899999999999991</v>
      </c>
      <c r="T3069" s="16">
        <v>40983</v>
      </c>
      <c r="U3069" s="15">
        <v>10.93</v>
      </c>
    </row>
    <row r="3070" spans="1:21" x14ac:dyDescent="0.3">
      <c r="A3070" s="16">
        <v>40974</v>
      </c>
      <c r="B3070" s="15">
        <v>9.24</v>
      </c>
      <c r="T3070" s="16">
        <v>40982</v>
      </c>
      <c r="U3070" s="15">
        <v>11.14</v>
      </c>
    </row>
    <row r="3071" spans="1:21" x14ac:dyDescent="0.3">
      <c r="A3071" s="16">
        <v>40973</v>
      </c>
      <c r="B3071" s="15">
        <v>9.58</v>
      </c>
      <c r="T3071" s="16">
        <v>40981</v>
      </c>
      <c r="U3071" s="15">
        <v>10.79</v>
      </c>
    </row>
    <row r="3072" spans="1:21" x14ac:dyDescent="0.3">
      <c r="A3072" s="16">
        <v>40970</v>
      </c>
      <c r="B3072" s="15">
        <v>9.82</v>
      </c>
      <c r="T3072" s="16">
        <v>40980</v>
      </c>
      <c r="U3072" s="15">
        <v>10.83</v>
      </c>
    </row>
    <row r="3073" spans="1:21" x14ac:dyDescent="0.3">
      <c r="A3073" s="16">
        <v>40969</v>
      </c>
      <c r="B3073" s="15">
        <v>9.61</v>
      </c>
      <c r="T3073" s="16">
        <v>40977</v>
      </c>
      <c r="U3073" s="15">
        <v>11.1</v>
      </c>
    </row>
    <row r="3074" spans="1:21" x14ac:dyDescent="0.3">
      <c r="A3074" s="16">
        <v>40968</v>
      </c>
      <c r="B3074" s="15">
        <v>9.2799999999999994</v>
      </c>
      <c r="T3074" s="16">
        <v>40976</v>
      </c>
      <c r="U3074" s="15">
        <v>11.59</v>
      </c>
    </row>
    <row r="3075" spans="1:21" x14ac:dyDescent="0.3">
      <c r="A3075" s="16">
        <v>40967</v>
      </c>
      <c r="B3075" s="15">
        <v>9.8000000000000007</v>
      </c>
      <c r="T3075" s="16">
        <v>40975</v>
      </c>
      <c r="U3075" s="15">
        <v>11.82</v>
      </c>
    </row>
    <row r="3076" spans="1:21" x14ac:dyDescent="0.3">
      <c r="A3076" s="16">
        <v>40966</v>
      </c>
      <c r="B3076" s="15">
        <v>10.31</v>
      </c>
      <c r="T3076" s="16">
        <v>40974</v>
      </c>
      <c r="U3076" s="15">
        <v>11.78</v>
      </c>
    </row>
    <row r="3077" spans="1:21" x14ac:dyDescent="0.3">
      <c r="A3077" s="16">
        <v>40963</v>
      </c>
      <c r="B3077" s="15">
        <v>10.220000000000001</v>
      </c>
      <c r="T3077" s="16">
        <v>40973</v>
      </c>
      <c r="U3077" s="15">
        <v>12.16</v>
      </c>
    </row>
    <row r="3078" spans="1:21" x14ac:dyDescent="0.3">
      <c r="A3078" s="16">
        <v>40962</v>
      </c>
      <c r="B3078" s="15">
        <v>9.61</v>
      </c>
      <c r="T3078" s="16">
        <v>40970</v>
      </c>
      <c r="U3078" s="15">
        <v>12.44</v>
      </c>
    </row>
    <row r="3079" spans="1:21" x14ac:dyDescent="0.3">
      <c r="A3079" s="16">
        <v>40961</v>
      </c>
      <c r="B3079" s="15">
        <v>9.94</v>
      </c>
      <c r="T3079" s="16">
        <v>40969</v>
      </c>
      <c r="U3079" s="15">
        <v>12.23</v>
      </c>
    </row>
    <row r="3080" spans="1:21" x14ac:dyDescent="0.3">
      <c r="A3080" s="16">
        <v>40960</v>
      </c>
      <c r="B3080" s="15">
        <v>9.9700000000000006</v>
      </c>
      <c r="T3080" s="16">
        <v>40968</v>
      </c>
      <c r="U3080" s="15">
        <v>11.87</v>
      </c>
    </row>
    <row r="3081" spans="1:21" x14ac:dyDescent="0.3">
      <c r="A3081" s="16">
        <v>40959</v>
      </c>
      <c r="B3081" s="15">
        <v>9.51</v>
      </c>
      <c r="T3081" s="16">
        <v>40967</v>
      </c>
      <c r="U3081" s="15">
        <v>12.48</v>
      </c>
    </row>
    <row r="3082" spans="1:21" x14ac:dyDescent="0.3">
      <c r="A3082" s="16">
        <v>40956</v>
      </c>
      <c r="B3082" s="15">
        <v>10.029999999999999</v>
      </c>
      <c r="T3082" s="16">
        <v>40966</v>
      </c>
      <c r="U3082" s="15">
        <v>13.01</v>
      </c>
    </row>
    <row r="3083" spans="1:21" x14ac:dyDescent="0.3">
      <c r="A3083" s="16">
        <v>40955</v>
      </c>
      <c r="B3083" s="15">
        <v>9.74</v>
      </c>
      <c r="T3083" s="16">
        <v>40963</v>
      </c>
      <c r="U3083" s="15">
        <v>12.91</v>
      </c>
    </row>
    <row r="3084" spans="1:21" x14ac:dyDescent="0.3">
      <c r="A3084" s="16">
        <v>40954</v>
      </c>
      <c r="B3084" s="15">
        <v>9.07</v>
      </c>
      <c r="T3084" s="16">
        <v>40962</v>
      </c>
      <c r="U3084" s="15">
        <v>12.27</v>
      </c>
    </row>
    <row r="3085" spans="1:21" x14ac:dyDescent="0.3">
      <c r="A3085" s="16">
        <v>40953</v>
      </c>
      <c r="B3085" s="15">
        <v>8.83</v>
      </c>
      <c r="T3085" s="16">
        <v>40961</v>
      </c>
      <c r="U3085" s="15">
        <v>12.73</v>
      </c>
    </row>
    <row r="3086" spans="1:21" x14ac:dyDescent="0.3">
      <c r="A3086" s="16">
        <v>40952</v>
      </c>
      <c r="B3086" s="15">
        <v>8.36</v>
      </c>
      <c r="T3086" s="16">
        <v>40960</v>
      </c>
      <c r="U3086" s="15">
        <v>12.56</v>
      </c>
    </row>
    <row r="3087" spans="1:21" x14ac:dyDescent="0.3">
      <c r="A3087" s="16">
        <v>40949</v>
      </c>
      <c r="B3087" s="15">
        <v>8.6199999999999992</v>
      </c>
      <c r="T3087" s="16">
        <v>40959</v>
      </c>
      <c r="U3087" s="15">
        <v>12.09</v>
      </c>
    </row>
    <row r="3088" spans="1:21" x14ac:dyDescent="0.3">
      <c r="A3088" s="16">
        <v>40948</v>
      </c>
      <c r="B3088" s="15">
        <v>8.7200000000000006</v>
      </c>
      <c r="T3088" s="16">
        <v>40956</v>
      </c>
      <c r="U3088" s="15">
        <v>12.61</v>
      </c>
    </row>
    <row r="3089" spans="1:21" x14ac:dyDescent="0.3">
      <c r="A3089" s="16">
        <v>40947</v>
      </c>
      <c r="B3089" s="15">
        <v>9.09</v>
      </c>
      <c r="T3089" s="16">
        <v>40955</v>
      </c>
      <c r="U3089" s="15">
        <v>12.29</v>
      </c>
    </row>
    <row r="3090" spans="1:21" x14ac:dyDescent="0.3">
      <c r="A3090" s="16">
        <v>40946</v>
      </c>
      <c r="B3090" s="15">
        <v>9.48</v>
      </c>
      <c r="T3090" s="16">
        <v>40954</v>
      </c>
      <c r="U3090" s="15">
        <v>11.58</v>
      </c>
    </row>
    <row r="3091" spans="1:21" x14ac:dyDescent="0.3">
      <c r="A3091" s="16">
        <v>40945</v>
      </c>
      <c r="B3091" s="15">
        <v>9.4600000000000009</v>
      </c>
      <c r="T3091" s="16">
        <v>40953</v>
      </c>
      <c r="U3091" s="15">
        <v>11.16</v>
      </c>
    </row>
    <row r="3092" spans="1:21" x14ac:dyDescent="0.3">
      <c r="A3092" s="16">
        <v>40942</v>
      </c>
      <c r="B3092" s="15">
        <v>9.24</v>
      </c>
      <c r="T3092" s="16">
        <v>40952</v>
      </c>
      <c r="U3092" s="15">
        <v>10.61</v>
      </c>
    </row>
    <row r="3093" spans="1:21" x14ac:dyDescent="0.3">
      <c r="A3093" s="16">
        <v>40941</v>
      </c>
      <c r="B3093" s="15">
        <v>9.4600000000000009</v>
      </c>
      <c r="T3093" s="16">
        <v>40949</v>
      </c>
      <c r="U3093" s="15">
        <v>10.89</v>
      </c>
    </row>
    <row r="3094" spans="1:21" x14ac:dyDescent="0.3">
      <c r="A3094" s="16">
        <v>40940</v>
      </c>
      <c r="B3094" s="15">
        <v>9.16</v>
      </c>
      <c r="T3094" s="16">
        <v>40948</v>
      </c>
      <c r="U3094" s="15">
        <v>10.99</v>
      </c>
    </row>
    <row r="3095" spans="1:21" x14ac:dyDescent="0.3">
      <c r="A3095" s="16">
        <v>40939</v>
      </c>
      <c r="B3095" s="15">
        <v>8.7100000000000009</v>
      </c>
      <c r="T3095" s="16">
        <v>40947</v>
      </c>
      <c r="U3095" s="15">
        <v>11.39</v>
      </c>
    </row>
    <row r="3096" spans="1:21" x14ac:dyDescent="0.3">
      <c r="A3096" s="16">
        <v>40938</v>
      </c>
      <c r="B3096" s="15">
        <v>8.41</v>
      </c>
      <c r="T3096" s="16">
        <v>40946</v>
      </c>
      <c r="U3096" s="15">
        <v>11.74</v>
      </c>
    </row>
    <row r="3097" spans="1:21" x14ac:dyDescent="0.3">
      <c r="A3097" s="16">
        <v>40935</v>
      </c>
      <c r="B3097" s="15">
        <v>8.8800000000000008</v>
      </c>
      <c r="T3097" s="16">
        <v>40945</v>
      </c>
      <c r="U3097" s="15">
        <v>11.76</v>
      </c>
    </row>
    <row r="3098" spans="1:21" x14ac:dyDescent="0.3">
      <c r="A3098" s="16">
        <v>40934</v>
      </c>
      <c r="B3098" s="15">
        <v>8.3699999999999992</v>
      </c>
      <c r="T3098" s="16">
        <v>40942</v>
      </c>
      <c r="U3098" s="15">
        <v>11.5</v>
      </c>
    </row>
    <row r="3099" spans="1:21" x14ac:dyDescent="0.3">
      <c r="A3099" s="16">
        <v>40933</v>
      </c>
      <c r="B3099" s="15">
        <v>8.2100000000000009</v>
      </c>
      <c r="T3099" s="16">
        <v>40941</v>
      </c>
      <c r="U3099" s="15">
        <v>11.73</v>
      </c>
    </row>
    <row r="3100" spans="1:21" x14ac:dyDescent="0.3">
      <c r="A3100" s="16">
        <v>40932</v>
      </c>
      <c r="B3100" s="15">
        <v>8.1</v>
      </c>
      <c r="T3100" s="16">
        <v>40940</v>
      </c>
      <c r="U3100" s="15">
        <v>11.45</v>
      </c>
    </row>
    <row r="3101" spans="1:21" x14ac:dyDescent="0.3">
      <c r="A3101" s="16">
        <v>40931</v>
      </c>
      <c r="B3101" s="15">
        <v>7.68</v>
      </c>
      <c r="T3101" s="16">
        <v>40939</v>
      </c>
      <c r="U3101" s="15">
        <v>10.92</v>
      </c>
    </row>
    <row r="3102" spans="1:21" x14ac:dyDescent="0.3">
      <c r="A3102" s="16">
        <v>40928</v>
      </c>
      <c r="B3102" s="15">
        <v>7.81</v>
      </c>
      <c r="T3102" s="16">
        <v>40938</v>
      </c>
      <c r="U3102" s="15">
        <v>10.56</v>
      </c>
    </row>
    <row r="3103" spans="1:21" x14ac:dyDescent="0.3">
      <c r="A3103" s="16">
        <v>40927</v>
      </c>
      <c r="B3103" s="15">
        <v>7.86</v>
      </c>
      <c r="T3103" s="16">
        <v>40935</v>
      </c>
      <c r="U3103" s="15">
        <v>11.11</v>
      </c>
    </row>
    <row r="3104" spans="1:21" x14ac:dyDescent="0.3">
      <c r="A3104" s="16">
        <v>40926</v>
      </c>
      <c r="B3104" s="15">
        <v>7.34</v>
      </c>
      <c r="T3104" s="16">
        <v>40934</v>
      </c>
      <c r="U3104" s="15">
        <v>10.53</v>
      </c>
    </row>
    <row r="3105" spans="1:21" x14ac:dyDescent="0.3">
      <c r="A3105" s="16">
        <v>40925</v>
      </c>
      <c r="B3105" s="15">
        <v>7.22</v>
      </c>
      <c r="T3105" s="16">
        <v>40933</v>
      </c>
      <c r="U3105" s="15">
        <v>10.210000000000001</v>
      </c>
    </row>
    <row r="3106" spans="1:21" x14ac:dyDescent="0.3">
      <c r="A3106" s="16">
        <v>40924</v>
      </c>
      <c r="B3106" s="15">
        <v>7.25</v>
      </c>
      <c r="T3106" s="16">
        <v>40932</v>
      </c>
      <c r="U3106" s="15">
        <v>10.07</v>
      </c>
    </row>
    <row r="3107" spans="1:21" x14ac:dyDescent="0.3">
      <c r="A3107" s="16">
        <v>40921</v>
      </c>
      <c r="B3107" s="15">
        <v>7.51</v>
      </c>
      <c r="T3107" s="16">
        <v>40931</v>
      </c>
      <c r="U3107" s="15">
        <v>9.56</v>
      </c>
    </row>
    <row r="3108" spans="1:21" x14ac:dyDescent="0.3">
      <c r="A3108" s="16">
        <v>40920</v>
      </c>
      <c r="B3108" s="15">
        <v>7.75</v>
      </c>
      <c r="T3108" s="16">
        <v>40928</v>
      </c>
      <c r="U3108" s="15">
        <v>9.57</v>
      </c>
    </row>
    <row r="3109" spans="1:21" x14ac:dyDescent="0.3">
      <c r="A3109" s="16">
        <v>40919</v>
      </c>
      <c r="B3109" s="15">
        <v>7.61</v>
      </c>
      <c r="T3109" s="16">
        <v>40927</v>
      </c>
      <c r="U3109" s="15">
        <v>9.58</v>
      </c>
    </row>
    <row r="3110" spans="1:21" x14ac:dyDescent="0.3">
      <c r="A3110" s="16">
        <v>40918</v>
      </c>
      <c r="B3110" s="15">
        <v>7.71</v>
      </c>
      <c r="T3110" s="16">
        <v>40926</v>
      </c>
      <c r="U3110" s="15">
        <v>9.0500000000000007</v>
      </c>
    </row>
    <row r="3111" spans="1:21" x14ac:dyDescent="0.3">
      <c r="A3111" s="16">
        <v>40917</v>
      </c>
      <c r="B3111" s="15">
        <v>7.35</v>
      </c>
      <c r="T3111" s="16">
        <v>40925</v>
      </c>
      <c r="U3111" s="15">
        <v>8.92</v>
      </c>
    </row>
    <row r="3112" spans="1:21" x14ac:dyDescent="0.3">
      <c r="A3112" s="16">
        <v>40914</v>
      </c>
      <c r="B3112" s="15">
        <v>7.17</v>
      </c>
      <c r="T3112" s="16">
        <v>40924</v>
      </c>
      <c r="U3112" s="15">
        <v>8.9600000000000009</v>
      </c>
    </row>
    <row r="3113" spans="1:21" x14ac:dyDescent="0.3">
      <c r="A3113" s="16">
        <v>40913</v>
      </c>
      <c r="B3113" s="15">
        <v>7.3</v>
      </c>
      <c r="T3113" s="16">
        <v>40921</v>
      </c>
      <c r="U3113" s="15">
        <v>9.3000000000000007</v>
      </c>
    </row>
    <row r="3114" spans="1:21" x14ac:dyDescent="0.3">
      <c r="A3114" s="16">
        <v>40912</v>
      </c>
      <c r="B3114" s="15">
        <v>7.17</v>
      </c>
      <c r="T3114" s="16">
        <v>40920</v>
      </c>
      <c r="U3114" s="15">
        <v>9.57</v>
      </c>
    </row>
    <row r="3115" spans="1:21" x14ac:dyDescent="0.3">
      <c r="A3115" s="16">
        <v>40911</v>
      </c>
      <c r="B3115" s="15">
        <v>7.2</v>
      </c>
      <c r="T3115" s="16">
        <v>40919</v>
      </c>
      <c r="U3115" s="15">
        <v>9.42</v>
      </c>
    </row>
    <row r="3116" spans="1:21" x14ac:dyDescent="0.3">
      <c r="A3116" s="16">
        <v>40907</v>
      </c>
      <c r="B3116" s="15">
        <v>7.98</v>
      </c>
      <c r="T3116" s="16">
        <v>40918</v>
      </c>
      <c r="U3116" s="15">
        <v>9.58</v>
      </c>
    </row>
    <row r="3117" spans="1:21" x14ac:dyDescent="0.3">
      <c r="A3117" s="16">
        <v>40906</v>
      </c>
      <c r="B3117" s="15">
        <v>7.92</v>
      </c>
      <c r="T3117" s="16">
        <v>40917</v>
      </c>
      <c r="U3117" s="15">
        <v>9.23</v>
      </c>
    </row>
    <row r="3118" spans="1:21" x14ac:dyDescent="0.3">
      <c r="A3118" s="16">
        <v>40905</v>
      </c>
      <c r="B3118" s="15">
        <v>8.4600000000000009</v>
      </c>
      <c r="T3118" s="16">
        <v>40914</v>
      </c>
      <c r="U3118" s="15">
        <v>9.07</v>
      </c>
    </row>
    <row r="3119" spans="1:21" x14ac:dyDescent="0.3">
      <c r="A3119" s="16">
        <v>40900</v>
      </c>
      <c r="B3119" s="15">
        <v>8.92</v>
      </c>
      <c r="T3119" s="16">
        <v>40913</v>
      </c>
      <c r="U3119" s="15">
        <v>9.16</v>
      </c>
    </row>
    <row r="3120" spans="1:21" x14ac:dyDescent="0.3">
      <c r="A3120" s="16">
        <v>40899</v>
      </c>
      <c r="B3120" s="15">
        <v>8.7799999999999994</v>
      </c>
      <c r="T3120" s="16">
        <v>40912</v>
      </c>
      <c r="U3120" s="15">
        <v>9.02</v>
      </c>
    </row>
    <row r="3121" spans="1:21" x14ac:dyDescent="0.3">
      <c r="A3121" s="16">
        <v>40898</v>
      </c>
      <c r="B3121" s="15">
        <v>9.0399999999999991</v>
      </c>
      <c r="T3121" s="16">
        <v>40911</v>
      </c>
      <c r="U3121" s="15">
        <v>9.1300000000000008</v>
      </c>
    </row>
    <row r="3122" spans="1:21" x14ac:dyDescent="0.3">
      <c r="A3122" s="16">
        <v>40897</v>
      </c>
      <c r="B3122" s="15">
        <v>9.6199999999999992</v>
      </c>
      <c r="T3122" s="16">
        <v>40907</v>
      </c>
      <c r="U3122" s="15">
        <v>9.92</v>
      </c>
    </row>
    <row r="3123" spans="1:21" x14ac:dyDescent="0.3">
      <c r="A3123" s="16">
        <v>40896</v>
      </c>
      <c r="B3123" s="15">
        <v>7.96</v>
      </c>
      <c r="T3123" s="16">
        <v>40906</v>
      </c>
      <c r="U3123" s="15">
        <v>9.8800000000000008</v>
      </c>
    </row>
    <row r="3124" spans="1:21" x14ac:dyDescent="0.3">
      <c r="A3124" s="16">
        <v>40893</v>
      </c>
      <c r="B3124" s="15">
        <v>7.69</v>
      </c>
      <c r="T3124" s="16">
        <v>40905</v>
      </c>
      <c r="U3124" s="15">
        <v>10.4</v>
      </c>
    </row>
    <row r="3125" spans="1:21" x14ac:dyDescent="0.3">
      <c r="A3125" s="16">
        <v>40892</v>
      </c>
      <c r="B3125" s="15">
        <v>7.78</v>
      </c>
      <c r="T3125" s="16">
        <v>40900</v>
      </c>
      <c r="U3125" s="15">
        <v>10.84</v>
      </c>
    </row>
    <row r="3126" spans="1:21" x14ac:dyDescent="0.3">
      <c r="A3126" s="16">
        <v>40891</v>
      </c>
      <c r="B3126" s="15">
        <v>7.39</v>
      </c>
      <c r="T3126" s="16">
        <v>40899</v>
      </c>
      <c r="U3126" s="15">
        <v>10.7</v>
      </c>
    </row>
    <row r="3127" spans="1:21" x14ac:dyDescent="0.3">
      <c r="A3127" s="16">
        <v>40890</v>
      </c>
      <c r="B3127" s="15">
        <v>7.95</v>
      </c>
      <c r="T3127" s="16">
        <v>40898</v>
      </c>
      <c r="U3127" s="15">
        <v>10.96</v>
      </c>
    </row>
    <row r="3128" spans="1:21" x14ac:dyDescent="0.3">
      <c r="A3128" s="16">
        <v>40889</v>
      </c>
      <c r="B3128" s="15">
        <v>8.5</v>
      </c>
      <c r="T3128" s="16">
        <v>40897</v>
      </c>
      <c r="U3128" s="15">
        <v>10.71</v>
      </c>
    </row>
    <row r="3129" spans="1:21" x14ac:dyDescent="0.3">
      <c r="A3129" s="16">
        <v>40886</v>
      </c>
      <c r="B3129" s="15">
        <v>8.82</v>
      </c>
      <c r="T3129" s="16">
        <v>40896</v>
      </c>
      <c r="U3129" s="15">
        <v>8.98</v>
      </c>
    </row>
    <row r="3130" spans="1:21" x14ac:dyDescent="0.3">
      <c r="A3130" s="16">
        <v>40885</v>
      </c>
      <c r="B3130" s="15">
        <v>8.58</v>
      </c>
      <c r="T3130" s="16">
        <v>40893</v>
      </c>
      <c r="U3130" s="15">
        <v>8.7100000000000009</v>
      </c>
    </row>
    <row r="3131" spans="1:21" x14ac:dyDescent="0.3">
      <c r="A3131" s="16">
        <v>40884</v>
      </c>
      <c r="B3131" s="15">
        <v>8.17</v>
      </c>
      <c r="T3131" s="16">
        <v>40892</v>
      </c>
      <c r="U3131" s="15">
        <v>8.81</v>
      </c>
    </row>
    <row r="3132" spans="1:21" x14ac:dyDescent="0.3">
      <c r="A3132" s="16">
        <v>40883</v>
      </c>
      <c r="B3132" s="15">
        <v>8.31</v>
      </c>
      <c r="T3132" s="16">
        <v>40891</v>
      </c>
      <c r="U3132" s="15">
        <v>8.4499999999999993</v>
      </c>
    </row>
    <row r="3133" spans="1:21" x14ac:dyDescent="0.3">
      <c r="A3133" s="16">
        <v>40882</v>
      </c>
      <c r="B3133" s="15">
        <v>8.31</v>
      </c>
      <c r="T3133" s="16">
        <v>40890</v>
      </c>
      <c r="U3133" s="15">
        <v>9.0299999999999994</v>
      </c>
    </row>
    <row r="3134" spans="1:21" x14ac:dyDescent="0.3">
      <c r="A3134" s="16">
        <v>40879</v>
      </c>
      <c r="B3134" s="15">
        <v>8.83</v>
      </c>
      <c r="T3134" s="16">
        <v>40889</v>
      </c>
      <c r="U3134" s="15">
        <v>9.6</v>
      </c>
    </row>
    <row r="3135" spans="1:21" x14ac:dyDescent="0.3">
      <c r="A3135" s="16">
        <v>40878</v>
      </c>
      <c r="B3135" s="15">
        <v>8.94</v>
      </c>
      <c r="T3135" s="16">
        <v>40886</v>
      </c>
      <c r="U3135" s="15">
        <v>9.89</v>
      </c>
    </row>
    <row r="3136" spans="1:21" x14ac:dyDescent="0.3">
      <c r="A3136" s="16">
        <v>40877</v>
      </c>
      <c r="B3136" s="15">
        <v>9.36</v>
      </c>
      <c r="T3136" s="16">
        <v>40885</v>
      </c>
      <c r="U3136" s="15">
        <v>9.7100000000000009</v>
      </c>
    </row>
    <row r="3137" spans="1:21" x14ac:dyDescent="0.3">
      <c r="A3137" s="16">
        <v>40876</v>
      </c>
      <c r="B3137" s="15">
        <v>8.9700000000000006</v>
      </c>
      <c r="T3137" s="16">
        <v>40884</v>
      </c>
      <c r="U3137" s="15">
        <v>9.3000000000000007</v>
      </c>
    </row>
    <row r="3138" spans="1:21" x14ac:dyDescent="0.3">
      <c r="A3138" s="16">
        <v>40875</v>
      </c>
      <c r="B3138" s="15">
        <v>9</v>
      </c>
      <c r="T3138" s="16">
        <v>40883</v>
      </c>
      <c r="U3138" s="15">
        <v>9.41</v>
      </c>
    </row>
    <row r="3139" spans="1:21" x14ac:dyDescent="0.3">
      <c r="A3139" s="16">
        <v>40872</v>
      </c>
      <c r="B3139" s="15">
        <v>8.7100000000000009</v>
      </c>
      <c r="T3139" s="16">
        <v>40882</v>
      </c>
      <c r="U3139" s="15">
        <v>9.48</v>
      </c>
    </row>
    <row r="3140" spans="1:21" x14ac:dyDescent="0.3">
      <c r="A3140" s="16">
        <v>40871</v>
      </c>
      <c r="B3140" s="15">
        <v>8.85</v>
      </c>
      <c r="T3140" s="16">
        <v>40879</v>
      </c>
      <c r="U3140" s="15">
        <v>10</v>
      </c>
    </row>
    <row r="3141" spans="1:21" x14ac:dyDescent="0.3">
      <c r="A3141" s="16">
        <v>40870</v>
      </c>
      <c r="B3141" s="15">
        <v>9.42</v>
      </c>
      <c r="T3141" s="16">
        <v>40878</v>
      </c>
      <c r="U3141" s="15">
        <v>10.11</v>
      </c>
    </row>
    <row r="3142" spans="1:21" x14ac:dyDescent="0.3">
      <c r="A3142" s="16">
        <v>40869</v>
      </c>
      <c r="B3142" s="15">
        <v>10.09</v>
      </c>
      <c r="T3142" s="16">
        <v>40877</v>
      </c>
      <c r="U3142" s="15">
        <v>10.52</v>
      </c>
    </row>
    <row r="3143" spans="1:21" x14ac:dyDescent="0.3">
      <c r="A3143" s="16">
        <v>40868</v>
      </c>
      <c r="B3143" s="15">
        <v>9.9</v>
      </c>
      <c r="T3143" s="16">
        <v>40876</v>
      </c>
      <c r="U3143" s="15">
        <v>10.130000000000001</v>
      </c>
    </row>
    <row r="3144" spans="1:21" x14ac:dyDescent="0.3">
      <c r="A3144" s="16">
        <v>40865</v>
      </c>
      <c r="B3144" s="15">
        <v>10.38</v>
      </c>
      <c r="T3144" s="16">
        <v>40875</v>
      </c>
      <c r="U3144" s="15">
        <v>10.15</v>
      </c>
    </row>
    <row r="3145" spans="1:21" x14ac:dyDescent="0.3">
      <c r="A3145" s="16">
        <v>40864</v>
      </c>
      <c r="B3145" s="15">
        <v>10.71</v>
      </c>
      <c r="T3145" s="16">
        <v>40872</v>
      </c>
      <c r="U3145" s="15">
        <v>9.81</v>
      </c>
    </row>
    <row r="3146" spans="1:21" x14ac:dyDescent="0.3">
      <c r="A3146" s="16">
        <v>40863</v>
      </c>
      <c r="B3146" s="15">
        <v>10.94</v>
      </c>
      <c r="T3146" s="16">
        <v>40871</v>
      </c>
      <c r="U3146" s="15">
        <v>10.119999999999999</v>
      </c>
    </row>
    <row r="3147" spans="1:21" x14ac:dyDescent="0.3">
      <c r="A3147" s="16">
        <v>40862</v>
      </c>
      <c r="B3147" s="15">
        <v>11.13</v>
      </c>
      <c r="T3147" s="16">
        <v>40870</v>
      </c>
      <c r="U3147" s="15">
        <v>10.71</v>
      </c>
    </row>
    <row r="3148" spans="1:21" x14ac:dyDescent="0.3">
      <c r="A3148" s="16">
        <v>40861</v>
      </c>
      <c r="B3148" s="15">
        <v>11.15</v>
      </c>
      <c r="T3148" s="16">
        <v>40869</v>
      </c>
      <c r="U3148" s="15">
        <v>11.48</v>
      </c>
    </row>
    <row r="3149" spans="1:21" x14ac:dyDescent="0.3">
      <c r="A3149" s="16">
        <v>40858</v>
      </c>
      <c r="B3149" s="15">
        <v>11.21</v>
      </c>
      <c r="T3149" s="16">
        <v>40868</v>
      </c>
      <c r="U3149" s="15">
        <v>11.25</v>
      </c>
    </row>
    <row r="3150" spans="1:21" x14ac:dyDescent="0.3">
      <c r="A3150" s="16">
        <v>40857</v>
      </c>
      <c r="B3150" s="15">
        <v>10.85</v>
      </c>
      <c r="T3150" s="16">
        <v>40865</v>
      </c>
      <c r="U3150" s="15">
        <v>11.74</v>
      </c>
    </row>
    <row r="3151" spans="1:21" x14ac:dyDescent="0.3">
      <c r="A3151" s="16">
        <v>40856</v>
      </c>
      <c r="B3151" s="15">
        <v>10.9</v>
      </c>
      <c r="T3151" s="16">
        <v>40864</v>
      </c>
      <c r="U3151" s="15">
        <v>12.09</v>
      </c>
    </row>
    <row r="3152" spans="1:21" x14ac:dyDescent="0.3">
      <c r="A3152" s="16">
        <v>40855</v>
      </c>
      <c r="B3152" s="15">
        <v>11.14</v>
      </c>
      <c r="T3152" s="16">
        <v>40863</v>
      </c>
      <c r="U3152" s="15">
        <v>12.31</v>
      </c>
    </row>
    <row r="3153" spans="1:21" x14ac:dyDescent="0.3">
      <c r="A3153" s="16">
        <v>40854</v>
      </c>
      <c r="B3153" s="15">
        <v>10.97</v>
      </c>
      <c r="T3153" s="16">
        <v>40862</v>
      </c>
      <c r="U3153" s="15">
        <v>12.6</v>
      </c>
    </row>
    <row r="3154" spans="1:21" x14ac:dyDescent="0.3">
      <c r="A3154" s="16">
        <v>40851</v>
      </c>
      <c r="B3154" s="15">
        <v>10.41</v>
      </c>
      <c r="T3154" s="16">
        <v>40861</v>
      </c>
      <c r="U3154" s="15">
        <v>12.58</v>
      </c>
    </row>
    <row r="3155" spans="1:21" x14ac:dyDescent="0.3">
      <c r="A3155" s="16">
        <v>40850</v>
      </c>
      <c r="B3155" s="15">
        <v>10.71</v>
      </c>
      <c r="T3155" s="16">
        <v>40858</v>
      </c>
      <c r="U3155" s="15">
        <v>12.59</v>
      </c>
    </row>
    <row r="3156" spans="1:21" x14ac:dyDescent="0.3">
      <c r="A3156" s="16">
        <v>40849</v>
      </c>
      <c r="B3156" s="15">
        <v>10.56</v>
      </c>
      <c r="T3156" s="16">
        <v>40857</v>
      </c>
      <c r="U3156" s="15">
        <v>12.17</v>
      </c>
    </row>
    <row r="3157" spans="1:21" x14ac:dyDescent="0.3">
      <c r="A3157" s="16">
        <v>40848</v>
      </c>
      <c r="B3157" s="15">
        <v>10.98</v>
      </c>
      <c r="T3157" s="16">
        <v>40856</v>
      </c>
      <c r="U3157" s="15">
        <v>12.24</v>
      </c>
    </row>
    <row r="3158" spans="1:21" x14ac:dyDescent="0.3">
      <c r="A3158" s="16">
        <v>40847</v>
      </c>
      <c r="B3158" s="15">
        <v>11.32</v>
      </c>
      <c r="T3158" s="16">
        <v>40855</v>
      </c>
      <c r="U3158" s="15">
        <v>12.48</v>
      </c>
    </row>
    <row r="3159" spans="1:21" x14ac:dyDescent="0.3">
      <c r="A3159" s="16">
        <v>40844</v>
      </c>
      <c r="B3159" s="15">
        <v>11.58</v>
      </c>
      <c r="T3159" s="16">
        <v>40854</v>
      </c>
      <c r="U3159" s="15">
        <v>12.29</v>
      </c>
    </row>
    <row r="3160" spans="1:21" x14ac:dyDescent="0.3">
      <c r="A3160" s="16">
        <v>40843</v>
      </c>
      <c r="B3160" s="15">
        <v>11.62</v>
      </c>
      <c r="T3160" s="16">
        <v>40851</v>
      </c>
      <c r="U3160" s="15">
        <v>11.65</v>
      </c>
    </row>
    <row r="3161" spans="1:21" x14ac:dyDescent="0.3">
      <c r="A3161" s="16">
        <v>40842</v>
      </c>
      <c r="B3161" s="15">
        <v>11.31</v>
      </c>
      <c r="T3161" s="16">
        <v>40850</v>
      </c>
      <c r="U3161" s="15">
        <v>12.03</v>
      </c>
    </row>
    <row r="3162" spans="1:21" x14ac:dyDescent="0.3">
      <c r="A3162" s="16">
        <v>40841</v>
      </c>
      <c r="B3162" s="15">
        <v>11.63</v>
      </c>
      <c r="T3162" s="16">
        <v>40849</v>
      </c>
      <c r="U3162" s="15">
        <v>11.93</v>
      </c>
    </row>
    <row r="3163" spans="1:21" x14ac:dyDescent="0.3">
      <c r="A3163" s="16">
        <v>40840</v>
      </c>
      <c r="B3163" s="15">
        <v>11.76</v>
      </c>
      <c r="T3163" s="16">
        <v>40848</v>
      </c>
      <c r="U3163" s="15">
        <v>12.4</v>
      </c>
    </row>
    <row r="3164" spans="1:21" x14ac:dyDescent="0.3">
      <c r="A3164" s="16">
        <v>40837</v>
      </c>
      <c r="B3164" s="15">
        <v>11.58</v>
      </c>
      <c r="T3164" s="16">
        <v>40847</v>
      </c>
      <c r="U3164" s="15">
        <v>12.87</v>
      </c>
    </row>
    <row r="3165" spans="1:21" x14ac:dyDescent="0.3">
      <c r="A3165" s="16">
        <v>40836</v>
      </c>
      <c r="B3165" s="15">
        <v>11.4</v>
      </c>
      <c r="T3165" s="16">
        <v>40844</v>
      </c>
      <c r="U3165" s="15">
        <v>13.15</v>
      </c>
    </row>
    <row r="3166" spans="1:21" x14ac:dyDescent="0.3">
      <c r="A3166" s="16">
        <v>40835</v>
      </c>
      <c r="B3166" s="15">
        <v>11.23</v>
      </c>
      <c r="T3166" s="16">
        <v>40843</v>
      </c>
      <c r="U3166" s="15">
        <v>13.21</v>
      </c>
    </row>
    <row r="3167" spans="1:21" x14ac:dyDescent="0.3">
      <c r="A3167" s="16">
        <v>40834</v>
      </c>
      <c r="B3167" s="15">
        <v>11.54</v>
      </c>
      <c r="T3167" s="16">
        <v>40842</v>
      </c>
      <c r="U3167" s="15">
        <v>12.89</v>
      </c>
    </row>
    <row r="3168" spans="1:21" x14ac:dyDescent="0.3">
      <c r="A3168" s="16">
        <v>40833</v>
      </c>
      <c r="B3168" s="15">
        <v>11.59</v>
      </c>
      <c r="T3168" s="16">
        <v>40841</v>
      </c>
      <c r="U3168" s="15">
        <v>13.23</v>
      </c>
    </row>
    <row r="3169" spans="1:21" x14ac:dyDescent="0.3">
      <c r="A3169" s="16">
        <v>40830</v>
      </c>
      <c r="B3169" s="15">
        <v>11.69</v>
      </c>
      <c r="T3169" s="16">
        <v>40840</v>
      </c>
      <c r="U3169" s="15">
        <v>13.36</v>
      </c>
    </row>
    <row r="3170" spans="1:21" x14ac:dyDescent="0.3">
      <c r="A3170" s="16">
        <v>40829</v>
      </c>
      <c r="B3170" s="15">
        <v>11.62</v>
      </c>
      <c r="T3170" s="16">
        <v>40837</v>
      </c>
      <c r="U3170" s="15">
        <v>13.2</v>
      </c>
    </row>
    <row r="3171" spans="1:21" x14ac:dyDescent="0.3">
      <c r="A3171" s="16">
        <v>40828</v>
      </c>
      <c r="B3171" s="15">
        <v>12.06</v>
      </c>
      <c r="T3171" s="16">
        <v>40836</v>
      </c>
      <c r="U3171" s="15">
        <v>13</v>
      </c>
    </row>
    <row r="3172" spans="1:21" x14ac:dyDescent="0.3">
      <c r="A3172" s="16">
        <v>40827</v>
      </c>
      <c r="B3172" s="15">
        <v>12.01</v>
      </c>
      <c r="T3172" s="16">
        <v>40835</v>
      </c>
      <c r="U3172" s="15">
        <v>12.84</v>
      </c>
    </row>
    <row r="3173" spans="1:21" x14ac:dyDescent="0.3">
      <c r="A3173" s="16">
        <v>40826</v>
      </c>
      <c r="B3173" s="15">
        <v>12.05</v>
      </c>
      <c r="T3173" s="16">
        <v>40834</v>
      </c>
      <c r="U3173" s="15">
        <v>13.14</v>
      </c>
    </row>
    <row r="3174" spans="1:21" x14ac:dyDescent="0.3">
      <c r="A3174" s="16">
        <v>40823</v>
      </c>
      <c r="B3174" s="15">
        <v>11.75</v>
      </c>
      <c r="T3174" s="16">
        <v>40833</v>
      </c>
      <c r="U3174" s="15">
        <v>13.24</v>
      </c>
    </row>
    <row r="3175" spans="1:21" x14ac:dyDescent="0.3">
      <c r="A3175" s="16">
        <v>40822</v>
      </c>
      <c r="B3175" s="15">
        <v>11.69</v>
      </c>
      <c r="T3175" s="16">
        <v>40830</v>
      </c>
      <c r="U3175" s="15">
        <v>13.32</v>
      </c>
    </row>
    <row r="3176" spans="1:21" x14ac:dyDescent="0.3">
      <c r="A3176" s="16">
        <v>40821</v>
      </c>
      <c r="B3176" s="15">
        <v>11.46</v>
      </c>
      <c r="T3176" s="16">
        <v>40829</v>
      </c>
      <c r="U3176" s="15">
        <v>13.26</v>
      </c>
    </row>
    <row r="3177" spans="1:21" x14ac:dyDescent="0.3">
      <c r="A3177" s="16">
        <v>40820</v>
      </c>
      <c r="B3177" s="15">
        <v>11.28</v>
      </c>
      <c r="T3177" s="16">
        <v>40828</v>
      </c>
      <c r="U3177" s="15">
        <v>13.74</v>
      </c>
    </row>
    <row r="3178" spans="1:21" x14ac:dyDescent="0.3">
      <c r="A3178" s="16">
        <v>40819</v>
      </c>
      <c r="B3178" s="15">
        <v>11.37</v>
      </c>
      <c r="T3178" s="16">
        <v>40827</v>
      </c>
      <c r="U3178" s="15">
        <v>13.68</v>
      </c>
    </row>
    <row r="3179" spans="1:21" x14ac:dyDescent="0.3">
      <c r="A3179" s="16">
        <v>40816</v>
      </c>
      <c r="B3179" s="15">
        <v>11.98</v>
      </c>
      <c r="T3179" s="16">
        <v>40826</v>
      </c>
      <c r="U3179" s="15">
        <v>13.7</v>
      </c>
    </row>
    <row r="3180" spans="1:21" x14ac:dyDescent="0.3">
      <c r="A3180" s="16">
        <v>40815</v>
      </c>
      <c r="B3180" s="15">
        <v>12.19</v>
      </c>
      <c r="T3180" s="16">
        <v>40823</v>
      </c>
      <c r="U3180" s="15">
        <v>13.36</v>
      </c>
    </row>
    <row r="3181" spans="1:21" x14ac:dyDescent="0.3">
      <c r="A3181" s="16">
        <v>40814</v>
      </c>
      <c r="B3181" s="15">
        <v>11.76</v>
      </c>
      <c r="T3181" s="16">
        <v>40822</v>
      </c>
      <c r="U3181" s="15">
        <v>13.28</v>
      </c>
    </row>
    <row r="3182" spans="1:21" x14ac:dyDescent="0.3">
      <c r="A3182" s="16">
        <v>40813</v>
      </c>
      <c r="B3182" s="15">
        <v>12.09</v>
      </c>
      <c r="T3182" s="16">
        <v>40821</v>
      </c>
      <c r="U3182" s="15">
        <v>13.02</v>
      </c>
    </row>
    <row r="3183" spans="1:21" x14ac:dyDescent="0.3">
      <c r="A3183" s="16">
        <v>40812</v>
      </c>
      <c r="B3183" s="15">
        <v>12.15</v>
      </c>
      <c r="T3183" s="16">
        <v>40820</v>
      </c>
      <c r="U3183" s="15">
        <v>12.8</v>
      </c>
    </row>
    <row r="3184" spans="1:21" x14ac:dyDescent="0.3">
      <c r="A3184" s="16">
        <v>40809</v>
      </c>
      <c r="B3184" s="15">
        <v>12.64</v>
      </c>
      <c r="T3184" s="16">
        <v>40819</v>
      </c>
      <c r="U3184" s="15">
        <v>12.91</v>
      </c>
    </row>
    <row r="3185" spans="1:21" x14ac:dyDescent="0.3">
      <c r="A3185" s="16">
        <v>40808</v>
      </c>
      <c r="B3185" s="15">
        <v>12.67</v>
      </c>
      <c r="T3185" s="16">
        <v>40816</v>
      </c>
      <c r="U3185" s="15">
        <v>13.56</v>
      </c>
    </row>
    <row r="3186" spans="1:21" x14ac:dyDescent="0.3">
      <c r="A3186" s="16">
        <v>40807</v>
      </c>
      <c r="B3186" s="15">
        <v>13.18</v>
      </c>
      <c r="T3186" s="16">
        <v>40815</v>
      </c>
      <c r="U3186" s="15">
        <v>13.77</v>
      </c>
    </row>
    <row r="3187" spans="1:21" x14ac:dyDescent="0.3">
      <c r="A3187" s="16">
        <v>40806</v>
      </c>
      <c r="B3187" s="15">
        <v>13.29</v>
      </c>
      <c r="T3187" s="16">
        <v>40814</v>
      </c>
      <c r="U3187" s="15">
        <v>13.34</v>
      </c>
    </row>
    <row r="3188" spans="1:21" x14ac:dyDescent="0.3">
      <c r="A3188" s="16">
        <v>40805</v>
      </c>
      <c r="B3188" s="15">
        <v>13.18</v>
      </c>
      <c r="T3188" s="16">
        <v>40813</v>
      </c>
      <c r="U3188" s="15">
        <v>13.69</v>
      </c>
    </row>
    <row r="3189" spans="1:21" x14ac:dyDescent="0.3">
      <c r="A3189" s="16">
        <v>40802</v>
      </c>
      <c r="B3189" s="15">
        <v>13.52</v>
      </c>
      <c r="T3189" s="16">
        <v>40812</v>
      </c>
      <c r="U3189" s="15">
        <v>13.79</v>
      </c>
    </row>
    <row r="3190" spans="1:21" x14ac:dyDescent="0.3">
      <c r="A3190" s="16">
        <v>40801</v>
      </c>
      <c r="B3190" s="15">
        <v>13.77</v>
      </c>
      <c r="T3190" s="16">
        <v>40809</v>
      </c>
      <c r="U3190" s="15">
        <v>14.29</v>
      </c>
    </row>
    <row r="3191" spans="1:21" x14ac:dyDescent="0.3">
      <c r="A3191" s="16">
        <v>40800</v>
      </c>
      <c r="B3191" s="15">
        <v>13.6</v>
      </c>
      <c r="T3191" s="16">
        <v>40808</v>
      </c>
      <c r="U3191" s="15">
        <v>14.35</v>
      </c>
    </row>
    <row r="3192" spans="1:21" x14ac:dyDescent="0.3">
      <c r="A3192" s="16">
        <v>40799</v>
      </c>
      <c r="B3192" s="15">
        <v>13.38</v>
      </c>
      <c r="T3192" s="16">
        <v>40807</v>
      </c>
      <c r="U3192" s="15">
        <v>14.88</v>
      </c>
    </row>
    <row r="3193" spans="1:21" x14ac:dyDescent="0.3">
      <c r="A3193" s="16">
        <v>40798</v>
      </c>
      <c r="B3193" s="15">
        <v>13.2</v>
      </c>
      <c r="T3193" s="16">
        <v>40806</v>
      </c>
      <c r="U3193" s="15">
        <v>15.02</v>
      </c>
    </row>
    <row r="3194" spans="1:21" x14ac:dyDescent="0.3">
      <c r="A3194" s="16">
        <v>40795</v>
      </c>
      <c r="B3194" s="15">
        <v>13.23</v>
      </c>
      <c r="T3194" s="16">
        <v>40805</v>
      </c>
      <c r="U3194" s="15">
        <v>14.91</v>
      </c>
    </row>
    <row r="3195" spans="1:21" x14ac:dyDescent="0.3">
      <c r="A3195" s="16">
        <v>40794</v>
      </c>
      <c r="B3195" s="15">
        <v>13.66</v>
      </c>
      <c r="T3195" s="16">
        <v>40802</v>
      </c>
      <c r="U3195" s="15">
        <v>15.28</v>
      </c>
    </row>
    <row r="3196" spans="1:21" x14ac:dyDescent="0.3">
      <c r="A3196" s="16">
        <v>40793</v>
      </c>
      <c r="B3196" s="15">
        <v>13.86</v>
      </c>
      <c r="T3196" s="16">
        <v>40801</v>
      </c>
      <c r="U3196" s="15">
        <v>15.52</v>
      </c>
    </row>
    <row r="3197" spans="1:21" x14ac:dyDescent="0.3">
      <c r="A3197" s="16">
        <v>40792</v>
      </c>
      <c r="B3197" s="15">
        <v>13.62</v>
      </c>
      <c r="T3197" s="16">
        <v>40800</v>
      </c>
      <c r="U3197" s="15">
        <v>15.34</v>
      </c>
    </row>
    <row r="3198" spans="1:21" x14ac:dyDescent="0.3">
      <c r="A3198" s="16">
        <v>40791</v>
      </c>
      <c r="B3198" s="15">
        <v>13.8</v>
      </c>
      <c r="T3198" s="16">
        <v>40799</v>
      </c>
      <c r="U3198" s="15">
        <v>15.13</v>
      </c>
    </row>
    <row r="3199" spans="1:21" x14ac:dyDescent="0.3">
      <c r="A3199" s="16">
        <v>40788</v>
      </c>
      <c r="B3199" s="15">
        <v>14.06</v>
      </c>
      <c r="T3199" s="16">
        <v>40798</v>
      </c>
      <c r="U3199" s="15">
        <v>14.89</v>
      </c>
    </row>
    <row r="3200" spans="1:21" x14ac:dyDescent="0.3">
      <c r="A3200" s="16">
        <v>40787</v>
      </c>
      <c r="B3200" s="15">
        <v>14.37</v>
      </c>
      <c r="T3200" s="16">
        <v>40795</v>
      </c>
      <c r="U3200" s="15">
        <v>14.95</v>
      </c>
    </row>
    <row r="3201" spans="1:21" x14ac:dyDescent="0.3">
      <c r="A3201" s="16">
        <v>40786</v>
      </c>
      <c r="B3201" s="15">
        <v>14.45</v>
      </c>
      <c r="T3201" s="16">
        <v>40794</v>
      </c>
      <c r="U3201" s="15">
        <v>15.42</v>
      </c>
    </row>
    <row r="3202" spans="1:21" x14ac:dyDescent="0.3">
      <c r="A3202" s="16">
        <v>40785</v>
      </c>
      <c r="B3202" s="15">
        <v>15.05</v>
      </c>
      <c r="T3202" s="16">
        <v>40793</v>
      </c>
      <c r="U3202" s="15">
        <v>15.63</v>
      </c>
    </row>
    <row r="3203" spans="1:21" x14ac:dyDescent="0.3">
      <c r="A3203" s="16">
        <v>40784</v>
      </c>
      <c r="B3203" s="15">
        <v>14.84</v>
      </c>
      <c r="T3203" s="16">
        <v>40792</v>
      </c>
      <c r="U3203" s="15">
        <v>15.39</v>
      </c>
    </row>
    <row r="3204" spans="1:21" x14ac:dyDescent="0.3">
      <c r="A3204" s="16">
        <v>40781</v>
      </c>
      <c r="B3204" s="15">
        <v>14.71</v>
      </c>
      <c r="T3204" s="16">
        <v>40791</v>
      </c>
      <c r="U3204" s="15">
        <v>15.56</v>
      </c>
    </row>
    <row r="3205" spans="1:21" x14ac:dyDescent="0.3">
      <c r="A3205" s="16">
        <v>40780</v>
      </c>
      <c r="B3205" s="15">
        <v>14.53</v>
      </c>
      <c r="T3205" s="16">
        <v>40788</v>
      </c>
      <c r="U3205" s="15">
        <v>15.87</v>
      </c>
    </row>
    <row r="3206" spans="1:21" x14ac:dyDescent="0.3">
      <c r="A3206" s="16">
        <v>40779</v>
      </c>
      <c r="B3206" s="15">
        <v>14.68</v>
      </c>
      <c r="T3206" s="16">
        <v>40787</v>
      </c>
      <c r="U3206" s="15">
        <v>16.18</v>
      </c>
    </row>
    <row r="3207" spans="1:21" x14ac:dyDescent="0.3">
      <c r="A3207" s="16">
        <v>40778</v>
      </c>
      <c r="B3207" s="15">
        <v>14.4</v>
      </c>
      <c r="T3207" s="16">
        <v>40786</v>
      </c>
      <c r="U3207" s="15">
        <v>16.260000000000002</v>
      </c>
    </row>
    <row r="3208" spans="1:21" x14ac:dyDescent="0.3">
      <c r="A3208" s="16">
        <v>40777</v>
      </c>
      <c r="B3208" s="15">
        <v>14.07</v>
      </c>
      <c r="T3208" s="16">
        <v>40785</v>
      </c>
      <c r="U3208" s="15">
        <v>16.89</v>
      </c>
    </row>
    <row r="3209" spans="1:21" x14ac:dyDescent="0.3">
      <c r="A3209" s="16">
        <v>40774</v>
      </c>
      <c r="B3209" s="15">
        <v>13.93</v>
      </c>
      <c r="T3209" s="16">
        <v>40784</v>
      </c>
      <c r="U3209" s="15">
        <v>16.66</v>
      </c>
    </row>
    <row r="3210" spans="1:21" x14ac:dyDescent="0.3">
      <c r="A3210" s="16">
        <v>40773</v>
      </c>
      <c r="B3210" s="15">
        <v>13.74</v>
      </c>
      <c r="T3210" s="16">
        <v>40781</v>
      </c>
      <c r="U3210" s="15">
        <v>16.510000000000002</v>
      </c>
    </row>
    <row r="3211" spans="1:21" x14ac:dyDescent="0.3">
      <c r="A3211" s="16">
        <v>40772</v>
      </c>
      <c r="B3211" s="15">
        <v>14.28</v>
      </c>
      <c r="T3211" s="16">
        <v>40780</v>
      </c>
      <c r="U3211" s="15">
        <v>16.329999999999998</v>
      </c>
    </row>
    <row r="3212" spans="1:21" x14ac:dyDescent="0.3">
      <c r="A3212" s="16">
        <v>40771</v>
      </c>
      <c r="B3212" s="15">
        <v>13.89</v>
      </c>
      <c r="T3212" s="16">
        <v>40779</v>
      </c>
      <c r="U3212" s="15">
        <v>16.510000000000002</v>
      </c>
    </row>
    <row r="3213" spans="1:21" x14ac:dyDescent="0.3">
      <c r="A3213" s="16">
        <v>40770</v>
      </c>
      <c r="B3213" s="15">
        <v>13.93</v>
      </c>
      <c r="T3213" s="16">
        <v>40778</v>
      </c>
      <c r="U3213" s="15">
        <v>16.149999999999999</v>
      </c>
    </row>
    <row r="3214" spans="1:21" x14ac:dyDescent="0.3">
      <c r="A3214" s="16">
        <v>40767</v>
      </c>
      <c r="B3214" s="15">
        <v>13.87</v>
      </c>
      <c r="T3214" s="16">
        <v>40777</v>
      </c>
      <c r="U3214" s="15">
        <v>15.85</v>
      </c>
    </row>
    <row r="3215" spans="1:21" x14ac:dyDescent="0.3">
      <c r="A3215" s="16">
        <v>40766</v>
      </c>
      <c r="B3215" s="15">
        <v>13.52</v>
      </c>
      <c r="T3215" s="16">
        <v>40774</v>
      </c>
      <c r="U3215" s="15">
        <v>15.65</v>
      </c>
    </row>
    <row r="3216" spans="1:21" x14ac:dyDescent="0.3">
      <c r="A3216" s="16">
        <v>40765</v>
      </c>
      <c r="B3216" s="15">
        <v>12.8</v>
      </c>
      <c r="T3216" s="16">
        <v>40773</v>
      </c>
      <c r="U3216" s="15">
        <v>15.36</v>
      </c>
    </row>
    <row r="3217" spans="1:21" x14ac:dyDescent="0.3">
      <c r="A3217" s="16">
        <v>40764</v>
      </c>
      <c r="B3217" s="15">
        <v>12.6</v>
      </c>
      <c r="T3217" s="16">
        <v>40772</v>
      </c>
      <c r="U3217" s="15">
        <v>15.97</v>
      </c>
    </row>
    <row r="3218" spans="1:21" x14ac:dyDescent="0.3">
      <c r="A3218" s="16">
        <v>40763</v>
      </c>
      <c r="B3218" s="15">
        <v>11.87</v>
      </c>
      <c r="T3218" s="16">
        <v>40771</v>
      </c>
      <c r="U3218" s="15">
        <v>15.56</v>
      </c>
    </row>
    <row r="3219" spans="1:21" x14ac:dyDescent="0.3">
      <c r="A3219" s="16">
        <v>40760</v>
      </c>
      <c r="B3219" s="15">
        <v>11.89</v>
      </c>
      <c r="T3219" s="16">
        <v>40770</v>
      </c>
      <c r="U3219" s="15">
        <v>15.54</v>
      </c>
    </row>
    <row r="3220" spans="1:21" x14ac:dyDescent="0.3">
      <c r="A3220" s="16">
        <v>40759</v>
      </c>
      <c r="B3220" s="15">
        <v>12.54</v>
      </c>
      <c r="T3220" s="16">
        <v>40767</v>
      </c>
      <c r="U3220" s="15">
        <v>15.44</v>
      </c>
    </row>
    <row r="3221" spans="1:21" x14ac:dyDescent="0.3">
      <c r="A3221" s="16">
        <v>40758</v>
      </c>
      <c r="B3221" s="15">
        <v>12.75</v>
      </c>
      <c r="T3221" s="16">
        <v>40766</v>
      </c>
      <c r="U3221" s="15">
        <v>15.03</v>
      </c>
    </row>
    <row r="3222" spans="1:21" x14ac:dyDescent="0.3">
      <c r="A3222" s="16">
        <v>40757</v>
      </c>
      <c r="B3222" s="15">
        <v>13.14</v>
      </c>
      <c r="T3222" s="16">
        <v>40765</v>
      </c>
      <c r="U3222" s="15">
        <v>14.29</v>
      </c>
    </row>
    <row r="3223" spans="1:21" x14ac:dyDescent="0.3">
      <c r="A3223" s="16">
        <v>40756</v>
      </c>
      <c r="B3223" s="15">
        <v>13.42</v>
      </c>
      <c r="T3223" s="16">
        <v>40764</v>
      </c>
      <c r="U3223" s="15">
        <v>14.09</v>
      </c>
    </row>
    <row r="3224" spans="1:21" x14ac:dyDescent="0.3">
      <c r="A3224" s="16">
        <v>40753</v>
      </c>
      <c r="B3224" s="15">
        <v>13.67</v>
      </c>
      <c r="T3224" s="16">
        <v>40763</v>
      </c>
      <c r="U3224" s="15">
        <v>13.32</v>
      </c>
    </row>
    <row r="3225" spans="1:21" x14ac:dyDescent="0.3">
      <c r="A3225" s="16">
        <v>40752</v>
      </c>
      <c r="B3225" s="15">
        <v>14.04</v>
      </c>
      <c r="T3225" s="16">
        <v>40760</v>
      </c>
      <c r="U3225" s="15">
        <v>13.39</v>
      </c>
    </row>
    <row r="3226" spans="1:21" x14ac:dyDescent="0.3">
      <c r="A3226" s="16">
        <v>40751</v>
      </c>
      <c r="B3226" s="15">
        <v>13.95</v>
      </c>
      <c r="T3226" s="16">
        <v>40759</v>
      </c>
      <c r="U3226" s="15">
        <v>14.09</v>
      </c>
    </row>
    <row r="3227" spans="1:21" x14ac:dyDescent="0.3">
      <c r="A3227" s="16">
        <v>40750</v>
      </c>
      <c r="B3227" s="15">
        <v>14.51</v>
      </c>
      <c r="T3227" s="16">
        <v>40758</v>
      </c>
      <c r="U3227" s="15">
        <v>14.32</v>
      </c>
    </row>
    <row r="3228" spans="1:21" x14ac:dyDescent="0.3">
      <c r="A3228" s="16">
        <v>40749</v>
      </c>
      <c r="B3228" s="15">
        <v>14.54</v>
      </c>
      <c r="T3228" s="16">
        <v>40757</v>
      </c>
      <c r="U3228" s="15">
        <v>14.81</v>
      </c>
    </row>
    <row r="3229" spans="1:21" x14ac:dyDescent="0.3">
      <c r="A3229" s="16">
        <v>40746</v>
      </c>
      <c r="B3229" s="15">
        <v>14.61</v>
      </c>
      <c r="T3229" s="16">
        <v>40756</v>
      </c>
      <c r="U3229" s="15">
        <v>15.09</v>
      </c>
    </row>
    <row r="3230" spans="1:21" x14ac:dyDescent="0.3">
      <c r="A3230" s="16">
        <v>40745</v>
      </c>
      <c r="B3230" s="15">
        <v>14.77</v>
      </c>
      <c r="T3230" s="16">
        <v>40753</v>
      </c>
      <c r="U3230" s="15">
        <v>15.35</v>
      </c>
    </row>
    <row r="3231" spans="1:21" x14ac:dyDescent="0.3">
      <c r="A3231" s="16">
        <v>40744</v>
      </c>
      <c r="B3231" s="15">
        <v>14.4</v>
      </c>
      <c r="T3231" s="16">
        <v>40752</v>
      </c>
      <c r="U3231" s="15">
        <v>15.78</v>
      </c>
    </row>
    <row r="3232" spans="1:21" x14ac:dyDescent="0.3">
      <c r="A3232" s="16">
        <v>40743</v>
      </c>
      <c r="B3232" s="15">
        <v>13.91</v>
      </c>
      <c r="T3232" s="16">
        <v>40751</v>
      </c>
      <c r="U3232" s="15">
        <v>15.76</v>
      </c>
    </row>
    <row r="3233" spans="1:21" x14ac:dyDescent="0.3">
      <c r="A3233" s="16">
        <v>40742</v>
      </c>
      <c r="B3233" s="15">
        <v>13.73</v>
      </c>
      <c r="T3233" s="16">
        <v>40750</v>
      </c>
      <c r="U3233" s="15">
        <v>16.32</v>
      </c>
    </row>
    <row r="3234" spans="1:21" x14ac:dyDescent="0.3">
      <c r="A3234" s="16">
        <v>40739</v>
      </c>
      <c r="B3234" s="15">
        <v>13.96</v>
      </c>
      <c r="T3234" s="16">
        <v>40749</v>
      </c>
      <c r="U3234" s="15">
        <v>16.34</v>
      </c>
    </row>
    <row r="3235" spans="1:21" x14ac:dyDescent="0.3">
      <c r="A3235" s="16">
        <v>40738</v>
      </c>
      <c r="B3235" s="15">
        <v>13.85</v>
      </c>
      <c r="T3235" s="16">
        <v>40746</v>
      </c>
      <c r="U3235" s="15">
        <v>16.41</v>
      </c>
    </row>
    <row r="3236" spans="1:21" x14ac:dyDescent="0.3">
      <c r="A3236" s="16">
        <v>40737</v>
      </c>
      <c r="B3236" s="15">
        <v>13.54</v>
      </c>
      <c r="T3236" s="16">
        <v>40745</v>
      </c>
      <c r="U3236" s="15">
        <v>16.57</v>
      </c>
    </row>
    <row r="3237" spans="1:21" x14ac:dyDescent="0.3">
      <c r="A3237" s="16">
        <v>40736</v>
      </c>
      <c r="B3237" s="15">
        <v>13.95</v>
      </c>
      <c r="T3237" s="16">
        <v>40744</v>
      </c>
      <c r="U3237" s="15">
        <v>16.29</v>
      </c>
    </row>
    <row r="3238" spans="1:21" x14ac:dyDescent="0.3">
      <c r="A3238" s="16">
        <v>40735</v>
      </c>
      <c r="B3238" s="15">
        <v>13.56</v>
      </c>
      <c r="T3238" s="16">
        <v>40743</v>
      </c>
      <c r="U3238" s="15">
        <v>15.81</v>
      </c>
    </row>
    <row r="3239" spans="1:21" x14ac:dyDescent="0.3">
      <c r="A3239" s="16">
        <v>40732</v>
      </c>
      <c r="B3239" s="15">
        <v>14.24</v>
      </c>
      <c r="T3239" s="16">
        <v>40742</v>
      </c>
      <c r="U3239" s="15">
        <v>15.66</v>
      </c>
    </row>
    <row r="3240" spans="1:21" x14ac:dyDescent="0.3">
      <c r="A3240" s="16">
        <v>40731</v>
      </c>
      <c r="B3240" s="15">
        <v>14.65</v>
      </c>
      <c r="T3240" s="16">
        <v>40739</v>
      </c>
      <c r="U3240" s="15">
        <v>15.9</v>
      </c>
    </row>
    <row r="3241" spans="1:21" x14ac:dyDescent="0.3">
      <c r="A3241" s="16">
        <v>40730</v>
      </c>
      <c r="B3241" s="15">
        <v>14.85</v>
      </c>
      <c r="T3241" s="16">
        <v>40738</v>
      </c>
      <c r="U3241" s="15">
        <v>15.81</v>
      </c>
    </row>
    <row r="3242" spans="1:21" x14ac:dyDescent="0.3">
      <c r="A3242" s="16">
        <v>40729</v>
      </c>
      <c r="B3242" s="15">
        <v>15.21</v>
      </c>
      <c r="T3242" s="16">
        <v>40737</v>
      </c>
      <c r="U3242" s="15">
        <v>15.45</v>
      </c>
    </row>
    <row r="3243" spans="1:21" x14ac:dyDescent="0.3">
      <c r="A3243" s="16">
        <v>40728</v>
      </c>
      <c r="B3243" s="15">
        <v>15.13</v>
      </c>
      <c r="T3243" s="16">
        <v>40736</v>
      </c>
      <c r="U3243" s="15">
        <v>15.88</v>
      </c>
    </row>
    <row r="3244" spans="1:21" x14ac:dyDescent="0.3">
      <c r="A3244" s="16">
        <v>40725</v>
      </c>
      <c r="B3244" s="15">
        <v>14.94</v>
      </c>
      <c r="T3244" s="16">
        <v>40735</v>
      </c>
      <c r="U3244" s="15">
        <v>15.46</v>
      </c>
    </row>
    <row r="3245" spans="1:21" x14ac:dyDescent="0.3">
      <c r="A3245" s="16">
        <v>40724</v>
      </c>
      <c r="B3245" s="15">
        <v>15.24</v>
      </c>
      <c r="T3245" s="16">
        <v>40732</v>
      </c>
      <c r="U3245" s="15">
        <v>16.07</v>
      </c>
    </row>
    <row r="3246" spans="1:21" x14ac:dyDescent="0.3">
      <c r="A3246" s="16">
        <v>40723</v>
      </c>
      <c r="B3246" s="15">
        <v>14.57</v>
      </c>
      <c r="T3246" s="16">
        <v>40731</v>
      </c>
      <c r="U3246" s="15">
        <v>16.53</v>
      </c>
    </row>
    <row r="3247" spans="1:21" x14ac:dyDescent="0.3">
      <c r="A3247" s="16">
        <v>40722</v>
      </c>
      <c r="B3247" s="15">
        <v>15.13</v>
      </c>
      <c r="T3247" s="16">
        <v>40730</v>
      </c>
      <c r="U3247" s="15">
        <v>16.64</v>
      </c>
    </row>
    <row r="3248" spans="1:21" x14ac:dyDescent="0.3">
      <c r="A3248" s="16">
        <v>40721</v>
      </c>
      <c r="B3248" s="15">
        <v>14.46</v>
      </c>
      <c r="T3248" s="16">
        <v>40729</v>
      </c>
      <c r="U3248" s="15">
        <v>17</v>
      </c>
    </row>
    <row r="3249" spans="1:21" x14ac:dyDescent="0.3">
      <c r="A3249" s="16">
        <v>40718</v>
      </c>
      <c r="B3249" s="15">
        <v>13.5</v>
      </c>
      <c r="T3249" s="16">
        <v>40728</v>
      </c>
      <c r="U3249" s="15">
        <v>17.36</v>
      </c>
    </row>
    <row r="3250" spans="1:21" x14ac:dyDescent="0.3">
      <c r="A3250" s="16">
        <v>40717</v>
      </c>
      <c r="B3250" s="15">
        <v>14.91</v>
      </c>
      <c r="T3250" s="16">
        <v>40725</v>
      </c>
      <c r="U3250" s="15">
        <v>17.170000000000002</v>
      </c>
    </row>
    <row r="3251" spans="1:21" x14ac:dyDescent="0.3">
      <c r="A3251" s="16">
        <v>40716</v>
      </c>
      <c r="B3251" s="15">
        <v>16.48</v>
      </c>
      <c r="T3251" s="16">
        <v>40724</v>
      </c>
      <c r="U3251" s="15">
        <v>17.46</v>
      </c>
    </row>
    <row r="3252" spans="1:21" x14ac:dyDescent="0.3">
      <c r="A3252" s="16">
        <v>40715</v>
      </c>
      <c r="B3252" s="15">
        <v>16.52</v>
      </c>
      <c r="T3252" s="16">
        <v>40723</v>
      </c>
      <c r="U3252" s="15">
        <v>16.77</v>
      </c>
    </row>
    <row r="3253" spans="1:21" x14ac:dyDescent="0.3">
      <c r="A3253" s="16">
        <v>40714</v>
      </c>
      <c r="B3253" s="15">
        <v>17.02</v>
      </c>
      <c r="T3253" s="16">
        <v>40722</v>
      </c>
      <c r="U3253" s="15">
        <v>17.329999999999998</v>
      </c>
    </row>
    <row r="3254" spans="1:21" x14ac:dyDescent="0.3">
      <c r="A3254" s="16">
        <v>40711</v>
      </c>
      <c r="B3254" s="15">
        <v>17.45</v>
      </c>
      <c r="T3254" s="16">
        <v>40721</v>
      </c>
      <c r="U3254" s="15">
        <v>16.71</v>
      </c>
    </row>
    <row r="3255" spans="1:21" x14ac:dyDescent="0.3">
      <c r="A3255" s="16">
        <v>40710</v>
      </c>
      <c r="B3255" s="15">
        <v>17.989999999999998</v>
      </c>
      <c r="T3255" s="16">
        <v>40718</v>
      </c>
      <c r="U3255" s="15">
        <v>15.6</v>
      </c>
    </row>
    <row r="3256" spans="1:21" x14ac:dyDescent="0.3">
      <c r="A3256" s="16">
        <v>40709</v>
      </c>
      <c r="B3256" s="15">
        <v>18.2</v>
      </c>
      <c r="T3256" s="16">
        <v>40717</v>
      </c>
      <c r="U3256" s="15">
        <v>17.12</v>
      </c>
    </row>
    <row r="3257" spans="1:21" x14ac:dyDescent="0.3">
      <c r="A3257" s="16">
        <v>40708</v>
      </c>
      <c r="B3257" s="15">
        <v>18.55</v>
      </c>
      <c r="T3257" s="16">
        <v>40716</v>
      </c>
      <c r="U3257" s="15">
        <v>18.79</v>
      </c>
    </row>
    <row r="3258" spans="1:21" x14ac:dyDescent="0.3">
      <c r="A3258" s="16">
        <v>40707</v>
      </c>
      <c r="B3258" s="15">
        <v>18.75</v>
      </c>
      <c r="T3258" s="16">
        <v>40715</v>
      </c>
      <c r="U3258" s="15">
        <v>18.809999999999999</v>
      </c>
    </row>
    <row r="3259" spans="1:21" x14ac:dyDescent="0.3">
      <c r="A3259" s="16">
        <v>40704</v>
      </c>
      <c r="B3259" s="15">
        <v>18.73</v>
      </c>
      <c r="T3259" s="16">
        <v>40714</v>
      </c>
      <c r="U3259" s="15">
        <v>19.309999999999999</v>
      </c>
    </row>
    <row r="3260" spans="1:21" x14ac:dyDescent="0.3">
      <c r="A3260" s="16">
        <v>40703</v>
      </c>
      <c r="B3260" s="15">
        <v>18.739999999999998</v>
      </c>
      <c r="T3260" s="16">
        <v>40711</v>
      </c>
      <c r="U3260" s="15">
        <v>19.7</v>
      </c>
    </row>
    <row r="3261" spans="1:21" x14ac:dyDescent="0.3">
      <c r="A3261" s="16">
        <v>40702</v>
      </c>
      <c r="B3261" s="15">
        <v>18.54</v>
      </c>
      <c r="T3261" s="16">
        <v>40710</v>
      </c>
      <c r="U3261" s="15">
        <v>20.09</v>
      </c>
    </row>
    <row r="3262" spans="1:21" x14ac:dyDescent="0.3">
      <c r="A3262" s="16">
        <v>40701</v>
      </c>
      <c r="B3262" s="15">
        <v>18.690000000000001</v>
      </c>
      <c r="T3262" s="16">
        <v>40709</v>
      </c>
      <c r="U3262" s="15">
        <v>20.39</v>
      </c>
    </row>
    <row r="3263" spans="1:21" x14ac:dyDescent="0.3">
      <c r="A3263" s="16">
        <v>40700</v>
      </c>
      <c r="B3263" s="15">
        <v>18.739999999999998</v>
      </c>
      <c r="T3263" s="16">
        <v>40708</v>
      </c>
      <c r="U3263" s="15">
        <v>20.8</v>
      </c>
    </row>
    <row r="3264" spans="1:21" x14ac:dyDescent="0.3">
      <c r="A3264" s="16">
        <v>40697</v>
      </c>
      <c r="B3264" s="15">
        <v>18.88</v>
      </c>
      <c r="T3264" s="16">
        <v>40707</v>
      </c>
      <c r="U3264" s="15">
        <v>21.01</v>
      </c>
    </row>
    <row r="3265" spans="1:21" x14ac:dyDescent="0.3">
      <c r="A3265" s="16">
        <v>40696</v>
      </c>
      <c r="B3265" s="15">
        <v>18.78</v>
      </c>
      <c r="T3265" s="16">
        <v>40704</v>
      </c>
      <c r="U3265" s="15">
        <v>20.94</v>
      </c>
    </row>
    <row r="3266" spans="1:21" x14ac:dyDescent="0.3">
      <c r="A3266" s="16">
        <v>40695</v>
      </c>
      <c r="B3266" s="15">
        <v>18.86</v>
      </c>
      <c r="T3266" s="16">
        <v>40703</v>
      </c>
      <c r="U3266" s="15">
        <v>20.98</v>
      </c>
    </row>
    <row r="3267" spans="1:21" x14ac:dyDescent="0.3">
      <c r="A3267" s="16">
        <v>40694</v>
      </c>
      <c r="B3267" s="15">
        <v>19.05</v>
      </c>
      <c r="T3267" s="16">
        <v>40702</v>
      </c>
      <c r="U3267" s="15">
        <v>20.77</v>
      </c>
    </row>
    <row r="3268" spans="1:21" x14ac:dyDescent="0.3">
      <c r="A3268" s="16">
        <v>40690</v>
      </c>
      <c r="B3268" s="15">
        <v>18.93</v>
      </c>
      <c r="T3268" s="16">
        <v>40701</v>
      </c>
      <c r="U3268" s="15">
        <v>20.92</v>
      </c>
    </row>
    <row r="3269" spans="1:21" x14ac:dyDescent="0.3">
      <c r="A3269" s="16">
        <v>40689</v>
      </c>
      <c r="B3269" s="15">
        <v>18.27</v>
      </c>
      <c r="T3269" s="16">
        <v>40700</v>
      </c>
      <c r="U3269" s="15">
        <v>20.99</v>
      </c>
    </row>
    <row r="3270" spans="1:21" x14ac:dyDescent="0.3">
      <c r="A3270" s="16">
        <v>40688</v>
      </c>
      <c r="B3270" s="15">
        <v>18.29</v>
      </c>
      <c r="T3270" s="16">
        <v>40697</v>
      </c>
      <c r="U3270" s="15">
        <v>21.08</v>
      </c>
    </row>
    <row r="3271" spans="1:21" x14ac:dyDescent="0.3">
      <c r="A3271" s="16">
        <v>40687</v>
      </c>
      <c r="B3271" s="15">
        <v>18.27</v>
      </c>
      <c r="T3271" s="16">
        <v>40696</v>
      </c>
      <c r="U3271" s="15">
        <v>20.98</v>
      </c>
    </row>
    <row r="3272" spans="1:21" x14ac:dyDescent="0.3">
      <c r="A3272" s="16">
        <v>40686</v>
      </c>
      <c r="B3272" s="15">
        <v>18.04</v>
      </c>
      <c r="T3272" s="16">
        <v>40695</v>
      </c>
      <c r="U3272" s="15">
        <v>21.08</v>
      </c>
    </row>
    <row r="3273" spans="1:21" x14ac:dyDescent="0.3">
      <c r="A3273" s="16">
        <v>40683</v>
      </c>
      <c r="B3273" s="15">
        <v>18.3</v>
      </c>
      <c r="T3273" s="16">
        <v>40694</v>
      </c>
      <c r="U3273" s="15">
        <v>21.27</v>
      </c>
    </row>
    <row r="3274" spans="1:21" x14ac:dyDescent="0.3">
      <c r="A3274" s="16">
        <v>40682</v>
      </c>
      <c r="B3274" s="15">
        <v>18.48</v>
      </c>
      <c r="T3274" s="16">
        <v>40690</v>
      </c>
      <c r="U3274" s="15">
        <v>21.11</v>
      </c>
    </row>
    <row r="3275" spans="1:21" x14ac:dyDescent="0.3">
      <c r="A3275" s="16">
        <v>40681</v>
      </c>
      <c r="B3275" s="15">
        <v>18.690000000000001</v>
      </c>
      <c r="T3275" s="16">
        <v>40689</v>
      </c>
      <c r="U3275" s="15">
        <v>20.45</v>
      </c>
    </row>
    <row r="3276" spans="1:21" x14ac:dyDescent="0.3">
      <c r="A3276" s="16">
        <v>40680</v>
      </c>
      <c r="B3276" s="15">
        <v>18.739999999999998</v>
      </c>
      <c r="T3276" s="16">
        <v>40688</v>
      </c>
      <c r="U3276" s="15">
        <v>20.46</v>
      </c>
    </row>
    <row r="3277" spans="1:21" x14ac:dyDescent="0.3">
      <c r="A3277" s="16">
        <v>40679</v>
      </c>
      <c r="B3277" s="15">
        <v>19.04</v>
      </c>
      <c r="T3277" s="16">
        <v>40687</v>
      </c>
      <c r="U3277" s="15">
        <v>20.420000000000002</v>
      </c>
    </row>
    <row r="3278" spans="1:21" x14ac:dyDescent="0.3">
      <c r="A3278" s="16">
        <v>40676</v>
      </c>
      <c r="B3278" s="15">
        <v>18.829999999999998</v>
      </c>
      <c r="T3278" s="16">
        <v>40686</v>
      </c>
      <c r="U3278" s="15">
        <v>20.190000000000001</v>
      </c>
    </row>
    <row r="3279" spans="1:21" x14ac:dyDescent="0.3">
      <c r="A3279" s="16">
        <v>40675</v>
      </c>
      <c r="B3279" s="15">
        <v>19.02</v>
      </c>
      <c r="T3279" s="16">
        <v>40683</v>
      </c>
      <c r="U3279" s="15">
        <v>20.45</v>
      </c>
    </row>
    <row r="3280" spans="1:21" x14ac:dyDescent="0.3">
      <c r="A3280" s="16">
        <v>40674</v>
      </c>
      <c r="B3280" s="15">
        <v>18.98</v>
      </c>
      <c r="T3280" s="16">
        <v>40682</v>
      </c>
      <c r="U3280" s="15">
        <v>20.7</v>
      </c>
    </row>
    <row r="3281" spans="1:21" x14ac:dyDescent="0.3">
      <c r="A3281" s="16">
        <v>40673</v>
      </c>
      <c r="B3281" s="15">
        <v>19.13</v>
      </c>
      <c r="T3281" s="16">
        <v>40681</v>
      </c>
      <c r="U3281" s="15">
        <v>20.98</v>
      </c>
    </row>
    <row r="3282" spans="1:21" x14ac:dyDescent="0.3">
      <c r="A3282" s="16">
        <v>40672</v>
      </c>
      <c r="B3282" s="15">
        <v>19.239999999999998</v>
      </c>
      <c r="T3282" s="16">
        <v>40680</v>
      </c>
      <c r="U3282" s="15">
        <v>21.03</v>
      </c>
    </row>
    <row r="3283" spans="1:21" x14ac:dyDescent="0.3">
      <c r="A3283" s="16">
        <v>40669</v>
      </c>
      <c r="B3283" s="15">
        <v>19.27</v>
      </c>
      <c r="T3283" s="16">
        <v>40679</v>
      </c>
      <c r="U3283" s="15">
        <v>21.3</v>
      </c>
    </row>
    <row r="3284" spans="1:21" x14ac:dyDescent="0.3">
      <c r="A3284" s="16">
        <v>40668</v>
      </c>
      <c r="B3284" s="15">
        <v>19.25</v>
      </c>
      <c r="T3284" s="16">
        <v>40676</v>
      </c>
      <c r="U3284" s="15">
        <v>21.09</v>
      </c>
    </row>
    <row r="3285" spans="1:21" x14ac:dyDescent="0.3">
      <c r="A3285" s="16">
        <v>40667</v>
      </c>
      <c r="B3285" s="15">
        <v>19.36</v>
      </c>
      <c r="T3285" s="16">
        <v>40675</v>
      </c>
      <c r="U3285" s="15">
        <v>21.31</v>
      </c>
    </row>
    <row r="3286" spans="1:21" x14ac:dyDescent="0.3">
      <c r="A3286" s="16">
        <v>40666</v>
      </c>
      <c r="B3286" s="15">
        <v>19.510000000000002</v>
      </c>
      <c r="T3286" s="16">
        <v>40674</v>
      </c>
      <c r="U3286" s="15">
        <v>21.28</v>
      </c>
    </row>
    <row r="3287" spans="1:21" x14ac:dyDescent="0.3">
      <c r="A3287" s="16">
        <v>40665</v>
      </c>
      <c r="B3287" s="15">
        <v>19.690000000000001</v>
      </c>
      <c r="T3287" s="16">
        <v>40673</v>
      </c>
      <c r="U3287" s="15">
        <v>21.41</v>
      </c>
    </row>
    <row r="3288" spans="1:21" x14ac:dyDescent="0.3">
      <c r="A3288" s="16">
        <v>40662</v>
      </c>
      <c r="B3288" s="15">
        <v>19.399999999999999</v>
      </c>
      <c r="T3288" s="16">
        <v>40672</v>
      </c>
      <c r="U3288" s="15">
        <v>21.54</v>
      </c>
    </row>
    <row r="3289" spans="1:21" x14ac:dyDescent="0.3">
      <c r="A3289" s="16">
        <v>40661</v>
      </c>
      <c r="B3289" s="15">
        <v>19.53</v>
      </c>
      <c r="T3289" s="16">
        <v>40669</v>
      </c>
      <c r="U3289" s="15">
        <v>21.6</v>
      </c>
    </row>
    <row r="3290" spans="1:21" x14ac:dyDescent="0.3">
      <c r="A3290" s="16">
        <v>40660</v>
      </c>
      <c r="B3290" s="15">
        <v>19.37</v>
      </c>
      <c r="T3290" s="16">
        <v>40668</v>
      </c>
      <c r="U3290" s="15">
        <v>21.58</v>
      </c>
    </row>
    <row r="3291" spans="1:21" x14ac:dyDescent="0.3">
      <c r="A3291" s="16">
        <v>40659</v>
      </c>
      <c r="B3291" s="15">
        <v>19.149999999999999</v>
      </c>
      <c r="T3291" s="16">
        <v>40667</v>
      </c>
      <c r="U3291" s="15">
        <v>21.68</v>
      </c>
    </row>
    <row r="3292" spans="1:21" x14ac:dyDescent="0.3">
      <c r="A3292" s="16">
        <v>40654</v>
      </c>
      <c r="B3292" s="15">
        <v>19.079999999999998</v>
      </c>
      <c r="T3292" s="16">
        <v>40666</v>
      </c>
      <c r="U3292" s="15">
        <v>21.81</v>
      </c>
    </row>
    <row r="3293" spans="1:21" x14ac:dyDescent="0.3">
      <c r="A3293" s="16">
        <v>40653</v>
      </c>
      <c r="B3293" s="15">
        <v>19.170000000000002</v>
      </c>
      <c r="T3293" s="16">
        <v>40665</v>
      </c>
      <c r="U3293" s="15">
        <v>21.85</v>
      </c>
    </row>
    <row r="3294" spans="1:21" x14ac:dyDescent="0.3">
      <c r="A3294" s="16">
        <v>40652</v>
      </c>
      <c r="B3294" s="15">
        <v>18.920000000000002</v>
      </c>
      <c r="T3294" s="16">
        <v>40662</v>
      </c>
      <c r="U3294" s="15">
        <v>21.8</v>
      </c>
    </row>
    <row r="3295" spans="1:21" x14ac:dyDescent="0.3">
      <c r="A3295" s="16">
        <v>40651</v>
      </c>
      <c r="B3295" s="15">
        <v>18.8</v>
      </c>
      <c r="T3295" s="16">
        <v>40661</v>
      </c>
      <c r="U3295" s="15">
        <v>21.87</v>
      </c>
    </row>
    <row r="3296" spans="1:21" x14ac:dyDescent="0.3">
      <c r="A3296" s="16">
        <v>40648</v>
      </c>
      <c r="B3296" s="15">
        <v>19.25</v>
      </c>
      <c r="T3296" s="16">
        <v>40660</v>
      </c>
      <c r="U3296" s="15">
        <v>21.64</v>
      </c>
    </row>
    <row r="3297" spans="1:21" x14ac:dyDescent="0.3">
      <c r="A3297" s="16">
        <v>40647</v>
      </c>
      <c r="B3297" s="15">
        <v>18.79</v>
      </c>
      <c r="T3297" s="16">
        <v>40659</v>
      </c>
      <c r="U3297" s="15">
        <v>21.42</v>
      </c>
    </row>
    <row r="3298" spans="1:21" x14ac:dyDescent="0.3">
      <c r="A3298" s="16">
        <v>40646</v>
      </c>
      <c r="B3298" s="15">
        <v>18.7</v>
      </c>
      <c r="T3298" s="16">
        <v>40654</v>
      </c>
      <c r="U3298" s="15">
        <v>21.35</v>
      </c>
    </row>
    <row r="3299" spans="1:21" x14ac:dyDescent="0.3">
      <c r="A3299" s="16">
        <v>40645</v>
      </c>
      <c r="B3299" s="15">
        <v>18.68</v>
      </c>
      <c r="T3299" s="16">
        <v>40653</v>
      </c>
      <c r="U3299" s="15">
        <v>21.43</v>
      </c>
    </row>
    <row r="3300" spans="1:21" x14ac:dyDescent="0.3">
      <c r="A3300" s="16">
        <v>40644</v>
      </c>
      <c r="B3300" s="15">
        <v>18.88</v>
      </c>
      <c r="T3300" s="16">
        <v>40652</v>
      </c>
      <c r="U3300" s="15">
        <v>21.1</v>
      </c>
    </row>
    <row r="3301" spans="1:21" x14ac:dyDescent="0.3">
      <c r="A3301" s="16">
        <v>40641</v>
      </c>
      <c r="B3301" s="15">
        <v>19.14</v>
      </c>
      <c r="T3301" s="16">
        <v>40651</v>
      </c>
      <c r="U3301" s="15">
        <v>20.95</v>
      </c>
    </row>
    <row r="3302" spans="1:21" x14ac:dyDescent="0.3">
      <c r="A3302" s="16">
        <v>40640</v>
      </c>
      <c r="B3302" s="15">
        <v>19.09</v>
      </c>
      <c r="T3302" s="16">
        <v>40648</v>
      </c>
      <c r="U3302" s="15">
        <v>21.38</v>
      </c>
    </row>
    <row r="3303" spans="1:21" x14ac:dyDescent="0.3">
      <c r="A3303" s="16">
        <v>40639</v>
      </c>
      <c r="B3303" s="15">
        <v>19.37</v>
      </c>
      <c r="T3303" s="16">
        <v>40647</v>
      </c>
      <c r="U3303" s="15">
        <v>20.91</v>
      </c>
    </row>
    <row r="3304" spans="1:21" x14ac:dyDescent="0.3">
      <c r="A3304" s="16">
        <v>40638</v>
      </c>
      <c r="B3304" s="15">
        <v>19.43</v>
      </c>
      <c r="T3304" s="16">
        <v>40646</v>
      </c>
      <c r="U3304" s="15">
        <v>20.84</v>
      </c>
    </row>
    <row r="3305" spans="1:21" x14ac:dyDescent="0.3">
      <c r="A3305" s="16">
        <v>40637</v>
      </c>
      <c r="B3305" s="15">
        <v>19.52</v>
      </c>
      <c r="T3305" s="16">
        <v>40645</v>
      </c>
      <c r="U3305" s="15">
        <v>20.84</v>
      </c>
    </row>
    <row r="3306" spans="1:21" x14ac:dyDescent="0.3">
      <c r="A3306" s="16">
        <v>40634</v>
      </c>
      <c r="B3306" s="15">
        <v>19.399999999999999</v>
      </c>
      <c r="T3306" s="16">
        <v>40644</v>
      </c>
      <c r="U3306" s="15">
        <v>21.08</v>
      </c>
    </row>
    <row r="3307" spans="1:21" x14ac:dyDescent="0.3">
      <c r="A3307" s="16">
        <v>40633</v>
      </c>
      <c r="B3307" s="15">
        <v>19.48</v>
      </c>
      <c r="T3307" s="16">
        <v>40641</v>
      </c>
      <c r="U3307" s="15">
        <v>21.34</v>
      </c>
    </row>
    <row r="3308" spans="1:21" x14ac:dyDescent="0.3">
      <c r="A3308" s="16">
        <v>40632</v>
      </c>
      <c r="B3308" s="15">
        <v>19.02</v>
      </c>
      <c r="T3308" s="16">
        <v>40640</v>
      </c>
      <c r="U3308" s="15">
        <v>21.25</v>
      </c>
    </row>
    <row r="3309" spans="1:21" x14ac:dyDescent="0.3">
      <c r="A3309" s="16">
        <v>40631</v>
      </c>
      <c r="B3309" s="15">
        <v>19</v>
      </c>
      <c r="T3309" s="16">
        <v>40639</v>
      </c>
      <c r="U3309" s="15">
        <v>21.73</v>
      </c>
    </row>
    <row r="3310" spans="1:21" x14ac:dyDescent="0.3">
      <c r="A3310" s="16">
        <v>40630</v>
      </c>
      <c r="B3310" s="15">
        <v>19.25</v>
      </c>
      <c r="T3310" s="16">
        <v>40638</v>
      </c>
      <c r="U3310" s="15">
        <v>21.83</v>
      </c>
    </row>
    <row r="3311" spans="1:21" x14ac:dyDescent="0.3">
      <c r="A3311" s="16">
        <v>40627</v>
      </c>
      <c r="B3311" s="15">
        <v>18.739999999999998</v>
      </c>
      <c r="T3311" s="16">
        <v>40637</v>
      </c>
      <c r="U3311" s="15">
        <v>21.82</v>
      </c>
    </row>
    <row r="3312" spans="1:21" x14ac:dyDescent="0.3">
      <c r="A3312" s="16">
        <v>40626</v>
      </c>
      <c r="B3312" s="15">
        <v>18.43</v>
      </c>
      <c r="T3312" s="16">
        <v>40634</v>
      </c>
      <c r="U3312" s="15">
        <v>21.43</v>
      </c>
    </row>
    <row r="3313" spans="1:21" x14ac:dyDescent="0.3">
      <c r="A3313" s="16">
        <v>40625</v>
      </c>
      <c r="B3313" s="15">
        <v>18.86</v>
      </c>
      <c r="T3313" s="16">
        <v>40633</v>
      </c>
      <c r="U3313" s="15">
        <v>21.63</v>
      </c>
    </row>
    <row r="3314" spans="1:21" x14ac:dyDescent="0.3">
      <c r="A3314" s="16">
        <v>40624</v>
      </c>
      <c r="B3314" s="15">
        <v>18.78</v>
      </c>
      <c r="T3314" s="16">
        <v>40632</v>
      </c>
      <c r="U3314" s="15">
        <v>20.98</v>
      </c>
    </row>
    <row r="3315" spans="1:21" x14ac:dyDescent="0.3">
      <c r="A3315" s="16">
        <v>40623</v>
      </c>
      <c r="B3315" s="15">
        <v>18.690000000000001</v>
      </c>
      <c r="T3315" s="16">
        <v>40631</v>
      </c>
      <c r="U3315" s="15">
        <v>20.98</v>
      </c>
    </row>
    <row r="3316" spans="1:21" x14ac:dyDescent="0.3">
      <c r="A3316" s="16">
        <v>40620</v>
      </c>
      <c r="B3316" s="15">
        <v>19.04</v>
      </c>
      <c r="T3316" s="16">
        <v>40630</v>
      </c>
      <c r="U3316" s="15">
        <v>21.17</v>
      </c>
    </row>
    <row r="3317" spans="1:21" x14ac:dyDescent="0.3">
      <c r="A3317" s="16">
        <v>40619</v>
      </c>
      <c r="B3317" s="15">
        <v>18.61</v>
      </c>
      <c r="T3317" s="16">
        <v>40627</v>
      </c>
      <c r="U3317" s="15">
        <v>20.64</v>
      </c>
    </row>
    <row r="3318" spans="1:21" x14ac:dyDescent="0.3">
      <c r="A3318" s="16">
        <v>40618</v>
      </c>
      <c r="B3318" s="15">
        <v>19.170000000000002</v>
      </c>
      <c r="T3318" s="16">
        <v>40626</v>
      </c>
      <c r="U3318" s="15">
        <v>20.329999999999998</v>
      </c>
    </row>
    <row r="3319" spans="1:21" x14ac:dyDescent="0.3">
      <c r="A3319" s="16">
        <v>40617</v>
      </c>
      <c r="B3319" s="15">
        <v>19.14</v>
      </c>
      <c r="T3319" s="16">
        <v>40625</v>
      </c>
      <c r="U3319" s="15">
        <v>20.76</v>
      </c>
    </row>
    <row r="3320" spans="1:21" x14ac:dyDescent="0.3">
      <c r="A3320" s="16">
        <v>40616</v>
      </c>
      <c r="B3320" s="15">
        <v>18.45</v>
      </c>
      <c r="T3320" s="16">
        <v>40624</v>
      </c>
      <c r="U3320" s="15">
        <v>20.64</v>
      </c>
    </row>
    <row r="3321" spans="1:21" x14ac:dyDescent="0.3">
      <c r="A3321" s="16">
        <v>40613</v>
      </c>
      <c r="B3321" s="15">
        <v>17.48</v>
      </c>
      <c r="T3321" s="16">
        <v>40623</v>
      </c>
      <c r="U3321" s="15">
        <v>20.54</v>
      </c>
    </row>
    <row r="3322" spans="1:21" x14ac:dyDescent="0.3">
      <c r="A3322" s="16">
        <v>40612</v>
      </c>
      <c r="B3322" s="15">
        <v>17.55</v>
      </c>
      <c r="T3322" s="16">
        <v>40620</v>
      </c>
      <c r="U3322" s="15">
        <v>20.87</v>
      </c>
    </row>
    <row r="3323" spans="1:21" x14ac:dyDescent="0.3">
      <c r="A3323" s="16">
        <v>40611</v>
      </c>
      <c r="B3323" s="15">
        <v>17.68</v>
      </c>
      <c r="T3323" s="16">
        <v>40619</v>
      </c>
      <c r="U3323" s="15">
        <v>20.46</v>
      </c>
    </row>
    <row r="3324" spans="1:21" x14ac:dyDescent="0.3">
      <c r="A3324" s="16">
        <v>40610</v>
      </c>
      <c r="B3324" s="15">
        <v>17.670000000000002</v>
      </c>
      <c r="T3324" s="16">
        <v>40618</v>
      </c>
      <c r="U3324" s="15">
        <v>21.03</v>
      </c>
    </row>
    <row r="3325" spans="1:21" x14ac:dyDescent="0.3">
      <c r="A3325" s="16">
        <v>40609</v>
      </c>
      <c r="B3325" s="15">
        <v>17.690000000000001</v>
      </c>
      <c r="T3325" s="16">
        <v>40617</v>
      </c>
      <c r="U3325" s="15">
        <v>21</v>
      </c>
    </row>
    <row r="3326" spans="1:21" x14ac:dyDescent="0.3">
      <c r="A3326" s="16">
        <v>40606</v>
      </c>
      <c r="B3326" s="15">
        <v>17.71</v>
      </c>
      <c r="T3326" s="16">
        <v>40616</v>
      </c>
      <c r="U3326" s="15">
        <v>20.3</v>
      </c>
    </row>
    <row r="3327" spans="1:21" x14ac:dyDescent="0.3">
      <c r="A3327" s="16">
        <v>40605</v>
      </c>
      <c r="B3327" s="15">
        <v>17.28</v>
      </c>
      <c r="T3327" s="16">
        <v>40613</v>
      </c>
      <c r="U3327" s="15">
        <v>19.3</v>
      </c>
    </row>
    <row r="3328" spans="1:21" x14ac:dyDescent="0.3">
      <c r="A3328" s="16">
        <v>40604</v>
      </c>
      <c r="B3328" s="15">
        <v>17.38</v>
      </c>
      <c r="T3328" s="16">
        <v>40612</v>
      </c>
      <c r="U3328" s="15">
        <v>19.350000000000001</v>
      </c>
    </row>
    <row r="3329" spans="1:21" x14ac:dyDescent="0.3">
      <c r="A3329" s="16">
        <v>40603</v>
      </c>
      <c r="B3329" s="15">
        <v>17.23</v>
      </c>
      <c r="T3329" s="16">
        <v>40611</v>
      </c>
      <c r="U3329" s="15">
        <v>19.48</v>
      </c>
    </row>
    <row r="3330" spans="1:21" x14ac:dyDescent="0.3">
      <c r="A3330" s="16">
        <v>40602</v>
      </c>
      <c r="B3330" s="15">
        <v>17.260000000000002</v>
      </c>
      <c r="T3330" s="16">
        <v>40610</v>
      </c>
      <c r="U3330" s="15">
        <v>19.47</v>
      </c>
    </row>
    <row r="3331" spans="1:21" x14ac:dyDescent="0.3">
      <c r="A3331" s="16">
        <v>40599</v>
      </c>
      <c r="B3331" s="15">
        <v>17.11</v>
      </c>
      <c r="T3331" s="16">
        <v>40609</v>
      </c>
      <c r="U3331" s="15">
        <v>19.510000000000002</v>
      </c>
    </row>
    <row r="3332" spans="1:21" x14ac:dyDescent="0.3">
      <c r="A3332" s="16">
        <v>40598</v>
      </c>
      <c r="B3332" s="15">
        <v>17.079999999999998</v>
      </c>
      <c r="T3332" s="16">
        <v>40606</v>
      </c>
      <c r="U3332" s="15">
        <v>19.52</v>
      </c>
    </row>
    <row r="3333" spans="1:21" x14ac:dyDescent="0.3">
      <c r="A3333" s="16">
        <v>40597</v>
      </c>
      <c r="B3333" s="15">
        <v>16.91</v>
      </c>
      <c r="T3333" s="16">
        <v>40605</v>
      </c>
      <c r="U3333" s="15">
        <v>19.079999999999998</v>
      </c>
    </row>
    <row r="3334" spans="1:21" x14ac:dyDescent="0.3">
      <c r="A3334" s="16">
        <v>40596</v>
      </c>
      <c r="B3334" s="15">
        <v>16.899999999999999</v>
      </c>
      <c r="T3334" s="16">
        <v>40604</v>
      </c>
      <c r="U3334" s="15">
        <v>19.13</v>
      </c>
    </row>
    <row r="3335" spans="1:21" x14ac:dyDescent="0.3">
      <c r="A3335" s="16">
        <v>40595</v>
      </c>
      <c r="B3335" s="15">
        <v>16.77</v>
      </c>
      <c r="T3335" s="16">
        <v>40603</v>
      </c>
      <c r="U3335" s="15">
        <v>18.96</v>
      </c>
    </row>
    <row r="3336" spans="1:21" x14ac:dyDescent="0.3">
      <c r="A3336" s="16">
        <v>40592</v>
      </c>
      <c r="B3336" s="15">
        <v>16.48</v>
      </c>
      <c r="T3336" s="16">
        <v>40602</v>
      </c>
      <c r="U3336" s="15">
        <v>19</v>
      </c>
    </row>
    <row r="3337" spans="1:21" x14ac:dyDescent="0.3">
      <c r="A3337" s="16">
        <v>40591</v>
      </c>
      <c r="B3337" s="15">
        <v>16.420000000000002</v>
      </c>
      <c r="T3337" s="16">
        <v>40599</v>
      </c>
      <c r="U3337" s="15">
        <v>18.809999999999999</v>
      </c>
    </row>
    <row r="3338" spans="1:21" x14ac:dyDescent="0.3">
      <c r="A3338" s="16">
        <v>40590</v>
      </c>
      <c r="B3338" s="15">
        <v>16.260000000000002</v>
      </c>
      <c r="T3338" s="16">
        <v>40598</v>
      </c>
      <c r="U3338" s="15">
        <v>18.8</v>
      </c>
    </row>
    <row r="3339" spans="1:21" x14ac:dyDescent="0.3">
      <c r="A3339" s="16">
        <v>40589</v>
      </c>
      <c r="B3339" s="15">
        <v>16.23</v>
      </c>
      <c r="T3339" s="16">
        <v>40597</v>
      </c>
      <c r="U3339" s="15">
        <v>18.62</v>
      </c>
    </row>
    <row r="3340" spans="1:21" x14ac:dyDescent="0.3">
      <c r="A3340" s="16">
        <v>40588</v>
      </c>
      <c r="B3340" s="15">
        <v>16.350000000000001</v>
      </c>
      <c r="T3340" s="16">
        <v>40596</v>
      </c>
      <c r="U3340" s="15">
        <v>18.600000000000001</v>
      </c>
    </row>
    <row r="3341" spans="1:21" x14ac:dyDescent="0.3">
      <c r="A3341" s="16">
        <v>40585</v>
      </c>
      <c r="B3341" s="15">
        <v>16.350000000000001</v>
      </c>
      <c r="T3341" s="16">
        <v>40595</v>
      </c>
      <c r="U3341" s="15">
        <v>18.47</v>
      </c>
    </row>
    <row r="3342" spans="1:21" x14ac:dyDescent="0.3">
      <c r="A3342" s="16">
        <v>40584</v>
      </c>
      <c r="B3342" s="15">
        <v>16.16</v>
      </c>
      <c r="T3342" s="16">
        <v>40592</v>
      </c>
      <c r="U3342" s="15">
        <v>18.18</v>
      </c>
    </row>
    <row r="3343" spans="1:21" x14ac:dyDescent="0.3">
      <c r="A3343" s="16">
        <v>40583</v>
      </c>
      <c r="B3343" s="15">
        <v>16.16</v>
      </c>
      <c r="T3343" s="16">
        <v>40591</v>
      </c>
      <c r="U3343" s="15">
        <v>18.13</v>
      </c>
    </row>
    <row r="3344" spans="1:21" x14ac:dyDescent="0.3">
      <c r="A3344" s="16">
        <v>40582</v>
      </c>
      <c r="B3344" s="15">
        <v>16.18</v>
      </c>
      <c r="T3344" s="16">
        <v>40590</v>
      </c>
      <c r="U3344" s="15">
        <v>17.989999999999998</v>
      </c>
    </row>
    <row r="3345" spans="1:21" x14ac:dyDescent="0.3">
      <c r="A3345" s="16">
        <v>40581</v>
      </c>
      <c r="B3345" s="15">
        <v>16.12</v>
      </c>
      <c r="T3345" s="16">
        <v>40589</v>
      </c>
      <c r="U3345" s="15">
        <v>17.96</v>
      </c>
    </row>
    <row r="3346" spans="1:21" x14ac:dyDescent="0.3">
      <c r="A3346" s="16">
        <v>40578</v>
      </c>
      <c r="B3346" s="15">
        <v>16.2</v>
      </c>
      <c r="T3346" s="16">
        <v>40588</v>
      </c>
      <c r="U3346" s="15">
        <v>18.079999999999998</v>
      </c>
    </row>
    <row r="3347" spans="1:21" x14ac:dyDescent="0.3">
      <c r="A3347" s="16">
        <v>40577</v>
      </c>
      <c r="B3347" s="15">
        <v>16.170000000000002</v>
      </c>
      <c r="T3347" s="16">
        <v>40585</v>
      </c>
      <c r="U3347" s="15">
        <v>18.07</v>
      </c>
    </row>
    <row r="3348" spans="1:21" x14ac:dyDescent="0.3">
      <c r="A3348" s="16">
        <v>40576</v>
      </c>
      <c r="B3348" s="15">
        <v>16.489999999999998</v>
      </c>
      <c r="T3348" s="16">
        <v>40584</v>
      </c>
      <c r="U3348" s="15">
        <v>17.899999999999999</v>
      </c>
    </row>
    <row r="3349" spans="1:21" x14ac:dyDescent="0.3">
      <c r="A3349" s="16">
        <v>40575</v>
      </c>
      <c r="B3349" s="15">
        <v>16.329999999999998</v>
      </c>
      <c r="T3349" s="16">
        <v>40583</v>
      </c>
      <c r="U3349" s="15">
        <v>17.899999999999999</v>
      </c>
    </row>
    <row r="3350" spans="1:21" x14ac:dyDescent="0.3">
      <c r="A3350" s="16">
        <v>40574</v>
      </c>
      <c r="B3350" s="15">
        <v>16.46</v>
      </c>
      <c r="T3350" s="16">
        <v>40582</v>
      </c>
      <c r="U3350" s="15">
        <v>17.93</v>
      </c>
    </row>
    <row r="3351" spans="1:21" x14ac:dyDescent="0.3">
      <c r="A3351" s="16">
        <v>40571</v>
      </c>
      <c r="B3351" s="15">
        <v>16.239999999999998</v>
      </c>
      <c r="T3351" s="16">
        <v>40581</v>
      </c>
      <c r="U3351" s="15">
        <v>17.87</v>
      </c>
    </row>
    <row r="3352" spans="1:21" x14ac:dyDescent="0.3">
      <c r="A3352" s="16">
        <v>40570</v>
      </c>
      <c r="B3352" s="15">
        <v>16.21</v>
      </c>
      <c r="T3352" s="16">
        <v>40578</v>
      </c>
      <c r="U3352" s="15">
        <v>17.95</v>
      </c>
    </row>
    <row r="3353" spans="1:21" x14ac:dyDescent="0.3">
      <c r="A3353" s="16">
        <v>40569</v>
      </c>
      <c r="B3353" s="15">
        <v>16.39</v>
      </c>
      <c r="T3353" s="16">
        <v>40577</v>
      </c>
      <c r="U3353" s="15">
        <v>17.899999999999999</v>
      </c>
    </row>
    <row r="3354" spans="1:21" x14ac:dyDescent="0.3">
      <c r="A3354" s="16">
        <v>40568</v>
      </c>
      <c r="B3354" s="15">
        <v>16.36</v>
      </c>
      <c r="T3354" s="16">
        <v>40576</v>
      </c>
      <c r="U3354" s="15">
        <v>18.190000000000001</v>
      </c>
    </row>
    <row r="3355" spans="1:21" x14ac:dyDescent="0.3">
      <c r="A3355" s="16">
        <v>40567</v>
      </c>
      <c r="B3355" s="15">
        <v>16.05</v>
      </c>
      <c r="T3355" s="16">
        <v>40575</v>
      </c>
      <c r="U3355" s="15">
        <v>18</v>
      </c>
    </row>
    <row r="3356" spans="1:21" x14ac:dyDescent="0.3">
      <c r="A3356" s="16">
        <v>40564</v>
      </c>
      <c r="B3356" s="15">
        <v>15.94</v>
      </c>
      <c r="T3356" s="16">
        <v>40574</v>
      </c>
      <c r="U3356" s="15">
        <v>18.13</v>
      </c>
    </row>
    <row r="3357" spans="1:21" x14ac:dyDescent="0.3">
      <c r="A3357" s="16">
        <v>40563</v>
      </c>
      <c r="B3357" s="15">
        <v>15.81</v>
      </c>
      <c r="T3357" s="16">
        <v>40571</v>
      </c>
      <c r="U3357" s="15">
        <v>17.91</v>
      </c>
    </row>
    <row r="3358" spans="1:21" x14ac:dyDescent="0.3">
      <c r="A3358" s="16">
        <v>40562</v>
      </c>
      <c r="B3358" s="15">
        <v>15.82</v>
      </c>
      <c r="T3358" s="16">
        <v>40570</v>
      </c>
      <c r="U3358" s="15">
        <v>17.86</v>
      </c>
    </row>
    <row r="3359" spans="1:21" x14ac:dyDescent="0.3">
      <c r="A3359" s="16">
        <v>40561</v>
      </c>
      <c r="B3359" s="15">
        <v>16.05</v>
      </c>
      <c r="T3359" s="16">
        <v>40569</v>
      </c>
      <c r="U3359" s="15">
        <v>18.05</v>
      </c>
    </row>
    <row r="3360" spans="1:21" x14ac:dyDescent="0.3">
      <c r="A3360" s="16">
        <v>40560</v>
      </c>
      <c r="B3360" s="15">
        <v>16</v>
      </c>
      <c r="T3360" s="16">
        <v>40568</v>
      </c>
      <c r="U3360" s="15">
        <v>17.98</v>
      </c>
    </row>
    <row r="3361" spans="1:21" x14ac:dyDescent="0.3">
      <c r="A3361" s="16">
        <v>40557</v>
      </c>
      <c r="B3361" s="15">
        <v>15.93</v>
      </c>
      <c r="T3361" s="16">
        <v>40567</v>
      </c>
      <c r="U3361" s="15">
        <v>17.7</v>
      </c>
    </row>
    <row r="3362" spans="1:21" x14ac:dyDescent="0.3">
      <c r="A3362" s="16">
        <v>40556</v>
      </c>
      <c r="B3362" s="15">
        <v>15.71</v>
      </c>
      <c r="T3362" s="16">
        <v>40564</v>
      </c>
      <c r="U3362" s="15">
        <v>17.61</v>
      </c>
    </row>
    <row r="3363" spans="1:21" x14ac:dyDescent="0.3">
      <c r="A3363" s="16">
        <v>40555</v>
      </c>
      <c r="B3363" s="15">
        <v>15.66</v>
      </c>
      <c r="T3363" s="16">
        <v>40563</v>
      </c>
      <c r="U3363" s="15">
        <v>17.48</v>
      </c>
    </row>
    <row r="3364" spans="1:21" x14ac:dyDescent="0.3">
      <c r="A3364" s="16">
        <v>40554</v>
      </c>
      <c r="B3364" s="15">
        <v>15.73</v>
      </c>
      <c r="T3364" s="16">
        <v>40562</v>
      </c>
      <c r="U3364" s="15">
        <v>17.489999999999998</v>
      </c>
    </row>
    <row r="3365" spans="1:21" x14ac:dyDescent="0.3">
      <c r="A3365" s="16">
        <v>40553</v>
      </c>
      <c r="B3365" s="15">
        <v>15.64</v>
      </c>
      <c r="T3365" s="16">
        <v>40561</v>
      </c>
      <c r="U3365" s="15">
        <v>17.72</v>
      </c>
    </row>
    <row r="3366" spans="1:21" x14ac:dyDescent="0.3">
      <c r="A3366" s="16">
        <v>40550</v>
      </c>
      <c r="B3366" s="15">
        <v>16.059999999999999</v>
      </c>
      <c r="T3366" s="16">
        <v>40560</v>
      </c>
      <c r="U3366" s="15">
        <v>17.68</v>
      </c>
    </row>
    <row r="3367" spans="1:21" x14ac:dyDescent="0.3">
      <c r="A3367" s="16">
        <v>40549</v>
      </c>
      <c r="B3367" s="15">
        <v>16.11</v>
      </c>
      <c r="T3367" s="16">
        <v>40557</v>
      </c>
      <c r="U3367" s="15">
        <v>17.62</v>
      </c>
    </row>
    <row r="3368" spans="1:21" x14ac:dyDescent="0.3">
      <c r="A3368" s="16">
        <v>40548</v>
      </c>
      <c r="B3368" s="15">
        <v>15.91</v>
      </c>
      <c r="T3368" s="16">
        <v>40556</v>
      </c>
      <c r="U3368" s="15">
        <v>17.440000000000001</v>
      </c>
    </row>
    <row r="3369" spans="1:21" x14ac:dyDescent="0.3">
      <c r="A3369" s="16">
        <v>40547</v>
      </c>
      <c r="B3369" s="15">
        <v>15.79</v>
      </c>
      <c r="T3369" s="16">
        <v>40555</v>
      </c>
      <c r="U3369" s="15">
        <v>17.38</v>
      </c>
    </row>
    <row r="3370" spans="1:21" x14ac:dyDescent="0.3">
      <c r="A3370" s="16">
        <v>40546</v>
      </c>
      <c r="B3370" s="15">
        <v>15.6</v>
      </c>
      <c r="T3370" s="16">
        <v>40554</v>
      </c>
      <c r="U3370" s="15">
        <v>17.47</v>
      </c>
    </row>
    <row r="3371" spans="1:21" x14ac:dyDescent="0.3">
      <c r="A3371" s="16">
        <v>40543</v>
      </c>
      <c r="B3371" s="15">
        <v>15.6</v>
      </c>
      <c r="T3371" s="16">
        <v>40553</v>
      </c>
      <c r="U3371" s="15">
        <v>17.36</v>
      </c>
    </row>
    <row r="3372" spans="1:21" x14ac:dyDescent="0.3">
      <c r="A3372" s="16">
        <v>40542</v>
      </c>
      <c r="B3372" s="15">
        <v>15.58</v>
      </c>
      <c r="T3372" s="16">
        <v>40550</v>
      </c>
      <c r="U3372" s="15">
        <v>17.78</v>
      </c>
    </row>
    <row r="3373" spans="1:21" x14ac:dyDescent="0.3">
      <c r="A3373" s="16">
        <v>40541</v>
      </c>
      <c r="B3373" s="15">
        <v>15.76</v>
      </c>
      <c r="T3373" s="16">
        <v>40549</v>
      </c>
      <c r="U3373" s="15">
        <v>17.829999999999998</v>
      </c>
    </row>
    <row r="3374" spans="1:21" x14ac:dyDescent="0.3">
      <c r="A3374" s="16">
        <v>40536</v>
      </c>
      <c r="B3374" s="15">
        <v>15.57</v>
      </c>
      <c r="T3374" s="16">
        <v>40548</v>
      </c>
      <c r="U3374" s="15">
        <v>17.63</v>
      </c>
    </row>
    <row r="3375" spans="1:21" x14ac:dyDescent="0.3">
      <c r="A3375" s="16">
        <v>40535</v>
      </c>
      <c r="B3375" s="15">
        <v>15.55</v>
      </c>
      <c r="T3375" s="16">
        <v>40547</v>
      </c>
      <c r="U3375" s="15">
        <v>17.45</v>
      </c>
    </row>
    <row r="3376" spans="1:21" x14ac:dyDescent="0.3">
      <c r="A3376" s="16">
        <v>40534</v>
      </c>
      <c r="B3376" s="15">
        <v>15.72</v>
      </c>
      <c r="T3376" s="16">
        <v>40546</v>
      </c>
      <c r="U3376" s="15">
        <v>17.260000000000002</v>
      </c>
    </row>
    <row r="3377" spans="1:21" x14ac:dyDescent="0.3">
      <c r="A3377" s="16">
        <v>40533</v>
      </c>
      <c r="B3377" s="15">
        <v>15.57</v>
      </c>
      <c r="T3377" s="16">
        <v>40543</v>
      </c>
      <c r="U3377" s="15">
        <v>17.260000000000002</v>
      </c>
    </row>
    <row r="3378" spans="1:21" x14ac:dyDescent="0.3">
      <c r="A3378" s="16">
        <v>40532</v>
      </c>
      <c r="B3378" s="15">
        <v>15.59</v>
      </c>
      <c r="T3378" s="16">
        <v>40542</v>
      </c>
      <c r="U3378" s="15">
        <v>17.28</v>
      </c>
    </row>
    <row r="3379" spans="1:21" x14ac:dyDescent="0.3">
      <c r="A3379" s="16">
        <v>40529</v>
      </c>
      <c r="B3379" s="15">
        <v>15.67</v>
      </c>
      <c r="T3379" s="16">
        <v>40541</v>
      </c>
      <c r="U3379" s="15">
        <v>17.46</v>
      </c>
    </row>
    <row r="3380" spans="1:21" x14ac:dyDescent="0.3">
      <c r="A3380" s="16">
        <v>40528</v>
      </c>
      <c r="B3380" s="15">
        <v>15.96</v>
      </c>
      <c r="T3380" s="16">
        <v>40536</v>
      </c>
      <c r="U3380" s="15">
        <v>17.27</v>
      </c>
    </row>
    <row r="3381" spans="1:21" x14ac:dyDescent="0.3">
      <c r="A3381" s="16">
        <v>40527</v>
      </c>
      <c r="B3381" s="15">
        <v>16.11</v>
      </c>
      <c r="T3381" s="16">
        <v>40535</v>
      </c>
      <c r="U3381" s="15">
        <v>17.25</v>
      </c>
    </row>
    <row r="3382" spans="1:21" x14ac:dyDescent="0.3">
      <c r="A3382" s="16">
        <v>40526</v>
      </c>
      <c r="B3382" s="15">
        <v>16.25</v>
      </c>
      <c r="T3382" s="16">
        <v>40534</v>
      </c>
      <c r="U3382" s="15">
        <v>17.420000000000002</v>
      </c>
    </row>
    <row r="3383" spans="1:21" x14ac:dyDescent="0.3">
      <c r="A3383" s="16">
        <v>40525</v>
      </c>
      <c r="B3383" s="15">
        <v>16.329999999999998</v>
      </c>
      <c r="T3383" s="16">
        <v>40533</v>
      </c>
      <c r="U3383" s="15">
        <v>16.37</v>
      </c>
    </row>
    <row r="3384" spans="1:21" x14ac:dyDescent="0.3">
      <c r="A3384" s="16">
        <v>40522</v>
      </c>
      <c r="B3384" s="15">
        <v>16.37</v>
      </c>
      <c r="T3384" s="16">
        <v>40532</v>
      </c>
      <c r="U3384" s="15">
        <v>16.39</v>
      </c>
    </row>
    <row r="3385" spans="1:21" x14ac:dyDescent="0.3">
      <c r="A3385" s="16">
        <v>40521</v>
      </c>
      <c r="B3385" s="15">
        <v>16.309999999999999</v>
      </c>
      <c r="T3385" s="16">
        <v>40529</v>
      </c>
      <c r="U3385" s="15">
        <v>16.47</v>
      </c>
    </row>
    <row r="3386" spans="1:21" x14ac:dyDescent="0.3">
      <c r="A3386" s="16">
        <v>40520</v>
      </c>
      <c r="B3386" s="15">
        <v>16.45</v>
      </c>
      <c r="T3386" s="16">
        <v>40528</v>
      </c>
      <c r="U3386" s="15">
        <v>16.739999999999998</v>
      </c>
    </row>
    <row r="3387" spans="1:21" x14ac:dyDescent="0.3">
      <c r="A3387" s="16">
        <v>40519</v>
      </c>
      <c r="B3387" s="15">
        <v>16.559999999999999</v>
      </c>
      <c r="T3387" s="16">
        <v>40527</v>
      </c>
      <c r="U3387" s="15">
        <v>16.93</v>
      </c>
    </row>
    <row r="3388" spans="1:21" x14ac:dyDescent="0.3">
      <c r="A3388" s="16">
        <v>40518</v>
      </c>
      <c r="B3388" s="15">
        <v>16.649999999999999</v>
      </c>
      <c r="T3388" s="16">
        <v>40526</v>
      </c>
      <c r="U3388" s="15">
        <v>17.05</v>
      </c>
    </row>
    <row r="3389" spans="1:21" x14ac:dyDescent="0.3">
      <c r="A3389" s="16">
        <v>40515</v>
      </c>
      <c r="B3389" s="15">
        <v>16.5</v>
      </c>
      <c r="T3389" s="16">
        <v>40525</v>
      </c>
      <c r="U3389" s="15">
        <v>17.149999999999999</v>
      </c>
    </row>
    <row r="3390" spans="1:21" x14ac:dyDescent="0.3">
      <c r="A3390" s="16">
        <v>40514</v>
      </c>
      <c r="B3390" s="15">
        <v>16.43</v>
      </c>
      <c r="T3390" s="16">
        <v>40522</v>
      </c>
      <c r="U3390" s="15">
        <v>17.16</v>
      </c>
    </row>
    <row r="3391" spans="1:21" x14ac:dyDescent="0.3">
      <c r="A3391" s="16">
        <v>40513</v>
      </c>
      <c r="B3391" s="15">
        <v>16.600000000000001</v>
      </c>
      <c r="T3391" s="16">
        <v>40521</v>
      </c>
      <c r="U3391" s="15">
        <v>17.100000000000001</v>
      </c>
    </row>
    <row r="3392" spans="1:21" x14ac:dyDescent="0.3">
      <c r="A3392" s="16">
        <v>40512</v>
      </c>
      <c r="B3392" s="15">
        <v>16.55</v>
      </c>
      <c r="T3392" s="16">
        <v>40520</v>
      </c>
      <c r="U3392" s="15">
        <v>17.239999999999998</v>
      </c>
    </row>
    <row r="3393" spans="1:21" x14ac:dyDescent="0.3">
      <c r="A3393" s="16">
        <v>40511</v>
      </c>
      <c r="B3393" s="15">
        <v>16.78</v>
      </c>
      <c r="T3393" s="16">
        <v>40519</v>
      </c>
      <c r="U3393" s="15">
        <v>17.350000000000001</v>
      </c>
    </row>
    <row r="3394" spans="1:21" x14ac:dyDescent="0.3">
      <c r="A3394" s="16">
        <v>40508</v>
      </c>
      <c r="B3394" s="15">
        <v>16.89</v>
      </c>
      <c r="T3394" s="16">
        <v>40518</v>
      </c>
      <c r="U3394" s="15">
        <v>17.440000000000001</v>
      </c>
    </row>
    <row r="3395" spans="1:21" x14ac:dyDescent="0.3">
      <c r="A3395" s="16">
        <v>40507</v>
      </c>
      <c r="B3395" s="15">
        <v>16.91</v>
      </c>
      <c r="T3395" s="16">
        <v>40515</v>
      </c>
      <c r="U3395" s="15">
        <v>17.29</v>
      </c>
    </row>
    <row r="3396" spans="1:21" x14ac:dyDescent="0.3">
      <c r="A3396" s="16">
        <v>40506</v>
      </c>
      <c r="B3396" s="15">
        <v>16.98</v>
      </c>
      <c r="T3396" s="16">
        <v>40514</v>
      </c>
      <c r="U3396" s="15">
        <v>17.22</v>
      </c>
    </row>
    <row r="3397" spans="1:21" x14ac:dyDescent="0.3">
      <c r="A3397" s="16">
        <v>40505</v>
      </c>
      <c r="B3397" s="15">
        <v>16.850000000000001</v>
      </c>
      <c r="T3397" s="16">
        <v>40513</v>
      </c>
      <c r="U3397" s="15">
        <v>17.39</v>
      </c>
    </row>
    <row r="3398" spans="1:21" x14ac:dyDescent="0.3">
      <c r="A3398" s="16">
        <v>40504</v>
      </c>
      <c r="B3398" s="15">
        <v>16.920000000000002</v>
      </c>
      <c r="T3398" s="16">
        <v>40512</v>
      </c>
      <c r="U3398" s="15">
        <v>17.34</v>
      </c>
    </row>
    <row r="3399" spans="1:21" x14ac:dyDescent="0.3">
      <c r="A3399" s="16">
        <v>40501</v>
      </c>
      <c r="B3399" s="15">
        <v>16.79</v>
      </c>
      <c r="T3399" s="16">
        <v>40511</v>
      </c>
      <c r="U3399" s="15">
        <v>17.57</v>
      </c>
    </row>
    <row r="3400" spans="1:21" x14ac:dyDescent="0.3">
      <c r="A3400" s="16">
        <v>40500</v>
      </c>
      <c r="B3400" s="15">
        <v>16.77</v>
      </c>
      <c r="T3400" s="16">
        <v>40508</v>
      </c>
      <c r="U3400" s="15">
        <v>17.68</v>
      </c>
    </row>
    <row r="3401" spans="1:21" x14ac:dyDescent="0.3">
      <c r="A3401" s="16">
        <v>40499</v>
      </c>
      <c r="B3401" s="15">
        <v>16.690000000000001</v>
      </c>
      <c r="T3401" s="16">
        <v>40507</v>
      </c>
      <c r="U3401" s="15">
        <v>17.7</v>
      </c>
    </row>
    <row r="3402" spans="1:21" x14ac:dyDescent="0.3">
      <c r="A3402" s="16">
        <v>40498</v>
      </c>
      <c r="B3402" s="15">
        <v>16.43</v>
      </c>
      <c r="T3402" s="16">
        <v>40506</v>
      </c>
      <c r="U3402" s="15">
        <v>17.78</v>
      </c>
    </row>
    <row r="3403" spans="1:21" x14ac:dyDescent="0.3">
      <c r="A3403" s="16">
        <v>40497</v>
      </c>
      <c r="B3403" s="15">
        <v>16.96</v>
      </c>
      <c r="T3403" s="16">
        <v>40505</v>
      </c>
      <c r="U3403" s="15">
        <v>17.649999999999999</v>
      </c>
    </row>
    <row r="3404" spans="1:21" x14ac:dyDescent="0.3">
      <c r="A3404" s="16">
        <v>40494</v>
      </c>
      <c r="B3404" s="15">
        <v>16.73</v>
      </c>
      <c r="T3404" s="16">
        <v>40504</v>
      </c>
      <c r="U3404" s="15">
        <v>17.7</v>
      </c>
    </row>
    <row r="3405" spans="1:21" x14ac:dyDescent="0.3">
      <c r="A3405" s="16">
        <v>40493</v>
      </c>
      <c r="B3405" s="15">
        <v>16.66</v>
      </c>
      <c r="T3405" s="16">
        <v>40501</v>
      </c>
      <c r="U3405" s="15">
        <v>17.57</v>
      </c>
    </row>
    <row r="3406" spans="1:21" x14ac:dyDescent="0.3">
      <c r="A3406" s="16">
        <v>40492</v>
      </c>
      <c r="B3406" s="15">
        <v>16.309999999999999</v>
      </c>
      <c r="T3406" s="16">
        <v>40500</v>
      </c>
      <c r="U3406" s="15">
        <v>17.55</v>
      </c>
    </row>
    <row r="3407" spans="1:21" x14ac:dyDescent="0.3">
      <c r="A3407" s="16">
        <v>40491</v>
      </c>
      <c r="B3407" s="15">
        <v>16.11</v>
      </c>
      <c r="T3407" s="16">
        <v>40499</v>
      </c>
      <c r="U3407" s="15">
        <v>17.47</v>
      </c>
    </row>
    <row r="3408" spans="1:21" x14ac:dyDescent="0.3">
      <c r="A3408" s="16">
        <v>40490</v>
      </c>
      <c r="B3408" s="15">
        <v>16.07</v>
      </c>
      <c r="T3408" s="16">
        <v>40498</v>
      </c>
      <c r="U3408" s="15">
        <v>17.21</v>
      </c>
    </row>
    <row r="3409" spans="1:21" x14ac:dyDescent="0.3">
      <c r="A3409" s="16">
        <v>40487</v>
      </c>
      <c r="B3409" s="15">
        <v>16.350000000000001</v>
      </c>
      <c r="T3409" s="16">
        <v>40497</v>
      </c>
      <c r="U3409" s="15">
        <v>17.739999999999998</v>
      </c>
    </row>
    <row r="3410" spans="1:21" x14ac:dyDescent="0.3">
      <c r="A3410" s="16">
        <v>40486</v>
      </c>
      <c r="B3410" s="15">
        <v>16.23</v>
      </c>
      <c r="T3410" s="16">
        <v>40494</v>
      </c>
      <c r="U3410" s="15">
        <v>17.489999999999998</v>
      </c>
    </row>
    <row r="3411" spans="1:21" x14ac:dyDescent="0.3">
      <c r="A3411" s="16">
        <v>40485</v>
      </c>
      <c r="B3411" s="15">
        <v>16.53</v>
      </c>
      <c r="T3411" s="16">
        <v>40493</v>
      </c>
      <c r="U3411" s="15">
        <v>17.45</v>
      </c>
    </row>
    <row r="3412" spans="1:21" x14ac:dyDescent="0.3">
      <c r="A3412" s="16">
        <v>40484</v>
      </c>
      <c r="B3412" s="15">
        <v>16.55</v>
      </c>
      <c r="T3412" s="16">
        <v>40492</v>
      </c>
      <c r="U3412" s="15">
        <v>17.14</v>
      </c>
    </row>
    <row r="3413" spans="1:21" x14ac:dyDescent="0.3">
      <c r="A3413" s="16">
        <v>40483</v>
      </c>
      <c r="B3413" s="15">
        <v>16.52</v>
      </c>
      <c r="T3413" s="16">
        <v>40491</v>
      </c>
      <c r="U3413" s="15">
        <v>16.940000000000001</v>
      </c>
    </row>
    <row r="3414" spans="1:21" x14ac:dyDescent="0.3">
      <c r="A3414" s="16">
        <v>40480</v>
      </c>
      <c r="B3414" s="15">
        <v>16.440000000000001</v>
      </c>
      <c r="T3414" s="16">
        <v>40490</v>
      </c>
      <c r="U3414" s="15">
        <v>16.920000000000002</v>
      </c>
    </row>
    <row r="3415" spans="1:21" x14ac:dyDescent="0.3">
      <c r="A3415" s="16">
        <v>40479</v>
      </c>
      <c r="B3415" s="15">
        <v>16.75</v>
      </c>
      <c r="T3415" s="16">
        <v>40487</v>
      </c>
      <c r="U3415" s="15">
        <v>17.170000000000002</v>
      </c>
    </row>
    <row r="3416" spans="1:21" x14ac:dyDescent="0.3">
      <c r="A3416" s="16">
        <v>40478</v>
      </c>
      <c r="B3416" s="15">
        <v>17.03</v>
      </c>
      <c r="T3416" s="16">
        <v>40486</v>
      </c>
      <c r="U3416" s="15">
        <v>17.079999999999998</v>
      </c>
    </row>
    <row r="3417" spans="1:21" x14ac:dyDescent="0.3">
      <c r="A3417" s="16">
        <v>40477</v>
      </c>
      <c r="B3417" s="15">
        <v>16.920000000000002</v>
      </c>
      <c r="T3417" s="16">
        <v>40485</v>
      </c>
      <c r="U3417" s="15">
        <v>17.34</v>
      </c>
    </row>
    <row r="3418" spans="1:21" x14ac:dyDescent="0.3">
      <c r="A3418" s="16">
        <v>40476</v>
      </c>
      <c r="B3418" s="15">
        <v>17.12</v>
      </c>
      <c r="T3418" s="16">
        <v>40484</v>
      </c>
      <c r="U3418" s="15">
        <v>17.36</v>
      </c>
    </row>
    <row r="3419" spans="1:21" x14ac:dyDescent="0.3">
      <c r="A3419" s="16">
        <v>40473</v>
      </c>
      <c r="B3419" s="15">
        <v>17.03</v>
      </c>
      <c r="T3419" s="16">
        <v>40483</v>
      </c>
      <c r="U3419" s="15">
        <v>17.43</v>
      </c>
    </row>
    <row r="3420" spans="1:21" x14ac:dyDescent="0.3">
      <c r="A3420" s="16">
        <v>40472</v>
      </c>
      <c r="B3420" s="15">
        <v>16.82</v>
      </c>
      <c r="T3420" s="16">
        <v>40480</v>
      </c>
      <c r="U3420" s="15">
        <v>17.350000000000001</v>
      </c>
    </row>
    <row r="3421" spans="1:21" x14ac:dyDescent="0.3">
      <c r="A3421" s="16">
        <v>40471</v>
      </c>
      <c r="B3421" s="15">
        <v>17.14</v>
      </c>
      <c r="T3421" s="16">
        <v>40479</v>
      </c>
      <c r="U3421" s="15">
        <v>17.66</v>
      </c>
    </row>
    <row r="3422" spans="1:21" x14ac:dyDescent="0.3">
      <c r="A3422" s="16">
        <v>40470</v>
      </c>
      <c r="B3422" s="15">
        <v>17.03</v>
      </c>
      <c r="T3422" s="16">
        <v>40478</v>
      </c>
      <c r="U3422" s="15">
        <v>17.97</v>
      </c>
    </row>
    <row r="3423" spans="1:21" x14ac:dyDescent="0.3">
      <c r="A3423" s="16">
        <v>40469</v>
      </c>
      <c r="B3423" s="15">
        <v>17.39</v>
      </c>
      <c r="T3423" s="16">
        <v>40477</v>
      </c>
      <c r="U3423" s="15">
        <v>17.86</v>
      </c>
    </row>
    <row r="3424" spans="1:21" x14ac:dyDescent="0.3">
      <c r="A3424" s="16">
        <v>40466</v>
      </c>
      <c r="B3424" s="15">
        <v>17.47</v>
      </c>
      <c r="T3424" s="16">
        <v>40476</v>
      </c>
      <c r="U3424" s="15">
        <v>18.04</v>
      </c>
    </row>
    <row r="3425" spans="1:21" x14ac:dyDescent="0.3">
      <c r="A3425" s="16">
        <v>40465</v>
      </c>
      <c r="B3425" s="15">
        <v>17.55</v>
      </c>
      <c r="T3425" s="16">
        <v>40473</v>
      </c>
      <c r="U3425" s="15">
        <v>17.95</v>
      </c>
    </row>
    <row r="3426" spans="1:21" x14ac:dyDescent="0.3">
      <c r="A3426" s="16">
        <v>40464</v>
      </c>
      <c r="B3426" s="15">
        <v>17.670000000000002</v>
      </c>
      <c r="T3426" s="16">
        <v>40472</v>
      </c>
      <c r="U3426" s="15">
        <v>17.809999999999999</v>
      </c>
    </row>
    <row r="3427" spans="1:21" x14ac:dyDescent="0.3">
      <c r="A3427" s="16">
        <v>40463</v>
      </c>
      <c r="B3427" s="15">
        <v>17.78</v>
      </c>
      <c r="T3427" s="16">
        <v>40471</v>
      </c>
      <c r="U3427" s="15">
        <v>18.14</v>
      </c>
    </row>
    <row r="3428" spans="1:21" x14ac:dyDescent="0.3">
      <c r="A3428" s="16">
        <v>40462</v>
      </c>
      <c r="B3428" s="15">
        <v>17.86</v>
      </c>
      <c r="T3428" s="16">
        <v>40470</v>
      </c>
      <c r="U3428" s="15">
        <v>18.03</v>
      </c>
    </row>
    <row r="3429" spans="1:21" x14ac:dyDescent="0.3">
      <c r="A3429" s="16">
        <v>40459</v>
      </c>
      <c r="B3429" s="15">
        <v>17.55</v>
      </c>
      <c r="T3429" s="16">
        <v>40469</v>
      </c>
      <c r="U3429" s="15">
        <v>18.32</v>
      </c>
    </row>
    <row r="3430" spans="1:21" x14ac:dyDescent="0.3">
      <c r="A3430" s="16">
        <v>40458</v>
      </c>
      <c r="B3430" s="15">
        <v>17.45</v>
      </c>
      <c r="T3430" s="16">
        <v>40466</v>
      </c>
      <c r="U3430" s="15">
        <v>18.399999999999999</v>
      </c>
    </row>
    <row r="3431" spans="1:21" x14ac:dyDescent="0.3">
      <c r="A3431" s="16">
        <v>40457</v>
      </c>
      <c r="B3431" s="15">
        <v>17.54</v>
      </c>
      <c r="T3431" s="16">
        <v>40465</v>
      </c>
      <c r="U3431" s="15">
        <v>18.45</v>
      </c>
    </row>
    <row r="3432" spans="1:21" x14ac:dyDescent="0.3">
      <c r="A3432" s="16">
        <v>40456</v>
      </c>
      <c r="B3432" s="15">
        <v>17.53</v>
      </c>
      <c r="T3432" s="16">
        <v>40464</v>
      </c>
      <c r="U3432" s="15">
        <v>18.57</v>
      </c>
    </row>
    <row r="3433" spans="1:21" x14ac:dyDescent="0.3">
      <c r="A3433" s="16">
        <v>40455</v>
      </c>
      <c r="B3433" s="15">
        <v>17.190000000000001</v>
      </c>
      <c r="T3433" s="16">
        <v>40463</v>
      </c>
      <c r="U3433" s="15">
        <v>18.690000000000001</v>
      </c>
    </row>
    <row r="3434" spans="1:21" x14ac:dyDescent="0.3">
      <c r="A3434" s="16">
        <v>40452</v>
      </c>
      <c r="B3434" s="15">
        <v>17.329999999999998</v>
      </c>
      <c r="T3434" s="16">
        <v>40462</v>
      </c>
      <c r="U3434" s="15">
        <v>18.79</v>
      </c>
    </row>
    <row r="3435" spans="1:21" x14ac:dyDescent="0.3">
      <c r="A3435" s="16">
        <v>40451</v>
      </c>
      <c r="B3435" s="15">
        <v>17.36</v>
      </c>
      <c r="T3435" s="16">
        <v>40459</v>
      </c>
      <c r="U3435" s="15">
        <v>18.48</v>
      </c>
    </row>
    <row r="3436" spans="1:21" x14ac:dyDescent="0.3">
      <c r="A3436" s="16">
        <v>40450</v>
      </c>
      <c r="B3436" s="15">
        <v>17.62</v>
      </c>
      <c r="T3436" s="16">
        <v>40458</v>
      </c>
      <c r="U3436" s="15">
        <v>18.38</v>
      </c>
    </row>
    <row r="3437" spans="1:21" x14ac:dyDescent="0.3">
      <c r="A3437" s="16">
        <v>40449</v>
      </c>
      <c r="B3437" s="15">
        <v>17.61</v>
      </c>
      <c r="T3437" s="16">
        <v>40457</v>
      </c>
      <c r="U3437" s="15">
        <v>18.48</v>
      </c>
    </row>
    <row r="3438" spans="1:21" x14ac:dyDescent="0.3">
      <c r="A3438" s="16">
        <v>40448</v>
      </c>
      <c r="B3438" s="15">
        <v>17.32</v>
      </c>
      <c r="T3438" s="16">
        <v>40456</v>
      </c>
      <c r="U3438" s="15">
        <v>18.48</v>
      </c>
    </row>
    <row r="3439" spans="1:21" x14ac:dyDescent="0.3">
      <c r="A3439" s="16">
        <v>40445</v>
      </c>
      <c r="B3439" s="15">
        <v>17.25</v>
      </c>
      <c r="T3439" s="16">
        <v>40455</v>
      </c>
      <c r="U3439" s="15">
        <v>18.100000000000001</v>
      </c>
    </row>
    <row r="3440" spans="1:21" x14ac:dyDescent="0.3">
      <c r="A3440" s="16">
        <v>40444</v>
      </c>
      <c r="B3440" s="15">
        <v>16.79</v>
      </c>
      <c r="T3440" s="16">
        <v>40452</v>
      </c>
      <c r="U3440" s="15">
        <v>18.239999999999998</v>
      </c>
    </row>
    <row r="3441" spans="1:21" x14ac:dyDescent="0.3">
      <c r="A3441" s="16">
        <v>40443</v>
      </c>
      <c r="B3441" s="15">
        <v>16.940000000000001</v>
      </c>
      <c r="T3441" s="16">
        <v>40451</v>
      </c>
      <c r="U3441" s="15">
        <v>18.34</v>
      </c>
    </row>
    <row r="3442" spans="1:21" x14ac:dyDescent="0.3">
      <c r="A3442" s="16">
        <v>40442</v>
      </c>
      <c r="B3442" s="15">
        <v>16.829999999999998</v>
      </c>
      <c r="T3442" s="16">
        <v>40450</v>
      </c>
      <c r="U3442" s="15">
        <v>18.54</v>
      </c>
    </row>
    <row r="3443" spans="1:21" x14ac:dyDescent="0.3">
      <c r="A3443" s="16">
        <v>40441</v>
      </c>
      <c r="B3443" s="15">
        <v>16.95</v>
      </c>
      <c r="T3443" s="16">
        <v>40449</v>
      </c>
      <c r="U3443" s="15">
        <v>18.53</v>
      </c>
    </row>
    <row r="3444" spans="1:21" x14ac:dyDescent="0.3">
      <c r="A3444" s="16">
        <v>40438</v>
      </c>
      <c r="B3444" s="15">
        <v>17.29</v>
      </c>
      <c r="T3444" s="16">
        <v>40448</v>
      </c>
      <c r="U3444" s="15">
        <v>18.25</v>
      </c>
    </row>
    <row r="3445" spans="1:21" x14ac:dyDescent="0.3">
      <c r="A3445" s="16">
        <v>40437</v>
      </c>
      <c r="B3445" s="15">
        <v>17.239999999999998</v>
      </c>
      <c r="T3445" s="16">
        <v>40445</v>
      </c>
      <c r="U3445" s="15">
        <v>18.16</v>
      </c>
    </row>
    <row r="3446" spans="1:21" x14ac:dyDescent="0.3">
      <c r="A3446" s="16">
        <v>40436</v>
      </c>
      <c r="B3446" s="15">
        <v>17.399999999999999</v>
      </c>
      <c r="T3446" s="16">
        <v>40444</v>
      </c>
      <c r="U3446" s="15">
        <v>17.7</v>
      </c>
    </row>
    <row r="3447" spans="1:21" x14ac:dyDescent="0.3">
      <c r="A3447" s="16">
        <v>40435</v>
      </c>
      <c r="B3447" s="15">
        <v>17.25</v>
      </c>
      <c r="T3447" s="16">
        <v>40443</v>
      </c>
      <c r="U3447" s="15">
        <v>17.87</v>
      </c>
    </row>
    <row r="3448" spans="1:21" x14ac:dyDescent="0.3">
      <c r="A3448" s="16">
        <v>40434</v>
      </c>
      <c r="B3448" s="15">
        <v>17.28</v>
      </c>
      <c r="T3448" s="16">
        <v>40442</v>
      </c>
      <c r="U3448" s="15">
        <v>17.79</v>
      </c>
    </row>
    <row r="3449" spans="1:21" x14ac:dyDescent="0.3">
      <c r="A3449" s="16">
        <v>40431</v>
      </c>
      <c r="B3449" s="15">
        <v>17.260000000000002</v>
      </c>
      <c r="T3449" s="16">
        <v>40441</v>
      </c>
      <c r="U3449" s="15">
        <v>17.920000000000002</v>
      </c>
    </row>
    <row r="3450" spans="1:21" x14ac:dyDescent="0.3">
      <c r="A3450" s="16">
        <v>40430</v>
      </c>
      <c r="B3450" s="15">
        <v>17.489999999999998</v>
      </c>
      <c r="T3450" s="16">
        <v>40438</v>
      </c>
      <c r="U3450" s="15">
        <v>18.2</v>
      </c>
    </row>
    <row r="3451" spans="1:21" x14ac:dyDescent="0.3">
      <c r="A3451" s="16">
        <v>40429</v>
      </c>
      <c r="B3451" s="15">
        <v>17.600000000000001</v>
      </c>
      <c r="T3451" s="16">
        <v>40437</v>
      </c>
      <c r="U3451" s="15">
        <v>18.14</v>
      </c>
    </row>
    <row r="3452" spans="1:21" x14ac:dyDescent="0.3">
      <c r="A3452" s="16">
        <v>40428</v>
      </c>
      <c r="B3452" s="15">
        <v>17.7</v>
      </c>
      <c r="T3452" s="16">
        <v>40436</v>
      </c>
      <c r="U3452" s="15">
        <v>18.309999999999999</v>
      </c>
    </row>
    <row r="3453" spans="1:21" x14ac:dyDescent="0.3">
      <c r="A3453" s="16">
        <v>40427</v>
      </c>
      <c r="B3453" s="15">
        <v>17.68</v>
      </c>
      <c r="T3453" s="16">
        <v>40435</v>
      </c>
      <c r="U3453" s="15">
        <v>18.149999999999999</v>
      </c>
    </row>
    <row r="3454" spans="1:21" x14ac:dyDescent="0.3">
      <c r="A3454" s="16">
        <v>40424</v>
      </c>
      <c r="B3454" s="15">
        <v>17.71</v>
      </c>
      <c r="T3454" s="16">
        <v>40434</v>
      </c>
      <c r="U3454" s="15">
        <v>18.23</v>
      </c>
    </row>
    <row r="3455" spans="1:21" x14ac:dyDescent="0.3">
      <c r="A3455" s="16">
        <v>40423</v>
      </c>
      <c r="B3455" s="15">
        <v>17.739999999999998</v>
      </c>
      <c r="T3455" s="16">
        <v>40431</v>
      </c>
      <c r="U3455" s="15">
        <v>18.21</v>
      </c>
    </row>
    <row r="3456" spans="1:21" x14ac:dyDescent="0.3">
      <c r="A3456" s="16">
        <v>40422</v>
      </c>
      <c r="B3456" s="15">
        <v>17.309999999999999</v>
      </c>
      <c r="T3456" s="16">
        <v>40430</v>
      </c>
      <c r="U3456" s="15">
        <v>18.36</v>
      </c>
    </row>
    <row r="3457" spans="1:21" x14ac:dyDescent="0.3">
      <c r="A3457" s="16">
        <v>40421</v>
      </c>
      <c r="B3457" s="15">
        <v>17.190000000000001</v>
      </c>
      <c r="T3457" s="16">
        <v>40429</v>
      </c>
      <c r="U3457" s="15">
        <v>18.47</v>
      </c>
    </row>
    <row r="3458" spans="1:21" x14ac:dyDescent="0.3">
      <c r="A3458" s="16">
        <v>40420</v>
      </c>
      <c r="B3458" s="15">
        <v>17.38</v>
      </c>
      <c r="T3458" s="16">
        <v>40428</v>
      </c>
      <c r="U3458" s="15">
        <v>18.57</v>
      </c>
    </row>
    <row r="3459" spans="1:21" x14ac:dyDescent="0.3">
      <c r="A3459" s="16">
        <v>40417</v>
      </c>
      <c r="B3459" s="15">
        <v>17.21</v>
      </c>
      <c r="T3459" s="16">
        <v>40427</v>
      </c>
      <c r="U3459" s="15">
        <v>18.53</v>
      </c>
    </row>
    <row r="3460" spans="1:21" x14ac:dyDescent="0.3">
      <c r="A3460" s="16">
        <v>40416</v>
      </c>
      <c r="B3460" s="15">
        <v>17.170000000000002</v>
      </c>
      <c r="T3460" s="16">
        <v>40424</v>
      </c>
      <c r="U3460" s="15">
        <v>18.600000000000001</v>
      </c>
    </row>
    <row r="3461" spans="1:21" x14ac:dyDescent="0.3">
      <c r="A3461" s="16">
        <v>40415</v>
      </c>
      <c r="B3461" s="15">
        <v>17.3</v>
      </c>
      <c r="T3461" s="16">
        <v>40423</v>
      </c>
      <c r="U3461" s="15">
        <v>18.579999999999998</v>
      </c>
    </row>
    <row r="3462" spans="1:21" x14ac:dyDescent="0.3">
      <c r="A3462" s="16">
        <v>40414</v>
      </c>
      <c r="B3462" s="15">
        <v>16.84</v>
      </c>
      <c r="T3462" s="16">
        <v>40422</v>
      </c>
      <c r="U3462" s="15">
        <v>18.21</v>
      </c>
    </row>
    <row r="3463" spans="1:21" x14ac:dyDescent="0.3">
      <c r="A3463" s="16">
        <v>40413</v>
      </c>
      <c r="B3463" s="15">
        <v>16.7</v>
      </c>
      <c r="T3463" s="16">
        <v>40421</v>
      </c>
      <c r="U3463" s="15">
        <v>18.100000000000001</v>
      </c>
    </row>
    <row r="3464" spans="1:21" x14ac:dyDescent="0.3">
      <c r="A3464" s="16">
        <v>40410</v>
      </c>
      <c r="B3464" s="15">
        <v>16.98</v>
      </c>
      <c r="T3464" s="16">
        <v>40420</v>
      </c>
      <c r="U3464" s="15">
        <v>18.260000000000002</v>
      </c>
    </row>
    <row r="3465" spans="1:21" x14ac:dyDescent="0.3">
      <c r="A3465" s="16">
        <v>40409</v>
      </c>
      <c r="B3465" s="15">
        <v>16.86</v>
      </c>
      <c r="T3465" s="16">
        <v>40417</v>
      </c>
      <c r="U3465" s="15">
        <v>18.11</v>
      </c>
    </row>
    <row r="3466" spans="1:21" x14ac:dyDescent="0.3">
      <c r="A3466" s="16">
        <v>40408</v>
      </c>
      <c r="B3466" s="15">
        <v>16.32</v>
      </c>
      <c r="T3466" s="16">
        <v>40416</v>
      </c>
      <c r="U3466" s="15">
        <v>18.079999999999998</v>
      </c>
    </row>
    <row r="3467" spans="1:21" x14ac:dyDescent="0.3">
      <c r="A3467" s="16">
        <v>40407</v>
      </c>
      <c r="B3467" s="15">
        <v>16.420000000000002</v>
      </c>
      <c r="T3467" s="16">
        <v>40415</v>
      </c>
      <c r="U3467" s="15">
        <v>18.2</v>
      </c>
    </row>
    <row r="3468" spans="1:21" x14ac:dyDescent="0.3">
      <c r="A3468" s="16">
        <v>40406</v>
      </c>
      <c r="B3468" s="15">
        <v>16.32</v>
      </c>
      <c r="T3468" s="16">
        <v>40414</v>
      </c>
      <c r="U3468" s="15">
        <v>17.71</v>
      </c>
    </row>
    <row r="3469" spans="1:21" x14ac:dyDescent="0.3">
      <c r="A3469" s="16">
        <v>40403</v>
      </c>
      <c r="B3469" s="15">
        <v>16.41</v>
      </c>
      <c r="T3469" s="16">
        <v>40413</v>
      </c>
      <c r="U3469" s="15">
        <v>17.600000000000001</v>
      </c>
    </row>
    <row r="3470" spans="1:21" x14ac:dyDescent="0.3">
      <c r="A3470" s="16">
        <v>40402</v>
      </c>
      <c r="B3470" s="15">
        <v>16.37</v>
      </c>
      <c r="T3470" s="16">
        <v>40410</v>
      </c>
      <c r="U3470" s="15">
        <v>17.899999999999999</v>
      </c>
    </row>
    <row r="3471" spans="1:21" x14ac:dyDescent="0.3">
      <c r="A3471" s="16">
        <v>40401</v>
      </c>
      <c r="B3471" s="15">
        <v>16.39</v>
      </c>
      <c r="T3471" s="16">
        <v>40409</v>
      </c>
      <c r="U3471" s="15">
        <v>17.78</v>
      </c>
    </row>
    <row r="3472" spans="1:21" x14ac:dyDescent="0.3">
      <c r="A3472" s="16">
        <v>40400</v>
      </c>
      <c r="B3472" s="15">
        <v>16.489999999999998</v>
      </c>
      <c r="T3472" s="16">
        <v>40408</v>
      </c>
      <c r="U3472" s="15">
        <v>17.25</v>
      </c>
    </row>
    <row r="3473" spans="1:21" x14ac:dyDescent="0.3">
      <c r="A3473" s="16">
        <v>40399</v>
      </c>
      <c r="B3473" s="15">
        <v>16.559999999999999</v>
      </c>
      <c r="T3473" s="16">
        <v>40407</v>
      </c>
      <c r="U3473" s="15">
        <v>17.34</v>
      </c>
    </row>
    <row r="3474" spans="1:21" x14ac:dyDescent="0.3">
      <c r="A3474" s="16">
        <v>40396</v>
      </c>
      <c r="B3474" s="15">
        <v>16.2</v>
      </c>
      <c r="T3474" s="16">
        <v>40406</v>
      </c>
      <c r="U3474" s="15">
        <v>17.239999999999998</v>
      </c>
    </row>
    <row r="3475" spans="1:21" x14ac:dyDescent="0.3">
      <c r="A3475" s="16">
        <v>40395</v>
      </c>
      <c r="B3475" s="15">
        <v>16.329999999999998</v>
      </c>
      <c r="T3475" s="16">
        <v>40403</v>
      </c>
      <c r="U3475" s="15">
        <v>17.309999999999999</v>
      </c>
    </row>
    <row r="3476" spans="1:21" x14ac:dyDescent="0.3">
      <c r="A3476" s="16">
        <v>40394</v>
      </c>
      <c r="B3476" s="15">
        <v>16.329999999999998</v>
      </c>
      <c r="T3476" s="16">
        <v>40402</v>
      </c>
      <c r="U3476" s="15">
        <v>17.27</v>
      </c>
    </row>
    <row r="3477" spans="1:21" x14ac:dyDescent="0.3">
      <c r="A3477" s="16">
        <v>40393</v>
      </c>
      <c r="B3477" s="15">
        <v>16.420000000000002</v>
      </c>
      <c r="T3477" s="16">
        <v>40401</v>
      </c>
      <c r="U3477" s="15">
        <v>17.28</v>
      </c>
    </row>
    <row r="3478" spans="1:21" x14ac:dyDescent="0.3">
      <c r="A3478" s="16">
        <v>40392</v>
      </c>
      <c r="B3478" s="15">
        <v>16.48</v>
      </c>
      <c r="T3478" s="16">
        <v>40400</v>
      </c>
      <c r="U3478" s="15">
        <v>17.38</v>
      </c>
    </row>
    <row r="3479" spans="1:21" x14ac:dyDescent="0.3">
      <c r="A3479" s="16">
        <v>40389</v>
      </c>
      <c r="B3479" s="15">
        <v>16.12</v>
      </c>
      <c r="T3479" s="16">
        <v>40399</v>
      </c>
      <c r="U3479" s="15">
        <v>17.45</v>
      </c>
    </row>
    <row r="3480" spans="1:21" x14ac:dyDescent="0.3">
      <c r="A3480" s="16">
        <v>40388</v>
      </c>
      <c r="B3480" s="15">
        <v>15.98</v>
      </c>
      <c r="T3480" s="16">
        <v>40396</v>
      </c>
      <c r="U3480" s="15">
        <v>17.07</v>
      </c>
    </row>
    <row r="3481" spans="1:21" x14ac:dyDescent="0.3">
      <c r="A3481" s="16">
        <v>40387</v>
      </c>
      <c r="B3481" s="15">
        <v>15.72</v>
      </c>
      <c r="T3481" s="16">
        <v>40395</v>
      </c>
      <c r="U3481" s="15">
        <v>17.21</v>
      </c>
    </row>
    <row r="3482" spans="1:21" x14ac:dyDescent="0.3">
      <c r="A3482" s="16">
        <v>40386</v>
      </c>
      <c r="B3482" s="15">
        <v>15.67</v>
      </c>
      <c r="T3482" s="16">
        <v>40394</v>
      </c>
      <c r="U3482" s="15">
        <v>17.21</v>
      </c>
    </row>
    <row r="3483" spans="1:21" x14ac:dyDescent="0.3">
      <c r="A3483" s="16">
        <v>40385</v>
      </c>
      <c r="B3483" s="15">
        <v>15.46</v>
      </c>
      <c r="T3483" s="16">
        <v>40393</v>
      </c>
      <c r="U3483" s="15">
        <v>17.32</v>
      </c>
    </row>
    <row r="3484" spans="1:21" x14ac:dyDescent="0.3">
      <c r="A3484" s="16">
        <v>40382</v>
      </c>
      <c r="B3484" s="15">
        <v>15.98</v>
      </c>
      <c r="T3484" s="16">
        <v>40392</v>
      </c>
      <c r="U3484" s="15">
        <v>17.38</v>
      </c>
    </row>
    <row r="3485" spans="1:21" x14ac:dyDescent="0.3">
      <c r="A3485" s="16">
        <v>40381</v>
      </c>
      <c r="B3485" s="15">
        <v>16.18</v>
      </c>
      <c r="T3485" s="16">
        <v>40389</v>
      </c>
      <c r="U3485" s="15">
        <v>17.02</v>
      </c>
    </row>
    <row r="3486" spans="1:21" x14ac:dyDescent="0.3">
      <c r="A3486" s="16">
        <v>40380</v>
      </c>
      <c r="B3486" s="15">
        <v>15.87</v>
      </c>
      <c r="T3486" s="16">
        <v>40388</v>
      </c>
      <c r="U3486" s="15">
        <v>16.88</v>
      </c>
    </row>
    <row r="3487" spans="1:21" x14ac:dyDescent="0.3">
      <c r="A3487" s="16">
        <v>40379</v>
      </c>
      <c r="B3487" s="15">
        <v>16.22</v>
      </c>
      <c r="T3487" s="16">
        <v>40387</v>
      </c>
      <c r="U3487" s="15">
        <v>16.63</v>
      </c>
    </row>
    <row r="3488" spans="1:21" x14ac:dyDescent="0.3">
      <c r="A3488" s="16">
        <v>40378</v>
      </c>
      <c r="B3488" s="15">
        <v>16.559999999999999</v>
      </c>
      <c r="T3488" s="16">
        <v>40386</v>
      </c>
      <c r="U3488" s="15">
        <v>16.57</v>
      </c>
    </row>
    <row r="3489" spans="1:21" x14ac:dyDescent="0.3">
      <c r="A3489" s="16">
        <v>40375</v>
      </c>
      <c r="B3489" s="15">
        <v>16.25</v>
      </c>
      <c r="T3489" s="16">
        <v>40385</v>
      </c>
      <c r="U3489" s="15">
        <v>16.38</v>
      </c>
    </row>
    <row r="3490" spans="1:21" x14ac:dyDescent="0.3">
      <c r="A3490" s="16">
        <v>40374</v>
      </c>
      <c r="B3490" s="15">
        <v>15.92</v>
      </c>
      <c r="T3490" s="16">
        <v>40382</v>
      </c>
      <c r="U3490" s="15">
        <v>16.899999999999999</v>
      </c>
    </row>
    <row r="3491" spans="1:21" x14ac:dyDescent="0.3">
      <c r="A3491" s="16">
        <v>40373</v>
      </c>
      <c r="B3491" s="15">
        <v>15.97</v>
      </c>
      <c r="T3491" s="16">
        <v>40381</v>
      </c>
      <c r="U3491" s="15">
        <v>17.11</v>
      </c>
    </row>
    <row r="3492" spans="1:21" x14ac:dyDescent="0.3">
      <c r="A3492" s="16">
        <v>40372</v>
      </c>
      <c r="B3492" s="15">
        <v>15.8</v>
      </c>
      <c r="T3492" s="16">
        <v>40380</v>
      </c>
      <c r="U3492" s="15">
        <v>16.78</v>
      </c>
    </row>
    <row r="3493" spans="1:21" x14ac:dyDescent="0.3">
      <c r="A3493" s="16">
        <v>40371</v>
      </c>
      <c r="B3493" s="15">
        <v>16.04</v>
      </c>
      <c r="T3493" s="16">
        <v>40379</v>
      </c>
      <c r="U3493" s="15">
        <v>17.16</v>
      </c>
    </row>
    <row r="3494" spans="1:21" x14ac:dyDescent="0.3">
      <c r="A3494" s="16">
        <v>40368</v>
      </c>
      <c r="B3494" s="15">
        <v>16.61</v>
      </c>
      <c r="T3494" s="16">
        <v>40378</v>
      </c>
      <c r="U3494" s="15">
        <v>17.45</v>
      </c>
    </row>
    <row r="3495" spans="1:21" x14ac:dyDescent="0.3">
      <c r="A3495" s="16">
        <v>40367</v>
      </c>
      <c r="B3495" s="15">
        <v>16.36</v>
      </c>
      <c r="T3495" s="16">
        <v>40375</v>
      </c>
      <c r="U3495" s="15">
        <v>17.14</v>
      </c>
    </row>
    <row r="3496" spans="1:21" x14ac:dyDescent="0.3">
      <c r="A3496" s="16">
        <v>40366</v>
      </c>
      <c r="B3496" s="15">
        <v>16.82</v>
      </c>
      <c r="T3496" s="16">
        <v>40374</v>
      </c>
      <c r="U3496" s="15">
        <v>16.78</v>
      </c>
    </row>
    <row r="3497" spans="1:21" x14ac:dyDescent="0.3">
      <c r="A3497" s="16">
        <v>40365</v>
      </c>
      <c r="B3497" s="15">
        <v>17.149999999999999</v>
      </c>
      <c r="T3497" s="16">
        <v>40373</v>
      </c>
      <c r="U3497" s="15">
        <v>16.829999999999998</v>
      </c>
    </row>
    <row r="3498" spans="1:21" x14ac:dyDescent="0.3">
      <c r="A3498" s="16">
        <v>40364</v>
      </c>
      <c r="B3498" s="15">
        <v>17.350000000000001</v>
      </c>
      <c r="T3498" s="16">
        <v>40372</v>
      </c>
      <c r="U3498" s="15">
        <v>16.66</v>
      </c>
    </row>
    <row r="3499" spans="1:21" x14ac:dyDescent="0.3">
      <c r="A3499" s="16">
        <v>40361</v>
      </c>
      <c r="B3499" s="15">
        <v>17.3</v>
      </c>
      <c r="T3499" s="16">
        <v>40371</v>
      </c>
      <c r="U3499" s="15">
        <v>16.899999999999999</v>
      </c>
    </row>
    <row r="3500" spans="1:21" x14ac:dyDescent="0.3">
      <c r="A3500" s="16">
        <v>40360</v>
      </c>
      <c r="B3500" s="15">
        <v>17.18</v>
      </c>
      <c r="T3500" s="16">
        <v>40368</v>
      </c>
      <c r="U3500" s="15">
        <v>17.53</v>
      </c>
    </row>
    <row r="3501" spans="1:21" x14ac:dyDescent="0.3">
      <c r="A3501" s="16">
        <v>40359</v>
      </c>
      <c r="B3501" s="15">
        <v>17.21</v>
      </c>
      <c r="T3501" s="16">
        <v>40367</v>
      </c>
      <c r="U3501" s="15">
        <v>17.329999999999998</v>
      </c>
    </row>
    <row r="3502" spans="1:21" x14ac:dyDescent="0.3">
      <c r="A3502" s="16">
        <v>40358</v>
      </c>
      <c r="B3502" s="15">
        <v>17.11</v>
      </c>
      <c r="T3502" s="16">
        <v>40366</v>
      </c>
      <c r="U3502" s="15">
        <v>17.809999999999999</v>
      </c>
    </row>
    <row r="3503" spans="1:21" x14ac:dyDescent="0.3">
      <c r="A3503" s="16">
        <v>40357</v>
      </c>
      <c r="B3503" s="15">
        <v>17.329999999999998</v>
      </c>
      <c r="T3503" s="16">
        <v>40365</v>
      </c>
      <c r="U3503" s="15">
        <v>18.07</v>
      </c>
    </row>
    <row r="3504" spans="1:21" x14ac:dyDescent="0.3">
      <c r="A3504" s="16">
        <v>40354</v>
      </c>
      <c r="B3504" s="15">
        <v>17.309999999999999</v>
      </c>
      <c r="T3504" s="16">
        <v>40364</v>
      </c>
      <c r="U3504" s="15">
        <v>18.350000000000001</v>
      </c>
    </row>
    <row r="3505" spans="1:21" x14ac:dyDescent="0.3">
      <c r="A3505" s="16">
        <v>40353</v>
      </c>
      <c r="B3505" s="15">
        <v>17.149999999999999</v>
      </c>
      <c r="T3505" s="16">
        <v>40361</v>
      </c>
      <c r="U3505" s="15">
        <v>18.32</v>
      </c>
    </row>
    <row r="3506" spans="1:21" x14ac:dyDescent="0.3">
      <c r="A3506" s="16">
        <v>40352</v>
      </c>
      <c r="B3506" s="15">
        <v>17.29</v>
      </c>
      <c r="T3506" s="16">
        <v>40360</v>
      </c>
      <c r="U3506" s="15">
        <v>18.12</v>
      </c>
    </row>
    <row r="3507" spans="1:21" x14ac:dyDescent="0.3">
      <c r="A3507" s="16">
        <v>40351</v>
      </c>
      <c r="B3507" s="15">
        <v>17.34</v>
      </c>
      <c r="T3507" s="16">
        <v>40359</v>
      </c>
      <c r="U3507" s="15">
        <v>18.18</v>
      </c>
    </row>
    <row r="3508" spans="1:21" x14ac:dyDescent="0.3">
      <c r="A3508" s="16">
        <v>40350</v>
      </c>
      <c r="B3508" s="15">
        <v>17.829999999999998</v>
      </c>
      <c r="T3508" s="16">
        <v>40358</v>
      </c>
      <c r="U3508" s="15">
        <v>18.13</v>
      </c>
    </row>
    <row r="3509" spans="1:21" x14ac:dyDescent="0.3">
      <c r="A3509" s="16">
        <v>40347</v>
      </c>
      <c r="B3509" s="15">
        <v>17.77</v>
      </c>
      <c r="T3509" s="16">
        <v>40357</v>
      </c>
      <c r="U3509" s="15">
        <v>18.350000000000001</v>
      </c>
    </row>
    <row r="3510" spans="1:21" x14ac:dyDescent="0.3">
      <c r="A3510" s="16">
        <v>40346</v>
      </c>
      <c r="B3510" s="15">
        <v>17.68</v>
      </c>
      <c r="T3510" s="16">
        <v>40354</v>
      </c>
      <c r="U3510" s="15">
        <v>18.329999999999998</v>
      </c>
    </row>
    <row r="3511" spans="1:21" x14ac:dyDescent="0.3">
      <c r="A3511" s="16">
        <v>40345</v>
      </c>
      <c r="B3511" s="15">
        <v>17.57</v>
      </c>
      <c r="T3511" s="16">
        <v>40353</v>
      </c>
      <c r="U3511" s="15">
        <v>18.13</v>
      </c>
    </row>
    <row r="3512" spans="1:21" x14ac:dyDescent="0.3">
      <c r="A3512" s="16">
        <v>40344</v>
      </c>
      <c r="B3512" s="15">
        <v>17.760000000000002</v>
      </c>
      <c r="T3512" s="16">
        <v>40352</v>
      </c>
      <c r="U3512" s="15">
        <v>18.170000000000002</v>
      </c>
    </row>
    <row r="3513" spans="1:21" x14ac:dyDescent="0.3">
      <c r="A3513" s="16">
        <v>40343</v>
      </c>
      <c r="B3513" s="15">
        <v>17.87</v>
      </c>
      <c r="T3513" s="16">
        <v>40351</v>
      </c>
      <c r="U3513" s="15">
        <v>18.22</v>
      </c>
    </row>
    <row r="3514" spans="1:21" x14ac:dyDescent="0.3">
      <c r="A3514" s="16">
        <v>40340</v>
      </c>
      <c r="B3514" s="15">
        <v>17.61</v>
      </c>
      <c r="T3514" s="16">
        <v>40350</v>
      </c>
      <c r="U3514" s="15">
        <v>18.73</v>
      </c>
    </row>
    <row r="3515" spans="1:21" x14ac:dyDescent="0.3">
      <c r="A3515" s="16">
        <v>40339</v>
      </c>
      <c r="B3515" s="15">
        <v>17.399999999999999</v>
      </c>
      <c r="T3515" s="16">
        <v>40347</v>
      </c>
      <c r="U3515" s="15">
        <v>18.649999999999999</v>
      </c>
    </row>
    <row r="3516" spans="1:21" x14ac:dyDescent="0.3">
      <c r="A3516" s="16">
        <v>40338</v>
      </c>
      <c r="B3516" s="15">
        <v>17.72</v>
      </c>
      <c r="T3516" s="16">
        <v>40346</v>
      </c>
      <c r="U3516" s="15">
        <v>18.68</v>
      </c>
    </row>
    <row r="3517" spans="1:21" x14ac:dyDescent="0.3">
      <c r="A3517" s="16">
        <v>40337</v>
      </c>
      <c r="B3517" s="15">
        <v>17.72</v>
      </c>
      <c r="T3517" s="16">
        <v>40345</v>
      </c>
      <c r="U3517" s="15">
        <v>18.57</v>
      </c>
    </row>
    <row r="3518" spans="1:21" x14ac:dyDescent="0.3">
      <c r="A3518" s="16">
        <v>40336</v>
      </c>
      <c r="B3518" s="15">
        <v>17.2</v>
      </c>
      <c r="T3518" s="16">
        <v>40344</v>
      </c>
      <c r="U3518" s="15">
        <v>18.77</v>
      </c>
    </row>
    <row r="3519" spans="1:21" x14ac:dyDescent="0.3">
      <c r="A3519" s="16">
        <v>40333</v>
      </c>
      <c r="B3519" s="15">
        <v>17.36</v>
      </c>
      <c r="T3519" s="16">
        <v>40343</v>
      </c>
      <c r="U3519" s="15">
        <v>18.77</v>
      </c>
    </row>
    <row r="3520" spans="1:21" x14ac:dyDescent="0.3">
      <c r="A3520" s="16">
        <v>40332</v>
      </c>
      <c r="B3520" s="15">
        <v>17.239999999999998</v>
      </c>
      <c r="T3520" s="16">
        <v>40340</v>
      </c>
      <c r="U3520" s="15">
        <v>18.61</v>
      </c>
    </row>
    <row r="3521" spans="1:21" x14ac:dyDescent="0.3">
      <c r="A3521" s="16">
        <v>40331</v>
      </c>
      <c r="B3521" s="15">
        <v>17.239999999999998</v>
      </c>
      <c r="T3521" s="16">
        <v>40339</v>
      </c>
      <c r="U3521" s="15">
        <v>18.399999999999999</v>
      </c>
    </row>
    <row r="3522" spans="1:21" x14ac:dyDescent="0.3">
      <c r="A3522" s="16">
        <v>40330</v>
      </c>
      <c r="B3522" s="15">
        <v>17.100000000000001</v>
      </c>
      <c r="T3522" s="16">
        <v>40338</v>
      </c>
      <c r="U3522" s="15">
        <v>18.72</v>
      </c>
    </row>
    <row r="3523" spans="1:21" x14ac:dyDescent="0.3">
      <c r="A3523" s="16">
        <v>40329</v>
      </c>
      <c r="B3523" s="15">
        <v>17.079999999999998</v>
      </c>
      <c r="T3523" s="16">
        <v>40337</v>
      </c>
      <c r="U3523" s="15">
        <v>18.72</v>
      </c>
    </row>
    <row r="3524" spans="1:21" x14ac:dyDescent="0.3">
      <c r="A3524" s="16">
        <v>40326</v>
      </c>
      <c r="B3524" s="15">
        <v>17.079999999999998</v>
      </c>
      <c r="T3524" s="16">
        <v>40336</v>
      </c>
      <c r="U3524" s="15">
        <v>18.2</v>
      </c>
    </row>
    <row r="3525" spans="1:21" x14ac:dyDescent="0.3">
      <c r="A3525" s="16">
        <v>40325</v>
      </c>
      <c r="B3525" s="15">
        <v>17.46</v>
      </c>
      <c r="T3525" s="16">
        <v>40333</v>
      </c>
      <c r="U3525" s="15">
        <v>18.36</v>
      </c>
    </row>
    <row r="3526" spans="1:21" x14ac:dyDescent="0.3">
      <c r="A3526" s="16">
        <v>40324</v>
      </c>
      <c r="B3526" s="15">
        <v>17.68</v>
      </c>
      <c r="T3526" s="16">
        <v>40332</v>
      </c>
      <c r="U3526" s="15">
        <v>18.239999999999998</v>
      </c>
    </row>
    <row r="3527" spans="1:21" x14ac:dyDescent="0.3">
      <c r="A3527" s="16">
        <v>40323</v>
      </c>
      <c r="B3527" s="15">
        <v>17.18</v>
      </c>
      <c r="T3527" s="16">
        <v>40331</v>
      </c>
      <c r="U3527" s="15">
        <v>18.239999999999998</v>
      </c>
    </row>
    <row r="3528" spans="1:21" x14ac:dyDescent="0.3">
      <c r="A3528" s="16">
        <v>40322</v>
      </c>
      <c r="B3528" s="15">
        <v>17.41</v>
      </c>
      <c r="T3528" s="16">
        <v>40330</v>
      </c>
      <c r="U3528" s="15">
        <v>18.100000000000001</v>
      </c>
    </row>
    <row r="3529" spans="1:21" x14ac:dyDescent="0.3">
      <c r="A3529" s="16">
        <v>40319</v>
      </c>
      <c r="B3529" s="15">
        <v>16.829999999999998</v>
      </c>
      <c r="T3529" s="16">
        <v>40329</v>
      </c>
      <c r="U3529" s="15">
        <v>18.079999999999998</v>
      </c>
    </row>
    <row r="3530" spans="1:21" x14ac:dyDescent="0.3">
      <c r="A3530" s="16">
        <v>40318</v>
      </c>
      <c r="B3530" s="15">
        <v>16.7</v>
      </c>
      <c r="T3530" s="16">
        <v>40326</v>
      </c>
      <c r="U3530" s="15">
        <v>18.079999999999998</v>
      </c>
    </row>
    <row r="3531" spans="1:21" x14ac:dyDescent="0.3">
      <c r="A3531" s="16">
        <v>40317</v>
      </c>
      <c r="B3531" s="15">
        <v>16.77</v>
      </c>
      <c r="T3531" s="16">
        <v>40325</v>
      </c>
      <c r="U3531" s="15">
        <v>18.41</v>
      </c>
    </row>
    <row r="3532" spans="1:21" x14ac:dyDescent="0.3">
      <c r="A3532" s="16">
        <v>40316</v>
      </c>
      <c r="B3532" s="15">
        <v>17.41</v>
      </c>
      <c r="T3532" s="16">
        <v>40324</v>
      </c>
      <c r="U3532" s="15">
        <v>18.63</v>
      </c>
    </row>
    <row r="3533" spans="1:21" x14ac:dyDescent="0.3">
      <c r="A3533" s="16">
        <v>40315</v>
      </c>
      <c r="B3533" s="15">
        <v>17.23</v>
      </c>
      <c r="T3533" s="16">
        <v>40323</v>
      </c>
      <c r="U3533" s="15">
        <v>18.13</v>
      </c>
    </row>
    <row r="3534" spans="1:21" x14ac:dyDescent="0.3">
      <c r="A3534" s="16">
        <v>40312</v>
      </c>
      <c r="B3534" s="15">
        <v>17.78</v>
      </c>
      <c r="T3534" s="16">
        <v>40322</v>
      </c>
      <c r="U3534" s="15">
        <v>18.41</v>
      </c>
    </row>
    <row r="3535" spans="1:21" x14ac:dyDescent="0.3">
      <c r="A3535" s="16">
        <v>40311</v>
      </c>
      <c r="B3535" s="15">
        <v>17.96</v>
      </c>
      <c r="T3535" s="16">
        <v>40319</v>
      </c>
      <c r="U3535" s="15">
        <v>17.829999999999998</v>
      </c>
    </row>
    <row r="3536" spans="1:21" x14ac:dyDescent="0.3">
      <c r="A3536" s="16">
        <v>40310</v>
      </c>
      <c r="B3536" s="15">
        <v>17.88</v>
      </c>
      <c r="T3536" s="16">
        <v>40318</v>
      </c>
      <c r="U3536" s="15">
        <v>17.7</v>
      </c>
    </row>
    <row r="3537" spans="1:21" x14ac:dyDescent="0.3">
      <c r="A3537" s="16">
        <v>40309</v>
      </c>
      <c r="B3537" s="15">
        <v>17.899999999999999</v>
      </c>
      <c r="T3537" s="16">
        <v>40317</v>
      </c>
      <c r="U3537" s="15">
        <v>17.77</v>
      </c>
    </row>
    <row r="3538" spans="1:21" x14ac:dyDescent="0.3">
      <c r="A3538" s="16">
        <v>40308</v>
      </c>
      <c r="B3538" s="15">
        <v>17.45</v>
      </c>
      <c r="T3538" s="16">
        <v>40316</v>
      </c>
      <c r="U3538" s="15">
        <v>18.41</v>
      </c>
    </row>
    <row r="3539" spans="1:21" x14ac:dyDescent="0.3">
      <c r="A3539" s="16">
        <v>40305</v>
      </c>
      <c r="B3539" s="15">
        <v>17.760000000000002</v>
      </c>
      <c r="T3539" s="16">
        <v>40315</v>
      </c>
      <c r="U3539" s="15">
        <v>18.190000000000001</v>
      </c>
    </row>
    <row r="3540" spans="1:21" x14ac:dyDescent="0.3">
      <c r="A3540" s="16">
        <v>40304</v>
      </c>
      <c r="B3540" s="15">
        <v>18.52</v>
      </c>
      <c r="T3540" s="16">
        <v>40312</v>
      </c>
      <c r="U3540" s="15">
        <v>18.79</v>
      </c>
    </row>
    <row r="3541" spans="1:21" x14ac:dyDescent="0.3">
      <c r="A3541" s="16">
        <v>40303</v>
      </c>
      <c r="B3541" s="15">
        <v>18.34</v>
      </c>
      <c r="T3541" s="16">
        <v>40311</v>
      </c>
      <c r="U3541" s="15">
        <v>18.96</v>
      </c>
    </row>
    <row r="3542" spans="1:21" x14ac:dyDescent="0.3">
      <c r="A3542" s="16">
        <v>40302</v>
      </c>
      <c r="B3542" s="15">
        <v>18.29</v>
      </c>
      <c r="T3542" s="16">
        <v>40310</v>
      </c>
      <c r="U3542" s="15">
        <v>18.88</v>
      </c>
    </row>
    <row r="3543" spans="1:21" x14ac:dyDescent="0.3">
      <c r="A3543" s="16">
        <v>40301</v>
      </c>
      <c r="B3543" s="15">
        <v>19.02</v>
      </c>
      <c r="T3543" s="16">
        <v>40309</v>
      </c>
      <c r="U3543" s="15">
        <v>18.87</v>
      </c>
    </row>
    <row r="3544" spans="1:21" x14ac:dyDescent="0.3">
      <c r="A3544" s="16">
        <v>40298</v>
      </c>
      <c r="B3544" s="15">
        <v>18.3</v>
      </c>
      <c r="T3544" s="16">
        <v>40308</v>
      </c>
      <c r="U3544" s="15">
        <v>18.39</v>
      </c>
    </row>
    <row r="3545" spans="1:21" x14ac:dyDescent="0.3">
      <c r="A3545" s="16">
        <v>40297</v>
      </c>
      <c r="B3545" s="15">
        <v>17.66</v>
      </c>
      <c r="T3545" s="16">
        <v>40305</v>
      </c>
      <c r="U3545" s="15">
        <v>18.63</v>
      </c>
    </row>
    <row r="3546" spans="1:21" x14ac:dyDescent="0.3">
      <c r="A3546" s="16">
        <v>40296</v>
      </c>
      <c r="B3546" s="15">
        <v>17.3</v>
      </c>
      <c r="T3546" s="16">
        <v>40304</v>
      </c>
      <c r="U3546" s="15">
        <v>19.39</v>
      </c>
    </row>
    <row r="3547" spans="1:21" x14ac:dyDescent="0.3">
      <c r="A3547" s="16">
        <v>40295</v>
      </c>
      <c r="B3547" s="15">
        <v>17.61</v>
      </c>
      <c r="T3547" s="16">
        <v>40303</v>
      </c>
      <c r="U3547" s="15">
        <v>19.21</v>
      </c>
    </row>
    <row r="3548" spans="1:21" x14ac:dyDescent="0.3">
      <c r="A3548" s="16">
        <v>40294</v>
      </c>
      <c r="B3548" s="15">
        <v>17.96</v>
      </c>
      <c r="T3548" s="16">
        <v>40302</v>
      </c>
      <c r="U3548" s="15">
        <v>19.16</v>
      </c>
    </row>
    <row r="3549" spans="1:21" x14ac:dyDescent="0.3">
      <c r="A3549" s="16">
        <v>40291</v>
      </c>
      <c r="B3549" s="15">
        <v>17.309999999999999</v>
      </c>
      <c r="T3549" s="16">
        <v>40301</v>
      </c>
      <c r="U3549" s="15">
        <v>19.920000000000002</v>
      </c>
    </row>
    <row r="3550" spans="1:21" x14ac:dyDescent="0.3">
      <c r="A3550" s="16">
        <v>40290</v>
      </c>
      <c r="B3550" s="15">
        <v>17</v>
      </c>
      <c r="T3550" s="16">
        <v>40298</v>
      </c>
      <c r="U3550" s="15">
        <v>19.170000000000002</v>
      </c>
    </row>
    <row r="3551" spans="1:21" x14ac:dyDescent="0.3">
      <c r="A3551" s="16">
        <v>40289</v>
      </c>
      <c r="B3551" s="15">
        <v>17.010000000000002</v>
      </c>
      <c r="T3551" s="16">
        <v>40297</v>
      </c>
      <c r="U3551" s="15">
        <v>18.559999999999999</v>
      </c>
    </row>
    <row r="3552" spans="1:21" x14ac:dyDescent="0.3">
      <c r="A3552" s="16">
        <v>40288</v>
      </c>
      <c r="B3552" s="15">
        <v>17.07</v>
      </c>
      <c r="T3552" s="16">
        <v>40296</v>
      </c>
      <c r="U3552" s="15">
        <v>18.2</v>
      </c>
    </row>
    <row r="3553" spans="1:21" x14ac:dyDescent="0.3">
      <c r="A3553" s="16">
        <v>40287</v>
      </c>
      <c r="B3553" s="15">
        <v>16.93</v>
      </c>
      <c r="T3553" s="16">
        <v>40295</v>
      </c>
      <c r="U3553" s="15">
        <v>18.510000000000002</v>
      </c>
    </row>
    <row r="3554" spans="1:21" x14ac:dyDescent="0.3">
      <c r="A3554" s="16">
        <v>40284</v>
      </c>
      <c r="B3554" s="15">
        <v>16.8</v>
      </c>
      <c r="T3554" s="16">
        <v>40294</v>
      </c>
      <c r="U3554" s="15">
        <v>18.86</v>
      </c>
    </row>
    <row r="3555" spans="1:21" x14ac:dyDescent="0.3">
      <c r="A3555" s="16">
        <v>40283</v>
      </c>
      <c r="B3555" s="15">
        <v>16.59</v>
      </c>
      <c r="T3555" s="16">
        <v>40291</v>
      </c>
      <c r="U3555" s="15">
        <v>18.2</v>
      </c>
    </row>
    <row r="3556" spans="1:21" x14ac:dyDescent="0.3">
      <c r="A3556" s="16">
        <v>40282</v>
      </c>
      <c r="B3556" s="15">
        <v>16.649999999999999</v>
      </c>
      <c r="T3556" s="16">
        <v>40290</v>
      </c>
      <c r="U3556" s="15">
        <v>17.899999999999999</v>
      </c>
    </row>
    <row r="3557" spans="1:21" x14ac:dyDescent="0.3">
      <c r="A3557" s="16">
        <v>40281</v>
      </c>
      <c r="B3557" s="15">
        <v>16.079999999999998</v>
      </c>
      <c r="T3557" s="16">
        <v>40289</v>
      </c>
      <c r="U3557" s="15">
        <v>17.91</v>
      </c>
    </row>
    <row r="3558" spans="1:21" x14ac:dyDescent="0.3">
      <c r="A3558" s="16">
        <v>40280</v>
      </c>
      <c r="B3558" s="15">
        <v>16.059999999999999</v>
      </c>
      <c r="T3558" s="16">
        <v>40288</v>
      </c>
      <c r="U3558" s="15">
        <v>17.97</v>
      </c>
    </row>
    <row r="3559" spans="1:21" x14ac:dyDescent="0.3">
      <c r="A3559" s="16">
        <v>40277</v>
      </c>
      <c r="B3559" s="15">
        <v>16.059999999999999</v>
      </c>
      <c r="T3559" s="16">
        <v>40287</v>
      </c>
      <c r="U3559" s="15">
        <v>17.88</v>
      </c>
    </row>
    <row r="3560" spans="1:21" x14ac:dyDescent="0.3">
      <c r="A3560" s="16">
        <v>40276</v>
      </c>
      <c r="B3560" s="15">
        <v>15.91</v>
      </c>
      <c r="T3560" s="16">
        <v>40284</v>
      </c>
      <c r="U3560" s="15">
        <v>17.690000000000001</v>
      </c>
    </row>
    <row r="3561" spans="1:21" x14ac:dyDescent="0.3">
      <c r="A3561" s="16">
        <v>40275</v>
      </c>
      <c r="B3561" s="15">
        <v>15.93</v>
      </c>
      <c r="T3561" s="16">
        <v>40283</v>
      </c>
      <c r="U3561" s="15">
        <v>17.48</v>
      </c>
    </row>
    <row r="3562" spans="1:21" x14ac:dyDescent="0.3">
      <c r="A3562" s="16">
        <v>40274</v>
      </c>
      <c r="B3562" s="15">
        <v>15.73</v>
      </c>
      <c r="T3562" s="16">
        <v>40282</v>
      </c>
      <c r="U3562" s="15">
        <v>17.54</v>
      </c>
    </row>
    <row r="3563" spans="1:21" x14ac:dyDescent="0.3">
      <c r="A3563" s="16">
        <v>40273</v>
      </c>
      <c r="B3563" s="15">
        <v>15.33</v>
      </c>
      <c r="T3563" s="16">
        <v>40281</v>
      </c>
      <c r="U3563" s="15">
        <v>16.97</v>
      </c>
    </row>
    <row r="3564" spans="1:21" x14ac:dyDescent="0.3">
      <c r="A3564" s="16">
        <v>40269</v>
      </c>
      <c r="B3564" s="15">
        <v>15.33</v>
      </c>
      <c r="T3564" s="16">
        <v>40280</v>
      </c>
      <c r="U3564" s="15">
        <v>16.95</v>
      </c>
    </row>
    <row r="3565" spans="1:21" x14ac:dyDescent="0.3">
      <c r="A3565" s="16">
        <v>40268</v>
      </c>
      <c r="B3565" s="15">
        <v>15.06</v>
      </c>
      <c r="T3565" s="16">
        <v>40277</v>
      </c>
      <c r="U3565" s="15">
        <v>16.95</v>
      </c>
    </row>
    <row r="3566" spans="1:21" x14ac:dyDescent="0.3">
      <c r="A3566" s="16">
        <v>40267</v>
      </c>
      <c r="B3566" s="15">
        <v>15.06</v>
      </c>
      <c r="T3566" s="16">
        <v>40276</v>
      </c>
      <c r="U3566" s="15">
        <v>16.8</v>
      </c>
    </row>
    <row r="3567" spans="1:21" x14ac:dyDescent="0.3">
      <c r="A3567" s="16">
        <v>40266</v>
      </c>
      <c r="B3567" s="15">
        <v>14.97</v>
      </c>
      <c r="T3567" s="16">
        <v>40275</v>
      </c>
      <c r="U3567" s="15">
        <v>16.82</v>
      </c>
    </row>
    <row r="3568" spans="1:21" x14ac:dyDescent="0.3">
      <c r="A3568" s="16">
        <v>40263</v>
      </c>
      <c r="B3568" s="15">
        <v>15.14</v>
      </c>
      <c r="T3568" s="16">
        <v>40274</v>
      </c>
      <c r="U3568" s="15">
        <v>16.63</v>
      </c>
    </row>
    <row r="3569" spans="1:21" x14ac:dyDescent="0.3">
      <c r="A3569" s="16">
        <v>40262</v>
      </c>
      <c r="B3569" s="15">
        <v>14.86</v>
      </c>
      <c r="T3569" s="16">
        <v>40273</v>
      </c>
      <c r="U3569" s="15">
        <v>16.23</v>
      </c>
    </row>
    <row r="3570" spans="1:21" x14ac:dyDescent="0.3">
      <c r="A3570" s="16">
        <v>40261</v>
      </c>
      <c r="B3570" s="15">
        <v>14.99</v>
      </c>
      <c r="T3570" s="16">
        <v>40269</v>
      </c>
      <c r="U3570" s="15">
        <v>16.23</v>
      </c>
    </row>
    <row r="3571" spans="1:21" x14ac:dyDescent="0.3">
      <c r="A3571" s="16">
        <v>40260</v>
      </c>
      <c r="B3571" s="15">
        <v>15.13</v>
      </c>
      <c r="T3571" s="16">
        <v>40268</v>
      </c>
      <c r="U3571" s="15">
        <v>15.95</v>
      </c>
    </row>
    <row r="3572" spans="1:21" x14ac:dyDescent="0.3">
      <c r="A3572" s="16">
        <v>40259</v>
      </c>
      <c r="B3572" s="15">
        <v>15.33</v>
      </c>
      <c r="T3572" s="16">
        <v>40267</v>
      </c>
      <c r="U3572" s="15">
        <v>15.94</v>
      </c>
    </row>
    <row r="3573" spans="1:21" x14ac:dyDescent="0.3">
      <c r="A3573" s="16">
        <v>40256</v>
      </c>
      <c r="B3573" s="15">
        <v>15.3</v>
      </c>
      <c r="T3573" s="16">
        <v>40266</v>
      </c>
      <c r="U3573" s="15">
        <v>15.86</v>
      </c>
    </row>
    <row r="3574" spans="1:21" x14ac:dyDescent="0.3">
      <c r="A3574" s="16">
        <v>40255</v>
      </c>
      <c r="B3574" s="15">
        <v>15.29</v>
      </c>
      <c r="T3574" s="16">
        <v>40263</v>
      </c>
      <c r="U3574" s="15">
        <v>16.03</v>
      </c>
    </row>
    <row r="3575" spans="1:21" x14ac:dyDescent="0.3">
      <c r="A3575" s="16">
        <v>40254</v>
      </c>
      <c r="B3575" s="15">
        <v>15.19</v>
      </c>
      <c r="T3575" s="16">
        <v>40262</v>
      </c>
      <c r="U3575" s="15">
        <v>15.75</v>
      </c>
    </row>
    <row r="3576" spans="1:21" x14ac:dyDescent="0.3">
      <c r="A3576" s="16">
        <v>40253</v>
      </c>
      <c r="B3576" s="15">
        <v>15.13</v>
      </c>
      <c r="T3576" s="16">
        <v>40261</v>
      </c>
      <c r="U3576" s="15">
        <v>15.87</v>
      </c>
    </row>
    <row r="3577" spans="1:21" x14ac:dyDescent="0.3">
      <c r="A3577" s="16">
        <v>40252</v>
      </c>
      <c r="B3577" s="15">
        <v>15.24</v>
      </c>
      <c r="T3577" s="16">
        <v>40260</v>
      </c>
      <c r="U3577" s="15">
        <v>16</v>
      </c>
    </row>
    <row r="3578" spans="1:21" x14ac:dyDescent="0.3">
      <c r="A3578" s="16">
        <v>40249</v>
      </c>
      <c r="B3578" s="15">
        <v>15.07</v>
      </c>
      <c r="T3578" s="16">
        <v>40259</v>
      </c>
      <c r="U3578" s="15">
        <v>16.2</v>
      </c>
    </row>
    <row r="3579" spans="1:21" x14ac:dyDescent="0.3">
      <c r="A3579" s="16">
        <v>40248</v>
      </c>
      <c r="B3579" s="15">
        <v>15.17</v>
      </c>
      <c r="T3579" s="16">
        <v>40256</v>
      </c>
      <c r="U3579" s="15">
        <v>16.170000000000002</v>
      </c>
    </row>
    <row r="3580" spans="1:21" x14ac:dyDescent="0.3">
      <c r="A3580" s="16">
        <v>40247</v>
      </c>
      <c r="B3580" s="15">
        <v>15.42</v>
      </c>
      <c r="T3580" s="16">
        <v>40255</v>
      </c>
      <c r="U3580" s="15">
        <v>16.16</v>
      </c>
    </row>
    <row r="3581" spans="1:21" x14ac:dyDescent="0.3">
      <c r="A3581" s="16">
        <v>40246</v>
      </c>
      <c r="B3581" s="15">
        <v>15.35</v>
      </c>
      <c r="T3581" s="16">
        <v>40254</v>
      </c>
      <c r="U3581" s="15">
        <v>16.059999999999999</v>
      </c>
    </row>
    <row r="3582" spans="1:21" x14ac:dyDescent="0.3">
      <c r="A3582" s="16">
        <v>40245</v>
      </c>
      <c r="B3582" s="15">
        <v>15.34</v>
      </c>
      <c r="T3582" s="16">
        <v>40253</v>
      </c>
      <c r="U3582" s="15">
        <v>16.03</v>
      </c>
    </row>
    <row r="3583" spans="1:21" x14ac:dyDescent="0.3">
      <c r="A3583" s="16">
        <v>40242</v>
      </c>
      <c r="B3583" s="15">
        <v>15.54</v>
      </c>
      <c r="T3583" s="16">
        <v>40252</v>
      </c>
      <c r="U3583" s="15">
        <v>16.11</v>
      </c>
    </row>
    <row r="3584" spans="1:21" x14ac:dyDescent="0.3">
      <c r="A3584" s="16">
        <v>40241</v>
      </c>
      <c r="B3584" s="15">
        <v>15.36</v>
      </c>
      <c r="T3584" s="16">
        <v>40249</v>
      </c>
      <c r="U3584" s="15">
        <v>15.97</v>
      </c>
    </row>
    <row r="3585" spans="1:21" x14ac:dyDescent="0.3">
      <c r="A3585" s="16">
        <v>40240</v>
      </c>
      <c r="B3585" s="15">
        <v>15.81</v>
      </c>
      <c r="T3585" s="16">
        <v>40248</v>
      </c>
      <c r="U3585" s="15">
        <v>16.07</v>
      </c>
    </row>
    <row r="3586" spans="1:21" x14ac:dyDescent="0.3">
      <c r="A3586" s="16">
        <v>40239</v>
      </c>
      <c r="B3586" s="15">
        <v>15.56</v>
      </c>
      <c r="T3586" s="16">
        <v>40247</v>
      </c>
      <c r="U3586" s="15">
        <v>16.32</v>
      </c>
    </row>
    <row r="3587" spans="1:21" x14ac:dyDescent="0.3">
      <c r="A3587" s="16">
        <v>40238</v>
      </c>
      <c r="B3587" s="15">
        <v>15.6</v>
      </c>
      <c r="T3587" s="16">
        <v>40246</v>
      </c>
      <c r="U3587" s="15">
        <v>16.25</v>
      </c>
    </row>
    <row r="3588" spans="1:21" x14ac:dyDescent="0.3">
      <c r="A3588" s="16">
        <v>40235</v>
      </c>
      <c r="B3588" s="15">
        <v>15.26</v>
      </c>
      <c r="T3588" s="16">
        <v>40245</v>
      </c>
      <c r="U3588" s="15">
        <v>16.239999999999998</v>
      </c>
    </row>
    <row r="3589" spans="1:21" x14ac:dyDescent="0.3">
      <c r="A3589" s="16">
        <v>40234</v>
      </c>
      <c r="B3589" s="15">
        <v>15.05</v>
      </c>
      <c r="T3589" s="16">
        <v>40242</v>
      </c>
      <c r="U3589" s="15">
        <v>16.440000000000001</v>
      </c>
    </row>
    <row r="3590" spans="1:21" x14ac:dyDescent="0.3">
      <c r="A3590" s="16">
        <v>40233</v>
      </c>
      <c r="B3590" s="15">
        <v>15.1</v>
      </c>
      <c r="T3590" s="16">
        <v>40241</v>
      </c>
      <c r="U3590" s="15">
        <v>16.260000000000002</v>
      </c>
    </row>
    <row r="3591" spans="1:21" x14ac:dyDescent="0.3">
      <c r="A3591" s="16">
        <v>40232</v>
      </c>
      <c r="B3591" s="15">
        <v>14.77</v>
      </c>
      <c r="T3591" s="16">
        <v>40240</v>
      </c>
      <c r="U3591" s="15">
        <v>16.7</v>
      </c>
    </row>
    <row r="3592" spans="1:21" x14ac:dyDescent="0.3">
      <c r="A3592" s="16">
        <v>40231</v>
      </c>
      <c r="B3592" s="15">
        <v>14.81</v>
      </c>
      <c r="T3592" s="16">
        <v>40239</v>
      </c>
      <c r="U3592" s="15">
        <v>16.46</v>
      </c>
    </row>
    <row r="3593" spans="1:21" x14ac:dyDescent="0.3">
      <c r="A3593" s="16">
        <v>40228</v>
      </c>
      <c r="B3593" s="15">
        <v>14.54</v>
      </c>
      <c r="T3593" s="16">
        <v>40238</v>
      </c>
      <c r="U3593" s="15">
        <v>16.5</v>
      </c>
    </row>
    <row r="3594" spans="1:21" x14ac:dyDescent="0.3">
      <c r="A3594" s="16">
        <v>40227</v>
      </c>
      <c r="B3594" s="15">
        <v>14.98</v>
      </c>
      <c r="T3594" s="16">
        <v>40235</v>
      </c>
      <c r="U3594" s="15">
        <v>16.16</v>
      </c>
    </row>
    <row r="3595" spans="1:21" x14ac:dyDescent="0.3">
      <c r="A3595" s="16">
        <v>40226</v>
      </c>
      <c r="B3595" s="15">
        <v>14.95</v>
      </c>
      <c r="T3595" s="16">
        <v>40234</v>
      </c>
      <c r="U3595" s="15">
        <v>15.95</v>
      </c>
    </row>
    <row r="3596" spans="1:21" x14ac:dyDescent="0.3">
      <c r="A3596" s="16">
        <v>40225</v>
      </c>
      <c r="B3596" s="15">
        <v>15.38</v>
      </c>
      <c r="T3596" s="16">
        <v>40233</v>
      </c>
      <c r="U3596" s="15">
        <v>15.99</v>
      </c>
    </row>
    <row r="3597" spans="1:21" x14ac:dyDescent="0.3">
      <c r="A3597" s="16">
        <v>40224</v>
      </c>
      <c r="B3597" s="15">
        <v>15.22</v>
      </c>
      <c r="T3597" s="16">
        <v>40232</v>
      </c>
      <c r="U3597" s="15">
        <v>15.65</v>
      </c>
    </row>
    <row r="3598" spans="1:21" x14ac:dyDescent="0.3">
      <c r="A3598" s="16">
        <v>40221</v>
      </c>
      <c r="B3598" s="15">
        <v>15.06</v>
      </c>
      <c r="T3598" s="16">
        <v>40231</v>
      </c>
      <c r="U3598" s="15">
        <v>15.71</v>
      </c>
    </row>
    <row r="3599" spans="1:21" x14ac:dyDescent="0.3">
      <c r="A3599" s="16">
        <v>40220</v>
      </c>
      <c r="B3599" s="15">
        <v>15.3</v>
      </c>
      <c r="T3599" s="16">
        <v>40228</v>
      </c>
      <c r="U3599" s="15">
        <v>15.43</v>
      </c>
    </row>
    <row r="3600" spans="1:21" x14ac:dyDescent="0.3">
      <c r="A3600" s="16">
        <v>40219</v>
      </c>
      <c r="B3600" s="15">
        <v>15.4</v>
      </c>
      <c r="T3600" s="16">
        <v>40227</v>
      </c>
      <c r="U3600" s="15">
        <v>15.88</v>
      </c>
    </row>
    <row r="3601" spans="1:21" x14ac:dyDescent="0.3">
      <c r="A3601" s="16">
        <v>40218</v>
      </c>
      <c r="B3601" s="15">
        <v>15.71</v>
      </c>
      <c r="T3601" s="16">
        <v>40226</v>
      </c>
      <c r="U3601" s="15">
        <v>15.85</v>
      </c>
    </row>
    <row r="3602" spans="1:21" x14ac:dyDescent="0.3">
      <c r="A3602" s="16">
        <v>40217</v>
      </c>
      <c r="B3602" s="15">
        <v>15.99</v>
      </c>
      <c r="T3602" s="16">
        <v>40225</v>
      </c>
      <c r="U3602" s="15">
        <v>16.29</v>
      </c>
    </row>
    <row r="3603" spans="1:21" x14ac:dyDescent="0.3">
      <c r="A3603" s="16">
        <v>40214</v>
      </c>
      <c r="B3603" s="15">
        <v>15.59</v>
      </c>
      <c r="T3603" s="16">
        <v>40224</v>
      </c>
      <c r="U3603" s="15">
        <v>16.13</v>
      </c>
    </row>
    <row r="3604" spans="1:21" x14ac:dyDescent="0.3">
      <c r="A3604" s="16">
        <v>40213</v>
      </c>
      <c r="B3604" s="15">
        <v>15.55</v>
      </c>
      <c r="T3604" s="16">
        <v>40221</v>
      </c>
      <c r="U3604" s="15">
        <v>15.97</v>
      </c>
    </row>
    <row r="3605" spans="1:21" x14ac:dyDescent="0.3">
      <c r="A3605" s="16">
        <v>40212</v>
      </c>
      <c r="B3605" s="15">
        <v>15.14</v>
      </c>
      <c r="T3605" s="16">
        <v>40220</v>
      </c>
      <c r="U3605" s="15">
        <v>16.21</v>
      </c>
    </row>
    <row r="3606" spans="1:21" x14ac:dyDescent="0.3">
      <c r="A3606" s="16">
        <v>40211</v>
      </c>
      <c r="B3606" s="15">
        <v>15.16</v>
      </c>
      <c r="T3606" s="16">
        <v>40219</v>
      </c>
      <c r="U3606" s="15">
        <v>16.34</v>
      </c>
    </row>
    <row r="3607" spans="1:21" x14ac:dyDescent="0.3">
      <c r="A3607" s="16">
        <v>40210</v>
      </c>
      <c r="B3607" s="15">
        <v>15.12</v>
      </c>
      <c r="T3607" s="16">
        <v>40218</v>
      </c>
      <c r="U3607" s="15">
        <v>16.649999999999999</v>
      </c>
    </row>
    <row r="3608" spans="1:21" x14ac:dyDescent="0.3">
      <c r="A3608" s="16">
        <v>40207</v>
      </c>
      <c r="B3608" s="15">
        <v>15.29</v>
      </c>
      <c r="T3608" s="16">
        <v>40217</v>
      </c>
      <c r="U3608" s="15">
        <v>16.96</v>
      </c>
    </row>
    <row r="3609" spans="1:21" x14ac:dyDescent="0.3">
      <c r="A3609" s="16">
        <v>40206</v>
      </c>
      <c r="B3609" s="15">
        <v>15.48</v>
      </c>
      <c r="T3609" s="16">
        <v>40214</v>
      </c>
      <c r="U3609" s="15">
        <v>16.63</v>
      </c>
    </row>
    <row r="3610" spans="1:21" x14ac:dyDescent="0.3">
      <c r="A3610" s="16">
        <v>40205</v>
      </c>
      <c r="B3610" s="15">
        <v>15.7</v>
      </c>
      <c r="T3610" s="16">
        <v>40213</v>
      </c>
      <c r="U3610" s="15">
        <v>16.59</v>
      </c>
    </row>
    <row r="3611" spans="1:21" x14ac:dyDescent="0.3">
      <c r="A3611" s="16">
        <v>40204</v>
      </c>
      <c r="B3611" s="15">
        <v>15.82</v>
      </c>
      <c r="T3611" s="16">
        <v>40212</v>
      </c>
      <c r="U3611" s="15">
        <v>16.18</v>
      </c>
    </row>
    <row r="3612" spans="1:21" x14ac:dyDescent="0.3">
      <c r="A3612" s="16">
        <v>40203</v>
      </c>
      <c r="B3612" s="15">
        <v>15.68</v>
      </c>
      <c r="T3612" s="16">
        <v>40211</v>
      </c>
      <c r="U3612" s="15">
        <v>16.21</v>
      </c>
    </row>
    <row r="3613" spans="1:21" x14ac:dyDescent="0.3">
      <c r="A3613" s="16">
        <v>40200</v>
      </c>
      <c r="B3613" s="15">
        <v>15.34</v>
      </c>
      <c r="T3613" s="16">
        <v>40210</v>
      </c>
      <c r="U3613" s="15">
        <v>16.07</v>
      </c>
    </row>
    <row r="3614" spans="1:21" x14ac:dyDescent="0.3">
      <c r="A3614" s="16">
        <v>40199</v>
      </c>
      <c r="B3614" s="15">
        <v>15.47</v>
      </c>
      <c r="T3614" s="16">
        <v>40207</v>
      </c>
      <c r="U3614" s="15">
        <v>16.239999999999998</v>
      </c>
    </row>
    <row r="3615" spans="1:21" x14ac:dyDescent="0.3">
      <c r="A3615" s="16">
        <v>40198</v>
      </c>
      <c r="B3615" s="15">
        <v>15.61</v>
      </c>
      <c r="T3615" s="16">
        <v>40206</v>
      </c>
      <c r="U3615" s="15">
        <v>16.399999999999999</v>
      </c>
    </row>
    <row r="3616" spans="1:21" x14ac:dyDescent="0.3">
      <c r="A3616" s="16">
        <v>40197</v>
      </c>
      <c r="B3616" s="15">
        <v>16.07</v>
      </c>
      <c r="T3616" s="16">
        <v>40205</v>
      </c>
      <c r="U3616" s="15">
        <v>16.63</v>
      </c>
    </row>
    <row r="3617" spans="1:21" x14ac:dyDescent="0.3">
      <c r="A3617" s="16">
        <v>40196</v>
      </c>
      <c r="B3617" s="15">
        <v>15.97</v>
      </c>
      <c r="T3617" s="16">
        <v>40204</v>
      </c>
      <c r="U3617" s="15">
        <v>16.77</v>
      </c>
    </row>
    <row r="3618" spans="1:21" x14ac:dyDescent="0.3">
      <c r="A3618" s="16">
        <v>40193</v>
      </c>
      <c r="B3618" s="15">
        <v>15.58</v>
      </c>
      <c r="T3618" s="16">
        <v>40203</v>
      </c>
      <c r="U3618" s="15">
        <v>16.62</v>
      </c>
    </row>
    <row r="3619" spans="1:21" x14ac:dyDescent="0.3">
      <c r="A3619" s="16">
        <v>40192</v>
      </c>
      <c r="B3619" s="15">
        <v>15.86</v>
      </c>
      <c r="T3619" s="16">
        <v>40200</v>
      </c>
      <c r="U3619" s="15">
        <v>16.28</v>
      </c>
    </row>
    <row r="3620" spans="1:21" x14ac:dyDescent="0.3">
      <c r="A3620" s="16">
        <v>40191</v>
      </c>
      <c r="B3620" s="15">
        <v>15.32</v>
      </c>
      <c r="T3620" s="16">
        <v>40199</v>
      </c>
      <c r="U3620" s="15">
        <v>16.420000000000002</v>
      </c>
    </row>
    <row r="3621" spans="1:21" x14ac:dyDescent="0.3">
      <c r="A3621" s="16">
        <v>40190</v>
      </c>
      <c r="B3621" s="15">
        <v>15.14</v>
      </c>
      <c r="T3621" s="16">
        <v>40198</v>
      </c>
      <c r="U3621" s="15">
        <v>16.559999999999999</v>
      </c>
    </row>
    <row r="3622" spans="1:21" x14ac:dyDescent="0.3">
      <c r="A3622" s="16">
        <v>40189</v>
      </c>
      <c r="B3622" s="15">
        <v>15.54</v>
      </c>
      <c r="T3622" s="16">
        <v>40197</v>
      </c>
      <c r="U3622" s="15">
        <v>17</v>
      </c>
    </row>
    <row r="3623" spans="1:21" x14ac:dyDescent="0.3">
      <c r="A3623" s="16">
        <v>40186</v>
      </c>
      <c r="B3623" s="15">
        <v>15.35</v>
      </c>
      <c r="T3623" s="16">
        <v>40196</v>
      </c>
      <c r="U3623" s="15">
        <v>16.89</v>
      </c>
    </row>
    <row r="3624" spans="1:21" x14ac:dyDescent="0.3">
      <c r="A3624" s="16">
        <v>40185</v>
      </c>
      <c r="B3624" s="15">
        <v>15.1</v>
      </c>
      <c r="T3624" s="16">
        <v>40193</v>
      </c>
      <c r="U3624" s="15">
        <v>16.5</v>
      </c>
    </row>
    <row r="3625" spans="1:21" x14ac:dyDescent="0.3">
      <c r="A3625" s="16">
        <v>40184</v>
      </c>
      <c r="B3625" s="15">
        <v>14.77</v>
      </c>
      <c r="T3625" s="16">
        <v>40192</v>
      </c>
      <c r="U3625" s="15">
        <v>16.82</v>
      </c>
    </row>
    <row r="3626" spans="1:21" x14ac:dyDescent="0.3">
      <c r="A3626" s="16">
        <v>40183</v>
      </c>
      <c r="B3626" s="15">
        <v>15.09</v>
      </c>
      <c r="T3626" s="16">
        <v>40191</v>
      </c>
      <c r="U3626" s="15">
        <v>16.28</v>
      </c>
    </row>
    <row r="3627" spans="1:21" x14ac:dyDescent="0.3">
      <c r="A3627" s="16">
        <v>40182</v>
      </c>
      <c r="B3627" s="15">
        <v>15.51</v>
      </c>
      <c r="T3627" s="16">
        <v>40190</v>
      </c>
      <c r="U3627" s="15">
        <v>16.12</v>
      </c>
    </row>
    <row r="3628" spans="1:21" x14ac:dyDescent="0.3">
      <c r="A3628" s="16">
        <v>40178</v>
      </c>
      <c r="B3628" s="15">
        <v>14.99</v>
      </c>
      <c r="T3628" s="16">
        <v>40189</v>
      </c>
      <c r="U3628" s="15">
        <v>16.489999999999998</v>
      </c>
    </row>
    <row r="3629" spans="1:21" x14ac:dyDescent="0.3">
      <c r="A3629" s="16">
        <v>40177</v>
      </c>
      <c r="B3629" s="15">
        <v>15.15</v>
      </c>
      <c r="T3629" s="16">
        <v>40186</v>
      </c>
      <c r="U3629" s="15">
        <v>16.27</v>
      </c>
    </row>
    <row r="3630" spans="1:21" x14ac:dyDescent="0.3">
      <c r="A3630" s="16">
        <v>40176</v>
      </c>
      <c r="B3630" s="15">
        <v>15.08</v>
      </c>
      <c r="T3630" s="16">
        <v>40185</v>
      </c>
      <c r="U3630" s="15">
        <v>16.07</v>
      </c>
    </row>
    <row r="3631" spans="1:21" x14ac:dyDescent="0.3">
      <c r="A3631" s="16">
        <v>40175</v>
      </c>
      <c r="B3631" s="15">
        <v>15.15</v>
      </c>
      <c r="T3631" s="16">
        <v>40184</v>
      </c>
      <c r="U3631" s="15">
        <v>15.63</v>
      </c>
    </row>
    <row r="3632" spans="1:21" x14ac:dyDescent="0.3">
      <c r="A3632" s="16">
        <v>40171</v>
      </c>
      <c r="B3632" s="15">
        <v>15.15</v>
      </c>
      <c r="T3632" s="16">
        <v>40183</v>
      </c>
      <c r="U3632" s="15">
        <v>15.95</v>
      </c>
    </row>
    <row r="3633" spans="1:21" x14ac:dyDescent="0.3">
      <c r="A3633" s="16">
        <v>40170</v>
      </c>
      <c r="B3633" s="15">
        <v>15.45</v>
      </c>
      <c r="T3633" s="16">
        <v>40182</v>
      </c>
      <c r="U3633" s="15">
        <v>16.52</v>
      </c>
    </row>
    <row r="3634" spans="1:21" x14ac:dyDescent="0.3">
      <c r="A3634" s="16">
        <v>40169</v>
      </c>
      <c r="B3634" s="15">
        <v>15.11</v>
      </c>
      <c r="T3634" s="16">
        <v>40178</v>
      </c>
      <c r="U3634" s="15">
        <v>16</v>
      </c>
    </row>
    <row r="3635" spans="1:21" x14ac:dyDescent="0.3">
      <c r="A3635" s="16">
        <v>40168</v>
      </c>
      <c r="B3635" s="15">
        <v>14.86</v>
      </c>
      <c r="T3635" s="16">
        <v>40177</v>
      </c>
      <c r="U3635" s="15">
        <v>16.149999999999999</v>
      </c>
    </row>
    <row r="3636" spans="1:21" x14ac:dyDescent="0.3">
      <c r="A3636" s="16">
        <v>40165</v>
      </c>
      <c r="B3636" s="15">
        <v>15.98</v>
      </c>
      <c r="T3636" s="16">
        <v>40176</v>
      </c>
      <c r="U3636" s="15">
        <v>16.079999999999998</v>
      </c>
    </row>
    <row r="3637" spans="1:21" x14ac:dyDescent="0.3">
      <c r="A3637" s="16">
        <v>40164</v>
      </c>
      <c r="B3637" s="15">
        <v>16.03</v>
      </c>
      <c r="T3637" s="16">
        <v>40175</v>
      </c>
      <c r="U3637" s="15">
        <v>16.149999999999999</v>
      </c>
    </row>
    <row r="3638" spans="1:21" x14ac:dyDescent="0.3">
      <c r="A3638" s="16">
        <v>40163</v>
      </c>
      <c r="B3638" s="15">
        <v>16.809999999999999</v>
      </c>
      <c r="T3638" s="16">
        <v>40171</v>
      </c>
      <c r="U3638" s="15">
        <v>16.149999999999999</v>
      </c>
    </row>
    <row r="3639" spans="1:21" x14ac:dyDescent="0.3">
      <c r="A3639" s="16">
        <v>40162</v>
      </c>
      <c r="B3639" s="15">
        <v>17.11</v>
      </c>
      <c r="T3639" s="16">
        <v>40170</v>
      </c>
      <c r="U3639" s="15">
        <v>16.45</v>
      </c>
    </row>
    <row r="3640" spans="1:21" x14ac:dyDescent="0.3">
      <c r="A3640" s="16">
        <v>40161</v>
      </c>
      <c r="B3640" s="15">
        <v>17.07</v>
      </c>
      <c r="T3640" s="16">
        <v>40169</v>
      </c>
      <c r="U3640" s="15">
        <v>16.11</v>
      </c>
    </row>
    <row r="3641" spans="1:21" x14ac:dyDescent="0.3">
      <c r="A3641" s="16">
        <v>40158</v>
      </c>
      <c r="B3641" s="15">
        <v>17.05</v>
      </c>
      <c r="T3641" s="16">
        <v>40168</v>
      </c>
      <c r="U3641" s="15">
        <v>15.86</v>
      </c>
    </row>
    <row r="3642" spans="1:21" x14ac:dyDescent="0.3">
      <c r="A3642" s="16">
        <v>40157</v>
      </c>
      <c r="B3642" s="15">
        <v>16.86</v>
      </c>
      <c r="T3642" s="16">
        <v>40165</v>
      </c>
      <c r="U3642" s="15">
        <v>16.98</v>
      </c>
    </row>
    <row r="3643" spans="1:21" x14ac:dyDescent="0.3">
      <c r="A3643" s="16">
        <v>40156</v>
      </c>
      <c r="B3643" s="15">
        <v>16.82</v>
      </c>
      <c r="T3643" s="16">
        <v>40164</v>
      </c>
      <c r="U3643" s="15">
        <v>17.059999999999999</v>
      </c>
    </row>
    <row r="3644" spans="1:21" x14ac:dyDescent="0.3">
      <c r="A3644" s="16">
        <v>40155</v>
      </c>
      <c r="B3644" s="15">
        <v>16.75</v>
      </c>
      <c r="T3644" s="16">
        <v>40163</v>
      </c>
      <c r="U3644" s="15">
        <v>17.84</v>
      </c>
    </row>
    <row r="3645" spans="1:21" x14ac:dyDescent="0.3">
      <c r="A3645" s="16">
        <v>40154</v>
      </c>
      <c r="B3645" s="15">
        <v>17.45</v>
      </c>
      <c r="T3645" s="16">
        <v>40162</v>
      </c>
      <c r="U3645" s="15">
        <v>17.11</v>
      </c>
    </row>
    <row r="3646" spans="1:21" x14ac:dyDescent="0.3">
      <c r="A3646" s="16">
        <v>40151</v>
      </c>
      <c r="B3646" s="15">
        <v>16.73</v>
      </c>
      <c r="T3646" s="16">
        <v>40161</v>
      </c>
      <c r="U3646" s="15">
        <v>17.07</v>
      </c>
    </row>
    <row r="3647" spans="1:21" x14ac:dyDescent="0.3">
      <c r="A3647" s="16">
        <v>40150</v>
      </c>
      <c r="B3647" s="15">
        <v>16.43</v>
      </c>
      <c r="T3647" s="16">
        <v>40158</v>
      </c>
      <c r="U3647" s="15">
        <v>17.05</v>
      </c>
    </row>
    <row r="3648" spans="1:21" x14ac:dyDescent="0.3">
      <c r="A3648" s="16">
        <v>40149</v>
      </c>
      <c r="B3648" s="15">
        <v>16.14</v>
      </c>
      <c r="T3648" s="16">
        <v>40157</v>
      </c>
      <c r="U3648" s="15">
        <v>16.86</v>
      </c>
    </row>
    <row r="3649" spans="1:21" x14ac:dyDescent="0.3">
      <c r="A3649" s="16">
        <v>40148</v>
      </c>
      <c r="B3649" s="15">
        <v>16.010000000000002</v>
      </c>
      <c r="T3649" s="16">
        <v>40156</v>
      </c>
      <c r="U3649" s="15">
        <v>16.82</v>
      </c>
    </row>
    <row r="3650" spans="1:21" x14ac:dyDescent="0.3">
      <c r="A3650" s="16">
        <v>40147</v>
      </c>
      <c r="B3650" s="15">
        <v>15.65</v>
      </c>
      <c r="T3650" s="16">
        <v>40155</v>
      </c>
      <c r="U3650" s="15">
        <v>16.75</v>
      </c>
    </row>
    <row r="3651" spans="1:21" x14ac:dyDescent="0.3">
      <c r="A3651" s="16">
        <v>40144</v>
      </c>
      <c r="B3651" s="15">
        <v>15.77</v>
      </c>
      <c r="T3651" s="16">
        <v>40154</v>
      </c>
      <c r="U3651" s="15">
        <v>17.45</v>
      </c>
    </row>
    <row r="3652" spans="1:21" x14ac:dyDescent="0.3">
      <c r="A3652" s="16">
        <v>40143</v>
      </c>
      <c r="B3652" s="15">
        <v>15.52</v>
      </c>
      <c r="T3652" s="16">
        <v>40151</v>
      </c>
      <c r="U3652" s="15">
        <v>16.73</v>
      </c>
    </row>
    <row r="3653" spans="1:21" x14ac:dyDescent="0.3">
      <c r="A3653" s="16">
        <v>40142</v>
      </c>
      <c r="B3653" s="15">
        <v>15.43</v>
      </c>
      <c r="T3653" s="16">
        <v>40150</v>
      </c>
      <c r="U3653" s="15">
        <v>16.43</v>
      </c>
    </row>
    <row r="3654" spans="1:21" x14ac:dyDescent="0.3">
      <c r="A3654" s="16">
        <v>40141</v>
      </c>
      <c r="B3654" s="15">
        <v>15.21</v>
      </c>
      <c r="T3654" s="16">
        <v>40149</v>
      </c>
      <c r="U3654" s="15">
        <v>16.14</v>
      </c>
    </row>
    <row r="3655" spans="1:21" x14ac:dyDescent="0.3">
      <c r="A3655" s="16">
        <v>40140</v>
      </c>
      <c r="B3655" s="15">
        <v>15.72</v>
      </c>
      <c r="T3655" s="16">
        <v>40148</v>
      </c>
      <c r="U3655" s="15">
        <v>16.010000000000002</v>
      </c>
    </row>
    <row r="3656" spans="1:21" x14ac:dyDescent="0.3">
      <c r="A3656" s="16">
        <v>40137</v>
      </c>
      <c r="B3656" s="15">
        <v>15.66</v>
      </c>
      <c r="T3656" s="16">
        <v>40147</v>
      </c>
      <c r="U3656" s="15">
        <v>15.65</v>
      </c>
    </row>
    <row r="3657" spans="1:21" x14ac:dyDescent="0.3">
      <c r="A3657" s="16">
        <v>40136</v>
      </c>
      <c r="B3657" s="15">
        <v>15.99</v>
      </c>
      <c r="T3657" s="16">
        <v>40144</v>
      </c>
      <c r="U3657" s="15">
        <v>15.77</v>
      </c>
    </row>
    <row r="3658" spans="1:21" x14ac:dyDescent="0.3">
      <c r="A3658" s="16">
        <v>40135</v>
      </c>
      <c r="B3658" s="15">
        <v>16.11</v>
      </c>
      <c r="T3658" s="16">
        <v>40143</v>
      </c>
      <c r="U3658" s="15">
        <v>15.52</v>
      </c>
    </row>
    <row r="3659" spans="1:21" x14ac:dyDescent="0.3">
      <c r="A3659" s="16">
        <v>40134</v>
      </c>
      <c r="B3659" s="15">
        <v>15.96</v>
      </c>
      <c r="T3659" s="16">
        <v>40142</v>
      </c>
      <c r="U3659" s="15">
        <v>15.43</v>
      </c>
    </row>
    <row r="3660" spans="1:21" x14ac:dyDescent="0.3">
      <c r="A3660" s="16">
        <v>40133</v>
      </c>
      <c r="B3660" s="15">
        <v>16.440000000000001</v>
      </c>
      <c r="T3660" s="16">
        <v>40141</v>
      </c>
      <c r="U3660" s="15">
        <v>15.21</v>
      </c>
    </row>
    <row r="3661" spans="1:21" x14ac:dyDescent="0.3">
      <c r="A3661" s="16">
        <v>40130</v>
      </c>
      <c r="B3661" s="15">
        <v>16.149999999999999</v>
      </c>
      <c r="T3661" s="16">
        <v>40140</v>
      </c>
      <c r="U3661" s="15">
        <v>15.72</v>
      </c>
    </row>
    <row r="3662" spans="1:21" x14ac:dyDescent="0.3">
      <c r="A3662" s="16">
        <v>40129</v>
      </c>
      <c r="B3662" s="15">
        <v>16.05</v>
      </c>
      <c r="T3662" s="16">
        <v>40137</v>
      </c>
      <c r="U3662" s="15">
        <v>15.66</v>
      </c>
    </row>
    <row r="3663" spans="1:21" x14ac:dyDescent="0.3">
      <c r="A3663" s="16">
        <v>40128</v>
      </c>
      <c r="B3663" s="15">
        <v>16.329999999999998</v>
      </c>
      <c r="T3663" s="16">
        <v>40136</v>
      </c>
      <c r="U3663" s="15">
        <v>15.99</v>
      </c>
    </row>
    <row r="3664" spans="1:21" x14ac:dyDescent="0.3">
      <c r="A3664" s="16">
        <v>40127</v>
      </c>
      <c r="B3664" s="15">
        <v>16.579999999999998</v>
      </c>
      <c r="T3664" s="16">
        <v>40135</v>
      </c>
      <c r="U3664" s="15">
        <v>16.11</v>
      </c>
    </row>
    <row r="3665" spans="1:21" x14ac:dyDescent="0.3">
      <c r="A3665" s="16">
        <v>40126</v>
      </c>
      <c r="B3665" s="15">
        <v>16.760000000000002</v>
      </c>
      <c r="T3665" s="16">
        <v>40134</v>
      </c>
      <c r="U3665" s="15">
        <v>15.96</v>
      </c>
    </row>
    <row r="3666" spans="1:21" x14ac:dyDescent="0.3">
      <c r="A3666" s="16">
        <v>40123</v>
      </c>
      <c r="B3666" s="15">
        <v>16.899999999999999</v>
      </c>
      <c r="T3666" s="16">
        <v>40133</v>
      </c>
      <c r="U3666" s="15">
        <v>16.440000000000001</v>
      </c>
    </row>
    <row r="3667" spans="1:21" x14ac:dyDescent="0.3">
      <c r="A3667" s="16">
        <v>40122</v>
      </c>
      <c r="B3667" s="15">
        <v>17.3</v>
      </c>
      <c r="T3667" s="16">
        <v>40130</v>
      </c>
      <c r="U3667" s="15">
        <v>16.149999999999999</v>
      </c>
    </row>
    <row r="3668" spans="1:21" x14ac:dyDescent="0.3">
      <c r="A3668" s="16">
        <v>40121</v>
      </c>
      <c r="B3668" s="15">
        <v>17.29</v>
      </c>
      <c r="T3668" s="16">
        <v>40129</v>
      </c>
      <c r="U3668" s="15">
        <v>16.05</v>
      </c>
    </row>
    <row r="3669" spans="1:21" x14ac:dyDescent="0.3">
      <c r="A3669" s="16">
        <v>40120</v>
      </c>
      <c r="B3669" s="15">
        <v>17.36</v>
      </c>
      <c r="T3669" s="16">
        <v>40128</v>
      </c>
      <c r="U3669" s="15">
        <v>16.329999999999998</v>
      </c>
    </row>
    <row r="3670" spans="1:21" x14ac:dyDescent="0.3">
      <c r="A3670" s="16">
        <v>40119</v>
      </c>
      <c r="B3670" s="15">
        <v>17.54</v>
      </c>
      <c r="T3670" s="16">
        <v>40127</v>
      </c>
      <c r="U3670" s="15">
        <v>16.579999999999998</v>
      </c>
    </row>
    <row r="3671" spans="1:21" x14ac:dyDescent="0.3">
      <c r="A3671" s="16">
        <v>40116</v>
      </c>
      <c r="B3671" s="15">
        <v>17.55</v>
      </c>
      <c r="T3671" s="16">
        <v>40126</v>
      </c>
      <c r="U3671" s="15">
        <v>16.760000000000002</v>
      </c>
    </row>
    <row r="3672" spans="1:21" x14ac:dyDescent="0.3">
      <c r="A3672" s="16">
        <v>40115</v>
      </c>
      <c r="B3672" s="15">
        <v>17.739999999999998</v>
      </c>
      <c r="T3672" s="16">
        <v>40123</v>
      </c>
      <c r="U3672" s="15">
        <v>16.899999999999999</v>
      </c>
    </row>
    <row r="3673" spans="1:21" x14ac:dyDescent="0.3">
      <c r="A3673" s="16">
        <v>40114</v>
      </c>
      <c r="B3673" s="15">
        <v>17.2</v>
      </c>
      <c r="T3673" s="16">
        <v>40122</v>
      </c>
      <c r="U3673" s="15">
        <v>17.3</v>
      </c>
    </row>
    <row r="3674" spans="1:21" x14ac:dyDescent="0.3">
      <c r="A3674" s="16">
        <v>40113</v>
      </c>
      <c r="B3674" s="15">
        <v>17.37</v>
      </c>
      <c r="T3674" s="16">
        <v>40121</v>
      </c>
      <c r="U3674" s="15">
        <v>17.29</v>
      </c>
    </row>
    <row r="3675" spans="1:21" x14ac:dyDescent="0.3">
      <c r="A3675" s="16">
        <v>40112</v>
      </c>
      <c r="B3675" s="15">
        <v>17.54</v>
      </c>
      <c r="T3675" s="16">
        <v>40120</v>
      </c>
      <c r="U3675" s="15">
        <v>17.36</v>
      </c>
    </row>
    <row r="3676" spans="1:21" x14ac:dyDescent="0.3">
      <c r="A3676" s="16">
        <v>40109</v>
      </c>
      <c r="B3676" s="15">
        <v>17.59</v>
      </c>
      <c r="T3676" s="16">
        <v>40119</v>
      </c>
      <c r="U3676" s="15">
        <v>17.54</v>
      </c>
    </row>
    <row r="3677" spans="1:21" x14ac:dyDescent="0.3">
      <c r="A3677" s="16">
        <v>40108</v>
      </c>
      <c r="B3677" s="15">
        <v>17.64</v>
      </c>
      <c r="T3677" s="16">
        <v>40116</v>
      </c>
      <c r="U3677" s="15">
        <v>17.55</v>
      </c>
    </row>
    <row r="3678" spans="1:21" x14ac:dyDescent="0.3">
      <c r="A3678" s="16">
        <v>40107</v>
      </c>
      <c r="B3678" s="15">
        <v>18.21</v>
      </c>
      <c r="T3678" s="16">
        <v>40115</v>
      </c>
      <c r="U3678" s="15">
        <v>17.739999999999998</v>
      </c>
    </row>
    <row r="3679" spans="1:21" x14ac:dyDescent="0.3">
      <c r="A3679" s="16">
        <v>40106</v>
      </c>
      <c r="B3679" s="15">
        <v>17.78</v>
      </c>
      <c r="T3679" s="16">
        <v>40114</v>
      </c>
      <c r="U3679" s="15">
        <v>17.2</v>
      </c>
    </row>
    <row r="3680" spans="1:21" x14ac:dyDescent="0.3">
      <c r="A3680" s="16">
        <v>40105</v>
      </c>
      <c r="B3680" s="15">
        <v>17.61</v>
      </c>
      <c r="T3680" s="16">
        <v>40113</v>
      </c>
      <c r="U3680" s="15">
        <v>17.37</v>
      </c>
    </row>
    <row r="3681" spans="1:21" x14ac:dyDescent="0.3">
      <c r="A3681" s="16">
        <v>40102</v>
      </c>
      <c r="B3681" s="15">
        <v>17.260000000000002</v>
      </c>
      <c r="T3681" s="16">
        <v>40112</v>
      </c>
      <c r="U3681" s="15">
        <v>17.54</v>
      </c>
    </row>
    <row r="3682" spans="1:21" x14ac:dyDescent="0.3">
      <c r="A3682" s="16">
        <v>40101</v>
      </c>
      <c r="B3682" s="15">
        <v>17.32</v>
      </c>
      <c r="T3682" s="16">
        <v>40109</v>
      </c>
      <c r="U3682" s="15">
        <v>17.59</v>
      </c>
    </row>
    <row r="3683" spans="1:21" x14ac:dyDescent="0.3">
      <c r="A3683" s="16">
        <v>40100</v>
      </c>
      <c r="B3683" s="15">
        <v>17.579999999999998</v>
      </c>
      <c r="T3683" s="16">
        <v>40108</v>
      </c>
      <c r="U3683" s="15">
        <v>17.64</v>
      </c>
    </row>
    <row r="3684" spans="1:21" x14ac:dyDescent="0.3">
      <c r="A3684" s="16">
        <v>40099</v>
      </c>
      <c r="B3684" s="15">
        <v>17.440000000000001</v>
      </c>
      <c r="T3684" s="16">
        <v>40107</v>
      </c>
      <c r="U3684" s="15">
        <v>18.21</v>
      </c>
    </row>
    <row r="3685" spans="1:21" x14ac:dyDescent="0.3">
      <c r="A3685" s="16">
        <v>40098</v>
      </c>
      <c r="B3685" s="15">
        <v>17.399999999999999</v>
      </c>
      <c r="T3685" s="16">
        <v>40106</v>
      </c>
      <c r="U3685" s="15">
        <v>17.78</v>
      </c>
    </row>
    <row r="3686" spans="1:21" x14ac:dyDescent="0.3">
      <c r="A3686" s="16">
        <v>40095</v>
      </c>
      <c r="B3686" s="15">
        <v>16.84</v>
      </c>
      <c r="T3686" s="16">
        <v>40105</v>
      </c>
      <c r="U3686" s="15">
        <v>17.61</v>
      </c>
    </row>
    <row r="3687" spans="1:21" x14ac:dyDescent="0.3">
      <c r="A3687" s="16">
        <v>40094</v>
      </c>
      <c r="B3687" s="15">
        <v>16.420000000000002</v>
      </c>
      <c r="T3687" s="16">
        <v>40102</v>
      </c>
      <c r="U3687" s="15">
        <v>17.260000000000002</v>
      </c>
    </row>
    <row r="3688" spans="1:21" x14ac:dyDescent="0.3">
      <c r="A3688" s="16">
        <v>40093</v>
      </c>
      <c r="B3688" s="15">
        <v>16.61</v>
      </c>
      <c r="T3688" s="16">
        <v>40101</v>
      </c>
      <c r="U3688" s="15">
        <v>17.32</v>
      </c>
    </row>
    <row r="3689" spans="1:21" x14ac:dyDescent="0.3">
      <c r="A3689" s="16">
        <v>40092</v>
      </c>
      <c r="B3689" s="15">
        <v>16.75</v>
      </c>
      <c r="T3689" s="16">
        <v>40100</v>
      </c>
      <c r="U3689" s="15">
        <v>17.579999999999998</v>
      </c>
    </row>
    <row r="3690" spans="1:21" x14ac:dyDescent="0.3">
      <c r="A3690" s="16">
        <v>40091</v>
      </c>
      <c r="B3690" s="15">
        <v>16.02</v>
      </c>
      <c r="T3690" s="16">
        <v>40099</v>
      </c>
      <c r="U3690" s="15">
        <v>17.440000000000001</v>
      </c>
    </row>
    <row r="3691" spans="1:21" x14ac:dyDescent="0.3">
      <c r="A3691" s="16">
        <v>40088</v>
      </c>
      <c r="B3691" s="15">
        <v>15.94</v>
      </c>
      <c r="T3691" s="16">
        <v>40098</v>
      </c>
      <c r="U3691" s="15">
        <v>17.399999999999999</v>
      </c>
    </row>
    <row r="3692" spans="1:21" x14ac:dyDescent="0.3">
      <c r="A3692" s="16">
        <v>40087</v>
      </c>
      <c r="B3692" s="15">
        <v>16.12</v>
      </c>
      <c r="T3692" s="16">
        <v>40095</v>
      </c>
      <c r="U3692" s="15">
        <v>16.84</v>
      </c>
    </row>
    <row r="3693" spans="1:21" x14ac:dyDescent="0.3">
      <c r="A3693" s="16">
        <v>40086</v>
      </c>
      <c r="B3693" s="15">
        <v>16.22</v>
      </c>
      <c r="T3693" s="16">
        <v>40094</v>
      </c>
      <c r="U3693" s="15">
        <v>16.420000000000002</v>
      </c>
    </row>
    <row r="3694" spans="1:21" x14ac:dyDescent="0.3">
      <c r="A3694" s="16">
        <v>40085</v>
      </c>
      <c r="B3694" s="15">
        <v>15.94</v>
      </c>
      <c r="T3694" s="16">
        <v>40093</v>
      </c>
      <c r="U3694" s="15">
        <v>16.61</v>
      </c>
    </row>
    <row r="3695" spans="1:21" x14ac:dyDescent="0.3">
      <c r="A3695" s="16">
        <v>40084</v>
      </c>
      <c r="B3695" s="15">
        <v>16.329999999999998</v>
      </c>
      <c r="T3695" s="16">
        <v>40092</v>
      </c>
      <c r="U3695" s="15">
        <v>16.75</v>
      </c>
    </row>
    <row r="3696" spans="1:21" x14ac:dyDescent="0.3">
      <c r="A3696" s="16">
        <v>40081</v>
      </c>
      <c r="B3696" s="15">
        <v>15.94</v>
      </c>
      <c r="T3696" s="16">
        <v>40091</v>
      </c>
      <c r="U3696" s="15">
        <v>16.02</v>
      </c>
    </row>
    <row r="3697" spans="1:21" x14ac:dyDescent="0.3">
      <c r="A3697" s="16">
        <v>40080</v>
      </c>
      <c r="B3697" s="15">
        <v>15.64</v>
      </c>
      <c r="T3697" s="16">
        <v>40088</v>
      </c>
      <c r="U3697" s="15">
        <v>15.94</v>
      </c>
    </row>
    <row r="3698" spans="1:21" x14ac:dyDescent="0.3">
      <c r="A3698" s="16">
        <v>40079</v>
      </c>
      <c r="B3698" s="15">
        <v>16.21</v>
      </c>
      <c r="T3698" s="16">
        <v>40087</v>
      </c>
      <c r="U3698" s="15">
        <v>16.12</v>
      </c>
    </row>
    <row r="3699" spans="1:21" x14ac:dyDescent="0.3">
      <c r="A3699" s="16">
        <v>40078</v>
      </c>
      <c r="B3699" s="15">
        <v>16.8</v>
      </c>
      <c r="T3699" s="16">
        <v>40086</v>
      </c>
      <c r="U3699" s="15">
        <v>16.22</v>
      </c>
    </row>
    <row r="3700" spans="1:21" x14ac:dyDescent="0.3">
      <c r="A3700" s="16">
        <v>40077</v>
      </c>
      <c r="B3700" s="15">
        <v>17.03</v>
      </c>
      <c r="T3700" s="16">
        <v>40085</v>
      </c>
      <c r="U3700" s="15">
        <v>15.94</v>
      </c>
    </row>
    <row r="3701" spans="1:21" x14ac:dyDescent="0.3">
      <c r="A3701" s="16">
        <v>40074</v>
      </c>
      <c r="B3701" s="15">
        <v>16.7</v>
      </c>
      <c r="T3701" s="16">
        <v>40084</v>
      </c>
      <c r="U3701" s="15">
        <v>16.329999999999998</v>
      </c>
    </row>
    <row r="3702" spans="1:21" x14ac:dyDescent="0.3">
      <c r="A3702" s="16">
        <v>40073</v>
      </c>
      <c r="B3702" s="15">
        <v>16.66</v>
      </c>
      <c r="T3702" s="16">
        <v>40081</v>
      </c>
      <c r="U3702" s="15">
        <v>15.94</v>
      </c>
    </row>
    <row r="3703" spans="1:21" x14ac:dyDescent="0.3">
      <c r="A3703" s="16">
        <v>40072</v>
      </c>
      <c r="B3703" s="15">
        <v>17.16</v>
      </c>
      <c r="T3703" s="16">
        <v>40080</v>
      </c>
      <c r="U3703" s="15">
        <v>15.64</v>
      </c>
    </row>
    <row r="3704" spans="1:21" x14ac:dyDescent="0.3">
      <c r="A3704" s="16">
        <v>40071</v>
      </c>
      <c r="B3704" s="15">
        <v>17.38</v>
      </c>
      <c r="T3704" s="16">
        <v>40079</v>
      </c>
      <c r="U3704" s="15">
        <v>16.21</v>
      </c>
    </row>
    <row r="3705" spans="1:21" x14ac:dyDescent="0.3">
      <c r="A3705" s="16">
        <v>40070</v>
      </c>
      <c r="B3705" s="15">
        <v>17.05</v>
      </c>
      <c r="T3705" s="16">
        <v>40078</v>
      </c>
      <c r="U3705" s="15">
        <v>16.8</v>
      </c>
    </row>
    <row r="3706" spans="1:21" x14ac:dyDescent="0.3">
      <c r="A3706" s="16">
        <v>40067</v>
      </c>
      <c r="B3706" s="15">
        <v>17.760000000000002</v>
      </c>
      <c r="T3706" s="16">
        <v>40077</v>
      </c>
      <c r="U3706" s="15">
        <v>17.03</v>
      </c>
    </row>
    <row r="3707" spans="1:21" x14ac:dyDescent="0.3">
      <c r="A3707" s="16">
        <v>40066</v>
      </c>
      <c r="B3707" s="15">
        <v>18.38</v>
      </c>
      <c r="T3707" s="16">
        <v>40074</v>
      </c>
      <c r="U3707" s="15">
        <v>16.7</v>
      </c>
    </row>
    <row r="3708" spans="1:21" x14ac:dyDescent="0.3">
      <c r="A3708" s="16">
        <v>40065</v>
      </c>
      <c r="B3708" s="15">
        <v>18.48</v>
      </c>
      <c r="T3708" s="16">
        <v>40073</v>
      </c>
      <c r="U3708" s="15">
        <v>16.66</v>
      </c>
    </row>
    <row r="3709" spans="1:21" x14ac:dyDescent="0.3">
      <c r="A3709" s="16">
        <v>40064</v>
      </c>
      <c r="B3709" s="15">
        <v>18.77</v>
      </c>
      <c r="T3709" s="16">
        <v>40072</v>
      </c>
      <c r="U3709" s="15">
        <v>17.16</v>
      </c>
    </row>
    <row r="3710" spans="1:21" x14ac:dyDescent="0.3">
      <c r="A3710" s="16">
        <v>40063</v>
      </c>
      <c r="B3710" s="15">
        <v>18.64</v>
      </c>
      <c r="T3710" s="16">
        <v>40071</v>
      </c>
      <c r="U3710" s="15">
        <v>17.38</v>
      </c>
    </row>
    <row r="3711" spans="1:21" x14ac:dyDescent="0.3">
      <c r="A3711" s="16">
        <v>40060</v>
      </c>
      <c r="B3711" s="15">
        <v>18.66</v>
      </c>
      <c r="T3711" s="16">
        <v>40070</v>
      </c>
      <c r="U3711" s="15">
        <v>17.05</v>
      </c>
    </row>
    <row r="3712" spans="1:21" x14ac:dyDescent="0.3">
      <c r="A3712" s="16">
        <v>40059</v>
      </c>
      <c r="B3712" s="15">
        <v>18.64</v>
      </c>
      <c r="T3712" s="16">
        <v>40067</v>
      </c>
      <c r="U3712" s="15">
        <v>17.760000000000002</v>
      </c>
    </row>
    <row r="3713" spans="1:21" x14ac:dyDescent="0.3">
      <c r="A3713" s="16">
        <v>40058</v>
      </c>
      <c r="B3713" s="15">
        <v>18.34</v>
      </c>
      <c r="T3713" s="16">
        <v>40066</v>
      </c>
      <c r="U3713" s="15">
        <v>18.38</v>
      </c>
    </row>
    <row r="3714" spans="1:21" x14ac:dyDescent="0.3">
      <c r="A3714" s="16">
        <v>40057</v>
      </c>
      <c r="B3714" s="15">
        <v>18</v>
      </c>
      <c r="T3714" s="16">
        <v>40065</v>
      </c>
      <c r="U3714" s="15">
        <v>18.48</v>
      </c>
    </row>
    <row r="3715" spans="1:21" x14ac:dyDescent="0.3">
      <c r="A3715" s="16">
        <v>40056</v>
      </c>
      <c r="B3715" s="15">
        <v>18.149999999999999</v>
      </c>
      <c r="T3715" s="16">
        <v>40064</v>
      </c>
      <c r="U3715" s="15">
        <v>18.77</v>
      </c>
    </row>
    <row r="3716" spans="1:21" x14ac:dyDescent="0.3">
      <c r="A3716" s="16">
        <v>40053</v>
      </c>
      <c r="B3716" s="15">
        <v>18.420000000000002</v>
      </c>
      <c r="T3716" s="16">
        <v>40063</v>
      </c>
      <c r="U3716" s="15">
        <v>18.64</v>
      </c>
    </row>
    <row r="3717" spans="1:21" x14ac:dyDescent="0.3">
      <c r="A3717" s="16">
        <v>40052</v>
      </c>
      <c r="B3717" s="15">
        <v>18.39</v>
      </c>
      <c r="T3717" s="16">
        <v>40060</v>
      </c>
      <c r="U3717" s="15">
        <v>18.66</v>
      </c>
    </row>
    <row r="3718" spans="1:21" x14ac:dyDescent="0.3">
      <c r="A3718" s="16">
        <v>40051</v>
      </c>
      <c r="B3718" s="15">
        <v>18.440000000000001</v>
      </c>
      <c r="T3718" s="16">
        <v>40059</v>
      </c>
      <c r="U3718" s="15">
        <v>18.64</v>
      </c>
    </row>
    <row r="3719" spans="1:21" x14ac:dyDescent="0.3">
      <c r="A3719" s="16">
        <v>40050</v>
      </c>
      <c r="B3719" s="15">
        <v>18.510000000000002</v>
      </c>
      <c r="T3719" s="16">
        <v>40058</v>
      </c>
      <c r="U3719" s="15">
        <v>18.34</v>
      </c>
    </row>
    <row r="3720" spans="1:21" x14ac:dyDescent="0.3">
      <c r="A3720" s="16">
        <v>40049</v>
      </c>
      <c r="B3720" s="15">
        <v>18.52</v>
      </c>
      <c r="T3720" s="16">
        <v>40057</v>
      </c>
      <c r="U3720" s="15">
        <v>18</v>
      </c>
    </row>
    <row r="3721" spans="1:21" x14ac:dyDescent="0.3">
      <c r="A3721" s="16">
        <v>40046</v>
      </c>
      <c r="B3721" s="15">
        <v>18.71</v>
      </c>
      <c r="T3721" s="16">
        <v>40056</v>
      </c>
      <c r="U3721" s="15">
        <v>18.149999999999999</v>
      </c>
    </row>
    <row r="3722" spans="1:21" x14ac:dyDescent="0.3">
      <c r="A3722" s="16">
        <v>40045</v>
      </c>
      <c r="B3722" s="15">
        <v>18.43</v>
      </c>
      <c r="T3722" s="16">
        <v>40053</v>
      </c>
      <c r="U3722" s="15">
        <v>18.420000000000002</v>
      </c>
    </row>
    <row r="3723" spans="1:21" x14ac:dyDescent="0.3">
      <c r="A3723" s="16">
        <v>40044</v>
      </c>
      <c r="B3723" s="15">
        <v>18.23</v>
      </c>
      <c r="T3723" s="16">
        <v>40052</v>
      </c>
      <c r="U3723" s="15">
        <v>18.39</v>
      </c>
    </row>
    <row r="3724" spans="1:21" x14ac:dyDescent="0.3">
      <c r="A3724" s="16">
        <v>40043</v>
      </c>
      <c r="B3724" s="15">
        <v>18.010000000000002</v>
      </c>
      <c r="T3724" s="16">
        <v>40051</v>
      </c>
      <c r="U3724" s="15">
        <v>18.440000000000001</v>
      </c>
    </row>
    <row r="3725" spans="1:21" x14ac:dyDescent="0.3">
      <c r="A3725" s="16">
        <v>40042</v>
      </c>
      <c r="B3725" s="15">
        <v>17.73</v>
      </c>
      <c r="T3725" s="16">
        <v>40050</v>
      </c>
      <c r="U3725" s="15">
        <v>18.510000000000002</v>
      </c>
    </row>
    <row r="3726" spans="1:21" x14ac:dyDescent="0.3">
      <c r="A3726" s="16">
        <v>40039</v>
      </c>
      <c r="B3726" s="15">
        <v>17.63</v>
      </c>
      <c r="T3726" s="16">
        <v>40049</v>
      </c>
      <c r="U3726" s="15">
        <v>18.52</v>
      </c>
    </row>
    <row r="3727" spans="1:21" x14ac:dyDescent="0.3">
      <c r="A3727" s="16">
        <v>40038</v>
      </c>
      <c r="B3727" s="15">
        <v>17.64</v>
      </c>
      <c r="T3727" s="16">
        <v>40046</v>
      </c>
      <c r="U3727" s="15">
        <v>18.71</v>
      </c>
    </row>
    <row r="3728" spans="1:21" x14ac:dyDescent="0.3">
      <c r="A3728" s="16">
        <v>40037</v>
      </c>
      <c r="B3728" s="15">
        <v>17.64</v>
      </c>
      <c r="T3728" s="16">
        <v>40045</v>
      </c>
      <c r="U3728" s="15">
        <v>18.43</v>
      </c>
    </row>
    <row r="3729" spans="1:21" x14ac:dyDescent="0.3">
      <c r="A3729" s="16">
        <v>40036</v>
      </c>
      <c r="B3729" s="15">
        <v>17.510000000000002</v>
      </c>
      <c r="T3729" s="16">
        <v>40044</v>
      </c>
      <c r="U3729" s="15">
        <v>18.23</v>
      </c>
    </row>
    <row r="3730" spans="1:21" x14ac:dyDescent="0.3">
      <c r="A3730" s="16">
        <v>40035</v>
      </c>
      <c r="B3730" s="15">
        <v>17.559999999999999</v>
      </c>
      <c r="T3730" s="16">
        <v>40043</v>
      </c>
      <c r="U3730" s="15">
        <v>18.010000000000002</v>
      </c>
    </row>
    <row r="3731" spans="1:21" x14ac:dyDescent="0.3">
      <c r="A3731" s="16">
        <v>40032</v>
      </c>
      <c r="B3731" s="15">
        <v>17.73</v>
      </c>
      <c r="T3731" s="16">
        <v>40042</v>
      </c>
      <c r="U3731" s="15">
        <v>17.73</v>
      </c>
    </row>
    <row r="3732" spans="1:21" x14ac:dyDescent="0.3">
      <c r="A3732" s="16">
        <v>40031</v>
      </c>
      <c r="B3732" s="15">
        <v>17.82</v>
      </c>
      <c r="T3732" s="16">
        <v>40039</v>
      </c>
      <c r="U3732" s="15">
        <v>17.63</v>
      </c>
    </row>
    <row r="3733" spans="1:21" x14ac:dyDescent="0.3">
      <c r="A3733" s="16">
        <v>40030</v>
      </c>
      <c r="B3733" s="15">
        <v>17.8</v>
      </c>
      <c r="T3733" s="16">
        <v>40038</v>
      </c>
      <c r="U3733" s="15">
        <v>17.64</v>
      </c>
    </row>
    <row r="3734" spans="1:21" x14ac:dyDescent="0.3">
      <c r="A3734" s="16">
        <v>40029</v>
      </c>
      <c r="B3734" s="15">
        <v>18.100000000000001</v>
      </c>
      <c r="T3734" s="16">
        <v>40037</v>
      </c>
      <c r="U3734" s="15">
        <v>17.64</v>
      </c>
    </row>
    <row r="3735" spans="1:21" x14ac:dyDescent="0.3">
      <c r="A3735" s="16">
        <v>40028</v>
      </c>
      <c r="B3735" s="15">
        <v>17.97</v>
      </c>
      <c r="T3735" s="16">
        <v>40036</v>
      </c>
      <c r="U3735" s="15">
        <v>17.510000000000002</v>
      </c>
    </row>
    <row r="3736" spans="1:21" x14ac:dyDescent="0.3">
      <c r="A3736" s="16">
        <v>40025</v>
      </c>
      <c r="B3736" s="15">
        <v>17.22</v>
      </c>
      <c r="T3736" s="16">
        <v>40035</v>
      </c>
      <c r="U3736" s="15">
        <v>17.559999999999999</v>
      </c>
    </row>
    <row r="3737" spans="1:21" x14ac:dyDescent="0.3">
      <c r="A3737" s="16">
        <v>40024</v>
      </c>
      <c r="B3737" s="15">
        <v>17.25</v>
      </c>
      <c r="T3737" s="16">
        <v>40032</v>
      </c>
      <c r="U3737" s="15">
        <v>17.73</v>
      </c>
    </row>
    <row r="3738" spans="1:21" x14ac:dyDescent="0.3">
      <c r="A3738" s="16">
        <v>40023</v>
      </c>
      <c r="B3738" s="15">
        <v>17.059999999999999</v>
      </c>
      <c r="T3738" s="16">
        <v>40031</v>
      </c>
      <c r="U3738" s="15">
        <v>17.82</v>
      </c>
    </row>
    <row r="3739" spans="1:21" x14ac:dyDescent="0.3">
      <c r="A3739" s="16">
        <v>40022</v>
      </c>
      <c r="B3739" s="15">
        <v>17.260000000000002</v>
      </c>
      <c r="T3739" s="16">
        <v>40030</v>
      </c>
      <c r="U3739" s="15">
        <v>17.8</v>
      </c>
    </row>
    <row r="3740" spans="1:21" x14ac:dyDescent="0.3">
      <c r="A3740" s="16">
        <v>40021</v>
      </c>
      <c r="B3740" s="15">
        <v>17.63</v>
      </c>
      <c r="T3740" s="16">
        <v>40029</v>
      </c>
      <c r="U3740" s="15">
        <v>18.100000000000001</v>
      </c>
    </row>
    <row r="3741" spans="1:21" x14ac:dyDescent="0.3">
      <c r="A3741" s="16">
        <v>40018</v>
      </c>
      <c r="B3741" s="15">
        <v>17.84</v>
      </c>
      <c r="T3741" s="16">
        <v>40028</v>
      </c>
      <c r="U3741" s="15">
        <v>17.97</v>
      </c>
    </row>
    <row r="3742" spans="1:21" x14ac:dyDescent="0.3">
      <c r="A3742" s="16">
        <v>40017</v>
      </c>
      <c r="B3742" s="15">
        <v>17.989999999999998</v>
      </c>
      <c r="T3742" s="16">
        <v>40025</v>
      </c>
      <c r="U3742" s="15">
        <v>17.22</v>
      </c>
    </row>
    <row r="3743" spans="1:21" x14ac:dyDescent="0.3">
      <c r="A3743" s="16">
        <v>40016</v>
      </c>
      <c r="B3743" s="15">
        <v>17.95</v>
      </c>
      <c r="T3743" s="16">
        <v>40024</v>
      </c>
      <c r="U3743" s="15">
        <v>17.25</v>
      </c>
    </row>
    <row r="3744" spans="1:21" x14ac:dyDescent="0.3">
      <c r="A3744" s="16">
        <v>40015</v>
      </c>
      <c r="B3744" s="15">
        <v>18.079999999999998</v>
      </c>
      <c r="T3744" s="16">
        <v>40023</v>
      </c>
      <c r="U3744" s="15">
        <v>17.059999999999999</v>
      </c>
    </row>
    <row r="3745" spans="1:21" x14ac:dyDescent="0.3">
      <c r="A3745" s="16">
        <v>40014</v>
      </c>
      <c r="B3745" s="15">
        <v>17.73</v>
      </c>
      <c r="T3745" s="16">
        <v>40022</v>
      </c>
      <c r="U3745" s="15">
        <v>17.260000000000002</v>
      </c>
    </row>
    <row r="3746" spans="1:21" x14ac:dyDescent="0.3">
      <c r="A3746" s="16">
        <v>40011</v>
      </c>
      <c r="B3746" s="15">
        <v>17.68</v>
      </c>
      <c r="T3746" s="16">
        <v>40021</v>
      </c>
      <c r="U3746" s="15">
        <v>17.63</v>
      </c>
    </row>
    <row r="3747" spans="1:21" x14ac:dyDescent="0.3">
      <c r="A3747" s="16">
        <v>40010</v>
      </c>
      <c r="B3747" s="15">
        <v>18.13</v>
      </c>
      <c r="T3747" s="16">
        <v>40018</v>
      </c>
      <c r="U3747" s="15">
        <v>17.84</v>
      </c>
    </row>
    <row r="3748" spans="1:21" x14ac:dyDescent="0.3">
      <c r="A3748" s="16">
        <v>40009</v>
      </c>
      <c r="B3748" s="15">
        <v>18.13</v>
      </c>
      <c r="T3748" s="16">
        <v>40017</v>
      </c>
      <c r="U3748" s="15">
        <v>17.989999999999998</v>
      </c>
    </row>
    <row r="3749" spans="1:21" x14ac:dyDescent="0.3">
      <c r="A3749" s="16">
        <v>40008</v>
      </c>
      <c r="B3749" s="15">
        <v>17.86</v>
      </c>
      <c r="T3749" s="16">
        <v>40016</v>
      </c>
      <c r="U3749" s="15">
        <v>17.95</v>
      </c>
    </row>
    <row r="3750" spans="1:21" x14ac:dyDescent="0.3">
      <c r="A3750" s="16">
        <v>40007</v>
      </c>
      <c r="B3750" s="15">
        <v>18.309999999999999</v>
      </c>
      <c r="T3750" s="16">
        <v>40015</v>
      </c>
      <c r="U3750" s="15">
        <v>18.079999999999998</v>
      </c>
    </row>
    <row r="3751" spans="1:21" x14ac:dyDescent="0.3">
      <c r="A3751" s="16">
        <v>40004</v>
      </c>
      <c r="B3751" s="15">
        <v>17.600000000000001</v>
      </c>
      <c r="T3751" s="16">
        <v>40014</v>
      </c>
      <c r="U3751" s="15">
        <v>17.73</v>
      </c>
    </row>
    <row r="3752" spans="1:21" x14ac:dyDescent="0.3">
      <c r="A3752" s="16">
        <v>40003</v>
      </c>
      <c r="B3752" s="15">
        <v>17.41</v>
      </c>
      <c r="T3752" s="16">
        <v>40011</v>
      </c>
      <c r="U3752" s="15">
        <v>17.68</v>
      </c>
    </row>
    <row r="3753" spans="1:21" x14ac:dyDescent="0.3">
      <c r="A3753" s="16">
        <v>40002</v>
      </c>
      <c r="B3753" s="15">
        <v>16.940000000000001</v>
      </c>
      <c r="T3753" s="16">
        <v>40010</v>
      </c>
      <c r="U3753" s="15">
        <v>18.13</v>
      </c>
    </row>
    <row r="3754" spans="1:21" x14ac:dyDescent="0.3">
      <c r="A3754" s="16">
        <v>40001</v>
      </c>
      <c r="B3754" s="15">
        <v>16.64</v>
      </c>
      <c r="T3754" s="16">
        <v>40009</v>
      </c>
      <c r="U3754" s="15">
        <v>18.13</v>
      </c>
    </row>
    <row r="3755" spans="1:21" x14ac:dyDescent="0.3">
      <c r="A3755" s="16">
        <v>40000</v>
      </c>
      <c r="B3755" s="15">
        <v>16.45</v>
      </c>
      <c r="T3755" s="16">
        <v>40008</v>
      </c>
      <c r="U3755" s="15">
        <v>17.86</v>
      </c>
    </row>
    <row r="3756" spans="1:21" x14ac:dyDescent="0.3">
      <c r="A3756" s="16">
        <v>39997</v>
      </c>
      <c r="B3756" s="15">
        <v>16.399999999999999</v>
      </c>
      <c r="T3756" s="16">
        <v>40007</v>
      </c>
      <c r="U3756" s="15">
        <v>18.309999999999999</v>
      </c>
    </row>
    <row r="3757" spans="1:21" x14ac:dyDescent="0.3">
      <c r="A3757" s="16">
        <v>39996</v>
      </c>
      <c r="B3757" s="15">
        <v>16.489999999999998</v>
      </c>
      <c r="T3757" s="16">
        <v>40004</v>
      </c>
      <c r="U3757" s="15">
        <v>17.600000000000001</v>
      </c>
    </row>
    <row r="3758" spans="1:21" x14ac:dyDescent="0.3">
      <c r="A3758" s="16">
        <v>39995</v>
      </c>
      <c r="B3758" s="15">
        <v>16.71</v>
      </c>
      <c r="T3758" s="16">
        <v>40003</v>
      </c>
      <c r="U3758" s="15">
        <v>17.41</v>
      </c>
    </row>
    <row r="3759" spans="1:21" x14ac:dyDescent="0.3">
      <c r="A3759" s="16">
        <v>39994</v>
      </c>
      <c r="B3759" s="15">
        <v>16.78</v>
      </c>
      <c r="T3759" s="16">
        <v>40002</v>
      </c>
      <c r="U3759" s="15">
        <v>16.940000000000001</v>
      </c>
    </row>
    <row r="3760" spans="1:21" x14ac:dyDescent="0.3">
      <c r="A3760" s="16">
        <v>39993</v>
      </c>
      <c r="B3760" s="15">
        <v>17.13</v>
      </c>
      <c r="T3760" s="16">
        <v>40001</v>
      </c>
      <c r="U3760" s="15">
        <v>16.64</v>
      </c>
    </row>
    <row r="3761" spans="1:21" x14ac:dyDescent="0.3">
      <c r="A3761" s="16">
        <v>39990</v>
      </c>
      <c r="B3761" s="15">
        <v>16.899999999999999</v>
      </c>
      <c r="T3761" s="16">
        <v>40000</v>
      </c>
      <c r="U3761" s="15">
        <v>16.45</v>
      </c>
    </row>
    <row r="3762" spans="1:21" x14ac:dyDescent="0.3">
      <c r="A3762" s="16">
        <v>39989</v>
      </c>
      <c r="B3762" s="15">
        <v>16.899999999999999</v>
      </c>
      <c r="T3762" s="16">
        <v>39997</v>
      </c>
      <c r="U3762" s="15">
        <v>16.399999999999999</v>
      </c>
    </row>
    <row r="3763" spans="1:21" x14ac:dyDescent="0.3">
      <c r="A3763" s="16">
        <v>39988</v>
      </c>
      <c r="B3763" s="15">
        <v>16.739999999999998</v>
      </c>
      <c r="T3763" s="16">
        <v>39996</v>
      </c>
      <c r="U3763" s="15">
        <v>16.489999999999998</v>
      </c>
    </row>
    <row r="3764" spans="1:21" x14ac:dyDescent="0.3">
      <c r="A3764" s="16">
        <v>39987</v>
      </c>
      <c r="B3764" s="15">
        <v>16.440000000000001</v>
      </c>
      <c r="T3764" s="16">
        <v>39995</v>
      </c>
      <c r="U3764" s="15">
        <v>16.71</v>
      </c>
    </row>
    <row r="3765" spans="1:21" x14ac:dyDescent="0.3">
      <c r="A3765" s="16">
        <v>39986</v>
      </c>
      <c r="B3765" s="15">
        <v>16.309999999999999</v>
      </c>
      <c r="T3765" s="16">
        <v>39994</v>
      </c>
      <c r="U3765" s="15">
        <v>16.78</v>
      </c>
    </row>
    <row r="3766" spans="1:21" x14ac:dyDescent="0.3">
      <c r="A3766" s="16">
        <v>39983</v>
      </c>
      <c r="B3766" s="15">
        <v>16.78</v>
      </c>
      <c r="T3766" s="16">
        <v>39993</v>
      </c>
      <c r="U3766" s="15">
        <v>17.13</v>
      </c>
    </row>
    <row r="3767" spans="1:21" x14ac:dyDescent="0.3">
      <c r="A3767" s="16">
        <v>39982</v>
      </c>
      <c r="B3767" s="15">
        <v>16.309999999999999</v>
      </c>
      <c r="T3767" s="16">
        <v>39990</v>
      </c>
      <c r="U3767" s="15">
        <v>16.899999999999999</v>
      </c>
    </row>
    <row r="3768" spans="1:21" x14ac:dyDescent="0.3">
      <c r="A3768" s="16">
        <v>39981</v>
      </c>
      <c r="B3768" s="15">
        <v>16.41</v>
      </c>
      <c r="T3768" s="16">
        <v>39989</v>
      </c>
      <c r="U3768" s="15">
        <v>16.899999999999999</v>
      </c>
    </row>
    <row r="3769" spans="1:21" x14ac:dyDescent="0.3">
      <c r="A3769" s="16">
        <v>39980</v>
      </c>
      <c r="B3769" s="15">
        <v>16.46</v>
      </c>
      <c r="T3769" s="16">
        <v>39988</v>
      </c>
      <c r="U3769" s="15">
        <v>16.739999999999998</v>
      </c>
    </row>
    <row r="3770" spans="1:21" x14ac:dyDescent="0.3">
      <c r="A3770" s="16">
        <v>39979</v>
      </c>
      <c r="B3770" s="15">
        <v>15.79</v>
      </c>
      <c r="T3770" s="16">
        <v>39987</v>
      </c>
      <c r="U3770" s="15">
        <v>16.440000000000001</v>
      </c>
    </row>
    <row r="3771" spans="1:21" x14ac:dyDescent="0.3">
      <c r="A3771" s="16">
        <v>39976</v>
      </c>
      <c r="B3771" s="15">
        <v>16.5</v>
      </c>
      <c r="T3771" s="16">
        <v>39986</v>
      </c>
      <c r="U3771" s="15">
        <v>16.309999999999999</v>
      </c>
    </row>
    <row r="3772" spans="1:21" x14ac:dyDescent="0.3">
      <c r="A3772" s="16">
        <v>39975</v>
      </c>
      <c r="B3772" s="15">
        <v>16.850000000000001</v>
      </c>
      <c r="T3772" s="16">
        <v>39983</v>
      </c>
      <c r="U3772" s="15">
        <v>16.78</v>
      </c>
    </row>
    <row r="3773" spans="1:21" x14ac:dyDescent="0.3">
      <c r="A3773" s="16">
        <v>39974</v>
      </c>
      <c r="B3773" s="15">
        <v>16.7</v>
      </c>
      <c r="T3773" s="16">
        <v>39982</v>
      </c>
      <c r="U3773" s="15">
        <v>16.309999999999999</v>
      </c>
    </row>
    <row r="3774" spans="1:21" x14ac:dyDescent="0.3">
      <c r="A3774" s="16">
        <v>39973</v>
      </c>
      <c r="B3774" s="15">
        <v>16.5</v>
      </c>
      <c r="T3774" s="16">
        <v>39981</v>
      </c>
      <c r="U3774" s="15">
        <v>16.41</v>
      </c>
    </row>
    <row r="3775" spans="1:21" x14ac:dyDescent="0.3">
      <c r="A3775" s="16">
        <v>39972</v>
      </c>
      <c r="B3775" s="15">
        <v>16.77</v>
      </c>
      <c r="T3775" s="16">
        <v>39980</v>
      </c>
      <c r="U3775" s="15">
        <v>16.46</v>
      </c>
    </row>
    <row r="3776" spans="1:21" x14ac:dyDescent="0.3">
      <c r="A3776" s="16">
        <v>39969</v>
      </c>
      <c r="B3776" s="15">
        <v>17.63</v>
      </c>
      <c r="T3776" s="16">
        <v>39979</v>
      </c>
      <c r="U3776" s="15">
        <v>15.79</v>
      </c>
    </row>
    <row r="3777" spans="1:21" x14ac:dyDescent="0.3">
      <c r="A3777" s="16">
        <v>39968</v>
      </c>
      <c r="B3777" s="15">
        <v>17.670000000000002</v>
      </c>
      <c r="T3777" s="16">
        <v>39976</v>
      </c>
      <c r="U3777" s="15">
        <v>16.5</v>
      </c>
    </row>
    <row r="3778" spans="1:21" x14ac:dyDescent="0.3">
      <c r="A3778" s="16">
        <v>39967</v>
      </c>
      <c r="B3778" s="15">
        <v>17.72</v>
      </c>
      <c r="T3778" s="16">
        <v>39975</v>
      </c>
      <c r="U3778" s="15">
        <v>16.850000000000001</v>
      </c>
    </row>
    <row r="3779" spans="1:21" x14ac:dyDescent="0.3">
      <c r="A3779" s="16">
        <v>39966</v>
      </c>
      <c r="B3779" s="15">
        <v>18.38</v>
      </c>
      <c r="T3779" s="16">
        <v>39974</v>
      </c>
      <c r="U3779" s="15">
        <v>16.7</v>
      </c>
    </row>
    <row r="3780" spans="1:21" x14ac:dyDescent="0.3">
      <c r="A3780" s="16">
        <v>39965</v>
      </c>
      <c r="B3780" s="15">
        <v>18.62</v>
      </c>
      <c r="T3780" s="16">
        <v>39973</v>
      </c>
      <c r="U3780" s="15">
        <v>16.5</v>
      </c>
    </row>
    <row r="3781" spans="1:21" x14ac:dyDescent="0.3">
      <c r="A3781" s="16">
        <v>39962</v>
      </c>
      <c r="B3781" s="15">
        <v>18.350000000000001</v>
      </c>
      <c r="T3781" s="16">
        <v>39972</v>
      </c>
      <c r="U3781" s="15">
        <v>16.77</v>
      </c>
    </row>
    <row r="3782" spans="1:21" x14ac:dyDescent="0.3">
      <c r="A3782" s="16">
        <v>39961</v>
      </c>
      <c r="B3782" s="15">
        <v>18.61</v>
      </c>
      <c r="T3782" s="16">
        <v>39969</v>
      </c>
      <c r="U3782" s="15">
        <v>17.63</v>
      </c>
    </row>
    <row r="3783" spans="1:21" x14ac:dyDescent="0.3">
      <c r="A3783" s="16">
        <v>39960</v>
      </c>
      <c r="B3783" s="15">
        <v>18.760000000000002</v>
      </c>
      <c r="T3783" s="16">
        <v>39968</v>
      </c>
      <c r="U3783" s="15">
        <v>17.670000000000002</v>
      </c>
    </row>
    <row r="3784" spans="1:21" x14ac:dyDescent="0.3">
      <c r="A3784" s="16">
        <v>39959</v>
      </c>
      <c r="B3784" s="15">
        <v>18.57</v>
      </c>
      <c r="T3784" s="16">
        <v>39967</v>
      </c>
      <c r="U3784" s="15">
        <v>17.72</v>
      </c>
    </row>
    <row r="3785" spans="1:21" x14ac:dyDescent="0.3">
      <c r="A3785" s="16">
        <v>39958</v>
      </c>
      <c r="B3785" s="15">
        <v>18.79</v>
      </c>
      <c r="T3785" s="16">
        <v>39966</v>
      </c>
      <c r="U3785" s="15">
        <v>18.38</v>
      </c>
    </row>
    <row r="3786" spans="1:21" x14ac:dyDescent="0.3">
      <c r="A3786" s="16">
        <v>39955</v>
      </c>
      <c r="B3786" s="15">
        <v>18.79</v>
      </c>
      <c r="T3786" s="16">
        <v>39965</v>
      </c>
      <c r="U3786" s="15">
        <v>18.62</v>
      </c>
    </row>
    <row r="3787" spans="1:21" x14ac:dyDescent="0.3">
      <c r="A3787" s="16">
        <v>39954</v>
      </c>
      <c r="B3787" s="15">
        <v>18.579999999999998</v>
      </c>
      <c r="T3787" s="16">
        <v>39962</v>
      </c>
      <c r="U3787" s="15">
        <v>18.350000000000001</v>
      </c>
    </row>
    <row r="3788" spans="1:21" x14ac:dyDescent="0.3">
      <c r="A3788" s="16">
        <v>39953</v>
      </c>
      <c r="B3788" s="15">
        <v>18.829999999999998</v>
      </c>
      <c r="T3788" s="16">
        <v>39961</v>
      </c>
      <c r="U3788" s="15">
        <v>18.61</v>
      </c>
    </row>
    <row r="3789" spans="1:21" x14ac:dyDescent="0.3">
      <c r="A3789" s="16">
        <v>39952</v>
      </c>
      <c r="B3789" s="15">
        <v>18.239999999999998</v>
      </c>
      <c r="T3789" s="16">
        <v>39960</v>
      </c>
      <c r="U3789" s="15">
        <v>18.760000000000002</v>
      </c>
    </row>
    <row r="3790" spans="1:21" x14ac:dyDescent="0.3">
      <c r="A3790" s="16">
        <v>39951</v>
      </c>
      <c r="B3790" s="15">
        <v>17.91</v>
      </c>
      <c r="T3790" s="16">
        <v>39959</v>
      </c>
      <c r="U3790" s="15">
        <v>18.57</v>
      </c>
    </row>
    <row r="3791" spans="1:21" x14ac:dyDescent="0.3">
      <c r="A3791" s="16">
        <v>39948</v>
      </c>
      <c r="B3791" s="15">
        <v>17.52</v>
      </c>
      <c r="T3791" s="16">
        <v>39958</v>
      </c>
      <c r="U3791" s="15">
        <v>18.79</v>
      </c>
    </row>
    <row r="3792" spans="1:21" x14ac:dyDescent="0.3">
      <c r="A3792" s="16">
        <v>39947</v>
      </c>
      <c r="B3792" s="15">
        <v>17.899999999999999</v>
      </c>
      <c r="T3792" s="16">
        <v>39955</v>
      </c>
      <c r="U3792" s="15">
        <v>18.79</v>
      </c>
    </row>
    <row r="3793" spans="1:21" x14ac:dyDescent="0.3">
      <c r="A3793" s="16">
        <v>39946</v>
      </c>
      <c r="B3793" s="15">
        <v>18.2</v>
      </c>
      <c r="T3793" s="16">
        <v>39954</v>
      </c>
      <c r="U3793" s="15">
        <v>18.579999999999998</v>
      </c>
    </row>
    <row r="3794" spans="1:21" x14ac:dyDescent="0.3">
      <c r="A3794" s="16">
        <v>39945</v>
      </c>
      <c r="B3794" s="15">
        <v>18.66</v>
      </c>
      <c r="T3794" s="16">
        <v>39953</v>
      </c>
      <c r="U3794" s="15">
        <v>18.829999999999998</v>
      </c>
    </row>
    <row r="3795" spans="1:21" x14ac:dyDescent="0.3">
      <c r="A3795" s="16">
        <v>39944</v>
      </c>
      <c r="B3795" s="15">
        <v>19.510000000000002</v>
      </c>
      <c r="T3795" s="16">
        <v>39952</v>
      </c>
      <c r="U3795" s="15">
        <v>18.239999999999998</v>
      </c>
    </row>
    <row r="3796" spans="1:21" x14ac:dyDescent="0.3">
      <c r="A3796" s="16">
        <v>39941</v>
      </c>
      <c r="B3796" s="15">
        <v>19.149999999999999</v>
      </c>
      <c r="T3796" s="16">
        <v>39951</v>
      </c>
      <c r="U3796" s="15">
        <v>17.91</v>
      </c>
    </row>
    <row r="3797" spans="1:21" x14ac:dyDescent="0.3">
      <c r="A3797" s="16">
        <v>39940</v>
      </c>
      <c r="B3797" s="15">
        <v>18.239999999999998</v>
      </c>
      <c r="T3797" s="16">
        <v>39948</v>
      </c>
      <c r="U3797" s="15">
        <v>17.52</v>
      </c>
    </row>
    <row r="3798" spans="1:21" x14ac:dyDescent="0.3">
      <c r="A3798" s="16">
        <v>39939</v>
      </c>
      <c r="B3798" s="15">
        <v>17.989999999999998</v>
      </c>
      <c r="T3798" s="16">
        <v>39947</v>
      </c>
      <c r="U3798" s="15">
        <v>17.899999999999999</v>
      </c>
    </row>
    <row r="3799" spans="1:21" x14ac:dyDescent="0.3">
      <c r="A3799" s="16">
        <v>39938</v>
      </c>
      <c r="B3799" s="15">
        <v>17.600000000000001</v>
      </c>
      <c r="T3799" s="16">
        <v>39946</v>
      </c>
      <c r="U3799" s="15">
        <v>18.2</v>
      </c>
    </row>
    <row r="3800" spans="1:21" x14ac:dyDescent="0.3">
      <c r="A3800" s="16">
        <v>39937</v>
      </c>
      <c r="B3800" s="15">
        <v>18.09</v>
      </c>
      <c r="T3800" s="16">
        <v>39945</v>
      </c>
      <c r="U3800" s="15">
        <v>18.66</v>
      </c>
    </row>
    <row r="3801" spans="1:21" x14ac:dyDescent="0.3">
      <c r="A3801" s="16">
        <v>39934</v>
      </c>
      <c r="B3801" s="15">
        <v>17.68</v>
      </c>
      <c r="T3801" s="16">
        <v>39944</v>
      </c>
      <c r="U3801" s="15">
        <v>19.510000000000002</v>
      </c>
    </row>
    <row r="3802" spans="1:21" x14ac:dyDescent="0.3">
      <c r="A3802" s="16">
        <v>39933</v>
      </c>
      <c r="B3802" s="15">
        <v>17.5</v>
      </c>
      <c r="T3802" s="16">
        <v>39941</v>
      </c>
      <c r="U3802" s="15">
        <v>19.149999999999999</v>
      </c>
    </row>
    <row r="3803" spans="1:21" x14ac:dyDescent="0.3">
      <c r="A3803" s="16">
        <v>39932</v>
      </c>
      <c r="B3803" s="15">
        <v>17</v>
      </c>
      <c r="T3803" s="16">
        <v>39940</v>
      </c>
      <c r="U3803" s="15">
        <v>18.239999999999998</v>
      </c>
    </row>
    <row r="3804" spans="1:21" x14ac:dyDescent="0.3">
      <c r="A3804" s="16">
        <v>39931</v>
      </c>
      <c r="B3804" s="15">
        <v>16.66</v>
      </c>
      <c r="T3804" s="16">
        <v>39939</v>
      </c>
      <c r="U3804" s="15">
        <v>17.989999999999998</v>
      </c>
    </row>
    <row r="3805" spans="1:21" x14ac:dyDescent="0.3">
      <c r="A3805" s="16">
        <v>39930</v>
      </c>
      <c r="B3805" s="15">
        <v>16.87</v>
      </c>
      <c r="T3805" s="16">
        <v>39938</v>
      </c>
      <c r="U3805" s="15">
        <v>17.600000000000001</v>
      </c>
    </row>
    <row r="3806" spans="1:21" x14ac:dyDescent="0.3">
      <c r="A3806" s="16">
        <v>39927</v>
      </c>
      <c r="B3806" s="15">
        <v>16.98</v>
      </c>
      <c r="T3806" s="16">
        <v>39937</v>
      </c>
      <c r="U3806" s="15">
        <v>18.09</v>
      </c>
    </row>
    <row r="3807" spans="1:21" x14ac:dyDescent="0.3">
      <c r="A3807" s="16">
        <v>39926</v>
      </c>
      <c r="B3807" s="15">
        <v>16.66</v>
      </c>
      <c r="T3807" s="16">
        <v>39934</v>
      </c>
      <c r="U3807" s="15">
        <v>17.68</v>
      </c>
    </row>
    <row r="3808" spans="1:21" x14ac:dyDescent="0.3">
      <c r="A3808" s="16">
        <v>39925</v>
      </c>
      <c r="B3808" s="15">
        <v>16.8</v>
      </c>
      <c r="T3808" s="16">
        <v>39933</v>
      </c>
      <c r="U3808" s="15">
        <v>17.5</v>
      </c>
    </row>
    <row r="3809" spans="1:21" x14ac:dyDescent="0.3">
      <c r="A3809" s="16">
        <v>39924</v>
      </c>
      <c r="B3809" s="15">
        <v>16.38</v>
      </c>
      <c r="T3809" s="16">
        <v>39932</v>
      </c>
      <c r="U3809" s="15">
        <v>17</v>
      </c>
    </row>
    <row r="3810" spans="1:21" x14ac:dyDescent="0.3">
      <c r="A3810" s="16">
        <v>39923</v>
      </c>
      <c r="B3810" s="15">
        <v>16.239999999999998</v>
      </c>
      <c r="T3810" s="16">
        <v>39931</v>
      </c>
      <c r="U3810" s="15">
        <v>16.66</v>
      </c>
    </row>
    <row r="3811" spans="1:21" x14ac:dyDescent="0.3">
      <c r="A3811" s="16">
        <v>39920</v>
      </c>
      <c r="B3811" s="15">
        <v>16.98</v>
      </c>
      <c r="T3811" s="16">
        <v>39930</v>
      </c>
      <c r="U3811" s="15">
        <v>16.87</v>
      </c>
    </row>
    <row r="3812" spans="1:21" x14ac:dyDescent="0.3">
      <c r="A3812" s="16">
        <v>39919</v>
      </c>
      <c r="B3812" s="15">
        <v>17.13</v>
      </c>
      <c r="T3812" s="16">
        <v>39927</v>
      </c>
      <c r="U3812" s="15">
        <v>16.98</v>
      </c>
    </row>
    <row r="3813" spans="1:21" x14ac:dyDescent="0.3">
      <c r="A3813" s="16">
        <v>39918</v>
      </c>
      <c r="B3813" s="15">
        <v>17.12</v>
      </c>
      <c r="T3813" s="16">
        <v>39926</v>
      </c>
      <c r="U3813" s="15">
        <v>16.66</v>
      </c>
    </row>
    <row r="3814" spans="1:21" x14ac:dyDescent="0.3">
      <c r="A3814" s="16">
        <v>39917</v>
      </c>
      <c r="B3814" s="15">
        <v>17.600000000000001</v>
      </c>
      <c r="T3814" s="16">
        <v>39925</v>
      </c>
      <c r="U3814" s="15">
        <v>16.8</v>
      </c>
    </row>
    <row r="3815" spans="1:21" x14ac:dyDescent="0.3">
      <c r="A3815" s="16">
        <v>39916</v>
      </c>
      <c r="B3815" s="15">
        <v>16.649999999999999</v>
      </c>
      <c r="T3815" s="16">
        <v>39924</v>
      </c>
      <c r="U3815" s="15">
        <v>16.38</v>
      </c>
    </row>
    <row r="3816" spans="1:21" x14ac:dyDescent="0.3">
      <c r="A3816" s="16">
        <v>39912</v>
      </c>
      <c r="B3816" s="15">
        <v>16.649999999999999</v>
      </c>
      <c r="T3816" s="16">
        <v>39923</v>
      </c>
      <c r="U3816" s="15">
        <v>16.239999999999998</v>
      </c>
    </row>
    <row r="3817" spans="1:21" x14ac:dyDescent="0.3">
      <c r="A3817" s="16">
        <v>39911</v>
      </c>
      <c r="B3817" s="15">
        <v>16.09</v>
      </c>
      <c r="T3817" s="16">
        <v>39920</v>
      </c>
      <c r="U3817" s="15">
        <v>16.98</v>
      </c>
    </row>
    <row r="3818" spans="1:21" x14ac:dyDescent="0.3">
      <c r="A3818" s="16">
        <v>39910</v>
      </c>
      <c r="B3818" s="15">
        <v>15.5</v>
      </c>
      <c r="T3818" s="16">
        <v>39919</v>
      </c>
      <c r="U3818" s="15">
        <v>17.13</v>
      </c>
    </row>
    <row r="3819" spans="1:21" x14ac:dyDescent="0.3">
      <c r="A3819" s="16">
        <v>39909</v>
      </c>
      <c r="B3819" s="15">
        <v>16.010000000000002</v>
      </c>
      <c r="T3819" s="16">
        <v>39918</v>
      </c>
      <c r="U3819" s="15">
        <v>17.12</v>
      </c>
    </row>
    <row r="3820" spans="1:21" x14ac:dyDescent="0.3">
      <c r="A3820" s="16">
        <v>39906</v>
      </c>
      <c r="B3820" s="15">
        <v>16.04</v>
      </c>
      <c r="T3820" s="16">
        <v>39917</v>
      </c>
      <c r="U3820" s="15">
        <v>17.600000000000001</v>
      </c>
    </row>
    <row r="3821" spans="1:21" x14ac:dyDescent="0.3">
      <c r="A3821" s="16">
        <v>39905</v>
      </c>
      <c r="B3821" s="15">
        <v>15.71</v>
      </c>
      <c r="T3821" s="16">
        <v>39916</v>
      </c>
      <c r="U3821" s="15">
        <v>16.649999999999999</v>
      </c>
    </row>
    <row r="3822" spans="1:21" x14ac:dyDescent="0.3">
      <c r="A3822" s="16">
        <v>39904</v>
      </c>
      <c r="B3822" s="15">
        <v>15.85</v>
      </c>
      <c r="T3822" s="16">
        <v>39912</v>
      </c>
      <c r="U3822" s="15">
        <v>16.649999999999999</v>
      </c>
    </row>
    <row r="3823" spans="1:21" x14ac:dyDescent="0.3">
      <c r="A3823" s="16">
        <v>39903</v>
      </c>
      <c r="B3823" s="15">
        <v>15.48</v>
      </c>
      <c r="T3823" s="16">
        <v>39911</v>
      </c>
      <c r="U3823" s="15">
        <v>16.09</v>
      </c>
    </row>
    <row r="3824" spans="1:21" x14ac:dyDescent="0.3">
      <c r="A3824" s="16">
        <v>39902</v>
      </c>
      <c r="B3824" s="15">
        <v>14.91</v>
      </c>
      <c r="T3824" s="16">
        <v>39910</v>
      </c>
      <c r="U3824" s="15">
        <v>15.5</v>
      </c>
    </row>
    <row r="3825" spans="1:21" x14ac:dyDescent="0.3">
      <c r="A3825" s="16">
        <v>39899</v>
      </c>
      <c r="B3825" s="15">
        <v>14.86</v>
      </c>
      <c r="T3825" s="16">
        <v>39909</v>
      </c>
      <c r="U3825" s="15">
        <v>16.010000000000002</v>
      </c>
    </row>
    <row r="3826" spans="1:21" x14ac:dyDescent="0.3">
      <c r="A3826" s="16">
        <v>39898</v>
      </c>
      <c r="B3826" s="15">
        <v>14.55</v>
      </c>
      <c r="T3826" s="16">
        <v>39906</v>
      </c>
      <c r="U3826" s="15">
        <v>16.04</v>
      </c>
    </row>
    <row r="3827" spans="1:21" x14ac:dyDescent="0.3">
      <c r="A3827" s="16">
        <v>39897</v>
      </c>
      <c r="B3827" s="15">
        <v>14.17</v>
      </c>
      <c r="T3827" s="16">
        <v>39905</v>
      </c>
      <c r="U3827" s="15">
        <v>15.71</v>
      </c>
    </row>
    <row r="3828" spans="1:21" x14ac:dyDescent="0.3">
      <c r="A3828" s="16">
        <v>39896</v>
      </c>
      <c r="B3828" s="15">
        <v>15.05</v>
      </c>
      <c r="T3828" s="16">
        <v>39904</v>
      </c>
      <c r="U3828" s="15">
        <v>15.85</v>
      </c>
    </row>
    <row r="3829" spans="1:21" x14ac:dyDescent="0.3">
      <c r="A3829" s="16">
        <v>39895</v>
      </c>
      <c r="B3829" s="15">
        <v>15.72</v>
      </c>
      <c r="T3829" s="16">
        <v>39903</v>
      </c>
      <c r="U3829" s="15">
        <v>15.48</v>
      </c>
    </row>
    <row r="3830" spans="1:21" x14ac:dyDescent="0.3">
      <c r="A3830" s="16">
        <v>39892</v>
      </c>
      <c r="B3830" s="15">
        <v>14.9</v>
      </c>
      <c r="T3830" s="16">
        <v>39902</v>
      </c>
      <c r="U3830" s="15">
        <v>14.91</v>
      </c>
    </row>
    <row r="3831" spans="1:21" x14ac:dyDescent="0.3">
      <c r="A3831" s="16">
        <v>39891</v>
      </c>
      <c r="B3831" s="15">
        <v>15.56</v>
      </c>
      <c r="T3831" s="16">
        <v>39899</v>
      </c>
      <c r="U3831" s="15">
        <v>14.86</v>
      </c>
    </row>
    <row r="3832" spans="1:21" x14ac:dyDescent="0.3">
      <c r="A3832" s="16">
        <v>39890</v>
      </c>
      <c r="B3832" s="15">
        <v>16.63</v>
      </c>
      <c r="T3832" s="16">
        <v>39898</v>
      </c>
      <c r="U3832" s="15">
        <v>14.55</v>
      </c>
    </row>
    <row r="3833" spans="1:21" x14ac:dyDescent="0.3">
      <c r="A3833" s="16">
        <v>39889</v>
      </c>
      <c r="B3833" s="15">
        <v>17.27</v>
      </c>
      <c r="T3833" s="16">
        <v>39897</v>
      </c>
      <c r="U3833" s="15">
        <v>14.17</v>
      </c>
    </row>
    <row r="3834" spans="1:21" x14ac:dyDescent="0.3">
      <c r="A3834" s="16">
        <v>39888</v>
      </c>
      <c r="B3834" s="15">
        <v>16.75</v>
      </c>
      <c r="T3834" s="16">
        <v>39896</v>
      </c>
      <c r="U3834" s="15">
        <v>15.05</v>
      </c>
    </row>
    <row r="3835" spans="1:21" x14ac:dyDescent="0.3">
      <c r="A3835" s="16">
        <v>39885</v>
      </c>
      <c r="B3835" s="15">
        <v>16.39</v>
      </c>
      <c r="T3835" s="16">
        <v>39895</v>
      </c>
      <c r="U3835" s="15">
        <v>15.72</v>
      </c>
    </row>
    <row r="3836" spans="1:21" x14ac:dyDescent="0.3">
      <c r="A3836" s="16">
        <v>39884</v>
      </c>
      <c r="B3836" s="15">
        <v>15.96</v>
      </c>
      <c r="T3836" s="16">
        <v>39892</v>
      </c>
      <c r="U3836" s="15">
        <v>14.9</v>
      </c>
    </row>
    <row r="3837" spans="1:21" x14ac:dyDescent="0.3">
      <c r="A3837" s="16">
        <v>39883</v>
      </c>
      <c r="B3837" s="15">
        <v>15.56</v>
      </c>
      <c r="T3837" s="16">
        <v>39891</v>
      </c>
      <c r="U3837" s="15">
        <v>15.56</v>
      </c>
    </row>
    <row r="3838" spans="1:21" x14ac:dyDescent="0.3">
      <c r="A3838" s="16">
        <v>39882</v>
      </c>
      <c r="B3838" s="15">
        <v>15.76</v>
      </c>
      <c r="T3838" s="16">
        <v>39890</v>
      </c>
      <c r="U3838" s="15">
        <v>16.63</v>
      </c>
    </row>
    <row r="3839" spans="1:21" x14ac:dyDescent="0.3">
      <c r="A3839" s="16">
        <v>39881</v>
      </c>
      <c r="B3839" s="15">
        <v>15.39</v>
      </c>
      <c r="T3839" s="16">
        <v>39889</v>
      </c>
      <c r="U3839" s="15">
        <v>17.27</v>
      </c>
    </row>
    <row r="3840" spans="1:21" x14ac:dyDescent="0.3">
      <c r="A3840" s="16">
        <v>39878</v>
      </c>
      <c r="B3840" s="15">
        <v>14.42</v>
      </c>
      <c r="T3840" s="16">
        <v>39888</v>
      </c>
      <c r="U3840" s="15">
        <v>16.75</v>
      </c>
    </row>
    <row r="3841" spans="1:21" x14ac:dyDescent="0.3">
      <c r="A3841" s="16">
        <v>39877</v>
      </c>
      <c r="B3841" s="15">
        <v>14.78</v>
      </c>
      <c r="T3841" s="16">
        <v>39885</v>
      </c>
      <c r="U3841" s="15">
        <v>16.39</v>
      </c>
    </row>
    <row r="3842" spans="1:21" x14ac:dyDescent="0.3">
      <c r="A3842" s="16">
        <v>39876</v>
      </c>
      <c r="B3842" s="15">
        <v>15.24</v>
      </c>
      <c r="T3842" s="16">
        <v>39884</v>
      </c>
      <c r="U3842" s="15">
        <v>15.96</v>
      </c>
    </row>
    <row r="3843" spans="1:21" x14ac:dyDescent="0.3">
      <c r="A3843" s="16">
        <v>39875</v>
      </c>
      <c r="B3843" s="15">
        <v>14.49</v>
      </c>
      <c r="T3843" s="16">
        <v>39883</v>
      </c>
      <c r="U3843" s="15">
        <v>15.56</v>
      </c>
    </row>
    <row r="3844" spans="1:21" x14ac:dyDescent="0.3">
      <c r="A3844" s="16">
        <v>39874</v>
      </c>
      <c r="B3844" s="15">
        <v>13.44</v>
      </c>
      <c r="T3844" s="16">
        <v>39882</v>
      </c>
      <c r="U3844" s="15">
        <v>15.76</v>
      </c>
    </row>
    <row r="3845" spans="1:21" x14ac:dyDescent="0.3">
      <c r="A3845" s="16">
        <v>39871</v>
      </c>
      <c r="B3845" s="15">
        <v>13.33</v>
      </c>
      <c r="T3845" s="16">
        <v>39881</v>
      </c>
      <c r="U3845" s="15">
        <v>15.39</v>
      </c>
    </row>
    <row r="3846" spans="1:21" x14ac:dyDescent="0.3">
      <c r="A3846" s="16">
        <v>39870</v>
      </c>
      <c r="B3846" s="15">
        <v>13.84</v>
      </c>
      <c r="T3846" s="16">
        <v>39878</v>
      </c>
      <c r="U3846" s="15">
        <v>14.42</v>
      </c>
    </row>
    <row r="3847" spans="1:21" x14ac:dyDescent="0.3">
      <c r="A3847" s="16">
        <v>39869</v>
      </c>
      <c r="B3847" s="15">
        <v>12.87</v>
      </c>
      <c r="T3847" s="16">
        <v>39877</v>
      </c>
      <c r="U3847" s="15">
        <v>14.78</v>
      </c>
    </row>
    <row r="3848" spans="1:21" x14ac:dyDescent="0.3">
      <c r="A3848" s="16">
        <v>39868</v>
      </c>
      <c r="B3848" s="15">
        <v>12.39</v>
      </c>
      <c r="T3848" s="16">
        <v>39876</v>
      </c>
      <c r="U3848" s="15">
        <v>15.24</v>
      </c>
    </row>
    <row r="3849" spans="1:21" x14ac:dyDescent="0.3">
      <c r="A3849" s="16">
        <v>39867</v>
      </c>
      <c r="B3849" s="15">
        <v>12.63</v>
      </c>
      <c r="T3849" s="16">
        <v>39875</v>
      </c>
      <c r="U3849" s="15">
        <v>14.49</v>
      </c>
    </row>
    <row r="3850" spans="1:21" x14ac:dyDescent="0.3">
      <c r="A3850" s="16">
        <v>39864</v>
      </c>
      <c r="B3850" s="15">
        <v>13.05</v>
      </c>
      <c r="T3850" s="16">
        <v>39874</v>
      </c>
      <c r="U3850" s="15">
        <v>13.44</v>
      </c>
    </row>
    <row r="3851" spans="1:21" x14ac:dyDescent="0.3">
      <c r="A3851" s="16">
        <v>39863</v>
      </c>
      <c r="B3851" s="15">
        <v>13.95</v>
      </c>
      <c r="T3851" s="16">
        <v>39871</v>
      </c>
      <c r="U3851" s="15">
        <v>13.33</v>
      </c>
    </row>
    <row r="3852" spans="1:21" x14ac:dyDescent="0.3">
      <c r="A3852" s="16">
        <v>39862</v>
      </c>
      <c r="B3852" s="15">
        <v>12.67</v>
      </c>
      <c r="T3852" s="16">
        <v>39870</v>
      </c>
      <c r="U3852" s="15">
        <v>13.84</v>
      </c>
    </row>
    <row r="3853" spans="1:21" x14ac:dyDescent="0.3">
      <c r="A3853" s="16">
        <v>39861</v>
      </c>
      <c r="B3853" s="15">
        <v>11.48</v>
      </c>
      <c r="T3853" s="16">
        <v>39869</v>
      </c>
      <c r="U3853" s="15">
        <v>12.87</v>
      </c>
    </row>
    <row r="3854" spans="1:21" x14ac:dyDescent="0.3">
      <c r="A3854" s="16">
        <v>39860</v>
      </c>
      <c r="B3854" s="15">
        <v>11.48</v>
      </c>
      <c r="T3854" s="16">
        <v>39868</v>
      </c>
      <c r="U3854" s="15">
        <v>12.39</v>
      </c>
    </row>
    <row r="3855" spans="1:21" x14ac:dyDescent="0.3">
      <c r="A3855" s="16">
        <v>39857</v>
      </c>
      <c r="B3855" s="15">
        <v>11.67</v>
      </c>
      <c r="T3855" s="16">
        <v>39867</v>
      </c>
      <c r="U3855" s="15">
        <v>12.63</v>
      </c>
    </row>
    <row r="3856" spans="1:21" x14ac:dyDescent="0.3">
      <c r="A3856" s="16">
        <v>39856</v>
      </c>
      <c r="B3856" s="15">
        <v>11.3</v>
      </c>
      <c r="T3856" s="16">
        <v>39864</v>
      </c>
      <c r="U3856" s="15">
        <v>13.05</v>
      </c>
    </row>
    <row r="3857" spans="1:21" x14ac:dyDescent="0.3">
      <c r="A3857" s="16">
        <v>39855</v>
      </c>
      <c r="B3857" s="15">
        <v>11.43</v>
      </c>
      <c r="T3857" s="16">
        <v>39863</v>
      </c>
      <c r="U3857" s="15">
        <v>13.95</v>
      </c>
    </row>
    <row r="3858" spans="1:21" x14ac:dyDescent="0.3">
      <c r="A3858" s="16">
        <v>39854</v>
      </c>
      <c r="B3858" s="15">
        <v>12.07</v>
      </c>
      <c r="T3858" s="16">
        <v>39862</v>
      </c>
      <c r="U3858" s="15">
        <v>12.67</v>
      </c>
    </row>
    <row r="3859" spans="1:21" x14ac:dyDescent="0.3">
      <c r="A3859" s="16">
        <v>39853</v>
      </c>
      <c r="B3859" s="15">
        <v>12.7</v>
      </c>
      <c r="T3859" s="16">
        <v>39861</v>
      </c>
      <c r="U3859" s="15">
        <v>11.48</v>
      </c>
    </row>
    <row r="3860" spans="1:21" x14ac:dyDescent="0.3">
      <c r="A3860" s="16">
        <v>39850</v>
      </c>
      <c r="B3860" s="15">
        <v>12.6</v>
      </c>
      <c r="T3860" s="16">
        <v>39860</v>
      </c>
      <c r="U3860" s="15">
        <v>11.48</v>
      </c>
    </row>
    <row r="3861" spans="1:21" x14ac:dyDescent="0.3">
      <c r="A3861" s="16">
        <v>39849</v>
      </c>
      <c r="B3861" s="15">
        <v>12.73</v>
      </c>
      <c r="T3861" s="16">
        <v>39857</v>
      </c>
      <c r="U3861" s="15">
        <v>11.67</v>
      </c>
    </row>
    <row r="3862" spans="1:21" x14ac:dyDescent="0.3">
      <c r="A3862" s="16">
        <v>39848</v>
      </c>
      <c r="B3862" s="15">
        <v>12.98</v>
      </c>
      <c r="T3862" s="16">
        <v>39856</v>
      </c>
      <c r="U3862" s="15">
        <v>11.3</v>
      </c>
    </row>
    <row r="3863" spans="1:21" x14ac:dyDescent="0.3">
      <c r="A3863" s="16">
        <v>39847</v>
      </c>
      <c r="B3863" s="15">
        <v>13.22</v>
      </c>
      <c r="T3863" s="16">
        <v>39855</v>
      </c>
      <c r="U3863" s="15">
        <v>11.43</v>
      </c>
    </row>
    <row r="3864" spans="1:21" x14ac:dyDescent="0.3">
      <c r="A3864" s="16">
        <v>39846</v>
      </c>
      <c r="B3864" s="15">
        <v>13.96</v>
      </c>
      <c r="T3864" s="16">
        <v>39854</v>
      </c>
      <c r="U3864" s="15">
        <v>12.07</v>
      </c>
    </row>
    <row r="3865" spans="1:21" x14ac:dyDescent="0.3">
      <c r="A3865" s="16">
        <v>39843</v>
      </c>
      <c r="B3865" s="15">
        <v>14.68</v>
      </c>
      <c r="T3865" s="16">
        <v>39853</v>
      </c>
      <c r="U3865" s="15">
        <v>12.7</v>
      </c>
    </row>
    <row r="3866" spans="1:21" x14ac:dyDescent="0.3">
      <c r="A3866" s="16">
        <v>39842</v>
      </c>
      <c r="B3866" s="15">
        <v>14.76</v>
      </c>
      <c r="T3866" s="16">
        <v>39850</v>
      </c>
      <c r="U3866" s="15">
        <v>12.6</v>
      </c>
    </row>
    <row r="3867" spans="1:21" x14ac:dyDescent="0.3">
      <c r="A3867" s="16">
        <v>39841</v>
      </c>
      <c r="B3867" s="15">
        <v>14.65</v>
      </c>
      <c r="T3867" s="16">
        <v>39849</v>
      </c>
      <c r="U3867" s="15">
        <v>12.73</v>
      </c>
    </row>
    <row r="3868" spans="1:21" x14ac:dyDescent="0.3">
      <c r="A3868" s="16">
        <v>39840</v>
      </c>
      <c r="B3868" s="15">
        <v>14.52</v>
      </c>
      <c r="T3868" s="16">
        <v>39848</v>
      </c>
      <c r="U3868" s="15">
        <v>12.98</v>
      </c>
    </row>
    <row r="3869" spans="1:21" x14ac:dyDescent="0.3">
      <c r="A3869" s="16">
        <v>39839</v>
      </c>
      <c r="B3869" s="15">
        <v>14.7</v>
      </c>
      <c r="T3869" s="16">
        <v>39847</v>
      </c>
      <c r="U3869" s="15">
        <v>13.22</v>
      </c>
    </row>
    <row r="3870" spans="1:21" x14ac:dyDescent="0.3">
      <c r="A3870" s="16">
        <v>39836</v>
      </c>
      <c r="B3870" s="15">
        <v>14.58</v>
      </c>
      <c r="T3870" s="16">
        <v>39846</v>
      </c>
      <c r="U3870" s="15">
        <v>13.96</v>
      </c>
    </row>
    <row r="3871" spans="1:21" x14ac:dyDescent="0.3">
      <c r="A3871" s="16">
        <v>39835</v>
      </c>
      <c r="B3871" s="15">
        <v>14.53</v>
      </c>
      <c r="T3871" s="16">
        <v>39843</v>
      </c>
      <c r="U3871" s="15">
        <v>14.68</v>
      </c>
    </row>
    <row r="3872" spans="1:21" x14ac:dyDescent="0.3">
      <c r="A3872" s="16">
        <v>39834</v>
      </c>
      <c r="B3872" s="15">
        <v>14.66</v>
      </c>
      <c r="T3872" s="16">
        <v>39842</v>
      </c>
      <c r="U3872" s="15">
        <v>14.76</v>
      </c>
    </row>
    <row r="3873" spans="1:21" x14ac:dyDescent="0.3">
      <c r="A3873" s="16">
        <v>39833</v>
      </c>
      <c r="B3873" s="15">
        <v>14.68</v>
      </c>
      <c r="T3873" s="16">
        <v>39841</v>
      </c>
      <c r="U3873" s="15">
        <v>14.65</v>
      </c>
    </row>
    <row r="3874" spans="1:21" x14ac:dyDescent="0.3">
      <c r="A3874" s="16">
        <v>39832</v>
      </c>
      <c r="B3874" s="15">
        <v>14.76</v>
      </c>
      <c r="T3874" s="16">
        <v>39840</v>
      </c>
      <c r="U3874" s="15">
        <v>14.52</v>
      </c>
    </row>
    <row r="3875" spans="1:21" x14ac:dyDescent="0.3">
      <c r="A3875" s="16">
        <v>39829</v>
      </c>
      <c r="B3875" s="15">
        <v>15.78</v>
      </c>
      <c r="T3875" s="16">
        <v>39839</v>
      </c>
      <c r="U3875" s="15">
        <v>14.7</v>
      </c>
    </row>
    <row r="3876" spans="1:21" x14ac:dyDescent="0.3">
      <c r="A3876" s="16">
        <v>39828</v>
      </c>
      <c r="B3876" s="15">
        <v>16.420000000000002</v>
      </c>
      <c r="T3876" s="16">
        <v>39836</v>
      </c>
      <c r="U3876" s="15">
        <v>14.58</v>
      </c>
    </row>
    <row r="3877" spans="1:21" x14ac:dyDescent="0.3">
      <c r="A3877" s="16">
        <v>39827</v>
      </c>
      <c r="B3877" s="15">
        <v>16.47</v>
      </c>
      <c r="T3877" s="16">
        <v>39835</v>
      </c>
      <c r="U3877" s="15">
        <v>14.53</v>
      </c>
    </row>
    <row r="3878" spans="1:21" x14ac:dyDescent="0.3">
      <c r="A3878" s="16">
        <v>39826</v>
      </c>
      <c r="B3878" s="15">
        <v>17.04</v>
      </c>
      <c r="T3878" s="16">
        <v>39834</v>
      </c>
      <c r="U3878" s="15">
        <v>14.66</v>
      </c>
    </row>
    <row r="3879" spans="1:21" x14ac:dyDescent="0.3">
      <c r="A3879" s="16">
        <v>39825</v>
      </c>
      <c r="B3879" s="15">
        <v>17.239999999999998</v>
      </c>
      <c r="T3879" s="16">
        <v>39833</v>
      </c>
      <c r="U3879" s="15">
        <v>14.68</v>
      </c>
    </row>
    <row r="3880" spans="1:21" x14ac:dyDescent="0.3">
      <c r="A3880" s="16">
        <v>39822</v>
      </c>
      <c r="B3880" s="15">
        <v>17.899999999999999</v>
      </c>
      <c r="T3880" s="16">
        <v>39832</v>
      </c>
      <c r="U3880" s="15">
        <v>14.76</v>
      </c>
    </row>
    <row r="3881" spans="1:21" x14ac:dyDescent="0.3">
      <c r="A3881" s="16">
        <v>39821</v>
      </c>
      <c r="B3881" s="15">
        <v>18.399999999999999</v>
      </c>
      <c r="T3881" s="16">
        <v>39829</v>
      </c>
      <c r="U3881" s="15">
        <v>15.78</v>
      </c>
    </row>
    <row r="3882" spans="1:21" x14ac:dyDescent="0.3">
      <c r="A3882" s="16">
        <v>39820</v>
      </c>
      <c r="B3882" s="15">
        <v>19.2</v>
      </c>
      <c r="T3882" s="16">
        <v>39828</v>
      </c>
      <c r="U3882" s="15">
        <v>16.420000000000002</v>
      </c>
    </row>
    <row r="3883" spans="1:21" x14ac:dyDescent="0.3">
      <c r="A3883" s="16">
        <v>39819</v>
      </c>
      <c r="B3883" s="15">
        <v>19.57</v>
      </c>
      <c r="T3883" s="16">
        <v>39827</v>
      </c>
      <c r="U3883" s="15">
        <v>16.47</v>
      </c>
    </row>
    <row r="3884" spans="1:21" x14ac:dyDescent="0.3">
      <c r="A3884" s="16">
        <v>39818</v>
      </c>
      <c r="B3884" s="15">
        <v>19.690000000000001</v>
      </c>
      <c r="T3884" s="16">
        <v>39826</v>
      </c>
      <c r="U3884" s="15">
        <v>17.04</v>
      </c>
    </row>
    <row r="3885" spans="1:21" x14ac:dyDescent="0.3">
      <c r="A3885" s="16">
        <v>39815</v>
      </c>
      <c r="B3885" s="15">
        <v>19.829999999999998</v>
      </c>
      <c r="T3885" s="16">
        <v>39825</v>
      </c>
      <c r="U3885" s="15">
        <v>17.239999999999998</v>
      </c>
    </row>
    <row r="3886" spans="1:21" x14ac:dyDescent="0.3">
      <c r="A3886" s="16">
        <v>39813</v>
      </c>
      <c r="B3886" s="15">
        <v>20.18</v>
      </c>
      <c r="T3886" s="16">
        <v>39822</v>
      </c>
      <c r="U3886" s="15">
        <v>17.899999999999999</v>
      </c>
    </row>
    <row r="3887" spans="1:21" x14ac:dyDescent="0.3">
      <c r="A3887" s="16">
        <v>39812</v>
      </c>
      <c r="B3887" s="15">
        <v>20.3</v>
      </c>
      <c r="T3887" s="16">
        <v>39821</v>
      </c>
      <c r="U3887" s="15">
        <v>18.399999999999999</v>
      </c>
    </row>
    <row r="3888" spans="1:21" x14ac:dyDescent="0.3">
      <c r="A3888" s="16">
        <v>39811</v>
      </c>
      <c r="B3888" s="15">
        <v>20.13</v>
      </c>
      <c r="T3888" s="16">
        <v>39820</v>
      </c>
      <c r="U3888" s="15">
        <v>19.2</v>
      </c>
    </row>
    <row r="3889" spans="1:21" x14ac:dyDescent="0.3">
      <c r="A3889" s="16">
        <v>39808</v>
      </c>
      <c r="B3889" s="15">
        <v>19.97</v>
      </c>
      <c r="T3889" s="16">
        <v>39819</v>
      </c>
      <c r="U3889" s="15">
        <v>19.57</v>
      </c>
    </row>
    <row r="3890" spans="1:21" x14ac:dyDescent="0.3">
      <c r="A3890" s="16">
        <v>39806</v>
      </c>
      <c r="B3890" s="15">
        <v>19.97</v>
      </c>
      <c r="T3890" s="16">
        <v>39818</v>
      </c>
      <c r="U3890" s="15">
        <v>19.690000000000001</v>
      </c>
    </row>
    <row r="3891" spans="1:21" x14ac:dyDescent="0.3">
      <c r="A3891" s="16">
        <v>39805</v>
      </c>
      <c r="B3891" s="15">
        <v>20.09</v>
      </c>
      <c r="T3891" s="16">
        <v>39815</v>
      </c>
      <c r="U3891" s="15">
        <v>19.829999999999998</v>
      </c>
    </row>
    <row r="3892" spans="1:21" x14ac:dyDescent="0.3">
      <c r="A3892" s="16">
        <v>39804</v>
      </c>
      <c r="B3892" s="15">
        <v>20.329999999999998</v>
      </c>
      <c r="T3892" s="16">
        <v>39813</v>
      </c>
      <c r="U3892" s="15">
        <v>20.18</v>
      </c>
    </row>
    <row r="3893" spans="1:21" x14ac:dyDescent="0.3">
      <c r="A3893" s="16">
        <v>39801</v>
      </c>
      <c r="B3893" s="15">
        <v>20</v>
      </c>
      <c r="T3893" s="16">
        <v>39812</v>
      </c>
      <c r="U3893" s="15">
        <v>20.3</v>
      </c>
    </row>
    <row r="3894" spans="1:21" x14ac:dyDescent="0.3">
      <c r="A3894" s="16">
        <v>39800</v>
      </c>
      <c r="B3894" s="15">
        <v>19.98</v>
      </c>
      <c r="T3894" s="16">
        <v>39811</v>
      </c>
      <c r="U3894" s="15">
        <v>20.13</v>
      </c>
    </row>
    <row r="3895" spans="1:21" x14ac:dyDescent="0.3">
      <c r="A3895" s="16">
        <v>39799</v>
      </c>
      <c r="B3895" s="15">
        <v>20.18</v>
      </c>
      <c r="T3895" s="16">
        <v>39808</v>
      </c>
      <c r="U3895" s="15">
        <v>19.97</v>
      </c>
    </row>
    <row r="3896" spans="1:21" x14ac:dyDescent="0.3">
      <c r="A3896" s="16">
        <v>39798</v>
      </c>
      <c r="B3896" s="15">
        <v>20.28</v>
      </c>
      <c r="T3896" s="16">
        <v>39806</v>
      </c>
      <c r="U3896" s="15">
        <v>19.97</v>
      </c>
    </row>
    <row r="3897" spans="1:21" x14ac:dyDescent="0.3">
      <c r="A3897" s="16">
        <v>39797</v>
      </c>
      <c r="B3897" s="15">
        <v>20.39</v>
      </c>
      <c r="T3897" s="16">
        <v>39805</v>
      </c>
      <c r="U3897" s="15">
        <v>20.09</v>
      </c>
    </row>
    <row r="3898" spans="1:21" x14ac:dyDescent="0.3">
      <c r="A3898" s="16">
        <v>39794</v>
      </c>
      <c r="B3898" s="15">
        <v>19.97</v>
      </c>
      <c r="T3898" s="16">
        <v>39804</v>
      </c>
      <c r="U3898" s="15">
        <v>20.329999999999998</v>
      </c>
    </row>
    <row r="3899" spans="1:21" x14ac:dyDescent="0.3">
      <c r="A3899" s="16">
        <v>39793</v>
      </c>
      <c r="B3899" s="15">
        <v>20.02</v>
      </c>
      <c r="T3899" s="16">
        <v>39801</v>
      </c>
      <c r="U3899" s="15">
        <v>20</v>
      </c>
    </row>
    <row r="3900" spans="1:21" x14ac:dyDescent="0.3">
      <c r="A3900" s="16">
        <v>39792</v>
      </c>
      <c r="B3900" s="15">
        <v>19.38</v>
      </c>
      <c r="T3900" s="16">
        <v>39800</v>
      </c>
      <c r="U3900" s="15">
        <v>19.98</v>
      </c>
    </row>
    <row r="3901" spans="1:21" x14ac:dyDescent="0.3">
      <c r="A3901" s="16">
        <v>39791</v>
      </c>
      <c r="B3901" s="15">
        <v>19.190000000000001</v>
      </c>
      <c r="T3901" s="16">
        <v>39799</v>
      </c>
      <c r="U3901" s="15">
        <v>20.18</v>
      </c>
    </row>
    <row r="3902" spans="1:21" x14ac:dyDescent="0.3">
      <c r="A3902" s="16">
        <v>39790</v>
      </c>
      <c r="B3902" s="15">
        <v>19.399999999999999</v>
      </c>
      <c r="T3902" s="16">
        <v>39798</v>
      </c>
      <c r="U3902" s="15">
        <v>18.05</v>
      </c>
    </row>
    <row r="3903" spans="1:21" x14ac:dyDescent="0.3">
      <c r="A3903" s="16">
        <v>39787</v>
      </c>
      <c r="B3903" s="15">
        <v>18.579999999999998</v>
      </c>
      <c r="T3903" s="16">
        <v>39797</v>
      </c>
      <c r="U3903" s="15">
        <v>18.16</v>
      </c>
    </row>
    <row r="3904" spans="1:21" x14ac:dyDescent="0.3">
      <c r="A3904" s="16">
        <v>39786</v>
      </c>
      <c r="B3904" s="15">
        <v>19.760000000000002</v>
      </c>
      <c r="T3904" s="16">
        <v>39794</v>
      </c>
      <c r="U3904" s="15">
        <v>17.75</v>
      </c>
    </row>
    <row r="3905" spans="1:21" x14ac:dyDescent="0.3">
      <c r="A3905" s="16">
        <v>39785</v>
      </c>
      <c r="B3905" s="15">
        <v>20.25</v>
      </c>
      <c r="T3905" s="16">
        <v>39793</v>
      </c>
      <c r="U3905" s="15">
        <v>17.8</v>
      </c>
    </row>
    <row r="3906" spans="1:21" x14ac:dyDescent="0.3">
      <c r="A3906" s="16">
        <v>39784</v>
      </c>
      <c r="B3906" s="15">
        <v>20.47</v>
      </c>
      <c r="T3906" s="16">
        <v>39792</v>
      </c>
      <c r="U3906" s="15">
        <v>17.16</v>
      </c>
    </row>
    <row r="3907" spans="1:21" x14ac:dyDescent="0.3">
      <c r="A3907" s="16">
        <v>39783</v>
      </c>
      <c r="B3907" s="15">
        <v>20.62</v>
      </c>
      <c r="T3907" s="16">
        <v>39791</v>
      </c>
      <c r="U3907" s="15">
        <v>16.989999999999998</v>
      </c>
    </row>
    <row r="3908" spans="1:21" x14ac:dyDescent="0.3">
      <c r="T3908" s="16">
        <v>39790</v>
      </c>
      <c r="U3908" s="15">
        <v>17.2</v>
      </c>
    </row>
    <row r="3909" spans="1:21" x14ac:dyDescent="0.3">
      <c r="T3909" s="16">
        <v>39787</v>
      </c>
      <c r="U3909" s="15">
        <v>16.38</v>
      </c>
    </row>
    <row r="3910" spans="1:21" x14ac:dyDescent="0.3">
      <c r="T3910" s="16">
        <v>39786</v>
      </c>
      <c r="U3910" s="15">
        <v>17.649999999999999</v>
      </c>
    </row>
    <row r="3911" spans="1:21" x14ac:dyDescent="0.3">
      <c r="T3911" s="16">
        <v>39785</v>
      </c>
      <c r="U3911" s="15">
        <v>18.05</v>
      </c>
    </row>
    <row r="3912" spans="1:21" x14ac:dyDescent="0.3">
      <c r="T3912" s="16">
        <v>39784</v>
      </c>
      <c r="U3912" s="15">
        <v>18.27</v>
      </c>
    </row>
    <row r="3913" spans="1:21" x14ac:dyDescent="0.3">
      <c r="T3913" s="16">
        <v>39783</v>
      </c>
      <c r="U3913" s="15">
        <v>18.420000000000002</v>
      </c>
    </row>
    <row r="3914" spans="1:21" x14ac:dyDescent="0.3">
      <c r="T3914" s="16">
        <v>39780</v>
      </c>
      <c r="U3914" s="15">
        <v>18.510000000000002</v>
      </c>
    </row>
    <row r="3915" spans="1:21" x14ac:dyDescent="0.3">
      <c r="T3915" s="16">
        <v>39779</v>
      </c>
      <c r="U3915" s="15">
        <v>19.23</v>
      </c>
    </row>
    <row r="3916" spans="1:21" x14ac:dyDescent="0.3">
      <c r="T3916" s="16">
        <v>39778</v>
      </c>
      <c r="U3916" s="15">
        <v>18.41</v>
      </c>
    </row>
    <row r="3917" spans="1:21" x14ac:dyDescent="0.3">
      <c r="T3917" s="16">
        <v>39777</v>
      </c>
      <c r="U3917" s="15">
        <v>18.68</v>
      </c>
    </row>
    <row r="3918" spans="1:21" x14ac:dyDescent="0.3">
      <c r="T3918" s="16">
        <v>39776</v>
      </c>
      <c r="U3918" s="15">
        <v>18.72</v>
      </c>
    </row>
    <row r="3919" spans="1:21" x14ac:dyDescent="0.3">
      <c r="T3919" s="16">
        <v>39773</v>
      </c>
      <c r="U3919" s="15">
        <v>17.79</v>
      </c>
    </row>
    <row r="3920" spans="1:21" x14ac:dyDescent="0.3">
      <c r="T3920" s="16">
        <v>39772</v>
      </c>
      <c r="U3920" s="15">
        <v>17.7</v>
      </c>
    </row>
    <row r="3921" spans="20:21" x14ac:dyDescent="0.3">
      <c r="T3921" s="16">
        <v>39771</v>
      </c>
      <c r="U3921" s="15">
        <v>19.43</v>
      </c>
    </row>
    <row r="3922" spans="20:21" x14ac:dyDescent="0.3">
      <c r="T3922" s="16">
        <v>39770</v>
      </c>
      <c r="U3922" s="15">
        <v>19.7</v>
      </c>
    </row>
    <row r="3923" spans="20:21" x14ac:dyDescent="0.3">
      <c r="T3923" s="16">
        <v>39769</v>
      </c>
      <c r="U3923" s="15">
        <v>20.13</v>
      </c>
    </row>
    <row r="3924" spans="20:21" x14ac:dyDescent="0.3">
      <c r="T3924" s="16">
        <v>39766</v>
      </c>
      <c r="U3924" s="15">
        <v>20.41</v>
      </c>
    </row>
    <row r="3925" spans="20:21" x14ac:dyDescent="0.3">
      <c r="T3925" s="16">
        <v>39765</v>
      </c>
      <c r="U3925" s="15">
        <v>20.8</v>
      </c>
    </row>
    <row r="3926" spans="20:21" x14ac:dyDescent="0.3">
      <c r="T3926" s="16">
        <v>39764</v>
      </c>
      <c r="U3926" s="15">
        <v>20.91</v>
      </c>
    </row>
    <row r="3927" spans="20:21" x14ac:dyDescent="0.3">
      <c r="T3927" s="16">
        <v>39763</v>
      </c>
      <c r="U3927" s="15">
        <v>21.13</v>
      </c>
    </row>
    <row r="3928" spans="20:21" x14ac:dyDescent="0.3">
      <c r="T3928" s="16">
        <v>39762</v>
      </c>
      <c r="U3928" s="15">
        <v>21.64</v>
      </c>
    </row>
    <row r="3929" spans="20:21" x14ac:dyDescent="0.3">
      <c r="T3929" s="16">
        <v>39759</v>
      </c>
      <c r="U3929" s="15">
        <v>21.65</v>
      </c>
    </row>
    <row r="3930" spans="20:21" x14ac:dyDescent="0.3">
      <c r="T3930" s="16">
        <v>39758</v>
      </c>
      <c r="U3930" s="15">
        <v>21</v>
      </c>
    </row>
    <row r="3931" spans="20:21" x14ac:dyDescent="0.3">
      <c r="T3931" s="16">
        <v>39757</v>
      </c>
      <c r="U3931" s="15">
        <v>21.35</v>
      </c>
    </row>
    <row r="3932" spans="20:21" x14ac:dyDescent="0.3">
      <c r="T3932" s="16">
        <v>39756</v>
      </c>
      <c r="U3932" s="15">
        <v>21.69</v>
      </c>
    </row>
    <row r="3933" spans="20:21" x14ac:dyDescent="0.3">
      <c r="T3933" s="16">
        <v>39755</v>
      </c>
      <c r="U3933" s="15">
        <v>20.95</v>
      </c>
    </row>
    <row r="3934" spans="20:21" x14ac:dyDescent="0.3">
      <c r="T3934" s="16">
        <v>39752</v>
      </c>
      <c r="U3934" s="15">
        <v>20.68</v>
      </c>
    </row>
    <row r="3935" spans="20:21" x14ac:dyDescent="0.3">
      <c r="T3935" s="16">
        <v>39751</v>
      </c>
      <c r="U3935" s="15">
        <v>20.85</v>
      </c>
    </row>
    <row r="3936" spans="20:21" x14ac:dyDescent="0.3">
      <c r="T3936" s="16">
        <v>39750</v>
      </c>
      <c r="U3936" s="15">
        <v>21.01</v>
      </c>
    </row>
    <row r="3937" spans="20:21" x14ac:dyDescent="0.3">
      <c r="T3937" s="16">
        <v>39749</v>
      </c>
      <c r="U3937" s="15">
        <v>20.16</v>
      </c>
    </row>
    <row r="3938" spans="20:21" x14ac:dyDescent="0.3">
      <c r="T3938" s="16">
        <v>39748</v>
      </c>
      <c r="U3938" s="15">
        <v>20.51</v>
      </c>
    </row>
    <row r="3939" spans="20:21" x14ac:dyDescent="0.3">
      <c r="T3939" s="16">
        <v>39745</v>
      </c>
      <c r="U3939" s="15">
        <v>22.32</v>
      </c>
    </row>
    <row r="3940" spans="20:21" x14ac:dyDescent="0.3">
      <c r="T3940" s="16">
        <v>39744</v>
      </c>
      <c r="U3940" s="15">
        <v>23.48</v>
      </c>
    </row>
    <row r="3941" spans="20:21" x14ac:dyDescent="0.3">
      <c r="T3941" s="16">
        <v>39743</v>
      </c>
      <c r="U3941" s="15">
        <v>23.4</v>
      </c>
    </row>
    <row r="3942" spans="20:21" x14ac:dyDescent="0.3">
      <c r="T3942" s="16">
        <v>39742</v>
      </c>
      <c r="U3942" s="15">
        <v>24.73</v>
      </c>
    </row>
    <row r="3943" spans="20:21" x14ac:dyDescent="0.3">
      <c r="T3943" s="16">
        <v>39741</v>
      </c>
      <c r="U3943" s="15">
        <v>25.38</v>
      </c>
    </row>
    <row r="3944" spans="20:21" x14ac:dyDescent="0.3">
      <c r="T3944" s="16">
        <v>39738</v>
      </c>
      <c r="U3944" s="15">
        <v>25.27</v>
      </c>
    </row>
    <row r="3945" spans="20:21" x14ac:dyDescent="0.3">
      <c r="T3945" s="16">
        <v>39737</v>
      </c>
      <c r="U3945" s="15">
        <v>25.45</v>
      </c>
    </row>
    <row r="3946" spans="20:21" x14ac:dyDescent="0.3">
      <c r="T3946" s="16">
        <v>39736</v>
      </c>
      <c r="U3946" s="15">
        <v>25.97</v>
      </c>
    </row>
    <row r="3947" spans="20:21" x14ac:dyDescent="0.3">
      <c r="T3947" s="16">
        <v>39735</v>
      </c>
      <c r="U3947" s="15">
        <v>26.34</v>
      </c>
    </row>
    <row r="3948" spans="20:21" x14ac:dyDescent="0.3">
      <c r="T3948" s="16">
        <v>39734</v>
      </c>
      <c r="U3948" s="15">
        <v>25.94</v>
      </c>
    </row>
    <row r="3949" spans="20:21" x14ac:dyDescent="0.3">
      <c r="T3949" s="16">
        <v>39731</v>
      </c>
      <c r="U3949" s="15">
        <v>25.44</v>
      </c>
    </row>
    <row r="3950" spans="20:21" x14ac:dyDescent="0.3">
      <c r="T3950" s="16">
        <v>39730</v>
      </c>
      <c r="U3950" s="15">
        <v>26.15</v>
      </c>
    </row>
    <row r="3951" spans="20:21" x14ac:dyDescent="0.3">
      <c r="T3951" s="16">
        <v>39729</v>
      </c>
      <c r="U3951" s="15">
        <v>25.29</v>
      </c>
    </row>
    <row r="3952" spans="20:21" x14ac:dyDescent="0.3">
      <c r="T3952" s="16">
        <v>39728</v>
      </c>
      <c r="U3952" s="15">
        <v>25.77</v>
      </c>
    </row>
    <row r="3953" spans="20:21" x14ac:dyDescent="0.3">
      <c r="T3953" s="16">
        <v>39727</v>
      </c>
      <c r="U3953" s="15">
        <v>25.9</v>
      </c>
    </row>
    <row r="3954" spans="20:21" x14ac:dyDescent="0.3">
      <c r="T3954" s="16">
        <v>39724</v>
      </c>
      <c r="U3954" s="15">
        <v>27.01</v>
      </c>
    </row>
    <row r="3955" spans="20:21" x14ac:dyDescent="0.3">
      <c r="T3955" s="16">
        <v>39723</v>
      </c>
      <c r="U3955" s="15">
        <v>27.1</v>
      </c>
    </row>
    <row r="3956" spans="20:21" x14ac:dyDescent="0.3">
      <c r="T3956" s="16">
        <v>39722</v>
      </c>
      <c r="U3956" s="15">
        <v>26.82</v>
      </c>
    </row>
    <row r="3957" spans="20:21" x14ac:dyDescent="0.3">
      <c r="T3957" s="16">
        <v>39721</v>
      </c>
      <c r="U3957" s="15">
        <v>26.23</v>
      </c>
    </row>
    <row r="3958" spans="20:21" x14ac:dyDescent="0.3">
      <c r="T3958" s="16">
        <v>39720</v>
      </c>
      <c r="U3958" s="15">
        <v>27.14</v>
      </c>
    </row>
    <row r="3959" spans="20:21" x14ac:dyDescent="0.3">
      <c r="T3959" s="16">
        <v>39717</v>
      </c>
      <c r="U3959" s="15">
        <v>28.5</v>
      </c>
    </row>
    <row r="3960" spans="20:21" x14ac:dyDescent="0.3">
      <c r="T3960" s="16">
        <v>39716</v>
      </c>
      <c r="U3960" s="15">
        <v>28.53</v>
      </c>
    </row>
    <row r="3961" spans="20:21" x14ac:dyDescent="0.3">
      <c r="T3961" s="16">
        <v>39715</v>
      </c>
      <c r="U3961" s="15">
        <v>28.69</v>
      </c>
    </row>
    <row r="3962" spans="20:21" x14ac:dyDescent="0.3">
      <c r="T3962" s="16">
        <v>39714</v>
      </c>
      <c r="U3962" s="15">
        <v>29.27</v>
      </c>
    </row>
    <row r="3963" spans="20:21" x14ac:dyDescent="0.3">
      <c r="T3963" s="16">
        <v>39713</v>
      </c>
      <c r="U3963" s="15">
        <v>29.15</v>
      </c>
    </row>
    <row r="3964" spans="20:21" x14ac:dyDescent="0.3">
      <c r="T3964" s="16">
        <v>39710</v>
      </c>
      <c r="U3964" s="15">
        <v>28.98</v>
      </c>
    </row>
    <row r="3965" spans="20:21" x14ac:dyDescent="0.3">
      <c r="T3965" s="16">
        <v>39709</v>
      </c>
      <c r="U3965" s="15">
        <v>28.04</v>
      </c>
    </row>
    <row r="3966" spans="20:21" x14ac:dyDescent="0.3">
      <c r="T3966" s="16">
        <v>39708</v>
      </c>
      <c r="U3966" s="15">
        <v>27.5</v>
      </c>
    </row>
    <row r="3967" spans="20:21" x14ac:dyDescent="0.3">
      <c r="T3967" s="16">
        <v>39707</v>
      </c>
      <c r="U3967" s="15">
        <v>27.07</v>
      </c>
    </row>
    <row r="3968" spans="20:21" x14ac:dyDescent="0.3">
      <c r="T3968" s="16">
        <v>39706</v>
      </c>
      <c r="U3968" s="15">
        <v>27.2</v>
      </c>
    </row>
    <row r="3969" spans="20:21" x14ac:dyDescent="0.3">
      <c r="T3969" s="16">
        <v>39703</v>
      </c>
      <c r="U3969" s="15">
        <v>28.07</v>
      </c>
    </row>
    <row r="3970" spans="20:21" x14ac:dyDescent="0.3">
      <c r="T3970" s="16">
        <v>39702</v>
      </c>
      <c r="U3970" s="15">
        <v>27.24</v>
      </c>
    </row>
    <row r="3971" spans="20:21" x14ac:dyDescent="0.3">
      <c r="T3971" s="16">
        <v>39701</v>
      </c>
      <c r="U3971" s="15">
        <v>26.96</v>
      </c>
    </row>
    <row r="3972" spans="20:21" x14ac:dyDescent="0.3">
      <c r="T3972" s="16">
        <v>39700</v>
      </c>
      <c r="U3972" s="15">
        <v>27.06</v>
      </c>
    </row>
    <row r="3973" spans="20:21" x14ac:dyDescent="0.3">
      <c r="T3973" s="16">
        <v>39699</v>
      </c>
      <c r="U3973" s="15">
        <v>28.55</v>
      </c>
    </row>
    <row r="3974" spans="20:21" x14ac:dyDescent="0.3">
      <c r="T3974" s="16">
        <v>39696</v>
      </c>
      <c r="U3974" s="15">
        <v>28.86</v>
      </c>
    </row>
    <row r="3975" spans="20:21" x14ac:dyDescent="0.3">
      <c r="T3975" s="16">
        <v>39695</v>
      </c>
      <c r="U3975" s="15">
        <v>29.13</v>
      </c>
    </row>
    <row r="3976" spans="20:21" x14ac:dyDescent="0.3">
      <c r="T3976" s="16">
        <v>39694</v>
      </c>
      <c r="U3976" s="15">
        <v>28.91</v>
      </c>
    </row>
    <row r="3977" spans="20:21" x14ac:dyDescent="0.3">
      <c r="T3977" s="16">
        <v>39693</v>
      </c>
      <c r="U3977" s="15">
        <v>29.14</v>
      </c>
    </row>
    <row r="3978" spans="20:21" x14ac:dyDescent="0.3">
      <c r="T3978" s="16">
        <v>39692</v>
      </c>
      <c r="U3978" s="15">
        <v>29.45</v>
      </c>
    </row>
    <row r="3979" spans="20:21" x14ac:dyDescent="0.3">
      <c r="T3979" s="16">
        <v>39689</v>
      </c>
      <c r="U3979" s="15">
        <v>29.68</v>
      </c>
    </row>
    <row r="3980" spans="20:21" x14ac:dyDescent="0.3">
      <c r="T3980" s="16">
        <v>39688</v>
      </c>
      <c r="U3980" s="15">
        <v>29.74</v>
      </c>
    </row>
    <row r="3981" spans="20:21" x14ac:dyDescent="0.3">
      <c r="T3981" s="16">
        <v>39687</v>
      </c>
      <c r="U3981" s="15">
        <v>29.67</v>
      </c>
    </row>
    <row r="3982" spans="20:21" x14ac:dyDescent="0.3">
      <c r="T3982" s="16">
        <v>39686</v>
      </c>
      <c r="U3982" s="15">
        <v>29.25</v>
      </c>
    </row>
    <row r="3983" spans="20:21" x14ac:dyDescent="0.3">
      <c r="T3983" s="16">
        <v>39685</v>
      </c>
      <c r="U3983" s="15">
        <v>29.07</v>
      </c>
    </row>
    <row r="3984" spans="20:21" x14ac:dyDescent="0.3">
      <c r="T3984" s="16">
        <v>39682</v>
      </c>
      <c r="U3984" s="15">
        <v>29.13</v>
      </c>
    </row>
    <row r="3985" spans="20:21" x14ac:dyDescent="0.3">
      <c r="T3985" s="16">
        <v>39681</v>
      </c>
      <c r="U3985" s="15">
        <v>29.26</v>
      </c>
    </row>
    <row r="3986" spans="20:21" x14ac:dyDescent="0.3">
      <c r="T3986" s="16">
        <v>39680</v>
      </c>
      <c r="U3986" s="15">
        <v>28.92</v>
      </c>
    </row>
    <row r="3987" spans="20:21" x14ac:dyDescent="0.3">
      <c r="T3987" s="16">
        <v>39679</v>
      </c>
      <c r="U3987" s="15">
        <v>28.14</v>
      </c>
    </row>
    <row r="3988" spans="20:21" x14ac:dyDescent="0.3">
      <c r="T3988" s="16">
        <v>39678</v>
      </c>
      <c r="U3988" s="15">
        <v>28.07</v>
      </c>
    </row>
    <row r="3989" spans="20:21" x14ac:dyDescent="0.3">
      <c r="T3989" s="16">
        <v>39675</v>
      </c>
      <c r="U3989" s="15">
        <v>27.6</v>
      </c>
    </row>
    <row r="3990" spans="20:21" x14ac:dyDescent="0.3">
      <c r="T3990" s="16">
        <v>39674</v>
      </c>
      <c r="U3990" s="15">
        <v>27.95</v>
      </c>
    </row>
    <row r="3991" spans="20:21" x14ac:dyDescent="0.3">
      <c r="T3991" s="16">
        <v>39673</v>
      </c>
      <c r="U3991" s="15">
        <v>28.28</v>
      </c>
    </row>
    <row r="3992" spans="20:21" x14ac:dyDescent="0.3">
      <c r="T3992" s="16">
        <v>39672</v>
      </c>
      <c r="U3992" s="15">
        <v>27.93</v>
      </c>
    </row>
    <row r="3993" spans="20:21" x14ac:dyDescent="0.3">
      <c r="T3993" s="16">
        <v>39671</v>
      </c>
      <c r="U3993" s="15">
        <v>27.21</v>
      </c>
    </row>
    <row r="3994" spans="20:21" x14ac:dyDescent="0.3">
      <c r="T3994" s="16">
        <v>39668</v>
      </c>
      <c r="U3994" s="15">
        <v>27.09</v>
      </c>
    </row>
    <row r="3995" spans="20:21" x14ac:dyDescent="0.3">
      <c r="T3995" s="16">
        <v>39667</v>
      </c>
      <c r="U3995" s="15">
        <v>27.42</v>
      </c>
    </row>
    <row r="3996" spans="20:21" x14ac:dyDescent="0.3">
      <c r="T3996" s="16">
        <v>39666</v>
      </c>
      <c r="U3996" s="15">
        <v>26.76</v>
      </c>
    </row>
    <row r="3997" spans="20:21" x14ac:dyDescent="0.3">
      <c r="T3997" s="16">
        <v>39665</v>
      </c>
      <c r="U3997" s="15">
        <v>25.98</v>
      </c>
    </row>
    <row r="3998" spans="20:21" x14ac:dyDescent="0.3">
      <c r="T3998" s="16">
        <v>39664</v>
      </c>
      <c r="U3998" s="15">
        <v>25.56</v>
      </c>
    </row>
    <row r="3999" spans="20:21" x14ac:dyDescent="0.3">
      <c r="T3999" s="16">
        <v>39661</v>
      </c>
      <c r="U3999" s="15">
        <v>25.64</v>
      </c>
    </row>
    <row r="4000" spans="20:21" x14ac:dyDescent="0.3">
      <c r="T4000" s="16">
        <v>39660</v>
      </c>
      <c r="U4000" s="15">
        <v>26.39</v>
      </c>
    </row>
    <row r="4001" spans="20:21" x14ac:dyDescent="0.3">
      <c r="T4001" s="16">
        <v>39659</v>
      </c>
      <c r="U4001" s="15">
        <v>27.06</v>
      </c>
    </row>
    <row r="4002" spans="20:21" x14ac:dyDescent="0.3">
      <c r="T4002" s="16">
        <v>39658</v>
      </c>
      <c r="U4002" s="15">
        <v>28.08</v>
      </c>
    </row>
    <row r="4003" spans="20:21" x14ac:dyDescent="0.3">
      <c r="T4003" s="16">
        <v>39657</v>
      </c>
      <c r="U4003" s="15">
        <v>28.99</v>
      </c>
    </row>
    <row r="4004" spans="20:21" x14ac:dyDescent="0.3">
      <c r="T4004" s="16">
        <v>39654</v>
      </c>
      <c r="U4004" s="15">
        <v>29.68</v>
      </c>
    </row>
    <row r="4005" spans="20:21" x14ac:dyDescent="0.3">
      <c r="T4005" s="16">
        <v>39653</v>
      </c>
      <c r="U4005" s="15">
        <v>29.85</v>
      </c>
    </row>
    <row r="4006" spans="20:21" x14ac:dyDescent="0.3">
      <c r="T4006" s="16">
        <v>39652</v>
      </c>
      <c r="U4006" s="15">
        <v>29.31</v>
      </c>
    </row>
    <row r="4007" spans="20:21" x14ac:dyDescent="0.3">
      <c r="T4007" s="16">
        <v>39651</v>
      </c>
      <c r="U4007" s="15">
        <v>29.11</v>
      </c>
    </row>
    <row r="4008" spans="20:21" x14ac:dyDescent="0.3">
      <c r="T4008" s="16">
        <v>39650</v>
      </c>
      <c r="U4008" s="15">
        <v>28.79</v>
      </c>
    </row>
    <row r="4009" spans="20:21" x14ac:dyDescent="0.3">
      <c r="T4009" s="16">
        <v>39647</v>
      </c>
      <c r="U4009" s="15">
        <v>28.82</v>
      </c>
    </row>
    <row r="4010" spans="20:21" x14ac:dyDescent="0.3">
      <c r="T4010" s="16">
        <v>39646</v>
      </c>
      <c r="U4010" s="15">
        <v>30.17</v>
      </c>
    </row>
    <row r="4011" spans="20:21" x14ac:dyDescent="0.3">
      <c r="T4011" s="16">
        <v>39645</v>
      </c>
      <c r="U4011" s="15">
        <v>29.49</v>
      </c>
    </row>
    <row r="4012" spans="20:21" x14ac:dyDescent="0.3">
      <c r="T4012" s="16">
        <v>39644</v>
      </c>
      <c r="U4012" s="15">
        <v>31.32</v>
      </c>
    </row>
    <row r="4013" spans="20:21" x14ac:dyDescent="0.3">
      <c r="T4013" s="16">
        <v>39643</v>
      </c>
      <c r="U4013" s="15">
        <v>32.270000000000003</v>
      </c>
    </row>
    <row r="4014" spans="20:21" x14ac:dyDescent="0.3">
      <c r="T4014" s="16">
        <v>39640</v>
      </c>
      <c r="U4014" s="15">
        <v>32.479999999999997</v>
      </c>
    </row>
    <row r="4015" spans="20:21" x14ac:dyDescent="0.3">
      <c r="T4015" s="16">
        <v>39639</v>
      </c>
      <c r="U4015" s="15">
        <v>31.53</v>
      </c>
    </row>
    <row r="4016" spans="20:21" x14ac:dyDescent="0.3">
      <c r="T4016" s="16">
        <v>39638</v>
      </c>
      <c r="U4016" s="15">
        <v>30.51</v>
      </c>
    </row>
    <row r="4017" spans="20:21" x14ac:dyDescent="0.3">
      <c r="T4017" s="16">
        <v>39637</v>
      </c>
      <c r="U4017" s="15">
        <v>30.34</v>
      </c>
    </row>
    <row r="4018" spans="20:21" x14ac:dyDescent="0.3">
      <c r="T4018" s="16">
        <v>39636</v>
      </c>
      <c r="U4018" s="15">
        <v>32.32</v>
      </c>
    </row>
    <row r="4019" spans="20:21" x14ac:dyDescent="0.3">
      <c r="T4019" s="16">
        <v>39633</v>
      </c>
      <c r="U4019" s="15">
        <v>32.700000000000003</v>
      </c>
    </row>
    <row r="4020" spans="20:21" x14ac:dyDescent="0.3">
      <c r="T4020" s="16">
        <v>39632</v>
      </c>
      <c r="U4020" s="15">
        <v>32.46</v>
      </c>
    </row>
    <row r="4021" spans="20:21" x14ac:dyDescent="0.3">
      <c r="T4021" s="16">
        <v>39631</v>
      </c>
      <c r="U4021" s="15">
        <v>32.85</v>
      </c>
    </row>
    <row r="4022" spans="20:21" x14ac:dyDescent="0.3">
      <c r="T4022" s="16">
        <v>39630</v>
      </c>
      <c r="U4022" s="15">
        <v>34.380000000000003</v>
      </c>
    </row>
    <row r="4023" spans="20:21" x14ac:dyDescent="0.3">
      <c r="T4023" s="16">
        <v>39629</v>
      </c>
      <c r="U4023" s="15">
        <v>33.369999999999997</v>
      </c>
    </row>
    <row r="4024" spans="20:21" x14ac:dyDescent="0.3">
      <c r="T4024" s="16">
        <v>39626</v>
      </c>
      <c r="U4024" s="15">
        <v>32.82</v>
      </c>
    </row>
    <row r="4025" spans="20:21" x14ac:dyDescent="0.3">
      <c r="T4025" s="16">
        <v>39625</v>
      </c>
      <c r="U4025" s="15">
        <v>32.28</v>
      </c>
    </row>
    <row r="4026" spans="20:21" x14ac:dyDescent="0.3">
      <c r="T4026" s="16">
        <v>39624</v>
      </c>
      <c r="U4026" s="15">
        <v>31.66</v>
      </c>
    </row>
    <row r="4027" spans="20:21" x14ac:dyDescent="0.3">
      <c r="T4027" s="16">
        <v>39623</v>
      </c>
      <c r="U4027" s="15">
        <v>31.72</v>
      </c>
    </row>
    <row r="4028" spans="20:21" x14ac:dyDescent="0.3">
      <c r="T4028" s="16">
        <v>39622</v>
      </c>
      <c r="U4028" s="15">
        <v>31.35</v>
      </c>
    </row>
    <row r="4029" spans="20:21" x14ac:dyDescent="0.3">
      <c r="T4029" s="16">
        <v>39619</v>
      </c>
      <c r="U4029" s="15">
        <v>30.83</v>
      </c>
    </row>
    <row r="4030" spans="20:21" x14ac:dyDescent="0.3">
      <c r="T4030" s="16">
        <v>39618</v>
      </c>
      <c r="U4030" s="15">
        <v>31.04</v>
      </c>
    </row>
    <row r="4031" spans="20:21" x14ac:dyDescent="0.3">
      <c r="T4031" s="16">
        <v>39617</v>
      </c>
      <c r="U4031" s="15">
        <v>30.71</v>
      </c>
    </row>
    <row r="4032" spans="20:21" x14ac:dyDescent="0.3">
      <c r="T4032" s="16">
        <v>39616</v>
      </c>
      <c r="U4032" s="15">
        <v>30.37</v>
      </c>
    </row>
    <row r="4033" spans="20:21" x14ac:dyDescent="0.3">
      <c r="T4033" s="16">
        <v>39615</v>
      </c>
      <c r="U4033" s="15">
        <v>30.29</v>
      </c>
    </row>
    <row r="4034" spans="20:21" x14ac:dyDescent="0.3">
      <c r="T4034" s="16">
        <v>39612</v>
      </c>
      <c r="U4034" s="15">
        <v>30.14</v>
      </c>
    </row>
    <row r="4035" spans="20:21" x14ac:dyDescent="0.3">
      <c r="T4035" s="16">
        <v>39611</v>
      </c>
      <c r="U4035" s="15">
        <v>30.29</v>
      </c>
    </row>
    <row r="4036" spans="20:21" x14ac:dyDescent="0.3">
      <c r="T4036" s="16">
        <v>39610</v>
      </c>
      <c r="U4036" s="15">
        <v>30.45</v>
      </c>
    </row>
    <row r="4037" spans="20:21" x14ac:dyDescent="0.3">
      <c r="T4037" s="16">
        <v>39609</v>
      </c>
      <c r="U4037" s="15">
        <v>30.34</v>
      </c>
    </row>
    <row r="4038" spans="20:21" x14ac:dyDescent="0.3">
      <c r="T4038" s="16">
        <v>39608</v>
      </c>
      <c r="U4038" s="15">
        <v>30.61</v>
      </c>
    </row>
    <row r="4039" spans="20:21" x14ac:dyDescent="0.3">
      <c r="T4039" s="16">
        <v>39605</v>
      </c>
      <c r="U4039" s="15">
        <v>30.65</v>
      </c>
    </row>
    <row r="4040" spans="20:21" x14ac:dyDescent="0.3">
      <c r="T4040" s="16">
        <v>39604</v>
      </c>
      <c r="U4040" s="15">
        <v>29.49</v>
      </c>
    </row>
    <row r="4041" spans="20:21" x14ac:dyDescent="0.3">
      <c r="T4041" s="16">
        <v>39603</v>
      </c>
      <c r="U4041" s="15">
        <v>29.56</v>
      </c>
    </row>
    <row r="4042" spans="20:21" x14ac:dyDescent="0.3">
      <c r="T4042" s="16">
        <v>39602</v>
      </c>
      <c r="U4042" s="15">
        <v>30.09</v>
      </c>
    </row>
    <row r="4043" spans="20:21" x14ac:dyDescent="0.3">
      <c r="T4043" s="16">
        <v>39601</v>
      </c>
      <c r="U4043" s="15">
        <v>29.26</v>
      </c>
    </row>
    <row r="4044" spans="20:21" x14ac:dyDescent="0.3">
      <c r="T4044" s="16">
        <v>39598</v>
      </c>
      <c r="U4044" s="15">
        <v>29.01</v>
      </c>
    </row>
    <row r="4045" spans="20:21" x14ac:dyDescent="0.3">
      <c r="T4045" s="16">
        <v>39597</v>
      </c>
      <c r="U4045" s="15">
        <v>29.44</v>
      </c>
    </row>
    <row r="4046" spans="20:21" x14ac:dyDescent="0.3">
      <c r="T4046" s="16">
        <v>39596</v>
      </c>
      <c r="U4046" s="15">
        <v>29.09</v>
      </c>
    </row>
    <row r="4047" spans="20:21" x14ac:dyDescent="0.3">
      <c r="T4047" s="16">
        <v>39595</v>
      </c>
      <c r="U4047" s="15">
        <v>29.3</v>
      </c>
    </row>
    <row r="4048" spans="20:21" x14ac:dyDescent="0.3">
      <c r="T4048" s="16">
        <v>39594</v>
      </c>
      <c r="U4048" s="15">
        <v>28.9</v>
      </c>
    </row>
    <row r="4049" spans="20:21" x14ac:dyDescent="0.3">
      <c r="T4049" s="16">
        <v>39591</v>
      </c>
      <c r="U4049" s="15">
        <v>29.14</v>
      </c>
    </row>
    <row r="4050" spans="20:21" x14ac:dyDescent="0.3">
      <c r="T4050" s="16">
        <v>39590</v>
      </c>
      <c r="U4050" s="15">
        <v>29.08</v>
      </c>
    </row>
    <row r="4051" spans="20:21" x14ac:dyDescent="0.3">
      <c r="T4051" s="16">
        <v>39589</v>
      </c>
      <c r="U4051" s="15">
        <v>28.77</v>
      </c>
    </row>
    <row r="4052" spans="20:21" x14ac:dyDescent="0.3">
      <c r="T4052" s="16">
        <v>39588</v>
      </c>
      <c r="U4052" s="15">
        <v>28.39</v>
      </c>
    </row>
    <row r="4053" spans="20:21" x14ac:dyDescent="0.3">
      <c r="T4053" s="16">
        <v>39587</v>
      </c>
      <c r="U4053" s="15">
        <v>28.33</v>
      </c>
    </row>
    <row r="4054" spans="20:21" x14ac:dyDescent="0.3">
      <c r="T4054" s="16">
        <v>39584</v>
      </c>
      <c r="U4054" s="15">
        <v>27.93</v>
      </c>
    </row>
    <row r="4055" spans="20:21" x14ac:dyDescent="0.3">
      <c r="T4055" s="16">
        <v>39583</v>
      </c>
      <c r="U4055" s="15">
        <v>27.75</v>
      </c>
    </row>
    <row r="4056" spans="20:21" x14ac:dyDescent="0.3">
      <c r="T4056" s="16">
        <v>39582</v>
      </c>
      <c r="U4056" s="15">
        <v>27.56</v>
      </c>
    </row>
    <row r="4057" spans="20:21" x14ac:dyDescent="0.3">
      <c r="T4057" s="16">
        <v>39581</v>
      </c>
      <c r="U4057" s="15">
        <v>28.14</v>
      </c>
    </row>
    <row r="4058" spans="20:21" x14ac:dyDescent="0.3">
      <c r="T4058" s="16">
        <v>39580</v>
      </c>
      <c r="U4058" s="15">
        <v>28.52</v>
      </c>
    </row>
    <row r="4059" spans="20:21" x14ac:dyDescent="0.3">
      <c r="T4059" s="16">
        <v>39577</v>
      </c>
      <c r="U4059" s="15">
        <v>28.28</v>
      </c>
    </row>
    <row r="4060" spans="20:21" x14ac:dyDescent="0.3">
      <c r="T4060" s="16">
        <v>39576</v>
      </c>
      <c r="U4060" s="15">
        <v>27.98</v>
      </c>
    </row>
    <row r="4061" spans="20:21" x14ac:dyDescent="0.3">
      <c r="T4061" s="16">
        <v>39575</v>
      </c>
      <c r="U4061" s="15">
        <v>28.13</v>
      </c>
    </row>
    <row r="4062" spans="20:21" x14ac:dyDescent="0.3">
      <c r="T4062" s="16">
        <v>39574</v>
      </c>
      <c r="U4062" s="15">
        <v>28.43</v>
      </c>
    </row>
    <row r="4063" spans="20:21" x14ac:dyDescent="0.3">
      <c r="T4063" s="16">
        <v>39570</v>
      </c>
      <c r="U4063" s="15">
        <v>27.39</v>
      </c>
    </row>
    <row r="4064" spans="20:21" x14ac:dyDescent="0.3">
      <c r="T4064" s="16">
        <v>39569</v>
      </c>
      <c r="U4064" s="15">
        <v>26.66</v>
      </c>
    </row>
    <row r="4065" spans="20:21" x14ac:dyDescent="0.3">
      <c r="T4065" s="16">
        <v>39568</v>
      </c>
      <c r="U4065" s="15">
        <v>27.03</v>
      </c>
    </row>
    <row r="4066" spans="20:21" x14ac:dyDescent="0.3">
      <c r="T4066" s="16">
        <v>39567</v>
      </c>
      <c r="U4066" s="15">
        <v>27.33</v>
      </c>
    </row>
    <row r="4067" spans="20:21" x14ac:dyDescent="0.3">
      <c r="T4067" s="16">
        <v>39566</v>
      </c>
      <c r="U4067" s="15">
        <v>27.78</v>
      </c>
    </row>
    <row r="4068" spans="20:21" x14ac:dyDescent="0.3">
      <c r="T4068" s="16">
        <v>39563</v>
      </c>
      <c r="U4068" s="15">
        <v>27.86</v>
      </c>
    </row>
    <row r="4069" spans="20:21" x14ac:dyDescent="0.3">
      <c r="T4069" s="16">
        <v>39562</v>
      </c>
      <c r="U4069" s="15">
        <v>27.55</v>
      </c>
    </row>
    <row r="4070" spans="20:21" x14ac:dyDescent="0.3">
      <c r="T4070" s="16">
        <v>39561</v>
      </c>
      <c r="U4070" s="15">
        <v>28.09</v>
      </c>
    </row>
    <row r="4071" spans="20:21" x14ac:dyDescent="0.3">
      <c r="T4071" s="16">
        <v>39560</v>
      </c>
      <c r="U4071" s="15">
        <v>28.45</v>
      </c>
    </row>
    <row r="4072" spans="20:21" x14ac:dyDescent="0.3">
      <c r="T4072" s="16">
        <v>39559</v>
      </c>
      <c r="U4072" s="15">
        <v>28.38</v>
      </c>
    </row>
    <row r="4073" spans="20:21" x14ac:dyDescent="0.3">
      <c r="T4073" s="16">
        <v>39556</v>
      </c>
      <c r="U4073" s="15">
        <v>27.64</v>
      </c>
    </row>
    <row r="4074" spans="20:21" x14ac:dyDescent="0.3">
      <c r="T4074" s="16">
        <v>39555</v>
      </c>
      <c r="U4074" s="15">
        <v>27.8</v>
      </c>
    </row>
    <row r="4075" spans="20:21" x14ac:dyDescent="0.3">
      <c r="T4075" s="16">
        <v>39554</v>
      </c>
      <c r="U4075" s="15">
        <v>27.89</v>
      </c>
    </row>
    <row r="4076" spans="20:21" x14ac:dyDescent="0.3">
      <c r="T4076" s="16">
        <v>39553</v>
      </c>
      <c r="U4076" s="15">
        <v>28.22</v>
      </c>
    </row>
    <row r="4077" spans="20:21" x14ac:dyDescent="0.3">
      <c r="T4077" s="16">
        <v>39552</v>
      </c>
      <c r="U4077" s="15">
        <v>28.07</v>
      </c>
    </row>
    <row r="4078" spans="20:21" x14ac:dyDescent="0.3">
      <c r="T4078" s="16">
        <v>39549</v>
      </c>
      <c r="U4078" s="15">
        <v>27.43</v>
      </c>
    </row>
    <row r="4079" spans="20:21" x14ac:dyDescent="0.3">
      <c r="T4079" s="16">
        <v>39548</v>
      </c>
      <c r="U4079" s="15">
        <v>27.48</v>
      </c>
    </row>
    <row r="4080" spans="20:21" x14ac:dyDescent="0.3">
      <c r="T4080" s="16">
        <v>39547</v>
      </c>
      <c r="U4080" s="15">
        <v>26.74</v>
      </c>
    </row>
    <row r="4081" spans="20:21" x14ac:dyDescent="0.3">
      <c r="T4081" s="16">
        <v>39546</v>
      </c>
      <c r="U4081" s="15">
        <v>26.55</v>
      </c>
    </row>
    <row r="4082" spans="20:21" x14ac:dyDescent="0.3">
      <c r="T4082" s="16">
        <v>39545</v>
      </c>
      <c r="U4082" s="15">
        <v>26.85</v>
      </c>
    </row>
    <row r="4083" spans="20:21" x14ac:dyDescent="0.3">
      <c r="T4083" s="16">
        <v>39542</v>
      </c>
      <c r="U4083" s="15">
        <v>26.34</v>
      </c>
    </row>
    <row r="4084" spans="20:21" x14ac:dyDescent="0.3">
      <c r="T4084" s="16">
        <v>39541</v>
      </c>
      <c r="U4084" s="15">
        <v>26.5</v>
      </c>
    </row>
    <row r="4085" spans="20:21" x14ac:dyDescent="0.3">
      <c r="T4085" s="16">
        <v>39540</v>
      </c>
      <c r="U4085" s="15">
        <v>26.41</v>
      </c>
    </row>
    <row r="4086" spans="20:21" x14ac:dyDescent="0.3">
      <c r="T4086" s="16">
        <v>39539</v>
      </c>
      <c r="U4086" s="15">
        <v>25.53</v>
      </c>
    </row>
    <row r="4087" spans="20:21" x14ac:dyDescent="0.3">
      <c r="T4087" s="16">
        <v>39538</v>
      </c>
      <c r="U4087" s="15">
        <v>25.28</v>
      </c>
    </row>
    <row r="4088" spans="20:21" x14ac:dyDescent="0.3">
      <c r="T4088" s="16">
        <v>39535</v>
      </c>
      <c r="U4088" s="15">
        <v>24.75</v>
      </c>
    </row>
    <row r="4089" spans="20:21" x14ac:dyDescent="0.3">
      <c r="T4089" s="16">
        <v>39534</v>
      </c>
      <c r="U4089" s="15">
        <v>25.28</v>
      </c>
    </row>
    <row r="4090" spans="20:21" x14ac:dyDescent="0.3">
      <c r="T4090" s="16">
        <v>39533</v>
      </c>
      <c r="U4090" s="15">
        <v>25.56</v>
      </c>
    </row>
    <row r="4091" spans="20:21" x14ac:dyDescent="0.3">
      <c r="T4091" s="16">
        <v>39532</v>
      </c>
      <c r="U4091" s="15">
        <v>25.6</v>
      </c>
    </row>
    <row r="4092" spans="20:21" x14ac:dyDescent="0.3">
      <c r="T4092" s="16">
        <v>39527</v>
      </c>
      <c r="U4092" s="15">
        <v>25.02</v>
      </c>
    </row>
    <row r="4093" spans="20:21" x14ac:dyDescent="0.3">
      <c r="T4093" s="16">
        <v>39526</v>
      </c>
      <c r="U4093" s="15">
        <v>24.6</v>
      </c>
    </row>
    <row r="4094" spans="20:21" x14ac:dyDescent="0.3">
      <c r="T4094" s="16">
        <v>39525</v>
      </c>
      <c r="U4094" s="15">
        <v>24.67</v>
      </c>
    </row>
    <row r="4095" spans="20:21" x14ac:dyDescent="0.3">
      <c r="T4095" s="16">
        <v>39524</v>
      </c>
      <c r="U4095" s="15">
        <v>24.38</v>
      </c>
    </row>
    <row r="4096" spans="20:21" x14ac:dyDescent="0.3">
      <c r="T4096" s="16">
        <v>39521</v>
      </c>
      <c r="U4096" s="15">
        <v>25.28</v>
      </c>
    </row>
    <row r="4097" spans="20:21" x14ac:dyDescent="0.3">
      <c r="T4097" s="16">
        <v>39520</v>
      </c>
      <c r="U4097" s="15">
        <v>25.59</v>
      </c>
    </row>
    <row r="4098" spans="20:21" x14ac:dyDescent="0.3">
      <c r="T4098" s="16">
        <v>39519</v>
      </c>
      <c r="U4098" s="15">
        <v>24.98</v>
      </c>
    </row>
    <row r="4099" spans="20:21" x14ac:dyDescent="0.3">
      <c r="T4099" s="16">
        <v>39518</v>
      </c>
      <c r="U4099" s="15">
        <v>24.86</v>
      </c>
    </row>
    <row r="4100" spans="20:21" x14ac:dyDescent="0.3">
      <c r="T4100" s="16">
        <v>39517</v>
      </c>
      <c r="U4100" s="15">
        <v>24.77</v>
      </c>
    </row>
    <row r="4101" spans="20:21" x14ac:dyDescent="0.3">
      <c r="T4101" s="16">
        <v>39514</v>
      </c>
      <c r="U4101" s="15">
        <v>24.34</v>
      </c>
    </row>
    <row r="4102" spans="20:21" x14ac:dyDescent="0.3">
      <c r="T4102" s="16">
        <v>39513</v>
      </c>
      <c r="U4102" s="15">
        <v>24.3</v>
      </c>
    </row>
    <row r="4103" spans="20:21" x14ac:dyDescent="0.3">
      <c r="T4103" s="16">
        <v>39512</v>
      </c>
      <c r="U4103" s="15">
        <v>24.2</v>
      </c>
    </row>
    <row r="4104" spans="20:21" x14ac:dyDescent="0.3">
      <c r="T4104" s="16">
        <v>39511</v>
      </c>
      <c r="U4104" s="15">
        <v>23.59</v>
      </c>
    </row>
    <row r="4105" spans="20:21" x14ac:dyDescent="0.3">
      <c r="T4105" s="16">
        <v>39510</v>
      </c>
      <c r="U4105" s="15">
        <v>23.74</v>
      </c>
    </row>
    <row r="4106" spans="20:21" x14ac:dyDescent="0.3">
      <c r="T4106" s="16">
        <v>39507</v>
      </c>
      <c r="U4106" s="15">
        <v>24.15</v>
      </c>
    </row>
    <row r="4107" spans="20:21" x14ac:dyDescent="0.3">
      <c r="T4107" s="16">
        <v>39506</v>
      </c>
      <c r="U4107" s="15">
        <v>23.93</v>
      </c>
    </row>
    <row r="4108" spans="20:21" x14ac:dyDescent="0.3">
      <c r="T4108" s="16">
        <v>39505</v>
      </c>
      <c r="U4108" s="15">
        <v>24.05</v>
      </c>
    </row>
    <row r="4109" spans="20:21" x14ac:dyDescent="0.3">
      <c r="T4109" s="16">
        <v>39504</v>
      </c>
      <c r="U4109" s="15">
        <v>24.11</v>
      </c>
    </row>
    <row r="4110" spans="20:21" x14ac:dyDescent="0.3">
      <c r="T4110" s="16">
        <v>39503</v>
      </c>
      <c r="U4110" s="15">
        <v>24.31</v>
      </c>
    </row>
    <row r="4111" spans="20:21" x14ac:dyDescent="0.3">
      <c r="T4111" s="16">
        <v>39500</v>
      </c>
      <c r="U4111" s="15">
        <v>24.22</v>
      </c>
    </row>
    <row r="4112" spans="20:21" x14ac:dyDescent="0.3">
      <c r="T4112" s="16">
        <v>39499</v>
      </c>
      <c r="U4112" s="15">
        <v>24.45</v>
      </c>
    </row>
    <row r="4113" spans="20:21" x14ac:dyDescent="0.3">
      <c r="T4113" s="16">
        <v>39498</v>
      </c>
      <c r="U4113" s="15">
        <v>24.21</v>
      </c>
    </row>
    <row r="4114" spans="20:21" x14ac:dyDescent="0.3">
      <c r="T4114" s="16">
        <v>39497</v>
      </c>
      <c r="U4114" s="15">
        <v>24.37</v>
      </c>
    </row>
    <row r="4115" spans="20:21" x14ac:dyDescent="0.3">
      <c r="T4115" s="16">
        <v>39496</v>
      </c>
      <c r="U4115" s="15">
        <v>23.65</v>
      </c>
    </row>
    <row r="4116" spans="20:21" x14ac:dyDescent="0.3">
      <c r="T4116" s="16">
        <v>39493</v>
      </c>
      <c r="U4116" s="15">
        <v>23.59</v>
      </c>
    </row>
    <row r="4117" spans="20:21" x14ac:dyDescent="0.3">
      <c r="T4117" s="16">
        <v>39492</v>
      </c>
      <c r="U4117" s="15">
        <v>23.4</v>
      </c>
    </row>
    <row r="4118" spans="20:21" x14ac:dyDescent="0.3">
      <c r="T4118" s="16">
        <v>39491</v>
      </c>
      <c r="U4118" s="15">
        <v>22.61</v>
      </c>
    </row>
    <row r="4119" spans="20:21" x14ac:dyDescent="0.3">
      <c r="T4119" s="16">
        <v>39490</v>
      </c>
      <c r="U4119" s="15">
        <v>22.66</v>
      </c>
    </row>
    <row r="4120" spans="20:21" x14ac:dyDescent="0.3">
      <c r="T4120" s="16">
        <v>39489</v>
      </c>
      <c r="U4120" s="15">
        <v>22.8</v>
      </c>
    </row>
    <row r="4121" spans="20:21" x14ac:dyDescent="0.3">
      <c r="T4121" s="16">
        <v>39486</v>
      </c>
      <c r="U4121" s="15">
        <v>23.03</v>
      </c>
    </row>
    <row r="4122" spans="20:21" x14ac:dyDescent="0.3">
      <c r="T4122" s="16">
        <v>39485</v>
      </c>
      <c r="U4122" s="15">
        <v>23.03</v>
      </c>
    </row>
    <row r="4123" spans="20:21" x14ac:dyDescent="0.3">
      <c r="T4123" s="16">
        <v>39484</v>
      </c>
      <c r="U4123" s="15">
        <v>22.61</v>
      </c>
    </row>
    <row r="4124" spans="20:21" x14ac:dyDescent="0.3">
      <c r="T4124" s="16">
        <v>39483</v>
      </c>
      <c r="U4124" s="15">
        <v>21.39</v>
      </c>
    </row>
    <row r="4125" spans="20:21" x14ac:dyDescent="0.3">
      <c r="T4125" s="16">
        <v>39482</v>
      </c>
      <c r="U4125" s="15">
        <v>21.74</v>
      </c>
    </row>
    <row r="4126" spans="20:21" x14ac:dyDescent="0.3">
      <c r="T4126" s="16">
        <v>39479</v>
      </c>
      <c r="U4126" s="15">
        <v>21.76</v>
      </c>
    </row>
    <row r="4127" spans="20:21" x14ac:dyDescent="0.3">
      <c r="T4127" s="16">
        <v>39478</v>
      </c>
      <c r="U4127" s="15">
        <v>21.66</v>
      </c>
    </row>
    <row r="4128" spans="20:21" x14ac:dyDescent="0.3">
      <c r="T4128" s="16">
        <v>39477</v>
      </c>
      <c r="U4128" s="15">
        <v>22.65</v>
      </c>
    </row>
    <row r="4129" spans="20:21" x14ac:dyDescent="0.3">
      <c r="T4129" s="16">
        <v>39476</v>
      </c>
      <c r="U4129" s="15">
        <v>23.25</v>
      </c>
    </row>
    <row r="4130" spans="20:21" x14ac:dyDescent="0.3">
      <c r="T4130" s="16">
        <v>39475</v>
      </c>
      <c r="U4130" s="15">
        <v>23.21</v>
      </c>
    </row>
    <row r="4131" spans="20:21" x14ac:dyDescent="0.3">
      <c r="T4131" s="16">
        <v>39472</v>
      </c>
      <c r="U4131" s="15">
        <v>23.6</v>
      </c>
    </row>
    <row r="4132" spans="20:21" x14ac:dyDescent="0.3">
      <c r="T4132" s="16">
        <v>39471</v>
      </c>
      <c r="U4132" s="15">
        <v>22.33</v>
      </c>
    </row>
    <row r="4133" spans="20:21" x14ac:dyDescent="0.3">
      <c r="T4133" s="16">
        <v>39470</v>
      </c>
      <c r="U4133" s="15">
        <v>22.57</v>
      </c>
    </row>
    <row r="4134" spans="20:21" x14ac:dyDescent="0.3">
      <c r="T4134" s="16">
        <v>39469</v>
      </c>
      <c r="U4134" s="15">
        <v>22.88</v>
      </c>
    </row>
    <row r="4135" spans="20:21" x14ac:dyDescent="0.3">
      <c r="T4135" s="16">
        <v>39468</v>
      </c>
      <c r="U4135" s="15">
        <v>23.4</v>
      </c>
    </row>
    <row r="4136" spans="20:21" x14ac:dyDescent="0.3">
      <c r="T4136" s="16">
        <v>39465</v>
      </c>
      <c r="U4136" s="15">
        <v>24.86</v>
      </c>
    </row>
    <row r="4137" spans="20:21" x14ac:dyDescent="0.3">
      <c r="T4137" s="16">
        <v>39464</v>
      </c>
      <c r="U4137" s="15">
        <v>24.8</v>
      </c>
    </row>
    <row r="4138" spans="20:21" x14ac:dyDescent="0.3">
      <c r="T4138" s="16">
        <v>39463</v>
      </c>
      <c r="U4138" s="15">
        <v>25.33</v>
      </c>
    </row>
    <row r="4139" spans="20:21" x14ac:dyDescent="0.3">
      <c r="T4139" s="16">
        <v>39462</v>
      </c>
      <c r="U4139" s="15">
        <v>25.74</v>
      </c>
    </row>
    <row r="4140" spans="20:21" x14ac:dyDescent="0.3">
      <c r="T4140" s="16">
        <v>39461</v>
      </c>
      <c r="U4140" s="15">
        <v>25.99</v>
      </c>
    </row>
    <row r="4141" spans="20:21" x14ac:dyDescent="0.3">
      <c r="T4141" s="16">
        <v>39458</v>
      </c>
      <c r="U4141" s="15">
        <v>25.67</v>
      </c>
    </row>
    <row r="4142" spans="20:21" x14ac:dyDescent="0.3">
      <c r="T4142" s="16">
        <v>39457</v>
      </c>
      <c r="U4142" s="15">
        <v>25.67</v>
      </c>
    </row>
    <row r="4143" spans="20:21" x14ac:dyDescent="0.3">
      <c r="T4143" s="16">
        <v>39456</v>
      </c>
      <c r="U4143" s="15">
        <v>26</v>
      </c>
    </row>
    <row r="4144" spans="20:21" x14ac:dyDescent="0.3">
      <c r="T4144" s="16">
        <v>39455</v>
      </c>
      <c r="U4144" s="15">
        <v>26.29</v>
      </c>
    </row>
    <row r="4145" spans="20:21" x14ac:dyDescent="0.3">
      <c r="T4145" s="16">
        <v>39454</v>
      </c>
      <c r="U4145" s="15">
        <v>26.25</v>
      </c>
    </row>
    <row r="4146" spans="20:21" x14ac:dyDescent="0.3">
      <c r="T4146" s="16">
        <v>39451</v>
      </c>
      <c r="U4146" s="15">
        <v>26.12</v>
      </c>
    </row>
    <row r="4147" spans="20:21" x14ac:dyDescent="0.3">
      <c r="T4147" s="16">
        <v>39450</v>
      </c>
      <c r="U4147" s="15">
        <v>26.12</v>
      </c>
    </row>
    <row r="4148" spans="20:21" x14ac:dyDescent="0.3">
      <c r="T4148" s="16"/>
      <c r="U4148" s="15"/>
    </row>
    <row r="4149" spans="20:21" x14ac:dyDescent="0.3">
      <c r="T4149" s="16"/>
      <c r="U4149" s="15"/>
    </row>
    <row r="4150" spans="20:21" x14ac:dyDescent="0.3">
      <c r="T4150" s="16"/>
      <c r="U4150" s="15"/>
    </row>
    <row r="4151" spans="20:21" x14ac:dyDescent="0.3">
      <c r="T4151" s="16"/>
      <c r="U4151" s="15"/>
    </row>
    <row r="4152" spans="20:21" x14ac:dyDescent="0.3">
      <c r="T4152" s="16"/>
      <c r="U4152" s="15"/>
    </row>
    <row r="4153" spans="20:21" x14ac:dyDescent="0.3">
      <c r="T4153" s="16"/>
      <c r="U4153" s="15"/>
    </row>
    <row r="4154" spans="20:21" x14ac:dyDescent="0.3">
      <c r="T4154" s="16"/>
      <c r="U4154" s="15"/>
    </row>
    <row r="4155" spans="20:21" x14ac:dyDescent="0.3">
      <c r="T4155" s="16"/>
      <c r="U4155" s="15"/>
    </row>
    <row r="4156" spans="20:21" x14ac:dyDescent="0.3">
      <c r="T4156" s="16"/>
      <c r="U4156" s="15"/>
    </row>
    <row r="4157" spans="20:21" x14ac:dyDescent="0.3">
      <c r="T4157" s="16"/>
      <c r="U4157" s="15"/>
    </row>
    <row r="4158" spans="20:21" x14ac:dyDescent="0.3">
      <c r="T4158" s="16"/>
      <c r="U4158" s="15"/>
    </row>
    <row r="4159" spans="20:21" x14ac:dyDescent="0.3">
      <c r="T4159" s="16"/>
      <c r="U4159" s="15"/>
    </row>
    <row r="4160" spans="20:21" x14ac:dyDescent="0.3">
      <c r="T4160" s="16"/>
      <c r="U4160" s="15"/>
    </row>
    <row r="4161" spans="20:21" x14ac:dyDescent="0.3">
      <c r="T4161" s="16"/>
      <c r="U4161" s="15"/>
    </row>
    <row r="4162" spans="20:21" x14ac:dyDescent="0.3">
      <c r="T4162" s="16"/>
      <c r="U4162" s="15"/>
    </row>
    <row r="4163" spans="20:21" x14ac:dyDescent="0.3">
      <c r="T4163" s="16"/>
      <c r="U4163" s="15"/>
    </row>
    <row r="4164" spans="20:21" x14ac:dyDescent="0.3">
      <c r="T4164" s="16"/>
      <c r="U4164" s="15"/>
    </row>
    <row r="4165" spans="20:21" x14ac:dyDescent="0.3">
      <c r="T4165" s="16"/>
      <c r="U4165" s="15"/>
    </row>
    <row r="4166" spans="20:21" x14ac:dyDescent="0.3">
      <c r="T4166" s="16"/>
      <c r="U4166" s="15"/>
    </row>
    <row r="4167" spans="20:21" x14ac:dyDescent="0.3">
      <c r="T4167" s="16"/>
      <c r="U4167" s="15"/>
    </row>
    <row r="4168" spans="20:21" x14ac:dyDescent="0.3">
      <c r="T4168" s="16"/>
      <c r="U4168" s="15"/>
    </row>
    <row r="4169" spans="20:21" x14ac:dyDescent="0.3">
      <c r="T4169" s="16"/>
      <c r="U4169" s="15"/>
    </row>
    <row r="4170" spans="20:21" x14ac:dyDescent="0.3">
      <c r="T4170" s="16"/>
      <c r="U4170" s="15"/>
    </row>
    <row r="4171" spans="20:21" x14ac:dyDescent="0.3">
      <c r="T4171" s="16"/>
      <c r="U4171" s="15"/>
    </row>
    <row r="4172" spans="20:21" x14ac:dyDescent="0.3">
      <c r="T4172" s="16"/>
      <c r="U4172" s="15"/>
    </row>
    <row r="4173" spans="20:21" x14ac:dyDescent="0.3">
      <c r="T4173" s="16"/>
      <c r="U4173" s="15"/>
    </row>
    <row r="4174" spans="20:21" x14ac:dyDescent="0.3">
      <c r="T4174" s="16"/>
      <c r="U4174" s="15"/>
    </row>
    <row r="4175" spans="20:21" x14ac:dyDescent="0.3">
      <c r="T4175" s="16"/>
      <c r="U4175" s="15"/>
    </row>
    <row r="4176" spans="20:21" x14ac:dyDescent="0.3">
      <c r="T4176" s="16"/>
      <c r="U4176" s="15"/>
    </row>
    <row r="4177" spans="20:21" x14ac:dyDescent="0.3">
      <c r="T4177" s="16"/>
      <c r="U4177" s="15"/>
    </row>
    <row r="4178" spans="20:21" x14ac:dyDescent="0.3">
      <c r="T4178" s="16"/>
      <c r="U4178" s="15"/>
    </row>
    <row r="4179" spans="20:21" x14ac:dyDescent="0.3">
      <c r="T4179" s="16"/>
      <c r="U4179" s="15"/>
    </row>
    <row r="4180" spans="20:21" x14ac:dyDescent="0.3">
      <c r="T4180" s="16"/>
      <c r="U4180" s="15"/>
    </row>
    <row r="4181" spans="20:21" x14ac:dyDescent="0.3">
      <c r="T4181" s="16"/>
      <c r="U4181" s="15"/>
    </row>
    <row r="4182" spans="20:21" x14ac:dyDescent="0.3">
      <c r="T4182" s="16"/>
      <c r="U4182" s="15"/>
    </row>
    <row r="4183" spans="20:21" x14ac:dyDescent="0.3">
      <c r="T4183" s="16"/>
      <c r="U4183" s="15"/>
    </row>
    <row r="4184" spans="20:21" x14ac:dyDescent="0.3">
      <c r="T4184" s="16"/>
      <c r="U4184" s="15"/>
    </row>
    <row r="4185" spans="20:21" x14ac:dyDescent="0.3">
      <c r="T4185" s="16"/>
      <c r="U4185" s="15"/>
    </row>
    <row r="4186" spans="20:21" x14ac:dyDescent="0.3">
      <c r="T4186" s="16"/>
      <c r="U4186" s="15"/>
    </row>
    <row r="4187" spans="20:21" x14ac:dyDescent="0.3">
      <c r="T4187" s="16"/>
      <c r="U4187" s="15"/>
    </row>
    <row r="4188" spans="20:21" x14ac:dyDescent="0.3">
      <c r="T4188" s="16"/>
      <c r="U4188" s="15"/>
    </row>
    <row r="4189" spans="20:21" x14ac:dyDescent="0.3">
      <c r="T4189" s="16"/>
      <c r="U4189" s="15"/>
    </row>
    <row r="4190" spans="20:21" x14ac:dyDescent="0.3">
      <c r="T4190" s="16"/>
      <c r="U4190" s="15"/>
    </row>
    <row r="4191" spans="20:21" x14ac:dyDescent="0.3">
      <c r="T4191" s="16"/>
      <c r="U4191" s="15"/>
    </row>
    <row r="4192" spans="20:21" x14ac:dyDescent="0.3">
      <c r="T4192" s="16"/>
      <c r="U4192" s="15"/>
    </row>
    <row r="4193" spans="20:21" x14ac:dyDescent="0.3">
      <c r="T4193" s="16"/>
      <c r="U4193" s="15"/>
    </row>
    <row r="4194" spans="20:21" x14ac:dyDescent="0.3">
      <c r="T4194" s="16"/>
      <c r="U4194" s="15"/>
    </row>
    <row r="4195" spans="20:21" x14ac:dyDescent="0.3">
      <c r="T4195" s="16"/>
      <c r="U4195" s="15"/>
    </row>
    <row r="4196" spans="20:21" x14ac:dyDescent="0.3">
      <c r="T4196" s="16"/>
      <c r="U4196" s="15"/>
    </row>
    <row r="4197" spans="20:21" x14ac:dyDescent="0.3">
      <c r="T4197" s="16"/>
      <c r="U4197" s="15"/>
    </row>
    <row r="4198" spans="20:21" x14ac:dyDescent="0.3">
      <c r="T4198" s="16"/>
      <c r="U4198" s="15"/>
    </row>
    <row r="4199" spans="20:21" x14ac:dyDescent="0.3">
      <c r="T4199" s="16"/>
      <c r="U4199" s="15"/>
    </row>
    <row r="4200" spans="20:21" x14ac:dyDescent="0.3">
      <c r="T4200" s="16"/>
      <c r="U4200" s="15"/>
    </row>
    <row r="4201" spans="20:21" x14ac:dyDescent="0.3">
      <c r="T4201" s="16"/>
      <c r="U4201" s="15"/>
    </row>
    <row r="4202" spans="20:21" x14ac:dyDescent="0.3">
      <c r="T4202" s="16"/>
      <c r="U4202" s="15"/>
    </row>
    <row r="4203" spans="20:21" x14ac:dyDescent="0.3">
      <c r="T4203" s="16"/>
      <c r="U4203" s="15"/>
    </row>
    <row r="4204" spans="20:21" x14ac:dyDescent="0.3">
      <c r="T4204" s="16"/>
      <c r="U4204" s="15"/>
    </row>
    <row r="4205" spans="20:21" x14ac:dyDescent="0.3">
      <c r="T4205" s="16"/>
      <c r="U4205" s="15"/>
    </row>
    <row r="4206" spans="20:21" x14ac:dyDescent="0.3">
      <c r="T4206" s="16"/>
      <c r="U4206" s="15"/>
    </row>
    <row r="4207" spans="20:21" x14ac:dyDescent="0.3">
      <c r="T4207" s="16"/>
      <c r="U4207" s="15"/>
    </row>
    <row r="4208" spans="20:21" x14ac:dyDescent="0.3">
      <c r="T4208" s="16"/>
      <c r="U4208" s="15"/>
    </row>
    <row r="4209" spans="20:21" x14ac:dyDescent="0.3">
      <c r="T4209" s="16"/>
      <c r="U4209" s="15"/>
    </row>
    <row r="4210" spans="20:21" x14ac:dyDescent="0.3">
      <c r="T4210" s="16"/>
      <c r="U4210" s="15"/>
    </row>
    <row r="4211" spans="20:21" x14ac:dyDescent="0.3">
      <c r="T4211" s="16"/>
      <c r="U4211" s="15"/>
    </row>
    <row r="4212" spans="20:21" x14ac:dyDescent="0.3">
      <c r="T4212" s="16"/>
      <c r="U4212" s="15"/>
    </row>
    <row r="4213" spans="20:21" x14ac:dyDescent="0.3">
      <c r="T4213" s="16"/>
      <c r="U4213" s="15"/>
    </row>
    <row r="4214" spans="20:21" x14ac:dyDescent="0.3">
      <c r="T4214" s="16"/>
      <c r="U4214" s="15"/>
    </row>
    <row r="4215" spans="20:21" x14ac:dyDescent="0.3">
      <c r="T4215" s="16"/>
      <c r="U4215" s="15"/>
    </row>
    <row r="4216" spans="20:21" x14ac:dyDescent="0.3">
      <c r="T4216" s="16"/>
      <c r="U4216" s="15"/>
    </row>
    <row r="4217" spans="20:21" x14ac:dyDescent="0.3">
      <c r="T4217" s="16"/>
      <c r="U4217" s="15"/>
    </row>
    <row r="4218" spans="20:21" x14ac:dyDescent="0.3">
      <c r="T4218" s="16"/>
      <c r="U4218" s="15"/>
    </row>
    <row r="4219" spans="20:21" x14ac:dyDescent="0.3">
      <c r="T4219" s="16"/>
      <c r="U4219" s="15"/>
    </row>
    <row r="4220" spans="20:21" x14ac:dyDescent="0.3">
      <c r="T4220" s="16"/>
      <c r="U4220" s="15"/>
    </row>
    <row r="4221" spans="20:21" x14ac:dyDescent="0.3">
      <c r="T4221" s="16"/>
      <c r="U4221" s="15"/>
    </row>
    <row r="4222" spans="20:21" x14ac:dyDescent="0.3">
      <c r="T4222" s="16"/>
      <c r="U4222" s="15"/>
    </row>
    <row r="4223" spans="20:21" x14ac:dyDescent="0.3">
      <c r="T4223" s="16"/>
      <c r="U4223" s="15"/>
    </row>
    <row r="4224" spans="20:21" x14ac:dyDescent="0.3">
      <c r="T4224" s="16"/>
      <c r="U4224" s="15"/>
    </row>
    <row r="4225" spans="20:21" x14ac:dyDescent="0.3">
      <c r="T4225" s="16"/>
      <c r="U4225" s="15"/>
    </row>
    <row r="4226" spans="20:21" x14ac:dyDescent="0.3">
      <c r="T4226" s="16"/>
      <c r="U4226" s="15"/>
    </row>
    <row r="4227" spans="20:21" x14ac:dyDescent="0.3">
      <c r="T4227" s="16"/>
      <c r="U4227" s="15"/>
    </row>
    <row r="4228" spans="20:21" x14ac:dyDescent="0.3">
      <c r="T4228" s="16"/>
      <c r="U4228" s="15"/>
    </row>
    <row r="4229" spans="20:21" x14ac:dyDescent="0.3">
      <c r="T4229" s="16"/>
      <c r="U4229" s="15"/>
    </row>
    <row r="4230" spans="20:21" x14ac:dyDescent="0.3">
      <c r="T4230" s="16"/>
      <c r="U4230" s="15"/>
    </row>
    <row r="4231" spans="20:21" x14ac:dyDescent="0.3">
      <c r="T4231" s="16"/>
      <c r="U4231" s="15"/>
    </row>
    <row r="4232" spans="20:21" x14ac:dyDescent="0.3">
      <c r="T4232" s="16"/>
      <c r="U4232" s="15"/>
    </row>
    <row r="4233" spans="20:21" x14ac:dyDescent="0.3">
      <c r="T4233" s="16"/>
      <c r="U4233" s="15"/>
    </row>
    <row r="4234" spans="20:21" x14ac:dyDescent="0.3">
      <c r="T4234" s="16"/>
      <c r="U4234" s="15"/>
    </row>
    <row r="4235" spans="20:21" x14ac:dyDescent="0.3">
      <c r="T4235" s="16"/>
      <c r="U4235" s="15"/>
    </row>
    <row r="4236" spans="20:21" x14ac:dyDescent="0.3">
      <c r="T4236" s="16"/>
      <c r="U4236" s="15"/>
    </row>
    <row r="4237" spans="20:21" x14ac:dyDescent="0.3">
      <c r="T4237" s="16"/>
      <c r="U4237" s="15"/>
    </row>
    <row r="4238" spans="20:21" x14ac:dyDescent="0.3">
      <c r="T4238" s="16"/>
      <c r="U4238" s="15"/>
    </row>
    <row r="4239" spans="20:21" x14ac:dyDescent="0.3">
      <c r="T4239" s="16"/>
      <c r="U4239" s="15"/>
    </row>
    <row r="4240" spans="20:21" x14ac:dyDescent="0.3">
      <c r="T4240" s="16"/>
      <c r="U4240" s="15"/>
    </row>
    <row r="4241" spans="20:21" x14ac:dyDescent="0.3">
      <c r="T4241" s="16"/>
      <c r="U4241" s="15"/>
    </row>
    <row r="4242" spans="20:21" x14ac:dyDescent="0.3">
      <c r="T4242" s="16"/>
      <c r="U4242" s="15"/>
    </row>
    <row r="4243" spans="20:21" x14ac:dyDescent="0.3">
      <c r="T4243" s="16"/>
      <c r="U4243" s="15"/>
    </row>
    <row r="4244" spans="20:21" x14ac:dyDescent="0.3">
      <c r="T4244" s="16"/>
      <c r="U4244" s="15"/>
    </row>
    <row r="4245" spans="20:21" x14ac:dyDescent="0.3">
      <c r="T4245" s="16"/>
      <c r="U4245" s="15"/>
    </row>
    <row r="4246" spans="20:21" x14ac:dyDescent="0.3">
      <c r="T4246" s="16"/>
      <c r="U4246" s="15"/>
    </row>
    <row r="4247" spans="20:21" x14ac:dyDescent="0.3">
      <c r="T4247" s="16"/>
      <c r="U4247" s="15"/>
    </row>
    <row r="4248" spans="20:21" x14ac:dyDescent="0.3">
      <c r="T4248" s="16"/>
      <c r="U4248" s="15"/>
    </row>
    <row r="4249" spans="20:21" x14ac:dyDescent="0.3">
      <c r="T4249" s="16"/>
      <c r="U4249" s="15"/>
    </row>
    <row r="4250" spans="20:21" x14ac:dyDescent="0.3">
      <c r="T4250" s="16"/>
      <c r="U4250" s="15"/>
    </row>
    <row r="4251" spans="20:21" x14ac:dyDescent="0.3">
      <c r="T4251" s="16"/>
      <c r="U4251" s="15"/>
    </row>
    <row r="4252" spans="20:21" x14ac:dyDescent="0.3">
      <c r="T4252" s="16"/>
      <c r="U4252" s="15"/>
    </row>
    <row r="4253" spans="20:21" x14ac:dyDescent="0.3">
      <c r="T4253" s="16"/>
      <c r="U4253" s="15"/>
    </row>
    <row r="4254" spans="20:21" x14ac:dyDescent="0.3">
      <c r="T4254" s="16"/>
      <c r="U4254" s="15"/>
    </row>
    <row r="4255" spans="20:21" x14ac:dyDescent="0.3">
      <c r="T4255" s="16"/>
      <c r="U4255" s="15"/>
    </row>
    <row r="4256" spans="20:21" x14ac:dyDescent="0.3">
      <c r="T4256" s="16"/>
      <c r="U4256" s="15"/>
    </row>
    <row r="4257" spans="20:21" x14ac:dyDescent="0.3">
      <c r="T4257" s="16"/>
      <c r="U4257" s="15"/>
    </row>
    <row r="4258" spans="20:21" x14ac:dyDescent="0.3">
      <c r="T4258" s="16"/>
      <c r="U4258" s="15"/>
    </row>
    <row r="4259" spans="20:21" x14ac:dyDescent="0.3">
      <c r="T4259" s="16"/>
      <c r="U4259" s="15"/>
    </row>
    <row r="4260" spans="20:21" x14ac:dyDescent="0.3">
      <c r="T4260" s="16"/>
      <c r="U4260" s="15"/>
    </row>
    <row r="4261" spans="20:21" x14ac:dyDescent="0.3">
      <c r="T4261" s="16"/>
      <c r="U4261" s="15"/>
    </row>
    <row r="4262" spans="20:21" x14ac:dyDescent="0.3">
      <c r="T4262" s="16"/>
      <c r="U4262" s="15"/>
    </row>
    <row r="4263" spans="20:21" x14ac:dyDescent="0.3">
      <c r="T4263" s="16"/>
      <c r="U4263" s="15"/>
    </row>
    <row r="4264" spans="20:21" x14ac:dyDescent="0.3">
      <c r="T4264" s="16"/>
      <c r="U4264" s="15"/>
    </row>
    <row r="4265" spans="20:21" x14ac:dyDescent="0.3">
      <c r="T4265" s="16"/>
      <c r="U4265" s="15"/>
    </row>
    <row r="4266" spans="20:21" x14ac:dyDescent="0.3">
      <c r="T4266" s="16"/>
      <c r="U4266" s="15"/>
    </row>
    <row r="4267" spans="20:21" x14ac:dyDescent="0.3">
      <c r="T4267" s="16"/>
      <c r="U4267" s="15"/>
    </row>
    <row r="4268" spans="20:21" x14ac:dyDescent="0.3">
      <c r="T4268" s="16"/>
      <c r="U4268" s="15"/>
    </row>
    <row r="4269" spans="20:21" x14ac:dyDescent="0.3">
      <c r="T4269" s="16"/>
      <c r="U4269" s="15"/>
    </row>
    <row r="4270" spans="20:21" x14ac:dyDescent="0.3">
      <c r="T4270" s="16"/>
      <c r="U4270" s="15"/>
    </row>
    <row r="4271" spans="20:21" x14ac:dyDescent="0.3">
      <c r="T4271" s="16"/>
      <c r="U4271" s="15"/>
    </row>
    <row r="4272" spans="20:21" x14ac:dyDescent="0.3">
      <c r="T4272" s="16"/>
      <c r="U4272" s="15"/>
    </row>
    <row r="4273" spans="20:21" x14ac:dyDescent="0.3">
      <c r="T4273" s="16"/>
      <c r="U4273" s="15"/>
    </row>
    <row r="4274" spans="20:21" x14ac:dyDescent="0.3">
      <c r="T4274" s="16"/>
      <c r="U4274" s="15"/>
    </row>
    <row r="4275" spans="20:21" x14ac:dyDescent="0.3">
      <c r="T4275" s="16"/>
      <c r="U4275" s="15"/>
    </row>
    <row r="4276" spans="20:21" x14ac:dyDescent="0.3">
      <c r="T4276" s="16"/>
      <c r="U4276" s="15"/>
    </row>
    <row r="4277" spans="20:21" x14ac:dyDescent="0.3">
      <c r="T4277" s="16"/>
      <c r="U4277" s="15"/>
    </row>
    <row r="4278" spans="20:21" x14ac:dyDescent="0.3">
      <c r="T4278" s="16"/>
      <c r="U4278" s="15"/>
    </row>
    <row r="4279" spans="20:21" x14ac:dyDescent="0.3">
      <c r="T4279" s="16"/>
      <c r="U4279" s="15"/>
    </row>
    <row r="4280" spans="20:21" x14ac:dyDescent="0.3">
      <c r="T4280" s="16"/>
      <c r="U4280" s="15"/>
    </row>
    <row r="4281" spans="20:21" x14ac:dyDescent="0.3">
      <c r="T4281" s="16"/>
      <c r="U4281" s="15"/>
    </row>
    <row r="4282" spans="20:21" x14ac:dyDescent="0.3">
      <c r="T4282" s="16"/>
      <c r="U4282" s="15"/>
    </row>
    <row r="4283" spans="20:21" x14ac:dyDescent="0.3">
      <c r="T4283" s="16"/>
      <c r="U4283" s="15"/>
    </row>
    <row r="4284" spans="20:21" x14ac:dyDescent="0.3">
      <c r="T4284" s="16"/>
      <c r="U4284" s="15"/>
    </row>
    <row r="4285" spans="20:21" x14ac:dyDescent="0.3">
      <c r="T4285" s="16"/>
      <c r="U4285" s="15"/>
    </row>
    <row r="4286" spans="20:21" x14ac:dyDescent="0.3">
      <c r="T4286" s="16"/>
      <c r="U4286" s="15"/>
    </row>
    <row r="4287" spans="20:21" x14ac:dyDescent="0.3">
      <c r="T4287" s="16"/>
      <c r="U4287" s="15"/>
    </row>
    <row r="4288" spans="20:21" x14ac:dyDescent="0.3">
      <c r="T4288" s="16"/>
      <c r="U4288" s="15"/>
    </row>
    <row r="4289" spans="20:21" x14ac:dyDescent="0.3">
      <c r="T4289" s="16"/>
      <c r="U4289" s="15"/>
    </row>
    <row r="4290" spans="20:21" x14ac:dyDescent="0.3">
      <c r="T4290" s="16"/>
      <c r="U4290" s="15"/>
    </row>
    <row r="4291" spans="20:21" x14ac:dyDescent="0.3">
      <c r="T4291" s="16"/>
      <c r="U4291" s="15"/>
    </row>
    <row r="4292" spans="20:21" x14ac:dyDescent="0.3">
      <c r="T4292" s="16"/>
      <c r="U4292" s="15"/>
    </row>
    <row r="4293" spans="20:21" x14ac:dyDescent="0.3">
      <c r="T4293" s="16"/>
      <c r="U4293" s="15"/>
    </row>
    <row r="4294" spans="20:21" x14ac:dyDescent="0.3">
      <c r="T4294" s="16"/>
      <c r="U4294" s="15"/>
    </row>
    <row r="4295" spans="20:21" x14ac:dyDescent="0.3">
      <c r="T4295" s="16"/>
      <c r="U4295" s="15"/>
    </row>
    <row r="4296" spans="20:21" x14ac:dyDescent="0.3">
      <c r="T4296" s="16"/>
      <c r="U4296" s="15"/>
    </row>
    <row r="4297" spans="20:21" x14ac:dyDescent="0.3">
      <c r="T4297" s="16"/>
      <c r="U4297" s="15"/>
    </row>
    <row r="4298" spans="20:21" x14ac:dyDescent="0.3">
      <c r="T4298" s="16"/>
      <c r="U4298" s="15"/>
    </row>
    <row r="4299" spans="20:21" x14ac:dyDescent="0.3">
      <c r="T4299" s="16"/>
      <c r="U4299" s="15"/>
    </row>
    <row r="4300" spans="20:21" x14ac:dyDescent="0.3">
      <c r="T4300" s="16"/>
      <c r="U4300" s="15"/>
    </row>
    <row r="4301" spans="20:21" x14ac:dyDescent="0.3">
      <c r="T4301" s="16"/>
      <c r="U4301" s="15"/>
    </row>
    <row r="4302" spans="20:21" x14ac:dyDescent="0.3">
      <c r="T4302" s="16"/>
      <c r="U4302" s="15"/>
    </row>
    <row r="4303" spans="20:21" x14ac:dyDescent="0.3">
      <c r="T4303" s="16"/>
      <c r="U4303" s="15"/>
    </row>
    <row r="4304" spans="20:21" x14ac:dyDescent="0.3">
      <c r="T4304" s="16"/>
      <c r="U4304" s="15"/>
    </row>
    <row r="4305" spans="20:21" x14ac:dyDescent="0.3">
      <c r="T4305" s="16"/>
      <c r="U4305" s="15"/>
    </row>
    <row r="4306" spans="20:21" x14ac:dyDescent="0.3">
      <c r="T4306" s="16"/>
      <c r="U4306" s="15"/>
    </row>
    <row r="4307" spans="20:21" x14ac:dyDescent="0.3">
      <c r="T4307" s="16"/>
      <c r="U4307" s="15"/>
    </row>
    <row r="4308" spans="20:21" x14ac:dyDescent="0.3">
      <c r="T4308" s="16"/>
      <c r="U4308" s="15"/>
    </row>
    <row r="4309" spans="20:21" x14ac:dyDescent="0.3">
      <c r="T4309" s="16"/>
      <c r="U4309" s="15"/>
    </row>
    <row r="4310" spans="20:21" x14ac:dyDescent="0.3">
      <c r="T4310" s="16"/>
      <c r="U4310" s="15"/>
    </row>
    <row r="4311" spans="20:21" x14ac:dyDescent="0.3">
      <c r="T4311" s="16"/>
      <c r="U4311" s="15"/>
    </row>
    <row r="4312" spans="20:21" x14ac:dyDescent="0.3">
      <c r="T4312" s="16"/>
      <c r="U4312" s="15"/>
    </row>
    <row r="4313" spans="20:21" x14ac:dyDescent="0.3">
      <c r="T4313" s="16"/>
      <c r="U4313" s="15"/>
    </row>
    <row r="4314" spans="20:21" x14ac:dyDescent="0.3">
      <c r="T4314" s="16"/>
      <c r="U4314" s="15"/>
    </row>
    <row r="4315" spans="20:21" x14ac:dyDescent="0.3">
      <c r="T4315" s="16"/>
      <c r="U4315" s="15"/>
    </row>
    <row r="4316" spans="20:21" x14ac:dyDescent="0.3">
      <c r="T4316" s="16"/>
      <c r="U4316" s="15"/>
    </row>
    <row r="4317" spans="20:21" x14ac:dyDescent="0.3">
      <c r="T4317" s="16"/>
      <c r="U4317" s="15"/>
    </row>
    <row r="4318" spans="20:21" x14ac:dyDescent="0.3">
      <c r="T4318" s="16"/>
      <c r="U4318" s="15"/>
    </row>
    <row r="4319" spans="20:21" x14ac:dyDescent="0.3">
      <c r="T4319" s="16"/>
      <c r="U4319" s="15"/>
    </row>
    <row r="4320" spans="20:21" x14ac:dyDescent="0.3">
      <c r="T4320" s="16"/>
      <c r="U4320" s="15"/>
    </row>
    <row r="4321" spans="20:21" x14ac:dyDescent="0.3">
      <c r="T4321" s="16"/>
      <c r="U4321" s="15"/>
    </row>
    <row r="4322" spans="20:21" x14ac:dyDescent="0.3">
      <c r="T4322" s="16"/>
      <c r="U4322" s="15"/>
    </row>
    <row r="4323" spans="20:21" x14ac:dyDescent="0.3">
      <c r="T4323" s="16"/>
      <c r="U4323" s="15"/>
    </row>
    <row r="4324" spans="20:21" x14ac:dyDescent="0.3">
      <c r="T4324" s="16"/>
      <c r="U4324" s="15"/>
    </row>
    <row r="4325" spans="20:21" x14ac:dyDescent="0.3">
      <c r="T4325" s="16"/>
      <c r="U4325" s="15"/>
    </row>
    <row r="4326" spans="20:21" x14ac:dyDescent="0.3">
      <c r="T4326" s="16"/>
      <c r="U4326" s="15"/>
    </row>
    <row r="4327" spans="20:21" x14ac:dyDescent="0.3">
      <c r="T4327" s="16"/>
      <c r="U4327" s="15"/>
    </row>
    <row r="4328" spans="20:21" x14ac:dyDescent="0.3">
      <c r="T4328" s="16"/>
      <c r="U4328" s="15"/>
    </row>
    <row r="4329" spans="20:21" x14ac:dyDescent="0.3">
      <c r="T4329" s="16"/>
      <c r="U4329" s="15"/>
    </row>
    <row r="4330" spans="20:21" x14ac:dyDescent="0.3">
      <c r="T4330" s="16"/>
      <c r="U4330" s="15"/>
    </row>
    <row r="4331" spans="20:21" x14ac:dyDescent="0.3">
      <c r="T4331" s="16"/>
      <c r="U4331" s="15"/>
    </row>
    <row r="4332" spans="20:21" x14ac:dyDescent="0.3">
      <c r="T4332" s="16"/>
      <c r="U4332" s="15"/>
    </row>
    <row r="4333" spans="20:21" x14ac:dyDescent="0.3">
      <c r="T4333" s="16"/>
      <c r="U4333" s="15"/>
    </row>
    <row r="4334" spans="20:21" x14ac:dyDescent="0.3">
      <c r="T4334" s="16"/>
      <c r="U4334" s="15"/>
    </row>
    <row r="4335" spans="20:21" x14ac:dyDescent="0.3">
      <c r="T4335" s="16"/>
      <c r="U4335" s="15"/>
    </row>
    <row r="4336" spans="20:21" x14ac:dyDescent="0.3">
      <c r="T4336" s="16"/>
      <c r="U4336" s="15"/>
    </row>
    <row r="4337" spans="20:21" x14ac:dyDescent="0.3">
      <c r="T4337" s="16"/>
      <c r="U4337" s="15"/>
    </row>
    <row r="4338" spans="20:21" x14ac:dyDescent="0.3">
      <c r="T4338" s="16"/>
      <c r="U4338" s="15"/>
    </row>
    <row r="4339" spans="20:21" x14ac:dyDescent="0.3">
      <c r="T4339" s="16"/>
      <c r="U4339" s="15"/>
    </row>
    <row r="4340" spans="20:21" x14ac:dyDescent="0.3">
      <c r="T4340" s="16"/>
      <c r="U4340" s="15"/>
    </row>
    <row r="4341" spans="20:21" x14ac:dyDescent="0.3">
      <c r="T4341" s="16"/>
      <c r="U4341" s="15"/>
    </row>
    <row r="4342" spans="20:21" x14ac:dyDescent="0.3">
      <c r="T4342" s="16"/>
      <c r="U4342" s="15"/>
    </row>
    <row r="4343" spans="20:21" x14ac:dyDescent="0.3">
      <c r="T4343" s="16"/>
      <c r="U4343" s="15"/>
    </row>
    <row r="4344" spans="20:21" x14ac:dyDescent="0.3">
      <c r="T4344" s="16"/>
      <c r="U4344" s="15"/>
    </row>
    <row r="4345" spans="20:21" x14ac:dyDescent="0.3">
      <c r="T4345" s="16"/>
      <c r="U4345" s="15"/>
    </row>
    <row r="4346" spans="20:21" x14ac:dyDescent="0.3">
      <c r="T4346" s="16"/>
      <c r="U4346" s="15"/>
    </row>
    <row r="4347" spans="20:21" x14ac:dyDescent="0.3">
      <c r="T4347" s="16"/>
      <c r="U4347" s="15"/>
    </row>
    <row r="4348" spans="20:21" x14ac:dyDescent="0.3">
      <c r="T4348" s="16"/>
      <c r="U4348" s="15"/>
    </row>
    <row r="4349" spans="20:21" x14ac:dyDescent="0.3">
      <c r="T4349" s="16"/>
      <c r="U4349" s="15"/>
    </row>
    <row r="4350" spans="20:21" x14ac:dyDescent="0.3">
      <c r="T4350" s="16"/>
      <c r="U4350" s="15"/>
    </row>
    <row r="4351" spans="20:21" x14ac:dyDescent="0.3">
      <c r="T4351" s="16"/>
      <c r="U4351" s="15"/>
    </row>
    <row r="4352" spans="20:21" x14ac:dyDescent="0.3">
      <c r="T4352" s="16"/>
      <c r="U4352" s="15"/>
    </row>
    <row r="4353" spans="20:21" x14ac:dyDescent="0.3">
      <c r="T4353" s="16"/>
      <c r="U4353" s="15"/>
    </row>
    <row r="4354" spans="20:21" x14ac:dyDescent="0.3">
      <c r="T4354" s="16"/>
      <c r="U4354" s="15"/>
    </row>
    <row r="4355" spans="20:21" x14ac:dyDescent="0.3">
      <c r="T4355" s="16"/>
      <c r="U4355" s="15"/>
    </row>
    <row r="4356" spans="20:21" x14ac:dyDescent="0.3">
      <c r="T4356" s="16"/>
      <c r="U4356" s="15"/>
    </row>
    <row r="4357" spans="20:21" x14ac:dyDescent="0.3">
      <c r="T4357" s="16"/>
      <c r="U4357" s="15"/>
    </row>
    <row r="4358" spans="20:21" x14ac:dyDescent="0.3">
      <c r="T4358" s="16"/>
      <c r="U4358" s="15"/>
    </row>
    <row r="4359" spans="20:21" x14ac:dyDescent="0.3">
      <c r="T4359" s="16"/>
      <c r="U4359" s="15"/>
    </row>
    <row r="4360" spans="20:21" x14ac:dyDescent="0.3">
      <c r="T4360" s="16"/>
      <c r="U4360" s="15"/>
    </row>
    <row r="4361" spans="20:21" x14ac:dyDescent="0.3">
      <c r="T4361" s="16"/>
      <c r="U4361" s="15"/>
    </row>
    <row r="4362" spans="20:21" x14ac:dyDescent="0.3">
      <c r="T4362" s="16"/>
      <c r="U4362" s="15"/>
    </row>
    <row r="4363" spans="20:21" x14ac:dyDescent="0.3">
      <c r="T4363" s="16"/>
      <c r="U4363" s="15"/>
    </row>
    <row r="4364" spans="20:21" x14ac:dyDescent="0.3">
      <c r="T4364" s="16"/>
      <c r="U4364" s="15"/>
    </row>
    <row r="4365" spans="20:21" x14ac:dyDescent="0.3">
      <c r="T4365" s="16"/>
      <c r="U4365" s="15"/>
    </row>
    <row r="4366" spans="20:21" x14ac:dyDescent="0.3">
      <c r="T4366" s="16"/>
      <c r="U4366" s="15"/>
    </row>
    <row r="4367" spans="20:21" x14ac:dyDescent="0.3">
      <c r="T4367" s="16"/>
      <c r="U4367" s="15"/>
    </row>
    <row r="4368" spans="20:21" x14ac:dyDescent="0.3">
      <c r="T4368" s="16"/>
      <c r="U4368" s="15"/>
    </row>
    <row r="4369" spans="20:21" x14ac:dyDescent="0.3">
      <c r="T4369" s="16"/>
      <c r="U4369" s="15"/>
    </row>
    <row r="4370" spans="20:21" x14ac:dyDescent="0.3">
      <c r="T4370" s="16"/>
      <c r="U4370" s="15"/>
    </row>
    <row r="4371" spans="20:21" x14ac:dyDescent="0.3">
      <c r="T4371" s="16"/>
      <c r="U4371" s="15"/>
    </row>
    <row r="4372" spans="20:21" x14ac:dyDescent="0.3">
      <c r="T4372" s="16"/>
      <c r="U4372" s="15"/>
    </row>
    <row r="4373" spans="20:21" x14ac:dyDescent="0.3">
      <c r="T4373" s="16"/>
      <c r="U4373" s="15"/>
    </row>
    <row r="4374" spans="20:21" x14ac:dyDescent="0.3">
      <c r="T4374" s="16"/>
      <c r="U4374" s="15"/>
    </row>
    <row r="4375" spans="20:21" x14ac:dyDescent="0.3">
      <c r="T4375" s="16"/>
      <c r="U4375" s="15"/>
    </row>
    <row r="4376" spans="20:21" x14ac:dyDescent="0.3">
      <c r="T4376" s="16"/>
      <c r="U4376" s="15"/>
    </row>
    <row r="4377" spans="20:21" x14ac:dyDescent="0.3">
      <c r="T4377" s="16"/>
      <c r="U4377" s="15"/>
    </row>
    <row r="4378" spans="20:21" x14ac:dyDescent="0.3">
      <c r="T4378" s="16"/>
      <c r="U4378" s="15"/>
    </row>
    <row r="4379" spans="20:21" x14ac:dyDescent="0.3">
      <c r="T4379" s="16"/>
      <c r="U4379" s="15"/>
    </row>
    <row r="4380" spans="20:21" x14ac:dyDescent="0.3">
      <c r="T4380" s="16"/>
      <c r="U4380" s="15"/>
    </row>
    <row r="4381" spans="20:21" x14ac:dyDescent="0.3">
      <c r="T4381" s="16"/>
      <c r="U4381" s="15"/>
    </row>
    <row r="4382" spans="20:21" x14ac:dyDescent="0.3">
      <c r="T4382" s="16"/>
      <c r="U4382" s="15"/>
    </row>
    <row r="4383" spans="20:21" x14ac:dyDescent="0.3">
      <c r="T4383" s="16"/>
      <c r="U4383" s="15"/>
    </row>
    <row r="4384" spans="20:21" x14ac:dyDescent="0.3">
      <c r="T4384" s="16"/>
      <c r="U4384" s="15"/>
    </row>
    <row r="4385" spans="20:21" x14ac:dyDescent="0.3">
      <c r="T4385" s="16"/>
      <c r="U4385" s="15"/>
    </row>
    <row r="4386" spans="20:21" x14ac:dyDescent="0.3">
      <c r="T4386" s="16"/>
      <c r="U4386" s="15"/>
    </row>
    <row r="4387" spans="20:21" x14ac:dyDescent="0.3">
      <c r="T4387" s="16"/>
      <c r="U4387" s="15"/>
    </row>
    <row r="4388" spans="20:21" x14ac:dyDescent="0.3">
      <c r="T4388" s="16"/>
      <c r="U4388" s="15"/>
    </row>
    <row r="4389" spans="20:21" x14ac:dyDescent="0.3">
      <c r="T4389" s="16"/>
      <c r="U4389" s="15"/>
    </row>
    <row r="4390" spans="20:21" x14ac:dyDescent="0.3">
      <c r="T4390" s="16"/>
      <c r="U4390" s="15"/>
    </row>
    <row r="4391" spans="20:21" x14ac:dyDescent="0.3">
      <c r="T4391" s="16"/>
      <c r="U4391" s="15"/>
    </row>
    <row r="4392" spans="20:21" x14ac:dyDescent="0.3">
      <c r="T4392" s="16"/>
      <c r="U4392" s="15"/>
    </row>
    <row r="4393" spans="20:21" x14ac:dyDescent="0.3">
      <c r="T4393" s="16"/>
      <c r="U4393" s="15"/>
    </row>
    <row r="4394" spans="20:21" x14ac:dyDescent="0.3">
      <c r="T4394" s="16"/>
      <c r="U4394" s="15"/>
    </row>
    <row r="4395" spans="20:21" x14ac:dyDescent="0.3">
      <c r="T4395" s="16"/>
      <c r="U4395" s="15"/>
    </row>
    <row r="4396" spans="20:21" x14ac:dyDescent="0.3">
      <c r="T4396" s="16"/>
      <c r="U4396" s="15"/>
    </row>
    <row r="4397" spans="20:21" x14ac:dyDescent="0.3">
      <c r="T4397" s="16"/>
      <c r="U4397" s="15"/>
    </row>
    <row r="4398" spans="20:21" x14ac:dyDescent="0.3">
      <c r="T4398" s="16"/>
      <c r="U4398" s="15"/>
    </row>
    <row r="4399" spans="20:21" x14ac:dyDescent="0.3">
      <c r="T4399" s="16"/>
      <c r="U4399" s="15"/>
    </row>
    <row r="4400" spans="20:21" x14ac:dyDescent="0.3">
      <c r="T4400" s="16"/>
      <c r="U4400" s="15"/>
    </row>
    <row r="4401" spans="20:21" x14ac:dyDescent="0.3">
      <c r="T4401" s="16"/>
      <c r="U4401" s="15"/>
    </row>
    <row r="4402" spans="20:21" x14ac:dyDescent="0.3">
      <c r="T4402" s="16"/>
      <c r="U4402" s="15"/>
    </row>
    <row r="4403" spans="20:21" x14ac:dyDescent="0.3">
      <c r="T4403" s="16"/>
      <c r="U4403" s="15"/>
    </row>
    <row r="4404" spans="20:21" x14ac:dyDescent="0.3">
      <c r="T4404" s="16"/>
      <c r="U4404" s="15"/>
    </row>
    <row r="4405" spans="20:21" x14ac:dyDescent="0.3">
      <c r="T4405" s="16"/>
      <c r="U4405" s="15"/>
    </row>
    <row r="4406" spans="20:21" x14ac:dyDescent="0.3">
      <c r="T4406" s="16"/>
      <c r="U4406" s="15"/>
    </row>
    <row r="4407" spans="20:21" x14ac:dyDescent="0.3">
      <c r="T4407" s="16"/>
      <c r="U4407" s="15"/>
    </row>
    <row r="4408" spans="20:21" x14ac:dyDescent="0.3">
      <c r="T4408" s="16"/>
      <c r="U4408" s="15"/>
    </row>
    <row r="4409" spans="20:21" x14ac:dyDescent="0.3">
      <c r="T4409" s="16"/>
      <c r="U4409" s="15"/>
    </row>
    <row r="4410" spans="20:21" x14ac:dyDescent="0.3">
      <c r="T4410" s="16"/>
      <c r="U4410" s="15"/>
    </row>
    <row r="4411" spans="20:21" x14ac:dyDescent="0.3">
      <c r="T4411" s="16"/>
      <c r="U4411" s="15"/>
    </row>
    <row r="4412" spans="20:21" x14ac:dyDescent="0.3">
      <c r="T4412" s="16"/>
      <c r="U4412" s="15"/>
    </row>
    <row r="4413" spans="20:21" x14ac:dyDescent="0.3">
      <c r="T4413" s="16"/>
      <c r="U4413" s="15"/>
    </row>
    <row r="4414" spans="20:21" x14ac:dyDescent="0.3">
      <c r="T4414" s="16"/>
      <c r="U4414" s="15"/>
    </row>
    <row r="4415" spans="20:21" x14ac:dyDescent="0.3">
      <c r="T4415" s="16"/>
      <c r="U4415" s="15"/>
    </row>
    <row r="4416" spans="20:21" x14ac:dyDescent="0.3">
      <c r="T4416" s="16"/>
      <c r="U4416" s="15"/>
    </row>
    <row r="4417" spans="20:21" x14ac:dyDescent="0.3">
      <c r="T4417" s="16"/>
      <c r="U4417" s="15"/>
    </row>
    <row r="4418" spans="20:21" x14ac:dyDescent="0.3">
      <c r="T4418" s="16"/>
      <c r="U4418" s="15"/>
    </row>
    <row r="4419" spans="20:21" x14ac:dyDescent="0.3">
      <c r="T4419" s="16"/>
      <c r="U4419" s="15"/>
    </row>
    <row r="4420" spans="20:21" x14ac:dyDescent="0.3">
      <c r="T4420" s="16"/>
      <c r="U4420" s="15"/>
    </row>
    <row r="4421" spans="20:21" x14ac:dyDescent="0.3">
      <c r="T4421" s="16"/>
      <c r="U4421" s="15"/>
    </row>
    <row r="4422" spans="20:21" x14ac:dyDescent="0.3">
      <c r="T4422" s="16"/>
      <c r="U4422" s="15"/>
    </row>
    <row r="4423" spans="20:21" x14ac:dyDescent="0.3">
      <c r="T4423" s="16"/>
      <c r="U4423" s="15"/>
    </row>
    <row r="4424" spans="20:21" x14ac:dyDescent="0.3">
      <c r="T4424" s="16"/>
      <c r="U4424" s="15"/>
    </row>
    <row r="4425" spans="20:21" x14ac:dyDescent="0.3">
      <c r="T4425" s="16"/>
      <c r="U4425" s="15"/>
    </row>
    <row r="4426" spans="20:21" x14ac:dyDescent="0.3">
      <c r="T4426" s="16"/>
      <c r="U4426" s="15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</vt:i4>
      </vt:variant>
    </vt:vector>
  </HeadingPairs>
  <TitlesOfParts>
    <vt:vector size="15" baseType="lpstr">
      <vt:lpstr>Combined</vt:lpstr>
      <vt:lpstr>ESG</vt:lpstr>
      <vt:lpstr>SSec</vt:lpstr>
      <vt:lpstr>ActionScores</vt:lpstr>
      <vt:lpstr>STOXX600</vt:lpstr>
      <vt:lpstr>Top40</vt:lpstr>
      <vt:lpstr>Sheet7</vt:lpstr>
      <vt:lpstr>CData</vt:lpstr>
      <vt:lpstr>CChart</vt:lpstr>
      <vt:lpstr>CSpot</vt:lpstr>
      <vt:lpstr>CFut</vt:lpstr>
      <vt:lpstr>CorMtx</vt:lpstr>
      <vt:lpstr>Scope</vt:lpstr>
      <vt:lpstr>T40Scope</vt:lpstr>
      <vt:lpstr>Combined!_FilterDatabase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Utilisateur</dc:creator>
  <cp:lastModifiedBy>Van Gyseghem Thomas</cp:lastModifiedBy>
  <dcterms:created xsi:type="dcterms:W3CDTF">2015-06-05T18:17:20Z</dcterms:created>
  <dcterms:modified xsi:type="dcterms:W3CDTF">2024-05-20T08:32:20Z</dcterms:modified>
</cp:coreProperties>
</file>